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C:\Users\Joosep\PycharmProjects\konfiguraator-app\teadmusbaas\"/>
    </mc:Choice>
  </mc:AlternateContent>
  <xr:revisionPtr revIDLastSave="0" documentId="13_ncr:1_{54E33175-6FA6-418B-8C15-F218E70D5E4C}" xr6:coauthVersionLast="47" xr6:coauthVersionMax="47" xr10:uidLastSave="{00000000-0000-0000-0000-000000000000}"/>
  <bookViews>
    <workbookView xWindow="-120" yWindow="-120" windowWidth="38640" windowHeight="21240" tabRatio="568" activeTab="1" xr2:uid="{00000000-000D-0000-FFFF-FFFF00000000}"/>
  </bookViews>
  <sheets>
    <sheet name="Tehniline kaart" sheetId="62" r:id="rId1"/>
    <sheet name="Tüpoloogia tabel" sheetId="68" r:id="rId2"/>
    <sheet name="Tüpoloogiate  andmebaas " sheetId="70" r:id="rId3"/>
    <sheet name="Hoonete andmebaas " sheetId="71" r:id="rId4"/>
  </sheets>
  <externalReferences>
    <externalReference r:id="rId5"/>
  </externalReferences>
  <definedNames>
    <definedName name="_Filter" localSheetId="3" hidden="1">'Hoonete andmebaas '!#REF!</definedName>
    <definedName name="_xlnm._FilterDatabase" localSheetId="3" hidden="1">'Hoonete andmebaas '!$A$4:$AG$421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3" i="62" l="1"/>
  <c r="AB2" i="71"/>
  <c r="X2" i="71"/>
  <c r="X6" i="71"/>
  <c r="X7" i="71"/>
  <c r="X8" i="71"/>
  <c r="X9" i="71"/>
  <c r="X10" i="71"/>
  <c r="X11" i="71"/>
  <c r="X12" i="71"/>
  <c r="X13" i="71"/>
  <c r="X14" i="71"/>
  <c r="X15" i="71"/>
  <c r="X16" i="71"/>
  <c r="X17" i="71"/>
  <c r="X18" i="71"/>
  <c r="X19" i="71"/>
  <c r="X20" i="71"/>
  <c r="X21" i="71"/>
  <c r="X22" i="71"/>
  <c r="X23" i="71"/>
  <c r="X24" i="71"/>
  <c r="X25" i="71"/>
  <c r="X26" i="71"/>
  <c r="X27" i="71"/>
  <c r="X28" i="71"/>
  <c r="X29" i="71"/>
  <c r="X30" i="71"/>
  <c r="X31" i="71"/>
  <c r="X32" i="71"/>
  <c r="X33" i="71"/>
  <c r="X34" i="71"/>
  <c r="X35" i="71"/>
  <c r="X36" i="71"/>
  <c r="X37" i="71"/>
  <c r="X38" i="71"/>
  <c r="X39" i="71"/>
  <c r="X40" i="71"/>
  <c r="X41" i="71"/>
  <c r="X42" i="71"/>
  <c r="X43" i="71"/>
  <c r="X44" i="71"/>
  <c r="X45" i="71"/>
  <c r="X46" i="71"/>
  <c r="X47" i="71"/>
  <c r="X48" i="71"/>
  <c r="X49" i="71"/>
  <c r="X50" i="71"/>
  <c r="X51" i="71"/>
  <c r="X52" i="71"/>
  <c r="X53" i="71"/>
  <c r="X54" i="71"/>
  <c r="X55" i="71"/>
  <c r="X56" i="71"/>
  <c r="X57" i="71"/>
  <c r="X58" i="71"/>
  <c r="X59" i="71"/>
  <c r="X60" i="71"/>
  <c r="X61" i="71"/>
  <c r="X62" i="71"/>
  <c r="X63" i="71"/>
  <c r="X64" i="71"/>
  <c r="X65" i="71"/>
  <c r="X66" i="71"/>
  <c r="X67" i="71"/>
  <c r="X68" i="71"/>
  <c r="X69" i="71"/>
  <c r="X70" i="71"/>
  <c r="X71" i="71"/>
  <c r="X72" i="71"/>
  <c r="X73" i="71"/>
  <c r="X74" i="71"/>
  <c r="X75" i="71"/>
  <c r="X76" i="71"/>
  <c r="X77" i="71"/>
  <c r="X78" i="71"/>
  <c r="X79" i="71"/>
  <c r="X80" i="71"/>
  <c r="X81" i="71"/>
  <c r="X82" i="71"/>
  <c r="X83" i="71"/>
  <c r="X84" i="71"/>
  <c r="X85" i="71"/>
  <c r="X86" i="71"/>
  <c r="X87" i="71"/>
  <c r="X88" i="71"/>
  <c r="X89" i="71"/>
  <c r="X90" i="71"/>
  <c r="X91" i="71"/>
  <c r="X92" i="71"/>
  <c r="X93" i="71"/>
  <c r="X94" i="71"/>
  <c r="X95" i="71"/>
  <c r="X96" i="71"/>
  <c r="X97" i="71"/>
  <c r="X98" i="71"/>
  <c r="X99" i="71"/>
  <c r="X100" i="71"/>
  <c r="X101" i="71"/>
  <c r="X102" i="71"/>
  <c r="X103" i="71"/>
  <c r="X104" i="71"/>
  <c r="X105" i="71"/>
  <c r="X106" i="71"/>
  <c r="X107" i="71"/>
  <c r="X108" i="71"/>
  <c r="X109" i="71"/>
  <c r="X110" i="71"/>
  <c r="X111" i="71"/>
  <c r="X112" i="71"/>
  <c r="X113" i="71"/>
  <c r="X114" i="71"/>
  <c r="X115" i="71"/>
  <c r="X116" i="71"/>
  <c r="X117" i="71"/>
  <c r="X118" i="71"/>
  <c r="X119" i="71"/>
  <c r="X120" i="71"/>
  <c r="X121" i="71"/>
  <c r="X122" i="71"/>
  <c r="X123" i="71"/>
  <c r="X124" i="71"/>
  <c r="X125" i="71"/>
  <c r="X126" i="71"/>
  <c r="X127" i="71"/>
  <c r="X128" i="71"/>
  <c r="X129" i="71"/>
  <c r="X130" i="71"/>
  <c r="X131" i="71"/>
  <c r="X132" i="71"/>
  <c r="X133" i="71"/>
  <c r="X134" i="71"/>
  <c r="X135" i="71"/>
  <c r="X136" i="71"/>
  <c r="X137" i="71"/>
  <c r="X138" i="71"/>
  <c r="X139" i="71"/>
  <c r="X140" i="71"/>
  <c r="X141" i="71"/>
  <c r="X142" i="71"/>
  <c r="X143" i="71"/>
  <c r="X144" i="71"/>
  <c r="X145" i="71"/>
  <c r="X146" i="71"/>
  <c r="X147" i="71"/>
  <c r="X148" i="71"/>
  <c r="X149" i="71"/>
  <c r="X150" i="71"/>
  <c r="X151" i="71"/>
  <c r="X152" i="71"/>
  <c r="X153" i="71"/>
  <c r="X154" i="71"/>
  <c r="X155" i="71"/>
  <c r="X156" i="71"/>
  <c r="X157" i="71"/>
  <c r="X158" i="71"/>
  <c r="X159" i="71"/>
  <c r="X160" i="71"/>
  <c r="X161" i="71"/>
  <c r="X162" i="71"/>
  <c r="X163" i="71"/>
  <c r="X164" i="71"/>
  <c r="X165" i="71"/>
  <c r="X166" i="71"/>
  <c r="X167" i="71"/>
  <c r="X168" i="71"/>
  <c r="X169" i="71"/>
  <c r="X170" i="71"/>
  <c r="X171" i="71"/>
  <c r="X172" i="71"/>
  <c r="X173" i="71"/>
  <c r="X174" i="71"/>
  <c r="X175" i="71"/>
  <c r="X176" i="71"/>
  <c r="X177" i="71"/>
  <c r="X178" i="71"/>
  <c r="X179" i="71"/>
  <c r="X180" i="71"/>
  <c r="X181" i="71"/>
  <c r="X182" i="71"/>
  <c r="X183" i="71"/>
  <c r="X184" i="71"/>
  <c r="X185" i="71"/>
  <c r="X186" i="71"/>
  <c r="X187" i="71"/>
  <c r="X188" i="71"/>
  <c r="X189" i="71"/>
  <c r="X190" i="71"/>
  <c r="X191" i="71"/>
  <c r="X192" i="71"/>
  <c r="X193" i="71"/>
  <c r="X194" i="71"/>
  <c r="X195" i="71"/>
  <c r="X196" i="71"/>
  <c r="X197" i="71"/>
  <c r="X198" i="71"/>
  <c r="X199" i="71"/>
  <c r="X200" i="71"/>
  <c r="X201" i="71"/>
  <c r="X202" i="71"/>
  <c r="X203" i="71"/>
  <c r="X204" i="71"/>
  <c r="X205" i="71"/>
  <c r="X206" i="71"/>
  <c r="X207" i="71"/>
  <c r="X208" i="71"/>
  <c r="X209" i="71"/>
  <c r="X210" i="71"/>
  <c r="X211" i="71"/>
  <c r="X212" i="71"/>
  <c r="X213" i="71"/>
  <c r="X214" i="71"/>
  <c r="X215" i="71"/>
  <c r="X216" i="71"/>
  <c r="X217" i="71"/>
  <c r="X218" i="71"/>
  <c r="X219" i="71"/>
  <c r="X220" i="71"/>
  <c r="X221" i="71"/>
  <c r="X222" i="71"/>
  <c r="X223" i="71"/>
  <c r="X224" i="71"/>
  <c r="X225" i="71"/>
  <c r="X226" i="71"/>
  <c r="X227" i="71"/>
  <c r="X228" i="71"/>
  <c r="X229" i="71"/>
  <c r="X230" i="71"/>
  <c r="X231" i="71"/>
  <c r="X232" i="71"/>
  <c r="X233" i="71"/>
  <c r="X234" i="71"/>
  <c r="X235" i="71"/>
  <c r="X236" i="71"/>
  <c r="X237" i="71"/>
  <c r="X238" i="71"/>
  <c r="X239" i="71"/>
  <c r="X240" i="71"/>
  <c r="X241" i="71"/>
  <c r="X242" i="71"/>
  <c r="X243" i="71"/>
  <c r="X244" i="71"/>
  <c r="X245" i="71"/>
  <c r="X246" i="71"/>
  <c r="X247" i="71"/>
  <c r="X248" i="71"/>
  <c r="X249" i="71"/>
  <c r="X250" i="71"/>
  <c r="X251" i="71"/>
  <c r="X252" i="71"/>
  <c r="X253" i="71"/>
  <c r="X254" i="71"/>
  <c r="X255" i="71"/>
  <c r="X256" i="71"/>
  <c r="X257" i="71"/>
  <c r="X258" i="71"/>
  <c r="X259" i="71"/>
  <c r="X260" i="71"/>
  <c r="X261" i="71"/>
  <c r="X262" i="71"/>
  <c r="X263" i="71"/>
  <c r="X264" i="71"/>
  <c r="X265" i="71"/>
  <c r="X266" i="71"/>
  <c r="X267" i="71"/>
  <c r="X268" i="71"/>
  <c r="X269" i="71"/>
  <c r="X270" i="71"/>
  <c r="X271" i="71"/>
  <c r="X272" i="71"/>
  <c r="X273" i="71"/>
  <c r="X274" i="71"/>
  <c r="X275" i="71"/>
  <c r="X276" i="71"/>
  <c r="X277" i="71"/>
  <c r="X278" i="71"/>
  <c r="X279" i="71"/>
  <c r="X280" i="71"/>
  <c r="X281" i="71"/>
  <c r="X282" i="71"/>
  <c r="X283" i="71"/>
  <c r="X284" i="71"/>
  <c r="X285" i="71"/>
  <c r="X286" i="71"/>
  <c r="X287" i="71"/>
  <c r="X288" i="71"/>
  <c r="X289" i="71"/>
  <c r="X290" i="71"/>
  <c r="X291" i="71"/>
  <c r="X292" i="71"/>
  <c r="X293" i="71"/>
  <c r="X294" i="71"/>
  <c r="X295" i="71"/>
  <c r="X296" i="71"/>
  <c r="X297" i="71"/>
  <c r="X298" i="71"/>
  <c r="X299" i="71"/>
  <c r="X300" i="71"/>
  <c r="X301" i="71"/>
  <c r="X302" i="71"/>
  <c r="X303" i="71"/>
  <c r="X304" i="71"/>
  <c r="X305" i="71"/>
  <c r="X306" i="71"/>
  <c r="X307" i="71"/>
  <c r="X308" i="71"/>
  <c r="X309" i="71"/>
  <c r="X310" i="71"/>
  <c r="X311" i="71"/>
  <c r="X312" i="71"/>
  <c r="X313" i="71"/>
  <c r="X314" i="71"/>
  <c r="X315" i="71"/>
  <c r="X316" i="71"/>
  <c r="X317" i="71"/>
  <c r="X318" i="71"/>
  <c r="X319" i="71"/>
  <c r="X320" i="71"/>
  <c r="X321" i="71"/>
  <c r="X322" i="71"/>
  <c r="X323" i="71"/>
  <c r="X324" i="71"/>
  <c r="X325" i="71"/>
  <c r="X326" i="71"/>
  <c r="X327" i="71"/>
  <c r="X328" i="71"/>
  <c r="X329" i="71"/>
  <c r="X330" i="71"/>
  <c r="X331" i="71"/>
  <c r="X332" i="71"/>
  <c r="X333" i="71"/>
  <c r="X334" i="71"/>
  <c r="X335" i="71"/>
  <c r="X336" i="71"/>
  <c r="X337" i="71"/>
  <c r="X338" i="71"/>
  <c r="X339" i="71"/>
  <c r="X340" i="71"/>
  <c r="X341" i="71"/>
  <c r="X342" i="71"/>
  <c r="X343" i="71"/>
  <c r="X344" i="71"/>
  <c r="X345" i="71"/>
  <c r="X346" i="71"/>
  <c r="X347" i="71"/>
  <c r="X348" i="71"/>
  <c r="X349" i="71"/>
  <c r="X350" i="71"/>
  <c r="X351" i="71"/>
  <c r="X352" i="71"/>
  <c r="X353" i="71"/>
  <c r="X354" i="71"/>
  <c r="X355" i="71"/>
  <c r="X356" i="71"/>
  <c r="X357" i="71"/>
  <c r="X358" i="71"/>
  <c r="X359" i="71"/>
  <c r="X360" i="71"/>
  <c r="X361" i="71"/>
  <c r="X362" i="71"/>
  <c r="X363" i="71"/>
  <c r="X364" i="71"/>
  <c r="X365" i="71"/>
  <c r="X366" i="71"/>
  <c r="X367" i="71"/>
  <c r="X368" i="71"/>
  <c r="X369" i="71"/>
  <c r="X370" i="71"/>
  <c r="X371" i="71"/>
  <c r="X372" i="71"/>
  <c r="X373" i="71"/>
  <c r="X374" i="71"/>
  <c r="X375" i="71"/>
  <c r="X376" i="71"/>
  <c r="X377" i="71"/>
  <c r="X378" i="71"/>
  <c r="X379" i="71"/>
  <c r="X380" i="71"/>
  <c r="X381" i="71"/>
  <c r="X382" i="71"/>
  <c r="X383" i="71"/>
  <c r="X384" i="71"/>
  <c r="X385" i="71"/>
  <c r="X386" i="71"/>
  <c r="X387" i="71"/>
  <c r="X388" i="71"/>
  <c r="X389" i="71"/>
  <c r="X390" i="71"/>
  <c r="X391" i="71"/>
  <c r="X392" i="71"/>
  <c r="X393" i="71"/>
  <c r="X394" i="71"/>
  <c r="X395" i="71"/>
  <c r="X396" i="71"/>
  <c r="X397" i="71"/>
  <c r="X398" i="71"/>
  <c r="X399" i="71"/>
  <c r="X400" i="71"/>
  <c r="X401" i="71"/>
  <c r="X402" i="71"/>
  <c r="X403" i="71"/>
  <c r="X404" i="71"/>
  <c r="X405" i="71"/>
  <c r="X406" i="71"/>
  <c r="X407" i="71"/>
  <c r="X408" i="71"/>
  <c r="X409" i="71"/>
  <c r="X410" i="71"/>
  <c r="X411" i="71"/>
  <c r="X412" i="71"/>
  <c r="X413" i="71"/>
  <c r="X414" i="71"/>
  <c r="X415" i="71"/>
  <c r="X416" i="71"/>
  <c r="X417" i="71"/>
  <c r="X418" i="71"/>
  <c r="X419" i="71"/>
  <c r="X420" i="71"/>
  <c r="X421" i="71"/>
  <c r="X5" i="71"/>
  <c r="D2" i="71"/>
  <c r="E2" i="71"/>
  <c r="F2" i="71"/>
  <c r="I2" i="71"/>
  <c r="K2" i="71"/>
  <c r="L2" i="71"/>
  <c r="M2" i="71"/>
  <c r="N2" i="71"/>
  <c r="O2" i="71"/>
  <c r="P2" i="71"/>
  <c r="Q2" i="71"/>
  <c r="R2" i="71"/>
  <c r="S2" i="71"/>
  <c r="T2" i="71"/>
  <c r="U2" i="71"/>
  <c r="Y2" i="71"/>
  <c r="AC2" i="71"/>
  <c r="AE2" i="71"/>
  <c r="AF2" i="71"/>
  <c r="AG2" i="71"/>
  <c r="B2" i="71"/>
  <c r="A4" i="70"/>
  <c r="E4" i="70"/>
  <c r="D4" i="70"/>
  <c r="C4" i="70"/>
  <c r="C6" i="71"/>
  <c r="C7" i="71"/>
  <c r="C8" i="71"/>
  <c r="C9" i="71"/>
  <c r="C10" i="71"/>
  <c r="C11" i="71"/>
  <c r="C12" i="71"/>
  <c r="C13" i="71"/>
  <c r="C14" i="71"/>
  <c r="C15" i="71"/>
  <c r="C16" i="71"/>
  <c r="C17" i="71"/>
  <c r="C18" i="71"/>
  <c r="C19" i="71"/>
  <c r="C20" i="71"/>
  <c r="C21" i="71"/>
  <c r="C22" i="71"/>
  <c r="C23" i="71"/>
  <c r="C24" i="71"/>
  <c r="C25" i="71"/>
  <c r="C26" i="71"/>
  <c r="C27" i="71"/>
  <c r="C28" i="71"/>
  <c r="C29" i="71"/>
  <c r="C30" i="71"/>
  <c r="C31" i="71"/>
  <c r="C32" i="71"/>
  <c r="C33" i="71"/>
  <c r="C34" i="71"/>
  <c r="C35" i="71"/>
  <c r="C36" i="71"/>
  <c r="C37" i="71"/>
  <c r="C38" i="71"/>
  <c r="C39" i="71"/>
  <c r="C40" i="71"/>
  <c r="C41" i="71"/>
  <c r="C42" i="71"/>
  <c r="C43" i="71"/>
  <c r="C44" i="71"/>
  <c r="C45" i="71"/>
  <c r="C46" i="71"/>
  <c r="C47" i="71"/>
  <c r="C48" i="71"/>
  <c r="C49" i="71"/>
  <c r="C50" i="71"/>
  <c r="C51" i="71"/>
  <c r="C52" i="71"/>
  <c r="C53" i="71"/>
  <c r="C54" i="71"/>
  <c r="C55" i="71"/>
  <c r="C56" i="71"/>
  <c r="C57" i="71"/>
  <c r="C58" i="71"/>
  <c r="C59" i="71"/>
  <c r="C60" i="71"/>
  <c r="C61" i="71"/>
  <c r="C62" i="71"/>
  <c r="C63" i="71"/>
  <c r="C64" i="71"/>
  <c r="C65" i="71"/>
  <c r="C66" i="71"/>
  <c r="C67" i="71"/>
  <c r="C68" i="71"/>
  <c r="C69" i="71"/>
  <c r="C70" i="71"/>
  <c r="C71" i="71"/>
  <c r="C72" i="71"/>
  <c r="C73" i="71"/>
  <c r="C74" i="71"/>
  <c r="C75" i="71"/>
  <c r="C76" i="71"/>
  <c r="C77" i="71"/>
  <c r="C78" i="71"/>
  <c r="C79" i="71"/>
  <c r="C80" i="71"/>
  <c r="C81" i="71"/>
  <c r="C82" i="71"/>
  <c r="C83" i="71"/>
  <c r="C84" i="71"/>
  <c r="C85" i="71"/>
  <c r="C86" i="71"/>
  <c r="C87" i="71"/>
  <c r="C88" i="71"/>
  <c r="C89" i="71"/>
  <c r="C90" i="71"/>
  <c r="C91" i="71"/>
  <c r="C92" i="71"/>
  <c r="C93" i="71"/>
  <c r="C94" i="71"/>
  <c r="C95" i="71"/>
  <c r="C96" i="71"/>
  <c r="C97" i="71"/>
  <c r="C98" i="71"/>
  <c r="C99" i="71"/>
  <c r="C100" i="71"/>
  <c r="C101" i="71"/>
  <c r="C102" i="71"/>
  <c r="C103" i="71"/>
  <c r="C104" i="71"/>
  <c r="C105" i="71"/>
  <c r="C106" i="71"/>
  <c r="C107" i="71"/>
  <c r="C108" i="71"/>
  <c r="C109" i="71"/>
  <c r="C110" i="71"/>
  <c r="C111" i="71"/>
  <c r="C112" i="71"/>
  <c r="C113" i="71"/>
  <c r="C114" i="71"/>
  <c r="C115" i="71"/>
  <c r="C116" i="71"/>
  <c r="C117" i="71"/>
  <c r="C118" i="71"/>
  <c r="C119" i="71"/>
  <c r="C120" i="71"/>
  <c r="C121" i="71"/>
  <c r="C122" i="71"/>
  <c r="C123" i="71"/>
  <c r="C124" i="71"/>
  <c r="C125" i="71"/>
  <c r="C126" i="71"/>
  <c r="C127" i="71"/>
  <c r="C128" i="71"/>
  <c r="C129" i="71"/>
  <c r="C130" i="71"/>
  <c r="C131" i="71"/>
  <c r="C132" i="71"/>
  <c r="C133" i="71"/>
  <c r="C134" i="71"/>
  <c r="C135" i="71"/>
  <c r="C136" i="71"/>
  <c r="C137" i="71"/>
  <c r="C138" i="71"/>
  <c r="C139" i="71"/>
  <c r="C140" i="71"/>
  <c r="C141" i="71"/>
  <c r="C142" i="71"/>
  <c r="C143" i="71"/>
  <c r="C144" i="71"/>
  <c r="C145" i="71"/>
  <c r="C146" i="71"/>
  <c r="C147" i="71"/>
  <c r="C148" i="71"/>
  <c r="C149" i="71"/>
  <c r="C150" i="71"/>
  <c r="C151" i="71"/>
  <c r="C152" i="71"/>
  <c r="C153" i="71"/>
  <c r="C154" i="71"/>
  <c r="C155" i="71"/>
  <c r="C156" i="71"/>
  <c r="C157" i="71"/>
  <c r="C158" i="71"/>
  <c r="C159" i="71"/>
  <c r="C160" i="71"/>
  <c r="C161" i="71"/>
  <c r="C162" i="71"/>
  <c r="C163" i="71"/>
  <c r="C164" i="71"/>
  <c r="C165" i="71"/>
  <c r="C166" i="71"/>
  <c r="C167" i="71"/>
  <c r="C168" i="71"/>
  <c r="C169" i="71"/>
  <c r="C170" i="71"/>
  <c r="C171" i="71"/>
  <c r="C172" i="71"/>
  <c r="C173" i="71"/>
  <c r="C174" i="71"/>
  <c r="C175" i="71"/>
  <c r="C176" i="71"/>
  <c r="C177" i="71"/>
  <c r="C178" i="71"/>
  <c r="C179" i="71"/>
  <c r="C180" i="71"/>
  <c r="C181" i="71"/>
  <c r="C182" i="71"/>
  <c r="C183" i="71"/>
  <c r="C184" i="71"/>
  <c r="C185" i="71"/>
  <c r="C186" i="71"/>
  <c r="C187" i="71"/>
  <c r="C188" i="71"/>
  <c r="C189" i="71"/>
  <c r="C190" i="71"/>
  <c r="C191" i="71"/>
  <c r="C192" i="71"/>
  <c r="C193" i="71"/>
  <c r="C194" i="71"/>
  <c r="C195" i="71"/>
  <c r="C196" i="71"/>
  <c r="C197" i="71"/>
  <c r="C198" i="71"/>
  <c r="C199" i="71"/>
  <c r="C200" i="71"/>
  <c r="C201" i="71"/>
  <c r="C202" i="71"/>
  <c r="C203" i="71"/>
  <c r="C204" i="71"/>
  <c r="C205" i="71"/>
  <c r="C206" i="71"/>
  <c r="C207" i="71"/>
  <c r="C208" i="71"/>
  <c r="C209" i="71"/>
  <c r="C210" i="71"/>
  <c r="C211" i="71"/>
  <c r="C212" i="71"/>
  <c r="C213" i="71"/>
  <c r="C214" i="71"/>
  <c r="C215" i="71"/>
  <c r="C216" i="71"/>
  <c r="C217" i="71"/>
  <c r="C218" i="71"/>
  <c r="C219" i="71"/>
  <c r="C220" i="71"/>
  <c r="C221" i="71"/>
  <c r="C222" i="71"/>
  <c r="C223" i="71"/>
  <c r="C224" i="71"/>
  <c r="C225" i="71"/>
  <c r="C226" i="71"/>
  <c r="C227" i="71"/>
  <c r="C228" i="71"/>
  <c r="C229" i="71"/>
  <c r="C230" i="71"/>
  <c r="C231" i="71"/>
  <c r="C232" i="71"/>
  <c r="C233" i="71"/>
  <c r="C234" i="71"/>
  <c r="C235" i="71"/>
  <c r="C236" i="71"/>
  <c r="C237" i="71"/>
  <c r="C238" i="71"/>
  <c r="C239" i="71"/>
  <c r="C240" i="71"/>
  <c r="C241" i="71"/>
  <c r="C242" i="71"/>
  <c r="C243" i="71"/>
  <c r="C244" i="71"/>
  <c r="C245" i="71"/>
  <c r="C246" i="71"/>
  <c r="C247" i="71"/>
  <c r="C248" i="71"/>
  <c r="C249" i="71"/>
  <c r="C250" i="71"/>
  <c r="C251" i="71"/>
  <c r="C252" i="71"/>
  <c r="C253" i="71"/>
  <c r="C254" i="71"/>
  <c r="C255" i="71"/>
  <c r="C256" i="71"/>
  <c r="C257" i="71"/>
  <c r="C258" i="71"/>
  <c r="C259" i="71"/>
  <c r="C260" i="71"/>
  <c r="C261" i="71"/>
  <c r="C262" i="71"/>
  <c r="C263" i="71"/>
  <c r="C264" i="71"/>
  <c r="C265" i="71"/>
  <c r="C266" i="71"/>
  <c r="C267" i="71"/>
  <c r="C268" i="71"/>
  <c r="C269" i="71"/>
  <c r="C270" i="71"/>
  <c r="C271" i="71"/>
  <c r="C272" i="71"/>
  <c r="C273" i="71"/>
  <c r="C274" i="71"/>
  <c r="C275" i="71"/>
  <c r="C276" i="71"/>
  <c r="C277" i="71"/>
  <c r="C278" i="71"/>
  <c r="C279" i="71"/>
  <c r="C280" i="71"/>
  <c r="C281" i="71"/>
  <c r="C282" i="71"/>
  <c r="C283" i="71"/>
  <c r="C284" i="71"/>
  <c r="C285" i="71"/>
  <c r="C286" i="71"/>
  <c r="C287" i="71"/>
  <c r="C288" i="71"/>
  <c r="C289" i="71"/>
  <c r="C290" i="71"/>
  <c r="C291" i="71"/>
  <c r="C292" i="71"/>
  <c r="C293" i="71"/>
  <c r="C294" i="71"/>
  <c r="C295" i="71"/>
  <c r="C296" i="71"/>
  <c r="C297" i="71"/>
  <c r="C298" i="71"/>
  <c r="C299" i="71"/>
  <c r="C300" i="71"/>
  <c r="C301" i="71"/>
  <c r="C302" i="71"/>
  <c r="C303" i="71"/>
  <c r="C304" i="71"/>
  <c r="C305" i="71"/>
  <c r="C306" i="71"/>
  <c r="C307" i="71"/>
  <c r="C308" i="71"/>
  <c r="C309" i="71"/>
  <c r="C310" i="71"/>
  <c r="C311" i="71"/>
  <c r="C312" i="71"/>
  <c r="C313" i="71"/>
  <c r="C314" i="71"/>
  <c r="C315" i="71"/>
  <c r="C316" i="71"/>
  <c r="C317" i="71"/>
  <c r="C318" i="71"/>
  <c r="C319" i="71"/>
  <c r="C320" i="71"/>
  <c r="C321" i="71"/>
  <c r="C322" i="71"/>
  <c r="C323" i="71"/>
  <c r="C324" i="71"/>
  <c r="C325" i="71"/>
  <c r="C326" i="71"/>
  <c r="C327" i="71"/>
  <c r="C328" i="71"/>
  <c r="C329" i="71"/>
  <c r="C330" i="71"/>
  <c r="C331" i="71"/>
  <c r="C332" i="71"/>
  <c r="C333" i="71"/>
  <c r="C334" i="71"/>
  <c r="C335" i="71"/>
  <c r="C336" i="71"/>
  <c r="C337" i="71"/>
  <c r="C338" i="71"/>
  <c r="C339" i="71"/>
  <c r="C340" i="71"/>
  <c r="C341" i="71"/>
  <c r="C342" i="71"/>
  <c r="C343" i="71"/>
  <c r="C344" i="71"/>
  <c r="C345" i="71"/>
  <c r="C346" i="71"/>
  <c r="C347" i="71"/>
  <c r="C348" i="71"/>
  <c r="C349" i="71"/>
  <c r="C350" i="71"/>
  <c r="C351" i="71"/>
  <c r="C352" i="71"/>
  <c r="C353" i="71"/>
  <c r="C354" i="71"/>
  <c r="C355" i="71"/>
  <c r="C356" i="71"/>
  <c r="C357" i="71"/>
  <c r="C358" i="71"/>
  <c r="C359" i="71"/>
  <c r="C360" i="71"/>
  <c r="C361" i="71"/>
  <c r="C362" i="71"/>
  <c r="C363" i="71"/>
  <c r="C364" i="71"/>
  <c r="C365" i="71"/>
  <c r="C366" i="71"/>
  <c r="C367" i="71"/>
  <c r="C368" i="71"/>
  <c r="C369" i="71"/>
  <c r="C370" i="71"/>
  <c r="C371" i="71"/>
  <c r="C372" i="71"/>
  <c r="C373" i="71"/>
  <c r="C374" i="71"/>
  <c r="C375" i="71"/>
  <c r="C376" i="71"/>
  <c r="C377" i="71"/>
  <c r="C378" i="71"/>
  <c r="C379" i="71"/>
  <c r="C380" i="71"/>
  <c r="C381" i="71"/>
  <c r="C382" i="71"/>
  <c r="C383" i="71"/>
  <c r="C384" i="71"/>
  <c r="C385" i="71"/>
  <c r="C386" i="71"/>
  <c r="C387" i="71"/>
  <c r="C388" i="71"/>
  <c r="C389" i="71"/>
  <c r="C390" i="71"/>
  <c r="C391" i="71"/>
  <c r="C392" i="71"/>
  <c r="C393" i="71"/>
  <c r="C394" i="71"/>
  <c r="C395" i="71"/>
  <c r="C396" i="71"/>
  <c r="C397" i="71"/>
  <c r="C398" i="71"/>
  <c r="C399" i="71"/>
  <c r="C400" i="71"/>
  <c r="C401" i="71"/>
  <c r="C402" i="71"/>
  <c r="C403" i="71"/>
  <c r="C404" i="71"/>
  <c r="C405" i="71"/>
  <c r="C406" i="71"/>
  <c r="C407" i="71"/>
  <c r="C408" i="71"/>
  <c r="C409" i="71"/>
  <c r="C410" i="71"/>
  <c r="C411" i="71"/>
  <c r="C412" i="71"/>
  <c r="C413" i="71"/>
  <c r="C414" i="71"/>
  <c r="C415" i="71"/>
  <c r="C416" i="71"/>
  <c r="C417" i="71"/>
  <c r="C418" i="71"/>
  <c r="C419" i="71"/>
  <c r="C420" i="71"/>
  <c r="C421" i="71"/>
  <c r="C5" i="71"/>
  <c r="T21" i="68" l="1"/>
  <c r="O21" i="68"/>
  <c r="N21" i="68"/>
  <c r="T20" i="68"/>
  <c r="O20" i="68"/>
  <c r="N20" i="68"/>
  <c r="I41" i="68" l="1"/>
  <c r="I26" i="68"/>
  <c r="H41" i="68"/>
  <c r="H26" i="68"/>
  <c r="G41" i="68"/>
  <c r="G26" i="68"/>
  <c r="G21" i="68"/>
  <c r="G20" i="68"/>
  <c r="F20" i="68"/>
  <c r="F21" i="68" s="1"/>
  <c r="M21" i="68"/>
  <c r="M20" i="68"/>
  <c r="I21" i="68"/>
  <c r="I20" i="68"/>
  <c r="L21" i="68"/>
  <c r="L20" i="68"/>
  <c r="C51" i="68"/>
  <c r="C50" i="68"/>
  <c r="C37" i="68"/>
  <c r="C36" i="68"/>
  <c r="C35" i="68"/>
  <c r="C34" i="68"/>
  <c r="C33" i="68"/>
  <c r="C32" i="68"/>
  <c r="C31" i="68"/>
  <c r="C30" i="68"/>
  <c r="C29" i="68"/>
  <c r="C28" i="68"/>
  <c r="C27" i="68"/>
  <c r="C25" i="68"/>
  <c r="C24" i="68"/>
  <c r="C23" i="68"/>
  <c r="C22" i="68"/>
  <c r="K21" i="68"/>
  <c r="J21" i="68"/>
  <c r="H21" i="68"/>
  <c r="K20" i="68"/>
  <c r="J20" i="68"/>
  <c r="H20" i="68"/>
  <c r="E20" i="68"/>
  <c r="E21" i="68" s="1"/>
  <c r="C20" i="68"/>
  <c r="AW365" i="70" l="1"/>
  <c r="AW366" i="70"/>
  <c r="AW367" i="70"/>
  <c r="AW368" i="70"/>
  <c r="AW369" i="70"/>
  <c r="AW370" i="70"/>
  <c r="AW371" i="70"/>
  <c r="AW372" i="70"/>
  <c r="AW373" i="70"/>
  <c r="AW374" i="70"/>
  <c r="AW375" i="70"/>
  <c r="AW376" i="70"/>
  <c r="AW377" i="70"/>
  <c r="AW378" i="70"/>
  <c r="AW379" i="70"/>
  <c r="AW380" i="70"/>
  <c r="AW381" i="70"/>
  <c r="AW382" i="70"/>
  <c r="AW383" i="70"/>
  <c r="AW384" i="70"/>
  <c r="AW385" i="70"/>
  <c r="AW386" i="70"/>
  <c r="AW387" i="70"/>
  <c r="AW388" i="70"/>
  <c r="AW389" i="70"/>
  <c r="AW390" i="70"/>
  <c r="AW391" i="70"/>
  <c r="AW392" i="70"/>
  <c r="AW393" i="70"/>
  <c r="AW394" i="70"/>
  <c r="AW395" i="70"/>
  <c r="AW396" i="70"/>
  <c r="AW397" i="70"/>
  <c r="AW398" i="70"/>
  <c r="AW399" i="70"/>
  <c r="AW400" i="70"/>
  <c r="AW401" i="70"/>
  <c r="AW402" i="70"/>
  <c r="AW403" i="70"/>
  <c r="AW404" i="70"/>
  <c r="AW405" i="70"/>
  <c r="AW406" i="70"/>
  <c r="AW407" i="70"/>
  <c r="AW408" i="70"/>
  <c r="AW409" i="70"/>
  <c r="AW410" i="70"/>
  <c r="AW411" i="70"/>
  <c r="AW412" i="70"/>
  <c r="AW413" i="70"/>
  <c r="AW414" i="70"/>
  <c r="AW415" i="70"/>
  <c r="AW416" i="70"/>
  <c r="AW417" i="70"/>
  <c r="AW418" i="70"/>
  <c r="AW419" i="70"/>
  <c r="AW420" i="70"/>
  <c r="AW421" i="70"/>
  <c r="AW422" i="70"/>
  <c r="AW423" i="70"/>
  <c r="AW424" i="70"/>
  <c r="AW425" i="70"/>
  <c r="AW426" i="70"/>
  <c r="AW427" i="70"/>
  <c r="AW428" i="70"/>
  <c r="AW429" i="70"/>
  <c r="AW430" i="70"/>
  <c r="AW431" i="70"/>
  <c r="AW432" i="70"/>
  <c r="AW433" i="70"/>
  <c r="AW434" i="70"/>
  <c r="AW435" i="70"/>
  <c r="AW436" i="70"/>
  <c r="AW437" i="70"/>
  <c r="AW438" i="70"/>
  <c r="AW439" i="70"/>
  <c r="AW440" i="70"/>
  <c r="AW441" i="70"/>
  <c r="AW442" i="70"/>
  <c r="AW443" i="70"/>
  <c r="AW444" i="70"/>
  <c r="AW445" i="70"/>
  <c r="AW446" i="70"/>
  <c r="AW447" i="70"/>
  <c r="AW448" i="70"/>
  <c r="AW449" i="70"/>
  <c r="AW450" i="70"/>
  <c r="AW451" i="70"/>
  <c r="AW452" i="70"/>
  <c r="AW453" i="70"/>
  <c r="AW454" i="70"/>
  <c r="AW455" i="70"/>
  <c r="AW456" i="70"/>
  <c r="AW457" i="70"/>
  <c r="AW458" i="70"/>
  <c r="AW459" i="70"/>
  <c r="AW460" i="70"/>
  <c r="AW461" i="70"/>
  <c r="AW462" i="70"/>
  <c r="AW463" i="70"/>
  <c r="AW464" i="70"/>
  <c r="AW465" i="70"/>
  <c r="AW466" i="70"/>
  <c r="AW467" i="70"/>
  <c r="AW468" i="70"/>
  <c r="AW469" i="70"/>
  <c r="AW470" i="70"/>
  <c r="AW471" i="70"/>
  <c r="AW472" i="70"/>
  <c r="AW473" i="70"/>
  <c r="AW474" i="70"/>
  <c r="AW475" i="70"/>
  <c r="AW476" i="70"/>
  <c r="AW477" i="70"/>
  <c r="AW478" i="70"/>
  <c r="AW479" i="70"/>
  <c r="AW480" i="70"/>
  <c r="AW481" i="70"/>
  <c r="AW482" i="70"/>
  <c r="AW483" i="70"/>
  <c r="AW484" i="70"/>
  <c r="AW485" i="70"/>
  <c r="AW486" i="70"/>
  <c r="AW487" i="70"/>
  <c r="AW488" i="70"/>
  <c r="AW489" i="70"/>
  <c r="AW490" i="70"/>
  <c r="AW491" i="70"/>
  <c r="AW492" i="70"/>
  <c r="AW493" i="70"/>
  <c r="AW494" i="70"/>
  <c r="AW495" i="70"/>
  <c r="AW496" i="70"/>
  <c r="AW497" i="70"/>
  <c r="AW498" i="70"/>
  <c r="AW499" i="70"/>
  <c r="AW500" i="70"/>
  <c r="AW501" i="70"/>
  <c r="AW502" i="70"/>
  <c r="AW503" i="70"/>
  <c r="AW504" i="70"/>
  <c r="AW505" i="70"/>
  <c r="AW506" i="70"/>
  <c r="AW507" i="70"/>
  <c r="AW508" i="70"/>
  <c r="AW509" i="70"/>
  <c r="AW510" i="70"/>
  <c r="AW511" i="70"/>
  <c r="AW512" i="70"/>
  <c r="AW513" i="70"/>
  <c r="AW514" i="70"/>
  <c r="AW515" i="70"/>
  <c r="AW516" i="70"/>
  <c r="AW517" i="70"/>
  <c r="AW518" i="70"/>
  <c r="AW519" i="70"/>
  <c r="AW520" i="70"/>
  <c r="AW521" i="70"/>
  <c r="AW522" i="70"/>
  <c r="AW523" i="70"/>
  <c r="AW524" i="70"/>
  <c r="AW525" i="70"/>
  <c r="AW526" i="70"/>
  <c r="AW527" i="70"/>
  <c r="AW528" i="70"/>
  <c r="AW529" i="70"/>
  <c r="AW530" i="70"/>
  <c r="AW531" i="70"/>
  <c r="AW532" i="70"/>
  <c r="AW533" i="70"/>
  <c r="AW534" i="70"/>
  <c r="AW535" i="70"/>
  <c r="AW536" i="70"/>
  <c r="AW537" i="70"/>
  <c r="AW538" i="70"/>
  <c r="AW539" i="70"/>
  <c r="AW540" i="70"/>
  <c r="AW541" i="70"/>
  <c r="AW542" i="70"/>
  <c r="AW543" i="70"/>
  <c r="AW544" i="70"/>
  <c r="AW545" i="70"/>
  <c r="AW546" i="70"/>
  <c r="AW547" i="70"/>
  <c r="AW548" i="70"/>
  <c r="AW549" i="70"/>
  <c r="AW550" i="70"/>
  <c r="AW551" i="70"/>
  <c r="AW552" i="70"/>
  <c r="AW553" i="70"/>
  <c r="AW554" i="70"/>
  <c r="AW555" i="70"/>
  <c r="AW556" i="70"/>
  <c r="AW557" i="70"/>
  <c r="AW558" i="70"/>
  <c r="AW559" i="70"/>
  <c r="AW560" i="70"/>
  <c r="AW561" i="70"/>
  <c r="AW562" i="70"/>
  <c r="AW563" i="70"/>
  <c r="AW564" i="70"/>
  <c r="AW565" i="70"/>
  <c r="AW566" i="70"/>
  <c r="AW567" i="70"/>
  <c r="AW568" i="70"/>
  <c r="AW569" i="70"/>
  <c r="AW570" i="70"/>
  <c r="AW571" i="70"/>
  <c r="AW572" i="70"/>
  <c r="AW573" i="70"/>
  <c r="AW574" i="70"/>
  <c r="AW575" i="70"/>
  <c r="AW576" i="70"/>
  <c r="AW577" i="70"/>
  <c r="AW578" i="70"/>
  <c r="AW579" i="70"/>
  <c r="AW580" i="70"/>
  <c r="AW581" i="70"/>
  <c r="AW582" i="70"/>
  <c r="AW583" i="70"/>
  <c r="AW584" i="70"/>
  <c r="AW585" i="70"/>
  <c r="AW586" i="70"/>
  <c r="AW587" i="70"/>
  <c r="AW588" i="70"/>
  <c r="AW589" i="70"/>
  <c r="AW590" i="70"/>
  <c r="AW591" i="70"/>
  <c r="AW592" i="70"/>
  <c r="AW593" i="70"/>
  <c r="AW594" i="70"/>
  <c r="AW595" i="70"/>
  <c r="AW596" i="70"/>
  <c r="AW597" i="70"/>
  <c r="AW598" i="70"/>
  <c r="AW599" i="70"/>
  <c r="AW600" i="70"/>
  <c r="AW601" i="70"/>
  <c r="AW602" i="70"/>
  <c r="AW603" i="70"/>
  <c r="AW604" i="70"/>
  <c r="AW605" i="70"/>
  <c r="AW606" i="70"/>
  <c r="AW607" i="70"/>
  <c r="AW608" i="70"/>
  <c r="AW609" i="70"/>
  <c r="AW610" i="70"/>
  <c r="AW611" i="70"/>
  <c r="AW612" i="70"/>
  <c r="AW613" i="70"/>
  <c r="AW614" i="70"/>
  <c r="AW615" i="70"/>
  <c r="AW616" i="70"/>
  <c r="AW617" i="70"/>
  <c r="AW618" i="70"/>
  <c r="AW619" i="70"/>
  <c r="AW620" i="70"/>
  <c r="AW621" i="70"/>
  <c r="AW622" i="70"/>
  <c r="AW623" i="70"/>
  <c r="AW624" i="70"/>
  <c r="AW625" i="70"/>
  <c r="AW626" i="70"/>
  <c r="AW627" i="70"/>
  <c r="AW628" i="70"/>
  <c r="AW629" i="70"/>
  <c r="AW630" i="70"/>
  <c r="AW631" i="70"/>
  <c r="AW632" i="70"/>
  <c r="AW633" i="70"/>
  <c r="AW634" i="70"/>
  <c r="AW635" i="70"/>
  <c r="AW636" i="70"/>
  <c r="AW637" i="70"/>
  <c r="AW638" i="70"/>
  <c r="AW639" i="70"/>
  <c r="AW640" i="70"/>
  <c r="AW641" i="70"/>
  <c r="AW642" i="70"/>
  <c r="AW643" i="70"/>
  <c r="AW644" i="70"/>
  <c r="AW645" i="70"/>
  <c r="AW646" i="70"/>
  <c r="AW647" i="70"/>
  <c r="AW648" i="70"/>
  <c r="AW649" i="70"/>
  <c r="AW650" i="70"/>
  <c r="AW651" i="70"/>
  <c r="AW652" i="70"/>
  <c r="AW653" i="70"/>
  <c r="AW654" i="70"/>
  <c r="AW655" i="70"/>
  <c r="AW656" i="70"/>
  <c r="AW657" i="70"/>
  <c r="AW658" i="70"/>
  <c r="AW659" i="70"/>
  <c r="AW660" i="70"/>
  <c r="AW661" i="70"/>
  <c r="AW662" i="70"/>
  <c r="AW663" i="70"/>
  <c r="AW664" i="70"/>
  <c r="AW665" i="70"/>
  <c r="AW666" i="70"/>
  <c r="AW667" i="70"/>
  <c r="AW668" i="70"/>
  <c r="AW669" i="70"/>
  <c r="AW670" i="70"/>
  <c r="AW671" i="70"/>
  <c r="AW672" i="70"/>
  <c r="AW673" i="70"/>
  <c r="AW674" i="70"/>
  <c r="AW675" i="70"/>
  <c r="AW676" i="70"/>
  <c r="AW677" i="70"/>
  <c r="AW678" i="70"/>
  <c r="AW679" i="70"/>
  <c r="AS368" i="70"/>
  <c r="AR366" i="70"/>
  <c r="AS366" i="70"/>
  <c r="AR367" i="70"/>
  <c r="AR368" i="70"/>
  <c r="AR369" i="70"/>
  <c r="AR370" i="70"/>
  <c r="AR371" i="70"/>
  <c r="AR372" i="70"/>
  <c r="AR373" i="70"/>
  <c r="AR374" i="70"/>
  <c r="AR375" i="70"/>
  <c r="AR376" i="70"/>
  <c r="AR377" i="70"/>
  <c r="AR378" i="70"/>
  <c r="AR379" i="70"/>
  <c r="AR380" i="70"/>
  <c r="AR381" i="70"/>
  <c r="AR382" i="70"/>
  <c r="AR383" i="70"/>
  <c r="AR384" i="70"/>
  <c r="AR385" i="70"/>
  <c r="AR386" i="70"/>
  <c r="AR387" i="70"/>
  <c r="AR388" i="70"/>
  <c r="AR389" i="70"/>
  <c r="AR390" i="70"/>
  <c r="AR391" i="70"/>
  <c r="AR392" i="70"/>
  <c r="AR393" i="70"/>
  <c r="AR394" i="70"/>
  <c r="AR395" i="70"/>
  <c r="AR396" i="70"/>
  <c r="AR397" i="70"/>
  <c r="AR398" i="70"/>
  <c r="AR399" i="70"/>
  <c r="AR400" i="70"/>
  <c r="AR401" i="70"/>
  <c r="AR402" i="70"/>
  <c r="AR403" i="70"/>
  <c r="AR404" i="70"/>
  <c r="AR405" i="70"/>
  <c r="AR406" i="70"/>
  <c r="AR407" i="70"/>
  <c r="AR408" i="70"/>
  <c r="AR409" i="70"/>
  <c r="AR410" i="70"/>
  <c r="AR411" i="70"/>
  <c r="AR412" i="70"/>
  <c r="AR413" i="70"/>
  <c r="AR414" i="70"/>
  <c r="AR415" i="70"/>
  <c r="AR416" i="70"/>
  <c r="AR417" i="70"/>
  <c r="AR418" i="70"/>
  <c r="AR419" i="70"/>
  <c r="AR420" i="70"/>
  <c r="AR421" i="70"/>
  <c r="AR422" i="70"/>
  <c r="AR423" i="70"/>
  <c r="AR424" i="70"/>
  <c r="AR425" i="70"/>
  <c r="AR426" i="70"/>
  <c r="AR427" i="70"/>
  <c r="AR428" i="70"/>
  <c r="AR429" i="70"/>
  <c r="AR430" i="70"/>
  <c r="AR431" i="70"/>
  <c r="AR432" i="70"/>
  <c r="AR433" i="70"/>
  <c r="AR434" i="70"/>
  <c r="AR435" i="70"/>
  <c r="AR436" i="70"/>
  <c r="AR437" i="70"/>
  <c r="AR438" i="70"/>
  <c r="AR439" i="70"/>
  <c r="AR440" i="70"/>
  <c r="AR441" i="70"/>
  <c r="AR442" i="70"/>
  <c r="AR443" i="70"/>
  <c r="AR444" i="70"/>
  <c r="AR445" i="70"/>
  <c r="AR446" i="70"/>
  <c r="AR447" i="70"/>
  <c r="AR448" i="70"/>
  <c r="AR449" i="70"/>
  <c r="AR450" i="70"/>
  <c r="AR451" i="70"/>
  <c r="AR452" i="70"/>
  <c r="AR453" i="70"/>
  <c r="AR454" i="70"/>
  <c r="AR455" i="70"/>
  <c r="AR456" i="70"/>
  <c r="AR457" i="70"/>
  <c r="AR458" i="70"/>
  <c r="AR459" i="70"/>
  <c r="AR460" i="70"/>
  <c r="AR461" i="70"/>
  <c r="AR462" i="70"/>
  <c r="AR463" i="70"/>
  <c r="AR464" i="70"/>
  <c r="AR465" i="70"/>
  <c r="AR466" i="70"/>
  <c r="AR467" i="70"/>
  <c r="AR468" i="70"/>
  <c r="AR469" i="70"/>
  <c r="AR470" i="70"/>
  <c r="AR471" i="70"/>
  <c r="AR472" i="70"/>
  <c r="AR473" i="70"/>
  <c r="AR474" i="70"/>
  <c r="AR475" i="70"/>
  <c r="AR476" i="70"/>
  <c r="AR477" i="70"/>
  <c r="AR478" i="70"/>
  <c r="AR479" i="70"/>
  <c r="AR480" i="70"/>
  <c r="AR481" i="70"/>
  <c r="AR482" i="70"/>
  <c r="AR483" i="70"/>
  <c r="AR484" i="70"/>
  <c r="AR485" i="70"/>
  <c r="AR486" i="70"/>
  <c r="AR487" i="70"/>
  <c r="AR488" i="70"/>
  <c r="AR489" i="70"/>
  <c r="AR490" i="70"/>
  <c r="AR491" i="70"/>
  <c r="AR492" i="70"/>
  <c r="AR493" i="70"/>
  <c r="AR494" i="70"/>
  <c r="AR495" i="70"/>
  <c r="AR496" i="70"/>
  <c r="AR497" i="70"/>
  <c r="AR498" i="70"/>
  <c r="AR499" i="70"/>
  <c r="AR500" i="70"/>
  <c r="AR501" i="70"/>
  <c r="AR502" i="70"/>
  <c r="AR503" i="70"/>
  <c r="AR504" i="70"/>
  <c r="AR505" i="70"/>
  <c r="AR506" i="70"/>
  <c r="AR507" i="70"/>
  <c r="AR508" i="70"/>
  <c r="AR509" i="70"/>
  <c r="AR510" i="70"/>
  <c r="AR511" i="70"/>
  <c r="AR512" i="70"/>
  <c r="AR513" i="70"/>
  <c r="AR514" i="70"/>
  <c r="AR515" i="70"/>
  <c r="AR516" i="70"/>
  <c r="AR517" i="70"/>
  <c r="AR518" i="70"/>
  <c r="AR519" i="70"/>
  <c r="AR520" i="70"/>
  <c r="AR521" i="70"/>
  <c r="AR522" i="70"/>
  <c r="AR523" i="70"/>
  <c r="AR524" i="70"/>
  <c r="AR525" i="70"/>
  <c r="AR526" i="70"/>
  <c r="AR527" i="70"/>
  <c r="AR528" i="70"/>
  <c r="AR529" i="70"/>
  <c r="AR530" i="70"/>
  <c r="AR531" i="70"/>
  <c r="AR532" i="70"/>
  <c r="AR533" i="70"/>
  <c r="AR534" i="70"/>
  <c r="AR535" i="70"/>
  <c r="AR536" i="70"/>
  <c r="AR537" i="70"/>
  <c r="AR538" i="70"/>
  <c r="AR539" i="70"/>
  <c r="AR540" i="70"/>
  <c r="AR541" i="70"/>
  <c r="AR542" i="70"/>
  <c r="AR543" i="70"/>
  <c r="AR544" i="70"/>
  <c r="AR545" i="70"/>
  <c r="AR546" i="70"/>
  <c r="AR547" i="70"/>
  <c r="AR548" i="70"/>
  <c r="AR549" i="70"/>
  <c r="AR550" i="70"/>
  <c r="AR551" i="70"/>
  <c r="AR552" i="70"/>
  <c r="AR553" i="70"/>
  <c r="AR554" i="70"/>
  <c r="AR555" i="70"/>
  <c r="AR556" i="70"/>
  <c r="AR557" i="70"/>
  <c r="AR558" i="70"/>
  <c r="AR559" i="70"/>
  <c r="AR560" i="70"/>
  <c r="AR561" i="70"/>
  <c r="AR562" i="70"/>
  <c r="AR563" i="70"/>
  <c r="AR564" i="70"/>
  <c r="AR565" i="70"/>
  <c r="AR566" i="70"/>
  <c r="AR567" i="70"/>
  <c r="AR568" i="70"/>
  <c r="AR569" i="70"/>
  <c r="AR570" i="70"/>
  <c r="AR571" i="70"/>
  <c r="AR572" i="70"/>
  <c r="AR573" i="70"/>
  <c r="AR574" i="70"/>
  <c r="AR575" i="70"/>
  <c r="AR576" i="70"/>
  <c r="AR577" i="70"/>
  <c r="AR578" i="70"/>
  <c r="AR579" i="70"/>
  <c r="AR580" i="70"/>
  <c r="AR581" i="70"/>
  <c r="AR582" i="70"/>
  <c r="AR583" i="70"/>
  <c r="AR584" i="70"/>
  <c r="AR585" i="70"/>
  <c r="AR586" i="70"/>
  <c r="AR587" i="70"/>
  <c r="AR588" i="70"/>
  <c r="AR589" i="70"/>
  <c r="AR590" i="70"/>
  <c r="AR591" i="70"/>
  <c r="AR592" i="70"/>
  <c r="AR593" i="70"/>
  <c r="AR594" i="70"/>
  <c r="AR595" i="70"/>
  <c r="AR596" i="70"/>
  <c r="AR597" i="70"/>
  <c r="AR598" i="70"/>
  <c r="AR599" i="70"/>
  <c r="AR600" i="70"/>
  <c r="AR601" i="70"/>
  <c r="AR602" i="70"/>
  <c r="AR603" i="70"/>
  <c r="AR604" i="70"/>
  <c r="AR605" i="70"/>
  <c r="AR606" i="70"/>
  <c r="AR607" i="70"/>
  <c r="AR608" i="70"/>
  <c r="AR609" i="70"/>
  <c r="AR610" i="70"/>
  <c r="AR611" i="70"/>
  <c r="AR612" i="70"/>
  <c r="AR613" i="70"/>
  <c r="AR614" i="70"/>
  <c r="AR615" i="70"/>
  <c r="AR616" i="70"/>
  <c r="AR617" i="70"/>
  <c r="AR618" i="70"/>
  <c r="AR619" i="70"/>
  <c r="AR620" i="70"/>
  <c r="AR621" i="70"/>
  <c r="AR622" i="70"/>
  <c r="AR623" i="70"/>
  <c r="AR624" i="70"/>
  <c r="AR625" i="70"/>
  <c r="AR626" i="70"/>
  <c r="AR627" i="70"/>
  <c r="AR628" i="70"/>
  <c r="AR629" i="70"/>
  <c r="AR630" i="70"/>
  <c r="AR631" i="70"/>
  <c r="AR632" i="70"/>
  <c r="AR633" i="70"/>
  <c r="AR634" i="70"/>
  <c r="AR635" i="70"/>
  <c r="AR636" i="70"/>
  <c r="AR637" i="70"/>
  <c r="AR638" i="70"/>
  <c r="AR639" i="70"/>
  <c r="AR640" i="70"/>
  <c r="AR641" i="70"/>
  <c r="AR642" i="70"/>
  <c r="AR643" i="70"/>
  <c r="AR644" i="70"/>
  <c r="AR645" i="70"/>
  <c r="AR646" i="70"/>
  <c r="AR647" i="70"/>
  <c r="AR648" i="70"/>
  <c r="AR649" i="70"/>
  <c r="AR650" i="70"/>
  <c r="AR651" i="70"/>
  <c r="AR652" i="70"/>
  <c r="AR653" i="70"/>
  <c r="AR654" i="70"/>
  <c r="AR655" i="70"/>
  <c r="AR656" i="70"/>
  <c r="AR657" i="70"/>
  <c r="AR658" i="70"/>
  <c r="AR659" i="70"/>
  <c r="AR660" i="70"/>
  <c r="AR661" i="70"/>
  <c r="AR662" i="70"/>
  <c r="AR663" i="70"/>
  <c r="AR664" i="70"/>
  <c r="AR665" i="70"/>
  <c r="AR666" i="70"/>
  <c r="AR667" i="70"/>
  <c r="AR668" i="70"/>
  <c r="AR669" i="70"/>
  <c r="AR670" i="70"/>
  <c r="AR671" i="70"/>
  <c r="AR672" i="70"/>
  <c r="AR673" i="70"/>
  <c r="AR674" i="70"/>
  <c r="AR675" i="70"/>
  <c r="AR676" i="70"/>
  <c r="AR677" i="70"/>
  <c r="AR678" i="70"/>
  <c r="AR679" i="70"/>
  <c r="AR361" i="70"/>
  <c r="AV347" i="70"/>
  <c r="AV348" i="70"/>
  <c r="AV349" i="70"/>
  <c r="AV350" i="70"/>
  <c r="AV351" i="70"/>
  <c r="AV352" i="70"/>
  <c r="AV353" i="70"/>
  <c r="AV354" i="70"/>
  <c r="AV355" i="70"/>
  <c r="AV356" i="70"/>
  <c r="AV357" i="70"/>
  <c r="AV358" i="70"/>
  <c r="AV359" i="70"/>
  <c r="AV360" i="70"/>
  <c r="AV361" i="70"/>
  <c r="AV362" i="70"/>
  <c r="AV363" i="70"/>
  <c r="AV364" i="70"/>
  <c r="AV365" i="70"/>
  <c r="AV346" i="70"/>
  <c r="AV339" i="70"/>
  <c r="AV340" i="70"/>
  <c r="AV341" i="70"/>
  <c r="AV342" i="70"/>
  <c r="AV343" i="70"/>
  <c r="AV344" i="70"/>
  <c r="AV345" i="70"/>
  <c r="AH305" i="70"/>
  <c r="BO305" i="70" s="1"/>
  <c r="AH334" i="70"/>
  <c r="AH579" i="70"/>
  <c r="BO579" i="70" s="1"/>
  <c r="AH619" i="70"/>
  <c r="AH660" i="70"/>
  <c r="BO660" i="70" s="1"/>
  <c r="AH5" i="70"/>
  <c r="BO5" i="70" s="1"/>
  <c r="BG7" i="70"/>
  <c r="BI8" i="70"/>
  <c r="BK9" i="70"/>
  <c r="BG11" i="70"/>
  <c r="BI12" i="70"/>
  <c r="BK13" i="70"/>
  <c r="BG15" i="70"/>
  <c r="BI16" i="70"/>
  <c r="BK17" i="70"/>
  <c r="BG19" i="70"/>
  <c r="BI20" i="70"/>
  <c r="BK21" i="70"/>
  <c r="BG23" i="70"/>
  <c r="BI24" i="70"/>
  <c r="BK25" i="70"/>
  <c r="BG27" i="70"/>
  <c r="BI28" i="70"/>
  <c r="BK29" i="70"/>
  <c r="BG31" i="70"/>
  <c r="BI32" i="70"/>
  <c r="BK33" i="70"/>
  <c r="BG35" i="70"/>
  <c r="BI36" i="70"/>
  <c r="BK37" i="70"/>
  <c r="BG39" i="70"/>
  <c r="BI40" i="70"/>
  <c r="BK41" i="70"/>
  <c r="BG43" i="70"/>
  <c r="BI44" i="70"/>
  <c r="BK45" i="70"/>
  <c r="BG47" i="70"/>
  <c r="BI48" i="70"/>
  <c r="BK49" i="70"/>
  <c r="BG51" i="70"/>
  <c r="BI52" i="70"/>
  <c r="BK53" i="70"/>
  <c r="BG55" i="70"/>
  <c r="BI56" i="70"/>
  <c r="BK57" i="70"/>
  <c r="BG59" i="70"/>
  <c r="BI60" i="70"/>
  <c r="BK61" i="70"/>
  <c r="BG63" i="70"/>
  <c r="BI64" i="70"/>
  <c r="BK65" i="70"/>
  <c r="BG67" i="70"/>
  <c r="BI68" i="70"/>
  <c r="BK69" i="70"/>
  <c r="BG71" i="70"/>
  <c r="BI72" i="70"/>
  <c r="BK73" i="70"/>
  <c r="BG75" i="70"/>
  <c r="BI76" i="70"/>
  <c r="BK77" i="70"/>
  <c r="BG79" i="70"/>
  <c r="BI80" i="70"/>
  <c r="BK81" i="70"/>
  <c r="BG83" i="70"/>
  <c r="BI84" i="70"/>
  <c r="BK85" i="70"/>
  <c r="BG87" i="70"/>
  <c r="BI88" i="70"/>
  <c r="BK89" i="70"/>
  <c r="BG91" i="70"/>
  <c r="BI92" i="70"/>
  <c r="BK93" i="70"/>
  <c r="BG95" i="70"/>
  <c r="BI96" i="70"/>
  <c r="BK97" i="70"/>
  <c r="BG99" i="70"/>
  <c r="BI100" i="70"/>
  <c r="BK101" i="70"/>
  <c r="BG103" i="70"/>
  <c r="BI104" i="70"/>
  <c r="BK105" i="70"/>
  <c r="BG107" i="70"/>
  <c r="AH306" i="70"/>
  <c r="BO306" i="70" s="1"/>
  <c r="AH338" i="70"/>
  <c r="BO338" i="70" s="1"/>
  <c r="AH584" i="70"/>
  <c r="BO584" i="70" s="1"/>
  <c r="AH624" i="70"/>
  <c r="AH665" i="70"/>
  <c r="BO665" i="70" s="1"/>
  <c r="BF6" i="70"/>
  <c r="BH7" i="70"/>
  <c r="BJ8" i="70"/>
  <c r="BF10" i="70"/>
  <c r="BH11" i="70"/>
  <c r="BJ12" i="70"/>
  <c r="BF14" i="70"/>
  <c r="BH15" i="70"/>
  <c r="BJ16" i="70"/>
  <c r="BF18" i="70"/>
  <c r="BH19" i="70"/>
  <c r="BJ20" i="70"/>
  <c r="BF22" i="70"/>
  <c r="BH23" i="70"/>
  <c r="BJ24" i="70"/>
  <c r="BF26" i="70"/>
  <c r="BH27" i="70"/>
  <c r="BJ28" i="70"/>
  <c r="BF30" i="70"/>
  <c r="BH31" i="70"/>
  <c r="BJ32" i="70"/>
  <c r="BF34" i="70"/>
  <c r="BH35" i="70"/>
  <c r="BJ36" i="70"/>
  <c r="BF38" i="70"/>
  <c r="BH39" i="70"/>
  <c r="BJ40" i="70"/>
  <c r="BF42" i="70"/>
  <c r="BH43" i="70"/>
  <c r="BJ44" i="70"/>
  <c r="BF46" i="70"/>
  <c r="BH47" i="70"/>
  <c r="BJ48" i="70"/>
  <c r="BF50" i="70"/>
  <c r="BH51" i="70"/>
  <c r="BJ52" i="70"/>
  <c r="BF54" i="70"/>
  <c r="BH55" i="70"/>
  <c r="BJ56" i="70"/>
  <c r="BF58" i="70"/>
  <c r="BH59" i="70"/>
  <c r="BJ60" i="70"/>
  <c r="BF62" i="70"/>
  <c r="BH63" i="70"/>
  <c r="BJ64" i="70"/>
  <c r="BF66" i="70"/>
  <c r="BH67" i="70"/>
  <c r="BJ68" i="70"/>
  <c r="BF70" i="70"/>
  <c r="BH71" i="70"/>
  <c r="BJ72" i="70"/>
  <c r="BF74" i="70"/>
  <c r="BH75" i="70"/>
  <c r="BJ76" i="70"/>
  <c r="BF78" i="70"/>
  <c r="BH79" i="70"/>
  <c r="BJ80" i="70"/>
  <c r="BF82" i="70"/>
  <c r="BH83" i="70"/>
  <c r="BJ84" i="70"/>
  <c r="BF86" i="70"/>
  <c r="BH87" i="70"/>
  <c r="BJ88" i="70"/>
  <c r="BF90" i="70"/>
  <c r="BH91" i="70"/>
  <c r="BJ92" i="70"/>
  <c r="AH310" i="70"/>
  <c r="AH342" i="70"/>
  <c r="BO342" i="70" s="1"/>
  <c r="AH366" i="70"/>
  <c r="BO366" i="70" s="1"/>
  <c r="AH589" i="70"/>
  <c r="AH630" i="70"/>
  <c r="AH670" i="70"/>
  <c r="BO670" i="70" s="1"/>
  <c r="BG6" i="70"/>
  <c r="BI7" i="70"/>
  <c r="BK8" i="70"/>
  <c r="BG10" i="70"/>
  <c r="BI11" i="70"/>
  <c r="BK12" i="70"/>
  <c r="BG14" i="70"/>
  <c r="BI15" i="70"/>
  <c r="BK16" i="70"/>
  <c r="BG18" i="70"/>
  <c r="BI19" i="70"/>
  <c r="BK20" i="70"/>
  <c r="BG22" i="70"/>
  <c r="BI23" i="70"/>
  <c r="BK24" i="70"/>
  <c r="BG26" i="70"/>
  <c r="BI27" i="70"/>
  <c r="BK28" i="70"/>
  <c r="BG30" i="70"/>
  <c r="BI31" i="70"/>
  <c r="BK32" i="70"/>
  <c r="BG34" i="70"/>
  <c r="BI35" i="70"/>
  <c r="BK36" i="70"/>
  <c r="BG38" i="70"/>
  <c r="BI39" i="70"/>
  <c r="BK40" i="70"/>
  <c r="BG42" i="70"/>
  <c r="BI43" i="70"/>
  <c r="BK44" i="70"/>
  <c r="BG46" i="70"/>
  <c r="BI47" i="70"/>
  <c r="BK48" i="70"/>
  <c r="BG50" i="70"/>
  <c r="BI51" i="70"/>
  <c r="BK52" i="70"/>
  <c r="BG54" i="70"/>
  <c r="BI55" i="70"/>
  <c r="BK56" i="70"/>
  <c r="BG58" i="70"/>
  <c r="BI59" i="70"/>
  <c r="BK60" i="70"/>
  <c r="BG62" i="70"/>
  <c r="BI63" i="70"/>
  <c r="BK64" i="70"/>
  <c r="BG66" i="70"/>
  <c r="BI67" i="70"/>
  <c r="BK68" i="70"/>
  <c r="BG70" i="70"/>
  <c r="BI71" i="70"/>
  <c r="BK72" i="70"/>
  <c r="BG74" i="70"/>
  <c r="BI75" i="70"/>
  <c r="BK76" i="70"/>
  <c r="BG78" i="70"/>
  <c r="BI79" i="70"/>
  <c r="BK80" i="70"/>
  <c r="BG82" i="70"/>
  <c r="BI83" i="70"/>
  <c r="BK84" i="70"/>
  <c r="BG86" i="70"/>
  <c r="BI87" i="70"/>
  <c r="BK88" i="70"/>
  <c r="BG90" i="70"/>
  <c r="BI91" i="70"/>
  <c r="BK92" i="70"/>
  <c r="BG94" i="70"/>
  <c r="BI95" i="70"/>
  <c r="BK96" i="70"/>
  <c r="BG98" i="70"/>
  <c r="BI99" i="70"/>
  <c r="BK100" i="70"/>
  <c r="BG102" i="70"/>
  <c r="BI103" i="70"/>
  <c r="BK104" i="70"/>
  <c r="BG106" i="70"/>
  <c r="BI107" i="70"/>
  <c r="BK108" i="70"/>
  <c r="BG110" i="70"/>
  <c r="BI111" i="70"/>
  <c r="BK112" i="70"/>
  <c r="BG114" i="70"/>
  <c r="BI115" i="70"/>
  <c r="BK116" i="70"/>
  <c r="BG118" i="70"/>
  <c r="BI119" i="70"/>
  <c r="BK120" i="70"/>
  <c r="BG122" i="70"/>
  <c r="BI123" i="70"/>
  <c r="BK124" i="70"/>
  <c r="BG126" i="70"/>
  <c r="BI127" i="70"/>
  <c r="BK128" i="70"/>
  <c r="BG130" i="70"/>
  <c r="BI131" i="70"/>
  <c r="BK132" i="70"/>
  <c r="BG134" i="70"/>
  <c r="BI135" i="70"/>
  <c r="AH314" i="70"/>
  <c r="AH367" i="70"/>
  <c r="BO367" i="70" s="1"/>
  <c r="AH594" i="70"/>
  <c r="BO594" i="70" s="1"/>
  <c r="AH635" i="70"/>
  <c r="BO635" i="70" s="1"/>
  <c r="AH675" i="70"/>
  <c r="BO675" i="70" s="1"/>
  <c r="BH6" i="70"/>
  <c r="BJ7" i="70"/>
  <c r="BF9" i="70"/>
  <c r="BH10" i="70"/>
  <c r="BJ11" i="70"/>
  <c r="BF13" i="70"/>
  <c r="BH14" i="70"/>
  <c r="BJ15" i="70"/>
  <c r="BF17" i="70"/>
  <c r="BH18" i="70"/>
  <c r="BJ19" i="70"/>
  <c r="BF21" i="70"/>
  <c r="BH22" i="70"/>
  <c r="BJ23" i="70"/>
  <c r="BF25" i="70"/>
  <c r="BH26" i="70"/>
  <c r="BJ27" i="70"/>
  <c r="BF29" i="70"/>
  <c r="BH30" i="70"/>
  <c r="BJ31" i="70"/>
  <c r="BF33" i="70"/>
  <c r="BH34" i="70"/>
  <c r="BJ35" i="70"/>
  <c r="BF37" i="70"/>
  <c r="BH38" i="70"/>
  <c r="BJ39" i="70"/>
  <c r="BF41" i="70"/>
  <c r="BH42" i="70"/>
  <c r="BJ43" i="70"/>
  <c r="BF45" i="70"/>
  <c r="BH46" i="70"/>
  <c r="BJ47" i="70"/>
  <c r="BF49" i="70"/>
  <c r="BH50" i="70"/>
  <c r="BJ51" i="70"/>
  <c r="BF53" i="70"/>
  <c r="BH54" i="70"/>
  <c r="BJ55" i="70"/>
  <c r="BF57" i="70"/>
  <c r="BH58" i="70"/>
  <c r="BJ59" i="70"/>
  <c r="BF61" i="70"/>
  <c r="BH62" i="70"/>
  <c r="BJ63" i="70"/>
  <c r="BF65" i="70"/>
  <c r="BH66" i="70"/>
  <c r="BJ67" i="70"/>
  <c r="BF69" i="70"/>
  <c r="BH70" i="70"/>
  <c r="BJ71" i="70"/>
  <c r="BF73" i="70"/>
  <c r="BH74" i="70"/>
  <c r="BJ75" i="70"/>
  <c r="BF77" i="70"/>
  <c r="BH78" i="70"/>
  <c r="BJ79" i="70"/>
  <c r="BF81" i="70"/>
  <c r="BH82" i="70"/>
  <c r="BJ83" i="70"/>
  <c r="BF85" i="70"/>
  <c r="BH86" i="70"/>
  <c r="BJ87" i="70"/>
  <c r="BF89" i="70"/>
  <c r="BH90" i="70"/>
  <c r="BJ91" i="70"/>
  <c r="AH318" i="70"/>
  <c r="BO318" i="70" s="1"/>
  <c r="AH599" i="70"/>
  <c r="BO599" i="70" s="1"/>
  <c r="AH640" i="70"/>
  <c r="BO640" i="70" s="1"/>
  <c r="BI6" i="70"/>
  <c r="BK7" i="70"/>
  <c r="BG9" i="70"/>
  <c r="BI10" i="70"/>
  <c r="BK11" i="70"/>
  <c r="BG13" i="70"/>
  <c r="BI14" i="70"/>
  <c r="BK15" i="70"/>
  <c r="BG17" i="70"/>
  <c r="BI18" i="70"/>
  <c r="BK19" i="70"/>
  <c r="BG21" i="70"/>
  <c r="BI22" i="70"/>
  <c r="BK23" i="70"/>
  <c r="BG25" i="70"/>
  <c r="BI26" i="70"/>
  <c r="BK27" i="70"/>
  <c r="BG29" i="70"/>
  <c r="BI30" i="70"/>
  <c r="BK31" i="70"/>
  <c r="BG33" i="70"/>
  <c r="BI34" i="70"/>
  <c r="BK35" i="70"/>
  <c r="BG37" i="70"/>
  <c r="BI38" i="70"/>
  <c r="BK39" i="70"/>
  <c r="BG41" i="70"/>
  <c r="BI42" i="70"/>
  <c r="BK43" i="70"/>
  <c r="BG45" i="70"/>
  <c r="BI46" i="70"/>
  <c r="BK47" i="70"/>
  <c r="BG49" i="70"/>
  <c r="BI50" i="70"/>
  <c r="BK51" i="70"/>
  <c r="BG53" i="70"/>
  <c r="BI54" i="70"/>
  <c r="BK55" i="70"/>
  <c r="BG57" i="70"/>
  <c r="BI58" i="70"/>
  <c r="BK59" i="70"/>
  <c r="BG61" i="70"/>
  <c r="BI62" i="70"/>
  <c r="BK63" i="70"/>
  <c r="BG65" i="70"/>
  <c r="BI66" i="70"/>
  <c r="BK67" i="70"/>
  <c r="BG69" i="70"/>
  <c r="BI70" i="70"/>
  <c r="BK71" i="70"/>
  <c r="BG73" i="70"/>
  <c r="BI74" i="70"/>
  <c r="BK75" i="70"/>
  <c r="BG77" i="70"/>
  <c r="BI78" i="70"/>
  <c r="BK79" i="70"/>
  <c r="BG81" i="70"/>
  <c r="BI82" i="70"/>
  <c r="BK83" i="70"/>
  <c r="BG85" i="70"/>
  <c r="BI86" i="70"/>
  <c r="BK87" i="70"/>
  <c r="BG89" i="70"/>
  <c r="BI90" i="70"/>
  <c r="BK91" i="70"/>
  <c r="BG93" i="70"/>
  <c r="BI94" i="70"/>
  <c r="BK95" i="70"/>
  <c r="BG97" i="70"/>
  <c r="BI98" i="70"/>
  <c r="BK99" i="70"/>
  <c r="BG101" i="70"/>
  <c r="BI102" i="70"/>
  <c r="BK103" i="70"/>
  <c r="BG105" i="70"/>
  <c r="BI106" i="70"/>
  <c r="AH322" i="70"/>
  <c r="BO322" i="70" s="1"/>
  <c r="AH604" i="70"/>
  <c r="BO604" i="70" s="1"/>
  <c r="AH645" i="70"/>
  <c r="BO645" i="70" s="1"/>
  <c r="BJ6" i="70"/>
  <c r="BF8" i="70"/>
  <c r="BH9" i="70"/>
  <c r="BJ10" i="70"/>
  <c r="BF12" i="70"/>
  <c r="BH13" i="70"/>
  <c r="BJ14" i="70"/>
  <c r="BF16" i="70"/>
  <c r="BH17" i="70"/>
  <c r="BJ18" i="70"/>
  <c r="BF20" i="70"/>
  <c r="BH21" i="70"/>
  <c r="BJ22" i="70"/>
  <c r="BF24" i="70"/>
  <c r="BH25" i="70"/>
  <c r="BJ26" i="70"/>
  <c r="BF28" i="70"/>
  <c r="BH29" i="70"/>
  <c r="BJ30" i="70"/>
  <c r="BF32" i="70"/>
  <c r="BH33" i="70"/>
  <c r="BJ34" i="70"/>
  <c r="BF36" i="70"/>
  <c r="BH37" i="70"/>
  <c r="BJ38" i="70"/>
  <c r="BF40" i="70"/>
  <c r="BH41" i="70"/>
  <c r="BJ42" i="70"/>
  <c r="BF44" i="70"/>
  <c r="BH45" i="70"/>
  <c r="BJ46" i="70"/>
  <c r="BF48" i="70"/>
  <c r="BH49" i="70"/>
  <c r="BJ50" i="70"/>
  <c r="BF52" i="70"/>
  <c r="BH53" i="70"/>
  <c r="BJ54" i="70"/>
  <c r="BF56" i="70"/>
  <c r="BH57" i="70"/>
  <c r="BJ58" i="70"/>
  <c r="BF60" i="70"/>
  <c r="BH61" i="70"/>
  <c r="BJ62" i="70"/>
  <c r="BF64" i="70"/>
  <c r="BH65" i="70"/>
  <c r="BJ66" i="70"/>
  <c r="BF68" i="70"/>
  <c r="BH69" i="70"/>
  <c r="BJ70" i="70"/>
  <c r="BF72" i="70"/>
  <c r="BH73" i="70"/>
  <c r="BJ74" i="70"/>
  <c r="BF76" i="70"/>
  <c r="BH77" i="70"/>
  <c r="BJ78" i="70"/>
  <c r="BF80" i="70"/>
  <c r="BH81" i="70"/>
  <c r="BJ82" i="70"/>
  <c r="BF84" i="70"/>
  <c r="BH85" i="70"/>
  <c r="BJ86" i="70"/>
  <c r="BF88" i="70"/>
  <c r="BH89" i="70"/>
  <c r="BJ90" i="70"/>
  <c r="BF92" i="70"/>
  <c r="BH93" i="70"/>
  <c r="BJ94" i="70"/>
  <c r="BF96" i="70"/>
  <c r="BH97" i="70"/>
  <c r="BJ98" i="70"/>
  <c r="BF100" i="70"/>
  <c r="BH101" i="70"/>
  <c r="BJ102" i="70"/>
  <c r="BF104" i="70"/>
  <c r="BH105" i="70"/>
  <c r="BJ106" i="70"/>
  <c r="BF108" i="70"/>
  <c r="BH109" i="70"/>
  <c r="BJ110" i="70"/>
  <c r="BF112" i="70"/>
  <c r="BH113" i="70"/>
  <c r="BJ114" i="70"/>
  <c r="BF116" i="70"/>
  <c r="BH117" i="70"/>
  <c r="BJ118" i="70"/>
  <c r="BF120" i="70"/>
  <c r="BH121" i="70"/>
  <c r="BJ122" i="70"/>
  <c r="BF124" i="70"/>
  <c r="BH125" i="70"/>
  <c r="BJ126" i="70"/>
  <c r="BF128" i="70"/>
  <c r="BH129" i="70"/>
  <c r="BJ130" i="70"/>
  <c r="BF132" i="70"/>
  <c r="BH133" i="70"/>
  <c r="BJ134" i="70"/>
  <c r="AH326" i="70"/>
  <c r="BO326" i="70" s="1"/>
  <c r="AH609" i="70"/>
  <c r="AH650" i="70"/>
  <c r="BO650" i="70" s="1"/>
  <c r="BK6" i="70"/>
  <c r="BG8" i="70"/>
  <c r="BI9" i="70"/>
  <c r="BK10" i="70"/>
  <c r="BG12" i="70"/>
  <c r="BI13" i="70"/>
  <c r="BK14" i="70"/>
  <c r="BG16" i="70"/>
  <c r="BI17" i="70"/>
  <c r="BK18" i="70"/>
  <c r="BG20" i="70"/>
  <c r="BI21" i="70"/>
  <c r="BK22" i="70"/>
  <c r="BG24" i="70"/>
  <c r="BI25" i="70"/>
  <c r="BK26" i="70"/>
  <c r="BG28" i="70"/>
  <c r="BI29" i="70"/>
  <c r="BK30" i="70"/>
  <c r="BG32" i="70"/>
  <c r="BI33" i="70"/>
  <c r="BK34" i="70"/>
  <c r="BG36" i="70"/>
  <c r="BI37" i="70"/>
  <c r="BK38" i="70"/>
  <c r="BG40" i="70"/>
  <c r="BI41" i="70"/>
  <c r="BK42" i="70"/>
  <c r="BG44" i="70"/>
  <c r="BI45" i="70"/>
  <c r="BK46" i="70"/>
  <c r="BG48" i="70"/>
  <c r="BI49" i="70"/>
  <c r="BK50" i="70"/>
  <c r="BG52" i="70"/>
  <c r="BI53" i="70"/>
  <c r="BK54" i="70"/>
  <c r="BG56" i="70"/>
  <c r="BI57" i="70"/>
  <c r="BK58" i="70"/>
  <c r="BG60" i="70"/>
  <c r="BI61" i="70"/>
  <c r="BK62" i="70"/>
  <c r="BG64" i="70"/>
  <c r="BI65" i="70"/>
  <c r="BK66" i="70"/>
  <c r="BG68" i="70"/>
  <c r="BI69" i="70"/>
  <c r="BK70" i="70"/>
  <c r="BG72" i="70"/>
  <c r="BI73" i="70"/>
  <c r="BK74" i="70"/>
  <c r="BG76" i="70"/>
  <c r="BI77" i="70"/>
  <c r="BK78" i="70"/>
  <c r="BG80" i="70"/>
  <c r="BI81" i="70"/>
  <c r="BK82" i="70"/>
  <c r="BG84" i="70"/>
  <c r="BI85" i="70"/>
  <c r="BK86" i="70"/>
  <c r="BG88" i="70"/>
  <c r="BI89" i="70"/>
  <c r="BK90" i="70"/>
  <c r="BG92" i="70"/>
  <c r="BI93" i="70"/>
  <c r="BK94" i="70"/>
  <c r="BG96" i="70"/>
  <c r="BI97" i="70"/>
  <c r="BK98" i="70"/>
  <c r="BG100" i="70"/>
  <c r="BI101" i="70"/>
  <c r="BK102" i="70"/>
  <c r="BG104" i="70"/>
  <c r="BI105" i="70"/>
  <c r="BK106" i="70"/>
  <c r="BG108" i="70"/>
  <c r="BI109" i="70"/>
  <c r="BK110" i="70"/>
  <c r="BG112" i="70"/>
  <c r="BI113" i="70"/>
  <c r="BK114" i="70"/>
  <c r="BG116" i="70"/>
  <c r="BI117" i="70"/>
  <c r="BK118" i="70"/>
  <c r="BG120" i="70"/>
  <c r="BI121" i="70"/>
  <c r="BK122" i="70"/>
  <c r="BG124" i="70"/>
  <c r="BI125" i="70"/>
  <c r="BK126" i="70"/>
  <c r="BG128" i="70"/>
  <c r="BI129" i="70"/>
  <c r="BK130" i="70"/>
  <c r="BG132" i="70"/>
  <c r="BI133" i="70"/>
  <c r="BK134" i="70"/>
  <c r="AH330" i="70"/>
  <c r="BO330" i="70" s="1"/>
  <c r="AH614" i="70"/>
  <c r="BO614" i="70" s="1"/>
  <c r="AH655" i="70"/>
  <c r="BO655" i="70" s="1"/>
  <c r="BF7" i="70"/>
  <c r="BH8" i="70"/>
  <c r="BJ9" i="70"/>
  <c r="BF11" i="70"/>
  <c r="BH12" i="70"/>
  <c r="BJ13" i="70"/>
  <c r="BF15" i="70"/>
  <c r="BH16" i="70"/>
  <c r="BJ17" i="70"/>
  <c r="BF19" i="70"/>
  <c r="BH20" i="70"/>
  <c r="BJ21" i="70"/>
  <c r="BF23" i="70"/>
  <c r="BH24" i="70"/>
  <c r="BJ25" i="70"/>
  <c r="BF27" i="70"/>
  <c r="BH28" i="70"/>
  <c r="BJ29" i="70"/>
  <c r="BF31" i="70"/>
  <c r="BH32" i="70"/>
  <c r="BJ33" i="70"/>
  <c r="BF35" i="70"/>
  <c r="BH36" i="70"/>
  <c r="BJ37" i="70"/>
  <c r="BF39" i="70"/>
  <c r="BH40" i="70"/>
  <c r="BJ41" i="70"/>
  <c r="BF43" i="70"/>
  <c r="BH44" i="70"/>
  <c r="BJ45" i="70"/>
  <c r="BF47" i="70"/>
  <c r="BH48" i="70"/>
  <c r="BJ49" i="70"/>
  <c r="BF51" i="70"/>
  <c r="BH52" i="70"/>
  <c r="BJ53" i="70"/>
  <c r="BF55" i="70"/>
  <c r="BH56" i="70"/>
  <c r="BJ57" i="70"/>
  <c r="BF59" i="70"/>
  <c r="BH60" i="70"/>
  <c r="BJ61" i="70"/>
  <c r="BF63" i="70"/>
  <c r="BH64" i="70"/>
  <c r="BJ65" i="70"/>
  <c r="BF67" i="70"/>
  <c r="BH68" i="70"/>
  <c r="BJ69" i="70"/>
  <c r="BF71" i="70"/>
  <c r="BH72" i="70"/>
  <c r="BJ73" i="70"/>
  <c r="BF75" i="70"/>
  <c r="BH76" i="70"/>
  <c r="BJ77" i="70"/>
  <c r="BF79" i="70"/>
  <c r="BH80" i="70"/>
  <c r="BJ81" i="70"/>
  <c r="BF83" i="70"/>
  <c r="BH84" i="70"/>
  <c r="BJ85" i="70"/>
  <c r="BF87" i="70"/>
  <c r="BH88" i="70"/>
  <c r="BJ89" i="70"/>
  <c r="BF91" i="70"/>
  <c r="BH92" i="70"/>
  <c r="BJ93" i="70"/>
  <c r="BF95" i="70"/>
  <c r="BH96" i="70"/>
  <c r="BJ97" i="70"/>
  <c r="BF99" i="70"/>
  <c r="BH100" i="70"/>
  <c r="BJ101" i="70"/>
  <c r="BF103" i="70"/>
  <c r="BH104" i="70"/>
  <c r="BJ105" i="70"/>
  <c r="BF107" i="70"/>
  <c r="BH108" i="70"/>
  <c r="BJ109" i="70"/>
  <c r="BF111" i="70"/>
  <c r="BH112" i="70"/>
  <c r="BJ113" i="70"/>
  <c r="BF115" i="70"/>
  <c r="BH116" i="70"/>
  <c r="BJ117" i="70"/>
  <c r="BF119" i="70"/>
  <c r="BH120" i="70"/>
  <c r="BJ121" i="70"/>
  <c r="BF123" i="70"/>
  <c r="BH124" i="70"/>
  <c r="BJ125" i="70"/>
  <c r="BF127" i="70"/>
  <c r="BH128" i="70"/>
  <c r="BJ129" i="70"/>
  <c r="BF131" i="70"/>
  <c r="BH132" i="70"/>
  <c r="BJ133" i="70"/>
  <c r="BF93" i="70"/>
  <c r="BH98" i="70"/>
  <c r="BJ103" i="70"/>
  <c r="BI108" i="70"/>
  <c r="BG111" i="70"/>
  <c r="BK113" i="70"/>
  <c r="BI116" i="70"/>
  <c r="BG119" i="70"/>
  <c r="BK121" i="70"/>
  <c r="BI124" i="70"/>
  <c r="BG127" i="70"/>
  <c r="BK129" i="70"/>
  <c r="BI132" i="70"/>
  <c r="BF135" i="70"/>
  <c r="BI136" i="70"/>
  <c r="BK137" i="70"/>
  <c r="BG139" i="70"/>
  <c r="BI140" i="70"/>
  <c r="BK141" i="70"/>
  <c r="BG143" i="70"/>
  <c r="BI144" i="70"/>
  <c r="BK145" i="70"/>
  <c r="BG147" i="70"/>
  <c r="BI148" i="70"/>
  <c r="BK149" i="70"/>
  <c r="BG151" i="70"/>
  <c r="BI152" i="70"/>
  <c r="BK153" i="70"/>
  <c r="BG155" i="70"/>
  <c r="BI156" i="70"/>
  <c r="BK157" i="70"/>
  <c r="BG159" i="70"/>
  <c r="BI160" i="70"/>
  <c r="BK161" i="70"/>
  <c r="BG163" i="70"/>
  <c r="BI164" i="70"/>
  <c r="BK165" i="70"/>
  <c r="BG167" i="70"/>
  <c r="BI168" i="70"/>
  <c r="BK169" i="70"/>
  <c r="BG171" i="70"/>
  <c r="BI172" i="70"/>
  <c r="BK173" i="70"/>
  <c r="BG175" i="70"/>
  <c r="BI176" i="70"/>
  <c r="BK177" i="70"/>
  <c r="BG179" i="70"/>
  <c r="BI180" i="70"/>
  <c r="BK181" i="70"/>
  <c r="BG183" i="70"/>
  <c r="BI184" i="70"/>
  <c r="BK185" i="70"/>
  <c r="BG187" i="70"/>
  <c r="BI188" i="70"/>
  <c r="BK189" i="70"/>
  <c r="BG191" i="70"/>
  <c r="BI192" i="70"/>
  <c r="BK193" i="70"/>
  <c r="BG195" i="70"/>
  <c r="BI196" i="70"/>
  <c r="BK197" i="70"/>
  <c r="BG199" i="70"/>
  <c r="BI200" i="70"/>
  <c r="BK201" i="70"/>
  <c r="BG203" i="70"/>
  <c r="BI204" i="70"/>
  <c r="BK205" i="70"/>
  <c r="BG207" i="70"/>
  <c r="BI208" i="70"/>
  <c r="BK209" i="70"/>
  <c r="BG211" i="70"/>
  <c r="BI212" i="70"/>
  <c r="BK213" i="70"/>
  <c r="BG215" i="70"/>
  <c r="BI216" i="70"/>
  <c r="BK217" i="70"/>
  <c r="BG219" i="70"/>
  <c r="BI220" i="70"/>
  <c r="BK221" i="70"/>
  <c r="BG223" i="70"/>
  <c r="BI224" i="70"/>
  <c r="BK225" i="70"/>
  <c r="BG227" i="70"/>
  <c r="BI228" i="70"/>
  <c r="BK229" i="70"/>
  <c r="BG231" i="70"/>
  <c r="BI232" i="70"/>
  <c r="BK233" i="70"/>
  <c r="BG235" i="70"/>
  <c r="BI236" i="70"/>
  <c r="BK237" i="70"/>
  <c r="BG239" i="70"/>
  <c r="BI240" i="70"/>
  <c r="BK241" i="70"/>
  <c r="BG243" i="70"/>
  <c r="BI244" i="70"/>
  <c r="BK245" i="70"/>
  <c r="BG247" i="70"/>
  <c r="BI248" i="70"/>
  <c r="BK249" i="70"/>
  <c r="BG251" i="70"/>
  <c r="BI252" i="70"/>
  <c r="BK253" i="70"/>
  <c r="BG255" i="70"/>
  <c r="BI256" i="70"/>
  <c r="BK257" i="70"/>
  <c r="BG259" i="70"/>
  <c r="BI260" i="70"/>
  <c r="BK261" i="70"/>
  <c r="BG263" i="70"/>
  <c r="BI264" i="70"/>
  <c r="BK265" i="70"/>
  <c r="BG267" i="70"/>
  <c r="BI268" i="70"/>
  <c r="BK269" i="70"/>
  <c r="BG271" i="70"/>
  <c r="BI272" i="70"/>
  <c r="BK273" i="70"/>
  <c r="BG275" i="70"/>
  <c r="BI276" i="70"/>
  <c r="BK277" i="70"/>
  <c r="BG279" i="70"/>
  <c r="BI280" i="70"/>
  <c r="BK281" i="70"/>
  <c r="BG283" i="70"/>
  <c r="BI284" i="70"/>
  <c r="BK285" i="70"/>
  <c r="BG287" i="70"/>
  <c r="BI288" i="70"/>
  <c r="BK289" i="70"/>
  <c r="BG291" i="70"/>
  <c r="BI292" i="70"/>
  <c r="BK293" i="70"/>
  <c r="BG295" i="70"/>
  <c r="BI296" i="70"/>
  <c r="BK297" i="70"/>
  <c r="BG299" i="70"/>
  <c r="BI300" i="70"/>
  <c r="BK301" i="70"/>
  <c r="BG303" i="70"/>
  <c r="BI304" i="70"/>
  <c r="BF94" i="70"/>
  <c r="BH99" i="70"/>
  <c r="BJ104" i="70"/>
  <c r="BJ108" i="70"/>
  <c r="BH111" i="70"/>
  <c r="BF114" i="70"/>
  <c r="BJ116" i="70"/>
  <c r="BH119" i="70"/>
  <c r="BF122" i="70"/>
  <c r="BJ124" i="70"/>
  <c r="BH127" i="70"/>
  <c r="BF130" i="70"/>
  <c r="BJ132" i="70"/>
  <c r="BG135" i="70"/>
  <c r="BJ136" i="70"/>
  <c r="BF138" i="70"/>
  <c r="BH139" i="70"/>
  <c r="BJ140" i="70"/>
  <c r="BF142" i="70"/>
  <c r="BH143" i="70"/>
  <c r="BJ144" i="70"/>
  <c r="BF146" i="70"/>
  <c r="BH147" i="70"/>
  <c r="BJ148" i="70"/>
  <c r="BF150" i="70"/>
  <c r="BH151" i="70"/>
  <c r="BJ152" i="70"/>
  <c r="BF154" i="70"/>
  <c r="BH155" i="70"/>
  <c r="BJ156" i="70"/>
  <c r="BF158" i="70"/>
  <c r="BH159" i="70"/>
  <c r="BJ160" i="70"/>
  <c r="BF162" i="70"/>
  <c r="BH163" i="70"/>
  <c r="BJ164" i="70"/>
  <c r="BF166" i="70"/>
  <c r="BH167" i="70"/>
  <c r="BJ168" i="70"/>
  <c r="BF170" i="70"/>
  <c r="BH171" i="70"/>
  <c r="BJ172" i="70"/>
  <c r="BF174" i="70"/>
  <c r="BH175" i="70"/>
  <c r="BJ176" i="70"/>
  <c r="BF178" i="70"/>
  <c r="BH179" i="70"/>
  <c r="BJ180" i="70"/>
  <c r="BF182" i="70"/>
  <c r="BH183" i="70"/>
  <c r="BJ184" i="70"/>
  <c r="BF186" i="70"/>
  <c r="BH187" i="70"/>
  <c r="BJ188" i="70"/>
  <c r="BF190" i="70"/>
  <c r="BH191" i="70"/>
  <c r="BJ192" i="70"/>
  <c r="BF194" i="70"/>
  <c r="BH195" i="70"/>
  <c r="BJ196" i="70"/>
  <c r="BF198" i="70"/>
  <c r="BH199" i="70"/>
  <c r="BJ200" i="70"/>
  <c r="BF202" i="70"/>
  <c r="BH203" i="70"/>
  <c r="BJ204" i="70"/>
  <c r="BF206" i="70"/>
  <c r="BH207" i="70"/>
  <c r="BJ208" i="70"/>
  <c r="BF210" i="70"/>
  <c r="BH211" i="70"/>
  <c r="BJ212" i="70"/>
  <c r="BF214" i="70"/>
  <c r="BH215" i="70"/>
  <c r="BJ216" i="70"/>
  <c r="BF218" i="70"/>
  <c r="BH219" i="70"/>
  <c r="BJ220" i="70"/>
  <c r="BF222" i="70"/>
  <c r="BH223" i="70"/>
  <c r="BJ224" i="70"/>
  <c r="BF226" i="70"/>
  <c r="BH227" i="70"/>
  <c r="BJ228" i="70"/>
  <c r="BF230" i="70"/>
  <c r="BH231" i="70"/>
  <c r="BJ232" i="70"/>
  <c r="BF234" i="70"/>
  <c r="BH235" i="70"/>
  <c r="BJ236" i="70"/>
  <c r="BF238" i="70"/>
  <c r="BH239" i="70"/>
  <c r="BJ240" i="70"/>
  <c r="BF242" i="70"/>
  <c r="BH243" i="70"/>
  <c r="BJ244" i="70"/>
  <c r="BF246" i="70"/>
  <c r="BH247" i="70"/>
  <c r="BJ248" i="70"/>
  <c r="BF250" i="70"/>
  <c r="BH251" i="70"/>
  <c r="BJ252" i="70"/>
  <c r="BF254" i="70"/>
  <c r="BH255" i="70"/>
  <c r="BJ256" i="70"/>
  <c r="BF258" i="70"/>
  <c r="BH259" i="70"/>
  <c r="BJ260" i="70"/>
  <c r="BF262" i="70"/>
  <c r="BH263" i="70"/>
  <c r="BJ264" i="70"/>
  <c r="BF266" i="70"/>
  <c r="BH267" i="70"/>
  <c r="BJ268" i="70"/>
  <c r="BF270" i="70"/>
  <c r="BH271" i="70"/>
  <c r="BJ272" i="70"/>
  <c r="BF274" i="70"/>
  <c r="BH275" i="70"/>
  <c r="BJ276" i="70"/>
  <c r="BF278" i="70"/>
  <c r="BH279" i="70"/>
  <c r="BJ280" i="70"/>
  <c r="BF282" i="70"/>
  <c r="BH283" i="70"/>
  <c r="BJ284" i="70"/>
  <c r="BF286" i="70"/>
  <c r="BH287" i="70"/>
  <c r="BJ288" i="70"/>
  <c r="BF290" i="70"/>
  <c r="BH291" i="70"/>
  <c r="BJ292" i="70"/>
  <c r="BF294" i="70"/>
  <c r="BH295" i="70"/>
  <c r="BJ296" i="70"/>
  <c r="BF298" i="70"/>
  <c r="BH299" i="70"/>
  <c r="BJ300" i="70"/>
  <c r="BF302" i="70"/>
  <c r="BH303" i="70"/>
  <c r="BJ304" i="70"/>
  <c r="BH94" i="70"/>
  <c r="BJ99" i="70"/>
  <c r="BF105" i="70"/>
  <c r="BF109" i="70"/>
  <c r="BJ111" i="70"/>
  <c r="BH114" i="70"/>
  <c r="BF117" i="70"/>
  <c r="BJ119" i="70"/>
  <c r="BH122" i="70"/>
  <c r="BF125" i="70"/>
  <c r="BJ127" i="70"/>
  <c r="BH130" i="70"/>
  <c r="BF133" i="70"/>
  <c r="BH135" i="70"/>
  <c r="BK136" i="70"/>
  <c r="BG138" i="70"/>
  <c r="BI139" i="70"/>
  <c r="BK140" i="70"/>
  <c r="BG142" i="70"/>
  <c r="BI143" i="70"/>
  <c r="BK144" i="70"/>
  <c r="BG146" i="70"/>
  <c r="BI147" i="70"/>
  <c r="BK148" i="70"/>
  <c r="BG150" i="70"/>
  <c r="BI151" i="70"/>
  <c r="BK152" i="70"/>
  <c r="BG154" i="70"/>
  <c r="BI155" i="70"/>
  <c r="BK156" i="70"/>
  <c r="BG158" i="70"/>
  <c r="BI159" i="70"/>
  <c r="BK160" i="70"/>
  <c r="BG162" i="70"/>
  <c r="BI163" i="70"/>
  <c r="BK164" i="70"/>
  <c r="BG166" i="70"/>
  <c r="BI167" i="70"/>
  <c r="BK168" i="70"/>
  <c r="BG170" i="70"/>
  <c r="BI171" i="70"/>
  <c r="BK172" i="70"/>
  <c r="BG174" i="70"/>
  <c r="BI175" i="70"/>
  <c r="BK176" i="70"/>
  <c r="BG178" i="70"/>
  <c r="BI179" i="70"/>
  <c r="BK180" i="70"/>
  <c r="BG182" i="70"/>
  <c r="BI183" i="70"/>
  <c r="BK184" i="70"/>
  <c r="BG186" i="70"/>
  <c r="BI187" i="70"/>
  <c r="BK188" i="70"/>
  <c r="BG190" i="70"/>
  <c r="BI191" i="70"/>
  <c r="BK192" i="70"/>
  <c r="BG194" i="70"/>
  <c r="BI195" i="70"/>
  <c r="BK196" i="70"/>
  <c r="BG198" i="70"/>
  <c r="BI199" i="70"/>
  <c r="BK200" i="70"/>
  <c r="BG202" i="70"/>
  <c r="BI203" i="70"/>
  <c r="BK204" i="70"/>
  <c r="BG206" i="70"/>
  <c r="BI207" i="70"/>
  <c r="BK208" i="70"/>
  <c r="BG210" i="70"/>
  <c r="BI211" i="70"/>
  <c r="BK212" i="70"/>
  <c r="BG214" i="70"/>
  <c r="BI215" i="70"/>
  <c r="BK216" i="70"/>
  <c r="BG218" i="70"/>
  <c r="BI219" i="70"/>
  <c r="BK220" i="70"/>
  <c r="BG222" i="70"/>
  <c r="BI223" i="70"/>
  <c r="BK224" i="70"/>
  <c r="BG226" i="70"/>
  <c r="BI227" i="70"/>
  <c r="BK228" i="70"/>
  <c r="BG230" i="70"/>
  <c r="BI231" i="70"/>
  <c r="BK232" i="70"/>
  <c r="BG234" i="70"/>
  <c r="BI235" i="70"/>
  <c r="BK236" i="70"/>
  <c r="BG238" i="70"/>
  <c r="BI239" i="70"/>
  <c r="BK240" i="70"/>
  <c r="BG242" i="70"/>
  <c r="BI243" i="70"/>
  <c r="BK244" i="70"/>
  <c r="BG246" i="70"/>
  <c r="BI247" i="70"/>
  <c r="BK248" i="70"/>
  <c r="BG250" i="70"/>
  <c r="BI251" i="70"/>
  <c r="BK252" i="70"/>
  <c r="BG254" i="70"/>
  <c r="BI255" i="70"/>
  <c r="BK256" i="70"/>
  <c r="BG258" i="70"/>
  <c r="BI259" i="70"/>
  <c r="BK260" i="70"/>
  <c r="BG262" i="70"/>
  <c r="BI263" i="70"/>
  <c r="BK264" i="70"/>
  <c r="BG266" i="70"/>
  <c r="BI267" i="70"/>
  <c r="BK268" i="70"/>
  <c r="BG270" i="70"/>
  <c r="BI271" i="70"/>
  <c r="BK272" i="70"/>
  <c r="BG274" i="70"/>
  <c r="BI275" i="70"/>
  <c r="BK276" i="70"/>
  <c r="BG278" i="70"/>
  <c r="BI279" i="70"/>
  <c r="BK280" i="70"/>
  <c r="BG282" i="70"/>
  <c r="BI283" i="70"/>
  <c r="BK284" i="70"/>
  <c r="BG286" i="70"/>
  <c r="BI287" i="70"/>
  <c r="BK288" i="70"/>
  <c r="BG290" i="70"/>
  <c r="BI291" i="70"/>
  <c r="BK292" i="70"/>
  <c r="BG294" i="70"/>
  <c r="BI295" i="70"/>
  <c r="BK296" i="70"/>
  <c r="BG298" i="70"/>
  <c r="BI299" i="70"/>
  <c r="BK300" i="70"/>
  <c r="BG302" i="70"/>
  <c r="BI303" i="70"/>
  <c r="BK304" i="70"/>
  <c r="BH95" i="70"/>
  <c r="BJ100" i="70"/>
  <c r="BF106" i="70"/>
  <c r="BG109" i="70"/>
  <c r="BK111" i="70"/>
  <c r="BI114" i="70"/>
  <c r="BG117" i="70"/>
  <c r="BK119" i="70"/>
  <c r="BI122" i="70"/>
  <c r="BG125" i="70"/>
  <c r="BK127" i="70"/>
  <c r="BI130" i="70"/>
  <c r="BG133" i="70"/>
  <c r="BJ135" i="70"/>
  <c r="BF137" i="70"/>
  <c r="BH138" i="70"/>
  <c r="BJ139" i="70"/>
  <c r="BF141" i="70"/>
  <c r="BH142" i="70"/>
  <c r="BJ143" i="70"/>
  <c r="BF145" i="70"/>
  <c r="BH146" i="70"/>
  <c r="BJ147" i="70"/>
  <c r="BF149" i="70"/>
  <c r="BH150" i="70"/>
  <c r="BJ151" i="70"/>
  <c r="BF153" i="70"/>
  <c r="BH154" i="70"/>
  <c r="BJ155" i="70"/>
  <c r="BF157" i="70"/>
  <c r="BH158" i="70"/>
  <c r="BJ159" i="70"/>
  <c r="BF161" i="70"/>
  <c r="BH162" i="70"/>
  <c r="BJ163" i="70"/>
  <c r="BF165" i="70"/>
  <c r="BH166" i="70"/>
  <c r="BJ167" i="70"/>
  <c r="BF169" i="70"/>
  <c r="BH170" i="70"/>
  <c r="BJ171" i="70"/>
  <c r="BF173" i="70"/>
  <c r="BH174" i="70"/>
  <c r="BJ175" i="70"/>
  <c r="BF177" i="70"/>
  <c r="BH178" i="70"/>
  <c r="BJ179" i="70"/>
  <c r="BF181" i="70"/>
  <c r="BH182" i="70"/>
  <c r="BJ183" i="70"/>
  <c r="BF185" i="70"/>
  <c r="BH186" i="70"/>
  <c r="BJ187" i="70"/>
  <c r="BF189" i="70"/>
  <c r="BH190" i="70"/>
  <c r="BJ191" i="70"/>
  <c r="BF193" i="70"/>
  <c r="BH194" i="70"/>
  <c r="BJ195" i="70"/>
  <c r="BF197" i="70"/>
  <c r="BH198" i="70"/>
  <c r="BJ199" i="70"/>
  <c r="BF201" i="70"/>
  <c r="BH202" i="70"/>
  <c r="BJ203" i="70"/>
  <c r="BF205" i="70"/>
  <c r="BH206" i="70"/>
  <c r="BJ207" i="70"/>
  <c r="BF209" i="70"/>
  <c r="BH210" i="70"/>
  <c r="BJ211" i="70"/>
  <c r="BF213" i="70"/>
  <c r="BH214" i="70"/>
  <c r="BJ215" i="70"/>
  <c r="BF217" i="70"/>
  <c r="BH218" i="70"/>
  <c r="BJ219" i="70"/>
  <c r="BF221" i="70"/>
  <c r="BH222" i="70"/>
  <c r="BJ223" i="70"/>
  <c r="BF225" i="70"/>
  <c r="BH226" i="70"/>
  <c r="BJ227" i="70"/>
  <c r="BF229" i="70"/>
  <c r="BH230" i="70"/>
  <c r="BJ231" i="70"/>
  <c r="BF233" i="70"/>
  <c r="BH234" i="70"/>
  <c r="BJ235" i="70"/>
  <c r="BF237" i="70"/>
  <c r="BH238" i="70"/>
  <c r="BJ239" i="70"/>
  <c r="BF241" i="70"/>
  <c r="BH242" i="70"/>
  <c r="BJ243" i="70"/>
  <c r="BF245" i="70"/>
  <c r="BH246" i="70"/>
  <c r="BJ247" i="70"/>
  <c r="BF249" i="70"/>
  <c r="BH250" i="70"/>
  <c r="BJ251" i="70"/>
  <c r="BF253" i="70"/>
  <c r="BH254" i="70"/>
  <c r="BJ255" i="70"/>
  <c r="BF257" i="70"/>
  <c r="BH258" i="70"/>
  <c r="BJ259" i="70"/>
  <c r="BF261" i="70"/>
  <c r="BH262" i="70"/>
  <c r="BJ263" i="70"/>
  <c r="BF265" i="70"/>
  <c r="BH266" i="70"/>
  <c r="BJ267" i="70"/>
  <c r="BF269" i="70"/>
  <c r="BH270" i="70"/>
  <c r="BJ271" i="70"/>
  <c r="BF273" i="70"/>
  <c r="BH274" i="70"/>
  <c r="BJ275" i="70"/>
  <c r="BF277" i="70"/>
  <c r="BH278" i="70"/>
  <c r="BJ279" i="70"/>
  <c r="BF281" i="70"/>
  <c r="BH282" i="70"/>
  <c r="BJ283" i="70"/>
  <c r="BF285" i="70"/>
  <c r="BH286" i="70"/>
  <c r="BJ287" i="70"/>
  <c r="BF289" i="70"/>
  <c r="BH290" i="70"/>
  <c r="BJ291" i="70"/>
  <c r="BF293" i="70"/>
  <c r="BH294" i="70"/>
  <c r="BJ295" i="70"/>
  <c r="BF297" i="70"/>
  <c r="BH298" i="70"/>
  <c r="BJ299" i="70"/>
  <c r="BF301" i="70"/>
  <c r="BH302" i="70"/>
  <c r="BJ303" i="70"/>
  <c r="BJ95" i="70"/>
  <c r="BF101" i="70"/>
  <c r="BH106" i="70"/>
  <c r="BK109" i="70"/>
  <c r="BI112" i="70"/>
  <c r="BG115" i="70"/>
  <c r="BK117" i="70"/>
  <c r="BI120" i="70"/>
  <c r="BG123" i="70"/>
  <c r="BK125" i="70"/>
  <c r="BI128" i="70"/>
  <c r="BG131" i="70"/>
  <c r="BK133" i="70"/>
  <c r="BK135" i="70"/>
  <c r="BG137" i="70"/>
  <c r="BI138" i="70"/>
  <c r="BK139" i="70"/>
  <c r="BG141" i="70"/>
  <c r="BI142" i="70"/>
  <c r="BK143" i="70"/>
  <c r="BG145" i="70"/>
  <c r="BI146" i="70"/>
  <c r="BK147" i="70"/>
  <c r="BG149" i="70"/>
  <c r="BI150" i="70"/>
  <c r="BK151" i="70"/>
  <c r="BG153" i="70"/>
  <c r="BI154" i="70"/>
  <c r="BK155" i="70"/>
  <c r="BG157" i="70"/>
  <c r="BI158" i="70"/>
  <c r="BK159" i="70"/>
  <c r="BG161" i="70"/>
  <c r="BI162" i="70"/>
  <c r="BK163" i="70"/>
  <c r="BG165" i="70"/>
  <c r="BI166" i="70"/>
  <c r="BK167" i="70"/>
  <c r="BG169" i="70"/>
  <c r="BI170" i="70"/>
  <c r="BK171" i="70"/>
  <c r="BG173" i="70"/>
  <c r="BI174" i="70"/>
  <c r="BK175" i="70"/>
  <c r="BG177" i="70"/>
  <c r="BI178" i="70"/>
  <c r="BK179" i="70"/>
  <c r="BG181" i="70"/>
  <c r="BI182" i="70"/>
  <c r="BK183" i="70"/>
  <c r="BG185" i="70"/>
  <c r="BI186" i="70"/>
  <c r="BK187" i="70"/>
  <c r="BG189" i="70"/>
  <c r="BI190" i="70"/>
  <c r="BK191" i="70"/>
  <c r="BG193" i="70"/>
  <c r="BI194" i="70"/>
  <c r="BK195" i="70"/>
  <c r="BG197" i="70"/>
  <c r="BI198" i="70"/>
  <c r="BK199" i="70"/>
  <c r="BG201" i="70"/>
  <c r="BI202" i="70"/>
  <c r="BK203" i="70"/>
  <c r="BG205" i="70"/>
  <c r="BI206" i="70"/>
  <c r="BK207" i="70"/>
  <c r="BG209" i="70"/>
  <c r="BI210" i="70"/>
  <c r="BK211" i="70"/>
  <c r="BG213" i="70"/>
  <c r="BI214" i="70"/>
  <c r="BK215" i="70"/>
  <c r="BG217" i="70"/>
  <c r="BI218" i="70"/>
  <c r="BK219" i="70"/>
  <c r="BG221" i="70"/>
  <c r="BI222" i="70"/>
  <c r="BK223" i="70"/>
  <c r="BG225" i="70"/>
  <c r="BI226" i="70"/>
  <c r="BK227" i="70"/>
  <c r="BG229" i="70"/>
  <c r="BI230" i="70"/>
  <c r="BK231" i="70"/>
  <c r="BG233" i="70"/>
  <c r="BI234" i="70"/>
  <c r="BK235" i="70"/>
  <c r="BG237" i="70"/>
  <c r="BI238" i="70"/>
  <c r="BK239" i="70"/>
  <c r="BG241" i="70"/>
  <c r="BI242" i="70"/>
  <c r="BK243" i="70"/>
  <c r="BG245" i="70"/>
  <c r="BI246" i="70"/>
  <c r="BK247" i="70"/>
  <c r="BG249" i="70"/>
  <c r="BI250" i="70"/>
  <c r="BK251" i="70"/>
  <c r="BG253" i="70"/>
  <c r="BI254" i="70"/>
  <c r="BK255" i="70"/>
  <c r="BG257" i="70"/>
  <c r="BI258" i="70"/>
  <c r="BK259" i="70"/>
  <c r="BG261" i="70"/>
  <c r="BI262" i="70"/>
  <c r="BK263" i="70"/>
  <c r="BG265" i="70"/>
  <c r="BI266" i="70"/>
  <c r="BK267" i="70"/>
  <c r="BG269" i="70"/>
  <c r="BI270" i="70"/>
  <c r="BK271" i="70"/>
  <c r="BG273" i="70"/>
  <c r="BI274" i="70"/>
  <c r="BK275" i="70"/>
  <c r="BG277" i="70"/>
  <c r="BI278" i="70"/>
  <c r="BK279" i="70"/>
  <c r="BG281" i="70"/>
  <c r="BI282" i="70"/>
  <c r="BK283" i="70"/>
  <c r="BG285" i="70"/>
  <c r="BI286" i="70"/>
  <c r="BK287" i="70"/>
  <c r="BG289" i="70"/>
  <c r="BI290" i="70"/>
  <c r="BK291" i="70"/>
  <c r="BG293" i="70"/>
  <c r="BI294" i="70"/>
  <c r="BK295" i="70"/>
  <c r="BG297" i="70"/>
  <c r="BI298" i="70"/>
  <c r="BK299" i="70"/>
  <c r="BG301" i="70"/>
  <c r="BI302" i="70"/>
  <c r="BK303" i="70"/>
  <c r="BJ96" i="70"/>
  <c r="BF102" i="70"/>
  <c r="BH107" i="70"/>
  <c r="BF110" i="70"/>
  <c r="BJ112" i="70"/>
  <c r="BH115" i="70"/>
  <c r="BF118" i="70"/>
  <c r="BJ120" i="70"/>
  <c r="BH123" i="70"/>
  <c r="BF126" i="70"/>
  <c r="BJ128" i="70"/>
  <c r="BH131" i="70"/>
  <c r="BF134" i="70"/>
  <c r="BF136" i="70"/>
  <c r="BH137" i="70"/>
  <c r="BJ138" i="70"/>
  <c r="BF140" i="70"/>
  <c r="BH141" i="70"/>
  <c r="BJ142" i="70"/>
  <c r="BF144" i="70"/>
  <c r="BH145" i="70"/>
  <c r="BJ146" i="70"/>
  <c r="BF148" i="70"/>
  <c r="BH149" i="70"/>
  <c r="BJ150" i="70"/>
  <c r="BF152" i="70"/>
  <c r="BH153" i="70"/>
  <c r="BJ154" i="70"/>
  <c r="BF156" i="70"/>
  <c r="BH157" i="70"/>
  <c r="BJ158" i="70"/>
  <c r="BF160" i="70"/>
  <c r="BH161" i="70"/>
  <c r="BJ162" i="70"/>
  <c r="BF164" i="70"/>
  <c r="BH165" i="70"/>
  <c r="BJ166" i="70"/>
  <c r="BF168" i="70"/>
  <c r="BH169" i="70"/>
  <c r="BJ170" i="70"/>
  <c r="BF172" i="70"/>
  <c r="BH173" i="70"/>
  <c r="BJ174" i="70"/>
  <c r="BF176" i="70"/>
  <c r="BH177" i="70"/>
  <c r="BJ178" i="70"/>
  <c r="BF180" i="70"/>
  <c r="BH181" i="70"/>
  <c r="BJ182" i="70"/>
  <c r="BF184" i="70"/>
  <c r="BH185" i="70"/>
  <c r="BJ186" i="70"/>
  <c r="BF188" i="70"/>
  <c r="BH189" i="70"/>
  <c r="BJ190" i="70"/>
  <c r="BF192" i="70"/>
  <c r="BH193" i="70"/>
  <c r="BJ194" i="70"/>
  <c r="BF196" i="70"/>
  <c r="BH197" i="70"/>
  <c r="BJ198" i="70"/>
  <c r="BF200" i="70"/>
  <c r="BH201" i="70"/>
  <c r="BJ202" i="70"/>
  <c r="BF204" i="70"/>
  <c r="BH205" i="70"/>
  <c r="BJ206" i="70"/>
  <c r="BF208" i="70"/>
  <c r="BH209" i="70"/>
  <c r="BJ210" i="70"/>
  <c r="BF212" i="70"/>
  <c r="BH213" i="70"/>
  <c r="BJ214" i="70"/>
  <c r="BF216" i="70"/>
  <c r="BH217" i="70"/>
  <c r="BJ218" i="70"/>
  <c r="BF220" i="70"/>
  <c r="BH221" i="70"/>
  <c r="BJ222" i="70"/>
  <c r="BF224" i="70"/>
  <c r="BH225" i="70"/>
  <c r="BJ226" i="70"/>
  <c r="BF228" i="70"/>
  <c r="BH229" i="70"/>
  <c r="BJ230" i="70"/>
  <c r="BF232" i="70"/>
  <c r="BH233" i="70"/>
  <c r="BJ234" i="70"/>
  <c r="BF236" i="70"/>
  <c r="BH237" i="70"/>
  <c r="BJ238" i="70"/>
  <c r="BF240" i="70"/>
  <c r="BH241" i="70"/>
  <c r="BJ242" i="70"/>
  <c r="BF244" i="70"/>
  <c r="BH245" i="70"/>
  <c r="BJ246" i="70"/>
  <c r="BF248" i="70"/>
  <c r="BH249" i="70"/>
  <c r="BJ250" i="70"/>
  <c r="BF252" i="70"/>
  <c r="BH253" i="70"/>
  <c r="BJ254" i="70"/>
  <c r="BF256" i="70"/>
  <c r="BH257" i="70"/>
  <c r="BJ258" i="70"/>
  <c r="BF260" i="70"/>
  <c r="BH261" i="70"/>
  <c r="BJ262" i="70"/>
  <c r="BF264" i="70"/>
  <c r="BH265" i="70"/>
  <c r="BJ266" i="70"/>
  <c r="BF268" i="70"/>
  <c r="BH269" i="70"/>
  <c r="BJ270" i="70"/>
  <c r="BF272" i="70"/>
  <c r="BH273" i="70"/>
  <c r="BJ274" i="70"/>
  <c r="BF276" i="70"/>
  <c r="BH277" i="70"/>
  <c r="BJ278" i="70"/>
  <c r="BF280" i="70"/>
  <c r="BH281" i="70"/>
  <c r="BJ282" i="70"/>
  <c r="BF284" i="70"/>
  <c r="BH285" i="70"/>
  <c r="BJ286" i="70"/>
  <c r="BF288" i="70"/>
  <c r="BH289" i="70"/>
  <c r="BJ290" i="70"/>
  <c r="BF292" i="70"/>
  <c r="BH293" i="70"/>
  <c r="BJ294" i="70"/>
  <c r="BF296" i="70"/>
  <c r="BH297" i="70"/>
  <c r="BJ298" i="70"/>
  <c r="BF300" i="70"/>
  <c r="BH301" i="70"/>
  <c r="BJ302" i="70"/>
  <c r="BF304" i="70"/>
  <c r="BF97" i="70"/>
  <c r="BH102" i="70"/>
  <c r="BJ107" i="70"/>
  <c r="BH110" i="70"/>
  <c r="BF113" i="70"/>
  <c r="BJ115" i="70"/>
  <c r="BH118" i="70"/>
  <c r="BF121" i="70"/>
  <c r="BJ123" i="70"/>
  <c r="BH126" i="70"/>
  <c r="BF129" i="70"/>
  <c r="BJ131" i="70"/>
  <c r="BH134" i="70"/>
  <c r="BG136" i="70"/>
  <c r="BI137" i="70"/>
  <c r="BK138" i="70"/>
  <c r="BG140" i="70"/>
  <c r="BI141" i="70"/>
  <c r="BK142" i="70"/>
  <c r="BG144" i="70"/>
  <c r="BI145" i="70"/>
  <c r="BK146" i="70"/>
  <c r="BG148" i="70"/>
  <c r="BI149" i="70"/>
  <c r="BK150" i="70"/>
  <c r="BG152" i="70"/>
  <c r="BI153" i="70"/>
  <c r="BK154" i="70"/>
  <c r="BG156" i="70"/>
  <c r="BI157" i="70"/>
  <c r="BK158" i="70"/>
  <c r="BG160" i="70"/>
  <c r="BI161" i="70"/>
  <c r="BK162" i="70"/>
  <c r="BG164" i="70"/>
  <c r="BI165" i="70"/>
  <c r="BK166" i="70"/>
  <c r="BG168" i="70"/>
  <c r="BI169" i="70"/>
  <c r="BK170" i="70"/>
  <c r="BG172" i="70"/>
  <c r="BI173" i="70"/>
  <c r="BK174" i="70"/>
  <c r="BG176" i="70"/>
  <c r="BI177" i="70"/>
  <c r="BK178" i="70"/>
  <c r="BG180" i="70"/>
  <c r="BI181" i="70"/>
  <c r="BK182" i="70"/>
  <c r="BG184" i="70"/>
  <c r="BI185" i="70"/>
  <c r="BK186" i="70"/>
  <c r="BG188" i="70"/>
  <c r="BI189" i="70"/>
  <c r="BK190" i="70"/>
  <c r="BG192" i="70"/>
  <c r="BI193" i="70"/>
  <c r="BK194" i="70"/>
  <c r="BG196" i="70"/>
  <c r="BI197" i="70"/>
  <c r="BK198" i="70"/>
  <c r="BG200" i="70"/>
  <c r="BI201" i="70"/>
  <c r="BK202" i="70"/>
  <c r="BG204" i="70"/>
  <c r="BI205" i="70"/>
  <c r="BK206" i="70"/>
  <c r="BG208" i="70"/>
  <c r="BI209" i="70"/>
  <c r="BK210" i="70"/>
  <c r="BG212" i="70"/>
  <c r="BI213" i="70"/>
  <c r="BK214" i="70"/>
  <c r="BG216" i="70"/>
  <c r="BI217" i="70"/>
  <c r="BK218" i="70"/>
  <c r="BG220" i="70"/>
  <c r="BI221" i="70"/>
  <c r="BK222" i="70"/>
  <c r="BG224" i="70"/>
  <c r="BI225" i="70"/>
  <c r="BK226" i="70"/>
  <c r="BG228" i="70"/>
  <c r="BI229" i="70"/>
  <c r="BK230" i="70"/>
  <c r="BG232" i="70"/>
  <c r="BI233" i="70"/>
  <c r="BK234" i="70"/>
  <c r="BG236" i="70"/>
  <c r="BI237" i="70"/>
  <c r="BK238" i="70"/>
  <c r="BG240" i="70"/>
  <c r="BI241" i="70"/>
  <c r="BK242" i="70"/>
  <c r="BG244" i="70"/>
  <c r="BI245" i="70"/>
  <c r="BK246" i="70"/>
  <c r="BG248" i="70"/>
  <c r="BI249" i="70"/>
  <c r="BK250" i="70"/>
  <c r="BG252" i="70"/>
  <c r="BI253" i="70"/>
  <c r="BK254" i="70"/>
  <c r="BG256" i="70"/>
  <c r="BI257" i="70"/>
  <c r="BK258" i="70"/>
  <c r="BG260" i="70"/>
  <c r="BI261" i="70"/>
  <c r="BK262" i="70"/>
  <c r="BG264" i="70"/>
  <c r="BI265" i="70"/>
  <c r="BK266" i="70"/>
  <c r="BG268" i="70"/>
  <c r="BI269" i="70"/>
  <c r="BK270" i="70"/>
  <c r="BG272" i="70"/>
  <c r="BI273" i="70"/>
  <c r="BK274" i="70"/>
  <c r="BG276" i="70"/>
  <c r="BI277" i="70"/>
  <c r="BK278" i="70"/>
  <c r="BG280" i="70"/>
  <c r="BI281" i="70"/>
  <c r="BK282" i="70"/>
  <c r="BG284" i="70"/>
  <c r="BI285" i="70"/>
  <c r="BK286" i="70"/>
  <c r="BG288" i="70"/>
  <c r="BI289" i="70"/>
  <c r="BK290" i="70"/>
  <c r="BG292" i="70"/>
  <c r="BI293" i="70"/>
  <c r="BK294" i="70"/>
  <c r="BG296" i="70"/>
  <c r="BI297" i="70"/>
  <c r="BK298" i="70"/>
  <c r="BG300" i="70"/>
  <c r="BI301" i="70"/>
  <c r="BK302" i="70"/>
  <c r="BG304" i="70"/>
  <c r="BF98" i="70"/>
  <c r="BH103" i="70"/>
  <c r="BK107" i="70"/>
  <c r="BI110" i="70"/>
  <c r="BG113" i="70"/>
  <c r="BK115" i="70"/>
  <c r="BI118" i="70"/>
  <c r="BG121" i="70"/>
  <c r="BK123" i="70"/>
  <c r="BI126" i="70"/>
  <c r="BG129" i="70"/>
  <c r="BK131" i="70"/>
  <c r="BI134" i="70"/>
  <c r="BH136" i="70"/>
  <c r="BJ137" i="70"/>
  <c r="BF139" i="70"/>
  <c r="BH140" i="70"/>
  <c r="BJ141" i="70"/>
  <c r="BF143" i="70"/>
  <c r="BH144" i="70"/>
  <c r="BJ145" i="70"/>
  <c r="BF147" i="70"/>
  <c r="BH148" i="70"/>
  <c r="BJ149" i="70"/>
  <c r="BF151" i="70"/>
  <c r="BH152" i="70"/>
  <c r="BJ153" i="70"/>
  <c r="BF155" i="70"/>
  <c r="BH156" i="70"/>
  <c r="BJ157" i="70"/>
  <c r="BF159" i="70"/>
  <c r="BH160" i="70"/>
  <c r="BJ161" i="70"/>
  <c r="BF163" i="70"/>
  <c r="BH164" i="70"/>
  <c r="BJ165" i="70"/>
  <c r="BF167" i="70"/>
  <c r="BH168" i="70"/>
  <c r="BJ169" i="70"/>
  <c r="BF171" i="70"/>
  <c r="BH172" i="70"/>
  <c r="BJ173" i="70"/>
  <c r="BF175" i="70"/>
  <c r="BH176" i="70"/>
  <c r="BJ177" i="70"/>
  <c r="BF179" i="70"/>
  <c r="BH180" i="70"/>
  <c r="BJ181" i="70"/>
  <c r="BF183" i="70"/>
  <c r="BH184" i="70"/>
  <c r="BJ185" i="70"/>
  <c r="BF187" i="70"/>
  <c r="BH188" i="70"/>
  <c r="BJ189" i="70"/>
  <c r="BF191" i="70"/>
  <c r="BH192" i="70"/>
  <c r="BJ193" i="70"/>
  <c r="BF195" i="70"/>
  <c r="BH196" i="70"/>
  <c r="BJ197" i="70"/>
  <c r="BF199" i="70"/>
  <c r="BH200" i="70"/>
  <c r="BJ201" i="70"/>
  <c r="BF203" i="70"/>
  <c r="BH204" i="70"/>
  <c r="BJ205" i="70"/>
  <c r="BF207" i="70"/>
  <c r="BH208" i="70"/>
  <c r="BJ209" i="70"/>
  <c r="BF211" i="70"/>
  <c r="BH212" i="70"/>
  <c r="BJ213" i="70"/>
  <c r="BF215" i="70"/>
  <c r="BH216" i="70"/>
  <c r="BJ217" i="70"/>
  <c r="BF219" i="70"/>
  <c r="BH220" i="70"/>
  <c r="BJ221" i="70"/>
  <c r="BF223" i="70"/>
  <c r="BH224" i="70"/>
  <c r="BJ225" i="70"/>
  <c r="BF227" i="70"/>
  <c r="BH228" i="70"/>
  <c r="BJ229" i="70"/>
  <c r="BF231" i="70"/>
  <c r="BH232" i="70"/>
  <c r="BJ233" i="70"/>
  <c r="BF235" i="70"/>
  <c r="BH236" i="70"/>
  <c r="BJ237" i="70"/>
  <c r="BF239" i="70"/>
  <c r="BH240" i="70"/>
  <c r="BJ241" i="70"/>
  <c r="BF243" i="70"/>
  <c r="BH244" i="70"/>
  <c r="BJ245" i="70"/>
  <c r="BF247" i="70"/>
  <c r="BH248" i="70"/>
  <c r="BJ249" i="70"/>
  <c r="BF251" i="70"/>
  <c r="BH252" i="70"/>
  <c r="BJ253" i="70"/>
  <c r="BF255" i="70"/>
  <c r="BH256" i="70"/>
  <c r="BJ257" i="70"/>
  <c r="BF259" i="70"/>
  <c r="BH260" i="70"/>
  <c r="BJ261" i="70"/>
  <c r="BF263" i="70"/>
  <c r="BH264" i="70"/>
  <c r="BJ265" i="70"/>
  <c r="BF267" i="70"/>
  <c r="BH268" i="70"/>
  <c r="BJ269" i="70"/>
  <c r="BF271" i="70"/>
  <c r="BH272" i="70"/>
  <c r="BJ273" i="70"/>
  <c r="BF275" i="70"/>
  <c r="BH276" i="70"/>
  <c r="BJ277" i="70"/>
  <c r="BF279" i="70"/>
  <c r="BH280" i="70"/>
  <c r="BJ281" i="70"/>
  <c r="BF283" i="70"/>
  <c r="BH284" i="70"/>
  <c r="BJ285" i="70"/>
  <c r="BF287" i="70"/>
  <c r="BH288" i="70"/>
  <c r="BJ289" i="70"/>
  <c r="BF291" i="70"/>
  <c r="BH292" i="70"/>
  <c r="BJ293" i="70"/>
  <c r="BF295" i="70"/>
  <c r="BH296" i="70"/>
  <c r="BJ297" i="70"/>
  <c r="BF299" i="70"/>
  <c r="BH300" i="70"/>
  <c r="BJ301" i="70"/>
  <c r="BF303" i="70"/>
  <c r="BH304" i="70"/>
  <c r="BF306" i="70"/>
  <c r="BH307" i="70"/>
  <c r="BJ308" i="70"/>
  <c r="BF310" i="70"/>
  <c r="BH311" i="70"/>
  <c r="BJ312" i="70"/>
  <c r="BF314" i="70"/>
  <c r="BH315" i="70"/>
  <c r="BJ316" i="70"/>
  <c r="BF318" i="70"/>
  <c r="BH319" i="70"/>
  <c r="BJ320" i="70"/>
  <c r="BF322" i="70"/>
  <c r="BH323" i="70"/>
  <c r="BJ324" i="70"/>
  <c r="BF326" i="70"/>
  <c r="BH327" i="70"/>
  <c r="BJ328" i="70"/>
  <c r="BF330" i="70"/>
  <c r="BH331" i="70"/>
  <c r="BJ332" i="70"/>
  <c r="BF334" i="70"/>
  <c r="BH335" i="70"/>
  <c r="BJ336" i="70"/>
  <c r="BF338" i="70"/>
  <c r="BH339" i="70"/>
  <c r="BJ340" i="70"/>
  <c r="BF342" i="70"/>
  <c r="BH343" i="70"/>
  <c r="BJ344" i="70"/>
  <c r="BG306" i="70"/>
  <c r="BI307" i="70"/>
  <c r="BK308" i="70"/>
  <c r="BG310" i="70"/>
  <c r="BI311" i="70"/>
  <c r="BK312" i="70"/>
  <c r="BG314" i="70"/>
  <c r="BI315" i="70"/>
  <c r="BK316" i="70"/>
  <c r="BG318" i="70"/>
  <c r="BI319" i="70"/>
  <c r="BK320" i="70"/>
  <c r="BG322" i="70"/>
  <c r="BI323" i="70"/>
  <c r="BK324" i="70"/>
  <c r="BG326" i="70"/>
  <c r="BI327" i="70"/>
  <c r="BK328" i="70"/>
  <c r="BG330" i="70"/>
  <c r="BI331" i="70"/>
  <c r="BK332" i="70"/>
  <c r="BG334" i="70"/>
  <c r="BI335" i="70"/>
  <c r="BK336" i="70"/>
  <c r="BG338" i="70"/>
  <c r="BI339" i="70"/>
  <c r="BK340" i="70"/>
  <c r="BG342" i="70"/>
  <c r="BI343" i="70"/>
  <c r="BK344" i="70"/>
  <c r="BF305" i="70"/>
  <c r="BH306" i="70"/>
  <c r="BJ307" i="70"/>
  <c r="BF309" i="70"/>
  <c r="BH310" i="70"/>
  <c r="BJ311" i="70"/>
  <c r="BF313" i="70"/>
  <c r="BH314" i="70"/>
  <c r="BJ315" i="70"/>
  <c r="BF317" i="70"/>
  <c r="BH318" i="70"/>
  <c r="BJ319" i="70"/>
  <c r="BF321" i="70"/>
  <c r="BH322" i="70"/>
  <c r="BJ323" i="70"/>
  <c r="BF325" i="70"/>
  <c r="BH326" i="70"/>
  <c r="BJ327" i="70"/>
  <c r="BF329" i="70"/>
  <c r="BH330" i="70"/>
  <c r="BJ331" i="70"/>
  <c r="BF333" i="70"/>
  <c r="BH334" i="70"/>
  <c r="BJ335" i="70"/>
  <c r="BF337" i="70"/>
  <c r="BH338" i="70"/>
  <c r="BJ339" i="70"/>
  <c r="BF341" i="70"/>
  <c r="BH342" i="70"/>
  <c r="BJ343" i="70"/>
  <c r="BF345" i="70"/>
  <c r="BG305" i="70"/>
  <c r="BI306" i="70"/>
  <c r="BK307" i="70"/>
  <c r="BG309" i="70"/>
  <c r="BI310" i="70"/>
  <c r="BK311" i="70"/>
  <c r="BG313" i="70"/>
  <c r="BI314" i="70"/>
  <c r="BK315" i="70"/>
  <c r="BG317" i="70"/>
  <c r="BI318" i="70"/>
  <c r="BK319" i="70"/>
  <c r="BG321" i="70"/>
  <c r="BI322" i="70"/>
  <c r="BK323" i="70"/>
  <c r="BG325" i="70"/>
  <c r="BI326" i="70"/>
  <c r="BK327" i="70"/>
  <c r="BG329" i="70"/>
  <c r="BI330" i="70"/>
  <c r="BK331" i="70"/>
  <c r="BG333" i="70"/>
  <c r="BI334" i="70"/>
  <c r="BK335" i="70"/>
  <c r="BG337" i="70"/>
  <c r="BI338" i="70"/>
  <c r="BK339" i="70"/>
  <c r="BG341" i="70"/>
  <c r="BI342" i="70"/>
  <c r="BK343" i="70"/>
  <c r="BG345" i="70"/>
  <c r="BH305" i="70"/>
  <c r="BJ306" i="70"/>
  <c r="BF308" i="70"/>
  <c r="BH309" i="70"/>
  <c r="BJ310" i="70"/>
  <c r="BF312" i="70"/>
  <c r="BH313" i="70"/>
  <c r="BJ314" i="70"/>
  <c r="BF316" i="70"/>
  <c r="BH317" i="70"/>
  <c r="BJ318" i="70"/>
  <c r="BF320" i="70"/>
  <c r="BH321" i="70"/>
  <c r="BJ322" i="70"/>
  <c r="BF324" i="70"/>
  <c r="BH325" i="70"/>
  <c r="BJ326" i="70"/>
  <c r="BF328" i="70"/>
  <c r="BH329" i="70"/>
  <c r="BJ330" i="70"/>
  <c r="BF332" i="70"/>
  <c r="BH333" i="70"/>
  <c r="BJ334" i="70"/>
  <c r="BF336" i="70"/>
  <c r="BH337" i="70"/>
  <c r="BJ338" i="70"/>
  <c r="BF340" i="70"/>
  <c r="BH341" i="70"/>
  <c r="BJ342" i="70"/>
  <c r="BF344" i="70"/>
  <c r="BH345" i="70"/>
  <c r="BI305" i="70"/>
  <c r="BK306" i="70"/>
  <c r="BG308" i="70"/>
  <c r="BI309" i="70"/>
  <c r="BK310" i="70"/>
  <c r="BG312" i="70"/>
  <c r="BI313" i="70"/>
  <c r="BK314" i="70"/>
  <c r="BG316" i="70"/>
  <c r="BI317" i="70"/>
  <c r="BK318" i="70"/>
  <c r="BG320" i="70"/>
  <c r="BI321" i="70"/>
  <c r="BK322" i="70"/>
  <c r="BG324" i="70"/>
  <c r="BI325" i="70"/>
  <c r="BK326" i="70"/>
  <c r="BG328" i="70"/>
  <c r="BI329" i="70"/>
  <c r="BK330" i="70"/>
  <c r="BG332" i="70"/>
  <c r="BI333" i="70"/>
  <c r="BK334" i="70"/>
  <c r="BG336" i="70"/>
  <c r="BI337" i="70"/>
  <c r="BK338" i="70"/>
  <c r="BG340" i="70"/>
  <c r="BI341" i="70"/>
  <c r="BK342" i="70"/>
  <c r="BG344" i="70"/>
  <c r="BI345" i="70"/>
  <c r="BJ305" i="70"/>
  <c r="BF307" i="70"/>
  <c r="BH308" i="70"/>
  <c r="BJ309" i="70"/>
  <c r="BF311" i="70"/>
  <c r="BH312" i="70"/>
  <c r="BJ313" i="70"/>
  <c r="BF315" i="70"/>
  <c r="BH316" i="70"/>
  <c r="BJ317" i="70"/>
  <c r="BF319" i="70"/>
  <c r="BH320" i="70"/>
  <c r="BJ321" i="70"/>
  <c r="BF323" i="70"/>
  <c r="BH324" i="70"/>
  <c r="BJ325" i="70"/>
  <c r="BF327" i="70"/>
  <c r="BH328" i="70"/>
  <c r="BJ329" i="70"/>
  <c r="BF331" i="70"/>
  <c r="BH332" i="70"/>
  <c r="BJ333" i="70"/>
  <c r="BF335" i="70"/>
  <c r="BH336" i="70"/>
  <c r="BJ337" i="70"/>
  <c r="BF339" i="70"/>
  <c r="BH340" i="70"/>
  <c r="BJ341" i="70"/>
  <c r="BF343" i="70"/>
  <c r="BH344" i="70"/>
  <c r="BJ345" i="70"/>
  <c r="BK305" i="70"/>
  <c r="BG307" i="70"/>
  <c r="BI308" i="70"/>
  <c r="BK309" i="70"/>
  <c r="BG311" i="70"/>
  <c r="BI312" i="70"/>
  <c r="BK313" i="70"/>
  <c r="BG315" i="70"/>
  <c r="BI316" i="70"/>
  <c r="BK317" i="70"/>
  <c r="BG319" i="70"/>
  <c r="BI320" i="70"/>
  <c r="BK321" i="70"/>
  <c r="BG323" i="70"/>
  <c r="BI324" i="70"/>
  <c r="BK325" i="70"/>
  <c r="BG327" i="70"/>
  <c r="BI328" i="70"/>
  <c r="BK329" i="70"/>
  <c r="BG331" i="70"/>
  <c r="BI332" i="70"/>
  <c r="BK333" i="70"/>
  <c r="BG335" i="70"/>
  <c r="BI336" i="70"/>
  <c r="BK337" i="70"/>
  <c r="BG339" i="70"/>
  <c r="BI340" i="70"/>
  <c r="BK341" i="70"/>
  <c r="BG343" i="70"/>
  <c r="BI344" i="70"/>
  <c r="BK345" i="70"/>
  <c r="BH346" i="70"/>
  <c r="BJ347" i="70"/>
  <c r="BF349" i="70"/>
  <c r="BH350" i="70"/>
  <c r="BJ351" i="70"/>
  <c r="BF353" i="70"/>
  <c r="BH354" i="70"/>
  <c r="BJ355" i="70"/>
  <c r="BF357" i="70"/>
  <c r="BH358" i="70"/>
  <c r="BJ359" i="70"/>
  <c r="BF361" i="70"/>
  <c r="BH362" i="70"/>
  <c r="BJ363" i="70"/>
  <c r="BF365" i="70"/>
  <c r="BF367" i="70"/>
  <c r="BH368" i="70"/>
  <c r="BJ369" i="70"/>
  <c r="BF371" i="70"/>
  <c r="BH372" i="70"/>
  <c r="BJ373" i="70"/>
  <c r="BF375" i="70"/>
  <c r="BH376" i="70"/>
  <c r="BJ377" i="70"/>
  <c r="BF379" i="70"/>
  <c r="BH380" i="70"/>
  <c r="BJ381" i="70"/>
  <c r="BF383" i="70"/>
  <c r="BH384" i="70"/>
  <c r="BJ385" i="70"/>
  <c r="BF387" i="70"/>
  <c r="BH388" i="70"/>
  <c r="BJ389" i="70"/>
  <c r="BF391" i="70"/>
  <c r="BH392" i="70"/>
  <c r="BJ393" i="70"/>
  <c r="BF395" i="70"/>
  <c r="BH396" i="70"/>
  <c r="BJ397" i="70"/>
  <c r="BF399" i="70"/>
  <c r="BH400" i="70"/>
  <c r="BJ401" i="70"/>
  <c r="BF403" i="70"/>
  <c r="BH404" i="70"/>
  <c r="BJ405" i="70"/>
  <c r="BF407" i="70"/>
  <c r="BH408" i="70"/>
  <c r="BJ409" i="70"/>
  <c r="BF411" i="70"/>
  <c r="BH412" i="70"/>
  <c r="BJ413" i="70"/>
  <c r="BF415" i="70"/>
  <c r="BH416" i="70"/>
  <c r="BJ417" i="70"/>
  <c r="BF419" i="70"/>
  <c r="BH420" i="70"/>
  <c r="BJ421" i="70"/>
  <c r="BF423" i="70"/>
  <c r="BH424" i="70"/>
  <c r="BJ425" i="70"/>
  <c r="BF427" i="70"/>
  <c r="BH428" i="70"/>
  <c r="BJ429" i="70"/>
  <c r="BF431" i="70"/>
  <c r="BH432" i="70"/>
  <c r="BJ433" i="70"/>
  <c r="BF435" i="70"/>
  <c r="BH436" i="70"/>
  <c r="BJ437" i="70"/>
  <c r="BF439" i="70"/>
  <c r="BH440" i="70"/>
  <c r="BJ441" i="70"/>
  <c r="BF443" i="70"/>
  <c r="BH444" i="70"/>
  <c r="BJ445" i="70"/>
  <c r="BF447" i="70"/>
  <c r="BH448" i="70"/>
  <c r="BJ449" i="70"/>
  <c r="BF451" i="70"/>
  <c r="BH452" i="70"/>
  <c r="BJ453" i="70"/>
  <c r="BF455" i="70"/>
  <c r="BH456" i="70"/>
  <c r="BJ457" i="70"/>
  <c r="BF459" i="70"/>
  <c r="BH460" i="70"/>
  <c r="BJ461" i="70"/>
  <c r="BF463" i="70"/>
  <c r="BH464" i="70"/>
  <c r="BJ465" i="70"/>
  <c r="BF467" i="70"/>
  <c r="BH468" i="70"/>
  <c r="BJ469" i="70"/>
  <c r="BF471" i="70"/>
  <c r="BH472" i="70"/>
  <c r="BJ473" i="70"/>
  <c r="BF475" i="70"/>
  <c r="BH476" i="70"/>
  <c r="BJ477" i="70"/>
  <c r="BF479" i="70"/>
  <c r="BH480" i="70"/>
  <c r="BJ481" i="70"/>
  <c r="BF483" i="70"/>
  <c r="BH484" i="70"/>
  <c r="BJ485" i="70"/>
  <c r="BF487" i="70"/>
  <c r="BH488" i="70"/>
  <c r="BJ489" i="70"/>
  <c r="BF491" i="70"/>
  <c r="BH492" i="70"/>
  <c r="BJ493" i="70"/>
  <c r="BF495" i="70"/>
  <c r="BH496" i="70"/>
  <c r="BJ497" i="70"/>
  <c r="BF499" i="70"/>
  <c r="BH500" i="70"/>
  <c r="BJ501" i="70"/>
  <c r="BF503" i="70"/>
  <c r="BH504" i="70"/>
  <c r="BJ505" i="70"/>
  <c r="BF507" i="70"/>
  <c r="BH508" i="70"/>
  <c r="BJ509" i="70"/>
  <c r="BF511" i="70"/>
  <c r="BH512" i="70"/>
  <c r="BJ513" i="70"/>
  <c r="BF515" i="70"/>
  <c r="BH516" i="70"/>
  <c r="BJ517" i="70"/>
  <c r="BF519" i="70"/>
  <c r="BH520" i="70"/>
  <c r="BJ521" i="70"/>
  <c r="BF523" i="70"/>
  <c r="BH524" i="70"/>
  <c r="BJ525" i="70"/>
  <c r="BF527" i="70"/>
  <c r="BH528" i="70"/>
  <c r="BJ529" i="70"/>
  <c r="BF531" i="70"/>
  <c r="BH532" i="70"/>
  <c r="BJ533" i="70"/>
  <c r="BF535" i="70"/>
  <c r="BH536" i="70"/>
  <c r="BJ537" i="70"/>
  <c r="BF539" i="70"/>
  <c r="BH540" i="70"/>
  <c r="BJ541" i="70"/>
  <c r="BF543" i="70"/>
  <c r="BH544" i="70"/>
  <c r="BJ545" i="70"/>
  <c r="BF547" i="70"/>
  <c r="BH548" i="70"/>
  <c r="BJ549" i="70"/>
  <c r="BF551" i="70"/>
  <c r="BH552" i="70"/>
  <c r="BJ553" i="70"/>
  <c r="BF555" i="70"/>
  <c r="BH556" i="70"/>
  <c r="BJ557" i="70"/>
  <c r="BF559" i="70"/>
  <c r="BH560" i="70"/>
  <c r="BJ561" i="70"/>
  <c r="BF563" i="70"/>
  <c r="BH564" i="70"/>
  <c r="BJ565" i="70"/>
  <c r="BF567" i="70"/>
  <c r="BH568" i="70"/>
  <c r="BJ569" i="70"/>
  <c r="BF571" i="70"/>
  <c r="BH572" i="70"/>
  <c r="BJ573" i="70"/>
  <c r="BF575" i="70"/>
  <c r="BH576" i="70"/>
  <c r="BJ577" i="70"/>
  <c r="BF579" i="70"/>
  <c r="BH580" i="70"/>
  <c r="BJ581" i="70"/>
  <c r="BF583" i="70"/>
  <c r="BH584" i="70"/>
  <c r="BJ585" i="70"/>
  <c r="BF587" i="70"/>
  <c r="BH588" i="70"/>
  <c r="BJ589" i="70"/>
  <c r="BF591" i="70"/>
  <c r="BH592" i="70"/>
  <c r="BJ593" i="70"/>
  <c r="BF595" i="70"/>
  <c r="BH596" i="70"/>
  <c r="BJ597" i="70"/>
  <c r="BF599" i="70"/>
  <c r="BH600" i="70"/>
  <c r="BJ601" i="70"/>
  <c r="BF603" i="70"/>
  <c r="BH604" i="70"/>
  <c r="BJ605" i="70"/>
  <c r="BF607" i="70"/>
  <c r="BH608" i="70"/>
  <c r="BJ609" i="70"/>
  <c r="BF611" i="70"/>
  <c r="BH612" i="70"/>
  <c r="BJ613" i="70"/>
  <c r="BF615" i="70"/>
  <c r="BH616" i="70"/>
  <c r="BJ617" i="70"/>
  <c r="BF619" i="70"/>
  <c r="BH620" i="70"/>
  <c r="BI346" i="70"/>
  <c r="BK347" i="70"/>
  <c r="BG349" i="70"/>
  <c r="BI350" i="70"/>
  <c r="BK351" i="70"/>
  <c r="BG353" i="70"/>
  <c r="BI354" i="70"/>
  <c r="BK355" i="70"/>
  <c r="BG357" i="70"/>
  <c r="BI358" i="70"/>
  <c r="BK359" i="70"/>
  <c r="BG361" i="70"/>
  <c r="BI362" i="70"/>
  <c r="BK363" i="70"/>
  <c r="BG365" i="70"/>
  <c r="BG367" i="70"/>
  <c r="BI368" i="70"/>
  <c r="BK369" i="70"/>
  <c r="BG371" i="70"/>
  <c r="BI372" i="70"/>
  <c r="BK373" i="70"/>
  <c r="BG375" i="70"/>
  <c r="BI376" i="70"/>
  <c r="BK377" i="70"/>
  <c r="BG379" i="70"/>
  <c r="BI380" i="70"/>
  <c r="BK381" i="70"/>
  <c r="BG383" i="70"/>
  <c r="BI384" i="70"/>
  <c r="BK385" i="70"/>
  <c r="BG387" i="70"/>
  <c r="BI388" i="70"/>
  <c r="BK389" i="70"/>
  <c r="BG391" i="70"/>
  <c r="BI392" i="70"/>
  <c r="BK393" i="70"/>
  <c r="BG395" i="70"/>
  <c r="BI396" i="70"/>
  <c r="BK397" i="70"/>
  <c r="BG399" i="70"/>
  <c r="BI400" i="70"/>
  <c r="BK401" i="70"/>
  <c r="BG403" i="70"/>
  <c r="BI404" i="70"/>
  <c r="BK405" i="70"/>
  <c r="BG407" i="70"/>
  <c r="BI408" i="70"/>
  <c r="BK409" i="70"/>
  <c r="BG411" i="70"/>
  <c r="BI412" i="70"/>
  <c r="BK413" i="70"/>
  <c r="BG415" i="70"/>
  <c r="BI416" i="70"/>
  <c r="BK417" i="70"/>
  <c r="BG419" i="70"/>
  <c r="BI420" i="70"/>
  <c r="BK421" i="70"/>
  <c r="BG423" i="70"/>
  <c r="BI424" i="70"/>
  <c r="BK425" i="70"/>
  <c r="BG427" i="70"/>
  <c r="BI428" i="70"/>
  <c r="BK429" i="70"/>
  <c r="BG431" i="70"/>
  <c r="BI432" i="70"/>
  <c r="BK433" i="70"/>
  <c r="BG435" i="70"/>
  <c r="BI436" i="70"/>
  <c r="BK437" i="70"/>
  <c r="BG439" i="70"/>
  <c r="BI440" i="70"/>
  <c r="BK441" i="70"/>
  <c r="BG443" i="70"/>
  <c r="BI444" i="70"/>
  <c r="BK445" i="70"/>
  <c r="BG447" i="70"/>
  <c r="BI448" i="70"/>
  <c r="BK449" i="70"/>
  <c r="BG451" i="70"/>
  <c r="BI452" i="70"/>
  <c r="BK453" i="70"/>
  <c r="BG455" i="70"/>
  <c r="BI456" i="70"/>
  <c r="BK457" i="70"/>
  <c r="BG459" i="70"/>
  <c r="BI460" i="70"/>
  <c r="BK461" i="70"/>
  <c r="BG463" i="70"/>
  <c r="BI464" i="70"/>
  <c r="BK465" i="70"/>
  <c r="BG467" i="70"/>
  <c r="BI468" i="70"/>
  <c r="BK469" i="70"/>
  <c r="BG471" i="70"/>
  <c r="BI472" i="70"/>
  <c r="BK473" i="70"/>
  <c r="BG475" i="70"/>
  <c r="BI476" i="70"/>
  <c r="BK477" i="70"/>
  <c r="BG479" i="70"/>
  <c r="BI480" i="70"/>
  <c r="BK481" i="70"/>
  <c r="BG483" i="70"/>
  <c r="BI484" i="70"/>
  <c r="BK485" i="70"/>
  <c r="BG487" i="70"/>
  <c r="BI488" i="70"/>
  <c r="BK489" i="70"/>
  <c r="BG491" i="70"/>
  <c r="BI492" i="70"/>
  <c r="BK493" i="70"/>
  <c r="BG495" i="70"/>
  <c r="BI496" i="70"/>
  <c r="BK497" i="70"/>
  <c r="BG499" i="70"/>
  <c r="BI500" i="70"/>
  <c r="BK501" i="70"/>
  <c r="BG503" i="70"/>
  <c r="BI504" i="70"/>
  <c r="BK505" i="70"/>
  <c r="BG507" i="70"/>
  <c r="BI508" i="70"/>
  <c r="BK509" i="70"/>
  <c r="BG511" i="70"/>
  <c r="BI512" i="70"/>
  <c r="BK513" i="70"/>
  <c r="BG515" i="70"/>
  <c r="BI516" i="70"/>
  <c r="BK517" i="70"/>
  <c r="BG519" i="70"/>
  <c r="BI520" i="70"/>
  <c r="BK521" i="70"/>
  <c r="BG523" i="70"/>
  <c r="BI524" i="70"/>
  <c r="BK525" i="70"/>
  <c r="BG527" i="70"/>
  <c r="BI528" i="70"/>
  <c r="BK529" i="70"/>
  <c r="BG531" i="70"/>
  <c r="BI532" i="70"/>
  <c r="BK533" i="70"/>
  <c r="BG535" i="70"/>
  <c r="BI536" i="70"/>
  <c r="BK537" i="70"/>
  <c r="BG539" i="70"/>
  <c r="BI540" i="70"/>
  <c r="BK541" i="70"/>
  <c r="BG543" i="70"/>
  <c r="BI544" i="70"/>
  <c r="BK545" i="70"/>
  <c r="BG547" i="70"/>
  <c r="BI548" i="70"/>
  <c r="BK549" i="70"/>
  <c r="BG551" i="70"/>
  <c r="BI552" i="70"/>
  <c r="BK553" i="70"/>
  <c r="BG555" i="70"/>
  <c r="BI556" i="70"/>
  <c r="BK557" i="70"/>
  <c r="BG559" i="70"/>
  <c r="BI560" i="70"/>
  <c r="BK561" i="70"/>
  <c r="BG563" i="70"/>
  <c r="BI564" i="70"/>
  <c r="BK565" i="70"/>
  <c r="BG567" i="70"/>
  <c r="BI568" i="70"/>
  <c r="BK569" i="70"/>
  <c r="BG571" i="70"/>
  <c r="BI572" i="70"/>
  <c r="BK573" i="70"/>
  <c r="BG575" i="70"/>
  <c r="BI576" i="70"/>
  <c r="BK577" i="70"/>
  <c r="BJ346" i="70"/>
  <c r="BF348" i="70"/>
  <c r="BH349" i="70"/>
  <c r="BJ350" i="70"/>
  <c r="BF352" i="70"/>
  <c r="BH353" i="70"/>
  <c r="BJ354" i="70"/>
  <c r="BF356" i="70"/>
  <c r="BH357" i="70"/>
  <c r="BJ358" i="70"/>
  <c r="BF360" i="70"/>
  <c r="BH361" i="70"/>
  <c r="BJ362" i="70"/>
  <c r="BF364" i="70"/>
  <c r="BH365" i="70"/>
  <c r="BF366" i="70"/>
  <c r="BH367" i="70"/>
  <c r="BJ368" i="70"/>
  <c r="BF370" i="70"/>
  <c r="BH371" i="70"/>
  <c r="BJ372" i="70"/>
  <c r="BF374" i="70"/>
  <c r="BH375" i="70"/>
  <c r="BJ376" i="70"/>
  <c r="BK346" i="70"/>
  <c r="BG348" i="70"/>
  <c r="BI349" i="70"/>
  <c r="BK350" i="70"/>
  <c r="BG352" i="70"/>
  <c r="BI353" i="70"/>
  <c r="BK354" i="70"/>
  <c r="BG356" i="70"/>
  <c r="BI357" i="70"/>
  <c r="BK358" i="70"/>
  <c r="BG360" i="70"/>
  <c r="BI361" i="70"/>
  <c r="BK362" i="70"/>
  <c r="BG364" i="70"/>
  <c r="BI365" i="70"/>
  <c r="BG366" i="70"/>
  <c r="BI367" i="70"/>
  <c r="BK368" i="70"/>
  <c r="BG370" i="70"/>
  <c r="BI371" i="70"/>
  <c r="BK372" i="70"/>
  <c r="BG374" i="70"/>
  <c r="BI375" i="70"/>
  <c r="BK376" i="70"/>
  <c r="BG378" i="70"/>
  <c r="BI379" i="70"/>
  <c r="BK380" i="70"/>
  <c r="BG382" i="70"/>
  <c r="BI383" i="70"/>
  <c r="BK384" i="70"/>
  <c r="BG386" i="70"/>
  <c r="BI387" i="70"/>
  <c r="BK388" i="70"/>
  <c r="BG390" i="70"/>
  <c r="BI391" i="70"/>
  <c r="BK392" i="70"/>
  <c r="BG394" i="70"/>
  <c r="BI395" i="70"/>
  <c r="BK396" i="70"/>
  <c r="BG398" i="70"/>
  <c r="BI399" i="70"/>
  <c r="BK400" i="70"/>
  <c r="BG402" i="70"/>
  <c r="BI403" i="70"/>
  <c r="BK404" i="70"/>
  <c r="BG406" i="70"/>
  <c r="BI407" i="70"/>
  <c r="BK408" i="70"/>
  <c r="BG410" i="70"/>
  <c r="BI411" i="70"/>
  <c r="BK412" i="70"/>
  <c r="BG414" i="70"/>
  <c r="BI415" i="70"/>
  <c r="BK416" i="70"/>
  <c r="BG418" i="70"/>
  <c r="BI419" i="70"/>
  <c r="BK420" i="70"/>
  <c r="BG422" i="70"/>
  <c r="BI423" i="70"/>
  <c r="BK424" i="70"/>
  <c r="BG426" i="70"/>
  <c r="BI427" i="70"/>
  <c r="BK428" i="70"/>
  <c r="BG430" i="70"/>
  <c r="BI431" i="70"/>
  <c r="BK432" i="70"/>
  <c r="BG434" i="70"/>
  <c r="BI435" i="70"/>
  <c r="BK436" i="70"/>
  <c r="BG438" i="70"/>
  <c r="BI439" i="70"/>
  <c r="BK440" i="70"/>
  <c r="BG442" i="70"/>
  <c r="BI443" i="70"/>
  <c r="BK444" i="70"/>
  <c r="BG446" i="70"/>
  <c r="BI447" i="70"/>
  <c r="BK448" i="70"/>
  <c r="BG450" i="70"/>
  <c r="BI451" i="70"/>
  <c r="BK452" i="70"/>
  <c r="BG454" i="70"/>
  <c r="BI455" i="70"/>
  <c r="BK456" i="70"/>
  <c r="BG458" i="70"/>
  <c r="BI459" i="70"/>
  <c r="BK460" i="70"/>
  <c r="BG462" i="70"/>
  <c r="BI463" i="70"/>
  <c r="BK464" i="70"/>
  <c r="BG466" i="70"/>
  <c r="BI467" i="70"/>
  <c r="BK468" i="70"/>
  <c r="BG470" i="70"/>
  <c r="BI471" i="70"/>
  <c r="BK472" i="70"/>
  <c r="BG474" i="70"/>
  <c r="BI475" i="70"/>
  <c r="BK476" i="70"/>
  <c r="BG478" i="70"/>
  <c r="BI479" i="70"/>
  <c r="BK480" i="70"/>
  <c r="BG482" i="70"/>
  <c r="BI483" i="70"/>
  <c r="BK484" i="70"/>
  <c r="BG486" i="70"/>
  <c r="BI487" i="70"/>
  <c r="BK488" i="70"/>
  <c r="BG490" i="70"/>
  <c r="BI491" i="70"/>
  <c r="BK492" i="70"/>
  <c r="BG494" i="70"/>
  <c r="BI495" i="70"/>
  <c r="BK496" i="70"/>
  <c r="BG498" i="70"/>
  <c r="BI499" i="70"/>
  <c r="BK500" i="70"/>
  <c r="BG502" i="70"/>
  <c r="BI503" i="70"/>
  <c r="BK504" i="70"/>
  <c r="BG506" i="70"/>
  <c r="BI507" i="70"/>
  <c r="BK508" i="70"/>
  <c r="BG510" i="70"/>
  <c r="BI511" i="70"/>
  <c r="BK512" i="70"/>
  <c r="BG514" i="70"/>
  <c r="BI515" i="70"/>
  <c r="BK516" i="70"/>
  <c r="BG518" i="70"/>
  <c r="BI519" i="70"/>
  <c r="BK520" i="70"/>
  <c r="BG522" i="70"/>
  <c r="BI523" i="70"/>
  <c r="BK524" i="70"/>
  <c r="BG526" i="70"/>
  <c r="BI527" i="70"/>
  <c r="BK528" i="70"/>
  <c r="BG530" i="70"/>
  <c r="BI531" i="70"/>
  <c r="BK532" i="70"/>
  <c r="BG534" i="70"/>
  <c r="BI535" i="70"/>
  <c r="BK536" i="70"/>
  <c r="BG538" i="70"/>
  <c r="BI539" i="70"/>
  <c r="BK540" i="70"/>
  <c r="BG542" i="70"/>
  <c r="BI543" i="70"/>
  <c r="BK544" i="70"/>
  <c r="BG546" i="70"/>
  <c r="BI547" i="70"/>
  <c r="BK548" i="70"/>
  <c r="BG550" i="70"/>
  <c r="BI551" i="70"/>
  <c r="BK552" i="70"/>
  <c r="BG554" i="70"/>
  <c r="BI555" i="70"/>
  <c r="BK556" i="70"/>
  <c r="BG558" i="70"/>
  <c r="BI559" i="70"/>
  <c r="BK560" i="70"/>
  <c r="BG562" i="70"/>
  <c r="BI563" i="70"/>
  <c r="BK564" i="70"/>
  <c r="BG566" i="70"/>
  <c r="BI567" i="70"/>
  <c r="BK568" i="70"/>
  <c r="BG570" i="70"/>
  <c r="BI571" i="70"/>
  <c r="BK572" i="70"/>
  <c r="BG574" i="70"/>
  <c r="BI575" i="70"/>
  <c r="BK576" i="70"/>
  <c r="BG578" i="70"/>
  <c r="BI579" i="70"/>
  <c r="BK580" i="70"/>
  <c r="BG582" i="70"/>
  <c r="BI583" i="70"/>
  <c r="BK584" i="70"/>
  <c r="BG586" i="70"/>
  <c r="BI587" i="70"/>
  <c r="BK588" i="70"/>
  <c r="BG590" i="70"/>
  <c r="BI591" i="70"/>
  <c r="BK592" i="70"/>
  <c r="BG594" i="70"/>
  <c r="BI595" i="70"/>
  <c r="BK596" i="70"/>
  <c r="BG598" i="70"/>
  <c r="BI599" i="70"/>
  <c r="BK600" i="70"/>
  <c r="BG602" i="70"/>
  <c r="BI603" i="70"/>
  <c r="BK604" i="70"/>
  <c r="BG606" i="70"/>
  <c r="BI607" i="70"/>
  <c r="BK608" i="70"/>
  <c r="BG610" i="70"/>
  <c r="BI611" i="70"/>
  <c r="BK612" i="70"/>
  <c r="BG614" i="70"/>
  <c r="BI615" i="70"/>
  <c r="BK616" i="70"/>
  <c r="BG618" i="70"/>
  <c r="BI619" i="70"/>
  <c r="BK620" i="70"/>
  <c r="BG622" i="70"/>
  <c r="BI623" i="70"/>
  <c r="BK624" i="70"/>
  <c r="BG626" i="70"/>
  <c r="BI627" i="70"/>
  <c r="BK628" i="70"/>
  <c r="BG630" i="70"/>
  <c r="BI631" i="70"/>
  <c r="BK632" i="70"/>
  <c r="BG634" i="70"/>
  <c r="BF347" i="70"/>
  <c r="BH348" i="70"/>
  <c r="BJ349" i="70"/>
  <c r="BF351" i="70"/>
  <c r="BH352" i="70"/>
  <c r="BJ353" i="70"/>
  <c r="BF355" i="70"/>
  <c r="BH356" i="70"/>
  <c r="BJ357" i="70"/>
  <c r="BF359" i="70"/>
  <c r="BH360" i="70"/>
  <c r="BJ361" i="70"/>
  <c r="BF363" i="70"/>
  <c r="BH364" i="70"/>
  <c r="BJ365" i="70"/>
  <c r="BH366" i="70"/>
  <c r="BJ367" i="70"/>
  <c r="BF369" i="70"/>
  <c r="BH370" i="70"/>
  <c r="BJ371" i="70"/>
  <c r="BF373" i="70"/>
  <c r="BH374" i="70"/>
  <c r="BJ375" i="70"/>
  <c r="BF377" i="70"/>
  <c r="BH378" i="70"/>
  <c r="BJ379" i="70"/>
  <c r="BF381" i="70"/>
  <c r="BH382" i="70"/>
  <c r="BJ383" i="70"/>
  <c r="BF385" i="70"/>
  <c r="BH386" i="70"/>
  <c r="BJ387" i="70"/>
  <c r="BF389" i="70"/>
  <c r="BH390" i="70"/>
  <c r="BJ391" i="70"/>
  <c r="BF393" i="70"/>
  <c r="BH394" i="70"/>
  <c r="BJ395" i="70"/>
  <c r="BF397" i="70"/>
  <c r="BH398" i="70"/>
  <c r="BJ399" i="70"/>
  <c r="BF401" i="70"/>
  <c r="BH402" i="70"/>
  <c r="BJ403" i="70"/>
  <c r="BF405" i="70"/>
  <c r="BH406" i="70"/>
  <c r="BJ407" i="70"/>
  <c r="BF409" i="70"/>
  <c r="BH410" i="70"/>
  <c r="BJ411" i="70"/>
  <c r="BF413" i="70"/>
  <c r="BH414" i="70"/>
  <c r="BJ415" i="70"/>
  <c r="BF417" i="70"/>
  <c r="BH418" i="70"/>
  <c r="BJ419" i="70"/>
  <c r="BF421" i="70"/>
  <c r="BH422" i="70"/>
  <c r="BJ423" i="70"/>
  <c r="BF425" i="70"/>
  <c r="BH426" i="70"/>
  <c r="BJ427" i="70"/>
  <c r="BF429" i="70"/>
  <c r="BH430" i="70"/>
  <c r="BJ431" i="70"/>
  <c r="BF433" i="70"/>
  <c r="BH434" i="70"/>
  <c r="BJ435" i="70"/>
  <c r="BF437" i="70"/>
  <c r="BH438" i="70"/>
  <c r="BJ439" i="70"/>
  <c r="BF441" i="70"/>
  <c r="BH442" i="70"/>
  <c r="BJ443" i="70"/>
  <c r="BF445" i="70"/>
  <c r="BH446" i="70"/>
  <c r="BJ447" i="70"/>
  <c r="BF449" i="70"/>
  <c r="BH450" i="70"/>
  <c r="BJ451" i="70"/>
  <c r="BF453" i="70"/>
  <c r="BH454" i="70"/>
  <c r="BJ455" i="70"/>
  <c r="BF457" i="70"/>
  <c r="BH458" i="70"/>
  <c r="BJ459" i="70"/>
  <c r="BF461" i="70"/>
  <c r="BH462" i="70"/>
  <c r="BJ463" i="70"/>
  <c r="BF465" i="70"/>
  <c r="BH466" i="70"/>
  <c r="BJ467" i="70"/>
  <c r="BF469" i="70"/>
  <c r="BH470" i="70"/>
  <c r="BJ471" i="70"/>
  <c r="BF473" i="70"/>
  <c r="BH474" i="70"/>
  <c r="BJ475" i="70"/>
  <c r="BF477" i="70"/>
  <c r="BH478" i="70"/>
  <c r="BJ479" i="70"/>
  <c r="BF481" i="70"/>
  <c r="BH482" i="70"/>
  <c r="BJ483" i="70"/>
  <c r="BF485" i="70"/>
  <c r="BH486" i="70"/>
  <c r="BJ487" i="70"/>
  <c r="BF489" i="70"/>
  <c r="BH490" i="70"/>
  <c r="BJ491" i="70"/>
  <c r="BF493" i="70"/>
  <c r="BH494" i="70"/>
  <c r="BJ495" i="70"/>
  <c r="BF497" i="70"/>
  <c r="BH498" i="70"/>
  <c r="BJ499" i="70"/>
  <c r="BF501" i="70"/>
  <c r="BH502" i="70"/>
  <c r="BJ503" i="70"/>
  <c r="BF505" i="70"/>
  <c r="BH506" i="70"/>
  <c r="BJ507" i="70"/>
  <c r="BF509" i="70"/>
  <c r="BH510" i="70"/>
  <c r="BJ511" i="70"/>
  <c r="BF513" i="70"/>
  <c r="BH514" i="70"/>
  <c r="BJ515" i="70"/>
  <c r="BF517" i="70"/>
  <c r="BH518" i="70"/>
  <c r="BJ519" i="70"/>
  <c r="BF521" i="70"/>
  <c r="BH522" i="70"/>
  <c r="BJ523" i="70"/>
  <c r="BF525" i="70"/>
  <c r="BH526" i="70"/>
  <c r="BJ527" i="70"/>
  <c r="BF529" i="70"/>
  <c r="BH530" i="70"/>
  <c r="BJ531" i="70"/>
  <c r="BF533" i="70"/>
  <c r="BH534" i="70"/>
  <c r="BJ535" i="70"/>
  <c r="BF537" i="70"/>
  <c r="BH538" i="70"/>
  <c r="BJ539" i="70"/>
  <c r="BF541" i="70"/>
  <c r="BH542" i="70"/>
  <c r="BJ543" i="70"/>
  <c r="BF545" i="70"/>
  <c r="BH546" i="70"/>
  <c r="BJ547" i="70"/>
  <c r="BF549" i="70"/>
  <c r="BH550" i="70"/>
  <c r="BJ551" i="70"/>
  <c r="BF553" i="70"/>
  <c r="BH554" i="70"/>
  <c r="BJ555" i="70"/>
  <c r="BF557" i="70"/>
  <c r="BH558" i="70"/>
  <c r="BJ559" i="70"/>
  <c r="BF561" i="70"/>
  <c r="BH562" i="70"/>
  <c r="BJ563" i="70"/>
  <c r="BF565" i="70"/>
  <c r="BH566" i="70"/>
  <c r="BJ567" i="70"/>
  <c r="BF569" i="70"/>
  <c r="BH570" i="70"/>
  <c r="BJ571" i="70"/>
  <c r="BF573" i="70"/>
  <c r="BH574" i="70"/>
  <c r="BJ575" i="70"/>
  <c r="BF577" i="70"/>
  <c r="BH578" i="70"/>
  <c r="BJ579" i="70"/>
  <c r="BF581" i="70"/>
  <c r="BH582" i="70"/>
  <c r="BJ583" i="70"/>
  <c r="BF585" i="70"/>
  <c r="BH586" i="70"/>
  <c r="BJ587" i="70"/>
  <c r="BF589" i="70"/>
  <c r="BH590" i="70"/>
  <c r="BJ591" i="70"/>
  <c r="BF593" i="70"/>
  <c r="BH594" i="70"/>
  <c r="BJ595" i="70"/>
  <c r="BF597" i="70"/>
  <c r="BH598" i="70"/>
  <c r="BJ599" i="70"/>
  <c r="BF601" i="70"/>
  <c r="BH602" i="70"/>
  <c r="BJ603" i="70"/>
  <c r="BF605" i="70"/>
  <c r="BH606" i="70"/>
  <c r="BJ607" i="70"/>
  <c r="BF609" i="70"/>
  <c r="BH610" i="70"/>
  <c r="BJ611" i="70"/>
  <c r="BF613" i="70"/>
  <c r="BH614" i="70"/>
  <c r="BJ615" i="70"/>
  <c r="BF617" i="70"/>
  <c r="BG347" i="70"/>
  <c r="BI348" i="70"/>
  <c r="BK349" i="70"/>
  <c r="BG351" i="70"/>
  <c r="BI352" i="70"/>
  <c r="BK353" i="70"/>
  <c r="BG355" i="70"/>
  <c r="BI356" i="70"/>
  <c r="BK357" i="70"/>
  <c r="BG359" i="70"/>
  <c r="BI360" i="70"/>
  <c r="BK361" i="70"/>
  <c r="BG363" i="70"/>
  <c r="BI364" i="70"/>
  <c r="BK365" i="70"/>
  <c r="BI366" i="70"/>
  <c r="BK367" i="70"/>
  <c r="BG369" i="70"/>
  <c r="BI370" i="70"/>
  <c r="BK371" i="70"/>
  <c r="BG373" i="70"/>
  <c r="BI374" i="70"/>
  <c r="BK375" i="70"/>
  <c r="BG377" i="70"/>
  <c r="BI378" i="70"/>
  <c r="BK379" i="70"/>
  <c r="BG381" i="70"/>
  <c r="BI382" i="70"/>
  <c r="BK383" i="70"/>
  <c r="BG385" i="70"/>
  <c r="BI386" i="70"/>
  <c r="BK387" i="70"/>
  <c r="BG389" i="70"/>
  <c r="BI390" i="70"/>
  <c r="BK391" i="70"/>
  <c r="BG393" i="70"/>
  <c r="BI394" i="70"/>
  <c r="BK395" i="70"/>
  <c r="BG397" i="70"/>
  <c r="BI398" i="70"/>
  <c r="BK399" i="70"/>
  <c r="BG401" i="70"/>
  <c r="BI402" i="70"/>
  <c r="BK403" i="70"/>
  <c r="BG405" i="70"/>
  <c r="BI406" i="70"/>
  <c r="BK407" i="70"/>
  <c r="BG409" i="70"/>
  <c r="BI410" i="70"/>
  <c r="BK411" i="70"/>
  <c r="BG413" i="70"/>
  <c r="BI414" i="70"/>
  <c r="BK415" i="70"/>
  <c r="BG417" i="70"/>
  <c r="BI418" i="70"/>
  <c r="BK419" i="70"/>
  <c r="BG421" i="70"/>
  <c r="BI422" i="70"/>
  <c r="BK423" i="70"/>
  <c r="BG425" i="70"/>
  <c r="BI426" i="70"/>
  <c r="BK427" i="70"/>
  <c r="BG429" i="70"/>
  <c r="BI430" i="70"/>
  <c r="BK431" i="70"/>
  <c r="BG433" i="70"/>
  <c r="BI434" i="70"/>
  <c r="BK435" i="70"/>
  <c r="BG437" i="70"/>
  <c r="BI438" i="70"/>
  <c r="BK439" i="70"/>
  <c r="BG441" i="70"/>
  <c r="BI442" i="70"/>
  <c r="BK443" i="70"/>
  <c r="BG445" i="70"/>
  <c r="BI446" i="70"/>
  <c r="BK447" i="70"/>
  <c r="BG449" i="70"/>
  <c r="BI450" i="70"/>
  <c r="BK451" i="70"/>
  <c r="BG453" i="70"/>
  <c r="BI454" i="70"/>
  <c r="BK455" i="70"/>
  <c r="BG457" i="70"/>
  <c r="BI458" i="70"/>
  <c r="BK459" i="70"/>
  <c r="BG461" i="70"/>
  <c r="BI462" i="70"/>
  <c r="BK463" i="70"/>
  <c r="BG465" i="70"/>
  <c r="BI466" i="70"/>
  <c r="BK467" i="70"/>
  <c r="BG469" i="70"/>
  <c r="BI470" i="70"/>
  <c r="BK471" i="70"/>
  <c r="BG473" i="70"/>
  <c r="BI474" i="70"/>
  <c r="BK475" i="70"/>
  <c r="BG477" i="70"/>
  <c r="BI478" i="70"/>
  <c r="BK479" i="70"/>
  <c r="BG481" i="70"/>
  <c r="BI482" i="70"/>
  <c r="BK483" i="70"/>
  <c r="BG485" i="70"/>
  <c r="BI486" i="70"/>
  <c r="BK487" i="70"/>
  <c r="BG489" i="70"/>
  <c r="BI490" i="70"/>
  <c r="BK491" i="70"/>
  <c r="BG493" i="70"/>
  <c r="BI494" i="70"/>
  <c r="BK495" i="70"/>
  <c r="BG497" i="70"/>
  <c r="BI498" i="70"/>
  <c r="BK499" i="70"/>
  <c r="BG501" i="70"/>
  <c r="BI502" i="70"/>
  <c r="BK503" i="70"/>
  <c r="BG505" i="70"/>
  <c r="BI506" i="70"/>
  <c r="BK507" i="70"/>
  <c r="BG509" i="70"/>
  <c r="BI510" i="70"/>
  <c r="BK511" i="70"/>
  <c r="BG513" i="70"/>
  <c r="BI514" i="70"/>
  <c r="BK515" i="70"/>
  <c r="BG517" i="70"/>
  <c r="BI518" i="70"/>
  <c r="BK519" i="70"/>
  <c r="BG521" i="70"/>
  <c r="BI522" i="70"/>
  <c r="BK523" i="70"/>
  <c r="BG525" i="70"/>
  <c r="BI526" i="70"/>
  <c r="BK527" i="70"/>
  <c r="BG529" i="70"/>
  <c r="BI530" i="70"/>
  <c r="BK531" i="70"/>
  <c r="BG533" i="70"/>
  <c r="BI534" i="70"/>
  <c r="BK535" i="70"/>
  <c r="BG537" i="70"/>
  <c r="BI538" i="70"/>
  <c r="BK539" i="70"/>
  <c r="BG541" i="70"/>
  <c r="BI542" i="70"/>
  <c r="BK543" i="70"/>
  <c r="BG545" i="70"/>
  <c r="BI546" i="70"/>
  <c r="BK547" i="70"/>
  <c r="BG549" i="70"/>
  <c r="BI550" i="70"/>
  <c r="BK551" i="70"/>
  <c r="BG553" i="70"/>
  <c r="BI554" i="70"/>
  <c r="BK555" i="70"/>
  <c r="BG557" i="70"/>
  <c r="BI558" i="70"/>
  <c r="BK559" i="70"/>
  <c r="BG561" i="70"/>
  <c r="BI562" i="70"/>
  <c r="BK563" i="70"/>
  <c r="BG565" i="70"/>
  <c r="BI566" i="70"/>
  <c r="BK567" i="70"/>
  <c r="BG569" i="70"/>
  <c r="BI570" i="70"/>
  <c r="BK571" i="70"/>
  <c r="BG573" i="70"/>
  <c r="BI574" i="70"/>
  <c r="BK575" i="70"/>
  <c r="BG577" i="70"/>
  <c r="BF346" i="70"/>
  <c r="BH347" i="70"/>
  <c r="BJ348" i="70"/>
  <c r="BF350" i="70"/>
  <c r="BH351" i="70"/>
  <c r="BJ352" i="70"/>
  <c r="BF354" i="70"/>
  <c r="BH355" i="70"/>
  <c r="BJ356" i="70"/>
  <c r="BF358" i="70"/>
  <c r="BH359" i="70"/>
  <c r="BJ360" i="70"/>
  <c r="BF362" i="70"/>
  <c r="BH363" i="70"/>
  <c r="BJ364" i="70"/>
  <c r="BJ366" i="70"/>
  <c r="BF368" i="70"/>
  <c r="BH369" i="70"/>
  <c r="BJ370" i="70"/>
  <c r="BF372" i="70"/>
  <c r="BH373" i="70"/>
  <c r="BJ374" i="70"/>
  <c r="BF376" i="70"/>
  <c r="BH377" i="70"/>
  <c r="BJ378" i="70"/>
  <c r="BF380" i="70"/>
  <c r="BH381" i="70"/>
  <c r="BJ382" i="70"/>
  <c r="BF384" i="70"/>
  <c r="BH385" i="70"/>
  <c r="BJ386" i="70"/>
  <c r="BF388" i="70"/>
  <c r="BH389" i="70"/>
  <c r="BJ390" i="70"/>
  <c r="BF392" i="70"/>
  <c r="BH393" i="70"/>
  <c r="BJ394" i="70"/>
  <c r="BF396" i="70"/>
  <c r="BH397" i="70"/>
  <c r="BJ398" i="70"/>
  <c r="BF400" i="70"/>
  <c r="BH401" i="70"/>
  <c r="BJ402" i="70"/>
  <c r="BF404" i="70"/>
  <c r="BH405" i="70"/>
  <c r="BJ406" i="70"/>
  <c r="BF408" i="70"/>
  <c r="BH409" i="70"/>
  <c r="BJ410" i="70"/>
  <c r="BF412" i="70"/>
  <c r="BH413" i="70"/>
  <c r="BJ414" i="70"/>
  <c r="BF416" i="70"/>
  <c r="BH417" i="70"/>
  <c r="BJ418" i="70"/>
  <c r="BF420" i="70"/>
  <c r="BH421" i="70"/>
  <c r="BJ422" i="70"/>
  <c r="BF424" i="70"/>
  <c r="BH425" i="70"/>
  <c r="BJ426" i="70"/>
  <c r="BF428" i="70"/>
  <c r="BH429" i="70"/>
  <c r="BJ430" i="70"/>
  <c r="BF432" i="70"/>
  <c r="BH433" i="70"/>
  <c r="BJ434" i="70"/>
  <c r="BF436" i="70"/>
  <c r="BH437" i="70"/>
  <c r="BJ438" i="70"/>
  <c r="BF440" i="70"/>
  <c r="BH441" i="70"/>
  <c r="BJ442" i="70"/>
  <c r="BF444" i="70"/>
  <c r="BH445" i="70"/>
  <c r="BJ446" i="70"/>
  <c r="BF448" i="70"/>
  <c r="BH449" i="70"/>
  <c r="BJ450" i="70"/>
  <c r="BF452" i="70"/>
  <c r="BH453" i="70"/>
  <c r="BJ454" i="70"/>
  <c r="BF456" i="70"/>
  <c r="BH457" i="70"/>
  <c r="BJ458" i="70"/>
  <c r="BF460" i="70"/>
  <c r="BH461" i="70"/>
  <c r="BJ462" i="70"/>
  <c r="BF464" i="70"/>
  <c r="BH465" i="70"/>
  <c r="BJ466" i="70"/>
  <c r="BF468" i="70"/>
  <c r="BH469" i="70"/>
  <c r="BJ470" i="70"/>
  <c r="BF472" i="70"/>
  <c r="BH473" i="70"/>
  <c r="BJ474" i="70"/>
  <c r="BF476" i="70"/>
  <c r="BH477" i="70"/>
  <c r="BJ478" i="70"/>
  <c r="BF480" i="70"/>
  <c r="BH481" i="70"/>
  <c r="BJ482" i="70"/>
  <c r="BF484" i="70"/>
  <c r="BH485" i="70"/>
  <c r="BJ486" i="70"/>
  <c r="BF488" i="70"/>
  <c r="BH489" i="70"/>
  <c r="BJ490" i="70"/>
  <c r="BF492" i="70"/>
  <c r="BH493" i="70"/>
  <c r="BJ494" i="70"/>
  <c r="BF496" i="70"/>
  <c r="BH497" i="70"/>
  <c r="BJ498" i="70"/>
  <c r="BF500" i="70"/>
  <c r="BH501" i="70"/>
  <c r="BJ502" i="70"/>
  <c r="BF504" i="70"/>
  <c r="BH505" i="70"/>
  <c r="BJ506" i="70"/>
  <c r="BF508" i="70"/>
  <c r="BH509" i="70"/>
  <c r="BJ510" i="70"/>
  <c r="BF512" i="70"/>
  <c r="BH513" i="70"/>
  <c r="BJ514" i="70"/>
  <c r="BF516" i="70"/>
  <c r="BH517" i="70"/>
  <c r="BJ518" i="70"/>
  <c r="BF520" i="70"/>
  <c r="BH521" i="70"/>
  <c r="BJ522" i="70"/>
  <c r="BF524" i="70"/>
  <c r="BH525" i="70"/>
  <c r="BJ526" i="70"/>
  <c r="BF528" i="70"/>
  <c r="BH529" i="70"/>
  <c r="BJ530" i="70"/>
  <c r="BF532" i="70"/>
  <c r="BH533" i="70"/>
  <c r="BJ534" i="70"/>
  <c r="BF536" i="70"/>
  <c r="BH537" i="70"/>
  <c r="BJ538" i="70"/>
  <c r="BF540" i="70"/>
  <c r="BH541" i="70"/>
  <c r="BJ542" i="70"/>
  <c r="BF544" i="70"/>
  <c r="BH545" i="70"/>
  <c r="BJ546" i="70"/>
  <c r="BF548" i="70"/>
  <c r="BH549" i="70"/>
  <c r="BJ550" i="70"/>
  <c r="BF552" i="70"/>
  <c r="BH553" i="70"/>
  <c r="BJ554" i="70"/>
  <c r="BF556" i="70"/>
  <c r="BH557" i="70"/>
  <c r="BJ558" i="70"/>
  <c r="BF560" i="70"/>
  <c r="BH561" i="70"/>
  <c r="BJ562" i="70"/>
  <c r="BF564" i="70"/>
  <c r="BH565" i="70"/>
  <c r="BJ566" i="70"/>
  <c r="BF568" i="70"/>
  <c r="BH569" i="70"/>
  <c r="BJ570" i="70"/>
  <c r="BF572" i="70"/>
  <c r="BH573" i="70"/>
  <c r="BJ574" i="70"/>
  <c r="BF576" i="70"/>
  <c r="BH577" i="70"/>
  <c r="BG346" i="70"/>
  <c r="BI347" i="70"/>
  <c r="BK348" i="70"/>
  <c r="BG350" i="70"/>
  <c r="BI351" i="70"/>
  <c r="BK352" i="70"/>
  <c r="BG354" i="70"/>
  <c r="BI355" i="70"/>
  <c r="BK356" i="70"/>
  <c r="BG358" i="70"/>
  <c r="BI359" i="70"/>
  <c r="BK360" i="70"/>
  <c r="BG362" i="70"/>
  <c r="BI363" i="70"/>
  <c r="BK364" i="70"/>
  <c r="BK366" i="70"/>
  <c r="BG368" i="70"/>
  <c r="BI369" i="70"/>
  <c r="BK370" i="70"/>
  <c r="BG372" i="70"/>
  <c r="BI373" i="70"/>
  <c r="BK374" i="70"/>
  <c r="BG376" i="70"/>
  <c r="BI377" i="70"/>
  <c r="BK378" i="70"/>
  <c r="BG380" i="70"/>
  <c r="BI381" i="70"/>
  <c r="BK382" i="70"/>
  <c r="BG384" i="70"/>
  <c r="BI385" i="70"/>
  <c r="BK386" i="70"/>
  <c r="BG388" i="70"/>
  <c r="BI389" i="70"/>
  <c r="BK390" i="70"/>
  <c r="BG392" i="70"/>
  <c r="BI393" i="70"/>
  <c r="BK394" i="70"/>
  <c r="BG396" i="70"/>
  <c r="BI397" i="70"/>
  <c r="BK398" i="70"/>
  <c r="BG400" i="70"/>
  <c r="BI401" i="70"/>
  <c r="BK402" i="70"/>
  <c r="BG404" i="70"/>
  <c r="BI405" i="70"/>
  <c r="BK406" i="70"/>
  <c r="BG408" i="70"/>
  <c r="BI409" i="70"/>
  <c r="BK410" i="70"/>
  <c r="BG412" i="70"/>
  <c r="BI413" i="70"/>
  <c r="BK414" i="70"/>
  <c r="BG416" i="70"/>
  <c r="BI417" i="70"/>
  <c r="BK418" i="70"/>
  <c r="BG420" i="70"/>
  <c r="BI421" i="70"/>
  <c r="BK422" i="70"/>
  <c r="BG424" i="70"/>
  <c r="BI425" i="70"/>
  <c r="BK426" i="70"/>
  <c r="BG428" i="70"/>
  <c r="BI429" i="70"/>
  <c r="BK430" i="70"/>
  <c r="BG432" i="70"/>
  <c r="BI433" i="70"/>
  <c r="BK434" i="70"/>
  <c r="BG436" i="70"/>
  <c r="BI437" i="70"/>
  <c r="BK438" i="70"/>
  <c r="BG440" i="70"/>
  <c r="BI441" i="70"/>
  <c r="BK442" i="70"/>
  <c r="BG444" i="70"/>
  <c r="BI445" i="70"/>
  <c r="BK446" i="70"/>
  <c r="BG448" i="70"/>
  <c r="BI449" i="70"/>
  <c r="BK450" i="70"/>
  <c r="BG452" i="70"/>
  <c r="BI453" i="70"/>
  <c r="BK454" i="70"/>
  <c r="BG456" i="70"/>
  <c r="BI457" i="70"/>
  <c r="BK458" i="70"/>
  <c r="BG460" i="70"/>
  <c r="BI461" i="70"/>
  <c r="BK462" i="70"/>
  <c r="BG464" i="70"/>
  <c r="BI465" i="70"/>
  <c r="BK466" i="70"/>
  <c r="BG468" i="70"/>
  <c r="BI469" i="70"/>
  <c r="BK470" i="70"/>
  <c r="BG472" i="70"/>
  <c r="BI473" i="70"/>
  <c r="BK474" i="70"/>
  <c r="BG476" i="70"/>
  <c r="BI477" i="70"/>
  <c r="BK478" i="70"/>
  <c r="BG480" i="70"/>
  <c r="BI481" i="70"/>
  <c r="BK482" i="70"/>
  <c r="BG484" i="70"/>
  <c r="BI485" i="70"/>
  <c r="BK486" i="70"/>
  <c r="BG488" i="70"/>
  <c r="BI489" i="70"/>
  <c r="BK490" i="70"/>
  <c r="BG492" i="70"/>
  <c r="BI493" i="70"/>
  <c r="BK494" i="70"/>
  <c r="BG496" i="70"/>
  <c r="BI497" i="70"/>
  <c r="BK498" i="70"/>
  <c r="BG500" i="70"/>
  <c r="BI501" i="70"/>
  <c r="BK502" i="70"/>
  <c r="BG504" i="70"/>
  <c r="BI505" i="70"/>
  <c r="BK506" i="70"/>
  <c r="BG508" i="70"/>
  <c r="BI509" i="70"/>
  <c r="BK510" i="70"/>
  <c r="BG512" i="70"/>
  <c r="BI513" i="70"/>
  <c r="BK514" i="70"/>
  <c r="BG516" i="70"/>
  <c r="BI517" i="70"/>
  <c r="BK518" i="70"/>
  <c r="BG520" i="70"/>
  <c r="BI521" i="70"/>
  <c r="BK522" i="70"/>
  <c r="BG524" i="70"/>
  <c r="BI525" i="70"/>
  <c r="BK526" i="70"/>
  <c r="BG528" i="70"/>
  <c r="BI529" i="70"/>
  <c r="BK530" i="70"/>
  <c r="BG532" i="70"/>
  <c r="BI533" i="70"/>
  <c r="BK534" i="70"/>
  <c r="BG536" i="70"/>
  <c r="BI537" i="70"/>
  <c r="BK538" i="70"/>
  <c r="BG540" i="70"/>
  <c r="BI541" i="70"/>
  <c r="BK542" i="70"/>
  <c r="BG544" i="70"/>
  <c r="BI545" i="70"/>
  <c r="BK546" i="70"/>
  <c r="BG548" i="70"/>
  <c r="BI549" i="70"/>
  <c r="BK550" i="70"/>
  <c r="BG552" i="70"/>
  <c r="BI553" i="70"/>
  <c r="BK554" i="70"/>
  <c r="BG556" i="70"/>
  <c r="BI557" i="70"/>
  <c r="BK558" i="70"/>
  <c r="BG560" i="70"/>
  <c r="BI561" i="70"/>
  <c r="BK562" i="70"/>
  <c r="BG564" i="70"/>
  <c r="BI565" i="70"/>
  <c r="BK566" i="70"/>
  <c r="BG568" i="70"/>
  <c r="BI569" i="70"/>
  <c r="BK570" i="70"/>
  <c r="BG572" i="70"/>
  <c r="BI573" i="70"/>
  <c r="BK574" i="70"/>
  <c r="BG576" i="70"/>
  <c r="BI577" i="70"/>
  <c r="BK578" i="70"/>
  <c r="BG580" i="70"/>
  <c r="BI581" i="70"/>
  <c r="BK582" i="70"/>
  <c r="BG584" i="70"/>
  <c r="BI585" i="70"/>
  <c r="BK586" i="70"/>
  <c r="BG588" i="70"/>
  <c r="BI589" i="70"/>
  <c r="BK590" i="70"/>
  <c r="BG592" i="70"/>
  <c r="BI593" i="70"/>
  <c r="BK594" i="70"/>
  <c r="BG596" i="70"/>
  <c r="BI597" i="70"/>
  <c r="BK598" i="70"/>
  <c r="BG600" i="70"/>
  <c r="BI601" i="70"/>
  <c r="BK602" i="70"/>
  <c r="BG604" i="70"/>
  <c r="BI605" i="70"/>
  <c r="BK606" i="70"/>
  <c r="BG608" i="70"/>
  <c r="BI609" i="70"/>
  <c r="BK610" i="70"/>
  <c r="BG612" i="70"/>
  <c r="BI613" i="70"/>
  <c r="BK614" i="70"/>
  <c r="BG616" i="70"/>
  <c r="BI617" i="70"/>
  <c r="BK618" i="70"/>
  <c r="BG620" i="70"/>
  <c r="BI621" i="70"/>
  <c r="BK622" i="70"/>
  <c r="BG624" i="70"/>
  <c r="BI625" i="70"/>
  <c r="BK626" i="70"/>
  <c r="BG628" i="70"/>
  <c r="BI629" i="70"/>
  <c r="BK630" i="70"/>
  <c r="BG632" i="70"/>
  <c r="BI633" i="70"/>
  <c r="BK634" i="70"/>
  <c r="BJ384" i="70"/>
  <c r="BH395" i="70"/>
  <c r="BF406" i="70"/>
  <c r="BJ416" i="70"/>
  <c r="BH427" i="70"/>
  <c r="BF438" i="70"/>
  <c r="BJ448" i="70"/>
  <c r="BH459" i="70"/>
  <c r="BF470" i="70"/>
  <c r="BJ480" i="70"/>
  <c r="BH491" i="70"/>
  <c r="BF502" i="70"/>
  <c r="BJ512" i="70"/>
  <c r="BH523" i="70"/>
  <c r="BF534" i="70"/>
  <c r="BJ544" i="70"/>
  <c r="BH555" i="70"/>
  <c r="BF566" i="70"/>
  <c r="BJ576" i="70"/>
  <c r="BF580" i="70"/>
  <c r="BJ582" i="70"/>
  <c r="BH585" i="70"/>
  <c r="BF588" i="70"/>
  <c r="BJ590" i="70"/>
  <c r="BH593" i="70"/>
  <c r="BF596" i="70"/>
  <c r="BJ598" i="70"/>
  <c r="BH601" i="70"/>
  <c r="BF604" i="70"/>
  <c r="BJ606" i="70"/>
  <c r="BH609" i="70"/>
  <c r="BF612" i="70"/>
  <c r="BJ614" i="70"/>
  <c r="BH617" i="70"/>
  <c r="BJ619" i="70"/>
  <c r="BJ621" i="70"/>
  <c r="BH623" i="70"/>
  <c r="BG625" i="70"/>
  <c r="BF627" i="70"/>
  <c r="BJ628" i="70"/>
  <c r="BI630" i="70"/>
  <c r="BH632" i="70"/>
  <c r="BF634" i="70"/>
  <c r="BJ635" i="70"/>
  <c r="BF637" i="70"/>
  <c r="BH638" i="70"/>
  <c r="BJ639" i="70"/>
  <c r="BF641" i="70"/>
  <c r="BH642" i="70"/>
  <c r="BJ643" i="70"/>
  <c r="BF645" i="70"/>
  <c r="BH646" i="70"/>
  <c r="BJ647" i="70"/>
  <c r="BF649" i="70"/>
  <c r="BH650" i="70"/>
  <c r="BJ651" i="70"/>
  <c r="BF653" i="70"/>
  <c r="BH654" i="70"/>
  <c r="BJ655" i="70"/>
  <c r="BF657" i="70"/>
  <c r="BH658" i="70"/>
  <c r="BJ659" i="70"/>
  <c r="BF661" i="70"/>
  <c r="BH662" i="70"/>
  <c r="BJ663" i="70"/>
  <c r="BF665" i="70"/>
  <c r="BH666" i="70"/>
  <c r="BJ667" i="70"/>
  <c r="BF669" i="70"/>
  <c r="BH670" i="70"/>
  <c r="BJ671" i="70"/>
  <c r="BF673" i="70"/>
  <c r="BH674" i="70"/>
  <c r="BJ675" i="70"/>
  <c r="BF677" i="70"/>
  <c r="BH678" i="70"/>
  <c r="BJ679" i="70"/>
  <c r="BC6" i="70"/>
  <c r="BA8" i="70"/>
  <c r="BD9" i="70"/>
  <c r="BB11" i="70"/>
  <c r="BE12" i="70"/>
  <c r="BC14" i="70"/>
  <c r="BA16" i="70"/>
  <c r="BD17" i="70"/>
  <c r="BB19" i="70"/>
  <c r="BE20" i="70"/>
  <c r="BC22" i="70"/>
  <c r="BA24" i="70"/>
  <c r="BD25" i="70"/>
  <c r="BB27" i="70"/>
  <c r="BE28" i="70"/>
  <c r="BC30" i="70"/>
  <c r="BA32" i="70"/>
  <c r="BD33" i="70"/>
  <c r="BB35" i="70"/>
  <c r="BE36" i="70"/>
  <c r="BC38" i="70"/>
  <c r="BA40" i="70"/>
  <c r="BD41" i="70"/>
  <c r="BB43" i="70"/>
  <c r="BE44" i="70"/>
  <c r="BC46" i="70"/>
  <c r="BA48" i="70"/>
  <c r="BD49" i="70"/>
  <c r="BB51" i="70"/>
  <c r="BE52" i="70"/>
  <c r="BC54" i="70"/>
  <c r="BA56" i="70"/>
  <c r="BD57" i="70"/>
  <c r="BB59" i="70"/>
  <c r="BE60" i="70"/>
  <c r="BC62" i="70"/>
  <c r="BA64" i="70"/>
  <c r="BD65" i="70"/>
  <c r="BB67" i="70"/>
  <c r="BE68" i="70"/>
  <c r="BC70" i="70"/>
  <c r="BA72" i="70"/>
  <c r="BD73" i="70"/>
  <c r="BB75" i="70"/>
  <c r="BE76" i="70"/>
  <c r="BC78" i="70"/>
  <c r="BA80" i="70"/>
  <c r="BD81" i="70"/>
  <c r="BB83" i="70"/>
  <c r="BE84" i="70"/>
  <c r="BC86" i="70"/>
  <c r="BA88" i="70"/>
  <c r="BD89" i="70"/>
  <c r="BB91" i="70"/>
  <c r="BE92" i="70"/>
  <c r="BC94" i="70"/>
  <c r="BA96" i="70"/>
  <c r="BD97" i="70"/>
  <c r="BB99" i="70"/>
  <c r="BE100" i="70"/>
  <c r="BC102" i="70"/>
  <c r="BA104" i="70"/>
  <c r="BD105" i="70"/>
  <c r="BB107" i="70"/>
  <c r="BE108" i="70"/>
  <c r="BC110" i="70"/>
  <c r="BA112" i="70"/>
  <c r="BD113" i="70"/>
  <c r="BB115" i="70"/>
  <c r="BE116" i="70"/>
  <c r="BC118" i="70"/>
  <c r="BA120" i="70"/>
  <c r="BD121" i="70"/>
  <c r="BB123" i="70"/>
  <c r="BE124" i="70"/>
  <c r="BC126" i="70"/>
  <c r="BA128" i="70"/>
  <c r="BD129" i="70"/>
  <c r="BB131" i="70"/>
  <c r="BE132" i="70"/>
  <c r="BC134" i="70"/>
  <c r="BA136" i="70"/>
  <c r="BD137" i="70"/>
  <c r="BB139" i="70"/>
  <c r="BE140" i="70"/>
  <c r="BC142" i="70"/>
  <c r="BA144" i="70"/>
  <c r="BD145" i="70"/>
  <c r="BB147" i="70"/>
  <c r="BE148" i="70"/>
  <c r="BC150" i="70"/>
  <c r="BA152" i="70"/>
  <c r="BD153" i="70"/>
  <c r="BB155" i="70"/>
  <c r="BE156" i="70"/>
  <c r="BC158" i="70"/>
  <c r="BA160" i="70"/>
  <c r="BD161" i="70"/>
  <c r="BB163" i="70"/>
  <c r="BE164" i="70"/>
  <c r="BF386" i="70"/>
  <c r="BJ396" i="70"/>
  <c r="BH407" i="70"/>
  <c r="BF418" i="70"/>
  <c r="BJ428" i="70"/>
  <c r="BH439" i="70"/>
  <c r="BF450" i="70"/>
  <c r="BJ460" i="70"/>
  <c r="BH471" i="70"/>
  <c r="BF482" i="70"/>
  <c r="BJ492" i="70"/>
  <c r="BH503" i="70"/>
  <c r="BF514" i="70"/>
  <c r="BJ524" i="70"/>
  <c r="BH535" i="70"/>
  <c r="BF546" i="70"/>
  <c r="BJ556" i="70"/>
  <c r="BH567" i="70"/>
  <c r="BI580" i="70"/>
  <c r="BG583" i="70"/>
  <c r="BK585" i="70"/>
  <c r="BI588" i="70"/>
  <c r="BG591" i="70"/>
  <c r="BK593" i="70"/>
  <c r="BI596" i="70"/>
  <c r="BG599" i="70"/>
  <c r="BK601" i="70"/>
  <c r="BI604" i="70"/>
  <c r="BG607" i="70"/>
  <c r="BK609" i="70"/>
  <c r="BI612" i="70"/>
  <c r="BG615" i="70"/>
  <c r="BK617" i="70"/>
  <c r="BK619" i="70"/>
  <c r="BK621" i="70"/>
  <c r="BJ623" i="70"/>
  <c r="BH625" i="70"/>
  <c r="BG627" i="70"/>
  <c r="BF629" i="70"/>
  <c r="BJ630" i="70"/>
  <c r="BI632" i="70"/>
  <c r="BH634" i="70"/>
  <c r="BK635" i="70"/>
  <c r="BG637" i="70"/>
  <c r="BI638" i="70"/>
  <c r="BK639" i="70"/>
  <c r="BG641" i="70"/>
  <c r="BI642" i="70"/>
  <c r="BK643" i="70"/>
  <c r="BG645" i="70"/>
  <c r="BI646" i="70"/>
  <c r="BK647" i="70"/>
  <c r="BG649" i="70"/>
  <c r="BI650" i="70"/>
  <c r="BK651" i="70"/>
  <c r="BG653" i="70"/>
  <c r="BI654" i="70"/>
  <c r="BK655" i="70"/>
  <c r="BG657" i="70"/>
  <c r="BI658" i="70"/>
  <c r="BK659" i="70"/>
  <c r="BG661" i="70"/>
  <c r="BI662" i="70"/>
  <c r="BK663" i="70"/>
  <c r="BG665" i="70"/>
  <c r="BI666" i="70"/>
  <c r="BK667" i="70"/>
  <c r="BG669" i="70"/>
  <c r="BI670" i="70"/>
  <c r="BK671" i="70"/>
  <c r="BG673" i="70"/>
  <c r="BI674" i="70"/>
  <c r="BK675" i="70"/>
  <c r="BG677" i="70"/>
  <c r="BI678" i="70"/>
  <c r="BK679" i="70"/>
  <c r="BD6" i="70"/>
  <c r="BB8" i="70"/>
  <c r="BE9" i="70"/>
  <c r="BC11" i="70"/>
  <c r="BA13" i="70"/>
  <c r="BD14" i="70"/>
  <c r="BB16" i="70"/>
  <c r="BE17" i="70"/>
  <c r="BC19" i="70"/>
  <c r="BA21" i="70"/>
  <c r="BD22" i="70"/>
  <c r="BB24" i="70"/>
  <c r="BE25" i="70"/>
  <c r="BC27" i="70"/>
  <c r="BA29" i="70"/>
  <c r="BD30" i="70"/>
  <c r="BB32" i="70"/>
  <c r="BE33" i="70"/>
  <c r="BC35" i="70"/>
  <c r="BA37" i="70"/>
  <c r="BD38" i="70"/>
  <c r="BB40" i="70"/>
  <c r="BE41" i="70"/>
  <c r="BC43" i="70"/>
  <c r="BA45" i="70"/>
  <c r="BD46" i="70"/>
  <c r="BB48" i="70"/>
  <c r="BE49" i="70"/>
  <c r="BC51" i="70"/>
  <c r="BA53" i="70"/>
  <c r="BD54" i="70"/>
  <c r="BB56" i="70"/>
  <c r="BE57" i="70"/>
  <c r="BC59" i="70"/>
  <c r="BA61" i="70"/>
  <c r="BD62" i="70"/>
  <c r="BB64" i="70"/>
  <c r="BE65" i="70"/>
  <c r="BC67" i="70"/>
  <c r="BA69" i="70"/>
  <c r="BD70" i="70"/>
  <c r="BB72" i="70"/>
  <c r="BE73" i="70"/>
  <c r="BC75" i="70"/>
  <c r="BA77" i="70"/>
  <c r="BD78" i="70"/>
  <c r="BB80" i="70"/>
  <c r="BE81" i="70"/>
  <c r="BC83" i="70"/>
  <c r="BA85" i="70"/>
  <c r="BD86" i="70"/>
  <c r="BB88" i="70"/>
  <c r="BE89" i="70"/>
  <c r="BC91" i="70"/>
  <c r="BA93" i="70"/>
  <c r="BD94" i="70"/>
  <c r="BB96" i="70"/>
  <c r="BE97" i="70"/>
  <c r="BC99" i="70"/>
  <c r="BA101" i="70"/>
  <c r="BD102" i="70"/>
  <c r="BB104" i="70"/>
  <c r="BE105" i="70"/>
  <c r="BC107" i="70"/>
  <c r="BA109" i="70"/>
  <c r="BD110" i="70"/>
  <c r="BB112" i="70"/>
  <c r="BE113" i="70"/>
  <c r="BC115" i="70"/>
  <c r="BA117" i="70"/>
  <c r="BD118" i="70"/>
  <c r="BB120" i="70"/>
  <c r="BE121" i="70"/>
  <c r="BC123" i="70"/>
  <c r="BA125" i="70"/>
  <c r="BD126" i="70"/>
  <c r="BB128" i="70"/>
  <c r="BE129" i="70"/>
  <c r="BC131" i="70"/>
  <c r="BA133" i="70"/>
  <c r="BD134" i="70"/>
  <c r="BB136" i="70"/>
  <c r="BE137" i="70"/>
  <c r="BC139" i="70"/>
  <c r="BA141" i="70"/>
  <c r="BD142" i="70"/>
  <c r="BB144" i="70"/>
  <c r="BE145" i="70"/>
  <c r="BC147" i="70"/>
  <c r="BA149" i="70"/>
  <c r="BD150" i="70"/>
  <c r="BB152" i="70"/>
  <c r="BE153" i="70"/>
  <c r="BC155" i="70"/>
  <c r="BA157" i="70"/>
  <c r="BD158" i="70"/>
  <c r="BB160" i="70"/>
  <c r="BE161" i="70"/>
  <c r="BC163" i="70"/>
  <c r="BA165" i="70"/>
  <c r="BD166" i="70"/>
  <c r="BB168" i="70"/>
  <c r="BE169" i="70"/>
  <c r="BC171" i="70"/>
  <c r="BA173" i="70"/>
  <c r="BD174" i="70"/>
  <c r="BB176" i="70"/>
  <c r="BE177" i="70"/>
  <c r="BC179" i="70"/>
  <c r="BA181" i="70"/>
  <c r="BD182" i="70"/>
  <c r="BB184" i="70"/>
  <c r="BE185" i="70"/>
  <c r="BC187" i="70"/>
  <c r="BA189" i="70"/>
  <c r="BD190" i="70"/>
  <c r="BB192" i="70"/>
  <c r="BE193" i="70"/>
  <c r="BC195" i="70"/>
  <c r="BA197" i="70"/>
  <c r="BD198" i="70"/>
  <c r="BB200" i="70"/>
  <c r="BE201" i="70"/>
  <c r="BC203" i="70"/>
  <c r="BA205" i="70"/>
  <c r="BD206" i="70"/>
  <c r="BB208" i="70"/>
  <c r="BE209" i="70"/>
  <c r="BC211" i="70"/>
  <c r="BA213" i="70"/>
  <c r="BD214" i="70"/>
  <c r="BB216" i="70"/>
  <c r="BE217" i="70"/>
  <c r="BC219" i="70"/>
  <c r="BA221" i="70"/>
  <c r="BD222" i="70"/>
  <c r="BB224" i="70"/>
  <c r="BE225" i="70"/>
  <c r="BC227" i="70"/>
  <c r="BA229" i="70"/>
  <c r="BD230" i="70"/>
  <c r="BB232" i="70"/>
  <c r="BE233" i="70"/>
  <c r="BC235" i="70"/>
  <c r="BA237" i="70"/>
  <c r="BD238" i="70"/>
  <c r="BB240" i="70"/>
  <c r="BE241" i="70"/>
  <c r="BC243" i="70"/>
  <c r="BA245" i="70"/>
  <c r="BD246" i="70"/>
  <c r="BB248" i="70"/>
  <c r="BE249" i="70"/>
  <c r="BC251" i="70"/>
  <c r="BA253" i="70"/>
  <c r="BD254" i="70"/>
  <c r="BB256" i="70"/>
  <c r="BE257" i="70"/>
  <c r="BC259" i="70"/>
  <c r="BA261" i="70"/>
  <c r="BD262" i="70"/>
  <c r="BB264" i="70"/>
  <c r="BE265" i="70"/>
  <c r="BC267" i="70"/>
  <c r="BA269" i="70"/>
  <c r="BD270" i="70"/>
  <c r="BB272" i="70"/>
  <c r="BE273" i="70"/>
  <c r="BC275" i="70"/>
  <c r="BA277" i="70"/>
  <c r="BD278" i="70"/>
  <c r="BB280" i="70"/>
  <c r="BE281" i="70"/>
  <c r="BC283" i="70"/>
  <c r="BH387" i="70"/>
  <c r="BF398" i="70"/>
  <c r="BJ408" i="70"/>
  <c r="BH419" i="70"/>
  <c r="BF430" i="70"/>
  <c r="BJ440" i="70"/>
  <c r="BH451" i="70"/>
  <c r="BF462" i="70"/>
  <c r="BJ472" i="70"/>
  <c r="BH483" i="70"/>
  <c r="BF494" i="70"/>
  <c r="BJ504" i="70"/>
  <c r="BH515" i="70"/>
  <c r="BF526" i="70"/>
  <c r="BJ536" i="70"/>
  <c r="BH547" i="70"/>
  <c r="BF558" i="70"/>
  <c r="BJ568" i="70"/>
  <c r="BF578" i="70"/>
  <c r="BJ580" i="70"/>
  <c r="BH583" i="70"/>
  <c r="BF586" i="70"/>
  <c r="BJ588" i="70"/>
  <c r="BH591" i="70"/>
  <c r="BF594" i="70"/>
  <c r="BJ596" i="70"/>
  <c r="BH599" i="70"/>
  <c r="BF602" i="70"/>
  <c r="BJ604" i="70"/>
  <c r="BH607" i="70"/>
  <c r="BF610" i="70"/>
  <c r="BJ612" i="70"/>
  <c r="BH615" i="70"/>
  <c r="BF618" i="70"/>
  <c r="BF620" i="70"/>
  <c r="BF622" i="70"/>
  <c r="BK623" i="70"/>
  <c r="BJ625" i="70"/>
  <c r="BH627" i="70"/>
  <c r="BG629" i="70"/>
  <c r="BF631" i="70"/>
  <c r="BJ632" i="70"/>
  <c r="BI634" i="70"/>
  <c r="BF636" i="70"/>
  <c r="BH637" i="70"/>
  <c r="BJ638" i="70"/>
  <c r="BF640" i="70"/>
  <c r="BH641" i="70"/>
  <c r="BJ642" i="70"/>
  <c r="BF644" i="70"/>
  <c r="BH645" i="70"/>
  <c r="BJ646" i="70"/>
  <c r="BF648" i="70"/>
  <c r="BH649" i="70"/>
  <c r="BJ650" i="70"/>
  <c r="BF652" i="70"/>
  <c r="BH653" i="70"/>
  <c r="BJ654" i="70"/>
  <c r="BF656" i="70"/>
  <c r="BH657" i="70"/>
  <c r="BJ658" i="70"/>
  <c r="BF660" i="70"/>
  <c r="BH661" i="70"/>
  <c r="BJ662" i="70"/>
  <c r="BF664" i="70"/>
  <c r="BH665" i="70"/>
  <c r="BJ666" i="70"/>
  <c r="BF668" i="70"/>
  <c r="BH669" i="70"/>
  <c r="BJ670" i="70"/>
  <c r="BF672" i="70"/>
  <c r="BH673" i="70"/>
  <c r="BJ674" i="70"/>
  <c r="BF676" i="70"/>
  <c r="BH677" i="70"/>
  <c r="BJ678" i="70"/>
  <c r="BE6" i="70"/>
  <c r="BC8" i="70"/>
  <c r="BA10" i="70"/>
  <c r="BD11" i="70"/>
  <c r="BB13" i="70"/>
  <c r="BE14" i="70"/>
  <c r="BC16" i="70"/>
  <c r="BA18" i="70"/>
  <c r="BD19" i="70"/>
  <c r="BB21" i="70"/>
  <c r="BE22" i="70"/>
  <c r="BC24" i="70"/>
  <c r="BA26" i="70"/>
  <c r="BD27" i="70"/>
  <c r="BB29" i="70"/>
  <c r="BE30" i="70"/>
  <c r="BC32" i="70"/>
  <c r="BA34" i="70"/>
  <c r="BD35" i="70"/>
  <c r="BB37" i="70"/>
  <c r="BE38" i="70"/>
  <c r="BC40" i="70"/>
  <c r="BA42" i="70"/>
  <c r="BD43" i="70"/>
  <c r="BB45" i="70"/>
  <c r="BE46" i="70"/>
  <c r="BC48" i="70"/>
  <c r="BA50" i="70"/>
  <c r="BD51" i="70"/>
  <c r="BB53" i="70"/>
  <c r="BE54" i="70"/>
  <c r="BC56" i="70"/>
  <c r="BA58" i="70"/>
  <c r="BD59" i="70"/>
  <c r="BB61" i="70"/>
  <c r="BE62" i="70"/>
  <c r="BC64" i="70"/>
  <c r="BA66" i="70"/>
  <c r="BD67" i="70"/>
  <c r="BB69" i="70"/>
  <c r="BE70" i="70"/>
  <c r="BC72" i="70"/>
  <c r="BA74" i="70"/>
  <c r="BD75" i="70"/>
  <c r="BB77" i="70"/>
  <c r="BE78" i="70"/>
  <c r="BC80" i="70"/>
  <c r="BA82" i="70"/>
  <c r="BD83" i="70"/>
  <c r="BB85" i="70"/>
  <c r="BE86" i="70"/>
  <c r="BC88" i="70"/>
  <c r="BA90" i="70"/>
  <c r="BD91" i="70"/>
  <c r="BB93" i="70"/>
  <c r="BE94" i="70"/>
  <c r="BC96" i="70"/>
  <c r="BA98" i="70"/>
  <c r="BD99" i="70"/>
  <c r="BB101" i="70"/>
  <c r="BE102" i="70"/>
  <c r="BC104" i="70"/>
  <c r="BA106" i="70"/>
  <c r="BD107" i="70"/>
  <c r="BB109" i="70"/>
  <c r="BE110" i="70"/>
  <c r="BC112" i="70"/>
  <c r="BA114" i="70"/>
  <c r="BD115" i="70"/>
  <c r="BB117" i="70"/>
  <c r="BE118" i="70"/>
  <c r="BC120" i="70"/>
  <c r="BA122" i="70"/>
  <c r="BD123" i="70"/>
  <c r="BB125" i="70"/>
  <c r="BE126" i="70"/>
  <c r="BC128" i="70"/>
  <c r="BA130" i="70"/>
  <c r="BD131" i="70"/>
  <c r="BB133" i="70"/>
  <c r="BE134" i="70"/>
  <c r="BC136" i="70"/>
  <c r="BA138" i="70"/>
  <c r="BD139" i="70"/>
  <c r="BB141" i="70"/>
  <c r="BE142" i="70"/>
  <c r="BC144" i="70"/>
  <c r="BA146" i="70"/>
  <c r="BD147" i="70"/>
  <c r="BB149" i="70"/>
  <c r="BE150" i="70"/>
  <c r="BC152" i="70"/>
  <c r="BA154" i="70"/>
  <c r="BD155" i="70"/>
  <c r="BB157" i="70"/>
  <c r="BE158" i="70"/>
  <c r="BC160" i="70"/>
  <c r="BA162" i="70"/>
  <c r="BD163" i="70"/>
  <c r="BB165" i="70"/>
  <c r="BE166" i="70"/>
  <c r="BC168" i="70"/>
  <c r="BA170" i="70"/>
  <c r="BD171" i="70"/>
  <c r="BB173" i="70"/>
  <c r="BE174" i="70"/>
  <c r="BC176" i="70"/>
  <c r="BA178" i="70"/>
  <c r="BD179" i="70"/>
  <c r="BB181" i="70"/>
  <c r="BE182" i="70"/>
  <c r="BC184" i="70"/>
  <c r="BA186" i="70"/>
  <c r="BD187" i="70"/>
  <c r="BB189" i="70"/>
  <c r="BE190" i="70"/>
  <c r="BC192" i="70"/>
  <c r="BA194" i="70"/>
  <c r="BD195" i="70"/>
  <c r="BB197" i="70"/>
  <c r="BE198" i="70"/>
  <c r="BC200" i="70"/>
  <c r="BA202" i="70"/>
  <c r="BD203" i="70"/>
  <c r="BB205" i="70"/>
  <c r="BE206" i="70"/>
  <c r="BC208" i="70"/>
  <c r="BA210" i="70"/>
  <c r="BD211" i="70"/>
  <c r="BB213" i="70"/>
  <c r="BE214" i="70"/>
  <c r="BC216" i="70"/>
  <c r="BA218" i="70"/>
  <c r="BD219" i="70"/>
  <c r="BB221" i="70"/>
  <c r="BE222" i="70"/>
  <c r="BC224" i="70"/>
  <c r="BA226" i="70"/>
  <c r="BD227" i="70"/>
  <c r="BB229" i="70"/>
  <c r="BE230" i="70"/>
  <c r="BC232" i="70"/>
  <c r="BA234" i="70"/>
  <c r="BD235" i="70"/>
  <c r="BB237" i="70"/>
  <c r="BE238" i="70"/>
  <c r="BC240" i="70"/>
  <c r="BA242" i="70"/>
  <c r="BD243" i="70"/>
  <c r="BB245" i="70"/>
  <c r="BE246" i="70"/>
  <c r="BC248" i="70"/>
  <c r="BA250" i="70"/>
  <c r="BD251" i="70"/>
  <c r="BB253" i="70"/>
  <c r="BE254" i="70"/>
  <c r="BC256" i="70"/>
  <c r="BA258" i="70"/>
  <c r="BD259" i="70"/>
  <c r="BB261" i="70"/>
  <c r="BE262" i="70"/>
  <c r="BC264" i="70"/>
  <c r="BA266" i="70"/>
  <c r="BD267" i="70"/>
  <c r="BB269" i="70"/>
  <c r="BE270" i="70"/>
  <c r="BC272" i="70"/>
  <c r="BA274" i="70"/>
  <c r="BD275" i="70"/>
  <c r="BB277" i="70"/>
  <c r="BE278" i="70"/>
  <c r="BC280" i="70"/>
  <c r="BA282" i="70"/>
  <c r="BD283" i="70"/>
  <c r="BF378" i="70"/>
  <c r="BJ388" i="70"/>
  <c r="BH399" i="70"/>
  <c r="BF410" i="70"/>
  <c r="BJ420" i="70"/>
  <c r="BH431" i="70"/>
  <c r="BF442" i="70"/>
  <c r="BJ452" i="70"/>
  <c r="BH463" i="70"/>
  <c r="BF474" i="70"/>
  <c r="BJ484" i="70"/>
  <c r="BH495" i="70"/>
  <c r="BF506" i="70"/>
  <c r="BJ516" i="70"/>
  <c r="BH527" i="70"/>
  <c r="BF538" i="70"/>
  <c r="BJ548" i="70"/>
  <c r="BH559" i="70"/>
  <c r="BF570" i="70"/>
  <c r="BI578" i="70"/>
  <c r="BG581" i="70"/>
  <c r="BK583" i="70"/>
  <c r="BI586" i="70"/>
  <c r="BG589" i="70"/>
  <c r="BK591" i="70"/>
  <c r="BI594" i="70"/>
  <c r="BG597" i="70"/>
  <c r="BK599" i="70"/>
  <c r="BI602" i="70"/>
  <c r="BG605" i="70"/>
  <c r="BK607" i="70"/>
  <c r="BI610" i="70"/>
  <c r="BG613" i="70"/>
  <c r="BK615" i="70"/>
  <c r="BH618" i="70"/>
  <c r="BI620" i="70"/>
  <c r="BH622" i="70"/>
  <c r="BF624" i="70"/>
  <c r="BK625" i="70"/>
  <c r="BJ627" i="70"/>
  <c r="BH629" i="70"/>
  <c r="BG631" i="70"/>
  <c r="BF633" i="70"/>
  <c r="BJ634" i="70"/>
  <c r="BG636" i="70"/>
  <c r="BI637" i="70"/>
  <c r="BK638" i="70"/>
  <c r="BG640" i="70"/>
  <c r="BI641" i="70"/>
  <c r="BK642" i="70"/>
  <c r="BG644" i="70"/>
  <c r="BI645" i="70"/>
  <c r="BK646" i="70"/>
  <c r="BG648" i="70"/>
  <c r="BI649" i="70"/>
  <c r="BK650" i="70"/>
  <c r="BG652" i="70"/>
  <c r="BI653" i="70"/>
  <c r="BK654" i="70"/>
  <c r="BG656" i="70"/>
  <c r="BI657" i="70"/>
  <c r="BK658" i="70"/>
  <c r="BG660" i="70"/>
  <c r="BI661" i="70"/>
  <c r="BK662" i="70"/>
  <c r="BG664" i="70"/>
  <c r="BI665" i="70"/>
  <c r="BK666" i="70"/>
  <c r="BG668" i="70"/>
  <c r="BI669" i="70"/>
  <c r="BK670" i="70"/>
  <c r="BG672" i="70"/>
  <c r="BI673" i="70"/>
  <c r="BK674" i="70"/>
  <c r="BG676" i="70"/>
  <c r="BI677" i="70"/>
  <c r="BK678" i="70"/>
  <c r="BA7" i="70"/>
  <c r="BD8" i="70"/>
  <c r="BB10" i="70"/>
  <c r="BE11" i="70"/>
  <c r="BC13" i="70"/>
  <c r="BA15" i="70"/>
  <c r="BD16" i="70"/>
  <c r="BB18" i="70"/>
  <c r="BE19" i="70"/>
  <c r="BC21" i="70"/>
  <c r="BA23" i="70"/>
  <c r="BD24" i="70"/>
  <c r="BB26" i="70"/>
  <c r="BE27" i="70"/>
  <c r="BC29" i="70"/>
  <c r="BA31" i="70"/>
  <c r="BD32" i="70"/>
  <c r="BB34" i="70"/>
  <c r="BE35" i="70"/>
  <c r="BC37" i="70"/>
  <c r="BA39" i="70"/>
  <c r="BD40" i="70"/>
  <c r="BB42" i="70"/>
  <c r="BE43" i="70"/>
  <c r="BC45" i="70"/>
  <c r="BA47" i="70"/>
  <c r="BD48" i="70"/>
  <c r="BB50" i="70"/>
  <c r="BE51" i="70"/>
  <c r="BC53" i="70"/>
  <c r="BA55" i="70"/>
  <c r="BD56" i="70"/>
  <c r="BB58" i="70"/>
  <c r="BE59" i="70"/>
  <c r="BC61" i="70"/>
  <c r="BA63" i="70"/>
  <c r="BD64" i="70"/>
  <c r="BB66" i="70"/>
  <c r="BE67" i="70"/>
  <c r="BC69" i="70"/>
  <c r="BA71" i="70"/>
  <c r="BD72" i="70"/>
  <c r="BB74" i="70"/>
  <c r="BE75" i="70"/>
  <c r="BC77" i="70"/>
  <c r="BA79" i="70"/>
  <c r="BD80" i="70"/>
  <c r="BB82" i="70"/>
  <c r="BE83" i="70"/>
  <c r="BC85" i="70"/>
  <c r="BA87" i="70"/>
  <c r="BD88" i="70"/>
  <c r="BB90" i="70"/>
  <c r="BE91" i="70"/>
  <c r="BC93" i="70"/>
  <c r="BA95" i="70"/>
  <c r="BD96" i="70"/>
  <c r="BB98" i="70"/>
  <c r="BE99" i="70"/>
  <c r="BC101" i="70"/>
  <c r="BA103" i="70"/>
  <c r="BD104" i="70"/>
  <c r="BB106" i="70"/>
  <c r="BE107" i="70"/>
  <c r="BC109" i="70"/>
  <c r="BA111" i="70"/>
  <c r="BD112" i="70"/>
  <c r="BB114" i="70"/>
  <c r="BE115" i="70"/>
  <c r="BC117" i="70"/>
  <c r="BA119" i="70"/>
  <c r="BD120" i="70"/>
  <c r="BB122" i="70"/>
  <c r="BE123" i="70"/>
  <c r="BC125" i="70"/>
  <c r="BA127" i="70"/>
  <c r="BD128" i="70"/>
  <c r="BB130" i="70"/>
  <c r="BE131" i="70"/>
  <c r="BC133" i="70"/>
  <c r="BA135" i="70"/>
  <c r="BD136" i="70"/>
  <c r="BB138" i="70"/>
  <c r="BE139" i="70"/>
  <c r="BC141" i="70"/>
  <c r="BA143" i="70"/>
  <c r="BD144" i="70"/>
  <c r="BB146" i="70"/>
  <c r="BE147" i="70"/>
  <c r="BC149" i="70"/>
  <c r="BA151" i="70"/>
  <c r="BD152" i="70"/>
  <c r="BB154" i="70"/>
  <c r="BE155" i="70"/>
  <c r="BC157" i="70"/>
  <c r="BA159" i="70"/>
  <c r="BD160" i="70"/>
  <c r="BB162" i="70"/>
  <c r="BE163" i="70"/>
  <c r="BC165" i="70"/>
  <c r="BA167" i="70"/>
  <c r="BD168" i="70"/>
  <c r="BB170" i="70"/>
  <c r="BE171" i="70"/>
  <c r="BC173" i="70"/>
  <c r="BA175" i="70"/>
  <c r="BD176" i="70"/>
  <c r="BB178" i="70"/>
  <c r="BE179" i="70"/>
  <c r="BC181" i="70"/>
  <c r="BA183" i="70"/>
  <c r="BD184" i="70"/>
  <c r="BB186" i="70"/>
  <c r="BE187" i="70"/>
  <c r="BC189" i="70"/>
  <c r="BA191" i="70"/>
  <c r="BD192" i="70"/>
  <c r="BB194" i="70"/>
  <c r="BE195" i="70"/>
  <c r="BC197" i="70"/>
  <c r="BA199" i="70"/>
  <c r="BD200" i="70"/>
  <c r="BB202" i="70"/>
  <c r="BE203" i="70"/>
  <c r="BC205" i="70"/>
  <c r="BA207" i="70"/>
  <c r="BD208" i="70"/>
  <c r="BB210" i="70"/>
  <c r="BE211" i="70"/>
  <c r="BC213" i="70"/>
  <c r="BA215" i="70"/>
  <c r="BD216" i="70"/>
  <c r="BB218" i="70"/>
  <c r="BE219" i="70"/>
  <c r="BC221" i="70"/>
  <c r="BA223" i="70"/>
  <c r="BD224" i="70"/>
  <c r="BB226" i="70"/>
  <c r="BE227" i="70"/>
  <c r="BC229" i="70"/>
  <c r="BA231" i="70"/>
  <c r="BD232" i="70"/>
  <c r="BB234" i="70"/>
  <c r="BE235" i="70"/>
  <c r="BC237" i="70"/>
  <c r="BA239" i="70"/>
  <c r="BD240" i="70"/>
  <c r="BB242" i="70"/>
  <c r="BE243" i="70"/>
  <c r="BC245" i="70"/>
  <c r="BA247" i="70"/>
  <c r="BD248" i="70"/>
  <c r="BB250" i="70"/>
  <c r="BE251" i="70"/>
  <c r="BC253" i="70"/>
  <c r="BA255" i="70"/>
  <c r="BD256" i="70"/>
  <c r="BB258" i="70"/>
  <c r="BE259" i="70"/>
  <c r="BC261" i="70"/>
  <c r="BA263" i="70"/>
  <c r="BD264" i="70"/>
  <c r="BB266" i="70"/>
  <c r="BE267" i="70"/>
  <c r="BC269" i="70"/>
  <c r="BA271" i="70"/>
  <c r="BD272" i="70"/>
  <c r="BB274" i="70"/>
  <c r="BE275" i="70"/>
  <c r="BC277" i="70"/>
  <c r="BA279" i="70"/>
  <c r="BD280" i="70"/>
  <c r="BB282" i="70"/>
  <c r="BE283" i="70"/>
  <c r="BC285" i="70"/>
  <c r="BH379" i="70"/>
  <c r="BF390" i="70"/>
  <c r="BJ400" i="70"/>
  <c r="BH411" i="70"/>
  <c r="BF422" i="70"/>
  <c r="BJ432" i="70"/>
  <c r="BH443" i="70"/>
  <c r="BF454" i="70"/>
  <c r="BJ464" i="70"/>
  <c r="BH475" i="70"/>
  <c r="BF486" i="70"/>
  <c r="BJ496" i="70"/>
  <c r="BH507" i="70"/>
  <c r="BF518" i="70"/>
  <c r="BJ528" i="70"/>
  <c r="BH539" i="70"/>
  <c r="BF550" i="70"/>
  <c r="BJ560" i="70"/>
  <c r="BH571" i="70"/>
  <c r="BJ578" i="70"/>
  <c r="BH581" i="70"/>
  <c r="BF584" i="70"/>
  <c r="BJ586" i="70"/>
  <c r="BH589" i="70"/>
  <c r="BF592" i="70"/>
  <c r="BJ594" i="70"/>
  <c r="BH597" i="70"/>
  <c r="BF600" i="70"/>
  <c r="BJ602" i="70"/>
  <c r="BH605" i="70"/>
  <c r="BF608" i="70"/>
  <c r="BJ610" i="70"/>
  <c r="BH613" i="70"/>
  <c r="BF616" i="70"/>
  <c r="BI618" i="70"/>
  <c r="BJ620" i="70"/>
  <c r="BI622" i="70"/>
  <c r="BH624" i="70"/>
  <c r="BF626" i="70"/>
  <c r="BK627" i="70"/>
  <c r="BJ629" i="70"/>
  <c r="BH631" i="70"/>
  <c r="BG633" i="70"/>
  <c r="BF635" i="70"/>
  <c r="BH636" i="70"/>
  <c r="BJ637" i="70"/>
  <c r="BF639" i="70"/>
  <c r="BH640" i="70"/>
  <c r="BJ641" i="70"/>
  <c r="BF643" i="70"/>
  <c r="BH644" i="70"/>
  <c r="BJ645" i="70"/>
  <c r="BF647" i="70"/>
  <c r="BH648" i="70"/>
  <c r="BJ649" i="70"/>
  <c r="BF651" i="70"/>
  <c r="BH652" i="70"/>
  <c r="BJ653" i="70"/>
  <c r="BF655" i="70"/>
  <c r="BH656" i="70"/>
  <c r="BJ657" i="70"/>
  <c r="BF659" i="70"/>
  <c r="BH660" i="70"/>
  <c r="BJ661" i="70"/>
  <c r="BF663" i="70"/>
  <c r="BH664" i="70"/>
  <c r="BJ665" i="70"/>
  <c r="BF667" i="70"/>
  <c r="BH668" i="70"/>
  <c r="BJ669" i="70"/>
  <c r="BF671" i="70"/>
  <c r="BH672" i="70"/>
  <c r="BJ673" i="70"/>
  <c r="BF675" i="70"/>
  <c r="BH676" i="70"/>
  <c r="BJ677" i="70"/>
  <c r="BF679" i="70"/>
  <c r="BB7" i="70"/>
  <c r="BE8" i="70"/>
  <c r="BC10" i="70"/>
  <c r="BA12" i="70"/>
  <c r="BD13" i="70"/>
  <c r="BB15" i="70"/>
  <c r="BE16" i="70"/>
  <c r="BC18" i="70"/>
  <c r="BA20" i="70"/>
  <c r="BD21" i="70"/>
  <c r="BB23" i="70"/>
  <c r="BE24" i="70"/>
  <c r="BC26" i="70"/>
  <c r="BA28" i="70"/>
  <c r="BD29" i="70"/>
  <c r="BB31" i="70"/>
  <c r="BE32" i="70"/>
  <c r="BC34" i="70"/>
  <c r="BA36" i="70"/>
  <c r="BD37" i="70"/>
  <c r="BB39" i="70"/>
  <c r="BE40" i="70"/>
  <c r="BC42" i="70"/>
  <c r="BA44" i="70"/>
  <c r="BD45" i="70"/>
  <c r="BB47" i="70"/>
  <c r="BE48" i="70"/>
  <c r="BC50" i="70"/>
  <c r="BA52" i="70"/>
  <c r="BD53" i="70"/>
  <c r="BB55" i="70"/>
  <c r="BE56" i="70"/>
  <c r="BC58" i="70"/>
  <c r="BA60" i="70"/>
  <c r="BD61" i="70"/>
  <c r="BB63" i="70"/>
  <c r="BE64" i="70"/>
  <c r="BC66" i="70"/>
  <c r="BA68" i="70"/>
  <c r="BD69" i="70"/>
  <c r="BB71" i="70"/>
  <c r="BE72" i="70"/>
  <c r="BC74" i="70"/>
  <c r="BA76" i="70"/>
  <c r="BD77" i="70"/>
  <c r="BB79" i="70"/>
  <c r="BE80" i="70"/>
  <c r="BC82" i="70"/>
  <c r="BA84" i="70"/>
  <c r="BD85" i="70"/>
  <c r="BB87" i="70"/>
  <c r="BE88" i="70"/>
  <c r="BC90" i="70"/>
  <c r="BA92" i="70"/>
  <c r="BD93" i="70"/>
  <c r="BB95" i="70"/>
  <c r="BE96" i="70"/>
  <c r="BC98" i="70"/>
  <c r="BA100" i="70"/>
  <c r="BD101" i="70"/>
  <c r="BB103" i="70"/>
  <c r="BE104" i="70"/>
  <c r="BC106" i="70"/>
  <c r="BA108" i="70"/>
  <c r="BD109" i="70"/>
  <c r="BB111" i="70"/>
  <c r="BE112" i="70"/>
  <c r="BC114" i="70"/>
  <c r="BA116" i="70"/>
  <c r="BD117" i="70"/>
  <c r="BB119" i="70"/>
  <c r="BE120" i="70"/>
  <c r="BC122" i="70"/>
  <c r="BA124" i="70"/>
  <c r="BD125" i="70"/>
  <c r="BB127" i="70"/>
  <c r="BE128" i="70"/>
  <c r="BC130" i="70"/>
  <c r="BA132" i="70"/>
  <c r="BD133" i="70"/>
  <c r="BB135" i="70"/>
  <c r="BE136" i="70"/>
  <c r="BC138" i="70"/>
  <c r="BA140" i="70"/>
  <c r="BD141" i="70"/>
  <c r="BB143" i="70"/>
  <c r="BE144" i="70"/>
  <c r="BC146" i="70"/>
  <c r="BA148" i="70"/>
  <c r="BD149" i="70"/>
  <c r="BB151" i="70"/>
  <c r="BE152" i="70"/>
  <c r="BC154" i="70"/>
  <c r="BA156" i="70"/>
  <c r="BD157" i="70"/>
  <c r="BB159" i="70"/>
  <c r="BE160" i="70"/>
  <c r="BC162" i="70"/>
  <c r="BA164" i="70"/>
  <c r="BD165" i="70"/>
  <c r="BB167" i="70"/>
  <c r="BE168" i="70"/>
  <c r="BC170" i="70"/>
  <c r="BA172" i="70"/>
  <c r="BD173" i="70"/>
  <c r="BB175" i="70"/>
  <c r="BE176" i="70"/>
  <c r="BC178" i="70"/>
  <c r="BA180" i="70"/>
  <c r="BD181" i="70"/>
  <c r="BB183" i="70"/>
  <c r="BE184" i="70"/>
  <c r="BC186" i="70"/>
  <c r="BA188" i="70"/>
  <c r="BD189" i="70"/>
  <c r="BB191" i="70"/>
  <c r="BE192" i="70"/>
  <c r="BC194" i="70"/>
  <c r="BA196" i="70"/>
  <c r="BD197" i="70"/>
  <c r="BB199" i="70"/>
  <c r="BE200" i="70"/>
  <c r="BC202" i="70"/>
  <c r="BA204" i="70"/>
  <c r="BD205" i="70"/>
  <c r="BB207" i="70"/>
  <c r="BE208" i="70"/>
  <c r="BC210" i="70"/>
  <c r="BA212" i="70"/>
  <c r="BD213" i="70"/>
  <c r="BB215" i="70"/>
  <c r="BE216" i="70"/>
  <c r="BC218" i="70"/>
  <c r="BA220" i="70"/>
  <c r="BD221" i="70"/>
  <c r="BB223" i="70"/>
  <c r="BE224" i="70"/>
  <c r="BC226" i="70"/>
  <c r="BA228" i="70"/>
  <c r="BD229" i="70"/>
  <c r="BB231" i="70"/>
  <c r="BE232" i="70"/>
  <c r="BC234" i="70"/>
  <c r="BJ380" i="70"/>
  <c r="BH391" i="70"/>
  <c r="BF402" i="70"/>
  <c r="BJ412" i="70"/>
  <c r="BH423" i="70"/>
  <c r="BF434" i="70"/>
  <c r="BJ444" i="70"/>
  <c r="BH455" i="70"/>
  <c r="BF466" i="70"/>
  <c r="BJ476" i="70"/>
  <c r="BH487" i="70"/>
  <c r="BF498" i="70"/>
  <c r="BJ508" i="70"/>
  <c r="BH519" i="70"/>
  <c r="BF530" i="70"/>
  <c r="BJ540" i="70"/>
  <c r="BH551" i="70"/>
  <c r="BF562" i="70"/>
  <c r="BJ572" i="70"/>
  <c r="BG579" i="70"/>
  <c r="BK581" i="70"/>
  <c r="BI584" i="70"/>
  <c r="BG587" i="70"/>
  <c r="BK589" i="70"/>
  <c r="BI592" i="70"/>
  <c r="BG595" i="70"/>
  <c r="BK597" i="70"/>
  <c r="BI600" i="70"/>
  <c r="BG603" i="70"/>
  <c r="BK605" i="70"/>
  <c r="BI608" i="70"/>
  <c r="BG611" i="70"/>
  <c r="BK613" i="70"/>
  <c r="BI616" i="70"/>
  <c r="BJ618" i="70"/>
  <c r="BF621" i="70"/>
  <c r="BJ622" i="70"/>
  <c r="BI624" i="70"/>
  <c r="BH626" i="70"/>
  <c r="BF628" i="70"/>
  <c r="BK629" i="70"/>
  <c r="BJ631" i="70"/>
  <c r="BH633" i="70"/>
  <c r="BG635" i="70"/>
  <c r="BI636" i="70"/>
  <c r="BK637" i="70"/>
  <c r="BG639" i="70"/>
  <c r="BI640" i="70"/>
  <c r="BK641" i="70"/>
  <c r="BG643" i="70"/>
  <c r="BI644" i="70"/>
  <c r="BK645" i="70"/>
  <c r="BG647" i="70"/>
  <c r="BI648" i="70"/>
  <c r="BK649" i="70"/>
  <c r="BG651" i="70"/>
  <c r="BI652" i="70"/>
  <c r="BK653" i="70"/>
  <c r="BG655" i="70"/>
  <c r="BI656" i="70"/>
  <c r="BK657" i="70"/>
  <c r="BG659" i="70"/>
  <c r="BI660" i="70"/>
  <c r="BK661" i="70"/>
  <c r="BG663" i="70"/>
  <c r="BI664" i="70"/>
  <c r="BK665" i="70"/>
  <c r="BG667" i="70"/>
  <c r="BI668" i="70"/>
  <c r="BK669" i="70"/>
  <c r="BG671" i="70"/>
  <c r="BI672" i="70"/>
  <c r="BK673" i="70"/>
  <c r="BG675" i="70"/>
  <c r="BI676" i="70"/>
  <c r="BK677" i="70"/>
  <c r="BG679" i="70"/>
  <c r="BC7" i="70"/>
  <c r="BA9" i="70"/>
  <c r="BD10" i="70"/>
  <c r="BB12" i="70"/>
  <c r="BE13" i="70"/>
  <c r="BC15" i="70"/>
  <c r="BA17" i="70"/>
  <c r="BD18" i="70"/>
  <c r="BB20" i="70"/>
  <c r="BE21" i="70"/>
  <c r="BC23" i="70"/>
  <c r="BA25" i="70"/>
  <c r="BD26" i="70"/>
  <c r="BB28" i="70"/>
  <c r="BE29" i="70"/>
  <c r="BC31" i="70"/>
  <c r="BA33" i="70"/>
  <c r="BD34" i="70"/>
  <c r="BB36" i="70"/>
  <c r="BE37" i="70"/>
  <c r="BC39" i="70"/>
  <c r="BA41" i="70"/>
  <c r="BD42" i="70"/>
  <c r="BB44" i="70"/>
  <c r="BE45" i="70"/>
  <c r="BC47" i="70"/>
  <c r="BA49" i="70"/>
  <c r="BD50" i="70"/>
  <c r="BB52" i="70"/>
  <c r="BE53" i="70"/>
  <c r="BC55" i="70"/>
  <c r="BA57" i="70"/>
  <c r="BD58" i="70"/>
  <c r="BB60" i="70"/>
  <c r="BE61" i="70"/>
  <c r="BC63" i="70"/>
  <c r="BA65" i="70"/>
  <c r="BD66" i="70"/>
  <c r="BB68" i="70"/>
  <c r="BE69" i="70"/>
  <c r="BC71" i="70"/>
  <c r="BA73" i="70"/>
  <c r="BD74" i="70"/>
  <c r="BB76" i="70"/>
  <c r="BE77" i="70"/>
  <c r="BC79" i="70"/>
  <c r="BA81" i="70"/>
  <c r="BD82" i="70"/>
  <c r="BB84" i="70"/>
  <c r="BE85" i="70"/>
  <c r="BC87" i="70"/>
  <c r="BA89" i="70"/>
  <c r="BD90" i="70"/>
  <c r="BB92" i="70"/>
  <c r="BE93" i="70"/>
  <c r="BC95" i="70"/>
  <c r="BA97" i="70"/>
  <c r="BD98" i="70"/>
  <c r="BB100" i="70"/>
  <c r="BE101" i="70"/>
  <c r="BC103" i="70"/>
  <c r="BA105" i="70"/>
  <c r="BD106" i="70"/>
  <c r="BB108" i="70"/>
  <c r="BE109" i="70"/>
  <c r="BC111" i="70"/>
  <c r="BA113" i="70"/>
  <c r="BD114" i="70"/>
  <c r="BB116" i="70"/>
  <c r="BE117" i="70"/>
  <c r="BC119" i="70"/>
  <c r="BA121" i="70"/>
  <c r="BD122" i="70"/>
  <c r="BB124" i="70"/>
  <c r="BE125" i="70"/>
  <c r="BC127" i="70"/>
  <c r="BA129" i="70"/>
  <c r="BD130" i="70"/>
  <c r="BB132" i="70"/>
  <c r="BE133" i="70"/>
  <c r="BC135" i="70"/>
  <c r="BA137" i="70"/>
  <c r="BD138" i="70"/>
  <c r="BB140" i="70"/>
  <c r="BE141" i="70"/>
  <c r="BC143" i="70"/>
  <c r="BA145" i="70"/>
  <c r="BD146" i="70"/>
  <c r="BB148" i="70"/>
  <c r="BE149" i="70"/>
  <c r="BC151" i="70"/>
  <c r="BA153" i="70"/>
  <c r="BD154" i="70"/>
  <c r="BB156" i="70"/>
  <c r="BE157" i="70"/>
  <c r="BC159" i="70"/>
  <c r="BA161" i="70"/>
  <c r="BD162" i="70"/>
  <c r="BB164" i="70"/>
  <c r="BE165" i="70"/>
  <c r="BC167" i="70"/>
  <c r="BA169" i="70"/>
  <c r="BD170" i="70"/>
  <c r="BB172" i="70"/>
  <c r="BE173" i="70"/>
  <c r="BC175" i="70"/>
  <c r="BA177" i="70"/>
  <c r="BD178" i="70"/>
  <c r="BB180" i="70"/>
  <c r="BE181" i="70"/>
  <c r="BC183" i="70"/>
  <c r="BA185" i="70"/>
  <c r="BD186" i="70"/>
  <c r="BB188" i="70"/>
  <c r="BE189" i="70"/>
  <c r="BC191" i="70"/>
  <c r="BA193" i="70"/>
  <c r="BD194" i="70"/>
  <c r="BB196" i="70"/>
  <c r="BE197" i="70"/>
  <c r="BC199" i="70"/>
  <c r="BA201" i="70"/>
  <c r="BD202" i="70"/>
  <c r="BB204" i="70"/>
  <c r="BE205" i="70"/>
  <c r="BC207" i="70"/>
  <c r="BA209" i="70"/>
  <c r="BD210" i="70"/>
  <c r="BB212" i="70"/>
  <c r="BE213" i="70"/>
  <c r="BC215" i="70"/>
  <c r="BA217" i="70"/>
  <c r="BH383" i="70"/>
  <c r="BF394" i="70"/>
  <c r="BJ404" i="70"/>
  <c r="BH415" i="70"/>
  <c r="BF426" i="70"/>
  <c r="BJ436" i="70"/>
  <c r="BH447" i="70"/>
  <c r="BF458" i="70"/>
  <c r="BJ468" i="70"/>
  <c r="BH479" i="70"/>
  <c r="BF490" i="70"/>
  <c r="BJ500" i="70"/>
  <c r="BH511" i="70"/>
  <c r="BF522" i="70"/>
  <c r="BJ532" i="70"/>
  <c r="BH543" i="70"/>
  <c r="BF554" i="70"/>
  <c r="BJ564" i="70"/>
  <c r="BH575" i="70"/>
  <c r="BK579" i="70"/>
  <c r="BI582" i="70"/>
  <c r="BG585" i="70"/>
  <c r="BK587" i="70"/>
  <c r="BI590" i="70"/>
  <c r="BG593" i="70"/>
  <c r="BK595" i="70"/>
  <c r="BI598" i="70"/>
  <c r="BG601" i="70"/>
  <c r="BK603" i="70"/>
  <c r="BI606" i="70"/>
  <c r="BG609" i="70"/>
  <c r="BK611" i="70"/>
  <c r="BI614" i="70"/>
  <c r="BG617" i="70"/>
  <c r="BH619" i="70"/>
  <c r="BH621" i="70"/>
  <c r="BG623" i="70"/>
  <c r="BF625" i="70"/>
  <c r="BJ626" i="70"/>
  <c r="BI628" i="70"/>
  <c r="BH630" i="70"/>
  <c r="BF632" i="70"/>
  <c r="BK633" i="70"/>
  <c r="BI635" i="70"/>
  <c r="BK636" i="70"/>
  <c r="BG638" i="70"/>
  <c r="BI639" i="70"/>
  <c r="BK640" i="70"/>
  <c r="BG642" i="70"/>
  <c r="BI643" i="70"/>
  <c r="BK644" i="70"/>
  <c r="BG646" i="70"/>
  <c r="BI647" i="70"/>
  <c r="BK648" i="70"/>
  <c r="BG650" i="70"/>
  <c r="BI651" i="70"/>
  <c r="BK652" i="70"/>
  <c r="BG654" i="70"/>
  <c r="BI655" i="70"/>
  <c r="BK656" i="70"/>
  <c r="BG658" i="70"/>
  <c r="BI659" i="70"/>
  <c r="BK660" i="70"/>
  <c r="BG662" i="70"/>
  <c r="BI663" i="70"/>
  <c r="BK664" i="70"/>
  <c r="BG666" i="70"/>
  <c r="BI667" i="70"/>
  <c r="BK668" i="70"/>
  <c r="BG670" i="70"/>
  <c r="BI671" i="70"/>
  <c r="BK672" i="70"/>
  <c r="BG674" i="70"/>
  <c r="BI675" i="70"/>
  <c r="BK676" i="70"/>
  <c r="BG678" i="70"/>
  <c r="BI679" i="70"/>
  <c r="BB6" i="70"/>
  <c r="BE7" i="70"/>
  <c r="BC9" i="70"/>
  <c r="BA11" i="70"/>
  <c r="BD12" i="70"/>
  <c r="BB14" i="70"/>
  <c r="BE15" i="70"/>
  <c r="BC17" i="70"/>
  <c r="BA19" i="70"/>
  <c r="BD20" i="70"/>
  <c r="BB22" i="70"/>
  <c r="BE23" i="70"/>
  <c r="BC25" i="70"/>
  <c r="BA27" i="70"/>
  <c r="BD28" i="70"/>
  <c r="BB30" i="70"/>
  <c r="BE31" i="70"/>
  <c r="BC33" i="70"/>
  <c r="BA35" i="70"/>
  <c r="BD36" i="70"/>
  <c r="BB38" i="70"/>
  <c r="BE39" i="70"/>
  <c r="BC41" i="70"/>
  <c r="BA43" i="70"/>
  <c r="BD44" i="70"/>
  <c r="BB46" i="70"/>
  <c r="BE47" i="70"/>
  <c r="BC49" i="70"/>
  <c r="BA51" i="70"/>
  <c r="BD52" i="70"/>
  <c r="BB54" i="70"/>
  <c r="BE55" i="70"/>
  <c r="BC57" i="70"/>
  <c r="BA59" i="70"/>
  <c r="BD60" i="70"/>
  <c r="BB62" i="70"/>
  <c r="BE63" i="70"/>
  <c r="BC65" i="70"/>
  <c r="BA67" i="70"/>
  <c r="BD68" i="70"/>
  <c r="BB70" i="70"/>
  <c r="BE71" i="70"/>
  <c r="BC73" i="70"/>
  <c r="BA75" i="70"/>
  <c r="BD76" i="70"/>
  <c r="BB78" i="70"/>
  <c r="BE79" i="70"/>
  <c r="BC81" i="70"/>
  <c r="BA83" i="70"/>
  <c r="BD84" i="70"/>
  <c r="BB86" i="70"/>
  <c r="BE87" i="70"/>
  <c r="BC89" i="70"/>
  <c r="BA91" i="70"/>
  <c r="BD92" i="70"/>
  <c r="BB94" i="70"/>
  <c r="BE95" i="70"/>
  <c r="BC97" i="70"/>
  <c r="BA99" i="70"/>
  <c r="BD100" i="70"/>
  <c r="BB102" i="70"/>
  <c r="BE103" i="70"/>
  <c r="BC105" i="70"/>
  <c r="BA107" i="70"/>
  <c r="BD108" i="70"/>
  <c r="BB110" i="70"/>
  <c r="BE111" i="70"/>
  <c r="BC113" i="70"/>
  <c r="BA115" i="70"/>
  <c r="BD116" i="70"/>
  <c r="BB118" i="70"/>
  <c r="BE119" i="70"/>
  <c r="BC121" i="70"/>
  <c r="BA123" i="70"/>
  <c r="BD124" i="70"/>
  <c r="BB126" i="70"/>
  <c r="BE127" i="70"/>
  <c r="BC129" i="70"/>
  <c r="BA131" i="70"/>
  <c r="BD132" i="70"/>
  <c r="BB134" i="70"/>
  <c r="BE135" i="70"/>
  <c r="BC137" i="70"/>
  <c r="BA139" i="70"/>
  <c r="BD140" i="70"/>
  <c r="BB142" i="70"/>
  <c r="BE143" i="70"/>
  <c r="BC145" i="70"/>
  <c r="BA147" i="70"/>
  <c r="BD148" i="70"/>
  <c r="BB150" i="70"/>
  <c r="BE151" i="70"/>
  <c r="BC153" i="70"/>
  <c r="BA155" i="70"/>
  <c r="BD156" i="70"/>
  <c r="BB158" i="70"/>
  <c r="BE159" i="70"/>
  <c r="BC161" i="70"/>
  <c r="BA163" i="70"/>
  <c r="BD164" i="70"/>
  <c r="BB166" i="70"/>
  <c r="BE167" i="70"/>
  <c r="BC169" i="70"/>
  <c r="BA171" i="70"/>
  <c r="BD172" i="70"/>
  <c r="BB174" i="70"/>
  <c r="BE175" i="70"/>
  <c r="BC177" i="70"/>
  <c r="BA179" i="70"/>
  <c r="BD180" i="70"/>
  <c r="BB182" i="70"/>
  <c r="BE183" i="70"/>
  <c r="BC185" i="70"/>
  <c r="BA187" i="70"/>
  <c r="BD188" i="70"/>
  <c r="BB190" i="70"/>
  <c r="BE191" i="70"/>
  <c r="BC193" i="70"/>
  <c r="BA195" i="70"/>
  <c r="BD196" i="70"/>
  <c r="BB198" i="70"/>
  <c r="BE199" i="70"/>
  <c r="BC201" i="70"/>
  <c r="BA203" i="70"/>
  <c r="BD204" i="70"/>
  <c r="BB206" i="70"/>
  <c r="BE207" i="70"/>
  <c r="BC209" i="70"/>
  <c r="BA211" i="70"/>
  <c r="BD212" i="70"/>
  <c r="BB214" i="70"/>
  <c r="BE215" i="70"/>
  <c r="BC217" i="70"/>
  <c r="BA219" i="70"/>
  <c r="BD220" i="70"/>
  <c r="BB222" i="70"/>
  <c r="BE223" i="70"/>
  <c r="BC225" i="70"/>
  <c r="BA227" i="70"/>
  <c r="BD228" i="70"/>
  <c r="BB230" i="70"/>
  <c r="BE231" i="70"/>
  <c r="BC233" i="70"/>
  <c r="BA235" i="70"/>
  <c r="BD236" i="70"/>
  <c r="BB238" i="70"/>
  <c r="BE239" i="70"/>
  <c r="BC241" i="70"/>
  <c r="BA243" i="70"/>
  <c r="BD244" i="70"/>
  <c r="BB246" i="70"/>
  <c r="BE247" i="70"/>
  <c r="BC249" i="70"/>
  <c r="BA251" i="70"/>
  <c r="BD252" i="70"/>
  <c r="BB254" i="70"/>
  <c r="BE255" i="70"/>
  <c r="BC257" i="70"/>
  <c r="BA259" i="70"/>
  <c r="BD260" i="70"/>
  <c r="BB262" i="70"/>
  <c r="BE263" i="70"/>
  <c r="BC265" i="70"/>
  <c r="BA267" i="70"/>
  <c r="BD268" i="70"/>
  <c r="BB270" i="70"/>
  <c r="BE271" i="70"/>
  <c r="BC273" i="70"/>
  <c r="BA275" i="70"/>
  <c r="BD276" i="70"/>
  <c r="BB278" i="70"/>
  <c r="BE279" i="70"/>
  <c r="BC281" i="70"/>
  <c r="BA283" i="70"/>
  <c r="BD284" i="70"/>
  <c r="BF382" i="70"/>
  <c r="BH467" i="70"/>
  <c r="BJ552" i="70"/>
  <c r="BJ592" i="70"/>
  <c r="BF614" i="70"/>
  <c r="BF630" i="70"/>
  <c r="BF642" i="70"/>
  <c r="BJ652" i="70"/>
  <c r="BH663" i="70"/>
  <c r="BF674" i="70"/>
  <c r="BB9" i="70"/>
  <c r="BA22" i="70"/>
  <c r="BE34" i="70"/>
  <c r="BD47" i="70"/>
  <c r="BC60" i="70"/>
  <c r="BB73" i="70"/>
  <c r="BA86" i="70"/>
  <c r="BE98" i="70"/>
  <c r="BD111" i="70"/>
  <c r="BC124" i="70"/>
  <c r="BB137" i="70"/>
  <c r="BA150" i="70"/>
  <c r="BE162" i="70"/>
  <c r="BE170" i="70"/>
  <c r="BB177" i="70"/>
  <c r="BD183" i="70"/>
  <c r="BA190" i="70"/>
  <c r="BC196" i="70"/>
  <c r="BE202" i="70"/>
  <c r="BB209" i="70"/>
  <c r="BD215" i="70"/>
  <c r="BC220" i="70"/>
  <c r="BA225" i="70"/>
  <c r="BE228" i="70"/>
  <c r="BB233" i="70"/>
  <c r="BE236" i="70"/>
  <c r="BA240" i="70"/>
  <c r="BB243" i="70"/>
  <c r="BC246" i="70"/>
  <c r="BD249" i="70"/>
  <c r="BE252" i="70"/>
  <c r="BA256" i="70"/>
  <c r="BB259" i="70"/>
  <c r="BC262" i="70"/>
  <c r="BD265" i="70"/>
  <c r="BE268" i="70"/>
  <c r="BA272" i="70"/>
  <c r="BB275" i="70"/>
  <c r="BC278" i="70"/>
  <c r="BD281" i="70"/>
  <c r="BE284" i="70"/>
  <c r="BD286" i="70"/>
  <c r="BB288" i="70"/>
  <c r="BE289" i="70"/>
  <c r="BC291" i="70"/>
  <c r="BA293" i="70"/>
  <c r="BD294" i="70"/>
  <c r="BB296" i="70"/>
  <c r="BE297" i="70"/>
  <c r="BC299" i="70"/>
  <c r="BA301" i="70"/>
  <c r="BD302" i="70"/>
  <c r="BB304" i="70"/>
  <c r="BD305" i="70"/>
  <c r="BB307" i="70"/>
  <c r="BE308" i="70"/>
  <c r="BC310" i="70"/>
  <c r="BA312" i="70"/>
  <c r="BD313" i="70"/>
  <c r="BB315" i="70"/>
  <c r="BE316" i="70"/>
  <c r="BC318" i="70"/>
  <c r="BA320" i="70"/>
  <c r="BD321" i="70"/>
  <c r="BB323" i="70"/>
  <c r="BE324" i="70"/>
  <c r="BC326" i="70"/>
  <c r="BA328" i="70"/>
  <c r="BD329" i="70"/>
  <c r="BB331" i="70"/>
  <c r="BE332" i="70"/>
  <c r="BC334" i="70"/>
  <c r="BA336" i="70"/>
  <c r="BD337" i="70"/>
  <c r="BB339" i="70"/>
  <c r="BE340" i="70"/>
  <c r="BC342" i="70"/>
  <c r="BA344" i="70"/>
  <c r="BD345" i="70"/>
  <c r="BE346" i="70"/>
  <c r="BC348" i="70"/>
  <c r="BA350" i="70"/>
  <c r="BD351" i="70"/>
  <c r="BB353" i="70"/>
  <c r="BE354" i="70"/>
  <c r="BC356" i="70"/>
  <c r="BA358" i="70"/>
  <c r="BD359" i="70"/>
  <c r="BB361" i="70"/>
  <c r="BE362" i="70"/>
  <c r="BC364" i="70"/>
  <c r="BC366" i="70"/>
  <c r="BA368" i="70"/>
  <c r="BD369" i="70"/>
  <c r="BB371" i="70"/>
  <c r="BE372" i="70"/>
  <c r="BC374" i="70"/>
  <c r="BA376" i="70"/>
  <c r="BD377" i="70"/>
  <c r="BB379" i="70"/>
  <c r="BE380" i="70"/>
  <c r="BC382" i="70"/>
  <c r="BA384" i="70"/>
  <c r="BD385" i="70"/>
  <c r="BB387" i="70"/>
  <c r="BE388" i="70"/>
  <c r="BC390" i="70"/>
  <c r="BA392" i="70"/>
  <c r="BD393" i="70"/>
  <c r="BB395" i="70"/>
  <c r="BE396" i="70"/>
  <c r="BC398" i="70"/>
  <c r="BA400" i="70"/>
  <c r="BD401" i="70"/>
  <c r="BB403" i="70"/>
  <c r="BE404" i="70"/>
  <c r="BC406" i="70"/>
  <c r="BA408" i="70"/>
  <c r="BD409" i="70"/>
  <c r="BB411" i="70"/>
  <c r="BE412" i="70"/>
  <c r="BC414" i="70"/>
  <c r="BA416" i="70"/>
  <c r="BD417" i="70"/>
  <c r="BB419" i="70"/>
  <c r="BE420" i="70"/>
  <c r="BC422" i="70"/>
  <c r="BA424" i="70"/>
  <c r="BD425" i="70"/>
  <c r="BB427" i="70"/>
  <c r="BE428" i="70"/>
  <c r="BC430" i="70"/>
  <c r="BA432" i="70"/>
  <c r="BD433" i="70"/>
  <c r="BB435" i="70"/>
  <c r="BE436" i="70"/>
  <c r="BC438" i="70"/>
  <c r="BA440" i="70"/>
  <c r="BD441" i="70"/>
  <c r="BB443" i="70"/>
  <c r="BE444" i="70"/>
  <c r="BC446" i="70"/>
  <c r="BA448" i="70"/>
  <c r="BD449" i="70"/>
  <c r="BB451" i="70"/>
  <c r="BE452" i="70"/>
  <c r="BC454" i="70"/>
  <c r="BA456" i="70"/>
  <c r="BD457" i="70"/>
  <c r="BB459" i="70"/>
  <c r="BE460" i="70"/>
  <c r="BC462" i="70"/>
  <c r="BJ392" i="70"/>
  <c r="BF478" i="70"/>
  <c r="BH563" i="70"/>
  <c r="BH595" i="70"/>
  <c r="BJ616" i="70"/>
  <c r="BK631" i="70"/>
  <c r="BH643" i="70"/>
  <c r="BF654" i="70"/>
  <c r="BJ664" i="70"/>
  <c r="BH675" i="70"/>
  <c r="BE10" i="70"/>
  <c r="BD23" i="70"/>
  <c r="BC36" i="70"/>
  <c r="BB49" i="70"/>
  <c r="BA62" i="70"/>
  <c r="BE74" i="70"/>
  <c r="BD87" i="70"/>
  <c r="BC100" i="70"/>
  <c r="BB113" i="70"/>
  <c r="BA126" i="70"/>
  <c r="BE138" i="70"/>
  <c r="BD151" i="70"/>
  <c r="BC164" i="70"/>
  <c r="BB171" i="70"/>
  <c r="BD177" i="70"/>
  <c r="BA184" i="70"/>
  <c r="BC190" i="70"/>
  <c r="BE196" i="70"/>
  <c r="BB203" i="70"/>
  <c r="BD209" i="70"/>
  <c r="BA216" i="70"/>
  <c r="BE220" i="70"/>
  <c r="BB225" i="70"/>
  <c r="BE229" i="70"/>
  <c r="BD233" i="70"/>
  <c r="BD237" i="70"/>
  <c r="BE240" i="70"/>
  <c r="BA244" i="70"/>
  <c r="BB247" i="70"/>
  <c r="BC250" i="70"/>
  <c r="BD253" i="70"/>
  <c r="BE256" i="70"/>
  <c r="BA260" i="70"/>
  <c r="BB263" i="70"/>
  <c r="BC266" i="70"/>
  <c r="BD269" i="70"/>
  <c r="BE272" i="70"/>
  <c r="BA276" i="70"/>
  <c r="BB279" i="70"/>
  <c r="BC282" i="70"/>
  <c r="BA285" i="70"/>
  <c r="BE286" i="70"/>
  <c r="BC288" i="70"/>
  <c r="BA290" i="70"/>
  <c r="BD291" i="70"/>
  <c r="BB293" i="70"/>
  <c r="BE294" i="70"/>
  <c r="BC296" i="70"/>
  <c r="BA298" i="70"/>
  <c r="BD299" i="70"/>
  <c r="BB301" i="70"/>
  <c r="BE302" i="70"/>
  <c r="BC304" i="70"/>
  <c r="BE305" i="70"/>
  <c r="BC307" i="70"/>
  <c r="BA309" i="70"/>
  <c r="BD310" i="70"/>
  <c r="BB312" i="70"/>
  <c r="BE313" i="70"/>
  <c r="BC315" i="70"/>
  <c r="BA317" i="70"/>
  <c r="BD318" i="70"/>
  <c r="BB320" i="70"/>
  <c r="BE321" i="70"/>
  <c r="BC323" i="70"/>
  <c r="BA325" i="70"/>
  <c r="BD326" i="70"/>
  <c r="BB328" i="70"/>
  <c r="BE329" i="70"/>
  <c r="BC331" i="70"/>
  <c r="BA333" i="70"/>
  <c r="BD334" i="70"/>
  <c r="BB336" i="70"/>
  <c r="BE337" i="70"/>
  <c r="BC339" i="70"/>
  <c r="BA341" i="70"/>
  <c r="BD342" i="70"/>
  <c r="BB344" i="70"/>
  <c r="BE345" i="70"/>
  <c r="BA347" i="70"/>
  <c r="BD348" i="70"/>
  <c r="BB350" i="70"/>
  <c r="BE351" i="70"/>
  <c r="BC353" i="70"/>
  <c r="BA355" i="70"/>
  <c r="BD356" i="70"/>
  <c r="BB358" i="70"/>
  <c r="BE359" i="70"/>
  <c r="BC361" i="70"/>
  <c r="BA363" i="70"/>
  <c r="BD364" i="70"/>
  <c r="BD366" i="70"/>
  <c r="BB368" i="70"/>
  <c r="BE369" i="70"/>
  <c r="BC371" i="70"/>
  <c r="BA373" i="70"/>
  <c r="BD374" i="70"/>
  <c r="BB376" i="70"/>
  <c r="BE377" i="70"/>
  <c r="BC379" i="70"/>
  <c r="BA381" i="70"/>
  <c r="BD382" i="70"/>
  <c r="BB384" i="70"/>
  <c r="BE385" i="70"/>
  <c r="BC387" i="70"/>
  <c r="BA389" i="70"/>
  <c r="BD390" i="70"/>
  <c r="BB392" i="70"/>
  <c r="BE393" i="70"/>
  <c r="BC395" i="70"/>
  <c r="BA397" i="70"/>
  <c r="BD398" i="70"/>
  <c r="BB400" i="70"/>
  <c r="BE401" i="70"/>
  <c r="BC403" i="70"/>
  <c r="BA405" i="70"/>
  <c r="BD406" i="70"/>
  <c r="BB408" i="70"/>
  <c r="BE409" i="70"/>
  <c r="BC411" i="70"/>
  <c r="BA413" i="70"/>
  <c r="BD414" i="70"/>
  <c r="BB416" i="70"/>
  <c r="BE417" i="70"/>
  <c r="BC419" i="70"/>
  <c r="BA421" i="70"/>
  <c r="BD422" i="70"/>
  <c r="BB424" i="70"/>
  <c r="BE425" i="70"/>
  <c r="BC427" i="70"/>
  <c r="BA429" i="70"/>
  <c r="BD430" i="70"/>
  <c r="BB432" i="70"/>
  <c r="BE433" i="70"/>
  <c r="BC435" i="70"/>
  <c r="BA437" i="70"/>
  <c r="BD438" i="70"/>
  <c r="BB440" i="70"/>
  <c r="BE441" i="70"/>
  <c r="BC443" i="70"/>
  <c r="BA445" i="70"/>
  <c r="BD446" i="70"/>
  <c r="BB448" i="70"/>
  <c r="BE449" i="70"/>
  <c r="BC451" i="70"/>
  <c r="BA453" i="70"/>
  <c r="BD454" i="70"/>
  <c r="BB456" i="70"/>
  <c r="BE457" i="70"/>
  <c r="BC459" i="70"/>
  <c r="BA461" i="70"/>
  <c r="BH403" i="70"/>
  <c r="BJ488" i="70"/>
  <c r="BF574" i="70"/>
  <c r="BF598" i="70"/>
  <c r="BG619" i="70"/>
  <c r="BJ633" i="70"/>
  <c r="BJ644" i="70"/>
  <c r="BH655" i="70"/>
  <c r="BF666" i="70"/>
  <c r="BJ676" i="70"/>
  <c r="BC12" i="70"/>
  <c r="BB25" i="70"/>
  <c r="BA38" i="70"/>
  <c r="BE50" i="70"/>
  <c r="BD63" i="70"/>
  <c r="BC76" i="70"/>
  <c r="BB89" i="70"/>
  <c r="BA102" i="70"/>
  <c r="BE114" i="70"/>
  <c r="BD127" i="70"/>
  <c r="BC140" i="70"/>
  <c r="BB153" i="70"/>
  <c r="BA166" i="70"/>
  <c r="BC172" i="70"/>
  <c r="BE178" i="70"/>
  <c r="BB185" i="70"/>
  <c r="BD191" i="70"/>
  <c r="BA198" i="70"/>
  <c r="BC204" i="70"/>
  <c r="BE210" i="70"/>
  <c r="BB217" i="70"/>
  <c r="BE221" i="70"/>
  <c r="BD225" i="70"/>
  <c r="BA230" i="70"/>
  <c r="BD234" i="70"/>
  <c r="BE237" i="70"/>
  <c r="BA241" i="70"/>
  <c r="BB244" i="70"/>
  <c r="BC247" i="70"/>
  <c r="BD250" i="70"/>
  <c r="BE253" i="70"/>
  <c r="BA257" i="70"/>
  <c r="BB260" i="70"/>
  <c r="BC263" i="70"/>
  <c r="BD266" i="70"/>
  <c r="BE269" i="70"/>
  <c r="BA273" i="70"/>
  <c r="BB276" i="70"/>
  <c r="BC279" i="70"/>
  <c r="BD282" i="70"/>
  <c r="BB285" i="70"/>
  <c r="BA287" i="70"/>
  <c r="BD288" i="70"/>
  <c r="BB290" i="70"/>
  <c r="BE291" i="70"/>
  <c r="BC293" i="70"/>
  <c r="BA295" i="70"/>
  <c r="BD296" i="70"/>
  <c r="BB298" i="70"/>
  <c r="BE299" i="70"/>
  <c r="BC301" i="70"/>
  <c r="BA303" i="70"/>
  <c r="BD304" i="70"/>
  <c r="BA306" i="70"/>
  <c r="BD307" i="70"/>
  <c r="BB309" i="70"/>
  <c r="BE310" i="70"/>
  <c r="BC312" i="70"/>
  <c r="BA314" i="70"/>
  <c r="BD315" i="70"/>
  <c r="BB317" i="70"/>
  <c r="BE318" i="70"/>
  <c r="BC320" i="70"/>
  <c r="BA322" i="70"/>
  <c r="BD323" i="70"/>
  <c r="BB325" i="70"/>
  <c r="BE326" i="70"/>
  <c r="BC328" i="70"/>
  <c r="BA330" i="70"/>
  <c r="BD331" i="70"/>
  <c r="BB333" i="70"/>
  <c r="BE334" i="70"/>
  <c r="BC336" i="70"/>
  <c r="BA338" i="70"/>
  <c r="BD339" i="70"/>
  <c r="BB341" i="70"/>
  <c r="BE342" i="70"/>
  <c r="BC344" i="70"/>
  <c r="BB347" i="70"/>
  <c r="BE348" i="70"/>
  <c r="BC350" i="70"/>
  <c r="BA352" i="70"/>
  <c r="BD353" i="70"/>
  <c r="BB355" i="70"/>
  <c r="BE356" i="70"/>
  <c r="BC358" i="70"/>
  <c r="BA360" i="70"/>
  <c r="BD361" i="70"/>
  <c r="BB363" i="70"/>
  <c r="BE364" i="70"/>
  <c r="BE366" i="70"/>
  <c r="BC368" i="70"/>
  <c r="BA370" i="70"/>
  <c r="BD371" i="70"/>
  <c r="BB373" i="70"/>
  <c r="BE374" i="70"/>
  <c r="BC376" i="70"/>
  <c r="BA378" i="70"/>
  <c r="BD379" i="70"/>
  <c r="BB381" i="70"/>
  <c r="BE382" i="70"/>
  <c r="BC384" i="70"/>
  <c r="BA386" i="70"/>
  <c r="BD387" i="70"/>
  <c r="BB389" i="70"/>
  <c r="BE390" i="70"/>
  <c r="BC392" i="70"/>
  <c r="BA394" i="70"/>
  <c r="BD395" i="70"/>
  <c r="BB397" i="70"/>
  <c r="BE398" i="70"/>
  <c r="BC400" i="70"/>
  <c r="BA402" i="70"/>
  <c r="BD403" i="70"/>
  <c r="BB405" i="70"/>
  <c r="BE406" i="70"/>
  <c r="BC408" i="70"/>
  <c r="BA410" i="70"/>
  <c r="BD411" i="70"/>
  <c r="BB413" i="70"/>
  <c r="BE414" i="70"/>
  <c r="BC416" i="70"/>
  <c r="BA418" i="70"/>
  <c r="BD419" i="70"/>
  <c r="BB421" i="70"/>
  <c r="BE422" i="70"/>
  <c r="BC424" i="70"/>
  <c r="BA426" i="70"/>
  <c r="BD427" i="70"/>
  <c r="BB429" i="70"/>
  <c r="BE430" i="70"/>
  <c r="BC432" i="70"/>
  <c r="BA434" i="70"/>
  <c r="BD435" i="70"/>
  <c r="BB437" i="70"/>
  <c r="BE438" i="70"/>
  <c r="BC440" i="70"/>
  <c r="BA442" i="70"/>
  <c r="BD443" i="70"/>
  <c r="BB445" i="70"/>
  <c r="BE446" i="70"/>
  <c r="BC448" i="70"/>
  <c r="BA450" i="70"/>
  <c r="BD451" i="70"/>
  <c r="BB453" i="70"/>
  <c r="BE454" i="70"/>
  <c r="BC456" i="70"/>
  <c r="BF414" i="70"/>
  <c r="BH499" i="70"/>
  <c r="BH579" i="70"/>
  <c r="BJ600" i="70"/>
  <c r="BG621" i="70"/>
  <c r="BH635" i="70"/>
  <c r="BF646" i="70"/>
  <c r="BJ656" i="70"/>
  <c r="BH667" i="70"/>
  <c r="BF678" i="70"/>
  <c r="BA14" i="70"/>
  <c r="BE26" i="70"/>
  <c r="BD39" i="70"/>
  <c r="BC52" i="70"/>
  <c r="BB65" i="70"/>
  <c r="BA78" i="70"/>
  <c r="BE90" i="70"/>
  <c r="BD103" i="70"/>
  <c r="BC116" i="70"/>
  <c r="BB129" i="70"/>
  <c r="BA142" i="70"/>
  <c r="BE154" i="70"/>
  <c r="BC166" i="70"/>
  <c r="BE172" i="70"/>
  <c r="BB179" i="70"/>
  <c r="BD185" i="70"/>
  <c r="BA192" i="70"/>
  <c r="BC198" i="70"/>
  <c r="BE204" i="70"/>
  <c r="BB211" i="70"/>
  <c r="BD217" i="70"/>
  <c r="BA222" i="70"/>
  <c r="BD226" i="70"/>
  <c r="BC230" i="70"/>
  <c r="BE234" i="70"/>
  <c r="BA238" i="70"/>
  <c r="BB241" i="70"/>
  <c r="BC244" i="70"/>
  <c r="BD247" i="70"/>
  <c r="BE250" i="70"/>
  <c r="BA254" i="70"/>
  <c r="BB257" i="70"/>
  <c r="BC260" i="70"/>
  <c r="BD263" i="70"/>
  <c r="BE266" i="70"/>
  <c r="BA270" i="70"/>
  <c r="BB273" i="70"/>
  <c r="BC276" i="70"/>
  <c r="BD279" i="70"/>
  <c r="BE282" i="70"/>
  <c r="BD285" i="70"/>
  <c r="BB287" i="70"/>
  <c r="BE288" i="70"/>
  <c r="BC290" i="70"/>
  <c r="BA292" i="70"/>
  <c r="BD293" i="70"/>
  <c r="BB295" i="70"/>
  <c r="BE296" i="70"/>
  <c r="BC298" i="70"/>
  <c r="BA300" i="70"/>
  <c r="BD301" i="70"/>
  <c r="BB303" i="70"/>
  <c r="BE304" i="70"/>
  <c r="BB306" i="70"/>
  <c r="BE307" i="70"/>
  <c r="BC309" i="70"/>
  <c r="BA311" i="70"/>
  <c r="BD312" i="70"/>
  <c r="BB314" i="70"/>
  <c r="BE315" i="70"/>
  <c r="BC317" i="70"/>
  <c r="BA319" i="70"/>
  <c r="BD320" i="70"/>
  <c r="BB322" i="70"/>
  <c r="BE323" i="70"/>
  <c r="BC325" i="70"/>
  <c r="BA327" i="70"/>
  <c r="BD328" i="70"/>
  <c r="BB330" i="70"/>
  <c r="BE331" i="70"/>
  <c r="BC333" i="70"/>
  <c r="BA335" i="70"/>
  <c r="BD336" i="70"/>
  <c r="BB338" i="70"/>
  <c r="BE339" i="70"/>
  <c r="BC341" i="70"/>
  <c r="BA343" i="70"/>
  <c r="BD344" i="70"/>
  <c r="BC347" i="70"/>
  <c r="BA349" i="70"/>
  <c r="BD350" i="70"/>
  <c r="BB352" i="70"/>
  <c r="BE353" i="70"/>
  <c r="BC355" i="70"/>
  <c r="BA357" i="70"/>
  <c r="BD358" i="70"/>
  <c r="BB360" i="70"/>
  <c r="BE361" i="70"/>
  <c r="BC363" i="70"/>
  <c r="BA365" i="70"/>
  <c r="BA367" i="70"/>
  <c r="BD368" i="70"/>
  <c r="BB370" i="70"/>
  <c r="BE371" i="70"/>
  <c r="BC373" i="70"/>
  <c r="BA375" i="70"/>
  <c r="BD376" i="70"/>
  <c r="BB378" i="70"/>
  <c r="BE379" i="70"/>
  <c r="BC381" i="70"/>
  <c r="BA383" i="70"/>
  <c r="BD384" i="70"/>
  <c r="BB386" i="70"/>
  <c r="BE387" i="70"/>
  <c r="BC389" i="70"/>
  <c r="BA391" i="70"/>
  <c r="BD392" i="70"/>
  <c r="BB394" i="70"/>
  <c r="BE395" i="70"/>
  <c r="BC397" i="70"/>
  <c r="BA399" i="70"/>
  <c r="BD400" i="70"/>
  <c r="BB402" i="70"/>
  <c r="BE403" i="70"/>
  <c r="BC405" i="70"/>
  <c r="BA407" i="70"/>
  <c r="BD408" i="70"/>
  <c r="BB410" i="70"/>
  <c r="BE411" i="70"/>
  <c r="BC413" i="70"/>
  <c r="BA415" i="70"/>
  <c r="BD416" i="70"/>
  <c r="BB418" i="70"/>
  <c r="BE419" i="70"/>
  <c r="BC421" i="70"/>
  <c r="BA423" i="70"/>
  <c r="BD424" i="70"/>
  <c r="BB426" i="70"/>
  <c r="BE427" i="70"/>
  <c r="BC429" i="70"/>
  <c r="BA431" i="70"/>
  <c r="BD432" i="70"/>
  <c r="BB434" i="70"/>
  <c r="BE435" i="70"/>
  <c r="BC437" i="70"/>
  <c r="BA439" i="70"/>
  <c r="BD440" i="70"/>
  <c r="BB442" i="70"/>
  <c r="BE443" i="70"/>
  <c r="BC445" i="70"/>
  <c r="BA447" i="70"/>
  <c r="BD448" i="70"/>
  <c r="BB450" i="70"/>
  <c r="BE451" i="70"/>
  <c r="BC453" i="70"/>
  <c r="BA455" i="70"/>
  <c r="BD456" i="70"/>
  <c r="BB458" i="70"/>
  <c r="BE459" i="70"/>
  <c r="BC461" i="70"/>
  <c r="BA463" i="70"/>
  <c r="BJ424" i="70"/>
  <c r="BF510" i="70"/>
  <c r="BF582" i="70"/>
  <c r="BH603" i="70"/>
  <c r="BF623" i="70"/>
  <c r="BJ636" i="70"/>
  <c r="BH647" i="70"/>
  <c r="BF658" i="70"/>
  <c r="BJ668" i="70"/>
  <c r="BH679" i="70"/>
  <c r="BD15" i="70"/>
  <c r="BC28" i="70"/>
  <c r="BB41" i="70"/>
  <c r="BA54" i="70"/>
  <c r="BE66" i="70"/>
  <c r="BD79" i="70"/>
  <c r="BC92" i="70"/>
  <c r="BB105" i="70"/>
  <c r="BA118" i="70"/>
  <c r="BE130" i="70"/>
  <c r="BD143" i="70"/>
  <c r="BC156" i="70"/>
  <c r="BD167" i="70"/>
  <c r="BA174" i="70"/>
  <c r="BC180" i="70"/>
  <c r="BE186" i="70"/>
  <c r="BB193" i="70"/>
  <c r="BD199" i="70"/>
  <c r="BA206" i="70"/>
  <c r="BC212" i="70"/>
  <c r="BD218" i="70"/>
  <c r="BC222" i="70"/>
  <c r="BE226" i="70"/>
  <c r="BC231" i="70"/>
  <c r="BB235" i="70"/>
  <c r="BC238" i="70"/>
  <c r="BD241" i="70"/>
  <c r="BE244" i="70"/>
  <c r="BA248" i="70"/>
  <c r="BB251" i="70"/>
  <c r="BC254" i="70"/>
  <c r="BD257" i="70"/>
  <c r="BE260" i="70"/>
  <c r="BA264" i="70"/>
  <c r="BB267" i="70"/>
  <c r="BC270" i="70"/>
  <c r="BD273" i="70"/>
  <c r="BE276" i="70"/>
  <c r="BA280" i="70"/>
  <c r="BB283" i="70"/>
  <c r="BE285" i="70"/>
  <c r="BC287" i="70"/>
  <c r="BA289" i="70"/>
  <c r="BD290" i="70"/>
  <c r="BB292" i="70"/>
  <c r="BE293" i="70"/>
  <c r="BC295" i="70"/>
  <c r="BA297" i="70"/>
  <c r="BD298" i="70"/>
  <c r="BB300" i="70"/>
  <c r="BE301" i="70"/>
  <c r="BC303" i="70"/>
  <c r="BC306" i="70"/>
  <c r="BA308" i="70"/>
  <c r="BD309" i="70"/>
  <c r="BB311" i="70"/>
  <c r="BE312" i="70"/>
  <c r="BC314" i="70"/>
  <c r="BA316" i="70"/>
  <c r="BD317" i="70"/>
  <c r="BB319" i="70"/>
  <c r="BE320" i="70"/>
  <c r="BC322" i="70"/>
  <c r="BA324" i="70"/>
  <c r="BD325" i="70"/>
  <c r="BB327" i="70"/>
  <c r="BE328" i="70"/>
  <c r="BC330" i="70"/>
  <c r="BA332" i="70"/>
  <c r="BD333" i="70"/>
  <c r="BB335" i="70"/>
  <c r="BE336" i="70"/>
  <c r="BC338" i="70"/>
  <c r="BA340" i="70"/>
  <c r="BD341" i="70"/>
  <c r="BB343" i="70"/>
  <c r="BE344" i="70"/>
  <c r="BA346" i="70"/>
  <c r="BD347" i="70"/>
  <c r="BB349" i="70"/>
  <c r="BE350" i="70"/>
  <c r="BC352" i="70"/>
  <c r="BA354" i="70"/>
  <c r="BD355" i="70"/>
  <c r="BB357" i="70"/>
  <c r="BE358" i="70"/>
  <c r="BC360" i="70"/>
  <c r="BA362" i="70"/>
  <c r="BD363" i="70"/>
  <c r="BB365" i="70"/>
  <c r="BB367" i="70"/>
  <c r="BE368" i="70"/>
  <c r="BC370" i="70"/>
  <c r="BA372" i="70"/>
  <c r="BD373" i="70"/>
  <c r="BB375" i="70"/>
  <c r="BE376" i="70"/>
  <c r="BC378" i="70"/>
  <c r="BA380" i="70"/>
  <c r="BD381" i="70"/>
  <c r="BB383" i="70"/>
  <c r="BE384" i="70"/>
  <c r="BC386" i="70"/>
  <c r="BA388" i="70"/>
  <c r="BD389" i="70"/>
  <c r="BB391" i="70"/>
  <c r="BE392" i="70"/>
  <c r="BC394" i="70"/>
  <c r="BA396" i="70"/>
  <c r="BD397" i="70"/>
  <c r="BB399" i="70"/>
  <c r="BE400" i="70"/>
  <c r="BC402" i="70"/>
  <c r="BA404" i="70"/>
  <c r="BD405" i="70"/>
  <c r="BB407" i="70"/>
  <c r="BE408" i="70"/>
  <c r="BC410" i="70"/>
  <c r="BA412" i="70"/>
  <c r="BD413" i="70"/>
  <c r="BB415" i="70"/>
  <c r="BE416" i="70"/>
  <c r="BC418" i="70"/>
  <c r="BA420" i="70"/>
  <c r="BD421" i="70"/>
  <c r="BB423" i="70"/>
  <c r="BE424" i="70"/>
  <c r="BC426" i="70"/>
  <c r="BA428" i="70"/>
  <c r="BD429" i="70"/>
  <c r="BB431" i="70"/>
  <c r="BE432" i="70"/>
  <c r="BC434" i="70"/>
  <c r="BA436" i="70"/>
  <c r="BD437" i="70"/>
  <c r="BB439" i="70"/>
  <c r="BE440" i="70"/>
  <c r="BC442" i="70"/>
  <c r="BA444" i="70"/>
  <c r="BD445" i="70"/>
  <c r="BB447" i="70"/>
  <c r="BE448" i="70"/>
  <c r="BC450" i="70"/>
  <c r="BA452" i="70"/>
  <c r="BD453" i="70"/>
  <c r="BB455" i="70"/>
  <c r="BE456" i="70"/>
  <c r="BC458" i="70"/>
  <c r="BA460" i="70"/>
  <c r="BD461" i="70"/>
  <c r="BB463" i="70"/>
  <c r="BH435" i="70"/>
  <c r="BJ520" i="70"/>
  <c r="BJ584" i="70"/>
  <c r="BF606" i="70"/>
  <c r="BJ624" i="70"/>
  <c r="BF638" i="70"/>
  <c r="BJ648" i="70"/>
  <c r="BH659" i="70"/>
  <c r="BF670" i="70"/>
  <c r="BB17" i="70"/>
  <c r="BA30" i="70"/>
  <c r="BE42" i="70"/>
  <c r="BD55" i="70"/>
  <c r="BC68" i="70"/>
  <c r="BB81" i="70"/>
  <c r="BA94" i="70"/>
  <c r="BE106" i="70"/>
  <c r="BD119" i="70"/>
  <c r="BC132" i="70"/>
  <c r="BB145" i="70"/>
  <c r="BA158" i="70"/>
  <c r="BA168" i="70"/>
  <c r="BC174" i="70"/>
  <c r="BE180" i="70"/>
  <c r="BB187" i="70"/>
  <c r="BD193" i="70"/>
  <c r="BA200" i="70"/>
  <c r="BC206" i="70"/>
  <c r="BE212" i="70"/>
  <c r="BE218" i="70"/>
  <c r="BC223" i="70"/>
  <c r="BB227" i="70"/>
  <c r="BD231" i="70"/>
  <c r="BA236" i="70"/>
  <c r="BB239" i="70"/>
  <c r="BC242" i="70"/>
  <c r="BD245" i="70"/>
  <c r="BE248" i="70"/>
  <c r="BA252" i="70"/>
  <c r="BB255" i="70"/>
  <c r="BC258" i="70"/>
  <c r="BD261" i="70"/>
  <c r="BE264" i="70"/>
  <c r="BA268" i="70"/>
  <c r="BB271" i="70"/>
  <c r="BC274" i="70"/>
  <c r="BD277" i="70"/>
  <c r="BE280" i="70"/>
  <c r="BA284" i="70"/>
  <c r="BA286" i="70"/>
  <c r="BD287" i="70"/>
  <c r="BB289" i="70"/>
  <c r="BE290" i="70"/>
  <c r="BC292" i="70"/>
  <c r="BA294" i="70"/>
  <c r="BD295" i="70"/>
  <c r="BB297" i="70"/>
  <c r="BE298" i="70"/>
  <c r="BC300" i="70"/>
  <c r="BA302" i="70"/>
  <c r="BD303" i="70"/>
  <c r="BA305" i="70"/>
  <c r="BD306" i="70"/>
  <c r="BB308" i="70"/>
  <c r="BE309" i="70"/>
  <c r="BC311" i="70"/>
  <c r="BA313" i="70"/>
  <c r="BD314" i="70"/>
  <c r="BB316" i="70"/>
  <c r="BE317" i="70"/>
  <c r="BC319" i="70"/>
  <c r="BA321" i="70"/>
  <c r="BD322" i="70"/>
  <c r="BB324" i="70"/>
  <c r="BE325" i="70"/>
  <c r="BC327" i="70"/>
  <c r="BA329" i="70"/>
  <c r="BD330" i="70"/>
  <c r="BB332" i="70"/>
  <c r="BE333" i="70"/>
  <c r="BC335" i="70"/>
  <c r="BA337" i="70"/>
  <c r="BD338" i="70"/>
  <c r="BB340" i="70"/>
  <c r="BE341" i="70"/>
  <c r="BC343" i="70"/>
  <c r="BA345" i="70"/>
  <c r="BB346" i="70"/>
  <c r="BE347" i="70"/>
  <c r="BC349" i="70"/>
  <c r="BA351" i="70"/>
  <c r="BD352" i="70"/>
  <c r="BB354" i="70"/>
  <c r="BE355" i="70"/>
  <c r="BC357" i="70"/>
  <c r="BA359" i="70"/>
  <c r="BD360" i="70"/>
  <c r="BB362" i="70"/>
  <c r="BE363" i="70"/>
  <c r="BC365" i="70"/>
  <c r="BC367" i="70"/>
  <c r="BA369" i="70"/>
  <c r="BD370" i="70"/>
  <c r="BB372" i="70"/>
  <c r="BE373" i="70"/>
  <c r="BC375" i="70"/>
  <c r="BA377" i="70"/>
  <c r="BD378" i="70"/>
  <c r="BB380" i="70"/>
  <c r="BE381" i="70"/>
  <c r="BC383" i="70"/>
  <c r="BA385" i="70"/>
  <c r="BD386" i="70"/>
  <c r="BB388" i="70"/>
  <c r="BE389" i="70"/>
  <c r="BC391" i="70"/>
  <c r="BA393" i="70"/>
  <c r="BD394" i="70"/>
  <c r="BB396" i="70"/>
  <c r="BE397" i="70"/>
  <c r="BC399" i="70"/>
  <c r="BA401" i="70"/>
  <c r="BD402" i="70"/>
  <c r="BB404" i="70"/>
  <c r="BE405" i="70"/>
  <c r="BC407" i="70"/>
  <c r="BA409" i="70"/>
  <c r="BD410" i="70"/>
  <c r="BB412" i="70"/>
  <c r="BE413" i="70"/>
  <c r="BC415" i="70"/>
  <c r="BA417" i="70"/>
  <c r="BD418" i="70"/>
  <c r="BB420" i="70"/>
  <c r="BE421" i="70"/>
  <c r="BC423" i="70"/>
  <c r="BA425" i="70"/>
  <c r="BD426" i="70"/>
  <c r="BB428" i="70"/>
  <c r="BE429" i="70"/>
  <c r="BC431" i="70"/>
  <c r="BA433" i="70"/>
  <c r="BD434" i="70"/>
  <c r="BB436" i="70"/>
  <c r="BE437" i="70"/>
  <c r="BC439" i="70"/>
  <c r="BA441" i="70"/>
  <c r="BD442" i="70"/>
  <c r="BB444" i="70"/>
  <c r="BE445" i="70"/>
  <c r="BC447" i="70"/>
  <c r="BA449" i="70"/>
  <c r="BD450" i="70"/>
  <c r="BB452" i="70"/>
  <c r="BE453" i="70"/>
  <c r="BC455" i="70"/>
  <c r="BA457" i="70"/>
  <c r="BD458" i="70"/>
  <c r="BB460" i="70"/>
  <c r="BE461" i="70"/>
  <c r="BF446" i="70"/>
  <c r="BH531" i="70"/>
  <c r="BH587" i="70"/>
  <c r="BJ608" i="70"/>
  <c r="BI626" i="70"/>
  <c r="BH639" i="70"/>
  <c r="BF650" i="70"/>
  <c r="BJ660" i="70"/>
  <c r="BH671" i="70"/>
  <c r="BA6" i="70"/>
  <c r="BE18" i="70"/>
  <c r="BD31" i="70"/>
  <c r="BC44" i="70"/>
  <c r="BB57" i="70"/>
  <c r="BA70" i="70"/>
  <c r="BE82" i="70"/>
  <c r="BD95" i="70"/>
  <c r="BC108" i="70"/>
  <c r="BB121" i="70"/>
  <c r="BA134" i="70"/>
  <c r="BE146" i="70"/>
  <c r="BD159" i="70"/>
  <c r="BB169" i="70"/>
  <c r="BD175" i="70"/>
  <c r="BA182" i="70"/>
  <c r="BC188" i="70"/>
  <c r="BE194" i="70"/>
  <c r="BB201" i="70"/>
  <c r="BD207" i="70"/>
  <c r="BA214" i="70"/>
  <c r="BB219" i="70"/>
  <c r="BD223" i="70"/>
  <c r="BB228" i="70"/>
  <c r="BA232" i="70"/>
  <c r="BB236" i="70"/>
  <c r="BC239" i="70"/>
  <c r="BD242" i="70"/>
  <c r="BE245" i="70"/>
  <c r="BA249" i="70"/>
  <c r="BB252" i="70"/>
  <c r="BC255" i="70"/>
  <c r="BD258" i="70"/>
  <c r="BE261" i="70"/>
  <c r="BA265" i="70"/>
  <c r="BB268" i="70"/>
  <c r="BC271" i="70"/>
  <c r="BD274" i="70"/>
  <c r="BE277" i="70"/>
  <c r="BA281" i="70"/>
  <c r="BB284" i="70"/>
  <c r="BB286" i="70"/>
  <c r="BE287" i="70"/>
  <c r="BC289" i="70"/>
  <c r="BA291" i="70"/>
  <c r="BD292" i="70"/>
  <c r="BB294" i="70"/>
  <c r="BE295" i="70"/>
  <c r="BC297" i="70"/>
  <c r="BA299" i="70"/>
  <c r="BD300" i="70"/>
  <c r="BB302" i="70"/>
  <c r="BE303" i="70"/>
  <c r="BB305" i="70"/>
  <c r="BE306" i="70"/>
  <c r="BC308" i="70"/>
  <c r="BA310" i="70"/>
  <c r="BD311" i="70"/>
  <c r="BB313" i="70"/>
  <c r="BE314" i="70"/>
  <c r="BC316" i="70"/>
  <c r="BA318" i="70"/>
  <c r="BD319" i="70"/>
  <c r="BB321" i="70"/>
  <c r="BE322" i="70"/>
  <c r="BC324" i="70"/>
  <c r="BA326" i="70"/>
  <c r="BD327" i="70"/>
  <c r="BB329" i="70"/>
  <c r="BE330" i="70"/>
  <c r="BC332" i="70"/>
  <c r="BA334" i="70"/>
  <c r="BD335" i="70"/>
  <c r="BB337" i="70"/>
  <c r="BE338" i="70"/>
  <c r="BC340" i="70"/>
  <c r="BA342" i="70"/>
  <c r="BD343" i="70"/>
  <c r="BB345" i="70"/>
  <c r="BC346" i="70"/>
  <c r="BA348" i="70"/>
  <c r="BD349" i="70"/>
  <c r="BB351" i="70"/>
  <c r="BE352" i="70"/>
  <c r="BC354" i="70"/>
  <c r="BA356" i="70"/>
  <c r="BD357" i="70"/>
  <c r="BB359" i="70"/>
  <c r="BE360" i="70"/>
  <c r="BC362" i="70"/>
  <c r="BA364" i="70"/>
  <c r="BD365" i="70"/>
  <c r="BA366" i="70"/>
  <c r="BD367" i="70"/>
  <c r="BB369" i="70"/>
  <c r="BE370" i="70"/>
  <c r="BC372" i="70"/>
  <c r="BA374" i="70"/>
  <c r="BD375" i="70"/>
  <c r="BB377" i="70"/>
  <c r="BE378" i="70"/>
  <c r="BC380" i="70"/>
  <c r="BA382" i="70"/>
  <c r="BD383" i="70"/>
  <c r="BB385" i="70"/>
  <c r="BE386" i="70"/>
  <c r="BC388" i="70"/>
  <c r="BA390" i="70"/>
  <c r="BD391" i="70"/>
  <c r="BB393" i="70"/>
  <c r="BE394" i="70"/>
  <c r="BC396" i="70"/>
  <c r="BA398" i="70"/>
  <c r="BD399" i="70"/>
  <c r="BB401" i="70"/>
  <c r="BE402" i="70"/>
  <c r="BC404" i="70"/>
  <c r="BA406" i="70"/>
  <c r="BD407" i="70"/>
  <c r="BB409" i="70"/>
  <c r="BE410" i="70"/>
  <c r="BC412" i="70"/>
  <c r="BA414" i="70"/>
  <c r="BD415" i="70"/>
  <c r="BB417" i="70"/>
  <c r="BE418" i="70"/>
  <c r="BC420" i="70"/>
  <c r="BA422" i="70"/>
  <c r="BD423" i="70"/>
  <c r="BB425" i="70"/>
  <c r="BE426" i="70"/>
  <c r="BC428" i="70"/>
  <c r="BA430" i="70"/>
  <c r="BD431" i="70"/>
  <c r="BB433" i="70"/>
  <c r="BE434" i="70"/>
  <c r="BC436" i="70"/>
  <c r="BA438" i="70"/>
  <c r="BD439" i="70"/>
  <c r="BB441" i="70"/>
  <c r="BJ456" i="70"/>
  <c r="BF542" i="70"/>
  <c r="BF590" i="70"/>
  <c r="BH611" i="70"/>
  <c r="BH628" i="70"/>
  <c r="BJ640" i="70"/>
  <c r="BH651" i="70"/>
  <c r="BF662" i="70"/>
  <c r="BJ672" i="70"/>
  <c r="BD7" i="70"/>
  <c r="BC20" i="70"/>
  <c r="BB33" i="70"/>
  <c r="BA46" i="70"/>
  <c r="BE58" i="70"/>
  <c r="BD71" i="70"/>
  <c r="BC84" i="70"/>
  <c r="BB97" i="70"/>
  <c r="BA110" i="70"/>
  <c r="BE122" i="70"/>
  <c r="BD135" i="70"/>
  <c r="BC148" i="70"/>
  <c r="BB161" i="70"/>
  <c r="BD169" i="70"/>
  <c r="BA176" i="70"/>
  <c r="BC182" i="70"/>
  <c r="BE188" i="70"/>
  <c r="BB195" i="70"/>
  <c r="BD201" i="70"/>
  <c r="BA208" i="70"/>
  <c r="BC214" i="70"/>
  <c r="BB220" i="70"/>
  <c r="BA224" i="70"/>
  <c r="BC228" i="70"/>
  <c r="BA233" i="70"/>
  <c r="BC236" i="70"/>
  <c r="BD239" i="70"/>
  <c r="BE242" i="70"/>
  <c r="BA246" i="70"/>
  <c r="BB249" i="70"/>
  <c r="BC252" i="70"/>
  <c r="BD255" i="70"/>
  <c r="BE258" i="70"/>
  <c r="BA262" i="70"/>
  <c r="BB265" i="70"/>
  <c r="BC268" i="70"/>
  <c r="BD271" i="70"/>
  <c r="BE274" i="70"/>
  <c r="BA278" i="70"/>
  <c r="BB281" i="70"/>
  <c r="BC284" i="70"/>
  <c r="BC286" i="70"/>
  <c r="BA288" i="70"/>
  <c r="BD289" i="70"/>
  <c r="BB291" i="70"/>
  <c r="BE292" i="70"/>
  <c r="BC294" i="70"/>
  <c r="BA296" i="70"/>
  <c r="BD297" i="70"/>
  <c r="BB299" i="70"/>
  <c r="BE300" i="70"/>
  <c r="BC302" i="70"/>
  <c r="BA304" i="70"/>
  <c r="BC305" i="70"/>
  <c r="BA307" i="70"/>
  <c r="BD308" i="70"/>
  <c r="BB310" i="70"/>
  <c r="BE311" i="70"/>
  <c r="BC313" i="70"/>
  <c r="BA315" i="70"/>
  <c r="BD316" i="70"/>
  <c r="BB318" i="70"/>
  <c r="BE319" i="70"/>
  <c r="BC321" i="70"/>
  <c r="BA323" i="70"/>
  <c r="BD324" i="70"/>
  <c r="BB326" i="70"/>
  <c r="BE327" i="70"/>
  <c r="BC329" i="70"/>
  <c r="BA331" i="70"/>
  <c r="BD332" i="70"/>
  <c r="BB334" i="70"/>
  <c r="BE335" i="70"/>
  <c r="BC337" i="70"/>
  <c r="BA339" i="70"/>
  <c r="BD340" i="70"/>
  <c r="BB342" i="70"/>
  <c r="BE343" i="70"/>
  <c r="BC345" i="70"/>
  <c r="BD346" i="70"/>
  <c r="BB348" i="70"/>
  <c r="BE349" i="70"/>
  <c r="BC351" i="70"/>
  <c r="BA353" i="70"/>
  <c r="BD354" i="70"/>
  <c r="BB356" i="70"/>
  <c r="BE357" i="70"/>
  <c r="BC359" i="70"/>
  <c r="BA361" i="70"/>
  <c r="BD362" i="70"/>
  <c r="BB364" i="70"/>
  <c r="BE365" i="70"/>
  <c r="BB366" i="70"/>
  <c r="BE367" i="70"/>
  <c r="BC369" i="70"/>
  <c r="BA371" i="70"/>
  <c r="BD372" i="70"/>
  <c r="BB374" i="70"/>
  <c r="BE375" i="70"/>
  <c r="BC377" i="70"/>
  <c r="BA379" i="70"/>
  <c r="BD380" i="70"/>
  <c r="BB382" i="70"/>
  <c r="BE383" i="70"/>
  <c r="BC385" i="70"/>
  <c r="BA387" i="70"/>
  <c r="BD388" i="70"/>
  <c r="BB390" i="70"/>
  <c r="BE391" i="70"/>
  <c r="BC393" i="70"/>
  <c r="BA395" i="70"/>
  <c r="BD396" i="70"/>
  <c r="BB398" i="70"/>
  <c r="BE399" i="70"/>
  <c r="BC401" i="70"/>
  <c r="BA403" i="70"/>
  <c r="BD404" i="70"/>
  <c r="BB406" i="70"/>
  <c r="BE407" i="70"/>
  <c r="BC409" i="70"/>
  <c r="BA411" i="70"/>
  <c r="BD412" i="70"/>
  <c r="BB414" i="70"/>
  <c r="BE415" i="70"/>
  <c r="BC417" i="70"/>
  <c r="BA419" i="70"/>
  <c r="BD420" i="70"/>
  <c r="BB422" i="70"/>
  <c r="BE423" i="70"/>
  <c r="BC425" i="70"/>
  <c r="BA427" i="70"/>
  <c r="BD428" i="70"/>
  <c r="BB430" i="70"/>
  <c r="BE431" i="70"/>
  <c r="BC433" i="70"/>
  <c r="BA435" i="70"/>
  <c r="BD436" i="70"/>
  <c r="BB438" i="70"/>
  <c r="BE439" i="70"/>
  <c r="BC441" i="70"/>
  <c r="BA443" i="70"/>
  <c r="BD444" i="70"/>
  <c r="BB446" i="70"/>
  <c r="BE447" i="70"/>
  <c r="BC449" i="70"/>
  <c r="BA451" i="70"/>
  <c r="BD452" i="70"/>
  <c r="BB454" i="70"/>
  <c r="BE455" i="70"/>
  <c r="BC457" i="70"/>
  <c r="BA459" i="70"/>
  <c r="BD460" i="70"/>
  <c r="BB462" i="70"/>
  <c r="BE463" i="70"/>
  <c r="BE442" i="70"/>
  <c r="BD455" i="70"/>
  <c r="BD462" i="70"/>
  <c r="BE464" i="70"/>
  <c r="BC466" i="70"/>
  <c r="BA468" i="70"/>
  <c r="BD469" i="70"/>
  <c r="BB471" i="70"/>
  <c r="BE472" i="70"/>
  <c r="BC474" i="70"/>
  <c r="BA476" i="70"/>
  <c r="BD477" i="70"/>
  <c r="BB479" i="70"/>
  <c r="BE480" i="70"/>
  <c r="BC482" i="70"/>
  <c r="BA484" i="70"/>
  <c r="BD485" i="70"/>
  <c r="BB487" i="70"/>
  <c r="BE488" i="70"/>
  <c r="BC490" i="70"/>
  <c r="BA492" i="70"/>
  <c r="BD493" i="70"/>
  <c r="BB495" i="70"/>
  <c r="BE496" i="70"/>
  <c r="BC498" i="70"/>
  <c r="BA500" i="70"/>
  <c r="BD501" i="70"/>
  <c r="BB503" i="70"/>
  <c r="BE504" i="70"/>
  <c r="BC506" i="70"/>
  <c r="BA508" i="70"/>
  <c r="BD509" i="70"/>
  <c r="BB511" i="70"/>
  <c r="BE512" i="70"/>
  <c r="BC514" i="70"/>
  <c r="BA516" i="70"/>
  <c r="BD517" i="70"/>
  <c r="BB519" i="70"/>
  <c r="BE520" i="70"/>
  <c r="BC522" i="70"/>
  <c r="BA524" i="70"/>
  <c r="BD525" i="70"/>
  <c r="BB527" i="70"/>
  <c r="BE528" i="70"/>
  <c r="BC530" i="70"/>
  <c r="BA532" i="70"/>
  <c r="BD533" i="70"/>
  <c r="BB535" i="70"/>
  <c r="BE536" i="70"/>
  <c r="BC538" i="70"/>
  <c r="BA540" i="70"/>
  <c r="BD541" i="70"/>
  <c r="BB543" i="70"/>
  <c r="BE544" i="70"/>
  <c r="BC546" i="70"/>
  <c r="BA548" i="70"/>
  <c r="BD549" i="70"/>
  <c r="BB551" i="70"/>
  <c r="BE552" i="70"/>
  <c r="BC554" i="70"/>
  <c r="BA556" i="70"/>
  <c r="BD557" i="70"/>
  <c r="BB559" i="70"/>
  <c r="BE560" i="70"/>
  <c r="BC562" i="70"/>
  <c r="BA564" i="70"/>
  <c r="BD565" i="70"/>
  <c r="BB567" i="70"/>
  <c r="BE568" i="70"/>
  <c r="BC570" i="70"/>
  <c r="BA572" i="70"/>
  <c r="BD573" i="70"/>
  <c r="BB575" i="70"/>
  <c r="BE576" i="70"/>
  <c r="BC444" i="70"/>
  <c r="BB457" i="70"/>
  <c r="BE462" i="70"/>
  <c r="BA465" i="70"/>
  <c r="BD466" i="70"/>
  <c r="BB468" i="70"/>
  <c r="BE469" i="70"/>
  <c r="BC471" i="70"/>
  <c r="BA473" i="70"/>
  <c r="BD474" i="70"/>
  <c r="BB476" i="70"/>
  <c r="BE477" i="70"/>
  <c r="BC479" i="70"/>
  <c r="BA481" i="70"/>
  <c r="BD482" i="70"/>
  <c r="BB484" i="70"/>
  <c r="BE485" i="70"/>
  <c r="BC487" i="70"/>
  <c r="BA489" i="70"/>
  <c r="BD490" i="70"/>
  <c r="BB492" i="70"/>
  <c r="BE493" i="70"/>
  <c r="BC495" i="70"/>
  <c r="BA497" i="70"/>
  <c r="BD498" i="70"/>
  <c r="BB500" i="70"/>
  <c r="BE501" i="70"/>
  <c r="BC503" i="70"/>
  <c r="BA505" i="70"/>
  <c r="BD506" i="70"/>
  <c r="BB508" i="70"/>
  <c r="BE509" i="70"/>
  <c r="BC511" i="70"/>
  <c r="BA513" i="70"/>
  <c r="BD514" i="70"/>
  <c r="BB516" i="70"/>
  <c r="BE517" i="70"/>
  <c r="BC519" i="70"/>
  <c r="BA521" i="70"/>
  <c r="BD522" i="70"/>
  <c r="BB524" i="70"/>
  <c r="BE525" i="70"/>
  <c r="BC527" i="70"/>
  <c r="BA529" i="70"/>
  <c r="BD530" i="70"/>
  <c r="BB532" i="70"/>
  <c r="BE533" i="70"/>
  <c r="BC535" i="70"/>
  <c r="BA537" i="70"/>
  <c r="BD538" i="70"/>
  <c r="BB540" i="70"/>
  <c r="BE541" i="70"/>
  <c r="BC543" i="70"/>
  <c r="BA545" i="70"/>
  <c r="BD546" i="70"/>
  <c r="BB548" i="70"/>
  <c r="BE549" i="70"/>
  <c r="BC551" i="70"/>
  <c r="BA553" i="70"/>
  <c r="BD554" i="70"/>
  <c r="BB556" i="70"/>
  <c r="BE557" i="70"/>
  <c r="BC559" i="70"/>
  <c r="BA561" i="70"/>
  <c r="BD562" i="70"/>
  <c r="BB564" i="70"/>
  <c r="BE565" i="70"/>
  <c r="BC567" i="70"/>
  <c r="BA569" i="70"/>
  <c r="BD570" i="70"/>
  <c r="BB572" i="70"/>
  <c r="BE573" i="70"/>
  <c r="BC575" i="70"/>
  <c r="BA577" i="70"/>
  <c r="BC579" i="70"/>
  <c r="BA581" i="70"/>
  <c r="BD582" i="70"/>
  <c r="BB584" i="70"/>
  <c r="BE585" i="70"/>
  <c r="BC587" i="70"/>
  <c r="BA589" i="70"/>
  <c r="BD590" i="70"/>
  <c r="BB592" i="70"/>
  <c r="BE593" i="70"/>
  <c r="BC595" i="70"/>
  <c r="BA597" i="70"/>
  <c r="BD598" i="70"/>
  <c r="BB600" i="70"/>
  <c r="BE601" i="70"/>
  <c r="BC603" i="70"/>
  <c r="BA605" i="70"/>
  <c r="BD606" i="70"/>
  <c r="BB608" i="70"/>
  <c r="BE609" i="70"/>
  <c r="BC611" i="70"/>
  <c r="BA613" i="70"/>
  <c r="BD614" i="70"/>
  <c r="BB616" i="70"/>
  <c r="BE617" i="70"/>
  <c r="BC619" i="70"/>
  <c r="BA621" i="70"/>
  <c r="BD622" i="70"/>
  <c r="BB624" i="70"/>
  <c r="BE625" i="70"/>
  <c r="BC627" i="70"/>
  <c r="BA629" i="70"/>
  <c r="BD630" i="70"/>
  <c r="BB632" i="70"/>
  <c r="BE633" i="70"/>
  <c r="BC635" i="70"/>
  <c r="BA637" i="70"/>
  <c r="BD638" i="70"/>
  <c r="BB640" i="70"/>
  <c r="BE641" i="70"/>
  <c r="BC643" i="70"/>
  <c r="BA645" i="70"/>
  <c r="BD646" i="70"/>
  <c r="BB648" i="70"/>
  <c r="BE649" i="70"/>
  <c r="BC651" i="70"/>
  <c r="BA653" i="70"/>
  <c r="BD654" i="70"/>
  <c r="BB656" i="70"/>
  <c r="BE657" i="70"/>
  <c r="BC659" i="70"/>
  <c r="BA661" i="70"/>
  <c r="BD662" i="70"/>
  <c r="BB664" i="70"/>
  <c r="BE665" i="70"/>
  <c r="BC667" i="70"/>
  <c r="BA669" i="70"/>
  <c r="BD670" i="70"/>
  <c r="BB672" i="70"/>
  <c r="BE673" i="70"/>
  <c r="BC675" i="70"/>
  <c r="BA677" i="70"/>
  <c r="BD678" i="70"/>
  <c r="AY6" i="70"/>
  <c r="AX7" i="70"/>
  <c r="AW8" i="70"/>
  <c r="AV9" i="70"/>
  <c r="AU10" i="70"/>
  <c r="AT11" i="70"/>
  <c r="AS12" i="70"/>
  <c r="AR13" i="70"/>
  <c r="AZ13" i="70"/>
  <c r="AY14" i="70"/>
  <c r="AX15" i="70"/>
  <c r="AW16" i="70"/>
  <c r="AV17" i="70"/>
  <c r="AU18" i="70"/>
  <c r="AT19" i="70"/>
  <c r="AS20" i="70"/>
  <c r="AR21" i="70"/>
  <c r="AZ21" i="70"/>
  <c r="AY22" i="70"/>
  <c r="AX23" i="70"/>
  <c r="AW24" i="70"/>
  <c r="AV25" i="70"/>
  <c r="AU26" i="70"/>
  <c r="AT27" i="70"/>
  <c r="AS28" i="70"/>
  <c r="AR29" i="70"/>
  <c r="AZ29" i="70"/>
  <c r="AY30" i="70"/>
  <c r="AX31" i="70"/>
  <c r="AW32" i="70"/>
  <c r="AV33" i="70"/>
  <c r="AU34" i="70"/>
  <c r="AT35" i="70"/>
  <c r="AS36" i="70"/>
  <c r="AR37" i="70"/>
  <c r="AZ37" i="70"/>
  <c r="AY38" i="70"/>
  <c r="AX39" i="70"/>
  <c r="AW40" i="70"/>
  <c r="AV41" i="70"/>
  <c r="AU42" i="70"/>
  <c r="AT43" i="70"/>
  <c r="AS44" i="70"/>
  <c r="AR45" i="70"/>
  <c r="AZ45" i="70"/>
  <c r="AY46" i="70"/>
  <c r="AX47" i="70"/>
  <c r="AW48" i="70"/>
  <c r="AV49" i="70"/>
  <c r="AU50" i="70"/>
  <c r="AT51" i="70"/>
  <c r="AS52" i="70"/>
  <c r="AR53" i="70"/>
  <c r="AZ53" i="70"/>
  <c r="AY54" i="70"/>
  <c r="AX55" i="70"/>
  <c r="AW56" i="70"/>
  <c r="AV57" i="70"/>
  <c r="AU58" i="70"/>
  <c r="AT59" i="70"/>
  <c r="AS60" i="70"/>
  <c r="AR61" i="70"/>
  <c r="AZ61" i="70"/>
  <c r="AY62" i="70"/>
  <c r="AX63" i="70"/>
  <c r="AW64" i="70"/>
  <c r="AV65" i="70"/>
  <c r="AU66" i="70"/>
  <c r="AT67" i="70"/>
  <c r="AS68" i="70"/>
  <c r="AR69" i="70"/>
  <c r="AZ69" i="70"/>
  <c r="AY70" i="70"/>
  <c r="AX71" i="70"/>
  <c r="AW72" i="70"/>
  <c r="AV73" i="70"/>
  <c r="AU74" i="70"/>
  <c r="AT75" i="70"/>
  <c r="AS76" i="70"/>
  <c r="AR77" i="70"/>
  <c r="AZ77" i="70"/>
  <c r="AY78" i="70"/>
  <c r="AX79" i="70"/>
  <c r="AW80" i="70"/>
  <c r="BA446" i="70"/>
  <c r="BA458" i="70"/>
  <c r="BC463" i="70"/>
  <c r="BB465" i="70"/>
  <c r="BE466" i="70"/>
  <c r="BC468" i="70"/>
  <c r="BA470" i="70"/>
  <c r="BD471" i="70"/>
  <c r="BB473" i="70"/>
  <c r="BE474" i="70"/>
  <c r="BC476" i="70"/>
  <c r="BA478" i="70"/>
  <c r="BD479" i="70"/>
  <c r="BB481" i="70"/>
  <c r="BE482" i="70"/>
  <c r="BC484" i="70"/>
  <c r="BA486" i="70"/>
  <c r="BD487" i="70"/>
  <c r="BB489" i="70"/>
  <c r="BE490" i="70"/>
  <c r="BC492" i="70"/>
  <c r="BA494" i="70"/>
  <c r="BD495" i="70"/>
  <c r="BB497" i="70"/>
  <c r="BE498" i="70"/>
  <c r="BC500" i="70"/>
  <c r="BA502" i="70"/>
  <c r="BD503" i="70"/>
  <c r="BB505" i="70"/>
  <c r="BE506" i="70"/>
  <c r="BC508" i="70"/>
  <c r="BA510" i="70"/>
  <c r="BD511" i="70"/>
  <c r="BB513" i="70"/>
  <c r="BE514" i="70"/>
  <c r="BC516" i="70"/>
  <c r="BA518" i="70"/>
  <c r="BD519" i="70"/>
  <c r="BB521" i="70"/>
  <c r="BE522" i="70"/>
  <c r="BC524" i="70"/>
  <c r="BA526" i="70"/>
  <c r="BD527" i="70"/>
  <c r="BB529" i="70"/>
  <c r="BE530" i="70"/>
  <c r="BC532" i="70"/>
  <c r="BA534" i="70"/>
  <c r="BD535" i="70"/>
  <c r="BB537" i="70"/>
  <c r="BE538" i="70"/>
  <c r="BC540" i="70"/>
  <c r="BA542" i="70"/>
  <c r="BD543" i="70"/>
  <c r="BB545" i="70"/>
  <c r="BE546" i="70"/>
  <c r="BC548" i="70"/>
  <c r="BA550" i="70"/>
  <c r="BD551" i="70"/>
  <c r="BB553" i="70"/>
  <c r="BE554" i="70"/>
  <c r="BC556" i="70"/>
  <c r="BA558" i="70"/>
  <c r="BD559" i="70"/>
  <c r="BB561" i="70"/>
  <c r="BE562" i="70"/>
  <c r="BC564" i="70"/>
  <c r="BA566" i="70"/>
  <c r="BD567" i="70"/>
  <c r="BB569" i="70"/>
  <c r="BE570" i="70"/>
  <c r="BC572" i="70"/>
  <c r="BA574" i="70"/>
  <c r="BD575" i="70"/>
  <c r="BB577" i="70"/>
  <c r="BA578" i="70"/>
  <c r="BD579" i="70"/>
  <c r="BB581" i="70"/>
  <c r="BE582" i="70"/>
  <c r="BC584" i="70"/>
  <c r="BA586" i="70"/>
  <c r="BD587" i="70"/>
  <c r="BB589" i="70"/>
  <c r="BE590" i="70"/>
  <c r="BC592" i="70"/>
  <c r="BA594" i="70"/>
  <c r="BD595" i="70"/>
  <c r="BB597" i="70"/>
  <c r="BE598" i="70"/>
  <c r="BC600" i="70"/>
  <c r="BA602" i="70"/>
  <c r="BD603" i="70"/>
  <c r="BB605" i="70"/>
  <c r="BE606" i="70"/>
  <c r="BC608" i="70"/>
  <c r="BA610" i="70"/>
  <c r="BD611" i="70"/>
  <c r="BB613" i="70"/>
  <c r="BE614" i="70"/>
  <c r="BC616" i="70"/>
  <c r="BA618" i="70"/>
  <c r="BD619" i="70"/>
  <c r="BB621" i="70"/>
  <c r="BE622" i="70"/>
  <c r="BC624" i="70"/>
  <c r="BA626" i="70"/>
  <c r="BD627" i="70"/>
  <c r="BB629" i="70"/>
  <c r="BE630" i="70"/>
  <c r="BC632" i="70"/>
  <c r="BA634" i="70"/>
  <c r="BD635" i="70"/>
  <c r="BB637" i="70"/>
  <c r="BE638" i="70"/>
  <c r="BC640" i="70"/>
  <c r="BA642" i="70"/>
  <c r="BD643" i="70"/>
  <c r="BB645" i="70"/>
  <c r="BE646" i="70"/>
  <c r="BC648" i="70"/>
  <c r="BA650" i="70"/>
  <c r="BD651" i="70"/>
  <c r="BB653" i="70"/>
  <c r="BE654" i="70"/>
  <c r="BC656" i="70"/>
  <c r="BA658" i="70"/>
  <c r="BD659" i="70"/>
  <c r="BB661" i="70"/>
  <c r="BE662" i="70"/>
  <c r="BC664" i="70"/>
  <c r="BA666" i="70"/>
  <c r="BD667" i="70"/>
  <c r="BB669" i="70"/>
  <c r="BE670" i="70"/>
  <c r="BC672" i="70"/>
  <c r="BA674" i="70"/>
  <c r="BD675" i="70"/>
  <c r="BB677" i="70"/>
  <c r="BE678" i="70"/>
  <c r="AR6" i="70"/>
  <c r="AZ6" i="70"/>
  <c r="AY7" i="70"/>
  <c r="AX8" i="70"/>
  <c r="AW9" i="70"/>
  <c r="AV10" i="70"/>
  <c r="AU11" i="70"/>
  <c r="AT12" i="70"/>
  <c r="AS13" i="70"/>
  <c r="AR14" i="70"/>
  <c r="AZ14" i="70"/>
  <c r="AY15" i="70"/>
  <c r="AX16" i="70"/>
  <c r="AW17" i="70"/>
  <c r="AV18" i="70"/>
  <c r="AU19" i="70"/>
  <c r="AT20" i="70"/>
  <c r="AS21" i="70"/>
  <c r="AR22" i="70"/>
  <c r="AZ22" i="70"/>
  <c r="AY23" i="70"/>
  <c r="AX24" i="70"/>
  <c r="AW25" i="70"/>
  <c r="AV26" i="70"/>
  <c r="AU27" i="70"/>
  <c r="AT28" i="70"/>
  <c r="AS29" i="70"/>
  <c r="AR30" i="70"/>
  <c r="AZ30" i="70"/>
  <c r="AY31" i="70"/>
  <c r="AX32" i="70"/>
  <c r="AW33" i="70"/>
  <c r="AV34" i="70"/>
  <c r="AU35" i="70"/>
  <c r="AT36" i="70"/>
  <c r="AS37" i="70"/>
  <c r="AR38" i="70"/>
  <c r="AZ38" i="70"/>
  <c r="AY39" i="70"/>
  <c r="AX40" i="70"/>
  <c r="AW41" i="70"/>
  <c r="AV42" i="70"/>
  <c r="AU43" i="70"/>
  <c r="AT44" i="70"/>
  <c r="AS45" i="70"/>
  <c r="AR46" i="70"/>
  <c r="AZ46" i="70"/>
  <c r="AY47" i="70"/>
  <c r="AX48" i="70"/>
  <c r="AW49" i="70"/>
  <c r="AV50" i="70"/>
  <c r="AU51" i="70"/>
  <c r="AT52" i="70"/>
  <c r="AS53" i="70"/>
  <c r="AR54" i="70"/>
  <c r="AZ54" i="70"/>
  <c r="AY55" i="70"/>
  <c r="AX56" i="70"/>
  <c r="AW57" i="70"/>
  <c r="AV58" i="70"/>
  <c r="AU59" i="70"/>
  <c r="AT60" i="70"/>
  <c r="AS61" i="70"/>
  <c r="AR62" i="70"/>
  <c r="AZ62" i="70"/>
  <c r="AY63" i="70"/>
  <c r="AX64" i="70"/>
  <c r="AW65" i="70"/>
  <c r="AV66" i="70"/>
  <c r="AU67" i="70"/>
  <c r="AT68" i="70"/>
  <c r="AS69" i="70"/>
  <c r="AR70" i="70"/>
  <c r="AZ70" i="70"/>
  <c r="AY71" i="70"/>
  <c r="AX72" i="70"/>
  <c r="AW73" i="70"/>
  <c r="AV74" i="70"/>
  <c r="AU75" i="70"/>
  <c r="AT76" i="70"/>
  <c r="AS77" i="70"/>
  <c r="AR78" i="70"/>
  <c r="BD447" i="70"/>
  <c r="BE458" i="70"/>
  <c r="BD463" i="70"/>
  <c r="BC465" i="70"/>
  <c r="BA467" i="70"/>
  <c r="BD468" i="70"/>
  <c r="BB470" i="70"/>
  <c r="BE471" i="70"/>
  <c r="BC473" i="70"/>
  <c r="BA475" i="70"/>
  <c r="BD476" i="70"/>
  <c r="BB478" i="70"/>
  <c r="BE479" i="70"/>
  <c r="BC481" i="70"/>
  <c r="BA483" i="70"/>
  <c r="BD484" i="70"/>
  <c r="BB486" i="70"/>
  <c r="BE487" i="70"/>
  <c r="BC489" i="70"/>
  <c r="BA491" i="70"/>
  <c r="BD492" i="70"/>
  <c r="BB494" i="70"/>
  <c r="BE495" i="70"/>
  <c r="BC497" i="70"/>
  <c r="BA499" i="70"/>
  <c r="BD500" i="70"/>
  <c r="BB502" i="70"/>
  <c r="BE503" i="70"/>
  <c r="BC505" i="70"/>
  <c r="BA507" i="70"/>
  <c r="BD508" i="70"/>
  <c r="BB510" i="70"/>
  <c r="BE511" i="70"/>
  <c r="BC513" i="70"/>
  <c r="BA515" i="70"/>
  <c r="BD516" i="70"/>
  <c r="BB518" i="70"/>
  <c r="BE519" i="70"/>
  <c r="BC521" i="70"/>
  <c r="BA523" i="70"/>
  <c r="BD524" i="70"/>
  <c r="BB526" i="70"/>
  <c r="BE527" i="70"/>
  <c r="BC529" i="70"/>
  <c r="BA531" i="70"/>
  <c r="BD532" i="70"/>
  <c r="BB534" i="70"/>
  <c r="BE535" i="70"/>
  <c r="BC537" i="70"/>
  <c r="BA539" i="70"/>
  <c r="BD540" i="70"/>
  <c r="BB542" i="70"/>
  <c r="BE543" i="70"/>
  <c r="BC545" i="70"/>
  <c r="BA547" i="70"/>
  <c r="BD548" i="70"/>
  <c r="BB550" i="70"/>
  <c r="BE551" i="70"/>
  <c r="BC553" i="70"/>
  <c r="BA555" i="70"/>
  <c r="BD556" i="70"/>
  <c r="BB558" i="70"/>
  <c r="BE559" i="70"/>
  <c r="BC561" i="70"/>
  <c r="BA563" i="70"/>
  <c r="BD564" i="70"/>
  <c r="BB566" i="70"/>
  <c r="BE567" i="70"/>
  <c r="BC569" i="70"/>
  <c r="BA571" i="70"/>
  <c r="BD572" i="70"/>
  <c r="BB574" i="70"/>
  <c r="BE575" i="70"/>
  <c r="BC577" i="70"/>
  <c r="BB578" i="70"/>
  <c r="BE579" i="70"/>
  <c r="BC581" i="70"/>
  <c r="BA583" i="70"/>
  <c r="BD584" i="70"/>
  <c r="BB586" i="70"/>
  <c r="BE587" i="70"/>
  <c r="BC589" i="70"/>
  <c r="BA591" i="70"/>
  <c r="BD592" i="70"/>
  <c r="BB594" i="70"/>
  <c r="BE595" i="70"/>
  <c r="BC597" i="70"/>
  <c r="BA599" i="70"/>
  <c r="BD600" i="70"/>
  <c r="BB602" i="70"/>
  <c r="BE603" i="70"/>
  <c r="BC605" i="70"/>
  <c r="BA607" i="70"/>
  <c r="BD608" i="70"/>
  <c r="BB610" i="70"/>
  <c r="BE611" i="70"/>
  <c r="BC613" i="70"/>
  <c r="BA615" i="70"/>
  <c r="BD616" i="70"/>
  <c r="BB618" i="70"/>
  <c r="BE619" i="70"/>
  <c r="BC621" i="70"/>
  <c r="BA623" i="70"/>
  <c r="BD624" i="70"/>
  <c r="BB626" i="70"/>
  <c r="BE627" i="70"/>
  <c r="BC629" i="70"/>
  <c r="BA631" i="70"/>
  <c r="BD632" i="70"/>
  <c r="BB634" i="70"/>
  <c r="BE635" i="70"/>
  <c r="BC637" i="70"/>
  <c r="BA639" i="70"/>
  <c r="BD640" i="70"/>
  <c r="BB642" i="70"/>
  <c r="BE643" i="70"/>
  <c r="BC645" i="70"/>
  <c r="BA647" i="70"/>
  <c r="BD648" i="70"/>
  <c r="BB650" i="70"/>
  <c r="BE651" i="70"/>
  <c r="BC653" i="70"/>
  <c r="BA655" i="70"/>
  <c r="BD656" i="70"/>
  <c r="BB658" i="70"/>
  <c r="BE659" i="70"/>
  <c r="BC661" i="70"/>
  <c r="BA663" i="70"/>
  <c r="BD664" i="70"/>
  <c r="BB666" i="70"/>
  <c r="BE667" i="70"/>
  <c r="BC669" i="70"/>
  <c r="BA671" i="70"/>
  <c r="BD672" i="70"/>
  <c r="BB674" i="70"/>
  <c r="BE675" i="70"/>
  <c r="BC677" i="70"/>
  <c r="BA679" i="70"/>
  <c r="AS6" i="70"/>
  <c r="AR7" i="70"/>
  <c r="AZ7" i="70"/>
  <c r="AY8" i="70"/>
  <c r="AX9" i="70"/>
  <c r="AW10" i="70"/>
  <c r="AV11" i="70"/>
  <c r="AU12" i="70"/>
  <c r="AT13" i="70"/>
  <c r="AS14" i="70"/>
  <c r="AR15" i="70"/>
  <c r="AZ15" i="70"/>
  <c r="AY16" i="70"/>
  <c r="AX17" i="70"/>
  <c r="AW18" i="70"/>
  <c r="AV19" i="70"/>
  <c r="AU20" i="70"/>
  <c r="AT21" i="70"/>
  <c r="AS22" i="70"/>
  <c r="AR23" i="70"/>
  <c r="AZ23" i="70"/>
  <c r="AY24" i="70"/>
  <c r="AX25" i="70"/>
  <c r="AW26" i="70"/>
  <c r="AV27" i="70"/>
  <c r="AU28" i="70"/>
  <c r="AT29" i="70"/>
  <c r="AS30" i="70"/>
  <c r="AR31" i="70"/>
  <c r="AZ31" i="70"/>
  <c r="AY32" i="70"/>
  <c r="AX33" i="70"/>
  <c r="AW34" i="70"/>
  <c r="AV35" i="70"/>
  <c r="AU36" i="70"/>
  <c r="AT37" i="70"/>
  <c r="AS38" i="70"/>
  <c r="AR39" i="70"/>
  <c r="AZ39" i="70"/>
  <c r="AY40" i="70"/>
  <c r="AX41" i="70"/>
  <c r="AW42" i="70"/>
  <c r="AV43" i="70"/>
  <c r="AU44" i="70"/>
  <c r="AT45" i="70"/>
  <c r="AS46" i="70"/>
  <c r="AR47" i="70"/>
  <c r="AZ47" i="70"/>
  <c r="AY48" i="70"/>
  <c r="AX49" i="70"/>
  <c r="AW50" i="70"/>
  <c r="AV51" i="70"/>
  <c r="AU52" i="70"/>
  <c r="AT53" i="70"/>
  <c r="AS54" i="70"/>
  <c r="AR55" i="70"/>
  <c r="AZ55" i="70"/>
  <c r="AY56" i="70"/>
  <c r="AX57" i="70"/>
  <c r="AW58" i="70"/>
  <c r="AV59" i="70"/>
  <c r="AU60" i="70"/>
  <c r="AT61" i="70"/>
  <c r="AS62" i="70"/>
  <c r="AR63" i="70"/>
  <c r="AZ63" i="70"/>
  <c r="AY64" i="70"/>
  <c r="AX65" i="70"/>
  <c r="AW66" i="70"/>
  <c r="AV67" i="70"/>
  <c r="AU68" i="70"/>
  <c r="AT69" i="70"/>
  <c r="AS70" i="70"/>
  <c r="AR71" i="70"/>
  <c r="AZ71" i="70"/>
  <c r="AY72" i="70"/>
  <c r="AX73" i="70"/>
  <c r="AW74" i="70"/>
  <c r="AV75" i="70"/>
  <c r="AU76" i="70"/>
  <c r="AT77" i="70"/>
  <c r="AS78" i="70"/>
  <c r="AR79" i="70"/>
  <c r="AZ79" i="70"/>
  <c r="AY80" i="70"/>
  <c r="BB449" i="70"/>
  <c r="BD459" i="70"/>
  <c r="BA464" i="70"/>
  <c r="BD465" i="70"/>
  <c r="BB467" i="70"/>
  <c r="BE468" i="70"/>
  <c r="BC470" i="70"/>
  <c r="BA472" i="70"/>
  <c r="BD473" i="70"/>
  <c r="BB475" i="70"/>
  <c r="BE476" i="70"/>
  <c r="BC478" i="70"/>
  <c r="BA480" i="70"/>
  <c r="BD481" i="70"/>
  <c r="BB483" i="70"/>
  <c r="BE484" i="70"/>
  <c r="BC486" i="70"/>
  <c r="BA488" i="70"/>
  <c r="BD489" i="70"/>
  <c r="BB491" i="70"/>
  <c r="BE492" i="70"/>
  <c r="BC494" i="70"/>
  <c r="BA496" i="70"/>
  <c r="BD497" i="70"/>
  <c r="BB499" i="70"/>
  <c r="BE500" i="70"/>
  <c r="BC502" i="70"/>
  <c r="BA504" i="70"/>
  <c r="BD505" i="70"/>
  <c r="BB507" i="70"/>
  <c r="BE508" i="70"/>
  <c r="BC510" i="70"/>
  <c r="BA512" i="70"/>
  <c r="BD513" i="70"/>
  <c r="BB515" i="70"/>
  <c r="BE516" i="70"/>
  <c r="BC518" i="70"/>
  <c r="BA520" i="70"/>
  <c r="BD521" i="70"/>
  <c r="BB523" i="70"/>
  <c r="BE524" i="70"/>
  <c r="BC526" i="70"/>
  <c r="BA528" i="70"/>
  <c r="BD529" i="70"/>
  <c r="BB531" i="70"/>
  <c r="BE532" i="70"/>
  <c r="BC534" i="70"/>
  <c r="BA536" i="70"/>
  <c r="BD537" i="70"/>
  <c r="BB539" i="70"/>
  <c r="BE540" i="70"/>
  <c r="BC542" i="70"/>
  <c r="BA544" i="70"/>
  <c r="BD545" i="70"/>
  <c r="BB547" i="70"/>
  <c r="BE548" i="70"/>
  <c r="BC550" i="70"/>
  <c r="BA552" i="70"/>
  <c r="BD553" i="70"/>
  <c r="BB555" i="70"/>
  <c r="BE556" i="70"/>
  <c r="BC558" i="70"/>
  <c r="BA560" i="70"/>
  <c r="BD561" i="70"/>
  <c r="BB563" i="70"/>
  <c r="BE564" i="70"/>
  <c r="BC566" i="70"/>
  <c r="BA568" i="70"/>
  <c r="BD569" i="70"/>
  <c r="BB571" i="70"/>
  <c r="BE572" i="70"/>
  <c r="BC574" i="70"/>
  <c r="BA576" i="70"/>
  <c r="BD577" i="70"/>
  <c r="BC578" i="70"/>
  <c r="BA580" i="70"/>
  <c r="BD581" i="70"/>
  <c r="BB583" i="70"/>
  <c r="BE584" i="70"/>
  <c r="BC586" i="70"/>
  <c r="BA588" i="70"/>
  <c r="BD589" i="70"/>
  <c r="BB591" i="70"/>
  <c r="BE592" i="70"/>
  <c r="BC594" i="70"/>
  <c r="BA596" i="70"/>
  <c r="BD597" i="70"/>
  <c r="BB599" i="70"/>
  <c r="BE600" i="70"/>
  <c r="BC602" i="70"/>
  <c r="BA604" i="70"/>
  <c r="BD605" i="70"/>
  <c r="BB607" i="70"/>
  <c r="BE608" i="70"/>
  <c r="BC610" i="70"/>
  <c r="BA612" i="70"/>
  <c r="BD613" i="70"/>
  <c r="BB615" i="70"/>
  <c r="BE616" i="70"/>
  <c r="BC618" i="70"/>
  <c r="BA620" i="70"/>
  <c r="BD621" i="70"/>
  <c r="BB623" i="70"/>
  <c r="BE624" i="70"/>
  <c r="BC626" i="70"/>
  <c r="BA628" i="70"/>
  <c r="BD629" i="70"/>
  <c r="BB631" i="70"/>
  <c r="BE632" i="70"/>
  <c r="BC634" i="70"/>
  <c r="BA636" i="70"/>
  <c r="BD637" i="70"/>
  <c r="BB639" i="70"/>
  <c r="BE640" i="70"/>
  <c r="BC642" i="70"/>
  <c r="BA644" i="70"/>
  <c r="BD645" i="70"/>
  <c r="BB647" i="70"/>
  <c r="BE648" i="70"/>
  <c r="BC650" i="70"/>
  <c r="BA652" i="70"/>
  <c r="BD653" i="70"/>
  <c r="BB655" i="70"/>
  <c r="BE656" i="70"/>
  <c r="BC658" i="70"/>
  <c r="BA660" i="70"/>
  <c r="BD661" i="70"/>
  <c r="BB663" i="70"/>
  <c r="BE664" i="70"/>
  <c r="BC666" i="70"/>
  <c r="BA668" i="70"/>
  <c r="BD669" i="70"/>
  <c r="BB671" i="70"/>
  <c r="BE672" i="70"/>
  <c r="BC674" i="70"/>
  <c r="BA676" i="70"/>
  <c r="BD677" i="70"/>
  <c r="BB679" i="70"/>
  <c r="AT6" i="70"/>
  <c r="AS7" i="70"/>
  <c r="AR8" i="70"/>
  <c r="AZ8" i="70"/>
  <c r="AY9" i="70"/>
  <c r="AX10" i="70"/>
  <c r="AW11" i="70"/>
  <c r="AV12" i="70"/>
  <c r="AU13" i="70"/>
  <c r="AT14" i="70"/>
  <c r="AS15" i="70"/>
  <c r="AR16" i="70"/>
  <c r="AZ16" i="70"/>
  <c r="AY17" i="70"/>
  <c r="AX18" i="70"/>
  <c r="AW19" i="70"/>
  <c r="AV20" i="70"/>
  <c r="AU21" i="70"/>
  <c r="AT22" i="70"/>
  <c r="AS23" i="70"/>
  <c r="AR24" i="70"/>
  <c r="AZ24" i="70"/>
  <c r="AY25" i="70"/>
  <c r="AX26" i="70"/>
  <c r="AW27" i="70"/>
  <c r="AV28" i="70"/>
  <c r="AU29" i="70"/>
  <c r="AT30" i="70"/>
  <c r="AS31" i="70"/>
  <c r="AR32" i="70"/>
  <c r="AZ32" i="70"/>
  <c r="AY33" i="70"/>
  <c r="AX34" i="70"/>
  <c r="AW35" i="70"/>
  <c r="AV36" i="70"/>
  <c r="AU37" i="70"/>
  <c r="AT38" i="70"/>
  <c r="AS39" i="70"/>
  <c r="AR40" i="70"/>
  <c r="AZ40" i="70"/>
  <c r="AY41" i="70"/>
  <c r="AX42" i="70"/>
  <c r="AW43" i="70"/>
  <c r="AV44" i="70"/>
  <c r="AU45" i="70"/>
  <c r="AT46" i="70"/>
  <c r="AS47" i="70"/>
  <c r="AR48" i="70"/>
  <c r="AZ48" i="70"/>
  <c r="AY49" i="70"/>
  <c r="AX50" i="70"/>
  <c r="AW51" i="70"/>
  <c r="AV52" i="70"/>
  <c r="AU53" i="70"/>
  <c r="AT54" i="70"/>
  <c r="AS55" i="70"/>
  <c r="AR56" i="70"/>
  <c r="AZ56" i="70"/>
  <c r="AY57" i="70"/>
  <c r="AX58" i="70"/>
  <c r="AW59" i="70"/>
  <c r="AV60" i="70"/>
  <c r="AU61" i="70"/>
  <c r="AT62" i="70"/>
  <c r="AS63" i="70"/>
  <c r="AR64" i="70"/>
  <c r="AZ64" i="70"/>
  <c r="AY65" i="70"/>
  <c r="AX66" i="70"/>
  <c r="AW67" i="70"/>
  <c r="AV68" i="70"/>
  <c r="AU69" i="70"/>
  <c r="AT70" i="70"/>
  <c r="AS71" i="70"/>
  <c r="AR72" i="70"/>
  <c r="AZ72" i="70"/>
  <c r="AY73" i="70"/>
  <c r="BE450" i="70"/>
  <c r="BC460" i="70"/>
  <c r="BB464" i="70"/>
  <c r="BE465" i="70"/>
  <c r="BC467" i="70"/>
  <c r="BA469" i="70"/>
  <c r="BD470" i="70"/>
  <c r="BB472" i="70"/>
  <c r="BE473" i="70"/>
  <c r="BC475" i="70"/>
  <c r="BA477" i="70"/>
  <c r="BD478" i="70"/>
  <c r="BB480" i="70"/>
  <c r="BE481" i="70"/>
  <c r="BC483" i="70"/>
  <c r="BA485" i="70"/>
  <c r="BD486" i="70"/>
  <c r="BB488" i="70"/>
  <c r="BE489" i="70"/>
  <c r="BC491" i="70"/>
  <c r="BA493" i="70"/>
  <c r="BD494" i="70"/>
  <c r="BB496" i="70"/>
  <c r="BE497" i="70"/>
  <c r="BC499" i="70"/>
  <c r="BA501" i="70"/>
  <c r="BD502" i="70"/>
  <c r="BB504" i="70"/>
  <c r="BE505" i="70"/>
  <c r="BC507" i="70"/>
  <c r="BA509" i="70"/>
  <c r="BD510" i="70"/>
  <c r="BB512" i="70"/>
  <c r="BE513" i="70"/>
  <c r="BC515" i="70"/>
  <c r="BA517" i="70"/>
  <c r="BD518" i="70"/>
  <c r="BB520" i="70"/>
  <c r="BE521" i="70"/>
  <c r="BC523" i="70"/>
  <c r="BA525" i="70"/>
  <c r="BD526" i="70"/>
  <c r="BB528" i="70"/>
  <c r="BE529" i="70"/>
  <c r="BC531" i="70"/>
  <c r="BA533" i="70"/>
  <c r="BD534" i="70"/>
  <c r="BB536" i="70"/>
  <c r="BE537" i="70"/>
  <c r="BC539" i="70"/>
  <c r="BA541" i="70"/>
  <c r="BD542" i="70"/>
  <c r="BB544" i="70"/>
  <c r="BE545" i="70"/>
  <c r="BC547" i="70"/>
  <c r="BA549" i="70"/>
  <c r="BD550" i="70"/>
  <c r="BB552" i="70"/>
  <c r="BE553" i="70"/>
  <c r="BC555" i="70"/>
  <c r="BA557" i="70"/>
  <c r="BD558" i="70"/>
  <c r="BB560" i="70"/>
  <c r="BE561" i="70"/>
  <c r="BC563" i="70"/>
  <c r="BA565" i="70"/>
  <c r="BD566" i="70"/>
  <c r="BB568" i="70"/>
  <c r="BE569" i="70"/>
  <c r="BC571" i="70"/>
  <c r="BA573" i="70"/>
  <c r="BD574" i="70"/>
  <c r="BB576" i="70"/>
  <c r="BE577" i="70"/>
  <c r="BD578" i="70"/>
  <c r="BB580" i="70"/>
  <c r="BE581" i="70"/>
  <c r="BC583" i="70"/>
  <c r="BA585" i="70"/>
  <c r="BD586" i="70"/>
  <c r="BB588" i="70"/>
  <c r="BE589" i="70"/>
  <c r="BC591" i="70"/>
  <c r="BA593" i="70"/>
  <c r="BD594" i="70"/>
  <c r="BB596" i="70"/>
  <c r="BE597" i="70"/>
  <c r="BC599" i="70"/>
  <c r="BA601" i="70"/>
  <c r="BD602" i="70"/>
  <c r="BB604" i="70"/>
  <c r="BE605" i="70"/>
  <c r="BC607" i="70"/>
  <c r="BA609" i="70"/>
  <c r="BD610" i="70"/>
  <c r="BB612" i="70"/>
  <c r="BE613" i="70"/>
  <c r="BC615" i="70"/>
  <c r="BA617" i="70"/>
  <c r="BD618" i="70"/>
  <c r="BB620" i="70"/>
  <c r="BE621" i="70"/>
  <c r="BC623" i="70"/>
  <c r="BA625" i="70"/>
  <c r="BD626" i="70"/>
  <c r="BB628" i="70"/>
  <c r="BE629" i="70"/>
  <c r="BC631" i="70"/>
  <c r="BA633" i="70"/>
  <c r="BD634" i="70"/>
  <c r="BB636" i="70"/>
  <c r="BE637" i="70"/>
  <c r="BC639" i="70"/>
  <c r="BA641" i="70"/>
  <c r="BD642" i="70"/>
  <c r="BB644" i="70"/>
  <c r="BE645" i="70"/>
  <c r="BC647" i="70"/>
  <c r="BA649" i="70"/>
  <c r="BD650" i="70"/>
  <c r="BB652" i="70"/>
  <c r="BE653" i="70"/>
  <c r="BC655" i="70"/>
  <c r="BA657" i="70"/>
  <c r="BD658" i="70"/>
  <c r="BB660" i="70"/>
  <c r="BE661" i="70"/>
  <c r="BC663" i="70"/>
  <c r="BA665" i="70"/>
  <c r="BD666" i="70"/>
  <c r="BB668" i="70"/>
  <c r="BE669" i="70"/>
  <c r="BC671" i="70"/>
  <c r="BA673" i="70"/>
  <c r="BD674" i="70"/>
  <c r="BB676" i="70"/>
  <c r="BE677" i="70"/>
  <c r="BC679" i="70"/>
  <c r="AU6" i="70"/>
  <c r="AT7" i="70"/>
  <c r="AS8" i="70"/>
  <c r="AR9" i="70"/>
  <c r="AZ9" i="70"/>
  <c r="AY10" i="70"/>
  <c r="AX11" i="70"/>
  <c r="AW12" i="70"/>
  <c r="AV13" i="70"/>
  <c r="AU14" i="70"/>
  <c r="AT15" i="70"/>
  <c r="AS16" i="70"/>
  <c r="AR17" i="70"/>
  <c r="AZ17" i="70"/>
  <c r="AY18" i="70"/>
  <c r="AX19" i="70"/>
  <c r="AW20" i="70"/>
  <c r="AV21" i="70"/>
  <c r="AU22" i="70"/>
  <c r="AT23" i="70"/>
  <c r="AS24" i="70"/>
  <c r="AR25" i="70"/>
  <c r="AZ25" i="70"/>
  <c r="AY26" i="70"/>
  <c r="AX27" i="70"/>
  <c r="AW28" i="70"/>
  <c r="AV29" i="70"/>
  <c r="AU30" i="70"/>
  <c r="AT31" i="70"/>
  <c r="AS32" i="70"/>
  <c r="AR33" i="70"/>
  <c r="AZ33" i="70"/>
  <c r="AY34" i="70"/>
  <c r="AX35" i="70"/>
  <c r="AW36" i="70"/>
  <c r="AV37" i="70"/>
  <c r="AU38" i="70"/>
  <c r="AT39" i="70"/>
  <c r="AS40" i="70"/>
  <c r="AR41" i="70"/>
  <c r="AZ41" i="70"/>
  <c r="AY42" i="70"/>
  <c r="AX43" i="70"/>
  <c r="AW44" i="70"/>
  <c r="AV45" i="70"/>
  <c r="AU46" i="70"/>
  <c r="AT47" i="70"/>
  <c r="AS48" i="70"/>
  <c r="AR49" i="70"/>
  <c r="AZ49" i="70"/>
  <c r="AY50" i="70"/>
  <c r="AX51" i="70"/>
  <c r="AW52" i="70"/>
  <c r="AV53" i="70"/>
  <c r="AU54" i="70"/>
  <c r="AT55" i="70"/>
  <c r="AS56" i="70"/>
  <c r="AR57" i="70"/>
  <c r="AZ57" i="70"/>
  <c r="AY58" i="70"/>
  <c r="AX59" i="70"/>
  <c r="AW60" i="70"/>
  <c r="AV61" i="70"/>
  <c r="AU62" i="70"/>
  <c r="AT63" i="70"/>
  <c r="AS64" i="70"/>
  <c r="AR65" i="70"/>
  <c r="AZ65" i="70"/>
  <c r="AY66" i="70"/>
  <c r="AX67" i="70"/>
  <c r="AW68" i="70"/>
  <c r="AV69" i="70"/>
  <c r="AU70" i="70"/>
  <c r="AT71" i="70"/>
  <c r="AS72" i="70"/>
  <c r="AR73" i="70"/>
  <c r="AZ73" i="70"/>
  <c r="AY74" i="70"/>
  <c r="AX75" i="70"/>
  <c r="AW76" i="70"/>
  <c r="BC452" i="70"/>
  <c r="BB461" i="70"/>
  <c r="BC464" i="70"/>
  <c r="BA466" i="70"/>
  <c r="BD467" i="70"/>
  <c r="BB469" i="70"/>
  <c r="BE470" i="70"/>
  <c r="BC472" i="70"/>
  <c r="BA474" i="70"/>
  <c r="BD475" i="70"/>
  <c r="BB477" i="70"/>
  <c r="BE478" i="70"/>
  <c r="BC480" i="70"/>
  <c r="BA482" i="70"/>
  <c r="BD483" i="70"/>
  <c r="BB485" i="70"/>
  <c r="BE486" i="70"/>
  <c r="BC488" i="70"/>
  <c r="BA490" i="70"/>
  <c r="BD491" i="70"/>
  <c r="BB493" i="70"/>
  <c r="BE494" i="70"/>
  <c r="BC496" i="70"/>
  <c r="BA498" i="70"/>
  <c r="BD499" i="70"/>
  <c r="BB501" i="70"/>
  <c r="BE502" i="70"/>
  <c r="BC504" i="70"/>
  <c r="BA506" i="70"/>
  <c r="BD507" i="70"/>
  <c r="BB509" i="70"/>
  <c r="BE510" i="70"/>
  <c r="BC512" i="70"/>
  <c r="BA514" i="70"/>
  <c r="BD515" i="70"/>
  <c r="BB517" i="70"/>
  <c r="BE518" i="70"/>
  <c r="BC520" i="70"/>
  <c r="BA522" i="70"/>
  <c r="BD523" i="70"/>
  <c r="BB525" i="70"/>
  <c r="BE526" i="70"/>
  <c r="BC528" i="70"/>
  <c r="BA530" i="70"/>
  <c r="BD531" i="70"/>
  <c r="BB533" i="70"/>
  <c r="BE534" i="70"/>
  <c r="BC536" i="70"/>
  <c r="BA538" i="70"/>
  <c r="BD539" i="70"/>
  <c r="BB541" i="70"/>
  <c r="BE542" i="70"/>
  <c r="BC544" i="70"/>
  <c r="BA546" i="70"/>
  <c r="BD547" i="70"/>
  <c r="BB549" i="70"/>
  <c r="BE550" i="70"/>
  <c r="BC552" i="70"/>
  <c r="BA554" i="70"/>
  <c r="BD555" i="70"/>
  <c r="BB557" i="70"/>
  <c r="BE558" i="70"/>
  <c r="BC560" i="70"/>
  <c r="BA562" i="70"/>
  <c r="BD563" i="70"/>
  <c r="BB565" i="70"/>
  <c r="BE566" i="70"/>
  <c r="BC568" i="70"/>
  <c r="BA570" i="70"/>
  <c r="BD571" i="70"/>
  <c r="BB573" i="70"/>
  <c r="BE574" i="70"/>
  <c r="BC576" i="70"/>
  <c r="BE578" i="70"/>
  <c r="BC580" i="70"/>
  <c r="BA582" i="70"/>
  <c r="BD583" i="70"/>
  <c r="BB585" i="70"/>
  <c r="BE586" i="70"/>
  <c r="BC588" i="70"/>
  <c r="BA590" i="70"/>
  <c r="BD591" i="70"/>
  <c r="BB593" i="70"/>
  <c r="BE594" i="70"/>
  <c r="BC596" i="70"/>
  <c r="BA598" i="70"/>
  <c r="BD599" i="70"/>
  <c r="BB601" i="70"/>
  <c r="BE602" i="70"/>
  <c r="BC604" i="70"/>
  <c r="BA606" i="70"/>
  <c r="BD607" i="70"/>
  <c r="BB609" i="70"/>
  <c r="BE610" i="70"/>
  <c r="BC612" i="70"/>
  <c r="BA614" i="70"/>
  <c r="BD615" i="70"/>
  <c r="BB617" i="70"/>
  <c r="BE618" i="70"/>
  <c r="BC620" i="70"/>
  <c r="BA622" i="70"/>
  <c r="BD623" i="70"/>
  <c r="BB625" i="70"/>
  <c r="BE626" i="70"/>
  <c r="BC628" i="70"/>
  <c r="BA630" i="70"/>
  <c r="BD631" i="70"/>
  <c r="BB633" i="70"/>
  <c r="BE634" i="70"/>
  <c r="BC636" i="70"/>
  <c r="BA638" i="70"/>
  <c r="BD639" i="70"/>
  <c r="BB641" i="70"/>
  <c r="BE642" i="70"/>
  <c r="BC644" i="70"/>
  <c r="BA646" i="70"/>
  <c r="BD647" i="70"/>
  <c r="BB649" i="70"/>
  <c r="BE650" i="70"/>
  <c r="BC652" i="70"/>
  <c r="BA654" i="70"/>
  <c r="BD655" i="70"/>
  <c r="BB657" i="70"/>
  <c r="BE658" i="70"/>
  <c r="BC660" i="70"/>
  <c r="BA662" i="70"/>
  <c r="BD663" i="70"/>
  <c r="BB665" i="70"/>
  <c r="BE666" i="70"/>
  <c r="BC668" i="70"/>
  <c r="BA670" i="70"/>
  <c r="BD671" i="70"/>
  <c r="BB673" i="70"/>
  <c r="BE674" i="70"/>
  <c r="BC676" i="70"/>
  <c r="BA678" i="70"/>
  <c r="BD679" i="70"/>
  <c r="AV6" i="70"/>
  <c r="AU7" i="70"/>
  <c r="AT8" i="70"/>
  <c r="AS9" i="70"/>
  <c r="AR10" i="70"/>
  <c r="AZ10" i="70"/>
  <c r="AY11" i="70"/>
  <c r="AX12" i="70"/>
  <c r="AW13" i="70"/>
  <c r="AV14" i="70"/>
  <c r="AU15" i="70"/>
  <c r="AT16" i="70"/>
  <c r="AS17" i="70"/>
  <c r="AR18" i="70"/>
  <c r="AZ18" i="70"/>
  <c r="AY19" i="70"/>
  <c r="AX20" i="70"/>
  <c r="AW21" i="70"/>
  <c r="AV22" i="70"/>
  <c r="AU23" i="70"/>
  <c r="AT24" i="70"/>
  <c r="AS25" i="70"/>
  <c r="AR26" i="70"/>
  <c r="AZ26" i="70"/>
  <c r="AY27" i="70"/>
  <c r="AX28" i="70"/>
  <c r="AW29" i="70"/>
  <c r="AV30" i="70"/>
  <c r="AU31" i="70"/>
  <c r="AT32" i="70"/>
  <c r="AS33" i="70"/>
  <c r="AR34" i="70"/>
  <c r="AZ34" i="70"/>
  <c r="AY35" i="70"/>
  <c r="AX36" i="70"/>
  <c r="AW37" i="70"/>
  <c r="AV38" i="70"/>
  <c r="AU39" i="70"/>
  <c r="AT40" i="70"/>
  <c r="AS41" i="70"/>
  <c r="AR42" i="70"/>
  <c r="AZ42" i="70"/>
  <c r="AY43" i="70"/>
  <c r="AX44" i="70"/>
  <c r="AW45" i="70"/>
  <c r="AV46" i="70"/>
  <c r="AU47" i="70"/>
  <c r="AT48" i="70"/>
  <c r="AS49" i="70"/>
  <c r="AR50" i="70"/>
  <c r="AZ50" i="70"/>
  <c r="AY51" i="70"/>
  <c r="AX52" i="70"/>
  <c r="AW53" i="70"/>
  <c r="AV54" i="70"/>
  <c r="AU55" i="70"/>
  <c r="AT56" i="70"/>
  <c r="AS57" i="70"/>
  <c r="AR58" i="70"/>
  <c r="AZ58" i="70"/>
  <c r="AY59" i="70"/>
  <c r="AX60" i="70"/>
  <c r="AW61" i="70"/>
  <c r="AV62" i="70"/>
  <c r="AU63" i="70"/>
  <c r="AT64" i="70"/>
  <c r="AS65" i="70"/>
  <c r="AR66" i="70"/>
  <c r="AZ66" i="70"/>
  <c r="AY67" i="70"/>
  <c r="AX68" i="70"/>
  <c r="AW69" i="70"/>
  <c r="AV70" i="70"/>
  <c r="AU71" i="70"/>
  <c r="AT72" i="70"/>
  <c r="AS73" i="70"/>
  <c r="AR74" i="70"/>
  <c r="AZ74" i="70"/>
  <c r="AY75" i="70"/>
  <c r="AX76" i="70"/>
  <c r="BA454" i="70"/>
  <c r="BA462" i="70"/>
  <c r="BD464" i="70"/>
  <c r="BB466" i="70"/>
  <c r="BE467" i="70"/>
  <c r="BC469" i="70"/>
  <c r="BA471" i="70"/>
  <c r="BD472" i="70"/>
  <c r="BB474" i="70"/>
  <c r="BE475" i="70"/>
  <c r="BC477" i="70"/>
  <c r="BA479" i="70"/>
  <c r="BD480" i="70"/>
  <c r="BB482" i="70"/>
  <c r="BE483" i="70"/>
  <c r="BC485" i="70"/>
  <c r="BA487" i="70"/>
  <c r="BD488" i="70"/>
  <c r="BB490" i="70"/>
  <c r="BE491" i="70"/>
  <c r="BC493" i="70"/>
  <c r="BA495" i="70"/>
  <c r="BD496" i="70"/>
  <c r="BB498" i="70"/>
  <c r="BE499" i="70"/>
  <c r="BC501" i="70"/>
  <c r="BA503" i="70"/>
  <c r="BD504" i="70"/>
  <c r="BB506" i="70"/>
  <c r="BE507" i="70"/>
  <c r="BC509" i="70"/>
  <c r="BA511" i="70"/>
  <c r="BD512" i="70"/>
  <c r="BB514" i="70"/>
  <c r="BE515" i="70"/>
  <c r="BC517" i="70"/>
  <c r="BA519" i="70"/>
  <c r="BD520" i="70"/>
  <c r="BB522" i="70"/>
  <c r="BE523" i="70"/>
  <c r="BC525" i="70"/>
  <c r="BA527" i="70"/>
  <c r="BD528" i="70"/>
  <c r="BB530" i="70"/>
  <c r="BE531" i="70"/>
  <c r="BC533" i="70"/>
  <c r="BA535" i="70"/>
  <c r="BD536" i="70"/>
  <c r="BB538" i="70"/>
  <c r="BE539" i="70"/>
  <c r="BC541" i="70"/>
  <c r="BA543" i="70"/>
  <c r="BD544" i="70"/>
  <c r="BB546" i="70"/>
  <c r="BE547" i="70"/>
  <c r="BC549" i="70"/>
  <c r="BA551" i="70"/>
  <c r="BD552" i="70"/>
  <c r="BB554" i="70"/>
  <c r="BE555" i="70"/>
  <c r="BC557" i="70"/>
  <c r="BA559" i="70"/>
  <c r="BD560" i="70"/>
  <c r="BB562" i="70"/>
  <c r="BE563" i="70"/>
  <c r="BC565" i="70"/>
  <c r="BA567" i="70"/>
  <c r="BD568" i="70"/>
  <c r="BB570" i="70"/>
  <c r="BE571" i="70"/>
  <c r="BC573" i="70"/>
  <c r="BA575" i="70"/>
  <c r="BD576" i="70"/>
  <c r="BA579" i="70"/>
  <c r="BD580" i="70"/>
  <c r="BB582" i="70"/>
  <c r="BE583" i="70"/>
  <c r="BC585" i="70"/>
  <c r="BA587" i="70"/>
  <c r="BD588" i="70"/>
  <c r="BB590" i="70"/>
  <c r="BE591" i="70"/>
  <c r="BC593" i="70"/>
  <c r="BA595" i="70"/>
  <c r="BD596" i="70"/>
  <c r="BB598" i="70"/>
  <c r="BE599" i="70"/>
  <c r="BC601" i="70"/>
  <c r="BA603" i="70"/>
  <c r="BD604" i="70"/>
  <c r="BB606" i="70"/>
  <c r="BE607" i="70"/>
  <c r="BC609" i="70"/>
  <c r="BA611" i="70"/>
  <c r="BD612" i="70"/>
  <c r="BB614" i="70"/>
  <c r="BE615" i="70"/>
  <c r="BC617" i="70"/>
  <c r="BA619" i="70"/>
  <c r="BD620" i="70"/>
  <c r="BB622" i="70"/>
  <c r="BE623" i="70"/>
  <c r="BC625" i="70"/>
  <c r="BA627" i="70"/>
  <c r="BD628" i="70"/>
  <c r="BB630" i="70"/>
  <c r="BE631" i="70"/>
  <c r="BC633" i="70"/>
  <c r="BA635" i="70"/>
  <c r="BD636" i="70"/>
  <c r="BC582" i="70"/>
  <c r="BB595" i="70"/>
  <c r="BA608" i="70"/>
  <c r="BE620" i="70"/>
  <c r="BD633" i="70"/>
  <c r="BD641" i="70"/>
  <c r="BA648" i="70"/>
  <c r="BC654" i="70"/>
  <c r="BE660" i="70"/>
  <c r="BB667" i="70"/>
  <c r="BD673" i="70"/>
  <c r="AV8" i="70"/>
  <c r="AR12" i="70"/>
  <c r="AW15" i="70"/>
  <c r="AS19" i="70"/>
  <c r="AX22" i="70"/>
  <c r="AT26" i="70"/>
  <c r="AY29" i="70"/>
  <c r="AU33" i="70"/>
  <c r="AZ36" i="70"/>
  <c r="AV40" i="70"/>
  <c r="AR44" i="70"/>
  <c r="AW47" i="70"/>
  <c r="AS51" i="70"/>
  <c r="AX54" i="70"/>
  <c r="AT58" i="70"/>
  <c r="AY61" i="70"/>
  <c r="AU65" i="70"/>
  <c r="AZ68" i="70"/>
  <c r="AV72" i="70"/>
  <c r="AW75" i="70"/>
  <c r="AW77" i="70"/>
  <c r="AZ78" i="70"/>
  <c r="AS80" i="70"/>
  <c r="AT81" i="70"/>
  <c r="AS82" i="70"/>
  <c r="AR83" i="70"/>
  <c r="AZ83" i="70"/>
  <c r="AY84" i="70"/>
  <c r="AX85" i="70"/>
  <c r="AW86" i="70"/>
  <c r="AV87" i="70"/>
  <c r="AU88" i="70"/>
  <c r="AT89" i="70"/>
  <c r="AS90" i="70"/>
  <c r="AR91" i="70"/>
  <c r="AZ91" i="70"/>
  <c r="AY92" i="70"/>
  <c r="AX93" i="70"/>
  <c r="AW94" i="70"/>
  <c r="AV95" i="70"/>
  <c r="AU96" i="70"/>
  <c r="AT97" i="70"/>
  <c r="AS98" i="70"/>
  <c r="AR99" i="70"/>
  <c r="AZ99" i="70"/>
  <c r="AY100" i="70"/>
  <c r="AX101" i="70"/>
  <c r="AW102" i="70"/>
  <c r="AV103" i="70"/>
  <c r="AU104" i="70"/>
  <c r="AT105" i="70"/>
  <c r="AS106" i="70"/>
  <c r="AR107" i="70"/>
  <c r="AZ107" i="70"/>
  <c r="AY108" i="70"/>
  <c r="AX109" i="70"/>
  <c r="AW110" i="70"/>
  <c r="AV111" i="70"/>
  <c r="AU112" i="70"/>
  <c r="AT113" i="70"/>
  <c r="AS114" i="70"/>
  <c r="AR115" i="70"/>
  <c r="AZ115" i="70"/>
  <c r="AY116" i="70"/>
  <c r="AX117" i="70"/>
  <c r="AW118" i="70"/>
  <c r="AV119" i="70"/>
  <c r="AU120" i="70"/>
  <c r="AT121" i="70"/>
  <c r="AS122" i="70"/>
  <c r="AR123" i="70"/>
  <c r="AZ123" i="70"/>
  <c r="AY124" i="70"/>
  <c r="AX125" i="70"/>
  <c r="AW126" i="70"/>
  <c r="AV127" i="70"/>
  <c r="AU128" i="70"/>
  <c r="AT129" i="70"/>
  <c r="AS130" i="70"/>
  <c r="AR131" i="70"/>
  <c r="AZ131" i="70"/>
  <c r="AY132" i="70"/>
  <c r="AX133" i="70"/>
  <c r="AW134" i="70"/>
  <c r="AV135" i="70"/>
  <c r="AU136" i="70"/>
  <c r="AT137" i="70"/>
  <c r="AS138" i="70"/>
  <c r="AR139" i="70"/>
  <c r="AZ139" i="70"/>
  <c r="AY140" i="70"/>
  <c r="AX141" i="70"/>
  <c r="AW142" i="70"/>
  <c r="AV143" i="70"/>
  <c r="AU144" i="70"/>
  <c r="AT145" i="70"/>
  <c r="AS146" i="70"/>
  <c r="AR147" i="70"/>
  <c r="AZ147" i="70"/>
  <c r="AY148" i="70"/>
  <c r="AX149" i="70"/>
  <c r="AW150" i="70"/>
  <c r="AV151" i="70"/>
  <c r="AU152" i="70"/>
  <c r="AT153" i="70"/>
  <c r="AS154" i="70"/>
  <c r="AR155" i="70"/>
  <c r="AZ155" i="70"/>
  <c r="AY156" i="70"/>
  <c r="AX157" i="70"/>
  <c r="AW158" i="70"/>
  <c r="AV159" i="70"/>
  <c r="AU160" i="70"/>
  <c r="AT161" i="70"/>
  <c r="AS162" i="70"/>
  <c r="AR163" i="70"/>
  <c r="AZ163" i="70"/>
  <c r="AY164" i="70"/>
  <c r="AX165" i="70"/>
  <c r="AW166" i="70"/>
  <c r="AV167" i="70"/>
  <c r="AU168" i="70"/>
  <c r="AT169" i="70"/>
  <c r="AS170" i="70"/>
  <c r="AR171" i="70"/>
  <c r="AZ171" i="70"/>
  <c r="AY172" i="70"/>
  <c r="AX173" i="70"/>
  <c r="AW174" i="70"/>
  <c r="AV175" i="70"/>
  <c r="AU176" i="70"/>
  <c r="AT177" i="70"/>
  <c r="AS178" i="70"/>
  <c r="AR179" i="70"/>
  <c r="AZ179" i="70"/>
  <c r="AY180" i="70"/>
  <c r="AX181" i="70"/>
  <c r="AW182" i="70"/>
  <c r="AV183" i="70"/>
  <c r="AU184" i="70"/>
  <c r="AT185" i="70"/>
  <c r="AS186" i="70"/>
  <c r="AR187" i="70"/>
  <c r="AZ187" i="70"/>
  <c r="AY188" i="70"/>
  <c r="AX189" i="70"/>
  <c r="AW190" i="70"/>
  <c r="AV191" i="70"/>
  <c r="AU192" i="70"/>
  <c r="AT193" i="70"/>
  <c r="AS194" i="70"/>
  <c r="AR195" i="70"/>
  <c r="AZ195" i="70"/>
  <c r="AY196" i="70"/>
  <c r="AX197" i="70"/>
  <c r="AW198" i="70"/>
  <c r="AV199" i="70"/>
  <c r="AU200" i="70"/>
  <c r="AT201" i="70"/>
  <c r="AS202" i="70"/>
  <c r="AR203" i="70"/>
  <c r="AZ203" i="70"/>
  <c r="AY204" i="70"/>
  <c r="AX205" i="70"/>
  <c r="AW206" i="70"/>
  <c r="AV207" i="70"/>
  <c r="AU208" i="70"/>
  <c r="AT209" i="70"/>
  <c r="AS210" i="70"/>
  <c r="AR211" i="70"/>
  <c r="AZ211" i="70"/>
  <c r="AY212" i="70"/>
  <c r="AX213" i="70"/>
  <c r="AW214" i="70"/>
  <c r="AV215" i="70"/>
  <c r="AU216" i="70"/>
  <c r="AT217" i="70"/>
  <c r="AS218" i="70"/>
  <c r="AR219" i="70"/>
  <c r="AZ219" i="70"/>
  <c r="AY220" i="70"/>
  <c r="AX221" i="70"/>
  <c r="AW222" i="70"/>
  <c r="AV223" i="70"/>
  <c r="AU224" i="70"/>
  <c r="AT225" i="70"/>
  <c r="AS226" i="70"/>
  <c r="AR227" i="70"/>
  <c r="AZ227" i="70"/>
  <c r="AY228" i="70"/>
  <c r="AX229" i="70"/>
  <c r="AW230" i="70"/>
  <c r="AV231" i="70"/>
  <c r="AU232" i="70"/>
  <c r="AT233" i="70"/>
  <c r="AS234" i="70"/>
  <c r="AR235" i="70"/>
  <c r="AZ235" i="70"/>
  <c r="AY236" i="70"/>
  <c r="AX237" i="70"/>
  <c r="AW238" i="70"/>
  <c r="AV239" i="70"/>
  <c r="AU240" i="70"/>
  <c r="AT241" i="70"/>
  <c r="AS242" i="70"/>
  <c r="AR243" i="70"/>
  <c r="AZ243" i="70"/>
  <c r="AY244" i="70"/>
  <c r="AX245" i="70"/>
  <c r="AW246" i="70"/>
  <c r="AV247" i="70"/>
  <c r="AU248" i="70"/>
  <c r="AT249" i="70"/>
  <c r="AS250" i="70"/>
  <c r="AR251" i="70"/>
  <c r="AZ251" i="70"/>
  <c r="AY252" i="70"/>
  <c r="AX253" i="70"/>
  <c r="AW254" i="70"/>
  <c r="AV255" i="70"/>
  <c r="AU256" i="70"/>
  <c r="AT257" i="70"/>
  <c r="AS258" i="70"/>
  <c r="AR259" i="70"/>
  <c r="AZ259" i="70"/>
  <c r="AY260" i="70"/>
  <c r="AX261" i="70"/>
  <c r="AW262" i="70"/>
  <c r="AV263" i="70"/>
  <c r="AU264" i="70"/>
  <c r="AT265" i="70"/>
  <c r="AS266" i="70"/>
  <c r="AR267" i="70"/>
  <c r="AZ267" i="70"/>
  <c r="AY268" i="70"/>
  <c r="AX269" i="70"/>
  <c r="AW270" i="70"/>
  <c r="AV271" i="70"/>
  <c r="AU272" i="70"/>
  <c r="AT273" i="70"/>
  <c r="AS274" i="70"/>
  <c r="AR275" i="70"/>
  <c r="AZ275" i="70"/>
  <c r="AY276" i="70"/>
  <c r="AX277" i="70"/>
  <c r="AW278" i="70"/>
  <c r="AV279" i="70"/>
  <c r="AU280" i="70"/>
  <c r="AT281" i="70"/>
  <c r="AS282" i="70"/>
  <c r="AR283" i="70"/>
  <c r="AZ283" i="70"/>
  <c r="AY284" i="70"/>
  <c r="AX285" i="70"/>
  <c r="AW286" i="70"/>
  <c r="AV287" i="70"/>
  <c r="AU288" i="70"/>
  <c r="AT289" i="70"/>
  <c r="AS290" i="70"/>
  <c r="AR291" i="70"/>
  <c r="AZ291" i="70"/>
  <c r="AY292" i="70"/>
  <c r="AX293" i="70"/>
  <c r="AW294" i="70"/>
  <c r="AV295" i="70"/>
  <c r="AU296" i="70"/>
  <c r="AT297" i="70"/>
  <c r="AS298" i="70"/>
  <c r="AR299" i="70"/>
  <c r="AZ299" i="70"/>
  <c r="AY300" i="70"/>
  <c r="AX301" i="70"/>
  <c r="AW302" i="70"/>
  <c r="AV303" i="70"/>
  <c r="AU304" i="70"/>
  <c r="AW305" i="70"/>
  <c r="AV306" i="70"/>
  <c r="AU307" i="70"/>
  <c r="AT308" i="70"/>
  <c r="AS309" i="70"/>
  <c r="AR310" i="70"/>
  <c r="AZ310" i="70"/>
  <c r="AY311" i="70"/>
  <c r="AX312" i="70"/>
  <c r="AW313" i="70"/>
  <c r="AV314" i="70"/>
  <c r="AU315" i="70"/>
  <c r="AT316" i="70"/>
  <c r="AS317" i="70"/>
  <c r="AR318" i="70"/>
  <c r="AZ318" i="70"/>
  <c r="AY319" i="70"/>
  <c r="AX320" i="70"/>
  <c r="AW321" i="70"/>
  <c r="AV322" i="70"/>
  <c r="AU323" i="70"/>
  <c r="AT324" i="70"/>
  <c r="AS325" i="70"/>
  <c r="AR326" i="70"/>
  <c r="AZ326" i="70"/>
  <c r="AY327" i="70"/>
  <c r="AX328" i="70"/>
  <c r="AW329" i="70"/>
  <c r="AV330" i="70"/>
  <c r="AU331" i="70"/>
  <c r="AT332" i="70"/>
  <c r="AS333" i="70"/>
  <c r="AR334" i="70"/>
  <c r="AZ334" i="70"/>
  <c r="AY335" i="70"/>
  <c r="AX336" i="70"/>
  <c r="AW337" i="70"/>
  <c r="AV338" i="70"/>
  <c r="AU339" i="70"/>
  <c r="AT340" i="70"/>
  <c r="AS341" i="70"/>
  <c r="AR342" i="70"/>
  <c r="AZ342" i="70"/>
  <c r="AY343" i="70"/>
  <c r="AX344" i="70"/>
  <c r="AW345" i="70"/>
  <c r="AT346" i="70"/>
  <c r="AS347" i="70"/>
  <c r="AR348" i="70"/>
  <c r="AZ348" i="70"/>
  <c r="AY349" i="70"/>
  <c r="AX350" i="70"/>
  <c r="AW351" i="70"/>
  <c r="AU353" i="70"/>
  <c r="AT354" i="70"/>
  <c r="AS355" i="70"/>
  <c r="AR356" i="70"/>
  <c r="AZ356" i="70"/>
  <c r="AY357" i="70"/>
  <c r="AX358" i="70"/>
  <c r="AW359" i="70"/>
  <c r="AU361" i="70"/>
  <c r="AT362" i="70"/>
  <c r="AS363" i="70"/>
  <c r="AR364" i="70"/>
  <c r="AZ364" i="70"/>
  <c r="AY365" i="70"/>
  <c r="AY366" i="70"/>
  <c r="AT369" i="70"/>
  <c r="AY370" i="70"/>
  <c r="AT373" i="70"/>
  <c r="AY374" i="70"/>
  <c r="AT377" i="70"/>
  <c r="AY378" i="70"/>
  <c r="BA584" i="70"/>
  <c r="BE596" i="70"/>
  <c r="BD609" i="70"/>
  <c r="BC622" i="70"/>
  <c r="BB635" i="70"/>
  <c r="BA643" i="70"/>
  <c r="BC649" i="70"/>
  <c r="BE655" i="70"/>
  <c r="BB662" i="70"/>
  <c r="BD668" i="70"/>
  <c r="BA675" i="70"/>
  <c r="AT9" i="70"/>
  <c r="AY12" i="70"/>
  <c r="AU16" i="70"/>
  <c r="AZ19" i="70"/>
  <c r="AV23" i="70"/>
  <c r="AR27" i="70"/>
  <c r="AW30" i="70"/>
  <c r="AS34" i="70"/>
  <c r="AX37" i="70"/>
  <c r="AT41" i="70"/>
  <c r="AY44" i="70"/>
  <c r="AU48" i="70"/>
  <c r="AZ51" i="70"/>
  <c r="AV55" i="70"/>
  <c r="AR59" i="70"/>
  <c r="AW62" i="70"/>
  <c r="AS66" i="70"/>
  <c r="AX69" i="70"/>
  <c r="AT73" i="70"/>
  <c r="AZ75" i="70"/>
  <c r="AX77" i="70"/>
  <c r="AS79" i="70"/>
  <c r="AT80" i="70"/>
  <c r="AU81" i="70"/>
  <c r="AT82" i="70"/>
  <c r="AS83" i="70"/>
  <c r="AR84" i="70"/>
  <c r="AZ84" i="70"/>
  <c r="AY85" i="70"/>
  <c r="AX86" i="70"/>
  <c r="AW87" i="70"/>
  <c r="AV88" i="70"/>
  <c r="AU89" i="70"/>
  <c r="AT90" i="70"/>
  <c r="AS91" i="70"/>
  <c r="AR92" i="70"/>
  <c r="AZ92" i="70"/>
  <c r="AY93" i="70"/>
  <c r="AX94" i="70"/>
  <c r="AW95" i="70"/>
  <c r="AV96" i="70"/>
  <c r="AU97" i="70"/>
  <c r="AT98" i="70"/>
  <c r="AS99" i="70"/>
  <c r="AR100" i="70"/>
  <c r="AZ100" i="70"/>
  <c r="AY101" i="70"/>
  <c r="AX102" i="70"/>
  <c r="AW103" i="70"/>
  <c r="AV104" i="70"/>
  <c r="AU105" i="70"/>
  <c r="AT106" i="70"/>
  <c r="AS107" i="70"/>
  <c r="AR108" i="70"/>
  <c r="AZ108" i="70"/>
  <c r="AY109" i="70"/>
  <c r="AX110" i="70"/>
  <c r="AW111" i="70"/>
  <c r="AV112" i="70"/>
  <c r="AU113" i="70"/>
  <c r="AT114" i="70"/>
  <c r="AS115" i="70"/>
  <c r="AR116" i="70"/>
  <c r="AZ116" i="70"/>
  <c r="AY117" i="70"/>
  <c r="AX118" i="70"/>
  <c r="AW119" i="70"/>
  <c r="AV120" i="70"/>
  <c r="AU121" i="70"/>
  <c r="AT122" i="70"/>
  <c r="AS123" i="70"/>
  <c r="AR124" i="70"/>
  <c r="AZ124" i="70"/>
  <c r="AY125" i="70"/>
  <c r="AX126" i="70"/>
  <c r="AW127" i="70"/>
  <c r="AV128" i="70"/>
  <c r="AU129" i="70"/>
  <c r="AT130" i="70"/>
  <c r="AS131" i="70"/>
  <c r="AR132" i="70"/>
  <c r="AZ132" i="70"/>
  <c r="AY133" i="70"/>
  <c r="AX134" i="70"/>
  <c r="AW135" i="70"/>
  <c r="AV136" i="70"/>
  <c r="AU137" i="70"/>
  <c r="AT138" i="70"/>
  <c r="AS139" i="70"/>
  <c r="AR140" i="70"/>
  <c r="AZ140" i="70"/>
  <c r="AY141" i="70"/>
  <c r="AX142" i="70"/>
  <c r="AW143" i="70"/>
  <c r="AV144" i="70"/>
  <c r="AU145" i="70"/>
  <c r="AT146" i="70"/>
  <c r="AS147" i="70"/>
  <c r="AR148" i="70"/>
  <c r="AZ148" i="70"/>
  <c r="AY149" i="70"/>
  <c r="AX150" i="70"/>
  <c r="AW151" i="70"/>
  <c r="AV152" i="70"/>
  <c r="AU153" i="70"/>
  <c r="AT154" i="70"/>
  <c r="AS155" i="70"/>
  <c r="AR156" i="70"/>
  <c r="AZ156" i="70"/>
  <c r="AY157" i="70"/>
  <c r="AX158" i="70"/>
  <c r="AW159" i="70"/>
  <c r="AV160" i="70"/>
  <c r="AU161" i="70"/>
  <c r="AT162" i="70"/>
  <c r="AS163" i="70"/>
  <c r="AR164" i="70"/>
  <c r="AZ164" i="70"/>
  <c r="AY165" i="70"/>
  <c r="AX166" i="70"/>
  <c r="AW167" i="70"/>
  <c r="AV168" i="70"/>
  <c r="AU169" i="70"/>
  <c r="AT170" i="70"/>
  <c r="AS171" i="70"/>
  <c r="AR172" i="70"/>
  <c r="AZ172" i="70"/>
  <c r="AY173" i="70"/>
  <c r="AX174" i="70"/>
  <c r="AW175" i="70"/>
  <c r="AV176" i="70"/>
  <c r="AU177" i="70"/>
  <c r="AT178" i="70"/>
  <c r="AS179" i="70"/>
  <c r="AR180" i="70"/>
  <c r="AZ180" i="70"/>
  <c r="AY181" i="70"/>
  <c r="AX182" i="70"/>
  <c r="AW183" i="70"/>
  <c r="AV184" i="70"/>
  <c r="AU185" i="70"/>
  <c r="AT186" i="70"/>
  <c r="AS187" i="70"/>
  <c r="AR188" i="70"/>
  <c r="AZ188" i="70"/>
  <c r="AY189" i="70"/>
  <c r="AX190" i="70"/>
  <c r="AW191" i="70"/>
  <c r="AV192" i="70"/>
  <c r="AU193" i="70"/>
  <c r="AT194" i="70"/>
  <c r="AS195" i="70"/>
  <c r="AR196" i="70"/>
  <c r="AZ196" i="70"/>
  <c r="AY197" i="70"/>
  <c r="AX198" i="70"/>
  <c r="AW199" i="70"/>
  <c r="AV200" i="70"/>
  <c r="AU201" i="70"/>
  <c r="AT202" i="70"/>
  <c r="AS203" i="70"/>
  <c r="AR204" i="70"/>
  <c r="AZ204" i="70"/>
  <c r="AY205" i="70"/>
  <c r="AX206" i="70"/>
  <c r="AW207" i="70"/>
  <c r="AV208" i="70"/>
  <c r="AU209" i="70"/>
  <c r="AT210" i="70"/>
  <c r="AS211" i="70"/>
  <c r="AR212" i="70"/>
  <c r="AZ212" i="70"/>
  <c r="AY213" i="70"/>
  <c r="AX214" i="70"/>
  <c r="AW215" i="70"/>
  <c r="AV216" i="70"/>
  <c r="AU217" i="70"/>
  <c r="AT218" i="70"/>
  <c r="AS219" i="70"/>
  <c r="AR220" i="70"/>
  <c r="AZ220" i="70"/>
  <c r="AY221" i="70"/>
  <c r="AX222" i="70"/>
  <c r="AW223" i="70"/>
  <c r="AV224" i="70"/>
  <c r="AU225" i="70"/>
  <c r="AT226" i="70"/>
  <c r="AS227" i="70"/>
  <c r="AR228" i="70"/>
  <c r="AZ228" i="70"/>
  <c r="AY229" i="70"/>
  <c r="AX230" i="70"/>
  <c r="AW231" i="70"/>
  <c r="AV232" i="70"/>
  <c r="AU233" i="70"/>
  <c r="AT234" i="70"/>
  <c r="AS235" i="70"/>
  <c r="AR236" i="70"/>
  <c r="AZ236" i="70"/>
  <c r="AY237" i="70"/>
  <c r="AX238" i="70"/>
  <c r="AW239" i="70"/>
  <c r="AV240" i="70"/>
  <c r="AU241" i="70"/>
  <c r="AT242" i="70"/>
  <c r="AS243" i="70"/>
  <c r="AR244" i="70"/>
  <c r="AZ244" i="70"/>
  <c r="AY245" i="70"/>
  <c r="AX246" i="70"/>
  <c r="AW247" i="70"/>
  <c r="AV248" i="70"/>
  <c r="AU249" i="70"/>
  <c r="AT250" i="70"/>
  <c r="AS251" i="70"/>
  <c r="AR252" i="70"/>
  <c r="AZ252" i="70"/>
  <c r="AY253" i="70"/>
  <c r="AX254" i="70"/>
  <c r="AW255" i="70"/>
  <c r="AV256" i="70"/>
  <c r="AU257" i="70"/>
  <c r="AT258" i="70"/>
  <c r="AS259" i="70"/>
  <c r="AR260" i="70"/>
  <c r="AZ260" i="70"/>
  <c r="AY261" i="70"/>
  <c r="AX262" i="70"/>
  <c r="AW263" i="70"/>
  <c r="AV264" i="70"/>
  <c r="AU265" i="70"/>
  <c r="AT266" i="70"/>
  <c r="AS267" i="70"/>
  <c r="AR268" i="70"/>
  <c r="AZ268" i="70"/>
  <c r="AY269" i="70"/>
  <c r="AX270" i="70"/>
  <c r="AW271" i="70"/>
  <c r="AV272" i="70"/>
  <c r="AU273" i="70"/>
  <c r="AT274" i="70"/>
  <c r="AS275" i="70"/>
  <c r="AR276" i="70"/>
  <c r="AZ276" i="70"/>
  <c r="AY277" i="70"/>
  <c r="AX278" i="70"/>
  <c r="AW279" i="70"/>
  <c r="AV280" i="70"/>
  <c r="AU281" i="70"/>
  <c r="AT282" i="70"/>
  <c r="AS283" i="70"/>
  <c r="AR284" i="70"/>
  <c r="AZ284" i="70"/>
  <c r="AY285" i="70"/>
  <c r="AX286" i="70"/>
  <c r="AW287" i="70"/>
  <c r="AV288" i="70"/>
  <c r="AU289" i="70"/>
  <c r="AT290" i="70"/>
  <c r="AS291" i="70"/>
  <c r="AR292" i="70"/>
  <c r="AZ292" i="70"/>
  <c r="AY293" i="70"/>
  <c r="AX294" i="70"/>
  <c r="AW295" i="70"/>
  <c r="AV296" i="70"/>
  <c r="AU297" i="70"/>
  <c r="AT298" i="70"/>
  <c r="AS299" i="70"/>
  <c r="AR300" i="70"/>
  <c r="AZ300" i="70"/>
  <c r="AY301" i="70"/>
  <c r="AX302" i="70"/>
  <c r="AW303" i="70"/>
  <c r="AV304" i="70"/>
  <c r="AX305" i="70"/>
  <c r="AW306" i="70"/>
  <c r="AV307" i="70"/>
  <c r="AU308" i="70"/>
  <c r="AT309" i="70"/>
  <c r="AS310" i="70"/>
  <c r="AR311" i="70"/>
  <c r="AZ311" i="70"/>
  <c r="AY312" i="70"/>
  <c r="AX313" i="70"/>
  <c r="AW314" i="70"/>
  <c r="AV315" i="70"/>
  <c r="AU316" i="70"/>
  <c r="AT317" i="70"/>
  <c r="AS318" i="70"/>
  <c r="AR319" i="70"/>
  <c r="AZ319" i="70"/>
  <c r="AY320" i="70"/>
  <c r="AX321" i="70"/>
  <c r="AW322" i="70"/>
  <c r="AV323" i="70"/>
  <c r="AU324" i="70"/>
  <c r="AT325" i="70"/>
  <c r="AS326" i="70"/>
  <c r="AR327" i="70"/>
  <c r="AZ327" i="70"/>
  <c r="AY328" i="70"/>
  <c r="AX329" i="70"/>
  <c r="AW330" i="70"/>
  <c r="AV331" i="70"/>
  <c r="AU332" i="70"/>
  <c r="AT333" i="70"/>
  <c r="AS334" i="70"/>
  <c r="AR335" i="70"/>
  <c r="AZ335" i="70"/>
  <c r="AY336" i="70"/>
  <c r="AX337" i="70"/>
  <c r="AW338" i="70"/>
  <c r="AU340" i="70"/>
  <c r="AT341" i="70"/>
  <c r="AS342" i="70"/>
  <c r="AR343" i="70"/>
  <c r="AZ343" i="70"/>
  <c r="AY344" i="70"/>
  <c r="AX345" i="70"/>
  <c r="AU346" i="70"/>
  <c r="AT347" i="70"/>
  <c r="AS348" i="70"/>
  <c r="AR349" i="70"/>
  <c r="AZ349" i="70"/>
  <c r="AY350" i="70"/>
  <c r="AX351" i="70"/>
  <c r="AW352" i="70"/>
  <c r="AU354" i="70"/>
  <c r="AT355" i="70"/>
  <c r="AS356" i="70"/>
  <c r="AR357" i="70"/>
  <c r="AZ357" i="70"/>
  <c r="AY358" i="70"/>
  <c r="AX359" i="70"/>
  <c r="AW360" i="70"/>
  <c r="AU362" i="70"/>
  <c r="AT363" i="70"/>
  <c r="AS364" i="70"/>
  <c r="AR365" i="70"/>
  <c r="AZ365" i="70"/>
  <c r="AZ366" i="70"/>
  <c r="AX369" i="70"/>
  <c r="AZ370" i="70"/>
  <c r="AS372" i="70"/>
  <c r="AX373" i="70"/>
  <c r="AZ374" i="70"/>
  <c r="AS376" i="70"/>
  <c r="AX377" i="70"/>
  <c r="BD585" i="70"/>
  <c r="BC598" i="70"/>
  <c r="BB611" i="70"/>
  <c r="BA624" i="70"/>
  <c r="BE636" i="70"/>
  <c r="BB643" i="70"/>
  <c r="BD649" i="70"/>
  <c r="BA656" i="70"/>
  <c r="BC662" i="70"/>
  <c r="BE668" i="70"/>
  <c r="BB675" i="70"/>
  <c r="AU9" i="70"/>
  <c r="AZ12" i="70"/>
  <c r="AV16" i="70"/>
  <c r="AR20" i="70"/>
  <c r="AW23" i="70"/>
  <c r="AS27" i="70"/>
  <c r="AX30" i="70"/>
  <c r="AT34" i="70"/>
  <c r="AY37" i="70"/>
  <c r="AU41" i="70"/>
  <c r="AZ44" i="70"/>
  <c r="AV48" i="70"/>
  <c r="AR52" i="70"/>
  <c r="AW55" i="70"/>
  <c r="AS59" i="70"/>
  <c r="AX62" i="70"/>
  <c r="AT66" i="70"/>
  <c r="AY69" i="70"/>
  <c r="AU73" i="70"/>
  <c r="AR76" i="70"/>
  <c r="AY77" i="70"/>
  <c r="AT79" i="70"/>
  <c r="AU80" i="70"/>
  <c r="AV81" i="70"/>
  <c r="AU82" i="70"/>
  <c r="AT83" i="70"/>
  <c r="AS84" i="70"/>
  <c r="AR85" i="70"/>
  <c r="AZ85" i="70"/>
  <c r="AY86" i="70"/>
  <c r="AX87" i="70"/>
  <c r="AW88" i="70"/>
  <c r="AV89" i="70"/>
  <c r="AU90" i="70"/>
  <c r="AT91" i="70"/>
  <c r="AS92" i="70"/>
  <c r="AR93" i="70"/>
  <c r="AZ93" i="70"/>
  <c r="AY94" i="70"/>
  <c r="AX95" i="70"/>
  <c r="AW96" i="70"/>
  <c r="AV97" i="70"/>
  <c r="AU98" i="70"/>
  <c r="AT99" i="70"/>
  <c r="AS100" i="70"/>
  <c r="AR101" i="70"/>
  <c r="AZ101" i="70"/>
  <c r="AY102" i="70"/>
  <c r="AX103" i="70"/>
  <c r="AW104" i="70"/>
  <c r="AV105" i="70"/>
  <c r="AU106" i="70"/>
  <c r="AT107" i="70"/>
  <c r="AS108" i="70"/>
  <c r="AR109" i="70"/>
  <c r="AZ109" i="70"/>
  <c r="AY110" i="70"/>
  <c r="AX111" i="70"/>
  <c r="AW112" i="70"/>
  <c r="AV113" i="70"/>
  <c r="AU114" i="70"/>
  <c r="AT115" i="70"/>
  <c r="AS116" i="70"/>
  <c r="AR117" i="70"/>
  <c r="AZ117" i="70"/>
  <c r="AY118" i="70"/>
  <c r="AX119" i="70"/>
  <c r="AW120" i="70"/>
  <c r="AV121" i="70"/>
  <c r="AU122" i="70"/>
  <c r="AT123" i="70"/>
  <c r="AS124" i="70"/>
  <c r="AR125" i="70"/>
  <c r="AZ125" i="70"/>
  <c r="AY126" i="70"/>
  <c r="AX127" i="70"/>
  <c r="AW128" i="70"/>
  <c r="AV129" i="70"/>
  <c r="AU130" i="70"/>
  <c r="AT131" i="70"/>
  <c r="AS132" i="70"/>
  <c r="AR133" i="70"/>
  <c r="AZ133" i="70"/>
  <c r="AY134" i="70"/>
  <c r="AX135" i="70"/>
  <c r="AW136" i="70"/>
  <c r="AV137" i="70"/>
  <c r="AU138" i="70"/>
  <c r="AT139" i="70"/>
  <c r="AS140" i="70"/>
  <c r="AR141" i="70"/>
  <c r="AZ141" i="70"/>
  <c r="AY142" i="70"/>
  <c r="AX143" i="70"/>
  <c r="AW144" i="70"/>
  <c r="AV145" i="70"/>
  <c r="AU146" i="70"/>
  <c r="AT147" i="70"/>
  <c r="AS148" i="70"/>
  <c r="AR149" i="70"/>
  <c r="AZ149" i="70"/>
  <c r="AY150" i="70"/>
  <c r="AX151" i="70"/>
  <c r="AW152" i="70"/>
  <c r="AV153" i="70"/>
  <c r="AU154" i="70"/>
  <c r="AT155" i="70"/>
  <c r="AS156" i="70"/>
  <c r="AR157" i="70"/>
  <c r="AZ157" i="70"/>
  <c r="AY158" i="70"/>
  <c r="AX159" i="70"/>
  <c r="AW160" i="70"/>
  <c r="AV161" i="70"/>
  <c r="AU162" i="70"/>
  <c r="AT163" i="70"/>
  <c r="AS164" i="70"/>
  <c r="AR165" i="70"/>
  <c r="AZ165" i="70"/>
  <c r="AY166" i="70"/>
  <c r="AX167" i="70"/>
  <c r="AW168" i="70"/>
  <c r="AV169" i="70"/>
  <c r="AU170" i="70"/>
  <c r="AT171" i="70"/>
  <c r="AS172" i="70"/>
  <c r="AR173" i="70"/>
  <c r="AZ173" i="70"/>
  <c r="AY174" i="70"/>
  <c r="AX175" i="70"/>
  <c r="AW176" i="70"/>
  <c r="AV177" i="70"/>
  <c r="AU178" i="70"/>
  <c r="AT179" i="70"/>
  <c r="AS180" i="70"/>
  <c r="AR181" i="70"/>
  <c r="AZ181" i="70"/>
  <c r="AY182" i="70"/>
  <c r="AX183" i="70"/>
  <c r="AW184" i="70"/>
  <c r="AV185" i="70"/>
  <c r="AU186" i="70"/>
  <c r="AT187" i="70"/>
  <c r="AS188" i="70"/>
  <c r="AR189" i="70"/>
  <c r="AZ189" i="70"/>
  <c r="AY190" i="70"/>
  <c r="AX191" i="70"/>
  <c r="AW192" i="70"/>
  <c r="AV193" i="70"/>
  <c r="AU194" i="70"/>
  <c r="AT195" i="70"/>
  <c r="AS196" i="70"/>
  <c r="AR197" i="70"/>
  <c r="AZ197" i="70"/>
  <c r="AY198" i="70"/>
  <c r="AX199" i="70"/>
  <c r="AW200" i="70"/>
  <c r="AV201" i="70"/>
  <c r="AU202" i="70"/>
  <c r="AT203" i="70"/>
  <c r="AS204" i="70"/>
  <c r="AR205" i="70"/>
  <c r="AZ205" i="70"/>
  <c r="AY206" i="70"/>
  <c r="AX207" i="70"/>
  <c r="AW208" i="70"/>
  <c r="AV209" i="70"/>
  <c r="AU210" i="70"/>
  <c r="AT211" i="70"/>
  <c r="AS212" i="70"/>
  <c r="AR213" i="70"/>
  <c r="AZ213" i="70"/>
  <c r="AY214" i="70"/>
  <c r="AX215" i="70"/>
  <c r="AW216" i="70"/>
  <c r="AV217" i="70"/>
  <c r="AU218" i="70"/>
  <c r="AT219" i="70"/>
  <c r="AS220" i="70"/>
  <c r="AR221" i="70"/>
  <c r="AZ221" i="70"/>
  <c r="AY222" i="70"/>
  <c r="AX223" i="70"/>
  <c r="AW224" i="70"/>
  <c r="AV225" i="70"/>
  <c r="AU226" i="70"/>
  <c r="AT227" i="70"/>
  <c r="AS228" i="70"/>
  <c r="AR229" i="70"/>
  <c r="AZ229" i="70"/>
  <c r="AY230" i="70"/>
  <c r="AX231" i="70"/>
  <c r="AW232" i="70"/>
  <c r="AV233" i="70"/>
  <c r="AU234" i="70"/>
  <c r="AT235" i="70"/>
  <c r="AS236" i="70"/>
  <c r="AR237" i="70"/>
  <c r="AZ237" i="70"/>
  <c r="AY238" i="70"/>
  <c r="AX239" i="70"/>
  <c r="AW240" i="70"/>
  <c r="AV241" i="70"/>
  <c r="AU242" i="70"/>
  <c r="AT243" i="70"/>
  <c r="AS244" i="70"/>
  <c r="AR245" i="70"/>
  <c r="AZ245" i="70"/>
  <c r="AY246" i="70"/>
  <c r="AX247" i="70"/>
  <c r="AW248" i="70"/>
  <c r="AV249" i="70"/>
  <c r="AU250" i="70"/>
  <c r="AT251" i="70"/>
  <c r="AS252" i="70"/>
  <c r="AR253" i="70"/>
  <c r="AZ253" i="70"/>
  <c r="AY254" i="70"/>
  <c r="AX255" i="70"/>
  <c r="AW256" i="70"/>
  <c r="AV257" i="70"/>
  <c r="AU258" i="70"/>
  <c r="AT259" i="70"/>
  <c r="AS260" i="70"/>
  <c r="AR261" i="70"/>
  <c r="AZ261" i="70"/>
  <c r="AY262" i="70"/>
  <c r="AX263" i="70"/>
  <c r="AW264" i="70"/>
  <c r="AV265" i="70"/>
  <c r="AU266" i="70"/>
  <c r="AT267" i="70"/>
  <c r="AS268" i="70"/>
  <c r="AR269" i="70"/>
  <c r="AZ269" i="70"/>
  <c r="AY270" i="70"/>
  <c r="AX271" i="70"/>
  <c r="AW272" i="70"/>
  <c r="AV273" i="70"/>
  <c r="AU274" i="70"/>
  <c r="AT275" i="70"/>
  <c r="AS276" i="70"/>
  <c r="AR277" i="70"/>
  <c r="AZ277" i="70"/>
  <c r="AY278" i="70"/>
  <c r="AX279" i="70"/>
  <c r="AW280" i="70"/>
  <c r="AV281" i="70"/>
  <c r="AU282" i="70"/>
  <c r="AT283" i="70"/>
  <c r="AS284" i="70"/>
  <c r="AR285" i="70"/>
  <c r="AZ285" i="70"/>
  <c r="AY286" i="70"/>
  <c r="AX287" i="70"/>
  <c r="AW288" i="70"/>
  <c r="AV289" i="70"/>
  <c r="AU290" i="70"/>
  <c r="AT291" i="70"/>
  <c r="AS292" i="70"/>
  <c r="AR293" i="70"/>
  <c r="AZ293" i="70"/>
  <c r="AY294" i="70"/>
  <c r="AX295" i="70"/>
  <c r="AW296" i="70"/>
  <c r="AV297" i="70"/>
  <c r="AU298" i="70"/>
  <c r="AT299" i="70"/>
  <c r="AS300" i="70"/>
  <c r="AR301" i="70"/>
  <c r="AZ301" i="70"/>
  <c r="AY302" i="70"/>
  <c r="AX303" i="70"/>
  <c r="AW304" i="70"/>
  <c r="AY305" i="70"/>
  <c r="AX306" i="70"/>
  <c r="AW307" i="70"/>
  <c r="AV308" i="70"/>
  <c r="AU309" i="70"/>
  <c r="AT310" i="70"/>
  <c r="AS311" i="70"/>
  <c r="AR312" i="70"/>
  <c r="AZ312" i="70"/>
  <c r="AY313" i="70"/>
  <c r="AX314" i="70"/>
  <c r="AW315" i="70"/>
  <c r="AV316" i="70"/>
  <c r="AU317" i="70"/>
  <c r="AT318" i="70"/>
  <c r="AS319" i="70"/>
  <c r="AR320" i="70"/>
  <c r="AZ320" i="70"/>
  <c r="AY321" i="70"/>
  <c r="AX322" i="70"/>
  <c r="AW323" i="70"/>
  <c r="AV324" i="70"/>
  <c r="AU325" i="70"/>
  <c r="AT326" i="70"/>
  <c r="AS327" i="70"/>
  <c r="AR328" i="70"/>
  <c r="AZ328" i="70"/>
  <c r="AY329" i="70"/>
  <c r="AX330" i="70"/>
  <c r="AW331" i="70"/>
  <c r="AV332" i="70"/>
  <c r="AU333" i="70"/>
  <c r="AT334" i="70"/>
  <c r="AS335" i="70"/>
  <c r="AR336" i="70"/>
  <c r="AZ336" i="70"/>
  <c r="AY337" i="70"/>
  <c r="AX338" i="70"/>
  <c r="AW339" i="70"/>
  <c r="AU341" i="70"/>
  <c r="AT342" i="70"/>
  <c r="AS343" i="70"/>
  <c r="AR344" i="70"/>
  <c r="AZ344" i="70"/>
  <c r="AY345" i="70"/>
  <c r="AU347" i="70"/>
  <c r="AT348" i="70"/>
  <c r="AS349" i="70"/>
  <c r="AR350" i="70"/>
  <c r="AZ350" i="70"/>
  <c r="AY351" i="70"/>
  <c r="AX352" i="70"/>
  <c r="AW353" i="70"/>
  <c r="AU355" i="70"/>
  <c r="AT356" i="70"/>
  <c r="AS357" i="70"/>
  <c r="AR358" i="70"/>
  <c r="AZ358" i="70"/>
  <c r="AY359" i="70"/>
  <c r="AX360" i="70"/>
  <c r="AW361" i="70"/>
  <c r="AU363" i="70"/>
  <c r="AT364" i="70"/>
  <c r="AS365" i="70"/>
  <c r="AT368" i="70"/>
  <c r="AY369" i="70"/>
  <c r="AT372" i="70"/>
  <c r="AY373" i="70"/>
  <c r="AT376" i="70"/>
  <c r="AY377" i="70"/>
  <c r="BB587" i="70"/>
  <c r="BA600" i="70"/>
  <c r="BE612" i="70"/>
  <c r="BD625" i="70"/>
  <c r="BB638" i="70"/>
  <c r="BD644" i="70"/>
  <c r="BA651" i="70"/>
  <c r="BC657" i="70"/>
  <c r="BE663" i="70"/>
  <c r="BB670" i="70"/>
  <c r="BD676" i="70"/>
  <c r="AW6" i="70"/>
  <c r="AS10" i="70"/>
  <c r="AX13" i="70"/>
  <c r="AT17" i="70"/>
  <c r="AY20" i="70"/>
  <c r="AU24" i="70"/>
  <c r="AZ27" i="70"/>
  <c r="AV31" i="70"/>
  <c r="AR35" i="70"/>
  <c r="AW38" i="70"/>
  <c r="AS42" i="70"/>
  <c r="AX45" i="70"/>
  <c r="AT49" i="70"/>
  <c r="AY52" i="70"/>
  <c r="AU56" i="70"/>
  <c r="AZ59" i="70"/>
  <c r="AV63" i="70"/>
  <c r="AR67" i="70"/>
  <c r="AW70" i="70"/>
  <c r="AS74" i="70"/>
  <c r="AV76" i="70"/>
  <c r="AT78" i="70"/>
  <c r="AU79" i="70"/>
  <c r="AV80" i="70"/>
  <c r="AW81" i="70"/>
  <c r="AV82" i="70"/>
  <c r="AU83" i="70"/>
  <c r="AT84" i="70"/>
  <c r="AS85" i="70"/>
  <c r="AR86" i="70"/>
  <c r="AZ86" i="70"/>
  <c r="AY87" i="70"/>
  <c r="AX88" i="70"/>
  <c r="AW89" i="70"/>
  <c r="AV90" i="70"/>
  <c r="AU91" i="70"/>
  <c r="AT92" i="70"/>
  <c r="AS93" i="70"/>
  <c r="AR94" i="70"/>
  <c r="AZ94" i="70"/>
  <c r="AY95" i="70"/>
  <c r="AX96" i="70"/>
  <c r="AW97" i="70"/>
  <c r="AV98" i="70"/>
  <c r="AU99" i="70"/>
  <c r="AT100" i="70"/>
  <c r="AS101" i="70"/>
  <c r="AR102" i="70"/>
  <c r="AZ102" i="70"/>
  <c r="AY103" i="70"/>
  <c r="AX104" i="70"/>
  <c r="AW105" i="70"/>
  <c r="AV106" i="70"/>
  <c r="AU107" i="70"/>
  <c r="AT108" i="70"/>
  <c r="AS109" i="70"/>
  <c r="AR110" i="70"/>
  <c r="AZ110" i="70"/>
  <c r="AY111" i="70"/>
  <c r="AX112" i="70"/>
  <c r="AW113" i="70"/>
  <c r="AV114" i="70"/>
  <c r="AU115" i="70"/>
  <c r="AT116" i="70"/>
  <c r="AS117" i="70"/>
  <c r="AR118" i="70"/>
  <c r="AZ118" i="70"/>
  <c r="AY119" i="70"/>
  <c r="AX120" i="70"/>
  <c r="AW121" i="70"/>
  <c r="AV122" i="70"/>
  <c r="AU123" i="70"/>
  <c r="AT124" i="70"/>
  <c r="AS125" i="70"/>
  <c r="AR126" i="70"/>
  <c r="AZ126" i="70"/>
  <c r="AY127" i="70"/>
  <c r="AX128" i="70"/>
  <c r="AW129" i="70"/>
  <c r="AV130" i="70"/>
  <c r="AU131" i="70"/>
  <c r="AT132" i="70"/>
  <c r="AS133" i="70"/>
  <c r="AR134" i="70"/>
  <c r="AZ134" i="70"/>
  <c r="AY135" i="70"/>
  <c r="AX136" i="70"/>
  <c r="AW137" i="70"/>
  <c r="AV138" i="70"/>
  <c r="AU139" i="70"/>
  <c r="AT140" i="70"/>
  <c r="AS141" i="70"/>
  <c r="AR142" i="70"/>
  <c r="AZ142" i="70"/>
  <c r="AY143" i="70"/>
  <c r="AX144" i="70"/>
  <c r="AW145" i="70"/>
  <c r="AV146" i="70"/>
  <c r="AU147" i="70"/>
  <c r="AT148" i="70"/>
  <c r="AS149" i="70"/>
  <c r="AR150" i="70"/>
  <c r="AZ150" i="70"/>
  <c r="AY151" i="70"/>
  <c r="AX152" i="70"/>
  <c r="AW153" i="70"/>
  <c r="AV154" i="70"/>
  <c r="AU155" i="70"/>
  <c r="AT156" i="70"/>
  <c r="AS157" i="70"/>
  <c r="AR158" i="70"/>
  <c r="AZ158" i="70"/>
  <c r="AY159" i="70"/>
  <c r="AX160" i="70"/>
  <c r="AW161" i="70"/>
  <c r="AV162" i="70"/>
  <c r="AU163" i="70"/>
  <c r="AT164" i="70"/>
  <c r="AS165" i="70"/>
  <c r="AR166" i="70"/>
  <c r="AZ166" i="70"/>
  <c r="AY167" i="70"/>
  <c r="AX168" i="70"/>
  <c r="AW169" i="70"/>
  <c r="AV170" i="70"/>
  <c r="AU171" i="70"/>
  <c r="AT172" i="70"/>
  <c r="AS173" i="70"/>
  <c r="AR174" i="70"/>
  <c r="AZ174" i="70"/>
  <c r="AY175" i="70"/>
  <c r="AX176" i="70"/>
  <c r="AW177" i="70"/>
  <c r="AV178" i="70"/>
  <c r="AU179" i="70"/>
  <c r="AT180" i="70"/>
  <c r="AS181" i="70"/>
  <c r="AR182" i="70"/>
  <c r="AZ182" i="70"/>
  <c r="AY183" i="70"/>
  <c r="AX184" i="70"/>
  <c r="AW185" i="70"/>
  <c r="AV186" i="70"/>
  <c r="AU187" i="70"/>
  <c r="AT188" i="70"/>
  <c r="AS189" i="70"/>
  <c r="AR190" i="70"/>
  <c r="AZ190" i="70"/>
  <c r="AY191" i="70"/>
  <c r="AX192" i="70"/>
  <c r="AW193" i="70"/>
  <c r="AV194" i="70"/>
  <c r="AU195" i="70"/>
  <c r="AT196" i="70"/>
  <c r="AS197" i="70"/>
  <c r="AR198" i="70"/>
  <c r="AZ198" i="70"/>
  <c r="AY199" i="70"/>
  <c r="AX200" i="70"/>
  <c r="AW201" i="70"/>
  <c r="AV202" i="70"/>
  <c r="AU203" i="70"/>
  <c r="AT204" i="70"/>
  <c r="AS205" i="70"/>
  <c r="AR206" i="70"/>
  <c r="AZ206" i="70"/>
  <c r="AY207" i="70"/>
  <c r="AX208" i="70"/>
  <c r="AW209" i="70"/>
  <c r="AV210" i="70"/>
  <c r="AU211" i="70"/>
  <c r="AT212" i="70"/>
  <c r="AS213" i="70"/>
  <c r="AR214" i="70"/>
  <c r="AZ214" i="70"/>
  <c r="AY215" i="70"/>
  <c r="AX216" i="70"/>
  <c r="AW217" i="70"/>
  <c r="AV218" i="70"/>
  <c r="AU219" i="70"/>
  <c r="AT220" i="70"/>
  <c r="AS221" i="70"/>
  <c r="AR222" i="70"/>
  <c r="AZ222" i="70"/>
  <c r="AY223" i="70"/>
  <c r="AX224" i="70"/>
  <c r="AW225" i="70"/>
  <c r="AV226" i="70"/>
  <c r="AU227" i="70"/>
  <c r="AT228" i="70"/>
  <c r="AS229" i="70"/>
  <c r="AR230" i="70"/>
  <c r="AZ230" i="70"/>
  <c r="AY231" i="70"/>
  <c r="AX232" i="70"/>
  <c r="AW233" i="70"/>
  <c r="AV234" i="70"/>
  <c r="AU235" i="70"/>
  <c r="AT236" i="70"/>
  <c r="AS237" i="70"/>
  <c r="AR238" i="70"/>
  <c r="AZ238" i="70"/>
  <c r="AY239" i="70"/>
  <c r="AX240" i="70"/>
  <c r="AW241" i="70"/>
  <c r="AV242" i="70"/>
  <c r="AU243" i="70"/>
  <c r="AT244" i="70"/>
  <c r="AS245" i="70"/>
  <c r="AR246" i="70"/>
  <c r="AZ246" i="70"/>
  <c r="AY247" i="70"/>
  <c r="AX248" i="70"/>
  <c r="AW249" i="70"/>
  <c r="AV250" i="70"/>
  <c r="AU251" i="70"/>
  <c r="AT252" i="70"/>
  <c r="AS253" i="70"/>
  <c r="AR254" i="70"/>
  <c r="AZ254" i="70"/>
  <c r="AY255" i="70"/>
  <c r="AX256" i="70"/>
  <c r="AW257" i="70"/>
  <c r="AV258" i="70"/>
  <c r="AU259" i="70"/>
  <c r="AT260" i="70"/>
  <c r="AS261" i="70"/>
  <c r="AR262" i="70"/>
  <c r="AZ262" i="70"/>
  <c r="AY263" i="70"/>
  <c r="AX264" i="70"/>
  <c r="AW265" i="70"/>
  <c r="AV266" i="70"/>
  <c r="AU267" i="70"/>
  <c r="AT268" i="70"/>
  <c r="AS269" i="70"/>
  <c r="AR270" i="70"/>
  <c r="AZ270" i="70"/>
  <c r="AY271" i="70"/>
  <c r="AX272" i="70"/>
  <c r="AW273" i="70"/>
  <c r="AV274" i="70"/>
  <c r="AU275" i="70"/>
  <c r="AT276" i="70"/>
  <c r="AS277" i="70"/>
  <c r="AR278" i="70"/>
  <c r="AZ278" i="70"/>
  <c r="AY279" i="70"/>
  <c r="AX280" i="70"/>
  <c r="AW281" i="70"/>
  <c r="AV282" i="70"/>
  <c r="AU283" i="70"/>
  <c r="AT284" i="70"/>
  <c r="AS285" i="70"/>
  <c r="AR286" i="70"/>
  <c r="AZ286" i="70"/>
  <c r="AY287" i="70"/>
  <c r="AX288" i="70"/>
  <c r="AW289" i="70"/>
  <c r="AV290" i="70"/>
  <c r="AU291" i="70"/>
  <c r="AT292" i="70"/>
  <c r="AS293" i="70"/>
  <c r="AR294" i="70"/>
  <c r="AZ294" i="70"/>
  <c r="AY295" i="70"/>
  <c r="AX296" i="70"/>
  <c r="AW297" i="70"/>
  <c r="AV298" i="70"/>
  <c r="AU299" i="70"/>
  <c r="AT300" i="70"/>
  <c r="AS301" i="70"/>
  <c r="AR302" i="70"/>
  <c r="AZ302" i="70"/>
  <c r="AY303" i="70"/>
  <c r="AX304" i="70"/>
  <c r="AR305" i="70"/>
  <c r="AZ305" i="70"/>
  <c r="AY306" i="70"/>
  <c r="AX307" i="70"/>
  <c r="AW308" i="70"/>
  <c r="AV309" i="70"/>
  <c r="AU310" i="70"/>
  <c r="AT311" i="70"/>
  <c r="AS312" i="70"/>
  <c r="AR313" i="70"/>
  <c r="AZ313" i="70"/>
  <c r="AY314" i="70"/>
  <c r="AX315" i="70"/>
  <c r="AW316" i="70"/>
  <c r="AV317" i="70"/>
  <c r="AU318" i="70"/>
  <c r="AT319" i="70"/>
  <c r="AS320" i="70"/>
  <c r="AR321" i="70"/>
  <c r="AZ321" i="70"/>
  <c r="AY322" i="70"/>
  <c r="AX323" i="70"/>
  <c r="AW324" i="70"/>
  <c r="AV325" i="70"/>
  <c r="AU326" i="70"/>
  <c r="AT327" i="70"/>
  <c r="AS328" i="70"/>
  <c r="AR329" i="70"/>
  <c r="AZ329" i="70"/>
  <c r="AY330" i="70"/>
  <c r="AX331" i="70"/>
  <c r="AW332" i="70"/>
  <c r="AV333" i="70"/>
  <c r="AU334" i="70"/>
  <c r="AT335" i="70"/>
  <c r="AS336" i="70"/>
  <c r="AR337" i="70"/>
  <c r="AZ337" i="70"/>
  <c r="AY338" i="70"/>
  <c r="AX339" i="70"/>
  <c r="AW340" i="70"/>
  <c r="AU342" i="70"/>
  <c r="AT343" i="70"/>
  <c r="AS344" i="70"/>
  <c r="AR345" i="70"/>
  <c r="AZ345" i="70"/>
  <c r="AW346" i="70"/>
  <c r="AU348" i="70"/>
  <c r="AT349" i="70"/>
  <c r="AS350" i="70"/>
  <c r="AR351" i="70"/>
  <c r="AZ351" i="70"/>
  <c r="AY352" i="70"/>
  <c r="AX353" i="70"/>
  <c r="AW354" i="70"/>
  <c r="AU356" i="70"/>
  <c r="AT357" i="70"/>
  <c r="AS358" i="70"/>
  <c r="AR359" i="70"/>
  <c r="AZ359" i="70"/>
  <c r="AY360" i="70"/>
  <c r="AX361" i="70"/>
  <c r="AW362" i="70"/>
  <c r="AU364" i="70"/>
  <c r="AT365" i="70"/>
  <c r="AS367" i="70"/>
  <c r="AX368" i="70"/>
  <c r="AZ369" i="70"/>
  <c r="AS371" i="70"/>
  <c r="AX372" i="70"/>
  <c r="AZ373" i="70"/>
  <c r="AS375" i="70"/>
  <c r="AX376" i="70"/>
  <c r="AZ377" i="70"/>
  <c r="BE588" i="70"/>
  <c r="BD601" i="70"/>
  <c r="BC614" i="70"/>
  <c r="BB627" i="70"/>
  <c r="BC638" i="70"/>
  <c r="BE644" i="70"/>
  <c r="BB651" i="70"/>
  <c r="BD657" i="70"/>
  <c r="BA664" i="70"/>
  <c r="BC670" i="70"/>
  <c r="BE676" i="70"/>
  <c r="AX6" i="70"/>
  <c r="AT10" i="70"/>
  <c r="AY13" i="70"/>
  <c r="AU17" i="70"/>
  <c r="AZ20" i="70"/>
  <c r="AV24" i="70"/>
  <c r="AR28" i="70"/>
  <c r="AW31" i="70"/>
  <c r="AS35" i="70"/>
  <c r="AX38" i="70"/>
  <c r="AT42" i="70"/>
  <c r="AY45" i="70"/>
  <c r="AU49" i="70"/>
  <c r="AZ52" i="70"/>
  <c r="AV56" i="70"/>
  <c r="AR60" i="70"/>
  <c r="AW63" i="70"/>
  <c r="AS67" i="70"/>
  <c r="AX70" i="70"/>
  <c r="AT74" i="70"/>
  <c r="AY76" i="70"/>
  <c r="AU78" i="70"/>
  <c r="AV79" i="70"/>
  <c r="AX80" i="70"/>
  <c r="AX81" i="70"/>
  <c r="AW82" i="70"/>
  <c r="AV83" i="70"/>
  <c r="AU84" i="70"/>
  <c r="AT85" i="70"/>
  <c r="AS86" i="70"/>
  <c r="AR87" i="70"/>
  <c r="AZ87" i="70"/>
  <c r="AY88" i="70"/>
  <c r="AX89" i="70"/>
  <c r="AW90" i="70"/>
  <c r="AV91" i="70"/>
  <c r="AU92" i="70"/>
  <c r="AT93" i="70"/>
  <c r="AS94" i="70"/>
  <c r="AR95" i="70"/>
  <c r="AZ95" i="70"/>
  <c r="AY96" i="70"/>
  <c r="AX97" i="70"/>
  <c r="AW98" i="70"/>
  <c r="AV99" i="70"/>
  <c r="AU100" i="70"/>
  <c r="AT101" i="70"/>
  <c r="AS102" i="70"/>
  <c r="AR103" i="70"/>
  <c r="AZ103" i="70"/>
  <c r="AY104" i="70"/>
  <c r="AX105" i="70"/>
  <c r="AW106" i="70"/>
  <c r="AV107" i="70"/>
  <c r="AU108" i="70"/>
  <c r="AT109" i="70"/>
  <c r="AS110" i="70"/>
  <c r="AR111" i="70"/>
  <c r="AZ111" i="70"/>
  <c r="AY112" i="70"/>
  <c r="AX113" i="70"/>
  <c r="AW114" i="70"/>
  <c r="AV115" i="70"/>
  <c r="AU116" i="70"/>
  <c r="AT117" i="70"/>
  <c r="AS118" i="70"/>
  <c r="AR119" i="70"/>
  <c r="AZ119" i="70"/>
  <c r="AY120" i="70"/>
  <c r="AX121" i="70"/>
  <c r="AW122" i="70"/>
  <c r="AV123" i="70"/>
  <c r="AU124" i="70"/>
  <c r="AT125" i="70"/>
  <c r="AS126" i="70"/>
  <c r="AR127" i="70"/>
  <c r="AZ127" i="70"/>
  <c r="AY128" i="70"/>
  <c r="AX129" i="70"/>
  <c r="AW130" i="70"/>
  <c r="AV131" i="70"/>
  <c r="AU132" i="70"/>
  <c r="AT133" i="70"/>
  <c r="AS134" i="70"/>
  <c r="AR135" i="70"/>
  <c r="AZ135" i="70"/>
  <c r="AY136" i="70"/>
  <c r="AX137" i="70"/>
  <c r="AW138" i="70"/>
  <c r="AV139" i="70"/>
  <c r="AU140" i="70"/>
  <c r="AT141" i="70"/>
  <c r="AS142" i="70"/>
  <c r="AR143" i="70"/>
  <c r="AZ143" i="70"/>
  <c r="AY144" i="70"/>
  <c r="AX145" i="70"/>
  <c r="AW146" i="70"/>
  <c r="AV147" i="70"/>
  <c r="AU148" i="70"/>
  <c r="AT149" i="70"/>
  <c r="AS150" i="70"/>
  <c r="AR151" i="70"/>
  <c r="AZ151" i="70"/>
  <c r="AY152" i="70"/>
  <c r="AX153" i="70"/>
  <c r="AW154" i="70"/>
  <c r="AV155" i="70"/>
  <c r="AU156" i="70"/>
  <c r="AT157" i="70"/>
  <c r="AS158" i="70"/>
  <c r="AR159" i="70"/>
  <c r="AZ159" i="70"/>
  <c r="AY160" i="70"/>
  <c r="AX161" i="70"/>
  <c r="AW162" i="70"/>
  <c r="AV163" i="70"/>
  <c r="AU164" i="70"/>
  <c r="AT165" i="70"/>
  <c r="AS166" i="70"/>
  <c r="AR167" i="70"/>
  <c r="AZ167" i="70"/>
  <c r="AY168" i="70"/>
  <c r="AX169" i="70"/>
  <c r="AW170" i="70"/>
  <c r="AV171" i="70"/>
  <c r="AU172" i="70"/>
  <c r="AT173" i="70"/>
  <c r="AS174" i="70"/>
  <c r="AR175" i="70"/>
  <c r="AZ175" i="70"/>
  <c r="AY176" i="70"/>
  <c r="AX177" i="70"/>
  <c r="AW178" i="70"/>
  <c r="AV179" i="70"/>
  <c r="AU180" i="70"/>
  <c r="AT181" i="70"/>
  <c r="AS182" i="70"/>
  <c r="AR183" i="70"/>
  <c r="AZ183" i="70"/>
  <c r="AY184" i="70"/>
  <c r="AX185" i="70"/>
  <c r="AW186" i="70"/>
  <c r="AV187" i="70"/>
  <c r="AU188" i="70"/>
  <c r="AT189" i="70"/>
  <c r="AS190" i="70"/>
  <c r="AR191" i="70"/>
  <c r="AZ191" i="70"/>
  <c r="AY192" i="70"/>
  <c r="AX193" i="70"/>
  <c r="AW194" i="70"/>
  <c r="AV195" i="70"/>
  <c r="AU196" i="70"/>
  <c r="AT197" i="70"/>
  <c r="AS198" i="70"/>
  <c r="AR199" i="70"/>
  <c r="AZ199" i="70"/>
  <c r="AY200" i="70"/>
  <c r="AX201" i="70"/>
  <c r="AW202" i="70"/>
  <c r="AV203" i="70"/>
  <c r="AU204" i="70"/>
  <c r="AT205" i="70"/>
  <c r="AS206" i="70"/>
  <c r="AR207" i="70"/>
  <c r="AZ207" i="70"/>
  <c r="AY208" i="70"/>
  <c r="AX209" i="70"/>
  <c r="AW210" i="70"/>
  <c r="AV211" i="70"/>
  <c r="AU212" i="70"/>
  <c r="AT213" i="70"/>
  <c r="AS214" i="70"/>
  <c r="AR215" i="70"/>
  <c r="AZ215" i="70"/>
  <c r="AY216" i="70"/>
  <c r="AX217" i="70"/>
  <c r="AW218" i="70"/>
  <c r="AV219" i="70"/>
  <c r="AU220" i="70"/>
  <c r="AT221" i="70"/>
  <c r="AS222" i="70"/>
  <c r="AR223" i="70"/>
  <c r="AZ223" i="70"/>
  <c r="AY224" i="70"/>
  <c r="AX225" i="70"/>
  <c r="AW226" i="70"/>
  <c r="AV227" i="70"/>
  <c r="AU228" i="70"/>
  <c r="AT229" i="70"/>
  <c r="AS230" i="70"/>
  <c r="AR231" i="70"/>
  <c r="AZ231" i="70"/>
  <c r="AY232" i="70"/>
  <c r="AX233" i="70"/>
  <c r="AW234" i="70"/>
  <c r="AV235" i="70"/>
  <c r="AU236" i="70"/>
  <c r="AT237" i="70"/>
  <c r="AS238" i="70"/>
  <c r="AR239" i="70"/>
  <c r="AZ239" i="70"/>
  <c r="AY240" i="70"/>
  <c r="AX241" i="70"/>
  <c r="AW242" i="70"/>
  <c r="AV243" i="70"/>
  <c r="AU244" i="70"/>
  <c r="AT245" i="70"/>
  <c r="AS246" i="70"/>
  <c r="AR247" i="70"/>
  <c r="AZ247" i="70"/>
  <c r="AY248" i="70"/>
  <c r="AX249" i="70"/>
  <c r="AW250" i="70"/>
  <c r="AV251" i="70"/>
  <c r="AU252" i="70"/>
  <c r="AT253" i="70"/>
  <c r="AS254" i="70"/>
  <c r="AR255" i="70"/>
  <c r="AZ255" i="70"/>
  <c r="AY256" i="70"/>
  <c r="AX257" i="70"/>
  <c r="AW258" i="70"/>
  <c r="AV259" i="70"/>
  <c r="AU260" i="70"/>
  <c r="AT261" i="70"/>
  <c r="AS262" i="70"/>
  <c r="AR263" i="70"/>
  <c r="AZ263" i="70"/>
  <c r="AY264" i="70"/>
  <c r="AX265" i="70"/>
  <c r="AW266" i="70"/>
  <c r="AV267" i="70"/>
  <c r="AU268" i="70"/>
  <c r="AT269" i="70"/>
  <c r="AS270" i="70"/>
  <c r="AR271" i="70"/>
  <c r="AZ271" i="70"/>
  <c r="AY272" i="70"/>
  <c r="AX273" i="70"/>
  <c r="AW274" i="70"/>
  <c r="AV275" i="70"/>
  <c r="AU276" i="70"/>
  <c r="AT277" i="70"/>
  <c r="AS278" i="70"/>
  <c r="AR279" i="70"/>
  <c r="AZ279" i="70"/>
  <c r="AY280" i="70"/>
  <c r="AX281" i="70"/>
  <c r="AW282" i="70"/>
  <c r="AV283" i="70"/>
  <c r="AU284" i="70"/>
  <c r="AT285" i="70"/>
  <c r="AS286" i="70"/>
  <c r="AR287" i="70"/>
  <c r="AZ287" i="70"/>
  <c r="AY288" i="70"/>
  <c r="AX289" i="70"/>
  <c r="AW290" i="70"/>
  <c r="AV291" i="70"/>
  <c r="AU292" i="70"/>
  <c r="AT293" i="70"/>
  <c r="AS294" i="70"/>
  <c r="AR295" i="70"/>
  <c r="AZ295" i="70"/>
  <c r="AY296" i="70"/>
  <c r="AX297" i="70"/>
  <c r="AW298" i="70"/>
  <c r="AV299" i="70"/>
  <c r="AU300" i="70"/>
  <c r="AT301" i="70"/>
  <c r="AS302" i="70"/>
  <c r="AR303" i="70"/>
  <c r="AZ303" i="70"/>
  <c r="AY304" i="70"/>
  <c r="AS305" i="70"/>
  <c r="AR306" i="70"/>
  <c r="AZ306" i="70"/>
  <c r="AY307" i="70"/>
  <c r="AX308" i="70"/>
  <c r="AW309" i="70"/>
  <c r="AV310" i="70"/>
  <c r="AU311" i="70"/>
  <c r="AT312" i="70"/>
  <c r="AS313" i="70"/>
  <c r="AR314" i="70"/>
  <c r="AZ314" i="70"/>
  <c r="AY315" i="70"/>
  <c r="AX316" i="70"/>
  <c r="AW317" i="70"/>
  <c r="AV318" i="70"/>
  <c r="AU319" i="70"/>
  <c r="AT320" i="70"/>
  <c r="AS321" i="70"/>
  <c r="AR322" i="70"/>
  <c r="AZ322" i="70"/>
  <c r="AY323" i="70"/>
  <c r="AX324" i="70"/>
  <c r="AW325" i="70"/>
  <c r="AV326" i="70"/>
  <c r="AU327" i="70"/>
  <c r="AT328" i="70"/>
  <c r="AS329" i="70"/>
  <c r="AR330" i="70"/>
  <c r="AZ330" i="70"/>
  <c r="AY331" i="70"/>
  <c r="AX332" i="70"/>
  <c r="AW333" i="70"/>
  <c r="AV334" i="70"/>
  <c r="AU335" i="70"/>
  <c r="AT336" i="70"/>
  <c r="AS337" i="70"/>
  <c r="AR338" i="70"/>
  <c r="AZ338" i="70"/>
  <c r="AY339" i="70"/>
  <c r="AX340" i="70"/>
  <c r="AW341" i="70"/>
  <c r="AU343" i="70"/>
  <c r="AT344" i="70"/>
  <c r="AS345" i="70"/>
  <c r="AX346" i="70"/>
  <c r="AW347" i="70"/>
  <c r="AU349" i="70"/>
  <c r="AT350" i="70"/>
  <c r="AS351" i="70"/>
  <c r="AR352" i="70"/>
  <c r="AZ352" i="70"/>
  <c r="AY353" i="70"/>
  <c r="AX354" i="70"/>
  <c r="AW355" i="70"/>
  <c r="AU357" i="70"/>
  <c r="AT358" i="70"/>
  <c r="AS359" i="70"/>
  <c r="AR360" i="70"/>
  <c r="AZ360" i="70"/>
  <c r="AY361" i="70"/>
  <c r="AX362" i="70"/>
  <c r="AW363" i="70"/>
  <c r="AU365" i="70"/>
  <c r="AT367" i="70"/>
  <c r="AY368" i="70"/>
  <c r="AT371" i="70"/>
  <c r="AY372" i="70"/>
  <c r="AT375" i="70"/>
  <c r="AY376" i="70"/>
  <c r="AT379" i="70"/>
  <c r="BC590" i="70"/>
  <c r="BB603" i="70"/>
  <c r="BA616" i="70"/>
  <c r="BE628" i="70"/>
  <c r="BE639" i="70"/>
  <c r="BB646" i="70"/>
  <c r="BD652" i="70"/>
  <c r="BA659" i="70"/>
  <c r="BC665" i="70"/>
  <c r="BE671" i="70"/>
  <c r="BB678" i="70"/>
  <c r="AV7" i="70"/>
  <c r="AR11" i="70"/>
  <c r="AW14" i="70"/>
  <c r="AS18" i="70"/>
  <c r="AX21" i="70"/>
  <c r="AT25" i="70"/>
  <c r="AY28" i="70"/>
  <c r="AU32" i="70"/>
  <c r="AZ35" i="70"/>
  <c r="AV39" i="70"/>
  <c r="AR43" i="70"/>
  <c r="AW46" i="70"/>
  <c r="AS50" i="70"/>
  <c r="AX53" i="70"/>
  <c r="AT57" i="70"/>
  <c r="AY60" i="70"/>
  <c r="AU64" i="70"/>
  <c r="AZ67" i="70"/>
  <c r="AV71" i="70"/>
  <c r="AX74" i="70"/>
  <c r="AZ76" i="70"/>
  <c r="AV78" i="70"/>
  <c r="AW79" i="70"/>
  <c r="AZ80" i="70"/>
  <c r="AY81" i="70"/>
  <c r="AX82" i="70"/>
  <c r="AW83" i="70"/>
  <c r="AV84" i="70"/>
  <c r="AU85" i="70"/>
  <c r="AT86" i="70"/>
  <c r="AS87" i="70"/>
  <c r="AR88" i="70"/>
  <c r="AZ88" i="70"/>
  <c r="AY89" i="70"/>
  <c r="AX90" i="70"/>
  <c r="AW91" i="70"/>
  <c r="AV92" i="70"/>
  <c r="AU93" i="70"/>
  <c r="AT94" i="70"/>
  <c r="AS95" i="70"/>
  <c r="AR96" i="70"/>
  <c r="AZ96" i="70"/>
  <c r="AY97" i="70"/>
  <c r="AX98" i="70"/>
  <c r="AW99" i="70"/>
  <c r="AV100" i="70"/>
  <c r="AU101" i="70"/>
  <c r="AT102" i="70"/>
  <c r="AS103" i="70"/>
  <c r="AR104" i="70"/>
  <c r="AZ104" i="70"/>
  <c r="AY105" i="70"/>
  <c r="AX106" i="70"/>
  <c r="AW107" i="70"/>
  <c r="AV108" i="70"/>
  <c r="AU109" i="70"/>
  <c r="AT110" i="70"/>
  <c r="AS111" i="70"/>
  <c r="AR112" i="70"/>
  <c r="AZ112" i="70"/>
  <c r="AY113" i="70"/>
  <c r="AX114" i="70"/>
  <c r="AW115" i="70"/>
  <c r="AV116" i="70"/>
  <c r="AU117" i="70"/>
  <c r="AT118" i="70"/>
  <c r="AS119" i="70"/>
  <c r="AR120" i="70"/>
  <c r="AZ120" i="70"/>
  <c r="AY121" i="70"/>
  <c r="AX122" i="70"/>
  <c r="AW123" i="70"/>
  <c r="AV124" i="70"/>
  <c r="AU125" i="70"/>
  <c r="AT126" i="70"/>
  <c r="AS127" i="70"/>
  <c r="AR128" i="70"/>
  <c r="AZ128" i="70"/>
  <c r="AY129" i="70"/>
  <c r="AX130" i="70"/>
  <c r="AW131" i="70"/>
  <c r="AV132" i="70"/>
  <c r="AU133" i="70"/>
  <c r="AT134" i="70"/>
  <c r="AS135" i="70"/>
  <c r="AR136" i="70"/>
  <c r="AZ136" i="70"/>
  <c r="AY137" i="70"/>
  <c r="AX138" i="70"/>
  <c r="AW139" i="70"/>
  <c r="AV140" i="70"/>
  <c r="AU141" i="70"/>
  <c r="AT142" i="70"/>
  <c r="AS143" i="70"/>
  <c r="AR144" i="70"/>
  <c r="AZ144" i="70"/>
  <c r="AY145" i="70"/>
  <c r="AX146" i="70"/>
  <c r="AW147" i="70"/>
  <c r="AV148" i="70"/>
  <c r="AU149" i="70"/>
  <c r="AT150" i="70"/>
  <c r="AS151" i="70"/>
  <c r="AR152" i="70"/>
  <c r="AZ152" i="70"/>
  <c r="AY153" i="70"/>
  <c r="AX154" i="70"/>
  <c r="AW155" i="70"/>
  <c r="AV156" i="70"/>
  <c r="AU157" i="70"/>
  <c r="AT158" i="70"/>
  <c r="AS159" i="70"/>
  <c r="AR160" i="70"/>
  <c r="AZ160" i="70"/>
  <c r="AY161" i="70"/>
  <c r="AX162" i="70"/>
  <c r="AW163" i="70"/>
  <c r="AV164" i="70"/>
  <c r="AU165" i="70"/>
  <c r="AT166" i="70"/>
  <c r="AS167" i="70"/>
  <c r="AR168" i="70"/>
  <c r="AZ168" i="70"/>
  <c r="AY169" i="70"/>
  <c r="AX170" i="70"/>
  <c r="AW171" i="70"/>
  <c r="AV172" i="70"/>
  <c r="AU173" i="70"/>
  <c r="AT174" i="70"/>
  <c r="AS175" i="70"/>
  <c r="AR176" i="70"/>
  <c r="AZ176" i="70"/>
  <c r="AY177" i="70"/>
  <c r="AX178" i="70"/>
  <c r="AW179" i="70"/>
  <c r="AV180" i="70"/>
  <c r="AU181" i="70"/>
  <c r="AT182" i="70"/>
  <c r="AS183" i="70"/>
  <c r="AR184" i="70"/>
  <c r="AZ184" i="70"/>
  <c r="AY185" i="70"/>
  <c r="AX186" i="70"/>
  <c r="AW187" i="70"/>
  <c r="AV188" i="70"/>
  <c r="AU189" i="70"/>
  <c r="AT190" i="70"/>
  <c r="AS191" i="70"/>
  <c r="AR192" i="70"/>
  <c r="AZ192" i="70"/>
  <c r="AY193" i="70"/>
  <c r="AX194" i="70"/>
  <c r="AW195" i="70"/>
  <c r="AV196" i="70"/>
  <c r="AU197" i="70"/>
  <c r="AT198" i="70"/>
  <c r="AS199" i="70"/>
  <c r="AR200" i="70"/>
  <c r="AZ200" i="70"/>
  <c r="AY201" i="70"/>
  <c r="AX202" i="70"/>
  <c r="AW203" i="70"/>
  <c r="AV204" i="70"/>
  <c r="AU205" i="70"/>
  <c r="AT206" i="70"/>
  <c r="AS207" i="70"/>
  <c r="AR208" i="70"/>
  <c r="AZ208" i="70"/>
  <c r="AY209" i="70"/>
  <c r="AX210" i="70"/>
  <c r="AW211" i="70"/>
  <c r="AV212" i="70"/>
  <c r="AU213" i="70"/>
  <c r="AT214" i="70"/>
  <c r="AS215" i="70"/>
  <c r="AR216" i="70"/>
  <c r="AZ216" i="70"/>
  <c r="AY217" i="70"/>
  <c r="AX218" i="70"/>
  <c r="AW219" i="70"/>
  <c r="AV220" i="70"/>
  <c r="AU221" i="70"/>
  <c r="AT222" i="70"/>
  <c r="AS223" i="70"/>
  <c r="AR224" i="70"/>
  <c r="AZ224" i="70"/>
  <c r="AY225" i="70"/>
  <c r="AX226" i="70"/>
  <c r="AW227" i="70"/>
  <c r="AV228" i="70"/>
  <c r="AU229" i="70"/>
  <c r="AT230" i="70"/>
  <c r="AS231" i="70"/>
  <c r="AR232" i="70"/>
  <c r="AZ232" i="70"/>
  <c r="AY233" i="70"/>
  <c r="AX234" i="70"/>
  <c r="AW235" i="70"/>
  <c r="AV236" i="70"/>
  <c r="AU237" i="70"/>
  <c r="AT238" i="70"/>
  <c r="AS239" i="70"/>
  <c r="AR240" i="70"/>
  <c r="AZ240" i="70"/>
  <c r="AY241" i="70"/>
  <c r="AX242" i="70"/>
  <c r="AW243" i="70"/>
  <c r="AV244" i="70"/>
  <c r="AU245" i="70"/>
  <c r="AT246" i="70"/>
  <c r="AS247" i="70"/>
  <c r="AR248" i="70"/>
  <c r="AZ248" i="70"/>
  <c r="AY249" i="70"/>
  <c r="AX250" i="70"/>
  <c r="AW251" i="70"/>
  <c r="AV252" i="70"/>
  <c r="AU253" i="70"/>
  <c r="AT254" i="70"/>
  <c r="AS255" i="70"/>
  <c r="AR256" i="70"/>
  <c r="AZ256" i="70"/>
  <c r="AY257" i="70"/>
  <c r="AX258" i="70"/>
  <c r="AW259" i="70"/>
  <c r="AV260" i="70"/>
  <c r="AU261" i="70"/>
  <c r="AT262" i="70"/>
  <c r="AS263" i="70"/>
  <c r="AR264" i="70"/>
  <c r="AZ264" i="70"/>
  <c r="AY265" i="70"/>
  <c r="AX266" i="70"/>
  <c r="AW267" i="70"/>
  <c r="AV268" i="70"/>
  <c r="AU269" i="70"/>
  <c r="AT270" i="70"/>
  <c r="AS271" i="70"/>
  <c r="AR272" i="70"/>
  <c r="AZ272" i="70"/>
  <c r="AY273" i="70"/>
  <c r="AX274" i="70"/>
  <c r="AW275" i="70"/>
  <c r="AV276" i="70"/>
  <c r="AU277" i="70"/>
  <c r="AT278" i="70"/>
  <c r="AS279" i="70"/>
  <c r="AR280" i="70"/>
  <c r="AZ280" i="70"/>
  <c r="AY281" i="70"/>
  <c r="AX282" i="70"/>
  <c r="AW283" i="70"/>
  <c r="AV284" i="70"/>
  <c r="AU285" i="70"/>
  <c r="AT286" i="70"/>
  <c r="AS287" i="70"/>
  <c r="AR288" i="70"/>
  <c r="AZ288" i="70"/>
  <c r="AY289" i="70"/>
  <c r="AX290" i="70"/>
  <c r="AW291" i="70"/>
  <c r="AV292" i="70"/>
  <c r="AU293" i="70"/>
  <c r="AT294" i="70"/>
  <c r="AS295" i="70"/>
  <c r="AR296" i="70"/>
  <c r="AZ296" i="70"/>
  <c r="AY297" i="70"/>
  <c r="AX298" i="70"/>
  <c r="AW299" i="70"/>
  <c r="AV300" i="70"/>
  <c r="AU301" i="70"/>
  <c r="AT302" i="70"/>
  <c r="AS303" i="70"/>
  <c r="AR304" i="70"/>
  <c r="AZ304" i="70"/>
  <c r="AT305" i="70"/>
  <c r="AS306" i="70"/>
  <c r="AR307" i="70"/>
  <c r="AZ307" i="70"/>
  <c r="AY308" i="70"/>
  <c r="AX309" i="70"/>
  <c r="AW310" i="70"/>
  <c r="AV311" i="70"/>
  <c r="AU312" i="70"/>
  <c r="AT313" i="70"/>
  <c r="AS314" i="70"/>
  <c r="AR315" i="70"/>
  <c r="AZ315" i="70"/>
  <c r="AY316" i="70"/>
  <c r="AX317" i="70"/>
  <c r="AW318" i="70"/>
  <c r="AV319" i="70"/>
  <c r="AU320" i="70"/>
  <c r="AT321" i="70"/>
  <c r="AS322" i="70"/>
  <c r="AR323" i="70"/>
  <c r="AZ323" i="70"/>
  <c r="AY324" i="70"/>
  <c r="AX325" i="70"/>
  <c r="AW326" i="70"/>
  <c r="AV327" i="70"/>
  <c r="AU328" i="70"/>
  <c r="AT329" i="70"/>
  <c r="AS330" i="70"/>
  <c r="AR331" i="70"/>
  <c r="AZ331" i="70"/>
  <c r="AY332" i="70"/>
  <c r="AX333" i="70"/>
  <c r="AW334" i="70"/>
  <c r="AV335" i="70"/>
  <c r="AU336" i="70"/>
  <c r="AT337" i="70"/>
  <c r="AS338" i="70"/>
  <c r="AR339" i="70"/>
  <c r="AZ339" i="70"/>
  <c r="AY340" i="70"/>
  <c r="AX341" i="70"/>
  <c r="AW342" i="70"/>
  <c r="AU344" i="70"/>
  <c r="AT345" i="70"/>
  <c r="AY346" i="70"/>
  <c r="AX347" i="70"/>
  <c r="AW348" i="70"/>
  <c r="AU350" i="70"/>
  <c r="AT351" i="70"/>
  <c r="AS352" i="70"/>
  <c r="AR353" i="70"/>
  <c r="AZ353" i="70"/>
  <c r="AY354" i="70"/>
  <c r="AX355" i="70"/>
  <c r="AW356" i="70"/>
  <c r="AU358" i="70"/>
  <c r="AT359" i="70"/>
  <c r="AS360" i="70"/>
  <c r="AZ361" i="70"/>
  <c r="AY362" i="70"/>
  <c r="AX363" i="70"/>
  <c r="AW364" i="70"/>
  <c r="AX367" i="70"/>
  <c r="AZ368" i="70"/>
  <c r="AS370" i="70"/>
  <c r="AX371" i="70"/>
  <c r="AZ372" i="70"/>
  <c r="AS374" i="70"/>
  <c r="AX375" i="70"/>
  <c r="AZ376" i="70"/>
  <c r="BB579" i="70"/>
  <c r="BA592" i="70"/>
  <c r="BE604" i="70"/>
  <c r="BD617" i="70"/>
  <c r="BC630" i="70"/>
  <c r="BA640" i="70"/>
  <c r="BC646" i="70"/>
  <c r="BE652" i="70"/>
  <c r="BB659" i="70"/>
  <c r="BD665" i="70"/>
  <c r="BA672" i="70"/>
  <c r="BC678" i="70"/>
  <c r="AW7" i="70"/>
  <c r="AS11" i="70"/>
  <c r="AX14" i="70"/>
  <c r="AT18" i="70"/>
  <c r="AY21" i="70"/>
  <c r="AU25" i="70"/>
  <c r="AZ28" i="70"/>
  <c r="AV32" i="70"/>
  <c r="AR36" i="70"/>
  <c r="AW39" i="70"/>
  <c r="AS43" i="70"/>
  <c r="AX46" i="70"/>
  <c r="AT50" i="70"/>
  <c r="AY53" i="70"/>
  <c r="AU57" i="70"/>
  <c r="AZ60" i="70"/>
  <c r="AV64" i="70"/>
  <c r="AR68" i="70"/>
  <c r="AW71" i="70"/>
  <c r="AR75" i="70"/>
  <c r="AU77" i="70"/>
  <c r="AW78" i="70"/>
  <c r="AY79" i="70"/>
  <c r="AR81" i="70"/>
  <c r="AZ81" i="70"/>
  <c r="AY82" i="70"/>
  <c r="AX83" i="70"/>
  <c r="AW84" i="70"/>
  <c r="AV85" i="70"/>
  <c r="AU86" i="70"/>
  <c r="AT87" i="70"/>
  <c r="AS88" i="70"/>
  <c r="AR89" i="70"/>
  <c r="AZ89" i="70"/>
  <c r="AY90" i="70"/>
  <c r="AX91" i="70"/>
  <c r="AW92" i="70"/>
  <c r="AV93" i="70"/>
  <c r="AU94" i="70"/>
  <c r="AT95" i="70"/>
  <c r="AS96" i="70"/>
  <c r="AR97" i="70"/>
  <c r="AZ97" i="70"/>
  <c r="AY98" i="70"/>
  <c r="AX99" i="70"/>
  <c r="AW100" i="70"/>
  <c r="AV101" i="70"/>
  <c r="AU102" i="70"/>
  <c r="AT103" i="70"/>
  <c r="AS104" i="70"/>
  <c r="AR105" i="70"/>
  <c r="AZ105" i="70"/>
  <c r="AY106" i="70"/>
  <c r="AX107" i="70"/>
  <c r="AW108" i="70"/>
  <c r="AV109" i="70"/>
  <c r="AU110" i="70"/>
  <c r="AT111" i="70"/>
  <c r="AS112" i="70"/>
  <c r="AR113" i="70"/>
  <c r="AZ113" i="70"/>
  <c r="AY114" i="70"/>
  <c r="AX115" i="70"/>
  <c r="AW116" i="70"/>
  <c r="AV117" i="70"/>
  <c r="AU118" i="70"/>
  <c r="AT119" i="70"/>
  <c r="AS120" i="70"/>
  <c r="AR121" i="70"/>
  <c r="AZ121" i="70"/>
  <c r="AY122" i="70"/>
  <c r="AX123" i="70"/>
  <c r="AW124" i="70"/>
  <c r="AV125" i="70"/>
  <c r="AU126" i="70"/>
  <c r="AT127" i="70"/>
  <c r="AS128" i="70"/>
  <c r="AR129" i="70"/>
  <c r="AZ129" i="70"/>
  <c r="AY130" i="70"/>
  <c r="AX131" i="70"/>
  <c r="AW132" i="70"/>
  <c r="AV133" i="70"/>
  <c r="AU134" i="70"/>
  <c r="AT135" i="70"/>
  <c r="AS136" i="70"/>
  <c r="AR137" i="70"/>
  <c r="AZ137" i="70"/>
  <c r="AY138" i="70"/>
  <c r="AX139" i="70"/>
  <c r="AW140" i="70"/>
  <c r="AV141" i="70"/>
  <c r="AU142" i="70"/>
  <c r="AT143" i="70"/>
  <c r="AS144" i="70"/>
  <c r="AR145" i="70"/>
  <c r="AZ145" i="70"/>
  <c r="AY146" i="70"/>
  <c r="AX147" i="70"/>
  <c r="AW148" i="70"/>
  <c r="AV149" i="70"/>
  <c r="AU150" i="70"/>
  <c r="AT151" i="70"/>
  <c r="AS152" i="70"/>
  <c r="AR153" i="70"/>
  <c r="AZ153" i="70"/>
  <c r="AY154" i="70"/>
  <c r="AX155" i="70"/>
  <c r="AW156" i="70"/>
  <c r="AV157" i="70"/>
  <c r="AU158" i="70"/>
  <c r="AT159" i="70"/>
  <c r="AS160" i="70"/>
  <c r="AR161" i="70"/>
  <c r="AZ161" i="70"/>
  <c r="AY162" i="70"/>
  <c r="AX163" i="70"/>
  <c r="AW164" i="70"/>
  <c r="AV165" i="70"/>
  <c r="AU166" i="70"/>
  <c r="AT167" i="70"/>
  <c r="AS168" i="70"/>
  <c r="AR169" i="70"/>
  <c r="AZ169" i="70"/>
  <c r="AY170" i="70"/>
  <c r="AX171" i="70"/>
  <c r="AW172" i="70"/>
  <c r="AV173" i="70"/>
  <c r="AU174" i="70"/>
  <c r="AT175" i="70"/>
  <c r="AS176" i="70"/>
  <c r="AR177" i="70"/>
  <c r="AZ177" i="70"/>
  <c r="AY178" i="70"/>
  <c r="AX179" i="70"/>
  <c r="AW180" i="70"/>
  <c r="AV181" i="70"/>
  <c r="AU182" i="70"/>
  <c r="AT183" i="70"/>
  <c r="AS184" i="70"/>
  <c r="AR185" i="70"/>
  <c r="AZ185" i="70"/>
  <c r="AY186" i="70"/>
  <c r="AX187" i="70"/>
  <c r="AW188" i="70"/>
  <c r="AV189" i="70"/>
  <c r="AU190" i="70"/>
  <c r="AT191" i="70"/>
  <c r="AS192" i="70"/>
  <c r="AR193" i="70"/>
  <c r="AZ193" i="70"/>
  <c r="AY194" i="70"/>
  <c r="AX195" i="70"/>
  <c r="AW196" i="70"/>
  <c r="AV197" i="70"/>
  <c r="AU198" i="70"/>
  <c r="AT199" i="70"/>
  <c r="AS200" i="70"/>
  <c r="AR201" i="70"/>
  <c r="AZ201" i="70"/>
  <c r="AY202" i="70"/>
  <c r="AX203" i="70"/>
  <c r="AW204" i="70"/>
  <c r="AV205" i="70"/>
  <c r="AU206" i="70"/>
  <c r="AT207" i="70"/>
  <c r="AS208" i="70"/>
  <c r="AR209" i="70"/>
  <c r="AZ209" i="70"/>
  <c r="AY210" i="70"/>
  <c r="AX211" i="70"/>
  <c r="AW212" i="70"/>
  <c r="AV213" i="70"/>
  <c r="AU214" i="70"/>
  <c r="AT215" i="70"/>
  <c r="AS216" i="70"/>
  <c r="AR217" i="70"/>
  <c r="AZ217" i="70"/>
  <c r="AY218" i="70"/>
  <c r="AX219" i="70"/>
  <c r="AW220" i="70"/>
  <c r="AV221" i="70"/>
  <c r="AU222" i="70"/>
  <c r="AT223" i="70"/>
  <c r="AS224" i="70"/>
  <c r="AR225" i="70"/>
  <c r="AZ225" i="70"/>
  <c r="AY226" i="70"/>
  <c r="AX227" i="70"/>
  <c r="AW228" i="70"/>
  <c r="AV229" i="70"/>
  <c r="AU230" i="70"/>
  <c r="AT231" i="70"/>
  <c r="AS232" i="70"/>
  <c r="AR233" i="70"/>
  <c r="AZ233" i="70"/>
  <c r="AY234" i="70"/>
  <c r="AX235" i="70"/>
  <c r="AW236" i="70"/>
  <c r="AV237" i="70"/>
  <c r="AU238" i="70"/>
  <c r="AT239" i="70"/>
  <c r="AS240" i="70"/>
  <c r="AR241" i="70"/>
  <c r="AZ241" i="70"/>
  <c r="AY242" i="70"/>
  <c r="AX243" i="70"/>
  <c r="AW244" i="70"/>
  <c r="AV245" i="70"/>
  <c r="AU246" i="70"/>
  <c r="AT247" i="70"/>
  <c r="AS248" i="70"/>
  <c r="AR249" i="70"/>
  <c r="AZ249" i="70"/>
  <c r="AY250" i="70"/>
  <c r="AX251" i="70"/>
  <c r="AW252" i="70"/>
  <c r="AV253" i="70"/>
  <c r="AU254" i="70"/>
  <c r="AT255" i="70"/>
  <c r="AS256" i="70"/>
  <c r="AR257" i="70"/>
  <c r="AZ257" i="70"/>
  <c r="AY258" i="70"/>
  <c r="AX259" i="70"/>
  <c r="AW260" i="70"/>
  <c r="AV261" i="70"/>
  <c r="AU262" i="70"/>
  <c r="AT263" i="70"/>
  <c r="AS264" i="70"/>
  <c r="AR265" i="70"/>
  <c r="AZ265" i="70"/>
  <c r="AY266" i="70"/>
  <c r="AX267" i="70"/>
  <c r="AW268" i="70"/>
  <c r="AV269" i="70"/>
  <c r="AU270" i="70"/>
  <c r="AT271" i="70"/>
  <c r="AS272" i="70"/>
  <c r="AR273" i="70"/>
  <c r="AZ273" i="70"/>
  <c r="AY274" i="70"/>
  <c r="AX275" i="70"/>
  <c r="AW276" i="70"/>
  <c r="AV277" i="70"/>
  <c r="AU278" i="70"/>
  <c r="AT279" i="70"/>
  <c r="AS280" i="70"/>
  <c r="AR281" i="70"/>
  <c r="AZ281" i="70"/>
  <c r="AY282" i="70"/>
  <c r="AX283" i="70"/>
  <c r="AW284" i="70"/>
  <c r="AV285" i="70"/>
  <c r="AU286" i="70"/>
  <c r="AT287" i="70"/>
  <c r="AS288" i="70"/>
  <c r="AR289" i="70"/>
  <c r="AZ289" i="70"/>
  <c r="AY290" i="70"/>
  <c r="AX291" i="70"/>
  <c r="AW292" i="70"/>
  <c r="AV293" i="70"/>
  <c r="AU294" i="70"/>
  <c r="AT295" i="70"/>
  <c r="AS296" i="70"/>
  <c r="AR297" i="70"/>
  <c r="AZ297" i="70"/>
  <c r="AY298" i="70"/>
  <c r="AX299" i="70"/>
  <c r="AW300" i="70"/>
  <c r="AV301" i="70"/>
  <c r="AU302" i="70"/>
  <c r="AT303" i="70"/>
  <c r="AS304" i="70"/>
  <c r="AU305" i="70"/>
  <c r="AT306" i="70"/>
  <c r="AS307" i="70"/>
  <c r="AR308" i="70"/>
  <c r="AZ308" i="70"/>
  <c r="AY309" i="70"/>
  <c r="AX310" i="70"/>
  <c r="AW311" i="70"/>
  <c r="AV312" i="70"/>
  <c r="AU313" i="70"/>
  <c r="AT314" i="70"/>
  <c r="AS315" i="70"/>
  <c r="AR316" i="70"/>
  <c r="AZ316" i="70"/>
  <c r="AY317" i="70"/>
  <c r="AX318" i="70"/>
  <c r="AW319" i="70"/>
  <c r="AV320" i="70"/>
  <c r="AU321" i="70"/>
  <c r="AT322" i="70"/>
  <c r="AS323" i="70"/>
  <c r="AR324" i="70"/>
  <c r="AZ324" i="70"/>
  <c r="AY325" i="70"/>
  <c r="AX326" i="70"/>
  <c r="AW327" i="70"/>
  <c r="AV328" i="70"/>
  <c r="AU329" i="70"/>
  <c r="AT330" i="70"/>
  <c r="AS331" i="70"/>
  <c r="AR332" i="70"/>
  <c r="AZ332" i="70"/>
  <c r="AY333" i="70"/>
  <c r="AX334" i="70"/>
  <c r="AW335" i="70"/>
  <c r="AV336" i="70"/>
  <c r="AU337" i="70"/>
  <c r="AT338" i="70"/>
  <c r="AS339" i="70"/>
  <c r="AR340" i="70"/>
  <c r="AZ340" i="70"/>
  <c r="AY341" i="70"/>
  <c r="AX342" i="70"/>
  <c r="AW343" i="70"/>
  <c r="AU345" i="70"/>
  <c r="AR346" i="70"/>
  <c r="AZ346" i="70"/>
  <c r="AY347" i="70"/>
  <c r="AX348" i="70"/>
  <c r="AW349" i="70"/>
  <c r="AU351" i="70"/>
  <c r="AT352" i="70"/>
  <c r="AS353" i="70"/>
  <c r="AR354" i="70"/>
  <c r="AZ354" i="70"/>
  <c r="AY355" i="70"/>
  <c r="AX356" i="70"/>
  <c r="AW357" i="70"/>
  <c r="AU359" i="70"/>
  <c r="AT360" i="70"/>
  <c r="AS361" i="70"/>
  <c r="AR362" i="70"/>
  <c r="AZ362" i="70"/>
  <c r="AY363" i="70"/>
  <c r="AX364" i="70"/>
  <c r="AT366" i="70"/>
  <c r="AY367" i="70"/>
  <c r="AT370" i="70"/>
  <c r="AY371" i="70"/>
  <c r="AT374" i="70"/>
  <c r="AY375" i="70"/>
  <c r="BE580" i="70"/>
  <c r="BD593" i="70"/>
  <c r="BC606" i="70"/>
  <c r="BB619" i="70"/>
  <c r="BA632" i="70"/>
  <c r="BC641" i="70"/>
  <c r="BE647" i="70"/>
  <c r="BB654" i="70"/>
  <c r="BD660" i="70"/>
  <c r="BA667" i="70"/>
  <c r="BC673" i="70"/>
  <c r="BE679" i="70"/>
  <c r="AU8" i="70"/>
  <c r="AZ11" i="70"/>
  <c r="AV15" i="70"/>
  <c r="AR19" i="70"/>
  <c r="AW22" i="70"/>
  <c r="AS26" i="70"/>
  <c r="AX29" i="70"/>
  <c r="AT33" i="70"/>
  <c r="AY36" i="70"/>
  <c r="AU40" i="70"/>
  <c r="AZ43" i="70"/>
  <c r="AV47" i="70"/>
  <c r="AR51" i="70"/>
  <c r="AW54" i="70"/>
  <c r="AS58" i="70"/>
  <c r="AX61" i="70"/>
  <c r="AT65" i="70"/>
  <c r="AY68" i="70"/>
  <c r="AU72" i="70"/>
  <c r="AS75" i="70"/>
  <c r="AV77" i="70"/>
  <c r="AX78" i="70"/>
  <c r="AR80" i="70"/>
  <c r="AS81" i="70"/>
  <c r="AR82" i="70"/>
  <c r="AZ82" i="70"/>
  <c r="AY83" i="70"/>
  <c r="AX84" i="70"/>
  <c r="AW85" i="70"/>
  <c r="AV86" i="70"/>
  <c r="AU87" i="70"/>
  <c r="AT88" i="70"/>
  <c r="AS89" i="70"/>
  <c r="AR90" i="70"/>
  <c r="AZ90" i="70"/>
  <c r="AY91" i="70"/>
  <c r="AX92" i="70"/>
  <c r="AW93" i="70"/>
  <c r="AV94" i="70"/>
  <c r="AU95" i="70"/>
  <c r="AT96" i="70"/>
  <c r="AS97" i="70"/>
  <c r="AR98" i="70"/>
  <c r="AZ98" i="70"/>
  <c r="AY99" i="70"/>
  <c r="AX100" i="70"/>
  <c r="AW101" i="70"/>
  <c r="AV102" i="70"/>
  <c r="AU103" i="70"/>
  <c r="AT104" i="70"/>
  <c r="AS105" i="70"/>
  <c r="AR106" i="70"/>
  <c r="AZ106" i="70"/>
  <c r="AY107" i="70"/>
  <c r="AX108" i="70"/>
  <c r="AW109" i="70"/>
  <c r="AV110" i="70"/>
  <c r="AU111" i="70"/>
  <c r="AT112" i="70"/>
  <c r="AS113" i="70"/>
  <c r="AR114" i="70"/>
  <c r="AZ114" i="70"/>
  <c r="AY115" i="70"/>
  <c r="AX116" i="70"/>
  <c r="AW117" i="70"/>
  <c r="AV118" i="70"/>
  <c r="AU119" i="70"/>
  <c r="AT120" i="70"/>
  <c r="AS121" i="70"/>
  <c r="AR122" i="70"/>
  <c r="AZ122" i="70"/>
  <c r="AY123" i="70"/>
  <c r="AX124" i="70"/>
  <c r="AW125" i="70"/>
  <c r="AV126" i="70"/>
  <c r="AU127" i="70"/>
  <c r="AT128" i="70"/>
  <c r="AS129" i="70"/>
  <c r="AR130" i="70"/>
  <c r="AZ130" i="70"/>
  <c r="AY131" i="70"/>
  <c r="AX132" i="70"/>
  <c r="AW133" i="70"/>
  <c r="AV134" i="70"/>
  <c r="AU135" i="70"/>
  <c r="AT136" i="70"/>
  <c r="AS137" i="70"/>
  <c r="AR138" i="70"/>
  <c r="AZ138" i="70"/>
  <c r="AY139" i="70"/>
  <c r="AX140" i="70"/>
  <c r="AW141" i="70"/>
  <c r="AV142" i="70"/>
  <c r="AU143" i="70"/>
  <c r="AT144" i="70"/>
  <c r="AS145" i="70"/>
  <c r="AR146" i="70"/>
  <c r="AZ146" i="70"/>
  <c r="AY147" i="70"/>
  <c r="AX148" i="70"/>
  <c r="AW149" i="70"/>
  <c r="AV150" i="70"/>
  <c r="AU151" i="70"/>
  <c r="AT152" i="70"/>
  <c r="AS153" i="70"/>
  <c r="AR154" i="70"/>
  <c r="AZ154" i="70"/>
  <c r="AY155" i="70"/>
  <c r="AX156" i="70"/>
  <c r="AW157" i="70"/>
  <c r="AV158" i="70"/>
  <c r="AU159" i="70"/>
  <c r="AT160" i="70"/>
  <c r="AS161" i="70"/>
  <c r="AR162" i="70"/>
  <c r="AZ162" i="70"/>
  <c r="AY163" i="70"/>
  <c r="AX164" i="70"/>
  <c r="AW165" i="70"/>
  <c r="AV166" i="70"/>
  <c r="AU167" i="70"/>
  <c r="AT168" i="70"/>
  <c r="AS169" i="70"/>
  <c r="AR170" i="70"/>
  <c r="AZ170" i="70"/>
  <c r="AY171" i="70"/>
  <c r="AX172" i="70"/>
  <c r="AW173" i="70"/>
  <c r="AV174" i="70"/>
  <c r="AU175" i="70"/>
  <c r="AT176" i="70"/>
  <c r="AS177" i="70"/>
  <c r="AR178" i="70"/>
  <c r="AZ178" i="70"/>
  <c r="AY179" i="70"/>
  <c r="AX180" i="70"/>
  <c r="AW181" i="70"/>
  <c r="AV182" i="70"/>
  <c r="AU183" i="70"/>
  <c r="AT184" i="70"/>
  <c r="AS185" i="70"/>
  <c r="AR186" i="70"/>
  <c r="AZ186" i="70"/>
  <c r="AY187" i="70"/>
  <c r="AX188" i="70"/>
  <c r="AW189" i="70"/>
  <c r="AV190" i="70"/>
  <c r="AU191" i="70"/>
  <c r="AT192" i="70"/>
  <c r="AS193" i="70"/>
  <c r="AR194" i="70"/>
  <c r="AZ194" i="70"/>
  <c r="AY195" i="70"/>
  <c r="AX196" i="70"/>
  <c r="AW197" i="70"/>
  <c r="AV198" i="70"/>
  <c r="AU199" i="70"/>
  <c r="AT200" i="70"/>
  <c r="AS201" i="70"/>
  <c r="AR202" i="70"/>
  <c r="AZ202" i="70"/>
  <c r="AY203" i="70"/>
  <c r="AX204" i="70"/>
  <c r="AW205" i="70"/>
  <c r="AV206" i="70"/>
  <c r="AU207" i="70"/>
  <c r="AT208" i="70"/>
  <c r="AS209" i="70"/>
  <c r="AR210" i="70"/>
  <c r="AZ210" i="70"/>
  <c r="AY211" i="70"/>
  <c r="AX212" i="70"/>
  <c r="AW213" i="70"/>
  <c r="AV214" i="70"/>
  <c r="AU215" i="70"/>
  <c r="AT216" i="70"/>
  <c r="AS217" i="70"/>
  <c r="AR218" i="70"/>
  <c r="AZ218" i="70"/>
  <c r="AY219" i="70"/>
  <c r="AX220" i="70"/>
  <c r="AW221" i="70"/>
  <c r="AV222" i="70"/>
  <c r="AU223" i="70"/>
  <c r="AT224" i="70"/>
  <c r="AS225" i="70"/>
  <c r="AR226" i="70"/>
  <c r="AZ226" i="70"/>
  <c r="AY227" i="70"/>
  <c r="AX228" i="70"/>
  <c r="AW229" i="70"/>
  <c r="AV230" i="70"/>
  <c r="AU231" i="70"/>
  <c r="AT232" i="70"/>
  <c r="AS233" i="70"/>
  <c r="AR234" i="70"/>
  <c r="AZ234" i="70"/>
  <c r="AY235" i="70"/>
  <c r="AX236" i="70"/>
  <c r="AW237" i="70"/>
  <c r="AV238" i="70"/>
  <c r="AU239" i="70"/>
  <c r="AT240" i="70"/>
  <c r="AS241" i="70"/>
  <c r="AR242" i="70"/>
  <c r="AZ242" i="70"/>
  <c r="AY243" i="70"/>
  <c r="AX244" i="70"/>
  <c r="AW245" i="70"/>
  <c r="AV246" i="70"/>
  <c r="AU247" i="70"/>
  <c r="AT248" i="70"/>
  <c r="AS249" i="70"/>
  <c r="AR250" i="70"/>
  <c r="AZ250" i="70"/>
  <c r="AY251" i="70"/>
  <c r="AX252" i="70"/>
  <c r="AW253" i="70"/>
  <c r="AV254" i="70"/>
  <c r="AU255" i="70"/>
  <c r="AT256" i="70"/>
  <c r="AS257" i="70"/>
  <c r="AR258" i="70"/>
  <c r="AZ258" i="70"/>
  <c r="AY259" i="70"/>
  <c r="AX260" i="70"/>
  <c r="AW261" i="70"/>
  <c r="AV262" i="70"/>
  <c r="AU263" i="70"/>
  <c r="AT264" i="70"/>
  <c r="AS265" i="70"/>
  <c r="AR266" i="70"/>
  <c r="AZ266" i="70"/>
  <c r="AY267" i="70"/>
  <c r="AX268" i="70"/>
  <c r="AW269" i="70"/>
  <c r="AV270" i="70"/>
  <c r="AU271" i="70"/>
  <c r="AT272" i="70"/>
  <c r="AS273" i="70"/>
  <c r="AR274" i="70"/>
  <c r="AZ274" i="70"/>
  <c r="AY275" i="70"/>
  <c r="AX276" i="70"/>
  <c r="AW277" i="70"/>
  <c r="AV278" i="70"/>
  <c r="AU279" i="70"/>
  <c r="AT280" i="70"/>
  <c r="AS281" i="70"/>
  <c r="AR282" i="70"/>
  <c r="AZ282" i="70"/>
  <c r="AY283" i="70"/>
  <c r="AX284" i="70"/>
  <c r="AW285" i="70"/>
  <c r="AV286" i="70"/>
  <c r="AU287" i="70"/>
  <c r="AT288" i="70"/>
  <c r="AS289" i="70"/>
  <c r="AR290" i="70"/>
  <c r="AZ290" i="70"/>
  <c r="AY291" i="70"/>
  <c r="AX292" i="70"/>
  <c r="AW293" i="70"/>
  <c r="AV294" i="70"/>
  <c r="AU295" i="70"/>
  <c r="AT296" i="70"/>
  <c r="AS297" i="70"/>
  <c r="AR298" i="70"/>
  <c r="AZ298" i="70"/>
  <c r="AY299" i="70"/>
  <c r="AX300" i="70"/>
  <c r="AW301" i="70"/>
  <c r="AV302" i="70"/>
  <c r="AU303" i="70"/>
  <c r="AT304" i="70"/>
  <c r="AV305" i="70"/>
  <c r="AU306" i="70"/>
  <c r="AT307" i="70"/>
  <c r="AS308" i="70"/>
  <c r="AR309" i="70"/>
  <c r="AZ309" i="70"/>
  <c r="AY310" i="70"/>
  <c r="AX311" i="70"/>
  <c r="AW312" i="70"/>
  <c r="AV313" i="70"/>
  <c r="AU314" i="70"/>
  <c r="AT315" i="70"/>
  <c r="AS316" i="70"/>
  <c r="AR317" i="70"/>
  <c r="AZ317" i="70"/>
  <c r="AY318" i="70"/>
  <c r="AX319" i="70"/>
  <c r="AW320" i="70"/>
  <c r="AV321" i="70"/>
  <c r="AU322" i="70"/>
  <c r="AT323" i="70"/>
  <c r="AS324" i="70"/>
  <c r="AR325" i="70"/>
  <c r="AZ325" i="70"/>
  <c r="AY326" i="70"/>
  <c r="AX327" i="70"/>
  <c r="AW328" i="70"/>
  <c r="AV329" i="70"/>
  <c r="AU330" i="70"/>
  <c r="AT331" i="70"/>
  <c r="AS332" i="70"/>
  <c r="AR333" i="70"/>
  <c r="AZ333" i="70"/>
  <c r="AY334" i="70"/>
  <c r="AX335" i="70"/>
  <c r="AW336" i="70"/>
  <c r="AV337" i="70"/>
  <c r="AU338" i="70"/>
  <c r="AT339" i="70"/>
  <c r="AS340" i="70"/>
  <c r="AR341" i="70"/>
  <c r="AZ341" i="70"/>
  <c r="AY342" i="70"/>
  <c r="AX343" i="70"/>
  <c r="AW344" i="70"/>
  <c r="AS346" i="70"/>
  <c r="AR347" i="70"/>
  <c r="AZ347" i="70"/>
  <c r="AY348" i="70"/>
  <c r="AX349" i="70"/>
  <c r="AW350" i="70"/>
  <c r="AU352" i="70"/>
  <c r="AT353" i="70"/>
  <c r="AS354" i="70"/>
  <c r="AR355" i="70"/>
  <c r="AZ355" i="70"/>
  <c r="AY356" i="70"/>
  <c r="AX357" i="70"/>
  <c r="AW358" i="70"/>
  <c r="AU360" i="70"/>
  <c r="AT361" i="70"/>
  <c r="AS362" i="70"/>
  <c r="AR363" i="70"/>
  <c r="AZ363" i="70"/>
  <c r="AY364" i="70"/>
  <c r="AX365" i="70"/>
  <c r="AX366" i="70"/>
  <c r="AZ367" i="70"/>
  <c r="AS369" i="70"/>
  <c r="AX370" i="70"/>
  <c r="AZ371" i="70"/>
  <c r="AS373" i="70"/>
  <c r="AX374" i="70"/>
  <c r="AZ375" i="70"/>
  <c r="AS377" i="70"/>
  <c r="AX380" i="70"/>
  <c r="AZ381" i="70"/>
  <c r="AS383" i="70"/>
  <c r="AX384" i="70"/>
  <c r="AZ385" i="70"/>
  <c r="AS387" i="70"/>
  <c r="AX388" i="70"/>
  <c r="AZ389" i="70"/>
  <c r="AS391" i="70"/>
  <c r="AX392" i="70"/>
  <c r="AZ393" i="70"/>
  <c r="AS395" i="70"/>
  <c r="AX396" i="70"/>
  <c r="AZ397" i="70"/>
  <c r="AS399" i="70"/>
  <c r="AX400" i="70"/>
  <c r="AZ401" i="70"/>
  <c r="AS403" i="70"/>
  <c r="AX404" i="70"/>
  <c r="AZ405" i="70"/>
  <c r="AS407" i="70"/>
  <c r="AX408" i="70"/>
  <c r="AZ409" i="70"/>
  <c r="AS411" i="70"/>
  <c r="AX412" i="70"/>
  <c r="AZ413" i="70"/>
  <c r="AS415" i="70"/>
  <c r="AX416" i="70"/>
  <c r="AZ417" i="70"/>
  <c r="AS419" i="70"/>
  <c r="AX420" i="70"/>
  <c r="AZ421" i="70"/>
  <c r="AS423" i="70"/>
  <c r="AX424" i="70"/>
  <c r="AZ425" i="70"/>
  <c r="AS427" i="70"/>
  <c r="AX428" i="70"/>
  <c r="AZ429" i="70"/>
  <c r="AS431" i="70"/>
  <c r="AX432" i="70"/>
  <c r="AZ433" i="70"/>
  <c r="AS435" i="70"/>
  <c r="AX436" i="70"/>
  <c r="AZ437" i="70"/>
  <c r="AS439" i="70"/>
  <c r="AX440" i="70"/>
  <c r="AZ441" i="70"/>
  <c r="AS443" i="70"/>
  <c r="AX444" i="70"/>
  <c r="AZ445" i="70"/>
  <c r="AS447" i="70"/>
  <c r="AX448" i="70"/>
  <c r="AZ449" i="70"/>
  <c r="AS451" i="70"/>
  <c r="AX452" i="70"/>
  <c r="AZ453" i="70"/>
  <c r="AS455" i="70"/>
  <c r="AX456" i="70"/>
  <c r="AZ457" i="70"/>
  <c r="AS459" i="70"/>
  <c r="AX460" i="70"/>
  <c r="AZ461" i="70"/>
  <c r="AS463" i="70"/>
  <c r="AX464" i="70"/>
  <c r="AZ465" i="70"/>
  <c r="AS467" i="70"/>
  <c r="AX468" i="70"/>
  <c r="AZ469" i="70"/>
  <c r="AS471" i="70"/>
  <c r="AX472" i="70"/>
  <c r="AZ473" i="70"/>
  <c r="AS475" i="70"/>
  <c r="AX476" i="70"/>
  <c r="AZ477" i="70"/>
  <c r="AS479" i="70"/>
  <c r="AX480" i="70"/>
  <c r="AZ481" i="70"/>
  <c r="AS483" i="70"/>
  <c r="AX484" i="70"/>
  <c r="AZ485" i="70"/>
  <c r="AS487" i="70"/>
  <c r="AX488" i="70"/>
  <c r="AZ489" i="70"/>
  <c r="AS491" i="70"/>
  <c r="AX492" i="70"/>
  <c r="AZ493" i="70"/>
  <c r="AS495" i="70"/>
  <c r="AX496" i="70"/>
  <c r="AZ497" i="70"/>
  <c r="AS499" i="70"/>
  <c r="AX500" i="70"/>
  <c r="AZ501" i="70"/>
  <c r="AS503" i="70"/>
  <c r="AX504" i="70"/>
  <c r="AZ505" i="70"/>
  <c r="AS507" i="70"/>
  <c r="AX508" i="70"/>
  <c r="AZ509" i="70"/>
  <c r="AS511" i="70"/>
  <c r="AX512" i="70"/>
  <c r="AZ513" i="70"/>
  <c r="AS515" i="70"/>
  <c r="AX516" i="70"/>
  <c r="AZ517" i="70"/>
  <c r="AS519" i="70"/>
  <c r="AX520" i="70"/>
  <c r="AZ521" i="70"/>
  <c r="AS523" i="70"/>
  <c r="AX524" i="70"/>
  <c r="AZ525" i="70"/>
  <c r="AS527" i="70"/>
  <c r="AX528" i="70"/>
  <c r="AZ529" i="70"/>
  <c r="AS531" i="70"/>
  <c r="AX532" i="70"/>
  <c r="AZ533" i="70"/>
  <c r="AS535" i="70"/>
  <c r="AX536" i="70"/>
  <c r="AZ537" i="70"/>
  <c r="AS539" i="70"/>
  <c r="AX540" i="70"/>
  <c r="AZ541" i="70"/>
  <c r="AS543" i="70"/>
  <c r="AX544" i="70"/>
  <c r="AZ545" i="70"/>
  <c r="AS547" i="70"/>
  <c r="AX548" i="70"/>
  <c r="AZ549" i="70"/>
  <c r="AS551" i="70"/>
  <c r="AX552" i="70"/>
  <c r="AZ553" i="70"/>
  <c r="AS555" i="70"/>
  <c r="AX556" i="70"/>
  <c r="AZ557" i="70"/>
  <c r="AS559" i="70"/>
  <c r="AX560" i="70"/>
  <c r="AZ561" i="70"/>
  <c r="AS563" i="70"/>
  <c r="AX564" i="70"/>
  <c r="AZ565" i="70"/>
  <c r="AS567" i="70"/>
  <c r="AX568" i="70"/>
  <c r="AZ569" i="70"/>
  <c r="AS571" i="70"/>
  <c r="AX572" i="70"/>
  <c r="AZ573" i="70"/>
  <c r="AS575" i="70"/>
  <c r="AX576" i="70"/>
  <c r="AZ577" i="70"/>
  <c r="AX578" i="70"/>
  <c r="AZ579" i="70"/>
  <c r="AS581" i="70"/>
  <c r="AX582" i="70"/>
  <c r="AZ583" i="70"/>
  <c r="AS585" i="70"/>
  <c r="AX586" i="70"/>
  <c r="AZ587" i="70"/>
  <c r="AS589" i="70"/>
  <c r="AX590" i="70"/>
  <c r="AZ591" i="70"/>
  <c r="AS593" i="70"/>
  <c r="AX594" i="70"/>
  <c r="AZ595" i="70"/>
  <c r="AS597" i="70"/>
  <c r="AX598" i="70"/>
  <c r="AZ599" i="70"/>
  <c r="AS601" i="70"/>
  <c r="AX602" i="70"/>
  <c r="AZ603" i="70"/>
  <c r="AS605" i="70"/>
  <c r="AX606" i="70"/>
  <c r="AZ607" i="70"/>
  <c r="AS609" i="70"/>
  <c r="AX610" i="70"/>
  <c r="AZ611" i="70"/>
  <c r="AS613" i="70"/>
  <c r="AX614" i="70"/>
  <c r="AZ615" i="70"/>
  <c r="AS617" i="70"/>
  <c r="AX618" i="70"/>
  <c r="AZ619" i="70"/>
  <c r="AS621" i="70"/>
  <c r="AX622" i="70"/>
  <c r="AZ623" i="70"/>
  <c r="AS625" i="70"/>
  <c r="AX626" i="70"/>
  <c r="AZ627" i="70"/>
  <c r="AS629" i="70"/>
  <c r="AX630" i="70"/>
  <c r="AZ631" i="70"/>
  <c r="AS633" i="70"/>
  <c r="AX634" i="70"/>
  <c r="AZ635" i="70"/>
  <c r="AS637" i="70"/>
  <c r="AX638" i="70"/>
  <c r="AZ639" i="70"/>
  <c r="AS641" i="70"/>
  <c r="AX642" i="70"/>
  <c r="AZ643" i="70"/>
  <c r="AS645" i="70"/>
  <c r="AX646" i="70"/>
  <c r="AZ647" i="70"/>
  <c r="AS649" i="70"/>
  <c r="AX650" i="70"/>
  <c r="AZ651" i="70"/>
  <c r="AS653" i="70"/>
  <c r="AX654" i="70"/>
  <c r="AZ655" i="70"/>
  <c r="AS657" i="70"/>
  <c r="AX658" i="70"/>
  <c r="AZ659" i="70"/>
  <c r="AS661" i="70"/>
  <c r="AX662" i="70"/>
  <c r="AZ663" i="70"/>
  <c r="AS665" i="70"/>
  <c r="AX666" i="70"/>
  <c r="AZ667" i="70"/>
  <c r="AS669" i="70"/>
  <c r="AX670" i="70"/>
  <c r="AZ671" i="70"/>
  <c r="AS673" i="70"/>
  <c r="AX674" i="70"/>
  <c r="AZ675" i="70"/>
  <c r="AS677" i="70"/>
  <c r="AX678" i="70"/>
  <c r="AZ679" i="70"/>
  <c r="AZ378" i="70"/>
  <c r="AY385" i="70"/>
  <c r="AY393" i="70"/>
  <c r="AT412" i="70"/>
  <c r="AY421" i="70"/>
  <c r="AT452" i="70"/>
  <c r="AT460" i="70"/>
  <c r="AY469" i="70"/>
  <c r="AT488" i="70"/>
  <c r="AY493" i="70"/>
  <c r="AT528" i="70"/>
  <c r="AY537" i="70"/>
  <c r="AT556" i="70"/>
  <c r="AT564" i="70"/>
  <c r="AY573" i="70"/>
  <c r="AT582" i="70"/>
  <c r="AY591" i="70"/>
  <c r="AT602" i="70"/>
  <c r="AY611" i="70"/>
  <c r="AT630" i="70"/>
  <c r="AY639" i="70"/>
  <c r="AT650" i="70"/>
  <c r="AY659" i="70"/>
  <c r="AY679" i="70"/>
  <c r="AS379" i="70"/>
  <c r="AY380" i="70"/>
  <c r="AT383" i="70"/>
  <c r="AY384" i="70"/>
  <c r="AT387" i="70"/>
  <c r="AY388" i="70"/>
  <c r="AT391" i="70"/>
  <c r="AY392" i="70"/>
  <c r="AT395" i="70"/>
  <c r="AY396" i="70"/>
  <c r="AT399" i="70"/>
  <c r="AY400" i="70"/>
  <c r="AT403" i="70"/>
  <c r="AY404" i="70"/>
  <c r="AT407" i="70"/>
  <c r="AY408" i="70"/>
  <c r="AT411" i="70"/>
  <c r="AY412" i="70"/>
  <c r="AT415" i="70"/>
  <c r="AY416" i="70"/>
  <c r="AT419" i="70"/>
  <c r="AY420" i="70"/>
  <c r="AT423" i="70"/>
  <c r="AY424" i="70"/>
  <c r="AT427" i="70"/>
  <c r="AY428" i="70"/>
  <c r="AT431" i="70"/>
  <c r="AY432" i="70"/>
  <c r="AT435" i="70"/>
  <c r="AY436" i="70"/>
  <c r="AT439" i="70"/>
  <c r="AY440" i="70"/>
  <c r="AT443" i="70"/>
  <c r="AY444" i="70"/>
  <c r="AT447" i="70"/>
  <c r="AY448" i="70"/>
  <c r="AT451" i="70"/>
  <c r="AY452" i="70"/>
  <c r="AT455" i="70"/>
  <c r="AY456" i="70"/>
  <c r="AT459" i="70"/>
  <c r="AY460" i="70"/>
  <c r="AT463" i="70"/>
  <c r="AY464" i="70"/>
  <c r="AT467" i="70"/>
  <c r="AY468" i="70"/>
  <c r="AT471" i="70"/>
  <c r="AY472" i="70"/>
  <c r="AT475" i="70"/>
  <c r="AY476" i="70"/>
  <c r="AT479" i="70"/>
  <c r="AY480" i="70"/>
  <c r="AT483" i="70"/>
  <c r="AY484" i="70"/>
  <c r="AT487" i="70"/>
  <c r="AY488" i="70"/>
  <c r="AT491" i="70"/>
  <c r="AY492" i="70"/>
  <c r="AT495" i="70"/>
  <c r="AY496" i="70"/>
  <c r="AT499" i="70"/>
  <c r="AY500" i="70"/>
  <c r="AT503" i="70"/>
  <c r="AY504" i="70"/>
  <c r="AT507" i="70"/>
  <c r="AY508" i="70"/>
  <c r="AT511" i="70"/>
  <c r="AY512" i="70"/>
  <c r="AT515" i="70"/>
  <c r="AY516" i="70"/>
  <c r="AT519" i="70"/>
  <c r="AY520" i="70"/>
  <c r="AT523" i="70"/>
  <c r="AY524" i="70"/>
  <c r="AT527" i="70"/>
  <c r="AY528" i="70"/>
  <c r="AT531" i="70"/>
  <c r="AY532" i="70"/>
  <c r="AT535" i="70"/>
  <c r="AY536" i="70"/>
  <c r="AT539" i="70"/>
  <c r="AY540" i="70"/>
  <c r="AT543" i="70"/>
  <c r="AY544" i="70"/>
  <c r="AT547" i="70"/>
  <c r="AY548" i="70"/>
  <c r="AT551" i="70"/>
  <c r="AY552" i="70"/>
  <c r="AT555" i="70"/>
  <c r="AY556" i="70"/>
  <c r="AT559" i="70"/>
  <c r="AY560" i="70"/>
  <c r="AT563" i="70"/>
  <c r="AY564" i="70"/>
  <c r="AT567" i="70"/>
  <c r="AY568" i="70"/>
  <c r="AT571" i="70"/>
  <c r="AY572" i="70"/>
  <c r="AT575" i="70"/>
  <c r="AY576" i="70"/>
  <c r="AY578" i="70"/>
  <c r="AT581" i="70"/>
  <c r="AY582" i="70"/>
  <c r="AT585" i="70"/>
  <c r="AY586" i="70"/>
  <c r="AT589" i="70"/>
  <c r="AY590" i="70"/>
  <c r="AT593" i="70"/>
  <c r="AY594" i="70"/>
  <c r="AT597" i="70"/>
  <c r="AY598" i="70"/>
  <c r="AT601" i="70"/>
  <c r="AY602" i="70"/>
  <c r="AT605" i="70"/>
  <c r="AY606" i="70"/>
  <c r="AT609" i="70"/>
  <c r="AY610" i="70"/>
  <c r="AT613" i="70"/>
  <c r="AY614" i="70"/>
  <c r="AT617" i="70"/>
  <c r="AY618" i="70"/>
  <c r="AT621" i="70"/>
  <c r="AY622" i="70"/>
  <c r="AT625" i="70"/>
  <c r="AY626" i="70"/>
  <c r="AT629" i="70"/>
  <c r="AY630" i="70"/>
  <c r="AT633" i="70"/>
  <c r="AY634" i="70"/>
  <c r="AT637" i="70"/>
  <c r="AY638" i="70"/>
  <c r="AT641" i="70"/>
  <c r="AY642" i="70"/>
  <c r="AT645" i="70"/>
  <c r="AY646" i="70"/>
  <c r="AT649" i="70"/>
  <c r="AY650" i="70"/>
  <c r="AT653" i="70"/>
  <c r="AY654" i="70"/>
  <c r="AT657" i="70"/>
  <c r="AY658" i="70"/>
  <c r="AT661" i="70"/>
  <c r="AY662" i="70"/>
  <c r="AT665" i="70"/>
  <c r="AY666" i="70"/>
  <c r="AT669" i="70"/>
  <c r="AY670" i="70"/>
  <c r="AT673" i="70"/>
  <c r="AY674" i="70"/>
  <c r="AT677" i="70"/>
  <c r="AY678" i="70"/>
  <c r="AT380" i="70"/>
  <c r="AT400" i="70"/>
  <c r="AY409" i="70"/>
  <c r="AT436" i="70"/>
  <c r="AY445" i="70"/>
  <c r="AT464" i="70"/>
  <c r="AY473" i="70"/>
  <c r="AY481" i="70"/>
  <c r="AT500" i="70"/>
  <c r="AT508" i="70"/>
  <c r="AY517" i="70"/>
  <c r="AY525" i="70"/>
  <c r="AT544" i="70"/>
  <c r="AY553" i="70"/>
  <c r="AY561" i="70"/>
  <c r="AT572" i="70"/>
  <c r="AT590" i="70"/>
  <c r="AT614" i="70"/>
  <c r="AY619" i="70"/>
  <c r="AT638" i="70"/>
  <c r="AY647" i="70"/>
  <c r="AY655" i="70"/>
  <c r="AT670" i="70"/>
  <c r="AT678" i="70"/>
  <c r="AX379" i="70"/>
  <c r="AZ380" i="70"/>
  <c r="AS382" i="70"/>
  <c r="AX383" i="70"/>
  <c r="AZ384" i="70"/>
  <c r="AS386" i="70"/>
  <c r="AX387" i="70"/>
  <c r="AZ388" i="70"/>
  <c r="AS390" i="70"/>
  <c r="AX391" i="70"/>
  <c r="AZ392" i="70"/>
  <c r="AS394" i="70"/>
  <c r="AX395" i="70"/>
  <c r="AZ396" i="70"/>
  <c r="AS398" i="70"/>
  <c r="AX399" i="70"/>
  <c r="AZ400" i="70"/>
  <c r="AS402" i="70"/>
  <c r="AX403" i="70"/>
  <c r="AZ404" i="70"/>
  <c r="AS406" i="70"/>
  <c r="AX407" i="70"/>
  <c r="AZ408" i="70"/>
  <c r="AS410" i="70"/>
  <c r="AX411" i="70"/>
  <c r="AZ412" i="70"/>
  <c r="AS414" i="70"/>
  <c r="AX415" i="70"/>
  <c r="AZ416" i="70"/>
  <c r="AS418" i="70"/>
  <c r="AX419" i="70"/>
  <c r="AZ420" i="70"/>
  <c r="AS422" i="70"/>
  <c r="AX423" i="70"/>
  <c r="AZ424" i="70"/>
  <c r="AS426" i="70"/>
  <c r="AX427" i="70"/>
  <c r="AZ428" i="70"/>
  <c r="AS430" i="70"/>
  <c r="AX431" i="70"/>
  <c r="AZ432" i="70"/>
  <c r="AS434" i="70"/>
  <c r="AX435" i="70"/>
  <c r="AZ436" i="70"/>
  <c r="AS438" i="70"/>
  <c r="AX439" i="70"/>
  <c r="AZ440" i="70"/>
  <c r="AS442" i="70"/>
  <c r="AX443" i="70"/>
  <c r="AZ444" i="70"/>
  <c r="AS446" i="70"/>
  <c r="AX447" i="70"/>
  <c r="AZ448" i="70"/>
  <c r="AS450" i="70"/>
  <c r="AX451" i="70"/>
  <c r="AZ452" i="70"/>
  <c r="AS454" i="70"/>
  <c r="AX455" i="70"/>
  <c r="AZ456" i="70"/>
  <c r="AS458" i="70"/>
  <c r="AX459" i="70"/>
  <c r="AZ460" i="70"/>
  <c r="AS462" i="70"/>
  <c r="AX463" i="70"/>
  <c r="AZ464" i="70"/>
  <c r="AS466" i="70"/>
  <c r="AX467" i="70"/>
  <c r="AZ468" i="70"/>
  <c r="AS470" i="70"/>
  <c r="AX471" i="70"/>
  <c r="AZ472" i="70"/>
  <c r="AS474" i="70"/>
  <c r="AX475" i="70"/>
  <c r="AZ476" i="70"/>
  <c r="AS478" i="70"/>
  <c r="AX479" i="70"/>
  <c r="AZ480" i="70"/>
  <c r="AS482" i="70"/>
  <c r="AX483" i="70"/>
  <c r="AZ484" i="70"/>
  <c r="AS486" i="70"/>
  <c r="AX487" i="70"/>
  <c r="AZ488" i="70"/>
  <c r="AS490" i="70"/>
  <c r="AX491" i="70"/>
  <c r="AZ492" i="70"/>
  <c r="AS494" i="70"/>
  <c r="AX495" i="70"/>
  <c r="AZ496" i="70"/>
  <c r="AS498" i="70"/>
  <c r="AX499" i="70"/>
  <c r="AZ500" i="70"/>
  <c r="AS502" i="70"/>
  <c r="AX503" i="70"/>
  <c r="AZ504" i="70"/>
  <c r="AS506" i="70"/>
  <c r="AX507" i="70"/>
  <c r="AZ508" i="70"/>
  <c r="AS510" i="70"/>
  <c r="AX511" i="70"/>
  <c r="AZ512" i="70"/>
  <c r="AS514" i="70"/>
  <c r="AX515" i="70"/>
  <c r="AZ516" i="70"/>
  <c r="AS518" i="70"/>
  <c r="AX519" i="70"/>
  <c r="AZ520" i="70"/>
  <c r="AS522" i="70"/>
  <c r="AX523" i="70"/>
  <c r="AZ524" i="70"/>
  <c r="AS526" i="70"/>
  <c r="AX527" i="70"/>
  <c r="AZ528" i="70"/>
  <c r="AS530" i="70"/>
  <c r="AX531" i="70"/>
  <c r="AZ532" i="70"/>
  <c r="AS534" i="70"/>
  <c r="AX535" i="70"/>
  <c r="AZ536" i="70"/>
  <c r="AS538" i="70"/>
  <c r="AX539" i="70"/>
  <c r="AZ540" i="70"/>
  <c r="AS542" i="70"/>
  <c r="AX543" i="70"/>
  <c r="AZ544" i="70"/>
  <c r="AS546" i="70"/>
  <c r="AX547" i="70"/>
  <c r="AZ548" i="70"/>
  <c r="AS550" i="70"/>
  <c r="AX551" i="70"/>
  <c r="AZ552" i="70"/>
  <c r="AS554" i="70"/>
  <c r="AX555" i="70"/>
  <c r="AZ556" i="70"/>
  <c r="AS558" i="70"/>
  <c r="AX559" i="70"/>
  <c r="AZ560" i="70"/>
  <c r="AS562" i="70"/>
  <c r="AX563" i="70"/>
  <c r="AZ564" i="70"/>
  <c r="AS566" i="70"/>
  <c r="AX567" i="70"/>
  <c r="AZ568" i="70"/>
  <c r="AS570" i="70"/>
  <c r="AX571" i="70"/>
  <c r="AZ572" i="70"/>
  <c r="AS574" i="70"/>
  <c r="AX575" i="70"/>
  <c r="AZ576" i="70"/>
  <c r="AZ578" i="70"/>
  <c r="AS580" i="70"/>
  <c r="AX581" i="70"/>
  <c r="AZ582" i="70"/>
  <c r="AS584" i="70"/>
  <c r="AX585" i="70"/>
  <c r="AZ586" i="70"/>
  <c r="AS588" i="70"/>
  <c r="AX589" i="70"/>
  <c r="AZ590" i="70"/>
  <c r="AS592" i="70"/>
  <c r="AX593" i="70"/>
  <c r="AZ594" i="70"/>
  <c r="AS596" i="70"/>
  <c r="AX597" i="70"/>
  <c r="AZ598" i="70"/>
  <c r="AS600" i="70"/>
  <c r="AX601" i="70"/>
  <c r="AZ602" i="70"/>
  <c r="AS604" i="70"/>
  <c r="AX605" i="70"/>
  <c r="AZ606" i="70"/>
  <c r="AS608" i="70"/>
  <c r="AX609" i="70"/>
  <c r="AZ610" i="70"/>
  <c r="AS612" i="70"/>
  <c r="AX613" i="70"/>
  <c r="AZ614" i="70"/>
  <c r="AS616" i="70"/>
  <c r="AX617" i="70"/>
  <c r="AZ618" i="70"/>
  <c r="AS620" i="70"/>
  <c r="AX621" i="70"/>
  <c r="AZ622" i="70"/>
  <c r="AS624" i="70"/>
  <c r="AX625" i="70"/>
  <c r="AZ626" i="70"/>
  <c r="AS628" i="70"/>
  <c r="AX629" i="70"/>
  <c r="AZ630" i="70"/>
  <c r="AS632" i="70"/>
  <c r="AX633" i="70"/>
  <c r="AZ634" i="70"/>
  <c r="AS636" i="70"/>
  <c r="AX637" i="70"/>
  <c r="AZ638" i="70"/>
  <c r="AS640" i="70"/>
  <c r="AX641" i="70"/>
  <c r="AZ642" i="70"/>
  <c r="AS644" i="70"/>
  <c r="AX645" i="70"/>
  <c r="AZ646" i="70"/>
  <c r="AS648" i="70"/>
  <c r="AX649" i="70"/>
  <c r="AZ650" i="70"/>
  <c r="AS652" i="70"/>
  <c r="AX653" i="70"/>
  <c r="AZ654" i="70"/>
  <c r="AS656" i="70"/>
  <c r="AX657" i="70"/>
  <c r="AZ658" i="70"/>
  <c r="AS660" i="70"/>
  <c r="AX661" i="70"/>
  <c r="AZ662" i="70"/>
  <c r="AS664" i="70"/>
  <c r="AX665" i="70"/>
  <c r="AZ666" i="70"/>
  <c r="AS668" i="70"/>
  <c r="AX669" i="70"/>
  <c r="AZ670" i="70"/>
  <c r="AS672" i="70"/>
  <c r="AX673" i="70"/>
  <c r="AZ674" i="70"/>
  <c r="AS676" i="70"/>
  <c r="AX677" i="70"/>
  <c r="AZ678" i="70"/>
  <c r="AT388" i="70"/>
  <c r="AY397" i="70"/>
  <c r="AY405" i="70"/>
  <c r="AY413" i="70"/>
  <c r="AT424" i="70"/>
  <c r="AT432" i="70"/>
  <c r="AT440" i="70"/>
  <c r="AT456" i="70"/>
  <c r="AY477" i="70"/>
  <c r="AT496" i="70"/>
  <c r="AY505" i="70"/>
  <c r="AT540" i="70"/>
  <c r="AT560" i="70"/>
  <c r="AY569" i="70"/>
  <c r="AY579" i="70"/>
  <c r="AT598" i="70"/>
  <c r="AY607" i="70"/>
  <c r="AY615" i="70"/>
  <c r="AT634" i="70"/>
  <c r="AT642" i="70"/>
  <c r="AY651" i="70"/>
  <c r="AT662" i="70"/>
  <c r="AY379" i="70"/>
  <c r="AT382" i="70"/>
  <c r="AY383" i="70"/>
  <c r="AT386" i="70"/>
  <c r="AY387" i="70"/>
  <c r="AT390" i="70"/>
  <c r="AY391" i="70"/>
  <c r="AT394" i="70"/>
  <c r="AY395" i="70"/>
  <c r="AT398" i="70"/>
  <c r="AY399" i="70"/>
  <c r="AT402" i="70"/>
  <c r="AY403" i="70"/>
  <c r="AT406" i="70"/>
  <c r="AY407" i="70"/>
  <c r="AT410" i="70"/>
  <c r="AY411" i="70"/>
  <c r="AT414" i="70"/>
  <c r="AY415" i="70"/>
  <c r="AT418" i="70"/>
  <c r="AY419" i="70"/>
  <c r="AT422" i="70"/>
  <c r="AY423" i="70"/>
  <c r="AT426" i="70"/>
  <c r="AY427" i="70"/>
  <c r="AT430" i="70"/>
  <c r="AY431" i="70"/>
  <c r="AT434" i="70"/>
  <c r="AY435" i="70"/>
  <c r="AT438" i="70"/>
  <c r="AY439" i="70"/>
  <c r="AT442" i="70"/>
  <c r="AY443" i="70"/>
  <c r="AT446" i="70"/>
  <c r="AY447" i="70"/>
  <c r="AT450" i="70"/>
  <c r="AY451" i="70"/>
  <c r="AT454" i="70"/>
  <c r="AY455" i="70"/>
  <c r="AT458" i="70"/>
  <c r="AY459" i="70"/>
  <c r="AT462" i="70"/>
  <c r="AY463" i="70"/>
  <c r="AT466" i="70"/>
  <c r="AY467" i="70"/>
  <c r="AT470" i="70"/>
  <c r="AY471" i="70"/>
  <c r="AT474" i="70"/>
  <c r="AY475" i="70"/>
  <c r="AT478" i="70"/>
  <c r="AY479" i="70"/>
  <c r="AT482" i="70"/>
  <c r="AY483" i="70"/>
  <c r="AT486" i="70"/>
  <c r="AY487" i="70"/>
  <c r="AT490" i="70"/>
  <c r="AY491" i="70"/>
  <c r="AT494" i="70"/>
  <c r="AY495" i="70"/>
  <c r="AT498" i="70"/>
  <c r="AY499" i="70"/>
  <c r="AT502" i="70"/>
  <c r="AY503" i="70"/>
  <c r="AT506" i="70"/>
  <c r="AY507" i="70"/>
  <c r="AT510" i="70"/>
  <c r="AY511" i="70"/>
  <c r="AT514" i="70"/>
  <c r="AY515" i="70"/>
  <c r="AT518" i="70"/>
  <c r="AY519" i="70"/>
  <c r="AT522" i="70"/>
  <c r="AY523" i="70"/>
  <c r="AT526" i="70"/>
  <c r="AY527" i="70"/>
  <c r="AT530" i="70"/>
  <c r="AY531" i="70"/>
  <c r="AT534" i="70"/>
  <c r="AY535" i="70"/>
  <c r="AT538" i="70"/>
  <c r="AY539" i="70"/>
  <c r="AT542" i="70"/>
  <c r="AY543" i="70"/>
  <c r="AT546" i="70"/>
  <c r="AY547" i="70"/>
  <c r="AT550" i="70"/>
  <c r="AY551" i="70"/>
  <c r="AT554" i="70"/>
  <c r="AY555" i="70"/>
  <c r="AT558" i="70"/>
  <c r="AY559" i="70"/>
  <c r="AT562" i="70"/>
  <c r="AY563" i="70"/>
  <c r="AT566" i="70"/>
  <c r="AY567" i="70"/>
  <c r="AT570" i="70"/>
  <c r="AY571" i="70"/>
  <c r="AT574" i="70"/>
  <c r="AY575" i="70"/>
  <c r="AT580" i="70"/>
  <c r="AY581" i="70"/>
  <c r="AT584" i="70"/>
  <c r="AY585" i="70"/>
  <c r="AT588" i="70"/>
  <c r="AY589" i="70"/>
  <c r="AT592" i="70"/>
  <c r="AY593" i="70"/>
  <c r="AT596" i="70"/>
  <c r="AY597" i="70"/>
  <c r="AT600" i="70"/>
  <c r="AY601" i="70"/>
  <c r="AT604" i="70"/>
  <c r="AY605" i="70"/>
  <c r="AT608" i="70"/>
  <c r="AY609" i="70"/>
  <c r="AT612" i="70"/>
  <c r="AY613" i="70"/>
  <c r="AT616" i="70"/>
  <c r="AY617" i="70"/>
  <c r="AT620" i="70"/>
  <c r="AY621" i="70"/>
  <c r="AT624" i="70"/>
  <c r="AY625" i="70"/>
  <c r="AT628" i="70"/>
  <c r="AY629" i="70"/>
  <c r="AT632" i="70"/>
  <c r="AY633" i="70"/>
  <c r="AT636" i="70"/>
  <c r="AY637" i="70"/>
  <c r="AT640" i="70"/>
  <c r="AY641" i="70"/>
  <c r="AT644" i="70"/>
  <c r="AY645" i="70"/>
  <c r="AT648" i="70"/>
  <c r="AY649" i="70"/>
  <c r="AT652" i="70"/>
  <c r="AY653" i="70"/>
  <c r="AT656" i="70"/>
  <c r="AY657" i="70"/>
  <c r="AT660" i="70"/>
  <c r="AY661" i="70"/>
  <c r="AT664" i="70"/>
  <c r="AY665" i="70"/>
  <c r="AT668" i="70"/>
  <c r="AY669" i="70"/>
  <c r="AT672" i="70"/>
  <c r="AY673" i="70"/>
  <c r="AT676" i="70"/>
  <c r="AY677" i="70"/>
  <c r="AY381" i="70"/>
  <c r="AY389" i="70"/>
  <c r="AT408" i="70"/>
  <c r="AY417" i="70"/>
  <c r="AY425" i="70"/>
  <c r="AT444" i="70"/>
  <c r="AY453" i="70"/>
  <c r="AT480" i="70"/>
  <c r="AY489" i="70"/>
  <c r="AT516" i="70"/>
  <c r="AT536" i="70"/>
  <c r="AY545" i="70"/>
  <c r="AT578" i="70"/>
  <c r="AT618" i="70"/>
  <c r="AY627" i="70"/>
  <c r="AT646" i="70"/>
  <c r="AY671" i="70"/>
  <c r="AS378" i="70"/>
  <c r="AZ379" i="70"/>
  <c r="AS381" i="70"/>
  <c r="AX382" i="70"/>
  <c r="AZ383" i="70"/>
  <c r="AS385" i="70"/>
  <c r="AX386" i="70"/>
  <c r="AZ387" i="70"/>
  <c r="AS389" i="70"/>
  <c r="AX390" i="70"/>
  <c r="AZ391" i="70"/>
  <c r="AS393" i="70"/>
  <c r="AX394" i="70"/>
  <c r="AZ395" i="70"/>
  <c r="AS397" i="70"/>
  <c r="AX398" i="70"/>
  <c r="AZ399" i="70"/>
  <c r="AS401" i="70"/>
  <c r="AX402" i="70"/>
  <c r="AZ403" i="70"/>
  <c r="AS405" i="70"/>
  <c r="AX406" i="70"/>
  <c r="AZ407" i="70"/>
  <c r="AS409" i="70"/>
  <c r="AX410" i="70"/>
  <c r="AZ411" i="70"/>
  <c r="AS413" i="70"/>
  <c r="AX414" i="70"/>
  <c r="AZ415" i="70"/>
  <c r="AS417" i="70"/>
  <c r="AX418" i="70"/>
  <c r="AZ419" i="70"/>
  <c r="AS421" i="70"/>
  <c r="AX422" i="70"/>
  <c r="AZ423" i="70"/>
  <c r="AS425" i="70"/>
  <c r="AX426" i="70"/>
  <c r="AZ427" i="70"/>
  <c r="AS429" i="70"/>
  <c r="AX430" i="70"/>
  <c r="AZ431" i="70"/>
  <c r="AS433" i="70"/>
  <c r="AX434" i="70"/>
  <c r="AZ435" i="70"/>
  <c r="AS437" i="70"/>
  <c r="AX438" i="70"/>
  <c r="AZ439" i="70"/>
  <c r="AS441" i="70"/>
  <c r="AX442" i="70"/>
  <c r="AZ443" i="70"/>
  <c r="AS445" i="70"/>
  <c r="AX446" i="70"/>
  <c r="AZ447" i="70"/>
  <c r="AS449" i="70"/>
  <c r="AX450" i="70"/>
  <c r="AZ451" i="70"/>
  <c r="AS453" i="70"/>
  <c r="AX454" i="70"/>
  <c r="AZ455" i="70"/>
  <c r="AS457" i="70"/>
  <c r="AX458" i="70"/>
  <c r="AZ459" i="70"/>
  <c r="AS461" i="70"/>
  <c r="AX462" i="70"/>
  <c r="AZ463" i="70"/>
  <c r="AS465" i="70"/>
  <c r="AX466" i="70"/>
  <c r="AZ467" i="70"/>
  <c r="AS469" i="70"/>
  <c r="AX470" i="70"/>
  <c r="AZ471" i="70"/>
  <c r="AS473" i="70"/>
  <c r="AX474" i="70"/>
  <c r="AZ475" i="70"/>
  <c r="AS477" i="70"/>
  <c r="AX478" i="70"/>
  <c r="AZ479" i="70"/>
  <c r="AS481" i="70"/>
  <c r="AX482" i="70"/>
  <c r="AZ483" i="70"/>
  <c r="AS485" i="70"/>
  <c r="AX486" i="70"/>
  <c r="AZ487" i="70"/>
  <c r="AS489" i="70"/>
  <c r="AX490" i="70"/>
  <c r="AZ491" i="70"/>
  <c r="AS493" i="70"/>
  <c r="AX494" i="70"/>
  <c r="AZ495" i="70"/>
  <c r="AS497" i="70"/>
  <c r="AX498" i="70"/>
  <c r="AZ499" i="70"/>
  <c r="AS501" i="70"/>
  <c r="AX502" i="70"/>
  <c r="AZ503" i="70"/>
  <c r="AS505" i="70"/>
  <c r="AX506" i="70"/>
  <c r="AZ507" i="70"/>
  <c r="AS509" i="70"/>
  <c r="AX510" i="70"/>
  <c r="AZ511" i="70"/>
  <c r="AS513" i="70"/>
  <c r="AX514" i="70"/>
  <c r="AZ515" i="70"/>
  <c r="AS517" i="70"/>
  <c r="AX518" i="70"/>
  <c r="AZ519" i="70"/>
  <c r="AS521" i="70"/>
  <c r="AX522" i="70"/>
  <c r="AZ523" i="70"/>
  <c r="AS525" i="70"/>
  <c r="AX526" i="70"/>
  <c r="AZ527" i="70"/>
  <c r="AS529" i="70"/>
  <c r="AX530" i="70"/>
  <c r="AZ531" i="70"/>
  <c r="AS533" i="70"/>
  <c r="AX534" i="70"/>
  <c r="AZ535" i="70"/>
  <c r="AS537" i="70"/>
  <c r="AX538" i="70"/>
  <c r="AZ539" i="70"/>
  <c r="AS541" i="70"/>
  <c r="AX542" i="70"/>
  <c r="AZ543" i="70"/>
  <c r="AS545" i="70"/>
  <c r="AX546" i="70"/>
  <c r="AZ547" i="70"/>
  <c r="AS549" i="70"/>
  <c r="AX550" i="70"/>
  <c r="AZ551" i="70"/>
  <c r="AS553" i="70"/>
  <c r="AX554" i="70"/>
  <c r="AZ555" i="70"/>
  <c r="AS557" i="70"/>
  <c r="AX558" i="70"/>
  <c r="AZ559" i="70"/>
  <c r="AS561" i="70"/>
  <c r="AX562" i="70"/>
  <c r="AZ563" i="70"/>
  <c r="AS565" i="70"/>
  <c r="AX566" i="70"/>
  <c r="AZ567" i="70"/>
  <c r="AS569" i="70"/>
  <c r="AX570" i="70"/>
  <c r="AZ571" i="70"/>
  <c r="AS573" i="70"/>
  <c r="AX574" i="70"/>
  <c r="AZ575" i="70"/>
  <c r="AS577" i="70"/>
  <c r="AS579" i="70"/>
  <c r="AX580" i="70"/>
  <c r="AZ581" i="70"/>
  <c r="AS583" i="70"/>
  <c r="AX584" i="70"/>
  <c r="AZ585" i="70"/>
  <c r="AS587" i="70"/>
  <c r="AX588" i="70"/>
  <c r="AZ589" i="70"/>
  <c r="AS591" i="70"/>
  <c r="AX592" i="70"/>
  <c r="AZ593" i="70"/>
  <c r="AS595" i="70"/>
  <c r="AX596" i="70"/>
  <c r="AZ597" i="70"/>
  <c r="AS599" i="70"/>
  <c r="AX600" i="70"/>
  <c r="AZ601" i="70"/>
  <c r="AS603" i="70"/>
  <c r="AX604" i="70"/>
  <c r="AZ605" i="70"/>
  <c r="AS607" i="70"/>
  <c r="AX608" i="70"/>
  <c r="AZ609" i="70"/>
  <c r="AS611" i="70"/>
  <c r="AX612" i="70"/>
  <c r="AZ613" i="70"/>
  <c r="AS615" i="70"/>
  <c r="AX616" i="70"/>
  <c r="AZ617" i="70"/>
  <c r="AS619" i="70"/>
  <c r="AX620" i="70"/>
  <c r="AZ621" i="70"/>
  <c r="AS623" i="70"/>
  <c r="AX624" i="70"/>
  <c r="AZ625" i="70"/>
  <c r="AS627" i="70"/>
  <c r="AX628" i="70"/>
  <c r="AZ629" i="70"/>
  <c r="AS631" i="70"/>
  <c r="AX632" i="70"/>
  <c r="AZ633" i="70"/>
  <c r="AS635" i="70"/>
  <c r="AX636" i="70"/>
  <c r="AZ637" i="70"/>
  <c r="AS639" i="70"/>
  <c r="AX640" i="70"/>
  <c r="AZ641" i="70"/>
  <c r="AS643" i="70"/>
  <c r="AX644" i="70"/>
  <c r="AZ645" i="70"/>
  <c r="AS647" i="70"/>
  <c r="AX648" i="70"/>
  <c r="AZ649" i="70"/>
  <c r="AS651" i="70"/>
  <c r="AX652" i="70"/>
  <c r="AZ653" i="70"/>
  <c r="AS655" i="70"/>
  <c r="AX656" i="70"/>
  <c r="AZ657" i="70"/>
  <c r="AS659" i="70"/>
  <c r="AX660" i="70"/>
  <c r="AZ661" i="70"/>
  <c r="AS663" i="70"/>
  <c r="AX664" i="70"/>
  <c r="AZ665" i="70"/>
  <c r="AS667" i="70"/>
  <c r="AX668" i="70"/>
  <c r="AZ669" i="70"/>
  <c r="AS671" i="70"/>
  <c r="AX672" i="70"/>
  <c r="AZ673" i="70"/>
  <c r="AS675" i="70"/>
  <c r="AX676" i="70"/>
  <c r="AZ677" i="70"/>
  <c r="AS679" i="70"/>
  <c r="AT384" i="70"/>
  <c r="AY401" i="70"/>
  <c r="AT420" i="70"/>
  <c r="AY429" i="70"/>
  <c r="AT448" i="70"/>
  <c r="AY457" i="70"/>
  <c r="AY465" i="70"/>
  <c r="AT492" i="70"/>
  <c r="AY501" i="70"/>
  <c r="AT512" i="70"/>
  <c r="AT520" i="70"/>
  <c r="AY529" i="70"/>
  <c r="AT548" i="70"/>
  <c r="AY557" i="70"/>
  <c r="AY583" i="70"/>
  <c r="AT594" i="70"/>
  <c r="AY603" i="70"/>
  <c r="AT622" i="70"/>
  <c r="AY631" i="70"/>
  <c r="AT658" i="70"/>
  <c r="AY667" i="70"/>
  <c r="AT378" i="70"/>
  <c r="AT381" i="70"/>
  <c r="AY382" i="70"/>
  <c r="AT385" i="70"/>
  <c r="AY386" i="70"/>
  <c r="AT389" i="70"/>
  <c r="AY390" i="70"/>
  <c r="AT393" i="70"/>
  <c r="AY394" i="70"/>
  <c r="AT397" i="70"/>
  <c r="AY398" i="70"/>
  <c r="AT401" i="70"/>
  <c r="AY402" i="70"/>
  <c r="AT405" i="70"/>
  <c r="AY406" i="70"/>
  <c r="AT409" i="70"/>
  <c r="AY410" i="70"/>
  <c r="AT413" i="70"/>
  <c r="AY414" i="70"/>
  <c r="AT417" i="70"/>
  <c r="AY418" i="70"/>
  <c r="AT421" i="70"/>
  <c r="AY422" i="70"/>
  <c r="AT425" i="70"/>
  <c r="AY426" i="70"/>
  <c r="AT429" i="70"/>
  <c r="AY430" i="70"/>
  <c r="AT433" i="70"/>
  <c r="AY434" i="70"/>
  <c r="AT437" i="70"/>
  <c r="AY438" i="70"/>
  <c r="AT441" i="70"/>
  <c r="AY442" i="70"/>
  <c r="AT445" i="70"/>
  <c r="AY446" i="70"/>
  <c r="AT449" i="70"/>
  <c r="AY450" i="70"/>
  <c r="AT453" i="70"/>
  <c r="AY454" i="70"/>
  <c r="AT457" i="70"/>
  <c r="AY458" i="70"/>
  <c r="AT461" i="70"/>
  <c r="AY462" i="70"/>
  <c r="AT465" i="70"/>
  <c r="AY466" i="70"/>
  <c r="AT469" i="70"/>
  <c r="AY470" i="70"/>
  <c r="AT473" i="70"/>
  <c r="AY474" i="70"/>
  <c r="AT477" i="70"/>
  <c r="AY478" i="70"/>
  <c r="AT481" i="70"/>
  <c r="AY482" i="70"/>
  <c r="AT485" i="70"/>
  <c r="AY486" i="70"/>
  <c r="AT489" i="70"/>
  <c r="AY490" i="70"/>
  <c r="AT493" i="70"/>
  <c r="AY494" i="70"/>
  <c r="AT497" i="70"/>
  <c r="AY498" i="70"/>
  <c r="AT501" i="70"/>
  <c r="AY502" i="70"/>
  <c r="AT505" i="70"/>
  <c r="AY506" i="70"/>
  <c r="AT509" i="70"/>
  <c r="AY510" i="70"/>
  <c r="AT513" i="70"/>
  <c r="AY514" i="70"/>
  <c r="AT517" i="70"/>
  <c r="AY518" i="70"/>
  <c r="AT521" i="70"/>
  <c r="AY522" i="70"/>
  <c r="AT525" i="70"/>
  <c r="AY526" i="70"/>
  <c r="AT529" i="70"/>
  <c r="AY530" i="70"/>
  <c r="AT533" i="70"/>
  <c r="AY534" i="70"/>
  <c r="AT537" i="70"/>
  <c r="AY538" i="70"/>
  <c r="AT541" i="70"/>
  <c r="AY542" i="70"/>
  <c r="AT545" i="70"/>
  <c r="AY546" i="70"/>
  <c r="AT549" i="70"/>
  <c r="AY550" i="70"/>
  <c r="AT553" i="70"/>
  <c r="AY554" i="70"/>
  <c r="AT557" i="70"/>
  <c r="AY558" i="70"/>
  <c r="AT561" i="70"/>
  <c r="AY562" i="70"/>
  <c r="AT565" i="70"/>
  <c r="AY566" i="70"/>
  <c r="AT569" i="70"/>
  <c r="AY570" i="70"/>
  <c r="AT573" i="70"/>
  <c r="AY574" i="70"/>
  <c r="AT577" i="70"/>
  <c r="AT579" i="70"/>
  <c r="AY580" i="70"/>
  <c r="AT583" i="70"/>
  <c r="AY584" i="70"/>
  <c r="AT587" i="70"/>
  <c r="AY588" i="70"/>
  <c r="AT591" i="70"/>
  <c r="AY592" i="70"/>
  <c r="AT595" i="70"/>
  <c r="AY596" i="70"/>
  <c r="AT599" i="70"/>
  <c r="AY600" i="70"/>
  <c r="AT603" i="70"/>
  <c r="AY604" i="70"/>
  <c r="AT607" i="70"/>
  <c r="AY608" i="70"/>
  <c r="AT611" i="70"/>
  <c r="AY612" i="70"/>
  <c r="AT615" i="70"/>
  <c r="AY616" i="70"/>
  <c r="AT619" i="70"/>
  <c r="AY620" i="70"/>
  <c r="AT623" i="70"/>
  <c r="AY624" i="70"/>
  <c r="AT627" i="70"/>
  <c r="AY628" i="70"/>
  <c r="AT631" i="70"/>
  <c r="AY632" i="70"/>
  <c r="AT635" i="70"/>
  <c r="AY636" i="70"/>
  <c r="AT639" i="70"/>
  <c r="AY640" i="70"/>
  <c r="AT643" i="70"/>
  <c r="AY644" i="70"/>
  <c r="AT647" i="70"/>
  <c r="AY648" i="70"/>
  <c r="AT651" i="70"/>
  <c r="AY652" i="70"/>
  <c r="AT655" i="70"/>
  <c r="AY656" i="70"/>
  <c r="AT659" i="70"/>
  <c r="AY660" i="70"/>
  <c r="AT663" i="70"/>
  <c r="AY664" i="70"/>
  <c r="AT667" i="70"/>
  <c r="AY668" i="70"/>
  <c r="AT671" i="70"/>
  <c r="AY672" i="70"/>
  <c r="AT675" i="70"/>
  <c r="AY676" i="70"/>
  <c r="AT679" i="70"/>
  <c r="AT396" i="70"/>
  <c r="AT404" i="70"/>
  <c r="AY433" i="70"/>
  <c r="AY441" i="70"/>
  <c r="AY449" i="70"/>
  <c r="AT468" i="70"/>
  <c r="AT476" i="70"/>
  <c r="AY485" i="70"/>
  <c r="AT504" i="70"/>
  <c r="AY513" i="70"/>
  <c r="AT524" i="70"/>
  <c r="AY533" i="70"/>
  <c r="AY541" i="70"/>
  <c r="AY549" i="70"/>
  <c r="AT568" i="70"/>
  <c r="AY577" i="70"/>
  <c r="AY587" i="70"/>
  <c r="AY595" i="70"/>
  <c r="AT606" i="70"/>
  <c r="AT626" i="70"/>
  <c r="AY635" i="70"/>
  <c r="AT654" i="70"/>
  <c r="AY663" i="70"/>
  <c r="AT674" i="70"/>
  <c r="AX378" i="70"/>
  <c r="AS380" i="70"/>
  <c r="AX381" i="70"/>
  <c r="AZ382" i="70"/>
  <c r="AS384" i="70"/>
  <c r="AX385" i="70"/>
  <c r="AZ386" i="70"/>
  <c r="AS388" i="70"/>
  <c r="AX389" i="70"/>
  <c r="AZ390" i="70"/>
  <c r="AS392" i="70"/>
  <c r="AX393" i="70"/>
  <c r="AZ394" i="70"/>
  <c r="AS396" i="70"/>
  <c r="AX397" i="70"/>
  <c r="AZ398" i="70"/>
  <c r="AS400" i="70"/>
  <c r="AX401" i="70"/>
  <c r="AZ402" i="70"/>
  <c r="AS404" i="70"/>
  <c r="AX405" i="70"/>
  <c r="AZ406" i="70"/>
  <c r="AS408" i="70"/>
  <c r="AX409" i="70"/>
  <c r="AZ410" i="70"/>
  <c r="AS412" i="70"/>
  <c r="AX413" i="70"/>
  <c r="AZ414" i="70"/>
  <c r="AS416" i="70"/>
  <c r="AX417" i="70"/>
  <c r="AZ418" i="70"/>
  <c r="AS420" i="70"/>
  <c r="AX421" i="70"/>
  <c r="AZ422" i="70"/>
  <c r="AS424" i="70"/>
  <c r="AX425" i="70"/>
  <c r="AZ426" i="70"/>
  <c r="AS428" i="70"/>
  <c r="AX429" i="70"/>
  <c r="AZ430" i="70"/>
  <c r="AS432" i="70"/>
  <c r="AX433" i="70"/>
  <c r="AZ434" i="70"/>
  <c r="AS436" i="70"/>
  <c r="AX437" i="70"/>
  <c r="AZ438" i="70"/>
  <c r="AS440" i="70"/>
  <c r="AX441" i="70"/>
  <c r="AZ442" i="70"/>
  <c r="AS444" i="70"/>
  <c r="AX445" i="70"/>
  <c r="AZ446" i="70"/>
  <c r="AS448" i="70"/>
  <c r="AX449" i="70"/>
  <c r="AZ450" i="70"/>
  <c r="AS452" i="70"/>
  <c r="AX453" i="70"/>
  <c r="AZ454" i="70"/>
  <c r="AS456" i="70"/>
  <c r="AX457" i="70"/>
  <c r="AZ458" i="70"/>
  <c r="AS460" i="70"/>
  <c r="AX461" i="70"/>
  <c r="AZ462" i="70"/>
  <c r="AS464" i="70"/>
  <c r="AX465" i="70"/>
  <c r="AZ466" i="70"/>
  <c r="AS468" i="70"/>
  <c r="AX469" i="70"/>
  <c r="AZ470" i="70"/>
  <c r="AS472" i="70"/>
  <c r="AX473" i="70"/>
  <c r="AZ474" i="70"/>
  <c r="AS476" i="70"/>
  <c r="AX477" i="70"/>
  <c r="AZ478" i="70"/>
  <c r="AS480" i="70"/>
  <c r="AX481" i="70"/>
  <c r="AZ482" i="70"/>
  <c r="AS484" i="70"/>
  <c r="AX485" i="70"/>
  <c r="AZ486" i="70"/>
  <c r="AS488" i="70"/>
  <c r="AX489" i="70"/>
  <c r="AZ490" i="70"/>
  <c r="AS492" i="70"/>
  <c r="AX493" i="70"/>
  <c r="AZ494" i="70"/>
  <c r="AS496" i="70"/>
  <c r="AX497" i="70"/>
  <c r="AZ498" i="70"/>
  <c r="AS500" i="70"/>
  <c r="AX501" i="70"/>
  <c r="AZ502" i="70"/>
  <c r="AS504" i="70"/>
  <c r="AX505" i="70"/>
  <c r="AZ506" i="70"/>
  <c r="AS508" i="70"/>
  <c r="AX509" i="70"/>
  <c r="AZ510" i="70"/>
  <c r="AS512" i="70"/>
  <c r="AX513" i="70"/>
  <c r="AZ514" i="70"/>
  <c r="AS516" i="70"/>
  <c r="AX517" i="70"/>
  <c r="AZ518" i="70"/>
  <c r="AS520" i="70"/>
  <c r="AX521" i="70"/>
  <c r="AZ522" i="70"/>
  <c r="AS524" i="70"/>
  <c r="AX525" i="70"/>
  <c r="AZ526" i="70"/>
  <c r="AS528" i="70"/>
  <c r="AX529" i="70"/>
  <c r="AZ530" i="70"/>
  <c r="AS532" i="70"/>
  <c r="AX533" i="70"/>
  <c r="AZ534" i="70"/>
  <c r="AS536" i="70"/>
  <c r="AX537" i="70"/>
  <c r="AZ538" i="70"/>
  <c r="AS540" i="70"/>
  <c r="AX541" i="70"/>
  <c r="AZ542" i="70"/>
  <c r="AS544" i="70"/>
  <c r="AX545" i="70"/>
  <c r="AZ546" i="70"/>
  <c r="AS548" i="70"/>
  <c r="AX549" i="70"/>
  <c r="AZ550" i="70"/>
  <c r="AS552" i="70"/>
  <c r="AX553" i="70"/>
  <c r="AZ554" i="70"/>
  <c r="AS556" i="70"/>
  <c r="AX557" i="70"/>
  <c r="AZ558" i="70"/>
  <c r="AS560" i="70"/>
  <c r="AX561" i="70"/>
  <c r="AZ562" i="70"/>
  <c r="AS564" i="70"/>
  <c r="AX565" i="70"/>
  <c r="AZ566" i="70"/>
  <c r="AS568" i="70"/>
  <c r="AX569" i="70"/>
  <c r="AZ570" i="70"/>
  <c r="AS572" i="70"/>
  <c r="AX573" i="70"/>
  <c r="AZ574" i="70"/>
  <c r="AS576" i="70"/>
  <c r="AX577" i="70"/>
  <c r="AS578" i="70"/>
  <c r="AX579" i="70"/>
  <c r="AZ580" i="70"/>
  <c r="AS582" i="70"/>
  <c r="AX583" i="70"/>
  <c r="AZ584" i="70"/>
  <c r="AS586" i="70"/>
  <c r="AX587" i="70"/>
  <c r="AZ588" i="70"/>
  <c r="AS590" i="70"/>
  <c r="AX591" i="70"/>
  <c r="AZ592" i="70"/>
  <c r="AS594" i="70"/>
  <c r="AX595" i="70"/>
  <c r="AZ596" i="70"/>
  <c r="AS598" i="70"/>
  <c r="AX599" i="70"/>
  <c r="AZ600" i="70"/>
  <c r="AS602" i="70"/>
  <c r="AX603" i="70"/>
  <c r="AZ604" i="70"/>
  <c r="AS606" i="70"/>
  <c r="AX607" i="70"/>
  <c r="AZ608" i="70"/>
  <c r="AS610" i="70"/>
  <c r="AX611" i="70"/>
  <c r="AZ612" i="70"/>
  <c r="AS614" i="70"/>
  <c r="AX615" i="70"/>
  <c r="AZ616" i="70"/>
  <c r="AS618" i="70"/>
  <c r="AX619" i="70"/>
  <c r="AZ620" i="70"/>
  <c r="AS622" i="70"/>
  <c r="AX623" i="70"/>
  <c r="AZ624" i="70"/>
  <c r="AS626" i="70"/>
  <c r="AX627" i="70"/>
  <c r="AZ628" i="70"/>
  <c r="AS630" i="70"/>
  <c r="AX631" i="70"/>
  <c r="AZ632" i="70"/>
  <c r="AS634" i="70"/>
  <c r="AX635" i="70"/>
  <c r="AZ636" i="70"/>
  <c r="AS638" i="70"/>
  <c r="AX639" i="70"/>
  <c r="AZ640" i="70"/>
  <c r="AS642" i="70"/>
  <c r="AX643" i="70"/>
  <c r="AZ644" i="70"/>
  <c r="AS646" i="70"/>
  <c r="AX647" i="70"/>
  <c r="AZ648" i="70"/>
  <c r="AS650" i="70"/>
  <c r="AX651" i="70"/>
  <c r="AZ652" i="70"/>
  <c r="AS654" i="70"/>
  <c r="AX655" i="70"/>
  <c r="AZ656" i="70"/>
  <c r="AS658" i="70"/>
  <c r="AX659" i="70"/>
  <c r="AZ660" i="70"/>
  <c r="AS662" i="70"/>
  <c r="AX663" i="70"/>
  <c r="AZ664" i="70"/>
  <c r="AS666" i="70"/>
  <c r="AX667" i="70"/>
  <c r="AZ668" i="70"/>
  <c r="AS670" i="70"/>
  <c r="AX671" i="70"/>
  <c r="AZ672" i="70"/>
  <c r="AS674" i="70"/>
  <c r="AX675" i="70"/>
  <c r="AZ676" i="70"/>
  <c r="AS678" i="70"/>
  <c r="AX679" i="70"/>
  <c r="AT392" i="70"/>
  <c r="AT416" i="70"/>
  <c r="AT428" i="70"/>
  <c r="AY437" i="70"/>
  <c r="AY461" i="70"/>
  <c r="AT472" i="70"/>
  <c r="AT484" i="70"/>
  <c r="AY497" i="70"/>
  <c r="AY509" i="70"/>
  <c r="AY521" i="70"/>
  <c r="AT532" i="70"/>
  <c r="AT552" i="70"/>
  <c r="AY565" i="70"/>
  <c r="AT576" i="70"/>
  <c r="AT586" i="70"/>
  <c r="AY599" i="70"/>
  <c r="AT610" i="70"/>
  <c r="AY623" i="70"/>
  <c r="AY643" i="70"/>
  <c r="AT666" i="70"/>
  <c r="AY675" i="70"/>
  <c r="AH307" i="70"/>
  <c r="BO307" i="70" s="1"/>
  <c r="AH339" i="70"/>
  <c r="BO339" i="70" s="1"/>
  <c r="AH315" i="70"/>
  <c r="BO315" i="70" s="1"/>
  <c r="AH343" i="70"/>
  <c r="BO343" i="70" s="1"/>
  <c r="AH319" i="70"/>
  <c r="BO319" i="70" s="1"/>
  <c r="AH323" i="70"/>
  <c r="BO323" i="70" s="1"/>
  <c r="AH6" i="70"/>
  <c r="BO6" i="70" s="1"/>
  <c r="AH327" i="70"/>
  <c r="BO327" i="70" s="1"/>
  <c r="AH311" i="70"/>
  <c r="BO311" i="70" s="1"/>
  <c r="AH331" i="70"/>
  <c r="BO331" i="70" s="1"/>
  <c r="AH335" i="70"/>
  <c r="BO335" i="70" s="1"/>
  <c r="AI5" i="70"/>
  <c r="O12" i="70"/>
  <c r="O20" i="70"/>
  <c r="O28" i="70"/>
  <c r="O36" i="70"/>
  <c r="O44" i="70"/>
  <c r="O52" i="70"/>
  <c r="O60" i="70"/>
  <c r="O68" i="70"/>
  <c r="O76" i="70"/>
  <c r="O84" i="70"/>
  <c r="O92" i="70"/>
  <c r="O100" i="70"/>
  <c r="O108" i="70"/>
  <c r="O116" i="70"/>
  <c r="O124" i="70"/>
  <c r="O132" i="70"/>
  <c r="O140" i="70"/>
  <c r="O148" i="70"/>
  <c r="O156" i="70"/>
  <c r="O164" i="70"/>
  <c r="O172" i="70"/>
  <c r="O180" i="70"/>
  <c r="O188" i="70"/>
  <c r="O196" i="70"/>
  <c r="O204" i="70"/>
  <c r="O206" i="70"/>
  <c r="O214" i="70"/>
  <c r="O222" i="70"/>
  <c r="O230" i="70"/>
  <c r="O238" i="70"/>
  <c r="O246" i="70"/>
  <c r="O254" i="70"/>
  <c r="O262" i="70"/>
  <c r="O270" i="70"/>
  <c r="O278" i="70"/>
  <c r="O286" i="70"/>
  <c r="O294" i="70"/>
  <c r="O302" i="70"/>
  <c r="O305" i="70"/>
  <c r="O313" i="70"/>
  <c r="O321" i="70"/>
  <c r="O329" i="70"/>
  <c r="O337" i="70"/>
  <c r="O345" i="70"/>
  <c r="O351" i="70"/>
  <c r="O359" i="70"/>
  <c r="O369" i="70"/>
  <c r="O377" i="70"/>
  <c r="O385" i="70"/>
  <c r="O393" i="70"/>
  <c r="O401" i="70"/>
  <c r="O409" i="70"/>
  <c r="O417" i="70"/>
  <c r="O425" i="70"/>
  <c r="O433" i="70"/>
  <c r="O441" i="70"/>
  <c r="O449" i="70"/>
  <c r="O457" i="70"/>
  <c r="O465" i="70"/>
  <c r="O473" i="70"/>
  <c r="O481" i="70"/>
  <c r="O489" i="70"/>
  <c r="O497" i="70"/>
  <c r="O505" i="70"/>
  <c r="O513" i="70"/>
  <c r="O521" i="70"/>
  <c r="O529" i="70"/>
  <c r="O537" i="70"/>
  <c r="O545" i="70"/>
  <c r="O553" i="70"/>
  <c r="O561" i="70"/>
  <c r="O569" i="70"/>
  <c r="O577" i="70"/>
  <c r="O581" i="70"/>
  <c r="O589" i="70"/>
  <c r="O597" i="70"/>
  <c r="O605" i="70"/>
  <c r="O613" i="70"/>
  <c r="O621" i="70"/>
  <c r="O629" i="70"/>
  <c r="O637" i="70"/>
  <c r="O645" i="70"/>
  <c r="O653" i="70"/>
  <c r="O661" i="70"/>
  <c r="O669" i="70"/>
  <c r="O13" i="70"/>
  <c r="O21" i="70"/>
  <c r="O29" i="70"/>
  <c r="O37" i="70"/>
  <c r="O45" i="70"/>
  <c r="O53" i="70"/>
  <c r="O61" i="70"/>
  <c r="O69" i="70"/>
  <c r="O77" i="70"/>
  <c r="O85" i="70"/>
  <c r="O93" i="70"/>
  <c r="O101" i="70"/>
  <c r="O109" i="70"/>
  <c r="O117" i="70"/>
  <c r="O125" i="70"/>
  <c r="O133" i="70"/>
  <c r="O141" i="70"/>
  <c r="O149" i="70"/>
  <c r="O157" i="70"/>
  <c r="O165" i="70"/>
  <c r="O173" i="70"/>
  <c r="O181" i="70"/>
  <c r="O189" i="70"/>
  <c r="O197" i="70"/>
  <c r="O207" i="70"/>
  <c r="O215" i="70"/>
  <c r="O223" i="70"/>
  <c r="O231" i="70"/>
  <c r="O239" i="70"/>
  <c r="O247" i="70"/>
  <c r="O255" i="70"/>
  <c r="O263" i="70"/>
  <c r="O271" i="70"/>
  <c r="O279" i="70"/>
  <c r="O287" i="70"/>
  <c r="O295" i="70"/>
  <c r="O303" i="70"/>
  <c r="O306" i="70"/>
  <c r="O314" i="70"/>
  <c r="O322" i="70"/>
  <c r="O330" i="70"/>
  <c r="O338" i="70"/>
  <c r="O352" i="70"/>
  <c r="O360" i="70"/>
  <c r="O370" i="70"/>
  <c r="O378" i="70"/>
  <c r="O386" i="70"/>
  <c r="O394" i="70"/>
  <c r="O402" i="70"/>
  <c r="O410" i="70"/>
  <c r="O418" i="70"/>
  <c r="O426" i="70"/>
  <c r="O434" i="70"/>
  <c r="O442" i="70"/>
  <c r="O450" i="70"/>
  <c r="O458" i="70"/>
  <c r="O466" i="70"/>
  <c r="O474" i="70"/>
  <c r="O482" i="70"/>
  <c r="O490" i="70"/>
  <c r="O498" i="70"/>
  <c r="O506" i="70"/>
  <c r="O514" i="70"/>
  <c r="O522" i="70"/>
  <c r="O530" i="70"/>
  <c r="O538" i="70"/>
  <c r="O546" i="70"/>
  <c r="O554" i="70"/>
  <c r="O562" i="70"/>
  <c r="O570" i="70"/>
  <c r="O582" i="70"/>
  <c r="O590" i="70"/>
  <c r="O598" i="70"/>
  <c r="O606" i="70"/>
  <c r="O614" i="70"/>
  <c r="O622" i="70"/>
  <c r="O630" i="70"/>
  <c r="O638" i="70"/>
  <c r="O646" i="70"/>
  <c r="O654" i="70"/>
  <c r="O662" i="70"/>
  <c r="O670" i="70"/>
  <c r="O6" i="70"/>
  <c r="O14" i="70"/>
  <c r="O22" i="70"/>
  <c r="O30" i="70"/>
  <c r="O38" i="70"/>
  <c r="O46" i="70"/>
  <c r="O54" i="70"/>
  <c r="O62" i="70"/>
  <c r="O70" i="70"/>
  <c r="O78" i="70"/>
  <c r="O86" i="70"/>
  <c r="O94" i="70"/>
  <c r="O102" i="70"/>
  <c r="O110" i="70"/>
  <c r="O118" i="70"/>
  <c r="O126" i="70"/>
  <c r="O134" i="70"/>
  <c r="O142" i="70"/>
  <c r="O150" i="70"/>
  <c r="O158" i="70"/>
  <c r="O166" i="70"/>
  <c r="O174" i="70"/>
  <c r="O182" i="70"/>
  <c r="O190" i="70"/>
  <c r="O198" i="70"/>
  <c r="O208" i="70"/>
  <c r="O216" i="70"/>
  <c r="O224" i="70"/>
  <c r="O232" i="70"/>
  <c r="O240" i="70"/>
  <c r="O248" i="70"/>
  <c r="O256" i="70"/>
  <c r="O264" i="70"/>
  <c r="O272" i="70"/>
  <c r="O280" i="70"/>
  <c r="O288" i="70"/>
  <c r="O296" i="70"/>
  <c r="O304" i="70"/>
  <c r="O307" i="70"/>
  <c r="O315" i="70"/>
  <c r="O323" i="70"/>
  <c r="O331" i="70"/>
  <c r="O339" i="70"/>
  <c r="O353" i="70"/>
  <c r="O361" i="70"/>
  <c r="O371" i="70"/>
  <c r="O379" i="70"/>
  <c r="O387" i="70"/>
  <c r="O395" i="70"/>
  <c r="O403" i="70"/>
  <c r="O411" i="70"/>
  <c r="O419" i="70"/>
  <c r="O427" i="70"/>
  <c r="O435" i="70"/>
  <c r="O443" i="70"/>
  <c r="O451" i="70"/>
  <c r="O459" i="70"/>
  <c r="O467" i="70"/>
  <c r="O475" i="70"/>
  <c r="O483" i="70"/>
  <c r="O491" i="70"/>
  <c r="O499" i="70"/>
  <c r="O507" i="70"/>
  <c r="O515" i="70"/>
  <c r="O523" i="70"/>
  <c r="O531" i="70"/>
  <c r="O539" i="70"/>
  <c r="O547" i="70"/>
  <c r="O555" i="70"/>
  <c r="O563" i="70"/>
  <c r="O571" i="70"/>
  <c r="O583" i="70"/>
  <c r="O591" i="70"/>
  <c r="O599" i="70"/>
  <c r="O607" i="70"/>
  <c r="O615" i="70"/>
  <c r="O623" i="70"/>
  <c r="O631" i="70"/>
  <c r="O639" i="70"/>
  <c r="O7" i="70"/>
  <c r="O15" i="70"/>
  <c r="O23" i="70"/>
  <c r="O31" i="70"/>
  <c r="O39" i="70"/>
  <c r="O47" i="70"/>
  <c r="O55" i="70"/>
  <c r="O63" i="70"/>
  <c r="O71" i="70"/>
  <c r="O79" i="70"/>
  <c r="O87" i="70"/>
  <c r="O95" i="70"/>
  <c r="O103" i="70"/>
  <c r="O111" i="70"/>
  <c r="O119" i="70"/>
  <c r="O127" i="70"/>
  <c r="O135" i="70"/>
  <c r="O143" i="70"/>
  <c r="O151" i="70"/>
  <c r="O159" i="70"/>
  <c r="O167" i="70"/>
  <c r="O175" i="70"/>
  <c r="O183" i="70"/>
  <c r="O191" i="70"/>
  <c r="O199" i="70"/>
  <c r="O209" i="70"/>
  <c r="O217" i="70"/>
  <c r="O225" i="70"/>
  <c r="O233" i="70"/>
  <c r="O241" i="70"/>
  <c r="O249" i="70"/>
  <c r="O257" i="70"/>
  <c r="O265" i="70"/>
  <c r="O273" i="70"/>
  <c r="O281" i="70"/>
  <c r="O289" i="70"/>
  <c r="O297" i="70"/>
  <c r="O308" i="70"/>
  <c r="O316" i="70"/>
  <c r="O324" i="70"/>
  <c r="O332" i="70"/>
  <c r="O340" i="70"/>
  <c r="O346" i="70"/>
  <c r="O354" i="70"/>
  <c r="O362" i="70"/>
  <c r="O372" i="70"/>
  <c r="O380" i="70"/>
  <c r="O388" i="70"/>
  <c r="O396" i="70"/>
  <c r="O404" i="70"/>
  <c r="O412" i="70"/>
  <c r="O420" i="70"/>
  <c r="O428" i="70"/>
  <c r="O436" i="70"/>
  <c r="O444" i="70"/>
  <c r="O452" i="70"/>
  <c r="O460" i="70"/>
  <c r="O468" i="70"/>
  <c r="O476" i="70"/>
  <c r="O484" i="70"/>
  <c r="O492" i="70"/>
  <c r="O500" i="70"/>
  <c r="O508" i="70"/>
  <c r="O516" i="70"/>
  <c r="O524" i="70"/>
  <c r="O532" i="70"/>
  <c r="O540" i="70"/>
  <c r="O548" i="70"/>
  <c r="O556" i="70"/>
  <c r="O564" i="70"/>
  <c r="O572" i="70"/>
  <c r="O584" i="70"/>
  <c r="O592" i="70"/>
  <c r="O600" i="70"/>
  <c r="O608" i="70"/>
  <c r="O616" i="70"/>
  <c r="O624" i="70"/>
  <c r="O632" i="70"/>
  <c r="O640" i="70"/>
  <c r="O648" i="70"/>
  <c r="O656" i="70"/>
  <c r="O664" i="70"/>
  <c r="O672" i="70"/>
  <c r="O8" i="70"/>
  <c r="O16" i="70"/>
  <c r="O24" i="70"/>
  <c r="O32" i="70"/>
  <c r="O40" i="70"/>
  <c r="O48" i="70"/>
  <c r="O56" i="70"/>
  <c r="O64" i="70"/>
  <c r="O72" i="70"/>
  <c r="O80" i="70"/>
  <c r="O88" i="70"/>
  <c r="O96" i="70"/>
  <c r="O104" i="70"/>
  <c r="O112" i="70"/>
  <c r="O120" i="70"/>
  <c r="O128" i="70"/>
  <c r="O136" i="70"/>
  <c r="O144" i="70"/>
  <c r="O152" i="70"/>
  <c r="O160" i="70"/>
  <c r="O168" i="70"/>
  <c r="O176" i="70"/>
  <c r="O184" i="70"/>
  <c r="O192" i="70"/>
  <c r="O200" i="70"/>
  <c r="O210" i="70"/>
  <c r="O218" i="70"/>
  <c r="O226" i="70"/>
  <c r="O234" i="70"/>
  <c r="O242" i="70"/>
  <c r="O250" i="70"/>
  <c r="O258" i="70"/>
  <c r="O266" i="70"/>
  <c r="O274" i="70"/>
  <c r="O282" i="70"/>
  <c r="O290" i="70"/>
  <c r="O298" i="70"/>
  <c r="O309" i="70"/>
  <c r="O317" i="70"/>
  <c r="O325" i="70"/>
  <c r="O333" i="70"/>
  <c r="O341" i="70"/>
  <c r="O347" i="70"/>
  <c r="O355" i="70"/>
  <c r="O363" i="70"/>
  <c r="O373" i="70"/>
  <c r="O381" i="70"/>
  <c r="O389" i="70"/>
  <c r="O397" i="70"/>
  <c r="O405" i="70"/>
  <c r="O413" i="70"/>
  <c r="O421" i="70"/>
  <c r="O429" i="70"/>
  <c r="O437" i="70"/>
  <c r="O445" i="70"/>
  <c r="O453" i="70"/>
  <c r="O461" i="70"/>
  <c r="O469" i="70"/>
  <c r="O477" i="70"/>
  <c r="O485" i="70"/>
  <c r="O493" i="70"/>
  <c r="O501" i="70"/>
  <c r="O509" i="70"/>
  <c r="O517" i="70"/>
  <c r="O525" i="70"/>
  <c r="O533" i="70"/>
  <c r="O541" i="70"/>
  <c r="O549" i="70"/>
  <c r="O557" i="70"/>
  <c r="O565" i="70"/>
  <c r="O573" i="70"/>
  <c r="O585" i="70"/>
  <c r="O593" i="70"/>
  <c r="O601" i="70"/>
  <c r="O609" i="70"/>
  <c r="O617" i="70"/>
  <c r="O625" i="70"/>
  <c r="O633" i="70"/>
  <c r="O641" i="70"/>
  <c r="O649" i="70"/>
  <c r="O657" i="70"/>
  <c r="O665" i="70"/>
  <c r="O673" i="70"/>
  <c r="O9" i="70"/>
  <c r="O17" i="70"/>
  <c r="O25" i="70"/>
  <c r="O33" i="70"/>
  <c r="O41" i="70"/>
  <c r="O49" i="70"/>
  <c r="O57" i="70"/>
  <c r="O65" i="70"/>
  <c r="O73" i="70"/>
  <c r="O81" i="70"/>
  <c r="O89" i="70"/>
  <c r="O97" i="70"/>
  <c r="O105" i="70"/>
  <c r="O113" i="70"/>
  <c r="O121" i="70"/>
  <c r="O129" i="70"/>
  <c r="O137" i="70"/>
  <c r="O145" i="70"/>
  <c r="O153" i="70"/>
  <c r="O161" i="70"/>
  <c r="O169" i="70"/>
  <c r="O177" i="70"/>
  <c r="O185" i="70"/>
  <c r="O193" i="70"/>
  <c r="O201" i="70"/>
  <c r="O211" i="70"/>
  <c r="O219" i="70"/>
  <c r="O227" i="70"/>
  <c r="O235" i="70"/>
  <c r="O243" i="70"/>
  <c r="O251" i="70"/>
  <c r="O259" i="70"/>
  <c r="O267" i="70"/>
  <c r="O275" i="70"/>
  <c r="O283" i="70"/>
  <c r="O291" i="70"/>
  <c r="O299" i="70"/>
  <c r="O310" i="70"/>
  <c r="O318" i="70"/>
  <c r="O326" i="70"/>
  <c r="O334" i="70"/>
  <c r="O342" i="70"/>
  <c r="O348" i="70"/>
  <c r="O356" i="70"/>
  <c r="O364" i="70"/>
  <c r="O366" i="70"/>
  <c r="O374" i="70"/>
  <c r="O382" i="70"/>
  <c r="O390" i="70"/>
  <c r="O398" i="70"/>
  <c r="O406" i="70"/>
  <c r="O414" i="70"/>
  <c r="O422" i="70"/>
  <c r="O430" i="70"/>
  <c r="O438" i="70"/>
  <c r="O446" i="70"/>
  <c r="O454" i="70"/>
  <c r="O462" i="70"/>
  <c r="O470" i="70"/>
  <c r="O478" i="70"/>
  <c r="O486" i="70"/>
  <c r="O494" i="70"/>
  <c r="O502" i="70"/>
  <c r="O510" i="70"/>
  <c r="O518" i="70"/>
  <c r="O526" i="70"/>
  <c r="O534" i="70"/>
  <c r="O542" i="70"/>
  <c r="O550" i="70"/>
  <c r="O558" i="70"/>
  <c r="O566" i="70"/>
  <c r="O574" i="70"/>
  <c r="O578" i="70"/>
  <c r="O586" i="70"/>
  <c r="O594" i="70"/>
  <c r="O602" i="70"/>
  <c r="O610" i="70"/>
  <c r="O618" i="70"/>
  <c r="O626" i="70"/>
  <c r="O634" i="70"/>
  <c r="O642" i="70"/>
  <c r="O650" i="70"/>
  <c r="O658" i="70"/>
  <c r="O666" i="70"/>
  <c r="O674" i="70"/>
  <c r="O34" i="70"/>
  <c r="O66" i="70"/>
  <c r="O98" i="70"/>
  <c r="O130" i="70"/>
  <c r="O162" i="70"/>
  <c r="O194" i="70"/>
  <c r="O236" i="70"/>
  <c r="O268" i="70"/>
  <c r="O300" i="70"/>
  <c r="O319" i="70"/>
  <c r="O365" i="70"/>
  <c r="O375" i="70"/>
  <c r="O383" i="70"/>
  <c r="O415" i="70"/>
  <c r="O447" i="70"/>
  <c r="O479" i="70"/>
  <c r="O511" i="70"/>
  <c r="O543" i="70"/>
  <c r="O575" i="70"/>
  <c r="O603" i="70"/>
  <c r="O635" i="70"/>
  <c r="O659" i="70"/>
  <c r="O677" i="70"/>
  <c r="O50" i="70"/>
  <c r="O114" i="70"/>
  <c r="O146" i="70"/>
  <c r="O252" i="70"/>
  <c r="O349" i="70"/>
  <c r="O399" i="70"/>
  <c r="O527" i="70"/>
  <c r="O647" i="70"/>
  <c r="O35" i="70"/>
  <c r="O67" i="70"/>
  <c r="O99" i="70"/>
  <c r="O131" i="70"/>
  <c r="O163" i="70"/>
  <c r="O195" i="70"/>
  <c r="O205" i="70"/>
  <c r="O237" i="70"/>
  <c r="O269" i="70"/>
  <c r="O301" i="70"/>
  <c r="O320" i="70"/>
  <c r="O376" i="70"/>
  <c r="O384" i="70"/>
  <c r="O416" i="70"/>
  <c r="O448" i="70"/>
  <c r="O480" i="70"/>
  <c r="O512" i="70"/>
  <c r="O544" i="70"/>
  <c r="O576" i="70"/>
  <c r="O604" i="70"/>
  <c r="O636" i="70"/>
  <c r="O660" i="70"/>
  <c r="O678" i="70"/>
  <c r="O178" i="70"/>
  <c r="O335" i="70"/>
  <c r="O463" i="70"/>
  <c r="O559" i="70"/>
  <c r="O587" i="70"/>
  <c r="O10" i="70"/>
  <c r="O42" i="70"/>
  <c r="O74" i="70"/>
  <c r="O106" i="70"/>
  <c r="O138" i="70"/>
  <c r="O170" i="70"/>
  <c r="O202" i="70"/>
  <c r="O212" i="70"/>
  <c r="O244" i="70"/>
  <c r="O276" i="70"/>
  <c r="O327" i="70"/>
  <c r="O391" i="70"/>
  <c r="O423" i="70"/>
  <c r="O455" i="70"/>
  <c r="O487" i="70"/>
  <c r="O519" i="70"/>
  <c r="O551" i="70"/>
  <c r="O579" i="70"/>
  <c r="O611" i="70"/>
  <c r="O643" i="70"/>
  <c r="O663" i="70"/>
  <c r="O679" i="70"/>
  <c r="O431" i="70"/>
  <c r="O668" i="70"/>
  <c r="O11" i="70"/>
  <c r="O43" i="70"/>
  <c r="O75" i="70"/>
  <c r="O107" i="70"/>
  <c r="O139" i="70"/>
  <c r="O171" i="70"/>
  <c r="O203" i="70"/>
  <c r="O213" i="70"/>
  <c r="O245" i="70"/>
  <c r="O277" i="70"/>
  <c r="O328" i="70"/>
  <c r="O392" i="70"/>
  <c r="O424" i="70"/>
  <c r="O456" i="70"/>
  <c r="O488" i="70"/>
  <c r="O520" i="70"/>
  <c r="O552" i="70"/>
  <c r="O580" i="70"/>
  <c r="O612" i="70"/>
  <c r="O644" i="70"/>
  <c r="O667" i="70"/>
  <c r="O18" i="70"/>
  <c r="O82" i="70"/>
  <c r="O220" i="70"/>
  <c r="O284" i="70"/>
  <c r="O495" i="70"/>
  <c r="O619" i="70"/>
  <c r="O19" i="70"/>
  <c r="O51" i="70"/>
  <c r="O83" i="70"/>
  <c r="O115" i="70"/>
  <c r="O147" i="70"/>
  <c r="O179" i="70"/>
  <c r="O221" i="70"/>
  <c r="O253" i="70"/>
  <c r="O285" i="70"/>
  <c r="O336" i="70"/>
  <c r="O350" i="70"/>
  <c r="O400" i="70"/>
  <c r="O432" i="70"/>
  <c r="O464" i="70"/>
  <c r="O496" i="70"/>
  <c r="O528" i="70"/>
  <c r="O560" i="70"/>
  <c r="O588" i="70"/>
  <c r="O620" i="70"/>
  <c r="O651" i="70"/>
  <c r="O671" i="70"/>
  <c r="O59" i="70"/>
  <c r="O123" i="70"/>
  <c r="O155" i="70"/>
  <c r="O261" i="70"/>
  <c r="O312" i="70"/>
  <c r="O358" i="70"/>
  <c r="O440" i="70"/>
  <c r="O504" i="70"/>
  <c r="O568" i="70"/>
  <c r="O596" i="70"/>
  <c r="O655" i="70"/>
  <c r="O26" i="70"/>
  <c r="O58" i="70"/>
  <c r="O90" i="70"/>
  <c r="O122" i="70"/>
  <c r="O154" i="70"/>
  <c r="O186" i="70"/>
  <c r="O228" i="70"/>
  <c r="O260" i="70"/>
  <c r="O292" i="70"/>
  <c r="O311" i="70"/>
  <c r="O343" i="70"/>
  <c r="O357" i="70"/>
  <c r="O367" i="70"/>
  <c r="O407" i="70"/>
  <c r="O439" i="70"/>
  <c r="O471" i="70"/>
  <c r="O503" i="70"/>
  <c r="O535" i="70"/>
  <c r="O567" i="70"/>
  <c r="O595" i="70"/>
  <c r="O627" i="70"/>
  <c r="O652" i="70"/>
  <c r="O675" i="70"/>
  <c r="O27" i="70"/>
  <c r="O91" i="70"/>
  <c r="O187" i="70"/>
  <c r="O229" i="70"/>
  <c r="O293" i="70"/>
  <c r="O344" i="70"/>
  <c r="O368" i="70"/>
  <c r="O408" i="70"/>
  <c r="O472" i="70"/>
  <c r="O536" i="70"/>
  <c r="O628" i="70"/>
  <c r="O676" i="70"/>
  <c r="G5" i="70"/>
  <c r="S5" i="70" s="1"/>
  <c r="T5" i="70" s="1"/>
  <c r="G305" i="70"/>
  <c r="S305" i="70" s="1"/>
  <c r="T305" i="70" s="1"/>
  <c r="K6" i="70"/>
  <c r="K305" i="70"/>
  <c r="J305" i="70"/>
  <c r="K5" i="70"/>
  <c r="J6" i="70"/>
  <c r="I305" i="70"/>
  <c r="J5" i="70"/>
  <c r="H5" i="70"/>
  <c r="I6" i="70"/>
  <c r="H305" i="70"/>
  <c r="I5" i="70"/>
  <c r="H6" i="70"/>
  <c r="G6" i="70"/>
  <c r="S6" i="70" s="1"/>
  <c r="T6" i="70" s="1"/>
  <c r="P58" i="70"/>
  <c r="AG55" i="70"/>
  <c r="AL50" i="70"/>
  <c r="M23" i="70"/>
  <c r="AG39" i="70"/>
  <c r="AE29" i="70"/>
  <c r="L22" i="70"/>
  <c r="M39" i="70"/>
  <c r="AC19" i="70"/>
  <c r="P10" i="70"/>
  <c r="AE45" i="70"/>
  <c r="L38" i="70"/>
  <c r="AL18" i="70"/>
  <c r="M55" i="70"/>
  <c r="AC35" i="70"/>
  <c r="P26" i="70"/>
  <c r="L54" i="70"/>
  <c r="AL34" i="70"/>
  <c r="AG7" i="70"/>
  <c r="AC51" i="70"/>
  <c r="P42" i="70"/>
  <c r="M7" i="70"/>
  <c r="AG23" i="70"/>
  <c r="AE13" i="70"/>
  <c r="L6" i="70"/>
  <c r="AM51" i="70"/>
  <c r="AK57" i="70"/>
  <c r="AF54" i="70"/>
  <c r="N48" i="70"/>
  <c r="AD44" i="70"/>
  <c r="AK41" i="70"/>
  <c r="AF38" i="70"/>
  <c r="N32" i="70"/>
  <c r="AD28" i="70"/>
  <c r="AK25" i="70"/>
  <c r="AF22" i="70"/>
  <c r="N16" i="70"/>
  <c r="AD12" i="70"/>
  <c r="AK9" i="70"/>
  <c r="AF6" i="70"/>
  <c r="AE53" i="70"/>
  <c r="P50" i="70"/>
  <c r="AG47" i="70"/>
  <c r="AM43" i="70"/>
  <c r="AE37" i="70"/>
  <c r="P34" i="70"/>
  <c r="AG31" i="70"/>
  <c r="AM27" i="70"/>
  <c r="AE21" i="70"/>
  <c r="P18" i="70"/>
  <c r="AG15" i="70"/>
  <c r="AM11" i="70"/>
  <c r="AM35" i="70"/>
  <c r="AD5" i="70"/>
  <c r="M47" i="70"/>
  <c r="AC43" i="70"/>
  <c r="M31" i="70"/>
  <c r="AC27" i="70"/>
  <c r="M15" i="70"/>
  <c r="AC11" i="70"/>
  <c r="AM19" i="70"/>
  <c r="N56" i="70"/>
  <c r="AD52" i="70"/>
  <c r="AK49" i="70"/>
  <c r="AF46" i="70"/>
  <c r="N40" i="70"/>
  <c r="AD36" i="70"/>
  <c r="AK33" i="70"/>
  <c r="AF30" i="70"/>
  <c r="N24" i="70"/>
  <c r="AD20" i="70"/>
  <c r="AK17" i="70"/>
  <c r="AF14" i="70"/>
  <c r="N8" i="70"/>
  <c r="AL58" i="70"/>
  <c r="L46" i="70"/>
  <c r="AL42" i="70"/>
  <c r="L30" i="70"/>
  <c r="AL26" i="70"/>
  <c r="L14" i="70"/>
  <c r="AL10" i="70"/>
  <c r="BD5" i="70"/>
  <c r="X53" i="70"/>
  <c r="AO45" i="70"/>
  <c r="X29" i="70"/>
  <c r="Y22" i="70"/>
  <c r="AN20" i="70"/>
  <c r="X5" i="70"/>
  <c r="BE5" i="70"/>
  <c r="AW5" i="70"/>
  <c r="AO5" i="70"/>
  <c r="AE5" i="70"/>
  <c r="AM58" i="70"/>
  <c r="AC58" i="70"/>
  <c r="AL57" i="70"/>
  <c r="P57" i="70"/>
  <c r="AK56" i="70"/>
  <c r="N55" i="70"/>
  <c r="AQ54" i="70"/>
  <c r="AG54" i="70"/>
  <c r="M54" i="70"/>
  <c r="Y53" i="70"/>
  <c r="AP53" i="70"/>
  <c r="AF53" i="70"/>
  <c r="L53" i="70"/>
  <c r="X52" i="70"/>
  <c r="AO52" i="70"/>
  <c r="AE52" i="70"/>
  <c r="Z51" i="70"/>
  <c r="AN51" i="70"/>
  <c r="AD51" i="70"/>
  <c r="AM50" i="70"/>
  <c r="AC50" i="70"/>
  <c r="AL49" i="70"/>
  <c r="P49" i="70"/>
  <c r="AK48" i="70"/>
  <c r="N47" i="70"/>
  <c r="AQ46" i="70"/>
  <c r="AG46" i="70"/>
  <c r="M46" i="70"/>
  <c r="Y45" i="70"/>
  <c r="AP45" i="70"/>
  <c r="AF45" i="70"/>
  <c r="L45" i="70"/>
  <c r="X44" i="70"/>
  <c r="AO44" i="70"/>
  <c r="AE44" i="70"/>
  <c r="Z43" i="70"/>
  <c r="AN43" i="70"/>
  <c r="AD43" i="70"/>
  <c r="AM42" i="70"/>
  <c r="AC42" i="70"/>
  <c r="AL41" i="70"/>
  <c r="P41" i="70"/>
  <c r="AK40" i="70"/>
  <c r="N39" i="70"/>
  <c r="AQ38" i="70"/>
  <c r="AG38" i="70"/>
  <c r="M38" i="70"/>
  <c r="Y37" i="70"/>
  <c r="AP37" i="70"/>
  <c r="AF37" i="70"/>
  <c r="L37" i="70"/>
  <c r="X36" i="70"/>
  <c r="AO36" i="70"/>
  <c r="AE36" i="70"/>
  <c r="Z35" i="70"/>
  <c r="AN35" i="70"/>
  <c r="AD35" i="70"/>
  <c r="AM34" i="70"/>
  <c r="AC34" i="70"/>
  <c r="AL33" i="70"/>
  <c r="P33" i="70"/>
  <c r="AK32" i="70"/>
  <c r="N31" i="70"/>
  <c r="AQ30" i="70"/>
  <c r="AG30" i="70"/>
  <c r="M30" i="70"/>
  <c r="Y29" i="70"/>
  <c r="AP29" i="70"/>
  <c r="AF29" i="70"/>
  <c r="L29" i="70"/>
  <c r="X28" i="70"/>
  <c r="AO28" i="70"/>
  <c r="AE28" i="70"/>
  <c r="Z27" i="70"/>
  <c r="AN27" i="70"/>
  <c r="AD27" i="70"/>
  <c r="AM26" i="70"/>
  <c r="AC26" i="70"/>
  <c r="AL25" i="70"/>
  <c r="P25" i="70"/>
  <c r="AK24" i="70"/>
  <c r="N23" i="70"/>
  <c r="AQ22" i="70"/>
  <c r="AG22" i="70"/>
  <c r="M22" i="70"/>
  <c r="Y21" i="70"/>
  <c r="AP21" i="70"/>
  <c r="AF21" i="70"/>
  <c r="L21" i="70"/>
  <c r="X20" i="70"/>
  <c r="AO20" i="70"/>
  <c r="AE20" i="70"/>
  <c r="Z19" i="70"/>
  <c r="AN19" i="70"/>
  <c r="AD19" i="70"/>
  <c r="AM18" i="70"/>
  <c r="AC18" i="70"/>
  <c r="AL17" i="70"/>
  <c r="P17" i="70"/>
  <c r="AK16" i="70"/>
  <c r="N15" i="70"/>
  <c r="AQ14" i="70"/>
  <c r="AG14" i="70"/>
  <c r="M14" i="70"/>
  <c r="Y13" i="70"/>
  <c r="AP13" i="70"/>
  <c r="AF13" i="70"/>
  <c r="L13" i="70"/>
  <c r="X12" i="70"/>
  <c r="AO12" i="70"/>
  <c r="AE12" i="70"/>
  <c r="Z11" i="70"/>
  <c r="AN11" i="70"/>
  <c r="AD11" i="70"/>
  <c r="AM10" i="70"/>
  <c r="AC10" i="70"/>
  <c r="AL9" i="70"/>
  <c r="P9" i="70"/>
  <c r="AK8" i="70"/>
  <c r="N7" i="70"/>
  <c r="AQ6" i="70"/>
  <c r="AG6" i="70"/>
  <c r="M6" i="70"/>
  <c r="AC679" i="70"/>
  <c r="M677" i="70"/>
  <c r="AO676" i="70"/>
  <c r="AK674" i="70"/>
  <c r="X672" i="70"/>
  <c r="AE672" i="70"/>
  <c r="AQ669" i="70"/>
  <c r="AM667" i="70"/>
  <c r="AG665" i="70"/>
  <c r="AC663" i="70"/>
  <c r="M661" i="70"/>
  <c r="AO660" i="70"/>
  <c r="AK658" i="70"/>
  <c r="X656" i="70"/>
  <c r="AE656" i="70"/>
  <c r="AQ653" i="70"/>
  <c r="AM651" i="70"/>
  <c r="AG649" i="70"/>
  <c r="AC647" i="70"/>
  <c r="M645" i="70"/>
  <c r="AO644" i="70"/>
  <c r="AK642" i="70"/>
  <c r="X640" i="70"/>
  <c r="AE640" i="70"/>
  <c r="AQ637" i="70"/>
  <c r="AM635" i="70"/>
  <c r="AG633" i="70"/>
  <c r="AC631" i="70"/>
  <c r="M629" i="70"/>
  <c r="AO628" i="70"/>
  <c r="AK626" i="70"/>
  <c r="X624" i="70"/>
  <c r="AE624" i="70"/>
  <c r="AQ621" i="70"/>
  <c r="AM619" i="70"/>
  <c r="AL618" i="70"/>
  <c r="Y616" i="70"/>
  <c r="AP612" i="70"/>
  <c r="X607" i="70"/>
  <c r="AK600" i="70"/>
  <c r="AC589" i="70"/>
  <c r="AN5" i="70"/>
  <c r="AO53" i="70"/>
  <c r="Y46" i="70"/>
  <c r="AQ39" i="70"/>
  <c r="AQ31" i="70"/>
  <c r="Z28" i="70"/>
  <c r="X13" i="70"/>
  <c r="AP6" i="70"/>
  <c r="AL678" i="70"/>
  <c r="Y676" i="70"/>
  <c r="AF676" i="70"/>
  <c r="P674" i="70"/>
  <c r="L672" i="70"/>
  <c r="AN671" i="70"/>
  <c r="Z667" i="70"/>
  <c r="AD667" i="70"/>
  <c r="N665" i="70"/>
  <c r="AP664" i="70"/>
  <c r="AL662" i="70"/>
  <c r="Y660" i="70"/>
  <c r="AF660" i="70"/>
  <c r="P658" i="70"/>
  <c r="L656" i="70"/>
  <c r="AN655" i="70"/>
  <c r="Z651" i="70"/>
  <c r="AD651" i="70"/>
  <c r="N649" i="70"/>
  <c r="AP648" i="70"/>
  <c r="AL646" i="70"/>
  <c r="Y644" i="70"/>
  <c r="AF644" i="70"/>
  <c r="P642" i="70"/>
  <c r="L640" i="70"/>
  <c r="AN639" i="70"/>
  <c r="Z635" i="70"/>
  <c r="AD635" i="70"/>
  <c r="N633" i="70"/>
  <c r="AP632" i="70"/>
  <c r="AL630" i="70"/>
  <c r="Y628" i="70"/>
  <c r="AF628" i="70"/>
  <c r="P626" i="70"/>
  <c r="L624" i="70"/>
  <c r="AN623" i="70"/>
  <c r="Z619" i="70"/>
  <c r="AD619" i="70"/>
  <c r="P618" i="70"/>
  <c r="AN615" i="70"/>
  <c r="AE612" i="70"/>
  <c r="AL610" i="70"/>
  <c r="AM604" i="70"/>
  <c r="X582" i="70"/>
  <c r="AO546" i="70"/>
  <c r="Z5" i="70"/>
  <c r="X45" i="70"/>
  <c r="AP38" i="70"/>
  <c r="Z36" i="70"/>
  <c r="Y30" i="70"/>
  <c r="AO21" i="70"/>
  <c r="AO13" i="70"/>
  <c r="BK5" i="70"/>
  <c r="BC5" i="70"/>
  <c r="AU5" i="70"/>
  <c r="AM5" i="70"/>
  <c r="AC5" i="70"/>
  <c r="AK58" i="70"/>
  <c r="N57" i="70"/>
  <c r="AQ56" i="70"/>
  <c r="AG56" i="70"/>
  <c r="M56" i="70"/>
  <c r="Y55" i="70"/>
  <c r="AP55" i="70"/>
  <c r="AF55" i="70"/>
  <c r="L55" i="70"/>
  <c r="X54" i="70"/>
  <c r="AO54" i="70"/>
  <c r="AE54" i="70"/>
  <c r="Z53" i="70"/>
  <c r="AN53" i="70"/>
  <c r="AD53" i="70"/>
  <c r="AM52" i="70"/>
  <c r="AC52" i="70"/>
  <c r="AL51" i="70"/>
  <c r="P51" i="70"/>
  <c r="AK50" i="70"/>
  <c r="N49" i="70"/>
  <c r="AQ48" i="70"/>
  <c r="AG48" i="70"/>
  <c r="M48" i="70"/>
  <c r="Y47" i="70"/>
  <c r="AP47" i="70"/>
  <c r="AF47" i="70"/>
  <c r="L47" i="70"/>
  <c r="X46" i="70"/>
  <c r="AO46" i="70"/>
  <c r="AE46" i="70"/>
  <c r="Z45" i="70"/>
  <c r="AN45" i="70"/>
  <c r="AD45" i="70"/>
  <c r="AM44" i="70"/>
  <c r="AC44" i="70"/>
  <c r="AL43" i="70"/>
  <c r="P43" i="70"/>
  <c r="AK42" i="70"/>
  <c r="N41" i="70"/>
  <c r="AQ40" i="70"/>
  <c r="AG40" i="70"/>
  <c r="M40" i="70"/>
  <c r="Y39" i="70"/>
  <c r="AP39" i="70"/>
  <c r="AF39" i="70"/>
  <c r="L39" i="70"/>
  <c r="X38" i="70"/>
  <c r="AO38" i="70"/>
  <c r="AE38" i="70"/>
  <c r="Z37" i="70"/>
  <c r="AN37" i="70"/>
  <c r="AD37" i="70"/>
  <c r="AM36" i="70"/>
  <c r="AC36" i="70"/>
  <c r="AL35" i="70"/>
  <c r="P35" i="70"/>
  <c r="AK34" i="70"/>
  <c r="N33" i="70"/>
  <c r="AQ32" i="70"/>
  <c r="AG32" i="70"/>
  <c r="M32" i="70"/>
  <c r="Y31" i="70"/>
  <c r="AP31" i="70"/>
  <c r="AF31" i="70"/>
  <c r="L31" i="70"/>
  <c r="X30" i="70"/>
  <c r="AO30" i="70"/>
  <c r="AE30" i="70"/>
  <c r="Z29" i="70"/>
  <c r="AN29" i="70"/>
  <c r="AD29" i="70"/>
  <c r="AM28" i="70"/>
  <c r="AC28" i="70"/>
  <c r="AL27" i="70"/>
  <c r="P27" i="70"/>
  <c r="AK26" i="70"/>
  <c r="N25" i="70"/>
  <c r="AQ24" i="70"/>
  <c r="AG24" i="70"/>
  <c r="M24" i="70"/>
  <c r="Y23" i="70"/>
  <c r="AP23" i="70"/>
  <c r="AF23" i="70"/>
  <c r="L23" i="70"/>
  <c r="X22" i="70"/>
  <c r="AO22" i="70"/>
  <c r="AE22" i="70"/>
  <c r="Z21" i="70"/>
  <c r="AN21" i="70"/>
  <c r="AD21" i="70"/>
  <c r="AM20" i="70"/>
  <c r="AC20" i="70"/>
  <c r="AL19" i="70"/>
  <c r="P19" i="70"/>
  <c r="AK18" i="70"/>
  <c r="N17" i="70"/>
  <c r="AQ16" i="70"/>
  <c r="AG16" i="70"/>
  <c r="M16" i="70"/>
  <c r="Y15" i="70"/>
  <c r="AP15" i="70"/>
  <c r="AF15" i="70"/>
  <c r="L15" i="70"/>
  <c r="X14" i="70"/>
  <c r="AO14" i="70"/>
  <c r="AE14" i="70"/>
  <c r="Z13" i="70"/>
  <c r="AN13" i="70"/>
  <c r="AD13" i="70"/>
  <c r="AM12" i="70"/>
  <c r="AC12" i="70"/>
  <c r="AL11" i="70"/>
  <c r="P11" i="70"/>
  <c r="AK10" i="70"/>
  <c r="N9" i="70"/>
  <c r="AQ8" i="70"/>
  <c r="AG8" i="70"/>
  <c r="M8" i="70"/>
  <c r="Y7" i="70"/>
  <c r="AP7" i="70"/>
  <c r="AF7" i="70"/>
  <c r="L7" i="70"/>
  <c r="X6" i="70"/>
  <c r="AO6" i="70"/>
  <c r="AE6" i="70"/>
  <c r="AK678" i="70"/>
  <c r="X676" i="70"/>
  <c r="AE676" i="70"/>
  <c r="AQ673" i="70"/>
  <c r="AM671" i="70"/>
  <c r="AG669" i="70"/>
  <c r="AC667" i="70"/>
  <c r="M665" i="70"/>
  <c r="AO664" i="70"/>
  <c r="AK662" i="70"/>
  <c r="X660" i="70"/>
  <c r="AE660" i="70"/>
  <c r="AQ657" i="70"/>
  <c r="AM655" i="70"/>
  <c r="AG653" i="70"/>
  <c r="AC651" i="70"/>
  <c r="M649" i="70"/>
  <c r="AO648" i="70"/>
  <c r="AK646" i="70"/>
  <c r="X644" i="70"/>
  <c r="AE644" i="70"/>
  <c r="AQ641" i="70"/>
  <c r="AM639" i="70"/>
  <c r="AG637" i="70"/>
  <c r="AC635" i="70"/>
  <c r="M633" i="70"/>
  <c r="AO632" i="70"/>
  <c r="AK630" i="70"/>
  <c r="X628" i="70"/>
  <c r="AE628" i="70"/>
  <c r="AQ625" i="70"/>
  <c r="AM623" i="70"/>
  <c r="AG621" i="70"/>
  <c r="AC619" i="70"/>
  <c r="AD615" i="70"/>
  <c r="AE607" i="70"/>
  <c r="Z603" i="70"/>
  <c r="X598" i="70"/>
  <c r="AM593" i="70"/>
  <c r="AE582" i="70"/>
  <c r="AG535" i="70"/>
  <c r="AQ55" i="70"/>
  <c r="Z52" i="70"/>
  <c r="AN44" i="70"/>
  <c r="Y38" i="70"/>
  <c r="AN36" i="70"/>
  <c r="AP30" i="70"/>
  <c r="AQ23" i="70"/>
  <c r="AQ15" i="70"/>
  <c r="BJ5" i="70"/>
  <c r="BB5" i="70"/>
  <c r="AT5" i="70"/>
  <c r="AL5" i="70"/>
  <c r="P5" i="70"/>
  <c r="N58" i="70"/>
  <c r="AQ57" i="70"/>
  <c r="AG57" i="70"/>
  <c r="M57" i="70"/>
  <c r="Y56" i="70"/>
  <c r="AP56" i="70"/>
  <c r="AF56" i="70"/>
  <c r="L56" i="70"/>
  <c r="X55" i="70"/>
  <c r="AO55" i="70"/>
  <c r="AE55" i="70"/>
  <c r="Z54" i="70"/>
  <c r="AN54" i="70"/>
  <c r="AD54" i="70"/>
  <c r="AM53" i="70"/>
  <c r="AC53" i="70"/>
  <c r="AL52" i="70"/>
  <c r="P52" i="70"/>
  <c r="AK51" i="70"/>
  <c r="N50" i="70"/>
  <c r="AQ49" i="70"/>
  <c r="AG49" i="70"/>
  <c r="M49" i="70"/>
  <c r="Y48" i="70"/>
  <c r="AP48" i="70"/>
  <c r="AF48" i="70"/>
  <c r="L48" i="70"/>
  <c r="X47" i="70"/>
  <c r="AO47" i="70"/>
  <c r="AE47" i="70"/>
  <c r="Z46" i="70"/>
  <c r="AN46" i="70"/>
  <c r="AD46" i="70"/>
  <c r="AM45" i="70"/>
  <c r="AC45" i="70"/>
  <c r="AL44" i="70"/>
  <c r="P44" i="70"/>
  <c r="AK43" i="70"/>
  <c r="N42" i="70"/>
  <c r="AQ41" i="70"/>
  <c r="AG41" i="70"/>
  <c r="M41" i="70"/>
  <c r="Y40" i="70"/>
  <c r="AP40" i="70"/>
  <c r="AF40" i="70"/>
  <c r="L40" i="70"/>
  <c r="X39" i="70"/>
  <c r="AO39" i="70"/>
  <c r="AE39" i="70"/>
  <c r="Z38" i="70"/>
  <c r="AN38" i="70"/>
  <c r="AD38" i="70"/>
  <c r="AM37" i="70"/>
  <c r="AC37" i="70"/>
  <c r="AL36" i="70"/>
  <c r="P36" i="70"/>
  <c r="AK35" i="70"/>
  <c r="N34" i="70"/>
  <c r="AQ33" i="70"/>
  <c r="AG33" i="70"/>
  <c r="M33" i="70"/>
  <c r="Y32" i="70"/>
  <c r="AP32" i="70"/>
  <c r="AF32" i="70"/>
  <c r="L32" i="70"/>
  <c r="X31" i="70"/>
  <c r="AO31" i="70"/>
  <c r="AE31" i="70"/>
  <c r="Z30" i="70"/>
  <c r="AN30" i="70"/>
  <c r="AD30" i="70"/>
  <c r="AM29" i="70"/>
  <c r="AC29" i="70"/>
  <c r="AL28" i="70"/>
  <c r="P28" i="70"/>
  <c r="AK27" i="70"/>
  <c r="N26" i="70"/>
  <c r="AQ25" i="70"/>
  <c r="AG25" i="70"/>
  <c r="M25" i="70"/>
  <c r="Y24" i="70"/>
  <c r="AP24" i="70"/>
  <c r="AF24" i="70"/>
  <c r="L24" i="70"/>
  <c r="X23" i="70"/>
  <c r="AO23" i="70"/>
  <c r="AE23" i="70"/>
  <c r="Z22" i="70"/>
  <c r="AN22" i="70"/>
  <c r="AD22" i="70"/>
  <c r="AM21" i="70"/>
  <c r="AC21" i="70"/>
  <c r="AL20" i="70"/>
  <c r="P20" i="70"/>
  <c r="AK19" i="70"/>
  <c r="N18" i="70"/>
  <c r="AQ17" i="70"/>
  <c r="AG17" i="70"/>
  <c r="M17" i="70"/>
  <c r="Y16" i="70"/>
  <c r="AP16" i="70"/>
  <c r="AF16" i="70"/>
  <c r="L16" i="70"/>
  <c r="X15" i="70"/>
  <c r="AO15" i="70"/>
  <c r="AE15" i="70"/>
  <c r="Z14" i="70"/>
  <c r="AN14" i="70"/>
  <c r="AD14" i="70"/>
  <c r="AM13" i="70"/>
  <c r="AC13" i="70"/>
  <c r="AL12" i="70"/>
  <c r="P12" i="70"/>
  <c r="AK11" i="70"/>
  <c r="N10" i="70"/>
  <c r="AQ9" i="70"/>
  <c r="AG9" i="70"/>
  <c r="M9" i="70"/>
  <c r="Y8" i="70"/>
  <c r="AP8" i="70"/>
  <c r="AF8" i="70"/>
  <c r="L8" i="70"/>
  <c r="X7" i="70"/>
  <c r="AO7" i="70"/>
  <c r="AE7" i="70"/>
  <c r="Z6" i="70"/>
  <c r="AN6" i="70"/>
  <c r="AD6" i="70"/>
  <c r="P678" i="70"/>
  <c r="L676" i="70"/>
  <c r="AN675" i="70"/>
  <c r="Z671" i="70"/>
  <c r="AD671" i="70"/>
  <c r="N669" i="70"/>
  <c r="AP668" i="70"/>
  <c r="AL666" i="70"/>
  <c r="Y664" i="70"/>
  <c r="AF664" i="70"/>
  <c r="P662" i="70"/>
  <c r="L660" i="70"/>
  <c r="AN659" i="70"/>
  <c r="Z655" i="70"/>
  <c r="AD655" i="70"/>
  <c r="N653" i="70"/>
  <c r="AP652" i="70"/>
  <c r="AL650" i="70"/>
  <c r="Y648" i="70"/>
  <c r="AF648" i="70"/>
  <c r="P646" i="70"/>
  <c r="L644" i="70"/>
  <c r="AN643" i="70"/>
  <c r="Z639" i="70"/>
  <c r="AD639" i="70"/>
  <c r="N637" i="70"/>
  <c r="AP636" i="70"/>
  <c r="AL634" i="70"/>
  <c r="Y632" i="70"/>
  <c r="AF632" i="70"/>
  <c r="P630" i="70"/>
  <c r="L628" i="70"/>
  <c r="AN627" i="70"/>
  <c r="Z623" i="70"/>
  <c r="AD623" i="70"/>
  <c r="N621" i="70"/>
  <c r="AP620" i="70"/>
  <c r="AP616" i="70"/>
  <c r="AP613" i="70"/>
  <c r="AQ603" i="70"/>
  <c r="AE598" i="70"/>
  <c r="M587" i="70"/>
  <c r="AP54" i="70"/>
  <c r="AQ47" i="70"/>
  <c r="AO37" i="70"/>
  <c r="Y6" i="70"/>
  <c r="AE59" i="70"/>
  <c r="AO59" i="70"/>
  <c r="L59" i="70"/>
  <c r="AF59" i="70"/>
  <c r="AP59" i="70"/>
  <c r="Y59" i="70"/>
  <c r="N60" i="70"/>
  <c r="P61" i="70"/>
  <c r="AL61" i="70"/>
  <c r="AD62" i="70"/>
  <c r="AN62" i="70"/>
  <c r="Z62" i="70"/>
  <c r="L63" i="70"/>
  <c r="AF63" i="70"/>
  <c r="AP63" i="70"/>
  <c r="Y63" i="70"/>
  <c r="N64" i="70"/>
  <c r="P65" i="70"/>
  <c r="AL65" i="70"/>
  <c r="AD66" i="70"/>
  <c r="AN66" i="70"/>
  <c r="Z66" i="70"/>
  <c r="L67" i="70"/>
  <c r="M59" i="70"/>
  <c r="AG59" i="70"/>
  <c r="AQ59" i="70"/>
  <c r="AK60" i="70"/>
  <c r="AC61" i="70"/>
  <c r="AM61" i="70"/>
  <c r="AE62" i="70"/>
  <c r="AO62" i="70"/>
  <c r="X62" i="70"/>
  <c r="M63" i="70"/>
  <c r="AG63" i="70"/>
  <c r="AQ63" i="70"/>
  <c r="AK64" i="70"/>
  <c r="AC65" i="70"/>
  <c r="AM65" i="70"/>
  <c r="AE66" i="70"/>
  <c r="AO66" i="70"/>
  <c r="N59" i="70"/>
  <c r="P60" i="70"/>
  <c r="AL60" i="70"/>
  <c r="AD61" i="70"/>
  <c r="AN61" i="70"/>
  <c r="Z61" i="70"/>
  <c r="L62" i="70"/>
  <c r="AF62" i="70"/>
  <c r="AP62" i="70"/>
  <c r="Y62" i="70"/>
  <c r="N63" i="70"/>
  <c r="P64" i="70"/>
  <c r="AL64" i="70"/>
  <c r="AD65" i="70"/>
  <c r="AN65" i="70"/>
  <c r="Z65" i="70"/>
  <c r="AK59" i="70"/>
  <c r="P59" i="70"/>
  <c r="AL59" i="70"/>
  <c r="AD60" i="70"/>
  <c r="AN60" i="70"/>
  <c r="Z60" i="70"/>
  <c r="L61" i="70"/>
  <c r="AF61" i="70"/>
  <c r="AP61" i="70"/>
  <c r="Y61" i="70"/>
  <c r="N62" i="70"/>
  <c r="P63" i="70"/>
  <c r="AL63" i="70"/>
  <c r="AD64" i="70"/>
  <c r="AN64" i="70"/>
  <c r="Z64" i="70"/>
  <c r="L65" i="70"/>
  <c r="AF65" i="70"/>
  <c r="AP65" i="70"/>
  <c r="Y65" i="70"/>
  <c r="N66" i="70"/>
  <c r="P67" i="70"/>
  <c r="AD59" i="70"/>
  <c r="AN59" i="70"/>
  <c r="Z59" i="70"/>
  <c r="L60" i="70"/>
  <c r="AF60" i="70"/>
  <c r="AP60" i="70"/>
  <c r="Y60" i="70"/>
  <c r="N61" i="70"/>
  <c r="P62" i="70"/>
  <c r="AL62" i="70"/>
  <c r="AD63" i="70"/>
  <c r="AN63" i="70"/>
  <c r="Z63" i="70"/>
  <c r="L64" i="70"/>
  <c r="AF64" i="70"/>
  <c r="AP64" i="70"/>
  <c r="Y64" i="70"/>
  <c r="N65" i="70"/>
  <c r="P66" i="70"/>
  <c r="AL66" i="70"/>
  <c r="AC59" i="70"/>
  <c r="AM60" i="70"/>
  <c r="AG61" i="70"/>
  <c r="AC62" i="70"/>
  <c r="AQ65" i="70"/>
  <c r="X65" i="70"/>
  <c r="AG66" i="70"/>
  <c r="Y66" i="70"/>
  <c r="AC67" i="70"/>
  <c r="AM67" i="70"/>
  <c r="AE68" i="70"/>
  <c r="AO68" i="70"/>
  <c r="X68" i="70"/>
  <c r="M69" i="70"/>
  <c r="AG69" i="70"/>
  <c r="AQ69" i="70"/>
  <c r="AK70" i="70"/>
  <c r="AC71" i="70"/>
  <c r="AM71" i="70"/>
  <c r="AE72" i="70"/>
  <c r="AO72" i="70"/>
  <c r="X72" i="70"/>
  <c r="M73" i="70"/>
  <c r="AG73" i="70"/>
  <c r="AQ73" i="70"/>
  <c r="AK74" i="70"/>
  <c r="AC75" i="70"/>
  <c r="AM75" i="70"/>
  <c r="AE76" i="70"/>
  <c r="AO76" i="70"/>
  <c r="X76" i="70"/>
  <c r="M77" i="70"/>
  <c r="AG77" i="70"/>
  <c r="AQ77" i="70"/>
  <c r="AM59" i="70"/>
  <c r="X59" i="70"/>
  <c r="AO60" i="70"/>
  <c r="AK61" i="70"/>
  <c r="AG62" i="70"/>
  <c r="AC63" i="70"/>
  <c r="M64" i="70"/>
  <c r="AK66" i="70"/>
  <c r="AD67" i="70"/>
  <c r="AN67" i="70"/>
  <c r="Z67" i="70"/>
  <c r="L68" i="70"/>
  <c r="AF68" i="70"/>
  <c r="AP68" i="70"/>
  <c r="Y68" i="70"/>
  <c r="N69" i="70"/>
  <c r="P70" i="70"/>
  <c r="AL70" i="70"/>
  <c r="AD71" i="70"/>
  <c r="AN71" i="70"/>
  <c r="Z71" i="70"/>
  <c r="L72" i="70"/>
  <c r="AF72" i="70"/>
  <c r="AP72" i="70"/>
  <c r="Y72" i="70"/>
  <c r="N73" i="70"/>
  <c r="P74" i="70"/>
  <c r="AL74" i="70"/>
  <c r="AD75" i="70"/>
  <c r="AN75" i="70"/>
  <c r="Z75" i="70"/>
  <c r="L76" i="70"/>
  <c r="AF76" i="70"/>
  <c r="AP76" i="70"/>
  <c r="Y76" i="70"/>
  <c r="N77" i="70"/>
  <c r="P78" i="70"/>
  <c r="AL78" i="70"/>
  <c r="AD79" i="70"/>
  <c r="AN79" i="70"/>
  <c r="Z79" i="70"/>
  <c r="L80" i="70"/>
  <c r="AF80" i="70"/>
  <c r="AP80" i="70"/>
  <c r="Y80" i="70"/>
  <c r="N81" i="70"/>
  <c r="P82" i="70"/>
  <c r="AL82" i="70"/>
  <c r="AD83" i="70"/>
  <c r="AN83" i="70"/>
  <c r="Z83" i="70"/>
  <c r="L84" i="70"/>
  <c r="AF84" i="70"/>
  <c r="AP84" i="70"/>
  <c r="AQ60" i="70"/>
  <c r="X60" i="70"/>
  <c r="AO61" i="70"/>
  <c r="AK62" i="70"/>
  <c r="AE63" i="70"/>
  <c r="AC64" i="70"/>
  <c r="M65" i="70"/>
  <c r="AM66" i="70"/>
  <c r="AE67" i="70"/>
  <c r="AO67" i="70"/>
  <c r="X67" i="70"/>
  <c r="M68" i="70"/>
  <c r="AG68" i="70"/>
  <c r="AQ68" i="70"/>
  <c r="AK69" i="70"/>
  <c r="AC70" i="70"/>
  <c r="AM70" i="70"/>
  <c r="AE71" i="70"/>
  <c r="AO71" i="70"/>
  <c r="X71" i="70"/>
  <c r="M72" i="70"/>
  <c r="AG72" i="70"/>
  <c r="AQ72" i="70"/>
  <c r="AK73" i="70"/>
  <c r="AC74" i="70"/>
  <c r="AM74" i="70"/>
  <c r="AE75" i="70"/>
  <c r="AO75" i="70"/>
  <c r="X75" i="70"/>
  <c r="M76" i="70"/>
  <c r="AG76" i="70"/>
  <c r="AQ76" i="70"/>
  <c r="AK77" i="70"/>
  <c r="AC78" i="70"/>
  <c r="AM78" i="70"/>
  <c r="AE79" i="70"/>
  <c r="AO79" i="70"/>
  <c r="X79" i="70"/>
  <c r="M80" i="70"/>
  <c r="AG80" i="70"/>
  <c r="AQ80" i="70"/>
  <c r="AK81" i="70"/>
  <c r="AC82" i="70"/>
  <c r="AM82" i="70"/>
  <c r="AE83" i="70"/>
  <c r="AQ61" i="70"/>
  <c r="X61" i="70"/>
  <c r="AM62" i="70"/>
  <c r="AK63" i="70"/>
  <c r="AE64" i="70"/>
  <c r="L66" i="70"/>
  <c r="AP66" i="70"/>
  <c r="AF67" i="70"/>
  <c r="AP67" i="70"/>
  <c r="Y67" i="70"/>
  <c r="N68" i="70"/>
  <c r="P69" i="70"/>
  <c r="AL69" i="70"/>
  <c r="AD70" i="70"/>
  <c r="AN70" i="70"/>
  <c r="Z70" i="70"/>
  <c r="L71" i="70"/>
  <c r="AF71" i="70"/>
  <c r="AP71" i="70"/>
  <c r="Y71" i="70"/>
  <c r="N72" i="70"/>
  <c r="P73" i="70"/>
  <c r="AL73" i="70"/>
  <c r="AD74" i="70"/>
  <c r="AN74" i="70"/>
  <c r="Z74" i="70"/>
  <c r="L75" i="70"/>
  <c r="AF75" i="70"/>
  <c r="AP75" i="70"/>
  <c r="Y75" i="70"/>
  <c r="N76" i="70"/>
  <c r="P77" i="70"/>
  <c r="AL77" i="70"/>
  <c r="AD78" i="70"/>
  <c r="AN78" i="70"/>
  <c r="Z78" i="70"/>
  <c r="L79" i="70"/>
  <c r="AF79" i="70"/>
  <c r="AP79" i="70"/>
  <c r="Y79" i="70"/>
  <c r="N80" i="70"/>
  <c r="P81" i="70"/>
  <c r="AL81" i="70"/>
  <c r="AD82" i="70"/>
  <c r="AN82" i="70"/>
  <c r="Z82" i="70"/>
  <c r="L83" i="70"/>
  <c r="AF83" i="70"/>
  <c r="AP83" i="70"/>
  <c r="M60" i="70"/>
  <c r="AQ62" i="70"/>
  <c r="AM63" i="70"/>
  <c r="AG64" i="70"/>
  <c r="AE65" i="70"/>
  <c r="M66" i="70"/>
  <c r="AQ66" i="70"/>
  <c r="AG67" i="70"/>
  <c r="AQ67" i="70"/>
  <c r="AK68" i="70"/>
  <c r="AC69" i="70"/>
  <c r="AM69" i="70"/>
  <c r="AE70" i="70"/>
  <c r="AO70" i="70"/>
  <c r="X70" i="70"/>
  <c r="M71" i="70"/>
  <c r="AG71" i="70"/>
  <c r="AQ71" i="70"/>
  <c r="AK72" i="70"/>
  <c r="AC73" i="70"/>
  <c r="AM73" i="70"/>
  <c r="AE74" i="70"/>
  <c r="AO74" i="70"/>
  <c r="X74" i="70"/>
  <c r="M75" i="70"/>
  <c r="AG75" i="70"/>
  <c r="AQ75" i="70"/>
  <c r="AK76" i="70"/>
  <c r="AC77" i="70"/>
  <c r="AM77" i="70"/>
  <c r="AC60" i="70"/>
  <c r="M61" i="70"/>
  <c r="AO63" i="70"/>
  <c r="AM64" i="70"/>
  <c r="AG65" i="70"/>
  <c r="M67" i="70"/>
  <c r="P68" i="70"/>
  <c r="AL68" i="70"/>
  <c r="AD69" i="70"/>
  <c r="AN69" i="70"/>
  <c r="Z69" i="70"/>
  <c r="L70" i="70"/>
  <c r="AF70" i="70"/>
  <c r="AP70" i="70"/>
  <c r="Y70" i="70"/>
  <c r="N71" i="70"/>
  <c r="P72" i="70"/>
  <c r="AL72" i="70"/>
  <c r="AD73" i="70"/>
  <c r="AN73" i="70"/>
  <c r="Z73" i="70"/>
  <c r="L74" i="70"/>
  <c r="AF74" i="70"/>
  <c r="AP74" i="70"/>
  <c r="Y74" i="70"/>
  <c r="N75" i="70"/>
  <c r="P76" i="70"/>
  <c r="AL76" i="70"/>
  <c r="AD77" i="70"/>
  <c r="AN77" i="70"/>
  <c r="Z77" i="70"/>
  <c r="L78" i="70"/>
  <c r="AF78" i="70"/>
  <c r="AP78" i="70"/>
  <c r="Y78" i="70"/>
  <c r="N79" i="70"/>
  <c r="P80" i="70"/>
  <c r="AL80" i="70"/>
  <c r="AD81" i="70"/>
  <c r="AN81" i="70"/>
  <c r="Z81" i="70"/>
  <c r="L82" i="70"/>
  <c r="AF82" i="70"/>
  <c r="AP82" i="70"/>
  <c r="Y82" i="70"/>
  <c r="N83" i="70"/>
  <c r="P84" i="70"/>
  <c r="AL84" i="70"/>
  <c r="AE60" i="70"/>
  <c r="M62" i="70"/>
  <c r="X63" i="70"/>
  <c r="AO64" i="70"/>
  <c r="AK65" i="70"/>
  <c r="AC66" i="70"/>
  <c r="N67" i="70"/>
  <c r="AK67" i="70"/>
  <c r="AC68" i="70"/>
  <c r="AM68" i="70"/>
  <c r="AE69" i="70"/>
  <c r="AO69" i="70"/>
  <c r="X69" i="70"/>
  <c r="M70" i="70"/>
  <c r="AG70" i="70"/>
  <c r="AQ70" i="70"/>
  <c r="AK71" i="70"/>
  <c r="AC72" i="70"/>
  <c r="AM72" i="70"/>
  <c r="AE73" i="70"/>
  <c r="AO73" i="70"/>
  <c r="X73" i="70"/>
  <c r="M74" i="70"/>
  <c r="AG74" i="70"/>
  <c r="AQ74" i="70"/>
  <c r="AK75" i="70"/>
  <c r="AC76" i="70"/>
  <c r="AM76" i="70"/>
  <c r="AE77" i="70"/>
  <c r="AO77" i="70"/>
  <c r="X77" i="70"/>
  <c r="M78" i="70"/>
  <c r="AG78" i="70"/>
  <c r="AQ78" i="70"/>
  <c r="AK79" i="70"/>
  <c r="AC80" i="70"/>
  <c r="AM80" i="70"/>
  <c r="AE81" i="70"/>
  <c r="AO81" i="70"/>
  <c r="X81" i="70"/>
  <c r="M82" i="70"/>
  <c r="AG82" i="70"/>
  <c r="AQ82" i="70"/>
  <c r="AK83" i="70"/>
  <c r="AC84" i="70"/>
  <c r="AG60" i="70"/>
  <c r="Y69" i="70"/>
  <c r="AL71" i="70"/>
  <c r="N74" i="70"/>
  <c r="Z76" i="70"/>
  <c r="AQ79" i="70"/>
  <c r="AN80" i="70"/>
  <c r="AG81" i="70"/>
  <c r="AE82" i="70"/>
  <c r="P83" i="70"/>
  <c r="M84" i="70"/>
  <c r="AM84" i="70"/>
  <c r="Y84" i="70"/>
  <c r="N85" i="70"/>
  <c r="P86" i="70"/>
  <c r="AL86" i="70"/>
  <c r="AD87" i="70"/>
  <c r="AN87" i="70"/>
  <c r="Z87" i="70"/>
  <c r="L88" i="70"/>
  <c r="AF88" i="70"/>
  <c r="AP88" i="70"/>
  <c r="Y88" i="70"/>
  <c r="N89" i="70"/>
  <c r="P90" i="70"/>
  <c r="AL90" i="70"/>
  <c r="AD91" i="70"/>
  <c r="AN91" i="70"/>
  <c r="Z91" i="70"/>
  <c r="L92" i="70"/>
  <c r="AF92" i="70"/>
  <c r="AP92" i="70"/>
  <c r="Y92" i="70"/>
  <c r="N93" i="70"/>
  <c r="P94" i="70"/>
  <c r="AL94" i="70"/>
  <c r="AD95" i="70"/>
  <c r="AN95" i="70"/>
  <c r="Z95" i="70"/>
  <c r="L96" i="70"/>
  <c r="AF96" i="70"/>
  <c r="AP96" i="70"/>
  <c r="Y96" i="70"/>
  <c r="N97" i="70"/>
  <c r="AQ64" i="70"/>
  <c r="AL67" i="70"/>
  <c r="N70" i="70"/>
  <c r="Z72" i="70"/>
  <c r="L77" i="70"/>
  <c r="N78" i="70"/>
  <c r="AO80" i="70"/>
  <c r="Z80" i="70"/>
  <c r="AM81" i="70"/>
  <c r="AC83" i="70"/>
  <c r="N84" i="70"/>
  <c r="AN84" i="70"/>
  <c r="AK85" i="70"/>
  <c r="AC86" i="70"/>
  <c r="AM86" i="70"/>
  <c r="AE87" i="70"/>
  <c r="AO87" i="70"/>
  <c r="X87" i="70"/>
  <c r="M88" i="70"/>
  <c r="AG88" i="70"/>
  <c r="AQ88" i="70"/>
  <c r="AK89" i="70"/>
  <c r="AC90" i="70"/>
  <c r="AM90" i="70"/>
  <c r="AE91" i="70"/>
  <c r="AO91" i="70"/>
  <c r="X91" i="70"/>
  <c r="M92" i="70"/>
  <c r="AG92" i="70"/>
  <c r="AQ92" i="70"/>
  <c r="AK93" i="70"/>
  <c r="AC94" i="70"/>
  <c r="AM94" i="70"/>
  <c r="AE95" i="70"/>
  <c r="AO95" i="70"/>
  <c r="X95" i="70"/>
  <c r="M96" i="70"/>
  <c r="AG96" i="70"/>
  <c r="AQ96" i="70"/>
  <c r="AK97" i="70"/>
  <c r="AC98" i="70"/>
  <c r="AE61" i="70"/>
  <c r="X64" i="70"/>
  <c r="Z68" i="70"/>
  <c r="L73" i="70"/>
  <c r="AF77" i="70"/>
  <c r="M79" i="70"/>
  <c r="X80" i="70"/>
  <c r="AP81" i="70"/>
  <c r="AK82" i="70"/>
  <c r="AG83" i="70"/>
  <c r="AO84" i="70"/>
  <c r="P85" i="70"/>
  <c r="AL85" i="70"/>
  <c r="AD86" i="70"/>
  <c r="AN86" i="70"/>
  <c r="Z86" i="70"/>
  <c r="L87" i="70"/>
  <c r="AF87" i="70"/>
  <c r="AP87" i="70"/>
  <c r="Y87" i="70"/>
  <c r="N88" i="70"/>
  <c r="P89" i="70"/>
  <c r="AL89" i="70"/>
  <c r="AD90" i="70"/>
  <c r="AN90" i="70"/>
  <c r="Z90" i="70"/>
  <c r="L91" i="70"/>
  <c r="AF91" i="70"/>
  <c r="AP91" i="70"/>
  <c r="Y91" i="70"/>
  <c r="N92" i="70"/>
  <c r="P93" i="70"/>
  <c r="AL93" i="70"/>
  <c r="AD94" i="70"/>
  <c r="AN94" i="70"/>
  <c r="Z94" i="70"/>
  <c r="L95" i="70"/>
  <c r="AF95" i="70"/>
  <c r="AP95" i="70"/>
  <c r="Y95" i="70"/>
  <c r="N96" i="70"/>
  <c r="P97" i="70"/>
  <c r="AL97" i="70"/>
  <c r="AD98" i="70"/>
  <c r="AN98" i="70"/>
  <c r="Z98" i="70"/>
  <c r="L99" i="70"/>
  <c r="AF99" i="70"/>
  <c r="AP99" i="70"/>
  <c r="Y99" i="70"/>
  <c r="N100" i="70"/>
  <c r="P101" i="70"/>
  <c r="AL101" i="70"/>
  <c r="AD102" i="70"/>
  <c r="AN102" i="70"/>
  <c r="Z102" i="70"/>
  <c r="L103" i="70"/>
  <c r="AF103" i="70"/>
  <c r="AP103" i="70"/>
  <c r="Y103" i="70"/>
  <c r="N104" i="70"/>
  <c r="P105" i="70"/>
  <c r="AL105" i="70"/>
  <c r="AD106" i="70"/>
  <c r="AN106" i="70"/>
  <c r="Z106" i="70"/>
  <c r="L107" i="70"/>
  <c r="AF107" i="70"/>
  <c r="AP107" i="70"/>
  <c r="Y107" i="70"/>
  <c r="N108" i="70"/>
  <c r="P109" i="70"/>
  <c r="AL109" i="70"/>
  <c r="AO65" i="70"/>
  <c r="L69" i="70"/>
  <c r="AF73" i="70"/>
  <c r="AP77" i="70"/>
  <c r="AE78" i="70"/>
  <c r="P79" i="70"/>
  <c r="AQ81" i="70"/>
  <c r="Y81" i="70"/>
  <c r="AO82" i="70"/>
  <c r="AL83" i="70"/>
  <c r="X83" i="70"/>
  <c r="AD84" i="70"/>
  <c r="AQ84" i="70"/>
  <c r="AC85" i="70"/>
  <c r="AM85" i="70"/>
  <c r="AE86" i="70"/>
  <c r="AO86" i="70"/>
  <c r="X86" i="70"/>
  <c r="M87" i="70"/>
  <c r="AG87" i="70"/>
  <c r="AQ87" i="70"/>
  <c r="AK88" i="70"/>
  <c r="AC89" i="70"/>
  <c r="AM89" i="70"/>
  <c r="AE90" i="70"/>
  <c r="AO90" i="70"/>
  <c r="X90" i="70"/>
  <c r="M91" i="70"/>
  <c r="AG91" i="70"/>
  <c r="AQ91" i="70"/>
  <c r="AK92" i="70"/>
  <c r="AC93" i="70"/>
  <c r="AM93" i="70"/>
  <c r="AE94" i="70"/>
  <c r="AO94" i="70"/>
  <c r="X94" i="70"/>
  <c r="M95" i="70"/>
  <c r="AG95" i="70"/>
  <c r="AQ95" i="70"/>
  <c r="AK96" i="70"/>
  <c r="AC97" i="70"/>
  <c r="AM97" i="70"/>
  <c r="AE98" i="70"/>
  <c r="AO98" i="70"/>
  <c r="X98" i="70"/>
  <c r="M99" i="70"/>
  <c r="AG99" i="70"/>
  <c r="AQ99" i="70"/>
  <c r="AK100" i="70"/>
  <c r="AC101" i="70"/>
  <c r="AM101" i="70"/>
  <c r="AE102" i="70"/>
  <c r="AO102" i="70"/>
  <c r="X102" i="70"/>
  <c r="M103" i="70"/>
  <c r="AG103" i="70"/>
  <c r="AQ103" i="70"/>
  <c r="AK104" i="70"/>
  <c r="AC105" i="70"/>
  <c r="AM105" i="70"/>
  <c r="AE106" i="70"/>
  <c r="AO106" i="70"/>
  <c r="X106" i="70"/>
  <c r="M107" i="70"/>
  <c r="AG107" i="70"/>
  <c r="AQ107" i="70"/>
  <c r="AK108" i="70"/>
  <c r="AC109" i="70"/>
  <c r="AF69" i="70"/>
  <c r="AP73" i="70"/>
  <c r="AD76" i="70"/>
  <c r="AC79" i="70"/>
  <c r="L81" i="70"/>
  <c r="X82" i="70"/>
  <c r="AM83" i="70"/>
  <c r="Y83" i="70"/>
  <c r="AE84" i="70"/>
  <c r="AD85" i="70"/>
  <c r="AN85" i="70"/>
  <c r="Z85" i="70"/>
  <c r="L86" i="70"/>
  <c r="AF86" i="70"/>
  <c r="AP86" i="70"/>
  <c r="Y86" i="70"/>
  <c r="N87" i="70"/>
  <c r="P88" i="70"/>
  <c r="AL88" i="70"/>
  <c r="AD89" i="70"/>
  <c r="AN89" i="70"/>
  <c r="Z89" i="70"/>
  <c r="L90" i="70"/>
  <c r="AF90" i="70"/>
  <c r="AP90" i="70"/>
  <c r="Y90" i="70"/>
  <c r="N91" i="70"/>
  <c r="P92" i="70"/>
  <c r="AL92" i="70"/>
  <c r="AD93" i="70"/>
  <c r="AN93" i="70"/>
  <c r="Z93" i="70"/>
  <c r="L94" i="70"/>
  <c r="AF94" i="70"/>
  <c r="AP94" i="70"/>
  <c r="Y94" i="70"/>
  <c r="N95" i="70"/>
  <c r="P96" i="70"/>
  <c r="AL96" i="70"/>
  <c r="AD97" i="70"/>
  <c r="AN97" i="70"/>
  <c r="AF66" i="70"/>
  <c r="AP69" i="70"/>
  <c r="AD72" i="70"/>
  <c r="AN76" i="70"/>
  <c r="AK78" i="70"/>
  <c r="AG79" i="70"/>
  <c r="AD80" i="70"/>
  <c r="M81" i="70"/>
  <c r="AO83" i="70"/>
  <c r="AG84" i="70"/>
  <c r="AE85" i="70"/>
  <c r="AO85" i="70"/>
  <c r="X85" i="70"/>
  <c r="M86" i="70"/>
  <c r="AG86" i="70"/>
  <c r="AQ86" i="70"/>
  <c r="AK87" i="70"/>
  <c r="AC88" i="70"/>
  <c r="AM88" i="70"/>
  <c r="AE89" i="70"/>
  <c r="AO89" i="70"/>
  <c r="X89" i="70"/>
  <c r="M90" i="70"/>
  <c r="AG90" i="70"/>
  <c r="AQ90" i="70"/>
  <c r="AK91" i="70"/>
  <c r="AC92" i="70"/>
  <c r="AM92" i="70"/>
  <c r="AE93" i="70"/>
  <c r="AO93" i="70"/>
  <c r="X93" i="70"/>
  <c r="M94" i="70"/>
  <c r="AG94" i="70"/>
  <c r="AQ94" i="70"/>
  <c r="AK95" i="70"/>
  <c r="AC96" i="70"/>
  <c r="AM96" i="70"/>
  <c r="AE97" i="70"/>
  <c r="AO97" i="70"/>
  <c r="X97" i="70"/>
  <c r="M98" i="70"/>
  <c r="AD68" i="70"/>
  <c r="AN72" i="70"/>
  <c r="P75" i="70"/>
  <c r="Y77" i="70"/>
  <c r="AO78" i="70"/>
  <c r="AL79" i="70"/>
  <c r="AE80" i="70"/>
  <c r="AC81" i="70"/>
  <c r="N82" i="70"/>
  <c r="AQ83" i="70"/>
  <c r="Z84" i="70"/>
  <c r="L85" i="70"/>
  <c r="AF85" i="70"/>
  <c r="AP85" i="70"/>
  <c r="Y85" i="70"/>
  <c r="N86" i="70"/>
  <c r="P87" i="70"/>
  <c r="AL87" i="70"/>
  <c r="AD88" i="70"/>
  <c r="AN88" i="70"/>
  <c r="Z88" i="70"/>
  <c r="L89" i="70"/>
  <c r="AF89" i="70"/>
  <c r="AP89" i="70"/>
  <c r="Y89" i="70"/>
  <c r="N90" i="70"/>
  <c r="P91" i="70"/>
  <c r="AL91" i="70"/>
  <c r="AD92" i="70"/>
  <c r="AN92" i="70"/>
  <c r="Z92" i="70"/>
  <c r="L93" i="70"/>
  <c r="AF93" i="70"/>
  <c r="AP93" i="70"/>
  <c r="Y93" i="70"/>
  <c r="N94" i="70"/>
  <c r="P95" i="70"/>
  <c r="AL95" i="70"/>
  <c r="AD96" i="70"/>
  <c r="AN96" i="70"/>
  <c r="Z96" i="70"/>
  <c r="L97" i="70"/>
  <c r="AF97" i="70"/>
  <c r="AP97" i="70"/>
  <c r="Y97" i="70"/>
  <c r="N98" i="70"/>
  <c r="P99" i="70"/>
  <c r="AL99" i="70"/>
  <c r="AD100" i="70"/>
  <c r="AN100" i="70"/>
  <c r="Z100" i="70"/>
  <c r="L101" i="70"/>
  <c r="AF101" i="70"/>
  <c r="AP101" i="70"/>
  <c r="Y101" i="70"/>
  <c r="N102" i="70"/>
  <c r="P103" i="70"/>
  <c r="AL103" i="70"/>
  <c r="AD104" i="70"/>
  <c r="AN104" i="70"/>
  <c r="Z104" i="70"/>
  <c r="L105" i="70"/>
  <c r="AF105" i="70"/>
  <c r="AP105" i="70"/>
  <c r="Y105" i="70"/>
  <c r="N106" i="70"/>
  <c r="P107" i="70"/>
  <c r="AL107" i="70"/>
  <c r="AD108" i="70"/>
  <c r="AN108" i="70"/>
  <c r="Z108" i="70"/>
  <c r="L109" i="70"/>
  <c r="AF109" i="70"/>
  <c r="AP109" i="70"/>
  <c r="AG85" i="70"/>
  <c r="AQ89" i="70"/>
  <c r="AE92" i="70"/>
  <c r="AO96" i="70"/>
  <c r="L98" i="70"/>
  <c r="AP98" i="70"/>
  <c r="AE99" i="70"/>
  <c r="L100" i="70"/>
  <c r="AM100" i="70"/>
  <c r="X100" i="70"/>
  <c r="AD101" i="70"/>
  <c r="AK102" i="70"/>
  <c r="AO103" i="70"/>
  <c r="AF104" i="70"/>
  <c r="M105" i="70"/>
  <c r="AN105" i="70"/>
  <c r="X105" i="70"/>
  <c r="AC106" i="70"/>
  <c r="Y73" i="70"/>
  <c r="AK80" i="70"/>
  <c r="AQ85" i="70"/>
  <c r="AE88" i="70"/>
  <c r="AO92" i="70"/>
  <c r="AC95" i="70"/>
  <c r="AQ98" i="70"/>
  <c r="M100" i="70"/>
  <c r="AO100" i="70"/>
  <c r="Y100" i="70"/>
  <c r="AE101" i="70"/>
  <c r="L102" i="70"/>
  <c r="AL102" i="70"/>
  <c r="AC103" i="70"/>
  <c r="AG104" i="70"/>
  <c r="N105" i="70"/>
  <c r="AO105" i="70"/>
  <c r="AF106" i="70"/>
  <c r="AM107" i="70"/>
  <c r="Z107" i="70"/>
  <c r="AC108" i="70"/>
  <c r="AQ108" i="70"/>
  <c r="AD110" i="70"/>
  <c r="AN110" i="70"/>
  <c r="Z110" i="70"/>
  <c r="L111" i="70"/>
  <c r="AF111" i="70"/>
  <c r="AP111" i="70"/>
  <c r="Y111" i="70"/>
  <c r="N112" i="70"/>
  <c r="P113" i="70"/>
  <c r="AL113" i="70"/>
  <c r="AD114" i="70"/>
  <c r="AN114" i="70"/>
  <c r="Z114" i="70"/>
  <c r="L115" i="70"/>
  <c r="AF115" i="70"/>
  <c r="AP115" i="70"/>
  <c r="AL75" i="70"/>
  <c r="AO88" i="70"/>
  <c r="AC91" i="70"/>
  <c r="AM95" i="70"/>
  <c r="P98" i="70"/>
  <c r="AK99" i="70"/>
  <c r="P100" i="70"/>
  <c r="AP100" i="70"/>
  <c r="AG101" i="70"/>
  <c r="M102" i="70"/>
  <c r="AM102" i="70"/>
  <c r="Y102" i="70"/>
  <c r="AD103" i="70"/>
  <c r="AL104" i="70"/>
  <c r="AQ105" i="70"/>
  <c r="AG106" i="70"/>
  <c r="N107" i="70"/>
  <c r="AN107" i="70"/>
  <c r="X107" i="70"/>
  <c r="AE108" i="70"/>
  <c r="AK109" i="70"/>
  <c r="AE110" i="70"/>
  <c r="AO110" i="70"/>
  <c r="X110" i="70"/>
  <c r="M111" i="70"/>
  <c r="AG111" i="70"/>
  <c r="AQ111" i="70"/>
  <c r="AK112" i="70"/>
  <c r="AC113" i="70"/>
  <c r="AM113" i="70"/>
  <c r="AE114" i="70"/>
  <c r="AO114" i="70"/>
  <c r="X114" i="70"/>
  <c r="AF81" i="70"/>
  <c r="AK84" i="70"/>
  <c r="AC87" i="70"/>
  <c r="AM91" i="70"/>
  <c r="X96" i="70"/>
  <c r="AF98" i="70"/>
  <c r="AM99" i="70"/>
  <c r="Z99" i="70"/>
  <c r="AC100" i="70"/>
  <c r="AQ100" i="70"/>
  <c r="AP102" i="70"/>
  <c r="AE103" i="70"/>
  <c r="L104" i="70"/>
  <c r="AM104" i="70"/>
  <c r="X104" i="70"/>
  <c r="AD105" i="70"/>
  <c r="AK106" i="70"/>
  <c r="AO107" i="70"/>
  <c r="AF108" i="70"/>
  <c r="M109" i="70"/>
  <c r="AM109" i="70"/>
  <c r="Z109" i="70"/>
  <c r="L110" i="70"/>
  <c r="AF110" i="70"/>
  <c r="AP110" i="70"/>
  <c r="Y110" i="70"/>
  <c r="N111" i="70"/>
  <c r="P112" i="70"/>
  <c r="AL112" i="70"/>
  <c r="AD113" i="70"/>
  <c r="AN113" i="70"/>
  <c r="Z113" i="70"/>
  <c r="L114" i="70"/>
  <c r="AF114" i="70"/>
  <c r="AP114" i="70"/>
  <c r="X66" i="70"/>
  <c r="AM87" i="70"/>
  <c r="X92" i="70"/>
  <c r="AK94" i="70"/>
  <c r="M97" i="70"/>
  <c r="AG98" i="70"/>
  <c r="N99" i="70"/>
  <c r="AN99" i="70"/>
  <c r="X99" i="70"/>
  <c r="AE100" i="70"/>
  <c r="AK101" i="70"/>
  <c r="Z101" i="70"/>
  <c r="P102" i="70"/>
  <c r="AQ102" i="70"/>
  <c r="M104" i="70"/>
  <c r="AO104" i="70"/>
  <c r="Y104" i="70"/>
  <c r="AE105" i="70"/>
  <c r="L106" i="70"/>
  <c r="AL106" i="70"/>
  <c r="AN68" i="70"/>
  <c r="X88" i="70"/>
  <c r="AK90" i="70"/>
  <c r="M93" i="70"/>
  <c r="AG97" i="70"/>
  <c r="Z97" i="70"/>
  <c r="AK98" i="70"/>
  <c r="AO99" i="70"/>
  <c r="AF100" i="70"/>
  <c r="M101" i="70"/>
  <c r="AN101" i="70"/>
  <c r="X101" i="70"/>
  <c r="AC102" i="70"/>
  <c r="AK103" i="70"/>
  <c r="P104" i="70"/>
  <c r="AP104" i="70"/>
  <c r="AG105" i="70"/>
  <c r="M106" i="70"/>
  <c r="AM106" i="70"/>
  <c r="Y106" i="70"/>
  <c r="AD107" i="70"/>
  <c r="AL108" i="70"/>
  <c r="AO109" i="70"/>
  <c r="Y109" i="70"/>
  <c r="N110" i="70"/>
  <c r="P111" i="70"/>
  <c r="AL111" i="70"/>
  <c r="AD112" i="70"/>
  <c r="AN112" i="70"/>
  <c r="Z112" i="70"/>
  <c r="L113" i="70"/>
  <c r="AF113" i="70"/>
  <c r="AP113" i="70"/>
  <c r="Y113" i="70"/>
  <c r="N114" i="70"/>
  <c r="P115" i="70"/>
  <c r="P71" i="70"/>
  <c r="AM79" i="70"/>
  <c r="M83" i="70"/>
  <c r="M85" i="70"/>
  <c r="AG89" i="70"/>
  <c r="AQ93" i="70"/>
  <c r="AE96" i="70"/>
  <c r="AM98" i="70"/>
  <c r="Y98" i="70"/>
  <c r="AD99" i="70"/>
  <c r="AL100" i="70"/>
  <c r="AQ101" i="70"/>
  <c r="AG102" i="70"/>
  <c r="N103" i="70"/>
  <c r="AN103" i="70"/>
  <c r="X103" i="70"/>
  <c r="AE104" i="70"/>
  <c r="AK105" i="70"/>
  <c r="Z105" i="70"/>
  <c r="P106" i="70"/>
  <c r="AQ106" i="70"/>
  <c r="M108" i="70"/>
  <c r="AO108" i="70"/>
  <c r="Y108" i="70"/>
  <c r="AE109" i="70"/>
  <c r="P110" i="70"/>
  <c r="AL110" i="70"/>
  <c r="AD111" i="70"/>
  <c r="AN111" i="70"/>
  <c r="Z111" i="70"/>
  <c r="L112" i="70"/>
  <c r="AF112" i="70"/>
  <c r="AP112" i="70"/>
  <c r="Y112" i="70"/>
  <c r="N113" i="70"/>
  <c r="P114" i="70"/>
  <c r="AL114" i="70"/>
  <c r="M89" i="70"/>
  <c r="AL98" i="70"/>
  <c r="AM108" i="70"/>
  <c r="N109" i="70"/>
  <c r="AQ112" i="70"/>
  <c r="X112" i="70"/>
  <c r="AO113" i="70"/>
  <c r="AK114" i="70"/>
  <c r="AD116" i="70"/>
  <c r="AN116" i="70"/>
  <c r="Z116" i="70"/>
  <c r="L117" i="70"/>
  <c r="AF117" i="70"/>
  <c r="AP117" i="70"/>
  <c r="Y117" i="70"/>
  <c r="N118" i="70"/>
  <c r="P119" i="70"/>
  <c r="AL119" i="70"/>
  <c r="AD120" i="70"/>
  <c r="AN120" i="70"/>
  <c r="Z120" i="70"/>
  <c r="L121" i="70"/>
  <c r="AF121" i="70"/>
  <c r="AP121" i="70"/>
  <c r="Y121" i="70"/>
  <c r="N122" i="70"/>
  <c r="P123" i="70"/>
  <c r="AL123" i="70"/>
  <c r="AD124" i="70"/>
  <c r="AN124" i="70"/>
  <c r="Z124" i="70"/>
  <c r="L125" i="70"/>
  <c r="AF125" i="70"/>
  <c r="AP125" i="70"/>
  <c r="Y125" i="70"/>
  <c r="N126" i="70"/>
  <c r="P127" i="70"/>
  <c r="AL127" i="70"/>
  <c r="AD128" i="70"/>
  <c r="AN128" i="70"/>
  <c r="Z128" i="70"/>
  <c r="L129" i="70"/>
  <c r="AF129" i="70"/>
  <c r="AP129" i="70"/>
  <c r="Y129" i="70"/>
  <c r="N130" i="70"/>
  <c r="P131" i="70"/>
  <c r="AL131" i="70"/>
  <c r="AD132" i="70"/>
  <c r="AN132" i="70"/>
  <c r="Z132" i="70"/>
  <c r="L133" i="70"/>
  <c r="AF133" i="70"/>
  <c r="AP133" i="70"/>
  <c r="Y133" i="70"/>
  <c r="N134" i="70"/>
  <c r="P135" i="70"/>
  <c r="AL135" i="70"/>
  <c r="AD136" i="70"/>
  <c r="AN136" i="70"/>
  <c r="Z136" i="70"/>
  <c r="AP108" i="70"/>
  <c r="AD109" i="70"/>
  <c r="AC110" i="70"/>
  <c r="AQ113" i="70"/>
  <c r="X113" i="70"/>
  <c r="AM114" i="70"/>
  <c r="M115" i="70"/>
  <c r="AK115" i="70"/>
  <c r="AE116" i="70"/>
  <c r="AO116" i="70"/>
  <c r="X116" i="70"/>
  <c r="M117" i="70"/>
  <c r="AG117" i="70"/>
  <c r="AQ117" i="70"/>
  <c r="AK118" i="70"/>
  <c r="AC119" i="70"/>
  <c r="AM119" i="70"/>
  <c r="AE120" i="70"/>
  <c r="AO120" i="70"/>
  <c r="X120" i="70"/>
  <c r="M121" i="70"/>
  <c r="AG121" i="70"/>
  <c r="AQ121" i="70"/>
  <c r="AK122" i="70"/>
  <c r="AC123" i="70"/>
  <c r="AM123" i="70"/>
  <c r="AE124" i="70"/>
  <c r="AO124" i="70"/>
  <c r="X124" i="70"/>
  <c r="M125" i="70"/>
  <c r="AG125" i="70"/>
  <c r="AQ125" i="70"/>
  <c r="AK126" i="70"/>
  <c r="AC127" i="70"/>
  <c r="AM127" i="70"/>
  <c r="AE128" i="70"/>
  <c r="AO128" i="70"/>
  <c r="X128" i="70"/>
  <c r="M129" i="70"/>
  <c r="AG129" i="70"/>
  <c r="AQ129" i="70"/>
  <c r="AK130" i="70"/>
  <c r="N101" i="70"/>
  <c r="AM103" i="70"/>
  <c r="AG109" i="70"/>
  <c r="AG110" i="70"/>
  <c r="AC111" i="70"/>
  <c r="M112" i="70"/>
  <c r="AQ114" i="70"/>
  <c r="N115" i="70"/>
  <c r="AL115" i="70"/>
  <c r="Z115" i="70"/>
  <c r="L116" i="70"/>
  <c r="AF116" i="70"/>
  <c r="AP116" i="70"/>
  <c r="Y116" i="70"/>
  <c r="N117" i="70"/>
  <c r="P118" i="70"/>
  <c r="AL118" i="70"/>
  <c r="AD119" i="70"/>
  <c r="AN119" i="70"/>
  <c r="Z119" i="70"/>
  <c r="L120" i="70"/>
  <c r="AF120" i="70"/>
  <c r="AP120" i="70"/>
  <c r="Y120" i="70"/>
  <c r="N121" i="70"/>
  <c r="P122" i="70"/>
  <c r="AL122" i="70"/>
  <c r="AD123" i="70"/>
  <c r="AN123" i="70"/>
  <c r="Z123" i="70"/>
  <c r="L124" i="70"/>
  <c r="AF124" i="70"/>
  <c r="AP124" i="70"/>
  <c r="Y124" i="70"/>
  <c r="N125" i="70"/>
  <c r="P126" i="70"/>
  <c r="AL126" i="70"/>
  <c r="AD127" i="70"/>
  <c r="AN127" i="70"/>
  <c r="Z127" i="70"/>
  <c r="L128" i="70"/>
  <c r="AF128" i="70"/>
  <c r="AP128" i="70"/>
  <c r="Y128" i="70"/>
  <c r="N129" i="70"/>
  <c r="P130" i="70"/>
  <c r="AL130" i="70"/>
  <c r="AD131" i="70"/>
  <c r="AN131" i="70"/>
  <c r="Z131" i="70"/>
  <c r="L132" i="70"/>
  <c r="AF132" i="70"/>
  <c r="AP132" i="70"/>
  <c r="Y132" i="70"/>
  <c r="N133" i="70"/>
  <c r="P134" i="70"/>
  <c r="AL134" i="70"/>
  <c r="AD135" i="70"/>
  <c r="AN135" i="70"/>
  <c r="Z135" i="70"/>
  <c r="L136" i="70"/>
  <c r="AF136" i="70"/>
  <c r="AP136" i="70"/>
  <c r="Y136" i="70"/>
  <c r="N137" i="70"/>
  <c r="P138" i="70"/>
  <c r="AL138" i="70"/>
  <c r="AD139" i="70"/>
  <c r="AN139" i="70"/>
  <c r="Z139" i="70"/>
  <c r="L140" i="70"/>
  <c r="AF140" i="70"/>
  <c r="AP140" i="70"/>
  <c r="Y140" i="70"/>
  <c r="N141" i="70"/>
  <c r="X78" i="70"/>
  <c r="AG93" i="70"/>
  <c r="AC99" i="70"/>
  <c r="AO101" i="70"/>
  <c r="AC107" i="70"/>
  <c r="AN109" i="70"/>
  <c r="AK110" i="70"/>
  <c r="AE111" i="70"/>
  <c r="AC112" i="70"/>
  <c r="M113" i="70"/>
  <c r="AM115" i="70"/>
  <c r="X115" i="70"/>
  <c r="M116" i="70"/>
  <c r="AG116" i="70"/>
  <c r="AQ116" i="70"/>
  <c r="AK117" i="70"/>
  <c r="AC118" i="70"/>
  <c r="AM118" i="70"/>
  <c r="AE119" i="70"/>
  <c r="AO119" i="70"/>
  <c r="X119" i="70"/>
  <c r="M120" i="70"/>
  <c r="AG120" i="70"/>
  <c r="AQ120" i="70"/>
  <c r="AK121" i="70"/>
  <c r="AC122" i="70"/>
  <c r="AM122" i="70"/>
  <c r="AE123" i="70"/>
  <c r="AO123" i="70"/>
  <c r="X123" i="70"/>
  <c r="M124" i="70"/>
  <c r="AG124" i="70"/>
  <c r="AQ124" i="70"/>
  <c r="AK125" i="70"/>
  <c r="AC126" i="70"/>
  <c r="AM126" i="70"/>
  <c r="AE127" i="70"/>
  <c r="AO127" i="70"/>
  <c r="X127" i="70"/>
  <c r="M128" i="70"/>
  <c r="AG128" i="70"/>
  <c r="AQ128" i="70"/>
  <c r="AK129" i="70"/>
  <c r="AC130" i="70"/>
  <c r="AM130" i="70"/>
  <c r="AE131" i="70"/>
  <c r="AO131" i="70"/>
  <c r="X131" i="70"/>
  <c r="M132" i="70"/>
  <c r="AG132" i="70"/>
  <c r="AQ132" i="70"/>
  <c r="AK133" i="70"/>
  <c r="AC134" i="70"/>
  <c r="AM134" i="70"/>
  <c r="AE135" i="70"/>
  <c r="AO135" i="70"/>
  <c r="X135" i="70"/>
  <c r="M136" i="70"/>
  <c r="AG136" i="70"/>
  <c r="AQ136" i="70"/>
  <c r="AK137" i="70"/>
  <c r="AC138" i="70"/>
  <c r="AM138" i="70"/>
  <c r="AE139" i="70"/>
  <c r="AO139" i="70"/>
  <c r="X139" i="70"/>
  <c r="M140" i="70"/>
  <c r="AG140" i="70"/>
  <c r="AQ140" i="70"/>
  <c r="Z103" i="70"/>
  <c r="AE107" i="70"/>
  <c r="AQ109" i="70"/>
  <c r="X109" i="70"/>
  <c r="AM110" i="70"/>
  <c r="AK111" i="70"/>
  <c r="AE112" i="70"/>
  <c r="M114" i="70"/>
  <c r="Y114" i="70"/>
  <c r="AC115" i="70"/>
  <c r="AN115" i="70"/>
  <c r="Y115" i="70"/>
  <c r="N116" i="70"/>
  <c r="P117" i="70"/>
  <c r="AL117" i="70"/>
  <c r="AD118" i="70"/>
  <c r="AN118" i="70"/>
  <c r="Z118" i="70"/>
  <c r="L119" i="70"/>
  <c r="AF119" i="70"/>
  <c r="AP119" i="70"/>
  <c r="Y119" i="70"/>
  <c r="N120" i="70"/>
  <c r="P121" i="70"/>
  <c r="AL121" i="70"/>
  <c r="AD122" i="70"/>
  <c r="AN122" i="70"/>
  <c r="Z122" i="70"/>
  <c r="L123" i="70"/>
  <c r="AF123" i="70"/>
  <c r="AP123" i="70"/>
  <c r="Y123" i="70"/>
  <c r="N124" i="70"/>
  <c r="P125" i="70"/>
  <c r="AL125" i="70"/>
  <c r="AD126" i="70"/>
  <c r="AN126" i="70"/>
  <c r="Z126" i="70"/>
  <c r="L127" i="70"/>
  <c r="AF127" i="70"/>
  <c r="AP127" i="70"/>
  <c r="Y127" i="70"/>
  <c r="N128" i="70"/>
  <c r="P129" i="70"/>
  <c r="AL129" i="70"/>
  <c r="AD130" i="70"/>
  <c r="AN130" i="70"/>
  <c r="Z130" i="70"/>
  <c r="L131" i="70"/>
  <c r="AF131" i="70"/>
  <c r="AP131" i="70"/>
  <c r="Y131" i="70"/>
  <c r="N132" i="70"/>
  <c r="P133" i="70"/>
  <c r="AL133" i="70"/>
  <c r="AD134" i="70"/>
  <c r="AN134" i="70"/>
  <c r="Z134" i="70"/>
  <c r="L135" i="70"/>
  <c r="AF135" i="70"/>
  <c r="AP135" i="70"/>
  <c r="Y135" i="70"/>
  <c r="N136" i="70"/>
  <c r="X84" i="70"/>
  <c r="AC104" i="70"/>
  <c r="AP106" i="70"/>
  <c r="AK107" i="70"/>
  <c r="L108" i="70"/>
  <c r="AQ110" i="70"/>
  <c r="AM111" i="70"/>
  <c r="AG112" i="70"/>
  <c r="AE113" i="70"/>
  <c r="AD115" i="70"/>
  <c r="AO115" i="70"/>
  <c r="AK116" i="70"/>
  <c r="AC117" i="70"/>
  <c r="AM117" i="70"/>
  <c r="AE118" i="70"/>
  <c r="AO118" i="70"/>
  <c r="X118" i="70"/>
  <c r="M119" i="70"/>
  <c r="AG119" i="70"/>
  <c r="AQ119" i="70"/>
  <c r="AK120" i="70"/>
  <c r="AC121" i="70"/>
  <c r="AM121" i="70"/>
  <c r="AE122" i="70"/>
  <c r="AO122" i="70"/>
  <c r="X122" i="70"/>
  <c r="M123" i="70"/>
  <c r="AG123" i="70"/>
  <c r="AQ123" i="70"/>
  <c r="AK124" i="70"/>
  <c r="AC125" i="70"/>
  <c r="AM125" i="70"/>
  <c r="AE126" i="70"/>
  <c r="AO126" i="70"/>
  <c r="X126" i="70"/>
  <c r="M127" i="70"/>
  <c r="AG127" i="70"/>
  <c r="AQ127" i="70"/>
  <c r="AK128" i="70"/>
  <c r="AC129" i="70"/>
  <c r="AM129" i="70"/>
  <c r="AE130" i="70"/>
  <c r="AO130" i="70"/>
  <c r="X130" i="70"/>
  <c r="M131" i="70"/>
  <c r="AK86" i="70"/>
  <c r="AQ97" i="70"/>
  <c r="AF102" i="70"/>
  <c r="AQ104" i="70"/>
  <c r="P108" i="70"/>
  <c r="X108" i="70"/>
  <c r="AO111" i="70"/>
  <c r="AM112" i="70"/>
  <c r="AG113" i="70"/>
  <c r="AC114" i="70"/>
  <c r="AE115" i="70"/>
  <c r="AQ115" i="70"/>
  <c r="P116" i="70"/>
  <c r="AL116" i="70"/>
  <c r="AD117" i="70"/>
  <c r="AN117" i="70"/>
  <c r="Z117" i="70"/>
  <c r="L118" i="70"/>
  <c r="AF118" i="70"/>
  <c r="AP118" i="70"/>
  <c r="Y118" i="70"/>
  <c r="N119" i="70"/>
  <c r="P120" i="70"/>
  <c r="AL120" i="70"/>
  <c r="AD121" i="70"/>
  <c r="AN121" i="70"/>
  <c r="Z121" i="70"/>
  <c r="L122" i="70"/>
  <c r="AF122" i="70"/>
  <c r="AP122" i="70"/>
  <c r="Y122" i="70"/>
  <c r="N123" i="70"/>
  <c r="P124" i="70"/>
  <c r="AL124" i="70"/>
  <c r="AD125" i="70"/>
  <c r="AN125" i="70"/>
  <c r="Z125" i="70"/>
  <c r="L126" i="70"/>
  <c r="AF126" i="70"/>
  <c r="AP126" i="70"/>
  <c r="Y126" i="70"/>
  <c r="N127" i="70"/>
  <c r="P128" i="70"/>
  <c r="AL128" i="70"/>
  <c r="AD129" i="70"/>
  <c r="AN129" i="70"/>
  <c r="Z129" i="70"/>
  <c r="L130" i="70"/>
  <c r="AF130" i="70"/>
  <c r="AP130" i="70"/>
  <c r="Y130" i="70"/>
  <c r="N131" i="70"/>
  <c r="P132" i="70"/>
  <c r="AL132" i="70"/>
  <c r="AD133" i="70"/>
  <c r="AN133" i="70"/>
  <c r="Z133" i="70"/>
  <c r="L134" i="70"/>
  <c r="AF134" i="70"/>
  <c r="AP134" i="70"/>
  <c r="Y134" i="70"/>
  <c r="N135" i="70"/>
  <c r="P136" i="70"/>
  <c r="AL136" i="70"/>
  <c r="AD137" i="70"/>
  <c r="AN137" i="70"/>
  <c r="Z137" i="70"/>
  <c r="L138" i="70"/>
  <c r="AF138" i="70"/>
  <c r="AP138" i="70"/>
  <c r="Y138" i="70"/>
  <c r="N139" i="70"/>
  <c r="P140" i="70"/>
  <c r="AL140" i="70"/>
  <c r="AD141" i="70"/>
  <c r="AN141" i="70"/>
  <c r="Z141" i="70"/>
  <c r="X111" i="70"/>
  <c r="AG115" i="70"/>
  <c r="M118" i="70"/>
  <c r="AG122" i="70"/>
  <c r="AQ126" i="70"/>
  <c r="AE129" i="70"/>
  <c r="AQ131" i="70"/>
  <c r="AM132" i="70"/>
  <c r="AG133" i="70"/>
  <c r="AE134" i="70"/>
  <c r="AC137" i="70"/>
  <c r="AQ137" i="70"/>
  <c r="AP139" i="70"/>
  <c r="AE140" i="70"/>
  <c r="AG141" i="70"/>
  <c r="Y141" i="70"/>
  <c r="N142" i="70"/>
  <c r="P143" i="70"/>
  <c r="AL143" i="70"/>
  <c r="AD144" i="70"/>
  <c r="AN144" i="70"/>
  <c r="Z144" i="70"/>
  <c r="L145" i="70"/>
  <c r="AF145" i="70"/>
  <c r="AP145" i="70"/>
  <c r="Y145" i="70"/>
  <c r="N146" i="70"/>
  <c r="P147" i="70"/>
  <c r="AL147" i="70"/>
  <c r="AD148" i="70"/>
  <c r="AN148" i="70"/>
  <c r="Z148" i="70"/>
  <c r="L149" i="70"/>
  <c r="AF149" i="70"/>
  <c r="AP149" i="70"/>
  <c r="Y149" i="70"/>
  <c r="N150" i="70"/>
  <c r="P151" i="70"/>
  <c r="AL151" i="70"/>
  <c r="AD152" i="70"/>
  <c r="AN152" i="70"/>
  <c r="Z152" i="70"/>
  <c r="L153" i="70"/>
  <c r="AF153" i="70"/>
  <c r="AP153" i="70"/>
  <c r="Y153" i="70"/>
  <c r="N154" i="70"/>
  <c r="P155" i="70"/>
  <c r="AL155" i="70"/>
  <c r="AD156" i="70"/>
  <c r="AN156" i="70"/>
  <c r="Z156" i="70"/>
  <c r="L157" i="70"/>
  <c r="AF157" i="70"/>
  <c r="AG108" i="70"/>
  <c r="AO112" i="70"/>
  <c r="AG118" i="70"/>
  <c r="AQ122" i="70"/>
  <c r="AE125" i="70"/>
  <c r="AO129" i="70"/>
  <c r="AO132" i="70"/>
  <c r="AM133" i="70"/>
  <c r="AG134" i="70"/>
  <c r="AC135" i="70"/>
  <c r="X136" i="70"/>
  <c r="AE137" i="70"/>
  <c r="AK138" i="70"/>
  <c r="Z138" i="70"/>
  <c r="P139" i="70"/>
  <c r="AQ139" i="70"/>
  <c r="L141" i="70"/>
  <c r="AK141" i="70"/>
  <c r="AK142" i="70"/>
  <c r="AC143" i="70"/>
  <c r="AM143" i="70"/>
  <c r="AE144" i="70"/>
  <c r="AO144" i="70"/>
  <c r="X144" i="70"/>
  <c r="M145" i="70"/>
  <c r="AG145" i="70"/>
  <c r="AQ145" i="70"/>
  <c r="AK146" i="70"/>
  <c r="AC147" i="70"/>
  <c r="AM147" i="70"/>
  <c r="AE148" i="70"/>
  <c r="AO148" i="70"/>
  <c r="X148" i="70"/>
  <c r="M149" i="70"/>
  <c r="AG149" i="70"/>
  <c r="AQ149" i="70"/>
  <c r="AK150" i="70"/>
  <c r="AC151" i="70"/>
  <c r="AM151" i="70"/>
  <c r="AE152" i="70"/>
  <c r="AO152" i="70"/>
  <c r="X152" i="70"/>
  <c r="M153" i="70"/>
  <c r="AG153" i="70"/>
  <c r="AQ153" i="70"/>
  <c r="AK154" i="70"/>
  <c r="AC155" i="70"/>
  <c r="AM155" i="70"/>
  <c r="AE156" i="70"/>
  <c r="AO156" i="70"/>
  <c r="X156" i="70"/>
  <c r="M157" i="70"/>
  <c r="AG157" i="70"/>
  <c r="AQ157" i="70"/>
  <c r="AK158" i="70"/>
  <c r="AC159" i="70"/>
  <c r="AM159" i="70"/>
  <c r="AE160" i="70"/>
  <c r="AO160" i="70"/>
  <c r="X160" i="70"/>
  <c r="M161" i="70"/>
  <c r="AG161" i="70"/>
  <c r="AQ161" i="70"/>
  <c r="AK162" i="70"/>
  <c r="AC163" i="70"/>
  <c r="AM163" i="70"/>
  <c r="AQ118" i="70"/>
  <c r="AE121" i="70"/>
  <c r="AO125" i="70"/>
  <c r="AC128" i="70"/>
  <c r="X132" i="70"/>
  <c r="AO133" i="70"/>
  <c r="AK134" i="70"/>
  <c r="AG135" i="70"/>
  <c r="AC136" i="70"/>
  <c r="AF137" i="70"/>
  <c r="M138" i="70"/>
  <c r="AN138" i="70"/>
  <c r="X138" i="70"/>
  <c r="AC139" i="70"/>
  <c r="AK140" i="70"/>
  <c r="M141" i="70"/>
  <c r="AL141" i="70"/>
  <c r="P142" i="70"/>
  <c r="AL142" i="70"/>
  <c r="AD143" i="70"/>
  <c r="AN143" i="70"/>
  <c r="Z143" i="70"/>
  <c r="L144" i="70"/>
  <c r="AF144" i="70"/>
  <c r="AP144" i="70"/>
  <c r="Y144" i="70"/>
  <c r="N145" i="70"/>
  <c r="P146" i="70"/>
  <c r="AL146" i="70"/>
  <c r="AD147" i="70"/>
  <c r="AN147" i="70"/>
  <c r="Z147" i="70"/>
  <c r="L148" i="70"/>
  <c r="AF148" i="70"/>
  <c r="AP148" i="70"/>
  <c r="Y148" i="70"/>
  <c r="N149" i="70"/>
  <c r="P150" i="70"/>
  <c r="AL150" i="70"/>
  <c r="AD151" i="70"/>
  <c r="AN151" i="70"/>
  <c r="Z151" i="70"/>
  <c r="L152" i="70"/>
  <c r="AF152" i="70"/>
  <c r="AP152" i="70"/>
  <c r="Y152" i="70"/>
  <c r="N153" i="70"/>
  <c r="P154" i="70"/>
  <c r="AL154" i="70"/>
  <c r="AD155" i="70"/>
  <c r="AN155" i="70"/>
  <c r="Z155" i="70"/>
  <c r="L156" i="70"/>
  <c r="AF156" i="70"/>
  <c r="AP156" i="70"/>
  <c r="Y156" i="70"/>
  <c r="N157" i="70"/>
  <c r="P158" i="70"/>
  <c r="AL158" i="70"/>
  <c r="AD159" i="70"/>
  <c r="AN159" i="70"/>
  <c r="Z159" i="70"/>
  <c r="L160" i="70"/>
  <c r="AF160" i="70"/>
  <c r="AP160" i="70"/>
  <c r="Y160" i="70"/>
  <c r="N161" i="70"/>
  <c r="AK113" i="70"/>
  <c r="AE117" i="70"/>
  <c r="AO121" i="70"/>
  <c r="AC124" i="70"/>
  <c r="AM128" i="70"/>
  <c r="AQ133" i="70"/>
  <c r="X133" i="70"/>
  <c r="AO134" i="70"/>
  <c r="AK135" i="70"/>
  <c r="AE136" i="70"/>
  <c r="AG137" i="70"/>
  <c r="N138" i="70"/>
  <c r="AO138" i="70"/>
  <c r="AF139" i="70"/>
  <c r="AM140" i="70"/>
  <c r="Z140" i="70"/>
  <c r="AM141" i="70"/>
  <c r="AC142" i="70"/>
  <c r="AM142" i="70"/>
  <c r="AE143" i="70"/>
  <c r="AO143" i="70"/>
  <c r="X143" i="70"/>
  <c r="M144" i="70"/>
  <c r="AG144" i="70"/>
  <c r="AQ144" i="70"/>
  <c r="AK145" i="70"/>
  <c r="AC146" i="70"/>
  <c r="AM146" i="70"/>
  <c r="AE147" i="70"/>
  <c r="AO147" i="70"/>
  <c r="X147" i="70"/>
  <c r="M148" i="70"/>
  <c r="AG148" i="70"/>
  <c r="AQ148" i="70"/>
  <c r="AK149" i="70"/>
  <c r="AC150" i="70"/>
  <c r="AM150" i="70"/>
  <c r="AE151" i="70"/>
  <c r="AO151" i="70"/>
  <c r="X151" i="70"/>
  <c r="M152" i="70"/>
  <c r="AG152" i="70"/>
  <c r="AQ152" i="70"/>
  <c r="AK153" i="70"/>
  <c r="AC154" i="70"/>
  <c r="AM154" i="70"/>
  <c r="AE155" i="70"/>
  <c r="AO155" i="70"/>
  <c r="X155" i="70"/>
  <c r="M156" i="70"/>
  <c r="AG156" i="70"/>
  <c r="AQ156" i="70"/>
  <c r="AK157" i="70"/>
  <c r="AC158" i="70"/>
  <c r="AM158" i="70"/>
  <c r="AE159" i="70"/>
  <c r="AO159" i="70"/>
  <c r="X159" i="70"/>
  <c r="M160" i="70"/>
  <c r="AG160" i="70"/>
  <c r="AQ160" i="70"/>
  <c r="AK161" i="70"/>
  <c r="AG100" i="70"/>
  <c r="M110" i="70"/>
  <c r="AO117" i="70"/>
  <c r="AC120" i="70"/>
  <c r="AM124" i="70"/>
  <c r="X129" i="70"/>
  <c r="AC131" i="70"/>
  <c r="AQ134" i="70"/>
  <c r="X134" i="70"/>
  <c r="AM135" i="70"/>
  <c r="AK136" i="70"/>
  <c r="AL137" i="70"/>
  <c r="AQ138" i="70"/>
  <c r="AG139" i="70"/>
  <c r="N140" i="70"/>
  <c r="AN140" i="70"/>
  <c r="X140" i="70"/>
  <c r="P141" i="70"/>
  <c r="AO141" i="70"/>
  <c r="AD142" i="70"/>
  <c r="AN142" i="70"/>
  <c r="Z142" i="70"/>
  <c r="L143" i="70"/>
  <c r="AF143" i="70"/>
  <c r="AP143" i="70"/>
  <c r="Y143" i="70"/>
  <c r="N144" i="70"/>
  <c r="P145" i="70"/>
  <c r="AL145" i="70"/>
  <c r="AD146" i="70"/>
  <c r="AN146" i="70"/>
  <c r="Z146" i="70"/>
  <c r="L147" i="70"/>
  <c r="AF147" i="70"/>
  <c r="AP147" i="70"/>
  <c r="Y147" i="70"/>
  <c r="N148" i="70"/>
  <c r="P149" i="70"/>
  <c r="AL149" i="70"/>
  <c r="AD150" i="70"/>
  <c r="AN150" i="70"/>
  <c r="Z150" i="70"/>
  <c r="L151" i="70"/>
  <c r="AF151" i="70"/>
  <c r="AP151" i="70"/>
  <c r="Y151" i="70"/>
  <c r="N152" i="70"/>
  <c r="P153" i="70"/>
  <c r="AL153" i="70"/>
  <c r="AD154" i="70"/>
  <c r="AN154" i="70"/>
  <c r="Z154" i="70"/>
  <c r="L155" i="70"/>
  <c r="AF155" i="70"/>
  <c r="AP155" i="70"/>
  <c r="Y155" i="70"/>
  <c r="N156" i="70"/>
  <c r="AG114" i="70"/>
  <c r="AC116" i="70"/>
  <c r="AM120" i="70"/>
  <c r="X125" i="70"/>
  <c r="AK127" i="70"/>
  <c r="M130" i="70"/>
  <c r="AG131" i="70"/>
  <c r="AC132" i="70"/>
  <c r="M133" i="70"/>
  <c r="AQ135" i="70"/>
  <c r="AM136" i="70"/>
  <c r="L137" i="70"/>
  <c r="AM137" i="70"/>
  <c r="X137" i="70"/>
  <c r="AD138" i="70"/>
  <c r="AK139" i="70"/>
  <c r="AO140" i="70"/>
  <c r="AC141" i="70"/>
  <c r="AP141" i="70"/>
  <c r="AE142" i="70"/>
  <c r="AO142" i="70"/>
  <c r="X142" i="70"/>
  <c r="M143" i="70"/>
  <c r="AG143" i="70"/>
  <c r="AQ143" i="70"/>
  <c r="AK144" i="70"/>
  <c r="AC145" i="70"/>
  <c r="AM145" i="70"/>
  <c r="AE146" i="70"/>
  <c r="AO146" i="70"/>
  <c r="X146" i="70"/>
  <c r="M147" i="70"/>
  <c r="AG147" i="70"/>
  <c r="AQ147" i="70"/>
  <c r="AK148" i="70"/>
  <c r="AC149" i="70"/>
  <c r="AM149" i="70"/>
  <c r="AE150" i="70"/>
  <c r="AO150" i="70"/>
  <c r="X150" i="70"/>
  <c r="M151" i="70"/>
  <c r="AG151" i="70"/>
  <c r="AQ151" i="70"/>
  <c r="AK152" i="70"/>
  <c r="AC153" i="70"/>
  <c r="AM153" i="70"/>
  <c r="AE154" i="70"/>
  <c r="AO154" i="70"/>
  <c r="X154" i="70"/>
  <c r="M155" i="70"/>
  <c r="AG155" i="70"/>
  <c r="AQ155" i="70"/>
  <c r="AK156" i="70"/>
  <c r="AC157" i="70"/>
  <c r="AM157" i="70"/>
  <c r="AE158" i="70"/>
  <c r="AO158" i="70"/>
  <c r="X158" i="70"/>
  <c r="M159" i="70"/>
  <c r="AG159" i="70"/>
  <c r="X117" i="70"/>
  <c r="AK119" i="70"/>
  <c r="M122" i="70"/>
  <c r="AG126" i="70"/>
  <c r="AQ130" i="70"/>
  <c r="AM131" i="70"/>
  <c r="AK132" i="70"/>
  <c r="AE133" i="70"/>
  <c r="M135" i="70"/>
  <c r="P137" i="70"/>
  <c r="AP137" i="70"/>
  <c r="AG138" i="70"/>
  <c r="M139" i="70"/>
  <c r="AM139" i="70"/>
  <c r="Y139" i="70"/>
  <c r="AD140" i="70"/>
  <c r="AF141" i="70"/>
  <c r="X141" i="70"/>
  <c r="M142" i="70"/>
  <c r="AG142" i="70"/>
  <c r="AQ142" i="70"/>
  <c r="AK143" i="70"/>
  <c r="AC144" i="70"/>
  <c r="AM144" i="70"/>
  <c r="AE145" i="70"/>
  <c r="AO145" i="70"/>
  <c r="X145" i="70"/>
  <c r="M146" i="70"/>
  <c r="AG146" i="70"/>
  <c r="AQ146" i="70"/>
  <c r="AK147" i="70"/>
  <c r="AC148" i="70"/>
  <c r="AM148" i="70"/>
  <c r="AE149" i="70"/>
  <c r="AO149" i="70"/>
  <c r="X149" i="70"/>
  <c r="M150" i="70"/>
  <c r="AG150" i="70"/>
  <c r="AQ150" i="70"/>
  <c r="AK151" i="70"/>
  <c r="AC152" i="70"/>
  <c r="AM152" i="70"/>
  <c r="AE153" i="70"/>
  <c r="AO153" i="70"/>
  <c r="X153" i="70"/>
  <c r="M154" i="70"/>
  <c r="AG154" i="70"/>
  <c r="AQ154" i="70"/>
  <c r="AK155" i="70"/>
  <c r="AC156" i="70"/>
  <c r="AM156" i="70"/>
  <c r="AE157" i="70"/>
  <c r="AO157" i="70"/>
  <c r="X157" i="70"/>
  <c r="M158" i="70"/>
  <c r="AG158" i="70"/>
  <c r="AQ158" i="70"/>
  <c r="AK159" i="70"/>
  <c r="AC160" i="70"/>
  <c r="AM160" i="70"/>
  <c r="AK131" i="70"/>
  <c r="Y137" i="70"/>
  <c r="AC140" i="70"/>
  <c r="L142" i="70"/>
  <c r="AF146" i="70"/>
  <c r="AP150" i="70"/>
  <c r="AD153" i="70"/>
  <c r="AP157" i="70"/>
  <c r="Z157" i="70"/>
  <c r="AN158" i="70"/>
  <c r="AL160" i="70"/>
  <c r="AE161" i="70"/>
  <c r="AD162" i="70"/>
  <c r="AO162" i="70"/>
  <c r="AD163" i="70"/>
  <c r="AO163" i="70"/>
  <c r="Y163" i="70"/>
  <c r="N164" i="70"/>
  <c r="P165" i="70"/>
  <c r="AL165" i="70"/>
  <c r="AD166" i="70"/>
  <c r="AN166" i="70"/>
  <c r="Z166" i="70"/>
  <c r="L167" i="70"/>
  <c r="AF167" i="70"/>
  <c r="AP167" i="70"/>
  <c r="Y167" i="70"/>
  <c r="N168" i="70"/>
  <c r="P169" i="70"/>
  <c r="AL169" i="70"/>
  <c r="AD170" i="70"/>
  <c r="AN170" i="70"/>
  <c r="Z170" i="70"/>
  <c r="L171" i="70"/>
  <c r="AF171" i="70"/>
  <c r="AP171" i="70"/>
  <c r="Y171" i="70"/>
  <c r="N172" i="70"/>
  <c r="P173" i="70"/>
  <c r="AL173" i="70"/>
  <c r="AD174" i="70"/>
  <c r="AN174" i="70"/>
  <c r="Z174" i="70"/>
  <c r="L175" i="70"/>
  <c r="AF175" i="70"/>
  <c r="AP175" i="70"/>
  <c r="Y175" i="70"/>
  <c r="N176" i="70"/>
  <c r="P177" i="70"/>
  <c r="AL177" i="70"/>
  <c r="AD178" i="70"/>
  <c r="AN178" i="70"/>
  <c r="Z178" i="70"/>
  <c r="L179" i="70"/>
  <c r="AF179" i="70"/>
  <c r="AP179" i="70"/>
  <c r="Y179" i="70"/>
  <c r="N180" i="70"/>
  <c r="P181" i="70"/>
  <c r="AL181" i="70"/>
  <c r="AD182" i="70"/>
  <c r="AN182" i="70"/>
  <c r="Z182" i="70"/>
  <c r="L183" i="70"/>
  <c r="AF183" i="70"/>
  <c r="AP183" i="70"/>
  <c r="Y183" i="70"/>
  <c r="N184" i="70"/>
  <c r="P185" i="70"/>
  <c r="AL185" i="70"/>
  <c r="X121" i="70"/>
  <c r="AE138" i="70"/>
  <c r="AF142" i="70"/>
  <c r="AP146" i="70"/>
  <c r="AD149" i="70"/>
  <c r="AN153" i="70"/>
  <c r="P156" i="70"/>
  <c r="Y157" i="70"/>
  <c r="AP158" i="70"/>
  <c r="Z158" i="70"/>
  <c r="AL159" i="70"/>
  <c r="AN160" i="70"/>
  <c r="AF161" i="70"/>
  <c r="AE162" i="70"/>
  <c r="AP162" i="70"/>
  <c r="AE163" i="70"/>
  <c r="AP163" i="70"/>
  <c r="AK164" i="70"/>
  <c r="AC165" i="70"/>
  <c r="AM165" i="70"/>
  <c r="AE166" i="70"/>
  <c r="AO166" i="70"/>
  <c r="X166" i="70"/>
  <c r="M167" i="70"/>
  <c r="AG167" i="70"/>
  <c r="AQ167" i="70"/>
  <c r="AK168" i="70"/>
  <c r="AC169" i="70"/>
  <c r="AM169" i="70"/>
  <c r="AE170" i="70"/>
  <c r="AO170" i="70"/>
  <c r="X170" i="70"/>
  <c r="M171" i="70"/>
  <c r="AG171" i="70"/>
  <c r="AQ171" i="70"/>
  <c r="AK172" i="70"/>
  <c r="AC173" i="70"/>
  <c r="AM173" i="70"/>
  <c r="AE174" i="70"/>
  <c r="AO174" i="70"/>
  <c r="X174" i="70"/>
  <c r="M175" i="70"/>
  <c r="AG175" i="70"/>
  <c r="AQ175" i="70"/>
  <c r="AK176" i="70"/>
  <c r="AC177" i="70"/>
  <c r="AM177" i="70"/>
  <c r="AE178" i="70"/>
  <c r="AO178" i="70"/>
  <c r="X178" i="70"/>
  <c r="M179" i="70"/>
  <c r="AG179" i="70"/>
  <c r="AQ179" i="70"/>
  <c r="AK180" i="70"/>
  <c r="AC181" i="70"/>
  <c r="AM181" i="70"/>
  <c r="AE182" i="70"/>
  <c r="AO182" i="70"/>
  <c r="X182" i="70"/>
  <c r="M183" i="70"/>
  <c r="AG183" i="70"/>
  <c r="AQ183" i="70"/>
  <c r="AK184" i="70"/>
  <c r="AC185" i="70"/>
  <c r="AM185" i="70"/>
  <c r="AE186" i="70"/>
  <c r="AO186" i="70"/>
  <c r="X186" i="70"/>
  <c r="M187" i="70"/>
  <c r="AG187" i="70"/>
  <c r="AQ187" i="70"/>
  <c r="AK123" i="70"/>
  <c r="AE132" i="70"/>
  <c r="AP142" i="70"/>
  <c r="AD145" i="70"/>
  <c r="AN149" i="70"/>
  <c r="P152" i="70"/>
  <c r="Y154" i="70"/>
  <c r="Y158" i="70"/>
  <c r="AP159" i="70"/>
  <c r="N160" i="70"/>
  <c r="AL161" i="70"/>
  <c r="AF162" i="70"/>
  <c r="AQ162" i="70"/>
  <c r="AF163" i="70"/>
  <c r="AQ163" i="70"/>
  <c r="P164" i="70"/>
  <c r="AL164" i="70"/>
  <c r="AD165" i="70"/>
  <c r="AN165" i="70"/>
  <c r="Z165" i="70"/>
  <c r="L166" i="70"/>
  <c r="AF166" i="70"/>
  <c r="AP166" i="70"/>
  <c r="Y166" i="70"/>
  <c r="N167" i="70"/>
  <c r="P168" i="70"/>
  <c r="AL168" i="70"/>
  <c r="AD169" i="70"/>
  <c r="AN169" i="70"/>
  <c r="Z169" i="70"/>
  <c r="L170" i="70"/>
  <c r="AF170" i="70"/>
  <c r="AP170" i="70"/>
  <c r="Y170" i="70"/>
  <c r="N171" i="70"/>
  <c r="P172" i="70"/>
  <c r="AL172" i="70"/>
  <c r="AD173" i="70"/>
  <c r="AN173" i="70"/>
  <c r="Z173" i="70"/>
  <c r="L174" i="70"/>
  <c r="AF174" i="70"/>
  <c r="AP174" i="70"/>
  <c r="Y174" i="70"/>
  <c r="N175" i="70"/>
  <c r="P176" i="70"/>
  <c r="AL176" i="70"/>
  <c r="AD177" i="70"/>
  <c r="AN177" i="70"/>
  <c r="Z177" i="70"/>
  <c r="L178" i="70"/>
  <c r="AF178" i="70"/>
  <c r="AP178" i="70"/>
  <c r="Y178" i="70"/>
  <c r="N179" i="70"/>
  <c r="P180" i="70"/>
  <c r="AL180" i="70"/>
  <c r="AD181" i="70"/>
  <c r="AN181" i="70"/>
  <c r="Z181" i="70"/>
  <c r="L182" i="70"/>
  <c r="AF182" i="70"/>
  <c r="AP182" i="70"/>
  <c r="Y182" i="70"/>
  <c r="N183" i="70"/>
  <c r="P184" i="70"/>
  <c r="AL184" i="70"/>
  <c r="AD185" i="70"/>
  <c r="AN185" i="70"/>
  <c r="Z185" i="70"/>
  <c r="L186" i="70"/>
  <c r="AF186" i="70"/>
  <c r="AP186" i="70"/>
  <c r="Y186" i="70"/>
  <c r="N187" i="70"/>
  <c r="AO136" i="70"/>
  <c r="AN145" i="70"/>
  <c r="P148" i="70"/>
  <c r="Y150" i="70"/>
  <c r="AL152" i="70"/>
  <c r="N155" i="70"/>
  <c r="AL156" i="70"/>
  <c r="L158" i="70"/>
  <c r="AQ159" i="70"/>
  <c r="AM161" i="70"/>
  <c r="L162" i="70"/>
  <c r="AG162" i="70"/>
  <c r="L163" i="70"/>
  <c r="AG163" i="70"/>
  <c r="AC164" i="70"/>
  <c r="AM164" i="70"/>
  <c r="AE165" i="70"/>
  <c r="AO165" i="70"/>
  <c r="X165" i="70"/>
  <c r="M166" i="70"/>
  <c r="AG166" i="70"/>
  <c r="AQ166" i="70"/>
  <c r="AK167" i="70"/>
  <c r="AC168" i="70"/>
  <c r="AM168" i="70"/>
  <c r="AE169" i="70"/>
  <c r="AO169" i="70"/>
  <c r="X169" i="70"/>
  <c r="M170" i="70"/>
  <c r="AG170" i="70"/>
  <c r="AQ170" i="70"/>
  <c r="AK171" i="70"/>
  <c r="AC172" i="70"/>
  <c r="AM172" i="70"/>
  <c r="AE173" i="70"/>
  <c r="AO173" i="70"/>
  <c r="X173" i="70"/>
  <c r="M174" i="70"/>
  <c r="AG174" i="70"/>
  <c r="AQ174" i="70"/>
  <c r="AK175" i="70"/>
  <c r="AC176" i="70"/>
  <c r="AM176" i="70"/>
  <c r="AE177" i="70"/>
  <c r="AO177" i="70"/>
  <c r="X177" i="70"/>
  <c r="M178" i="70"/>
  <c r="AG178" i="70"/>
  <c r="AQ178" i="70"/>
  <c r="AK179" i="70"/>
  <c r="AC180" i="70"/>
  <c r="AM180" i="70"/>
  <c r="AE181" i="70"/>
  <c r="AO181" i="70"/>
  <c r="X181" i="70"/>
  <c r="M182" i="70"/>
  <c r="AG182" i="70"/>
  <c r="AQ182" i="70"/>
  <c r="AK183" i="70"/>
  <c r="M126" i="70"/>
  <c r="AC133" i="70"/>
  <c r="L139" i="70"/>
  <c r="AE141" i="70"/>
  <c r="P144" i="70"/>
  <c r="Y146" i="70"/>
  <c r="AL148" i="70"/>
  <c r="N151" i="70"/>
  <c r="Z153" i="70"/>
  <c r="P157" i="70"/>
  <c r="N158" i="70"/>
  <c r="L159" i="70"/>
  <c r="P160" i="70"/>
  <c r="L161" i="70"/>
  <c r="AN161" i="70"/>
  <c r="Z161" i="70"/>
  <c r="M162" i="70"/>
  <c r="Z162" i="70"/>
  <c r="M163" i="70"/>
  <c r="AD164" i="70"/>
  <c r="AN164" i="70"/>
  <c r="Z164" i="70"/>
  <c r="L165" i="70"/>
  <c r="AF165" i="70"/>
  <c r="AP165" i="70"/>
  <c r="Y165" i="70"/>
  <c r="N166" i="70"/>
  <c r="P167" i="70"/>
  <c r="AL167" i="70"/>
  <c r="AD168" i="70"/>
  <c r="AN168" i="70"/>
  <c r="Z168" i="70"/>
  <c r="L169" i="70"/>
  <c r="AF169" i="70"/>
  <c r="AP169" i="70"/>
  <c r="Y169" i="70"/>
  <c r="N170" i="70"/>
  <c r="P171" i="70"/>
  <c r="AL171" i="70"/>
  <c r="AD172" i="70"/>
  <c r="AN172" i="70"/>
  <c r="Z172" i="70"/>
  <c r="L173" i="70"/>
  <c r="AF173" i="70"/>
  <c r="AP173" i="70"/>
  <c r="Y173" i="70"/>
  <c r="N174" i="70"/>
  <c r="P175" i="70"/>
  <c r="AL175" i="70"/>
  <c r="AD176" i="70"/>
  <c r="AN176" i="70"/>
  <c r="Z176" i="70"/>
  <c r="L177" i="70"/>
  <c r="AF177" i="70"/>
  <c r="AP177" i="70"/>
  <c r="Y177" i="70"/>
  <c r="N178" i="70"/>
  <c r="P179" i="70"/>
  <c r="AL179" i="70"/>
  <c r="AD180" i="70"/>
  <c r="AN180" i="70"/>
  <c r="Z180" i="70"/>
  <c r="L181" i="70"/>
  <c r="AF181" i="70"/>
  <c r="AP181" i="70"/>
  <c r="Y181" i="70"/>
  <c r="N182" i="70"/>
  <c r="P183" i="70"/>
  <c r="AL183" i="70"/>
  <c r="AD184" i="70"/>
  <c r="AN184" i="70"/>
  <c r="AM116" i="70"/>
  <c r="M137" i="70"/>
  <c r="AL139" i="70"/>
  <c r="AQ141" i="70"/>
  <c r="Y142" i="70"/>
  <c r="AL144" i="70"/>
  <c r="N147" i="70"/>
  <c r="Z149" i="70"/>
  <c r="L154" i="70"/>
  <c r="AD157" i="70"/>
  <c r="AD158" i="70"/>
  <c r="N159" i="70"/>
  <c r="AD160" i="70"/>
  <c r="P161" i="70"/>
  <c r="AO161" i="70"/>
  <c r="X161" i="70"/>
  <c r="N162" i="70"/>
  <c r="AL162" i="70"/>
  <c r="X162" i="70"/>
  <c r="N163" i="70"/>
  <c r="AK163" i="70"/>
  <c r="AE164" i="70"/>
  <c r="AO164" i="70"/>
  <c r="X164" i="70"/>
  <c r="M165" i="70"/>
  <c r="AG165" i="70"/>
  <c r="AQ165" i="70"/>
  <c r="AK166" i="70"/>
  <c r="AC167" i="70"/>
  <c r="AM167" i="70"/>
  <c r="AE168" i="70"/>
  <c r="AO168" i="70"/>
  <c r="X168" i="70"/>
  <c r="M169" i="70"/>
  <c r="AG169" i="70"/>
  <c r="AQ169" i="70"/>
  <c r="AK170" i="70"/>
  <c r="AC171" i="70"/>
  <c r="AM171" i="70"/>
  <c r="AE172" i="70"/>
  <c r="AO172" i="70"/>
  <c r="X172" i="70"/>
  <c r="M173" i="70"/>
  <c r="AG173" i="70"/>
  <c r="AQ173" i="70"/>
  <c r="AK174" i="70"/>
  <c r="AC175" i="70"/>
  <c r="AM175" i="70"/>
  <c r="AE176" i="70"/>
  <c r="AO176" i="70"/>
  <c r="X176" i="70"/>
  <c r="M177" i="70"/>
  <c r="AG177" i="70"/>
  <c r="AQ177" i="70"/>
  <c r="AK178" i="70"/>
  <c r="AC179" i="70"/>
  <c r="AM179" i="70"/>
  <c r="AE180" i="70"/>
  <c r="AO180" i="70"/>
  <c r="X180" i="70"/>
  <c r="M181" i="70"/>
  <c r="AG181" i="70"/>
  <c r="AQ181" i="70"/>
  <c r="AK182" i="70"/>
  <c r="AC183" i="70"/>
  <c r="AM183" i="70"/>
  <c r="AE184" i="70"/>
  <c r="AO184" i="70"/>
  <c r="X184" i="70"/>
  <c r="M185" i="70"/>
  <c r="AG185" i="70"/>
  <c r="AQ185" i="70"/>
  <c r="AK186" i="70"/>
  <c r="M134" i="70"/>
  <c r="AO137" i="70"/>
  <c r="N143" i="70"/>
  <c r="Z145" i="70"/>
  <c r="L150" i="70"/>
  <c r="AF154" i="70"/>
  <c r="AL157" i="70"/>
  <c r="AF158" i="70"/>
  <c r="P159" i="70"/>
  <c r="Y159" i="70"/>
  <c r="AC161" i="70"/>
  <c r="AP161" i="70"/>
  <c r="Y161" i="70"/>
  <c r="P162" i="70"/>
  <c r="AM162" i="70"/>
  <c r="Y162" i="70"/>
  <c r="AL163" i="70"/>
  <c r="Z163" i="70"/>
  <c r="L164" i="70"/>
  <c r="AF164" i="70"/>
  <c r="AP164" i="70"/>
  <c r="Y164" i="70"/>
  <c r="N165" i="70"/>
  <c r="P166" i="70"/>
  <c r="AL166" i="70"/>
  <c r="AD167" i="70"/>
  <c r="AN167" i="70"/>
  <c r="Z167" i="70"/>
  <c r="L168" i="70"/>
  <c r="AF168" i="70"/>
  <c r="AP168" i="70"/>
  <c r="Y168" i="70"/>
  <c r="N169" i="70"/>
  <c r="P170" i="70"/>
  <c r="AL170" i="70"/>
  <c r="AD171" i="70"/>
  <c r="AN171" i="70"/>
  <c r="Z171" i="70"/>
  <c r="L172" i="70"/>
  <c r="AF172" i="70"/>
  <c r="AP172" i="70"/>
  <c r="Y172" i="70"/>
  <c r="N173" i="70"/>
  <c r="P174" i="70"/>
  <c r="AL174" i="70"/>
  <c r="AD175" i="70"/>
  <c r="AN175" i="70"/>
  <c r="Z175" i="70"/>
  <c r="L176" i="70"/>
  <c r="AF176" i="70"/>
  <c r="AP176" i="70"/>
  <c r="Y176" i="70"/>
  <c r="N177" i="70"/>
  <c r="P178" i="70"/>
  <c r="AL178" i="70"/>
  <c r="AD179" i="70"/>
  <c r="AN179" i="70"/>
  <c r="Z179" i="70"/>
  <c r="L180" i="70"/>
  <c r="AF180" i="70"/>
  <c r="AP180" i="70"/>
  <c r="Y180" i="70"/>
  <c r="N181" i="70"/>
  <c r="P182" i="70"/>
  <c r="AL182" i="70"/>
  <c r="AD183" i="70"/>
  <c r="AN183" i="70"/>
  <c r="Z183" i="70"/>
  <c r="L184" i="70"/>
  <c r="AF184" i="70"/>
  <c r="AP184" i="70"/>
  <c r="Y184" i="70"/>
  <c r="N185" i="70"/>
  <c r="P186" i="70"/>
  <c r="AL186" i="70"/>
  <c r="AD187" i="70"/>
  <c r="AN187" i="70"/>
  <c r="AP154" i="70"/>
  <c r="AM166" i="70"/>
  <c r="X171" i="70"/>
  <c r="AK173" i="70"/>
  <c r="M176" i="70"/>
  <c r="AG180" i="70"/>
  <c r="AE185" i="70"/>
  <c r="AM186" i="70"/>
  <c r="Z186" i="70"/>
  <c r="AC187" i="70"/>
  <c r="X187" i="70"/>
  <c r="M188" i="70"/>
  <c r="AG188" i="70"/>
  <c r="AQ188" i="70"/>
  <c r="AK189" i="70"/>
  <c r="AC190" i="70"/>
  <c r="AM190" i="70"/>
  <c r="AE191" i="70"/>
  <c r="AO191" i="70"/>
  <c r="X191" i="70"/>
  <c r="M192" i="70"/>
  <c r="AG192" i="70"/>
  <c r="AQ192" i="70"/>
  <c r="AK193" i="70"/>
  <c r="AC194" i="70"/>
  <c r="AM194" i="70"/>
  <c r="AE195" i="70"/>
  <c r="AO195" i="70"/>
  <c r="X195" i="70"/>
  <c r="M196" i="70"/>
  <c r="AG196" i="70"/>
  <c r="AQ196" i="70"/>
  <c r="AC162" i="70"/>
  <c r="X167" i="70"/>
  <c r="AK169" i="70"/>
  <c r="M172" i="70"/>
  <c r="AG176" i="70"/>
  <c r="AQ180" i="70"/>
  <c r="AE183" i="70"/>
  <c r="M184" i="70"/>
  <c r="AF185" i="70"/>
  <c r="AN186" i="70"/>
  <c r="AE187" i="70"/>
  <c r="Y187" i="70"/>
  <c r="N188" i="70"/>
  <c r="P189" i="70"/>
  <c r="AL189" i="70"/>
  <c r="AD190" i="70"/>
  <c r="AN190" i="70"/>
  <c r="Z190" i="70"/>
  <c r="L191" i="70"/>
  <c r="AF191" i="70"/>
  <c r="AP191" i="70"/>
  <c r="Y191" i="70"/>
  <c r="N192" i="70"/>
  <c r="P193" i="70"/>
  <c r="AL193" i="70"/>
  <c r="AD194" i="70"/>
  <c r="AN194" i="70"/>
  <c r="Z194" i="70"/>
  <c r="L195" i="70"/>
  <c r="AF195" i="70"/>
  <c r="AP195" i="70"/>
  <c r="Y195" i="70"/>
  <c r="N196" i="70"/>
  <c r="P197" i="70"/>
  <c r="AL197" i="70"/>
  <c r="AD198" i="70"/>
  <c r="AN198" i="70"/>
  <c r="Z198" i="70"/>
  <c r="L199" i="70"/>
  <c r="AF199" i="70"/>
  <c r="AP199" i="70"/>
  <c r="Y199" i="70"/>
  <c r="N200" i="70"/>
  <c r="P201" i="70"/>
  <c r="AL201" i="70"/>
  <c r="AD202" i="70"/>
  <c r="AN202" i="70"/>
  <c r="Z202" i="70"/>
  <c r="L203" i="70"/>
  <c r="AF203" i="70"/>
  <c r="AP203" i="70"/>
  <c r="Y203" i="70"/>
  <c r="N204" i="70"/>
  <c r="L146" i="70"/>
  <c r="AK160" i="70"/>
  <c r="AN162" i="70"/>
  <c r="X163" i="70"/>
  <c r="AK165" i="70"/>
  <c r="M168" i="70"/>
  <c r="AG172" i="70"/>
  <c r="AQ176" i="70"/>
  <c r="AE179" i="70"/>
  <c r="AO183" i="70"/>
  <c r="AC184" i="70"/>
  <c r="AK185" i="70"/>
  <c r="M186" i="70"/>
  <c r="AQ186" i="70"/>
  <c r="AF187" i="70"/>
  <c r="AK188" i="70"/>
  <c r="AC189" i="70"/>
  <c r="AM189" i="70"/>
  <c r="AE190" i="70"/>
  <c r="AO190" i="70"/>
  <c r="X190" i="70"/>
  <c r="M191" i="70"/>
  <c r="AG191" i="70"/>
  <c r="AQ191" i="70"/>
  <c r="AK192" i="70"/>
  <c r="AC193" i="70"/>
  <c r="AM193" i="70"/>
  <c r="AE194" i="70"/>
  <c r="AO194" i="70"/>
  <c r="X194" i="70"/>
  <c r="M195" i="70"/>
  <c r="AG195" i="70"/>
  <c r="AQ195" i="70"/>
  <c r="AK196" i="70"/>
  <c r="AC197" i="70"/>
  <c r="AM197" i="70"/>
  <c r="AE198" i="70"/>
  <c r="AO198" i="70"/>
  <c r="X198" i="70"/>
  <c r="M199" i="70"/>
  <c r="AG199" i="70"/>
  <c r="AQ199" i="70"/>
  <c r="AK200" i="70"/>
  <c r="AC201" i="70"/>
  <c r="AM201" i="70"/>
  <c r="AE202" i="70"/>
  <c r="AO202" i="70"/>
  <c r="X202" i="70"/>
  <c r="M203" i="70"/>
  <c r="AG203" i="70"/>
  <c r="AQ203" i="70"/>
  <c r="AK204" i="70"/>
  <c r="AG130" i="70"/>
  <c r="AN157" i="70"/>
  <c r="M164" i="70"/>
  <c r="AG168" i="70"/>
  <c r="AQ172" i="70"/>
  <c r="AE175" i="70"/>
  <c r="AO179" i="70"/>
  <c r="AC182" i="70"/>
  <c r="AG184" i="70"/>
  <c r="Z184" i="70"/>
  <c r="AO185" i="70"/>
  <c r="N186" i="70"/>
  <c r="AK187" i="70"/>
  <c r="P188" i="70"/>
  <c r="AL188" i="70"/>
  <c r="AD189" i="70"/>
  <c r="AN189" i="70"/>
  <c r="Z189" i="70"/>
  <c r="L190" i="70"/>
  <c r="AF190" i="70"/>
  <c r="AP190" i="70"/>
  <c r="Y190" i="70"/>
  <c r="N191" i="70"/>
  <c r="P192" i="70"/>
  <c r="AL192" i="70"/>
  <c r="AD193" i="70"/>
  <c r="AN193" i="70"/>
  <c r="Z193" i="70"/>
  <c r="L194" i="70"/>
  <c r="AF194" i="70"/>
  <c r="AP194" i="70"/>
  <c r="Y194" i="70"/>
  <c r="N195" i="70"/>
  <c r="P196" i="70"/>
  <c r="AL196" i="70"/>
  <c r="AD197" i="70"/>
  <c r="AN197" i="70"/>
  <c r="Z197" i="70"/>
  <c r="L198" i="70"/>
  <c r="AF198" i="70"/>
  <c r="AP198" i="70"/>
  <c r="Y198" i="70"/>
  <c r="N199" i="70"/>
  <c r="P200" i="70"/>
  <c r="AL200" i="70"/>
  <c r="AD201" i="70"/>
  <c r="AN201" i="70"/>
  <c r="Z201" i="70"/>
  <c r="L202" i="70"/>
  <c r="AF202" i="70"/>
  <c r="AP202" i="70"/>
  <c r="Y202" i="70"/>
  <c r="N203" i="70"/>
  <c r="P204" i="70"/>
  <c r="AL204" i="70"/>
  <c r="Z160" i="70"/>
  <c r="AG164" i="70"/>
  <c r="AQ168" i="70"/>
  <c r="AE171" i="70"/>
  <c r="AO175" i="70"/>
  <c r="AC178" i="70"/>
  <c r="AM182" i="70"/>
  <c r="AM184" i="70"/>
  <c r="AP185" i="70"/>
  <c r="AC186" i="70"/>
  <c r="AL187" i="70"/>
  <c r="AC188" i="70"/>
  <c r="AM188" i="70"/>
  <c r="AE189" i="70"/>
  <c r="AO189" i="70"/>
  <c r="X189" i="70"/>
  <c r="M190" i="70"/>
  <c r="AG190" i="70"/>
  <c r="AQ190" i="70"/>
  <c r="AK191" i="70"/>
  <c r="AC192" i="70"/>
  <c r="AM192" i="70"/>
  <c r="AE193" i="70"/>
  <c r="AO193" i="70"/>
  <c r="X193" i="70"/>
  <c r="M194" i="70"/>
  <c r="AG194" i="70"/>
  <c r="AQ194" i="70"/>
  <c r="AK195" i="70"/>
  <c r="AC196" i="70"/>
  <c r="AM196" i="70"/>
  <c r="AE197" i="70"/>
  <c r="AO197" i="70"/>
  <c r="X197" i="70"/>
  <c r="M198" i="70"/>
  <c r="AG198" i="70"/>
  <c r="AQ198" i="70"/>
  <c r="AK199" i="70"/>
  <c r="AC200" i="70"/>
  <c r="AM200" i="70"/>
  <c r="AE201" i="70"/>
  <c r="AO201" i="70"/>
  <c r="X201" i="70"/>
  <c r="M202" i="70"/>
  <c r="AG202" i="70"/>
  <c r="AQ202" i="70"/>
  <c r="AK203" i="70"/>
  <c r="AC204" i="70"/>
  <c r="AM204" i="70"/>
  <c r="AF150" i="70"/>
  <c r="AD161" i="70"/>
  <c r="AQ164" i="70"/>
  <c r="AE167" i="70"/>
  <c r="AO171" i="70"/>
  <c r="AC174" i="70"/>
  <c r="AM178" i="70"/>
  <c r="AQ184" i="70"/>
  <c r="AD186" i="70"/>
  <c r="L187" i="70"/>
  <c r="AM187" i="70"/>
  <c r="AD188" i="70"/>
  <c r="AN188" i="70"/>
  <c r="Z188" i="70"/>
  <c r="L189" i="70"/>
  <c r="AF189" i="70"/>
  <c r="AP189" i="70"/>
  <c r="Y189" i="70"/>
  <c r="N190" i="70"/>
  <c r="P191" i="70"/>
  <c r="AL191" i="70"/>
  <c r="AD192" i="70"/>
  <c r="AN192" i="70"/>
  <c r="Z192" i="70"/>
  <c r="L193" i="70"/>
  <c r="AF193" i="70"/>
  <c r="AP193" i="70"/>
  <c r="Y193" i="70"/>
  <c r="N194" i="70"/>
  <c r="P195" i="70"/>
  <c r="AL195" i="70"/>
  <c r="AD196" i="70"/>
  <c r="AN196" i="70"/>
  <c r="Z196" i="70"/>
  <c r="L197" i="70"/>
  <c r="AF197" i="70"/>
  <c r="AP197" i="70"/>
  <c r="Y197" i="70"/>
  <c r="N198" i="70"/>
  <c r="P199" i="70"/>
  <c r="AL199" i="70"/>
  <c r="AD200" i="70"/>
  <c r="AN200" i="70"/>
  <c r="Z200" i="70"/>
  <c r="L201" i="70"/>
  <c r="AF201" i="70"/>
  <c r="AP201" i="70"/>
  <c r="Y201" i="70"/>
  <c r="N202" i="70"/>
  <c r="P203" i="70"/>
  <c r="AL203" i="70"/>
  <c r="AD204" i="70"/>
  <c r="AN204" i="70"/>
  <c r="Z204" i="70"/>
  <c r="AF159" i="70"/>
  <c r="AN163" i="70"/>
  <c r="AC166" i="70"/>
  <c r="AM170" i="70"/>
  <c r="X175" i="70"/>
  <c r="AK177" i="70"/>
  <c r="M180" i="70"/>
  <c r="X183" i="70"/>
  <c r="Y185" i="70"/>
  <c r="P187" i="70"/>
  <c r="AP187" i="70"/>
  <c r="Z187" i="70"/>
  <c r="L188" i="70"/>
  <c r="AF188" i="70"/>
  <c r="AP188" i="70"/>
  <c r="Y188" i="70"/>
  <c r="N189" i="70"/>
  <c r="P190" i="70"/>
  <c r="AL190" i="70"/>
  <c r="AD191" i="70"/>
  <c r="AN191" i="70"/>
  <c r="Z191" i="70"/>
  <c r="L192" i="70"/>
  <c r="AF192" i="70"/>
  <c r="AP192" i="70"/>
  <c r="Y192" i="70"/>
  <c r="N193" i="70"/>
  <c r="P194" i="70"/>
  <c r="AL194" i="70"/>
  <c r="AD195" i="70"/>
  <c r="AN195" i="70"/>
  <c r="Z195" i="70"/>
  <c r="L196" i="70"/>
  <c r="AF196" i="70"/>
  <c r="AP196" i="70"/>
  <c r="Y196" i="70"/>
  <c r="N197" i="70"/>
  <c r="P198" i="70"/>
  <c r="AL198" i="70"/>
  <c r="AD199" i="70"/>
  <c r="AN199" i="70"/>
  <c r="Z199" i="70"/>
  <c r="L200" i="70"/>
  <c r="AF200" i="70"/>
  <c r="AP200" i="70"/>
  <c r="Y200" i="70"/>
  <c r="N201" i="70"/>
  <c r="P202" i="70"/>
  <c r="AL202" i="70"/>
  <c r="AD203" i="70"/>
  <c r="AN203" i="70"/>
  <c r="Z203" i="70"/>
  <c r="L204" i="70"/>
  <c r="AF204" i="70"/>
  <c r="AP204" i="70"/>
  <c r="Y204" i="70"/>
  <c r="AG189" i="70"/>
  <c r="AQ193" i="70"/>
  <c r="AE196" i="70"/>
  <c r="M197" i="70"/>
  <c r="AC199" i="70"/>
  <c r="AG201" i="70"/>
  <c r="AM203" i="70"/>
  <c r="AO167" i="70"/>
  <c r="X185" i="70"/>
  <c r="AQ189" i="70"/>
  <c r="AE192" i="70"/>
  <c r="AO196" i="70"/>
  <c r="AE199" i="70"/>
  <c r="X199" i="70"/>
  <c r="AK201" i="70"/>
  <c r="AO203" i="70"/>
  <c r="M204" i="70"/>
  <c r="X179" i="70"/>
  <c r="AG186" i="70"/>
  <c r="AE188" i="70"/>
  <c r="AO192" i="70"/>
  <c r="AC195" i="70"/>
  <c r="AG197" i="70"/>
  <c r="AM199" i="70"/>
  <c r="AQ201" i="70"/>
  <c r="AE204" i="70"/>
  <c r="X204" i="70"/>
  <c r="AC170" i="70"/>
  <c r="AK181" i="70"/>
  <c r="AO188" i="70"/>
  <c r="AC191" i="70"/>
  <c r="AM195" i="70"/>
  <c r="AK197" i="70"/>
  <c r="AO199" i="70"/>
  <c r="M200" i="70"/>
  <c r="AC202" i="70"/>
  <c r="AG204" i="70"/>
  <c r="AM191" i="70"/>
  <c r="AQ197" i="70"/>
  <c r="AE200" i="70"/>
  <c r="X200" i="70"/>
  <c r="AK202" i="70"/>
  <c r="AO204" i="70"/>
  <c r="X192" i="70"/>
  <c r="AK194" i="70"/>
  <c r="AC198" i="70"/>
  <c r="AG200" i="70"/>
  <c r="AM202" i="70"/>
  <c r="AQ204" i="70"/>
  <c r="P163" i="70"/>
  <c r="AM174" i="70"/>
  <c r="AO187" i="70"/>
  <c r="X188" i="70"/>
  <c r="AK190" i="70"/>
  <c r="M193" i="70"/>
  <c r="X196" i="70"/>
  <c r="AK198" i="70"/>
  <c r="AO200" i="70"/>
  <c r="M201" i="70"/>
  <c r="AC203" i="70"/>
  <c r="L185" i="70"/>
  <c r="M189" i="70"/>
  <c r="AG193" i="70"/>
  <c r="AM198" i="70"/>
  <c r="AQ200" i="70"/>
  <c r="AE203" i="70"/>
  <c r="X203" i="70"/>
  <c r="AC205" i="70"/>
  <c r="AM205" i="70"/>
  <c r="AE206" i="70"/>
  <c r="AO206" i="70"/>
  <c r="X206" i="70"/>
  <c r="M207" i="70"/>
  <c r="AG207" i="70"/>
  <c r="AQ207" i="70"/>
  <c r="AK208" i="70"/>
  <c r="AC209" i="70"/>
  <c r="AM209" i="70"/>
  <c r="AE210" i="70"/>
  <c r="AO210" i="70"/>
  <c r="X210" i="70"/>
  <c r="M211" i="70"/>
  <c r="AG211" i="70"/>
  <c r="AQ211" i="70"/>
  <c r="AK212" i="70"/>
  <c r="AC213" i="70"/>
  <c r="AM213" i="70"/>
  <c r="AE214" i="70"/>
  <c r="AO214" i="70"/>
  <c r="X214" i="70"/>
  <c r="M215" i="70"/>
  <c r="AG215" i="70"/>
  <c r="AQ215" i="70"/>
  <c r="AK216" i="70"/>
  <c r="AC217" i="70"/>
  <c r="AM217" i="70"/>
  <c r="AE218" i="70"/>
  <c r="AO218" i="70"/>
  <c r="X218" i="70"/>
  <c r="M219" i="70"/>
  <c r="AG219" i="70"/>
  <c r="AQ219" i="70"/>
  <c r="AK220" i="70"/>
  <c r="AC221" i="70"/>
  <c r="AM221" i="70"/>
  <c r="AE222" i="70"/>
  <c r="AO222" i="70"/>
  <c r="X222" i="70"/>
  <c r="M223" i="70"/>
  <c r="AG223" i="70"/>
  <c r="AQ223" i="70"/>
  <c r="AK224" i="70"/>
  <c r="AC225" i="70"/>
  <c r="AM225" i="70"/>
  <c r="AE226" i="70"/>
  <c r="AO226" i="70"/>
  <c r="AD205" i="70"/>
  <c r="AN205" i="70"/>
  <c r="Z205" i="70"/>
  <c r="L206" i="70"/>
  <c r="AF206" i="70"/>
  <c r="AP206" i="70"/>
  <c r="Y206" i="70"/>
  <c r="N207" i="70"/>
  <c r="P208" i="70"/>
  <c r="AL208" i="70"/>
  <c r="AD209" i="70"/>
  <c r="AN209" i="70"/>
  <c r="Z209" i="70"/>
  <c r="L210" i="70"/>
  <c r="AF210" i="70"/>
  <c r="AP210" i="70"/>
  <c r="Y210" i="70"/>
  <c r="N211" i="70"/>
  <c r="P212" i="70"/>
  <c r="AL212" i="70"/>
  <c r="AD213" i="70"/>
  <c r="AN213" i="70"/>
  <c r="Z213" i="70"/>
  <c r="L214" i="70"/>
  <c r="AF214" i="70"/>
  <c r="AP214" i="70"/>
  <c r="Y214" i="70"/>
  <c r="N215" i="70"/>
  <c r="P216" i="70"/>
  <c r="AL216" i="70"/>
  <c r="AD217" i="70"/>
  <c r="AN217" i="70"/>
  <c r="Z217" i="70"/>
  <c r="L218" i="70"/>
  <c r="AF218" i="70"/>
  <c r="AP218" i="70"/>
  <c r="Y218" i="70"/>
  <c r="N219" i="70"/>
  <c r="P220" i="70"/>
  <c r="AL220" i="70"/>
  <c r="AE205" i="70"/>
  <c r="AO205" i="70"/>
  <c r="X205" i="70"/>
  <c r="M206" i="70"/>
  <c r="AG206" i="70"/>
  <c r="AQ206" i="70"/>
  <c r="AK207" i="70"/>
  <c r="AC208" i="70"/>
  <c r="AM208" i="70"/>
  <c r="AE209" i="70"/>
  <c r="AO209" i="70"/>
  <c r="X209" i="70"/>
  <c r="M210" i="70"/>
  <c r="AG210" i="70"/>
  <c r="AQ210" i="70"/>
  <c r="AK211" i="70"/>
  <c r="AC212" i="70"/>
  <c r="AM212" i="70"/>
  <c r="AE213" i="70"/>
  <c r="AO213" i="70"/>
  <c r="X213" i="70"/>
  <c r="M214" i="70"/>
  <c r="AG214" i="70"/>
  <c r="AQ214" i="70"/>
  <c r="AK215" i="70"/>
  <c r="L205" i="70"/>
  <c r="AF205" i="70"/>
  <c r="AP205" i="70"/>
  <c r="Y205" i="70"/>
  <c r="N206" i="70"/>
  <c r="P207" i="70"/>
  <c r="AL207" i="70"/>
  <c r="AD208" i="70"/>
  <c r="AN208" i="70"/>
  <c r="Z208" i="70"/>
  <c r="L209" i="70"/>
  <c r="AF209" i="70"/>
  <c r="AP209" i="70"/>
  <c r="Y209" i="70"/>
  <c r="N210" i="70"/>
  <c r="P211" i="70"/>
  <c r="AL211" i="70"/>
  <c r="AD212" i="70"/>
  <c r="AN212" i="70"/>
  <c r="Z212" i="70"/>
  <c r="L213" i="70"/>
  <c r="AF213" i="70"/>
  <c r="AP213" i="70"/>
  <c r="Y213" i="70"/>
  <c r="N214" i="70"/>
  <c r="P215" i="70"/>
  <c r="AL215" i="70"/>
  <c r="AD216" i="70"/>
  <c r="AN216" i="70"/>
  <c r="Z216" i="70"/>
  <c r="L217" i="70"/>
  <c r="AF217" i="70"/>
  <c r="AP217" i="70"/>
  <c r="Y217" i="70"/>
  <c r="N218" i="70"/>
  <c r="P219" i="70"/>
  <c r="AL219" i="70"/>
  <c r="AD220" i="70"/>
  <c r="AN220" i="70"/>
  <c r="Z220" i="70"/>
  <c r="L221" i="70"/>
  <c r="AF221" i="70"/>
  <c r="AP221" i="70"/>
  <c r="Y221" i="70"/>
  <c r="N222" i="70"/>
  <c r="M205" i="70"/>
  <c r="AG205" i="70"/>
  <c r="AQ205" i="70"/>
  <c r="AK206" i="70"/>
  <c r="AC207" i="70"/>
  <c r="AM207" i="70"/>
  <c r="AE208" i="70"/>
  <c r="AO208" i="70"/>
  <c r="X208" i="70"/>
  <c r="M209" i="70"/>
  <c r="AG209" i="70"/>
  <c r="AQ209" i="70"/>
  <c r="AK210" i="70"/>
  <c r="AC211" i="70"/>
  <c r="AM211" i="70"/>
  <c r="AE212" i="70"/>
  <c r="AO212" i="70"/>
  <c r="X212" i="70"/>
  <c r="M213" i="70"/>
  <c r="AG213" i="70"/>
  <c r="AQ213" i="70"/>
  <c r="AK214" i="70"/>
  <c r="AC215" i="70"/>
  <c r="AM215" i="70"/>
  <c r="AE216" i="70"/>
  <c r="AO216" i="70"/>
  <c r="X216" i="70"/>
  <c r="M217" i="70"/>
  <c r="AG217" i="70"/>
  <c r="AQ217" i="70"/>
  <c r="AK218" i="70"/>
  <c r="AC219" i="70"/>
  <c r="AM219" i="70"/>
  <c r="AE220" i="70"/>
  <c r="AO220" i="70"/>
  <c r="X220" i="70"/>
  <c r="M221" i="70"/>
  <c r="AG221" i="70"/>
  <c r="AQ221" i="70"/>
  <c r="N205" i="70"/>
  <c r="P206" i="70"/>
  <c r="AL206" i="70"/>
  <c r="AD207" i="70"/>
  <c r="AN207" i="70"/>
  <c r="Z207" i="70"/>
  <c r="L208" i="70"/>
  <c r="AF208" i="70"/>
  <c r="AP208" i="70"/>
  <c r="Y208" i="70"/>
  <c r="N209" i="70"/>
  <c r="P210" i="70"/>
  <c r="AL210" i="70"/>
  <c r="AD211" i="70"/>
  <c r="AN211" i="70"/>
  <c r="Z211" i="70"/>
  <c r="L212" i="70"/>
  <c r="AF212" i="70"/>
  <c r="AP212" i="70"/>
  <c r="Y212" i="70"/>
  <c r="N213" i="70"/>
  <c r="P214" i="70"/>
  <c r="AL214" i="70"/>
  <c r="AD215" i="70"/>
  <c r="AN215" i="70"/>
  <c r="Z215" i="70"/>
  <c r="L216" i="70"/>
  <c r="AF216" i="70"/>
  <c r="AP216" i="70"/>
  <c r="Y216" i="70"/>
  <c r="N217" i="70"/>
  <c r="P218" i="70"/>
  <c r="AL218" i="70"/>
  <c r="AD219" i="70"/>
  <c r="AN219" i="70"/>
  <c r="Z219" i="70"/>
  <c r="L220" i="70"/>
  <c r="AF220" i="70"/>
  <c r="AP220" i="70"/>
  <c r="Y220" i="70"/>
  <c r="N221" i="70"/>
  <c r="P222" i="70"/>
  <c r="AL222" i="70"/>
  <c r="AK205" i="70"/>
  <c r="AC206" i="70"/>
  <c r="AM206" i="70"/>
  <c r="AE207" i="70"/>
  <c r="AO207" i="70"/>
  <c r="X207" i="70"/>
  <c r="M208" i="70"/>
  <c r="AG208" i="70"/>
  <c r="AQ208" i="70"/>
  <c r="AK209" i="70"/>
  <c r="AC210" i="70"/>
  <c r="AM210" i="70"/>
  <c r="AE211" i="70"/>
  <c r="AO211" i="70"/>
  <c r="X211" i="70"/>
  <c r="M212" i="70"/>
  <c r="AG212" i="70"/>
  <c r="AQ212" i="70"/>
  <c r="AK213" i="70"/>
  <c r="AC214" i="70"/>
  <c r="AM214" i="70"/>
  <c r="AE215" i="70"/>
  <c r="AO215" i="70"/>
  <c r="X215" i="70"/>
  <c r="M216" i="70"/>
  <c r="AG216" i="70"/>
  <c r="AQ216" i="70"/>
  <c r="AK217" i="70"/>
  <c r="AC218" i="70"/>
  <c r="AM218" i="70"/>
  <c r="AE219" i="70"/>
  <c r="AO219" i="70"/>
  <c r="X219" i="70"/>
  <c r="M220" i="70"/>
  <c r="AG220" i="70"/>
  <c r="AQ220" i="70"/>
  <c r="AK221" i="70"/>
  <c r="AC222" i="70"/>
  <c r="AM222" i="70"/>
  <c r="AE223" i="70"/>
  <c r="AO223" i="70"/>
  <c r="X223" i="70"/>
  <c r="M224" i="70"/>
  <c r="AG224" i="70"/>
  <c r="AQ224" i="70"/>
  <c r="AK225" i="70"/>
  <c r="AC226" i="70"/>
  <c r="AM226" i="70"/>
  <c r="AF207" i="70"/>
  <c r="AP211" i="70"/>
  <c r="AD214" i="70"/>
  <c r="AE217" i="70"/>
  <c r="X217" i="70"/>
  <c r="AK219" i="70"/>
  <c r="AL221" i="70"/>
  <c r="M222" i="70"/>
  <c r="AQ222" i="70"/>
  <c r="AD224" i="70"/>
  <c r="AP224" i="70"/>
  <c r="Z224" i="70"/>
  <c r="N225" i="70"/>
  <c r="AN225" i="70"/>
  <c r="L226" i="70"/>
  <c r="AE227" i="70"/>
  <c r="AO227" i="70"/>
  <c r="X227" i="70"/>
  <c r="M228" i="70"/>
  <c r="AG228" i="70"/>
  <c r="AQ228" i="70"/>
  <c r="AK229" i="70"/>
  <c r="AC230" i="70"/>
  <c r="AM230" i="70"/>
  <c r="AE231" i="70"/>
  <c r="AO231" i="70"/>
  <c r="X231" i="70"/>
  <c r="M232" i="70"/>
  <c r="AG232" i="70"/>
  <c r="AQ232" i="70"/>
  <c r="AK233" i="70"/>
  <c r="AC234" i="70"/>
  <c r="AM234" i="70"/>
  <c r="AE235" i="70"/>
  <c r="AO235" i="70"/>
  <c r="X235" i="70"/>
  <c r="M236" i="70"/>
  <c r="AG236" i="70"/>
  <c r="AQ236" i="70"/>
  <c r="AK237" i="70"/>
  <c r="AC238" i="70"/>
  <c r="AM238" i="70"/>
  <c r="AE239" i="70"/>
  <c r="AO239" i="70"/>
  <c r="X239" i="70"/>
  <c r="M240" i="70"/>
  <c r="AG240" i="70"/>
  <c r="AQ240" i="70"/>
  <c r="AK241" i="70"/>
  <c r="AC242" i="70"/>
  <c r="AM242" i="70"/>
  <c r="AE243" i="70"/>
  <c r="AO243" i="70"/>
  <c r="X243" i="70"/>
  <c r="M244" i="70"/>
  <c r="AG244" i="70"/>
  <c r="AQ244" i="70"/>
  <c r="AK245" i="70"/>
  <c r="AC246" i="70"/>
  <c r="AM246" i="70"/>
  <c r="AE247" i="70"/>
  <c r="AO247" i="70"/>
  <c r="X247" i="70"/>
  <c r="M248" i="70"/>
  <c r="AG248" i="70"/>
  <c r="AQ248" i="70"/>
  <c r="AK249" i="70"/>
  <c r="AC250" i="70"/>
  <c r="AM250" i="70"/>
  <c r="AE251" i="70"/>
  <c r="AO251" i="70"/>
  <c r="X251" i="70"/>
  <c r="M252" i="70"/>
  <c r="AG252" i="70"/>
  <c r="AQ252" i="70"/>
  <c r="AK253" i="70"/>
  <c r="AC254" i="70"/>
  <c r="AM254" i="70"/>
  <c r="AE255" i="70"/>
  <c r="AO255" i="70"/>
  <c r="X255" i="70"/>
  <c r="M256" i="70"/>
  <c r="AG256" i="70"/>
  <c r="AQ256" i="70"/>
  <c r="AK257" i="70"/>
  <c r="AC258" i="70"/>
  <c r="AM258" i="70"/>
  <c r="AE259" i="70"/>
  <c r="AO259" i="70"/>
  <c r="X259" i="70"/>
  <c r="M260" i="70"/>
  <c r="AG260" i="70"/>
  <c r="AQ260" i="70"/>
  <c r="AK261" i="70"/>
  <c r="AC262" i="70"/>
  <c r="AM262" i="70"/>
  <c r="AE263" i="70"/>
  <c r="AO263" i="70"/>
  <c r="X263" i="70"/>
  <c r="M264" i="70"/>
  <c r="AG264" i="70"/>
  <c r="AQ264" i="70"/>
  <c r="AK265" i="70"/>
  <c r="AC266" i="70"/>
  <c r="AM266" i="70"/>
  <c r="AE267" i="70"/>
  <c r="AO267" i="70"/>
  <c r="X267" i="70"/>
  <c r="M268" i="70"/>
  <c r="AG268" i="70"/>
  <c r="AQ268" i="70"/>
  <c r="AK269" i="70"/>
  <c r="AC270" i="70"/>
  <c r="AM270" i="70"/>
  <c r="AE271" i="70"/>
  <c r="AO271" i="70"/>
  <c r="X271" i="70"/>
  <c r="M272" i="70"/>
  <c r="AG272" i="70"/>
  <c r="AQ272" i="70"/>
  <c r="AP207" i="70"/>
  <c r="AD210" i="70"/>
  <c r="AN214" i="70"/>
  <c r="AL217" i="70"/>
  <c r="AP219" i="70"/>
  <c r="N220" i="70"/>
  <c r="AN221" i="70"/>
  <c r="L223" i="70"/>
  <c r="AK223" i="70"/>
  <c r="AE224" i="70"/>
  <c r="X224" i="70"/>
  <c r="P225" i="70"/>
  <c r="AO225" i="70"/>
  <c r="M226" i="70"/>
  <c r="AK226" i="70"/>
  <c r="Z226" i="70"/>
  <c r="L227" i="70"/>
  <c r="AF227" i="70"/>
  <c r="AP227" i="70"/>
  <c r="Y227" i="70"/>
  <c r="N228" i="70"/>
  <c r="P229" i="70"/>
  <c r="AL229" i="70"/>
  <c r="AD230" i="70"/>
  <c r="AN230" i="70"/>
  <c r="Z230" i="70"/>
  <c r="L231" i="70"/>
  <c r="AF231" i="70"/>
  <c r="AP231" i="70"/>
  <c r="Y231" i="70"/>
  <c r="N232" i="70"/>
  <c r="P233" i="70"/>
  <c r="AL233" i="70"/>
  <c r="AD234" i="70"/>
  <c r="AN234" i="70"/>
  <c r="Z234" i="70"/>
  <c r="L235" i="70"/>
  <c r="AF235" i="70"/>
  <c r="AP235" i="70"/>
  <c r="Y235" i="70"/>
  <c r="N236" i="70"/>
  <c r="P237" i="70"/>
  <c r="AL237" i="70"/>
  <c r="AD238" i="70"/>
  <c r="AN238" i="70"/>
  <c r="Z238" i="70"/>
  <c r="L239" i="70"/>
  <c r="AF239" i="70"/>
  <c r="AP239" i="70"/>
  <c r="Y239" i="70"/>
  <c r="N240" i="70"/>
  <c r="P241" i="70"/>
  <c r="AL241" i="70"/>
  <c r="AD242" i="70"/>
  <c r="AN242" i="70"/>
  <c r="Z242" i="70"/>
  <c r="L243" i="70"/>
  <c r="AF243" i="70"/>
  <c r="AP243" i="70"/>
  <c r="Y243" i="70"/>
  <c r="N244" i="70"/>
  <c r="P245" i="70"/>
  <c r="AL245" i="70"/>
  <c r="AD246" i="70"/>
  <c r="AN246" i="70"/>
  <c r="Z246" i="70"/>
  <c r="L247" i="70"/>
  <c r="AF247" i="70"/>
  <c r="AP247" i="70"/>
  <c r="Y247" i="70"/>
  <c r="N248" i="70"/>
  <c r="P249" i="70"/>
  <c r="AL249" i="70"/>
  <c r="AD250" i="70"/>
  <c r="AN250" i="70"/>
  <c r="Z250" i="70"/>
  <c r="L251" i="70"/>
  <c r="AF251" i="70"/>
  <c r="AP251" i="70"/>
  <c r="Y251" i="70"/>
  <c r="N252" i="70"/>
  <c r="P253" i="70"/>
  <c r="AL253" i="70"/>
  <c r="AD254" i="70"/>
  <c r="AN254" i="70"/>
  <c r="Z254" i="70"/>
  <c r="L255" i="70"/>
  <c r="AF255" i="70"/>
  <c r="AP255" i="70"/>
  <c r="Y255" i="70"/>
  <c r="N256" i="70"/>
  <c r="P257" i="70"/>
  <c r="AL257" i="70"/>
  <c r="AD258" i="70"/>
  <c r="AN258" i="70"/>
  <c r="Z258" i="70"/>
  <c r="L259" i="70"/>
  <c r="AF259" i="70"/>
  <c r="AP259" i="70"/>
  <c r="Y259" i="70"/>
  <c r="N260" i="70"/>
  <c r="P261" i="70"/>
  <c r="AL261" i="70"/>
  <c r="AD262" i="70"/>
  <c r="AN262" i="70"/>
  <c r="Z262" i="70"/>
  <c r="L263" i="70"/>
  <c r="AF263" i="70"/>
  <c r="AP263" i="70"/>
  <c r="Y263" i="70"/>
  <c r="N264" i="70"/>
  <c r="P265" i="70"/>
  <c r="AL265" i="70"/>
  <c r="AD266" i="70"/>
  <c r="AN266" i="70"/>
  <c r="Z266" i="70"/>
  <c r="L267" i="70"/>
  <c r="AF267" i="70"/>
  <c r="AP267" i="70"/>
  <c r="Y267" i="70"/>
  <c r="N268" i="70"/>
  <c r="P269" i="70"/>
  <c r="AL269" i="70"/>
  <c r="AD270" i="70"/>
  <c r="AN270" i="70"/>
  <c r="Z270" i="70"/>
  <c r="L271" i="70"/>
  <c r="AF271" i="70"/>
  <c r="AP271" i="70"/>
  <c r="Y271" i="70"/>
  <c r="N272" i="70"/>
  <c r="P273" i="70"/>
  <c r="AL273" i="70"/>
  <c r="AD206" i="70"/>
  <c r="AN210" i="70"/>
  <c r="P213" i="70"/>
  <c r="Y215" i="70"/>
  <c r="AO217" i="70"/>
  <c r="M218" i="70"/>
  <c r="AC220" i="70"/>
  <c r="AO221" i="70"/>
  <c r="AD222" i="70"/>
  <c r="N223" i="70"/>
  <c r="AL223" i="70"/>
  <c r="AF224" i="70"/>
  <c r="Y224" i="70"/>
  <c r="AD225" i="70"/>
  <c r="AP225" i="70"/>
  <c r="Z225" i="70"/>
  <c r="N226" i="70"/>
  <c r="AL226" i="70"/>
  <c r="X226" i="70"/>
  <c r="M227" i="70"/>
  <c r="AG227" i="70"/>
  <c r="AQ227" i="70"/>
  <c r="AK228" i="70"/>
  <c r="AC229" i="70"/>
  <c r="AM229" i="70"/>
  <c r="AE230" i="70"/>
  <c r="AO230" i="70"/>
  <c r="X230" i="70"/>
  <c r="M231" i="70"/>
  <c r="AG231" i="70"/>
  <c r="AQ231" i="70"/>
  <c r="AK232" i="70"/>
  <c r="AC233" i="70"/>
  <c r="AM233" i="70"/>
  <c r="AE234" i="70"/>
  <c r="AO234" i="70"/>
  <c r="X234" i="70"/>
  <c r="M235" i="70"/>
  <c r="AG235" i="70"/>
  <c r="AQ235" i="70"/>
  <c r="AK236" i="70"/>
  <c r="AC237" i="70"/>
  <c r="AM237" i="70"/>
  <c r="AE238" i="70"/>
  <c r="AO238" i="70"/>
  <c r="X238" i="70"/>
  <c r="M239" i="70"/>
  <c r="AG239" i="70"/>
  <c r="AQ239" i="70"/>
  <c r="AK240" i="70"/>
  <c r="AC241" i="70"/>
  <c r="AM241" i="70"/>
  <c r="AE242" i="70"/>
  <c r="AO242" i="70"/>
  <c r="X242" i="70"/>
  <c r="M243" i="70"/>
  <c r="AG243" i="70"/>
  <c r="AQ243" i="70"/>
  <c r="AK244" i="70"/>
  <c r="AC245" i="70"/>
  <c r="AM245" i="70"/>
  <c r="AE246" i="70"/>
  <c r="AO246" i="70"/>
  <c r="X246" i="70"/>
  <c r="M247" i="70"/>
  <c r="AG247" i="70"/>
  <c r="AQ247" i="70"/>
  <c r="AK248" i="70"/>
  <c r="AC249" i="70"/>
  <c r="AM249" i="70"/>
  <c r="AE250" i="70"/>
  <c r="AO250" i="70"/>
  <c r="X250" i="70"/>
  <c r="M251" i="70"/>
  <c r="AG251" i="70"/>
  <c r="AQ251" i="70"/>
  <c r="AK252" i="70"/>
  <c r="AC253" i="70"/>
  <c r="AM253" i="70"/>
  <c r="AE254" i="70"/>
  <c r="AO254" i="70"/>
  <c r="X254" i="70"/>
  <c r="M255" i="70"/>
  <c r="AG255" i="70"/>
  <c r="AQ255" i="70"/>
  <c r="AK256" i="70"/>
  <c r="AC257" i="70"/>
  <c r="AM257" i="70"/>
  <c r="AE258" i="70"/>
  <c r="AO258" i="70"/>
  <c r="X258" i="70"/>
  <c r="M259" i="70"/>
  <c r="AG259" i="70"/>
  <c r="AQ259" i="70"/>
  <c r="AK260" i="70"/>
  <c r="AC261" i="70"/>
  <c r="AM261" i="70"/>
  <c r="AE262" i="70"/>
  <c r="AO262" i="70"/>
  <c r="X262" i="70"/>
  <c r="M263" i="70"/>
  <c r="AG263" i="70"/>
  <c r="AQ263" i="70"/>
  <c r="AK264" i="70"/>
  <c r="AC265" i="70"/>
  <c r="AM265" i="70"/>
  <c r="AE266" i="70"/>
  <c r="AO266" i="70"/>
  <c r="X266" i="70"/>
  <c r="M267" i="70"/>
  <c r="AG267" i="70"/>
  <c r="AQ267" i="70"/>
  <c r="AK268" i="70"/>
  <c r="AC269" i="70"/>
  <c r="AM269" i="70"/>
  <c r="AE270" i="70"/>
  <c r="AO270" i="70"/>
  <c r="X270" i="70"/>
  <c r="M271" i="70"/>
  <c r="AG271" i="70"/>
  <c r="AQ271" i="70"/>
  <c r="AK272" i="70"/>
  <c r="AN206" i="70"/>
  <c r="P209" i="70"/>
  <c r="Y211" i="70"/>
  <c r="AL213" i="70"/>
  <c r="N216" i="70"/>
  <c r="AD218" i="70"/>
  <c r="Z218" i="70"/>
  <c r="Z221" i="70"/>
  <c r="AF222" i="70"/>
  <c r="AM223" i="70"/>
  <c r="AE225" i="70"/>
  <c r="AQ225" i="70"/>
  <c r="X225" i="70"/>
  <c r="AN226" i="70"/>
  <c r="Y226" i="70"/>
  <c r="N227" i="70"/>
  <c r="P228" i="70"/>
  <c r="AL228" i="70"/>
  <c r="AD229" i="70"/>
  <c r="AN229" i="70"/>
  <c r="Z229" i="70"/>
  <c r="L230" i="70"/>
  <c r="AF230" i="70"/>
  <c r="AP230" i="70"/>
  <c r="Y230" i="70"/>
  <c r="N231" i="70"/>
  <c r="P232" i="70"/>
  <c r="AL232" i="70"/>
  <c r="AD233" i="70"/>
  <c r="AN233" i="70"/>
  <c r="Z233" i="70"/>
  <c r="L234" i="70"/>
  <c r="AF234" i="70"/>
  <c r="AP234" i="70"/>
  <c r="Y234" i="70"/>
  <c r="N235" i="70"/>
  <c r="P236" i="70"/>
  <c r="AL236" i="70"/>
  <c r="AD237" i="70"/>
  <c r="AN237" i="70"/>
  <c r="Z237" i="70"/>
  <c r="L238" i="70"/>
  <c r="AF238" i="70"/>
  <c r="AP238" i="70"/>
  <c r="Y238" i="70"/>
  <c r="N239" i="70"/>
  <c r="P240" i="70"/>
  <c r="AL240" i="70"/>
  <c r="AD241" i="70"/>
  <c r="AN241" i="70"/>
  <c r="Z241" i="70"/>
  <c r="L242" i="70"/>
  <c r="AF242" i="70"/>
  <c r="AP242" i="70"/>
  <c r="Y242" i="70"/>
  <c r="N243" i="70"/>
  <c r="P244" i="70"/>
  <c r="AL244" i="70"/>
  <c r="AD245" i="70"/>
  <c r="AN245" i="70"/>
  <c r="Z245" i="70"/>
  <c r="L246" i="70"/>
  <c r="AF246" i="70"/>
  <c r="AP246" i="70"/>
  <c r="Y246" i="70"/>
  <c r="N247" i="70"/>
  <c r="P248" i="70"/>
  <c r="AL248" i="70"/>
  <c r="AD249" i="70"/>
  <c r="AN249" i="70"/>
  <c r="Z249" i="70"/>
  <c r="L250" i="70"/>
  <c r="AF250" i="70"/>
  <c r="AP250" i="70"/>
  <c r="Y250" i="70"/>
  <c r="N251" i="70"/>
  <c r="P252" i="70"/>
  <c r="AL252" i="70"/>
  <c r="AD253" i="70"/>
  <c r="AN253" i="70"/>
  <c r="Z253" i="70"/>
  <c r="L254" i="70"/>
  <c r="AF254" i="70"/>
  <c r="AP254" i="70"/>
  <c r="Y254" i="70"/>
  <c r="N255" i="70"/>
  <c r="P256" i="70"/>
  <c r="AL256" i="70"/>
  <c r="AD257" i="70"/>
  <c r="AN257" i="70"/>
  <c r="Z257" i="70"/>
  <c r="L258" i="70"/>
  <c r="AF258" i="70"/>
  <c r="AP258" i="70"/>
  <c r="Y258" i="70"/>
  <c r="N259" i="70"/>
  <c r="P260" i="70"/>
  <c r="AL260" i="70"/>
  <c r="AD261" i="70"/>
  <c r="AN261" i="70"/>
  <c r="Z261" i="70"/>
  <c r="L262" i="70"/>
  <c r="AF262" i="70"/>
  <c r="AP262" i="70"/>
  <c r="Y262" i="70"/>
  <c r="N263" i="70"/>
  <c r="P264" i="70"/>
  <c r="AL264" i="70"/>
  <c r="AD265" i="70"/>
  <c r="AN265" i="70"/>
  <c r="Z265" i="70"/>
  <c r="L266" i="70"/>
  <c r="AF266" i="70"/>
  <c r="AP266" i="70"/>
  <c r="Y266" i="70"/>
  <c r="N267" i="70"/>
  <c r="P268" i="70"/>
  <c r="AL268" i="70"/>
  <c r="AD269" i="70"/>
  <c r="AN269" i="70"/>
  <c r="Z269" i="70"/>
  <c r="L270" i="70"/>
  <c r="AF270" i="70"/>
  <c r="AP270" i="70"/>
  <c r="Y270" i="70"/>
  <c r="N271" i="70"/>
  <c r="P272" i="70"/>
  <c r="AL272" i="70"/>
  <c r="AD273" i="70"/>
  <c r="AN273" i="70"/>
  <c r="Z273" i="70"/>
  <c r="L274" i="70"/>
  <c r="AF274" i="70"/>
  <c r="AP274" i="70"/>
  <c r="P205" i="70"/>
  <c r="Y207" i="70"/>
  <c r="AL209" i="70"/>
  <c r="N212" i="70"/>
  <c r="Z214" i="70"/>
  <c r="AC216" i="70"/>
  <c r="AG218" i="70"/>
  <c r="AM220" i="70"/>
  <c r="X221" i="70"/>
  <c r="AG222" i="70"/>
  <c r="Z222" i="70"/>
  <c r="P223" i="70"/>
  <c r="AN223" i="70"/>
  <c r="L224" i="70"/>
  <c r="AL224" i="70"/>
  <c r="AF225" i="70"/>
  <c r="Y225" i="70"/>
  <c r="P226" i="70"/>
  <c r="AP226" i="70"/>
  <c r="AK227" i="70"/>
  <c r="AC228" i="70"/>
  <c r="AM228" i="70"/>
  <c r="AE229" i="70"/>
  <c r="AO229" i="70"/>
  <c r="X229" i="70"/>
  <c r="M230" i="70"/>
  <c r="AG230" i="70"/>
  <c r="AQ230" i="70"/>
  <c r="AK231" i="70"/>
  <c r="AC232" i="70"/>
  <c r="AM232" i="70"/>
  <c r="AE233" i="70"/>
  <c r="AO233" i="70"/>
  <c r="X233" i="70"/>
  <c r="M234" i="70"/>
  <c r="AG234" i="70"/>
  <c r="AQ234" i="70"/>
  <c r="AK235" i="70"/>
  <c r="AC236" i="70"/>
  <c r="AM236" i="70"/>
  <c r="AE237" i="70"/>
  <c r="AO237" i="70"/>
  <c r="X237" i="70"/>
  <c r="M238" i="70"/>
  <c r="AG238" i="70"/>
  <c r="AQ238" i="70"/>
  <c r="AK239" i="70"/>
  <c r="AC240" i="70"/>
  <c r="AM240" i="70"/>
  <c r="AE241" i="70"/>
  <c r="AO241" i="70"/>
  <c r="X241" i="70"/>
  <c r="M242" i="70"/>
  <c r="AG242" i="70"/>
  <c r="AQ242" i="70"/>
  <c r="AK243" i="70"/>
  <c r="AC244" i="70"/>
  <c r="AM244" i="70"/>
  <c r="AE245" i="70"/>
  <c r="AO245" i="70"/>
  <c r="X245" i="70"/>
  <c r="M246" i="70"/>
  <c r="AG246" i="70"/>
  <c r="AQ246" i="70"/>
  <c r="AK247" i="70"/>
  <c r="AC248" i="70"/>
  <c r="AM248" i="70"/>
  <c r="AE249" i="70"/>
  <c r="AO249" i="70"/>
  <c r="X249" i="70"/>
  <c r="M250" i="70"/>
  <c r="AG250" i="70"/>
  <c r="AQ250" i="70"/>
  <c r="AK251" i="70"/>
  <c r="AC252" i="70"/>
  <c r="AM252" i="70"/>
  <c r="AE253" i="70"/>
  <c r="AO253" i="70"/>
  <c r="X253" i="70"/>
  <c r="M254" i="70"/>
  <c r="AG254" i="70"/>
  <c r="AQ254" i="70"/>
  <c r="AK255" i="70"/>
  <c r="AC256" i="70"/>
  <c r="AM256" i="70"/>
  <c r="AE257" i="70"/>
  <c r="AO257" i="70"/>
  <c r="X257" i="70"/>
  <c r="M258" i="70"/>
  <c r="AG258" i="70"/>
  <c r="AQ258" i="70"/>
  <c r="AK259" i="70"/>
  <c r="AC260" i="70"/>
  <c r="AM260" i="70"/>
  <c r="AE261" i="70"/>
  <c r="AO261" i="70"/>
  <c r="X261" i="70"/>
  <c r="M262" i="70"/>
  <c r="AG262" i="70"/>
  <c r="AQ262" i="70"/>
  <c r="AK263" i="70"/>
  <c r="AC264" i="70"/>
  <c r="AM264" i="70"/>
  <c r="AE265" i="70"/>
  <c r="AO265" i="70"/>
  <c r="X265" i="70"/>
  <c r="M266" i="70"/>
  <c r="AG266" i="70"/>
  <c r="AQ266" i="70"/>
  <c r="AK267" i="70"/>
  <c r="AC268" i="70"/>
  <c r="AM268" i="70"/>
  <c r="AE269" i="70"/>
  <c r="AO269" i="70"/>
  <c r="X269" i="70"/>
  <c r="M270" i="70"/>
  <c r="AG270" i="70"/>
  <c r="AQ270" i="70"/>
  <c r="AK271" i="70"/>
  <c r="AC272" i="70"/>
  <c r="AM272" i="70"/>
  <c r="AE273" i="70"/>
  <c r="AO273" i="70"/>
  <c r="X273" i="70"/>
  <c r="M274" i="70"/>
  <c r="AG274" i="70"/>
  <c r="AQ274" i="70"/>
  <c r="AL205" i="70"/>
  <c r="N208" i="70"/>
  <c r="Z210" i="70"/>
  <c r="L215" i="70"/>
  <c r="AN218" i="70"/>
  <c r="L219" i="70"/>
  <c r="P221" i="70"/>
  <c r="AK222" i="70"/>
  <c r="Y222" i="70"/>
  <c r="AC223" i="70"/>
  <c r="AP223" i="70"/>
  <c r="N224" i="70"/>
  <c r="AM224" i="70"/>
  <c r="AG225" i="70"/>
  <c r="AD226" i="70"/>
  <c r="AQ226" i="70"/>
  <c r="P227" i="70"/>
  <c r="AL227" i="70"/>
  <c r="AD228" i="70"/>
  <c r="AN228" i="70"/>
  <c r="Z228" i="70"/>
  <c r="L229" i="70"/>
  <c r="AF229" i="70"/>
  <c r="AP229" i="70"/>
  <c r="Y229" i="70"/>
  <c r="N230" i="70"/>
  <c r="P231" i="70"/>
  <c r="AL231" i="70"/>
  <c r="AD232" i="70"/>
  <c r="AN232" i="70"/>
  <c r="Z232" i="70"/>
  <c r="L233" i="70"/>
  <c r="AF233" i="70"/>
  <c r="AP233" i="70"/>
  <c r="Y233" i="70"/>
  <c r="N234" i="70"/>
  <c r="P235" i="70"/>
  <c r="AL235" i="70"/>
  <c r="AD236" i="70"/>
  <c r="AN236" i="70"/>
  <c r="Z236" i="70"/>
  <c r="L237" i="70"/>
  <c r="AF237" i="70"/>
  <c r="AP237" i="70"/>
  <c r="Y237" i="70"/>
  <c r="N238" i="70"/>
  <c r="P239" i="70"/>
  <c r="AL239" i="70"/>
  <c r="AD240" i="70"/>
  <c r="AN240" i="70"/>
  <c r="Z240" i="70"/>
  <c r="L241" i="70"/>
  <c r="AF241" i="70"/>
  <c r="AP241" i="70"/>
  <c r="Y241" i="70"/>
  <c r="N242" i="70"/>
  <c r="P243" i="70"/>
  <c r="AL243" i="70"/>
  <c r="AD244" i="70"/>
  <c r="AN244" i="70"/>
  <c r="Z244" i="70"/>
  <c r="L245" i="70"/>
  <c r="AF245" i="70"/>
  <c r="AP245" i="70"/>
  <c r="Y245" i="70"/>
  <c r="N246" i="70"/>
  <c r="P247" i="70"/>
  <c r="AL247" i="70"/>
  <c r="AD248" i="70"/>
  <c r="AN248" i="70"/>
  <c r="Z248" i="70"/>
  <c r="L249" i="70"/>
  <c r="AF249" i="70"/>
  <c r="AP249" i="70"/>
  <c r="Y249" i="70"/>
  <c r="N250" i="70"/>
  <c r="P251" i="70"/>
  <c r="AL251" i="70"/>
  <c r="AD252" i="70"/>
  <c r="AN252" i="70"/>
  <c r="Z252" i="70"/>
  <c r="L253" i="70"/>
  <c r="AF253" i="70"/>
  <c r="AP253" i="70"/>
  <c r="Y253" i="70"/>
  <c r="N254" i="70"/>
  <c r="P255" i="70"/>
  <c r="AL255" i="70"/>
  <c r="AD256" i="70"/>
  <c r="AN256" i="70"/>
  <c r="Z256" i="70"/>
  <c r="L257" i="70"/>
  <c r="AF257" i="70"/>
  <c r="AP257" i="70"/>
  <c r="Y257" i="70"/>
  <c r="N258" i="70"/>
  <c r="P259" i="70"/>
  <c r="AL259" i="70"/>
  <c r="AD260" i="70"/>
  <c r="AN260" i="70"/>
  <c r="Z260" i="70"/>
  <c r="L261" i="70"/>
  <c r="AF261" i="70"/>
  <c r="AP261" i="70"/>
  <c r="Y261" i="70"/>
  <c r="N262" i="70"/>
  <c r="P263" i="70"/>
  <c r="AL263" i="70"/>
  <c r="AD264" i="70"/>
  <c r="AN264" i="70"/>
  <c r="Z264" i="70"/>
  <c r="L265" i="70"/>
  <c r="AF265" i="70"/>
  <c r="AP265" i="70"/>
  <c r="Y265" i="70"/>
  <c r="N266" i="70"/>
  <c r="P267" i="70"/>
  <c r="AL267" i="70"/>
  <c r="AD268" i="70"/>
  <c r="AN268" i="70"/>
  <c r="Z268" i="70"/>
  <c r="L269" i="70"/>
  <c r="AF269" i="70"/>
  <c r="AP269" i="70"/>
  <c r="Y269" i="70"/>
  <c r="N270" i="70"/>
  <c r="P271" i="70"/>
  <c r="AL271" i="70"/>
  <c r="AD272" i="70"/>
  <c r="AN272" i="70"/>
  <c r="Z272" i="70"/>
  <c r="L273" i="70"/>
  <c r="AF273" i="70"/>
  <c r="AP273" i="70"/>
  <c r="Y273" i="70"/>
  <c r="Z206" i="70"/>
  <c r="L211" i="70"/>
  <c r="AF215" i="70"/>
  <c r="AM216" i="70"/>
  <c r="AQ218" i="70"/>
  <c r="AD221" i="70"/>
  <c r="AN222" i="70"/>
  <c r="AD223" i="70"/>
  <c r="Z223" i="70"/>
  <c r="P224" i="70"/>
  <c r="AN224" i="70"/>
  <c r="L225" i="70"/>
  <c r="AF226" i="70"/>
  <c r="AC227" i="70"/>
  <c r="AM227" i="70"/>
  <c r="AE228" i="70"/>
  <c r="AO228" i="70"/>
  <c r="X228" i="70"/>
  <c r="M229" i="70"/>
  <c r="AG229" i="70"/>
  <c r="AQ229" i="70"/>
  <c r="AK230" i="70"/>
  <c r="AC231" i="70"/>
  <c r="AM231" i="70"/>
  <c r="AE232" i="70"/>
  <c r="AO232" i="70"/>
  <c r="X232" i="70"/>
  <c r="M233" i="70"/>
  <c r="AG233" i="70"/>
  <c r="AQ233" i="70"/>
  <c r="AK234" i="70"/>
  <c r="AC235" i="70"/>
  <c r="AM235" i="70"/>
  <c r="AE236" i="70"/>
  <c r="AO236" i="70"/>
  <c r="X236" i="70"/>
  <c r="M237" i="70"/>
  <c r="AG237" i="70"/>
  <c r="AQ237" i="70"/>
  <c r="AK238" i="70"/>
  <c r="AC239" i="70"/>
  <c r="AM239" i="70"/>
  <c r="AE240" i="70"/>
  <c r="AO240" i="70"/>
  <c r="X240" i="70"/>
  <c r="M241" i="70"/>
  <c r="AG241" i="70"/>
  <c r="AQ241" i="70"/>
  <c r="AK242" i="70"/>
  <c r="AC243" i="70"/>
  <c r="AM243" i="70"/>
  <c r="AE244" i="70"/>
  <c r="AO244" i="70"/>
  <c r="X244" i="70"/>
  <c r="M245" i="70"/>
  <c r="AG245" i="70"/>
  <c r="AQ245" i="70"/>
  <c r="AK246" i="70"/>
  <c r="AC247" i="70"/>
  <c r="AM247" i="70"/>
  <c r="AE248" i="70"/>
  <c r="AO248" i="70"/>
  <c r="X248" i="70"/>
  <c r="M249" i="70"/>
  <c r="AG249" i="70"/>
  <c r="AQ249" i="70"/>
  <c r="AK250" i="70"/>
  <c r="AC251" i="70"/>
  <c r="AM251" i="70"/>
  <c r="AE252" i="70"/>
  <c r="AO252" i="70"/>
  <c r="X252" i="70"/>
  <c r="M253" i="70"/>
  <c r="AG253" i="70"/>
  <c r="AQ253" i="70"/>
  <c r="AK254" i="70"/>
  <c r="AC255" i="70"/>
  <c r="AM255" i="70"/>
  <c r="AE256" i="70"/>
  <c r="AO256" i="70"/>
  <c r="X256" i="70"/>
  <c r="M257" i="70"/>
  <c r="AG257" i="70"/>
  <c r="AQ257" i="70"/>
  <c r="AK258" i="70"/>
  <c r="AC259" i="70"/>
  <c r="AM259" i="70"/>
  <c r="AE260" i="70"/>
  <c r="AO260" i="70"/>
  <c r="X260" i="70"/>
  <c r="M261" i="70"/>
  <c r="AG261" i="70"/>
  <c r="AQ261" i="70"/>
  <c r="AK262" i="70"/>
  <c r="AC263" i="70"/>
  <c r="AM263" i="70"/>
  <c r="AE264" i="70"/>
  <c r="AO264" i="70"/>
  <c r="X264" i="70"/>
  <c r="M265" i="70"/>
  <c r="AG265" i="70"/>
  <c r="AQ265" i="70"/>
  <c r="AK266" i="70"/>
  <c r="AC267" i="70"/>
  <c r="AM267" i="70"/>
  <c r="AE268" i="70"/>
  <c r="AO268" i="70"/>
  <c r="X268" i="70"/>
  <c r="M269" i="70"/>
  <c r="AG269" i="70"/>
  <c r="AQ269" i="70"/>
  <c r="AK270" i="70"/>
  <c r="AC271" i="70"/>
  <c r="AM271" i="70"/>
  <c r="AE272" i="70"/>
  <c r="AO272" i="70"/>
  <c r="X272" i="70"/>
  <c r="M273" i="70"/>
  <c r="AG273" i="70"/>
  <c r="AQ273" i="70"/>
  <c r="Z227" i="70"/>
  <c r="L232" i="70"/>
  <c r="AF236" i="70"/>
  <c r="AP240" i="70"/>
  <c r="AD243" i="70"/>
  <c r="AN247" i="70"/>
  <c r="P250" i="70"/>
  <c r="Y252" i="70"/>
  <c r="AL254" i="70"/>
  <c r="N257" i="70"/>
  <c r="Z259" i="70"/>
  <c r="L264" i="70"/>
  <c r="AF268" i="70"/>
  <c r="AP272" i="70"/>
  <c r="AM273" i="70"/>
  <c r="AD274" i="70"/>
  <c r="AE275" i="70"/>
  <c r="AO275" i="70"/>
  <c r="X275" i="70"/>
  <c r="M276" i="70"/>
  <c r="AG276" i="70"/>
  <c r="AQ276" i="70"/>
  <c r="AK277" i="70"/>
  <c r="AC278" i="70"/>
  <c r="AM278" i="70"/>
  <c r="AE279" i="70"/>
  <c r="AO279" i="70"/>
  <c r="X279" i="70"/>
  <c r="M280" i="70"/>
  <c r="AG280" i="70"/>
  <c r="AQ280" i="70"/>
  <c r="AK281" i="70"/>
  <c r="AC282" i="70"/>
  <c r="AM282" i="70"/>
  <c r="AE283" i="70"/>
  <c r="AO283" i="70"/>
  <c r="X283" i="70"/>
  <c r="M284" i="70"/>
  <c r="AG284" i="70"/>
  <c r="AQ284" i="70"/>
  <c r="AK285" i="70"/>
  <c r="AC286" i="70"/>
  <c r="AM286" i="70"/>
  <c r="AE287" i="70"/>
  <c r="AO287" i="70"/>
  <c r="X287" i="70"/>
  <c r="M288" i="70"/>
  <c r="AG288" i="70"/>
  <c r="AQ288" i="70"/>
  <c r="AK289" i="70"/>
  <c r="AC290" i="70"/>
  <c r="AM290" i="70"/>
  <c r="AE291" i="70"/>
  <c r="AO291" i="70"/>
  <c r="X291" i="70"/>
  <c r="M292" i="70"/>
  <c r="AG292" i="70"/>
  <c r="AQ292" i="70"/>
  <c r="AK293" i="70"/>
  <c r="AC294" i="70"/>
  <c r="AM294" i="70"/>
  <c r="AE295" i="70"/>
  <c r="AO295" i="70"/>
  <c r="X295" i="70"/>
  <c r="M296" i="70"/>
  <c r="AG296" i="70"/>
  <c r="AQ296" i="70"/>
  <c r="AK297" i="70"/>
  <c r="AC298" i="70"/>
  <c r="AM298" i="70"/>
  <c r="AE299" i="70"/>
  <c r="AO299" i="70"/>
  <c r="X299" i="70"/>
  <c r="M300" i="70"/>
  <c r="AG300" i="70"/>
  <c r="AQ300" i="70"/>
  <c r="AK301" i="70"/>
  <c r="AC302" i="70"/>
  <c r="AM302" i="70"/>
  <c r="AE303" i="70"/>
  <c r="AO303" i="70"/>
  <c r="X303" i="70"/>
  <c r="M304" i="70"/>
  <c r="AG304" i="70"/>
  <c r="AQ304" i="70"/>
  <c r="AF211" i="70"/>
  <c r="AF219" i="70"/>
  <c r="L228" i="70"/>
  <c r="AF232" i="70"/>
  <c r="AP236" i="70"/>
  <c r="AD239" i="70"/>
  <c r="AN243" i="70"/>
  <c r="P246" i="70"/>
  <c r="Y248" i="70"/>
  <c r="AL250" i="70"/>
  <c r="N253" i="70"/>
  <c r="Z255" i="70"/>
  <c r="L260" i="70"/>
  <c r="AF264" i="70"/>
  <c r="AP268" i="70"/>
  <c r="AD271" i="70"/>
  <c r="AE274" i="70"/>
  <c r="Z274" i="70"/>
  <c r="L275" i="70"/>
  <c r="AF275" i="70"/>
  <c r="AP275" i="70"/>
  <c r="Y275" i="70"/>
  <c r="N276" i="70"/>
  <c r="P277" i="70"/>
  <c r="AL277" i="70"/>
  <c r="AD278" i="70"/>
  <c r="AN278" i="70"/>
  <c r="Z278" i="70"/>
  <c r="L279" i="70"/>
  <c r="AF279" i="70"/>
  <c r="AP279" i="70"/>
  <c r="Y279" i="70"/>
  <c r="N280" i="70"/>
  <c r="P281" i="70"/>
  <c r="AL281" i="70"/>
  <c r="AD282" i="70"/>
  <c r="AN282" i="70"/>
  <c r="Z282" i="70"/>
  <c r="L283" i="70"/>
  <c r="AF283" i="70"/>
  <c r="AP283" i="70"/>
  <c r="Y283" i="70"/>
  <c r="N284" i="70"/>
  <c r="P285" i="70"/>
  <c r="AL285" i="70"/>
  <c r="AD286" i="70"/>
  <c r="AN286" i="70"/>
  <c r="Z286" i="70"/>
  <c r="L287" i="70"/>
  <c r="AF287" i="70"/>
  <c r="AP287" i="70"/>
  <c r="Y287" i="70"/>
  <c r="N288" i="70"/>
  <c r="P289" i="70"/>
  <c r="AL289" i="70"/>
  <c r="AD290" i="70"/>
  <c r="AN290" i="70"/>
  <c r="Z290" i="70"/>
  <c r="L291" i="70"/>
  <c r="AF291" i="70"/>
  <c r="AP291" i="70"/>
  <c r="Y291" i="70"/>
  <c r="N292" i="70"/>
  <c r="P293" i="70"/>
  <c r="AL293" i="70"/>
  <c r="AD294" i="70"/>
  <c r="AN294" i="70"/>
  <c r="Z294" i="70"/>
  <c r="L295" i="70"/>
  <c r="AF295" i="70"/>
  <c r="AP295" i="70"/>
  <c r="Y295" i="70"/>
  <c r="N296" i="70"/>
  <c r="P297" i="70"/>
  <c r="AL297" i="70"/>
  <c r="AD298" i="70"/>
  <c r="AN298" i="70"/>
  <c r="Z298" i="70"/>
  <c r="L299" i="70"/>
  <c r="AF299" i="70"/>
  <c r="AP299" i="70"/>
  <c r="Y299" i="70"/>
  <c r="N300" i="70"/>
  <c r="P301" i="70"/>
  <c r="AL301" i="70"/>
  <c r="AD302" i="70"/>
  <c r="AN302" i="70"/>
  <c r="Z302" i="70"/>
  <c r="L303" i="70"/>
  <c r="AF303" i="70"/>
  <c r="AP303" i="70"/>
  <c r="Y303" i="70"/>
  <c r="N304" i="70"/>
  <c r="Y219" i="70"/>
  <c r="AF223" i="70"/>
  <c r="M225" i="70"/>
  <c r="AF228" i="70"/>
  <c r="AP232" i="70"/>
  <c r="AD235" i="70"/>
  <c r="AN239" i="70"/>
  <c r="P242" i="70"/>
  <c r="Y244" i="70"/>
  <c r="AL246" i="70"/>
  <c r="N249" i="70"/>
  <c r="Z251" i="70"/>
  <c r="L256" i="70"/>
  <c r="AF260" i="70"/>
  <c r="AP264" i="70"/>
  <c r="AD267" i="70"/>
  <c r="AN271" i="70"/>
  <c r="X274" i="70"/>
  <c r="M275" i="70"/>
  <c r="AG275" i="70"/>
  <c r="AQ275" i="70"/>
  <c r="AK276" i="70"/>
  <c r="AC277" i="70"/>
  <c r="AM277" i="70"/>
  <c r="AE278" i="70"/>
  <c r="AO278" i="70"/>
  <c r="X278" i="70"/>
  <c r="M279" i="70"/>
  <c r="AG279" i="70"/>
  <c r="AQ279" i="70"/>
  <c r="AK280" i="70"/>
  <c r="AC281" i="70"/>
  <c r="AM281" i="70"/>
  <c r="AE282" i="70"/>
  <c r="AO282" i="70"/>
  <c r="X282" i="70"/>
  <c r="M283" i="70"/>
  <c r="AG283" i="70"/>
  <c r="AQ283" i="70"/>
  <c r="AK284" i="70"/>
  <c r="AC285" i="70"/>
  <c r="AM285" i="70"/>
  <c r="AE286" i="70"/>
  <c r="AO286" i="70"/>
  <c r="X286" i="70"/>
  <c r="M287" i="70"/>
  <c r="AG287" i="70"/>
  <c r="AQ287" i="70"/>
  <c r="AK288" i="70"/>
  <c r="AC289" i="70"/>
  <c r="AM289" i="70"/>
  <c r="AE290" i="70"/>
  <c r="AO290" i="70"/>
  <c r="X290" i="70"/>
  <c r="M291" i="70"/>
  <c r="AG291" i="70"/>
  <c r="AQ291" i="70"/>
  <c r="AK292" i="70"/>
  <c r="AC293" i="70"/>
  <c r="AM293" i="70"/>
  <c r="AE294" i="70"/>
  <c r="AO294" i="70"/>
  <c r="X294" i="70"/>
  <c r="M295" i="70"/>
  <c r="AG295" i="70"/>
  <c r="AQ295" i="70"/>
  <c r="AK296" i="70"/>
  <c r="AC297" i="70"/>
  <c r="AM297" i="70"/>
  <c r="AE298" i="70"/>
  <c r="AO298" i="70"/>
  <c r="X298" i="70"/>
  <c r="M299" i="70"/>
  <c r="AG299" i="70"/>
  <c r="AQ299" i="70"/>
  <c r="AK300" i="70"/>
  <c r="AC301" i="70"/>
  <c r="AM301" i="70"/>
  <c r="AE302" i="70"/>
  <c r="AO302" i="70"/>
  <c r="X302" i="70"/>
  <c r="M303" i="70"/>
  <c r="AG303" i="70"/>
  <c r="AQ303" i="70"/>
  <c r="AK304" i="70"/>
  <c r="AL225" i="70"/>
  <c r="AP228" i="70"/>
  <c r="AD231" i="70"/>
  <c r="AN235" i="70"/>
  <c r="P238" i="70"/>
  <c r="Y240" i="70"/>
  <c r="AL242" i="70"/>
  <c r="N245" i="70"/>
  <c r="Z247" i="70"/>
  <c r="L252" i="70"/>
  <c r="AF256" i="70"/>
  <c r="AP260" i="70"/>
  <c r="AD263" i="70"/>
  <c r="AN267" i="70"/>
  <c r="P270" i="70"/>
  <c r="Y272" i="70"/>
  <c r="AK274" i="70"/>
  <c r="Y274" i="70"/>
  <c r="N275" i="70"/>
  <c r="P276" i="70"/>
  <c r="AL276" i="70"/>
  <c r="AD277" i="70"/>
  <c r="AN277" i="70"/>
  <c r="Z277" i="70"/>
  <c r="L278" i="70"/>
  <c r="AF278" i="70"/>
  <c r="AP278" i="70"/>
  <c r="Y278" i="70"/>
  <c r="N279" i="70"/>
  <c r="P280" i="70"/>
  <c r="AL280" i="70"/>
  <c r="AD281" i="70"/>
  <c r="AN281" i="70"/>
  <c r="Z281" i="70"/>
  <c r="L282" i="70"/>
  <c r="AF282" i="70"/>
  <c r="AP282" i="70"/>
  <c r="Y282" i="70"/>
  <c r="N283" i="70"/>
  <c r="P284" i="70"/>
  <c r="AL284" i="70"/>
  <c r="AD285" i="70"/>
  <c r="AN285" i="70"/>
  <c r="Z285" i="70"/>
  <c r="L286" i="70"/>
  <c r="AF286" i="70"/>
  <c r="AP286" i="70"/>
  <c r="Y286" i="70"/>
  <c r="N287" i="70"/>
  <c r="P288" i="70"/>
  <c r="AL288" i="70"/>
  <c r="AD289" i="70"/>
  <c r="AN289" i="70"/>
  <c r="Z289" i="70"/>
  <c r="L290" i="70"/>
  <c r="AF290" i="70"/>
  <c r="AP290" i="70"/>
  <c r="Y290" i="70"/>
  <c r="N291" i="70"/>
  <c r="P292" i="70"/>
  <c r="AL292" i="70"/>
  <c r="AD293" i="70"/>
  <c r="AN293" i="70"/>
  <c r="Z293" i="70"/>
  <c r="L294" i="70"/>
  <c r="AF294" i="70"/>
  <c r="AP294" i="70"/>
  <c r="Y294" i="70"/>
  <c r="N295" i="70"/>
  <c r="P296" i="70"/>
  <c r="AL296" i="70"/>
  <c r="AD297" i="70"/>
  <c r="AN297" i="70"/>
  <c r="Z297" i="70"/>
  <c r="L298" i="70"/>
  <c r="AF298" i="70"/>
  <c r="AP298" i="70"/>
  <c r="Y298" i="70"/>
  <c r="N299" i="70"/>
  <c r="P300" i="70"/>
  <c r="AL300" i="70"/>
  <c r="AD301" i="70"/>
  <c r="AN301" i="70"/>
  <c r="Z301" i="70"/>
  <c r="L302" i="70"/>
  <c r="AF302" i="70"/>
  <c r="AP302" i="70"/>
  <c r="Y302" i="70"/>
  <c r="N303" i="70"/>
  <c r="P304" i="70"/>
  <c r="AL304" i="70"/>
  <c r="AP215" i="70"/>
  <c r="AE221" i="70"/>
  <c r="AD227" i="70"/>
  <c r="AN231" i="70"/>
  <c r="P234" i="70"/>
  <c r="Y236" i="70"/>
  <c r="AL238" i="70"/>
  <c r="N241" i="70"/>
  <c r="Z243" i="70"/>
  <c r="L248" i="70"/>
  <c r="AF252" i="70"/>
  <c r="AP256" i="70"/>
  <c r="AD259" i="70"/>
  <c r="AN263" i="70"/>
  <c r="P266" i="70"/>
  <c r="Y268" i="70"/>
  <c r="AL270" i="70"/>
  <c r="N273" i="70"/>
  <c r="N274" i="70"/>
  <c r="AL274" i="70"/>
  <c r="AK275" i="70"/>
  <c r="AC276" i="70"/>
  <c r="AM276" i="70"/>
  <c r="AE277" i="70"/>
  <c r="AO277" i="70"/>
  <c r="X277" i="70"/>
  <c r="M278" i="70"/>
  <c r="AG278" i="70"/>
  <c r="AQ278" i="70"/>
  <c r="AK279" i="70"/>
  <c r="AC280" i="70"/>
  <c r="AM280" i="70"/>
  <c r="AE281" i="70"/>
  <c r="AO281" i="70"/>
  <c r="X281" i="70"/>
  <c r="M282" i="70"/>
  <c r="AG282" i="70"/>
  <c r="AQ282" i="70"/>
  <c r="AK283" i="70"/>
  <c r="AC284" i="70"/>
  <c r="AM284" i="70"/>
  <c r="AE285" i="70"/>
  <c r="AO285" i="70"/>
  <c r="X285" i="70"/>
  <c r="M286" i="70"/>
  <c r="AG286" i="70"/>
  <c r="AQ286" i="70"/>
  <c r="AK287" i="70"/>
  <c r="AC288" i="70"/>
  <c r="AM288" i="70"/>
  <c r="AE289" i="70"/>
  <c r="AO289" i="70"/>
  <c r="X289" i="70"/>
  <c r="M290" i="70"/>
  <c r="AG290" i="70"/>
  <c r="AQ290" i="70"/>
  <c r="AK291" i="70"/>
  <c r="AC292" i="70"/>
  <c r="AM292" i="70"/>
  <c r="AE293" i="70"/>
  <c r="AO293" i="70"/>
  <c r="X293" i="70"/>
  <c r="M294" i="70"/>
  <c r="AG294" i="70"/>
  <c r="AQ294" i="70"/>
  <c r="AK295" i="70"/>
  <c r="AC296" i="70"/>
  <c r="AM296" i="70"/>
  <c r="AE297" i="70"/>
  <c r="AO297" i="70"/>
  <c r="X297" i="70"/>
  <c r="M298" i="70"/>
  <c r="AG298" i="70"/>
  <c r="AQ298" i="70"/>
  <c r="AK299" i="70"/>
  <c r="AC300" i="70"/>
  <c r="AM300" i="70"/>
  <c r="AE301" i="70"/>
  <c r="AO301" i="70"/>
  <c r="X301" i="70"/>
  <c r="M302" i="70"/>
  <c r="AG302" i="70"/>
  <c r="AQ302" i="70"/>
  <c r="AK303" i="70"/>
  <c r="AC304" i="70"/>
  <c r="AM304" i="70"/>
  <c r="Y223" i="70"/>
  <c r="AN227" i="70"/>
  <c r="P230" i="70"/>
  <c r="Y232" i="70"/>
  <c r="AL234" i="70"/>
  <c r="N237" i="70"/>
  <c r="Z239" i="70"/>
  <c r="L244" i="70"/>
  <c r="AF248" i="70"/>
  <c r="AP252" i="70"/>
  <c r="AD255" i="70"/>
  <c r="AN259" i="70"/>
  <c r="P262" i="70"/>
  <c r="Y264" i="70"/>
  <c r="AL266" i="70"/>
  <c r="N269" i="70"/>
  <c r="Z271" i="70"/>
  <c r="AC273" i="70"/>
  <c r="AM274" i="70"/>
  <c r="P275" i="70"/>
  <c r="AL275" i="70"/>
  <c r="AD276" i="70"/>
  <c r="AN276" i="70"/>
  <c r="Z276" i="70"/>
  <c r="L277" i="70"/>
  <c r="AF277" i="70"/>
  <c r="AP277" i="70"/>
  <c r="Y277" i="70"/>
  <c r="N278" i="70"/>
  <c r="P279" i="70"/>
  <c r="AL279" i="70"/>
  <c r="AD280" i="70"/>
  <c r="AN280" i="70"/>
  <c r="Z280" i="70"/>
  <c r="L281" i="70"/>
  <c r="AF281" i="70"/>
  <c r="AP281" i="70"/>
  <c r="Y281" i="70"/>
  <c r="N282" i="70"/>
  <c r="P283" i="70"/>
  <c r="AL283" i="70"/>
  <c r="AD284" i="70"/>
  <c r="AN284" i="70"/>
  <c r="Z284" i="70"/>
  <c r="L285" i="70"/>
  <c r="AF285" i="70"/>
  <c r="AP285" i="70"/>
  <c r="Y285" i="70"/>
  <c r="N286" i="70"/>
  <c r="P287" i="70"/>
  <c r="AL287" i="70"/>
  <c r="AD288" i="70"/>
  <c r="AN288" i="70"/>
  <c r="Z288" i="70"/>
  <c r="L289" i="70"/>
  <c r="AF289" i="70"/>
  <c r="AP289" i="70"/>
  <c r="Y289" i="70"/>
  <c r="N290" i="70"/>
  <c r="P291" i="70"/>
  <c r="AL291" i="70"/>
  <c r="AD292" i="70"/>
  <c r="AN292" i="70"/>
  <c r="Z292" i="70"/>
  <c r="L293" i="70"/>
  <c r="AF293" i="70"/>
  <c r="AP293" i="70"/>
  <c r="Y293" i="70"/>
  <c r="N294" i="70"/>
  <c r="P295" i="70"/>
  <c r="AL295" i="70"/>
  <c r="AD296" i="70"/>
  <c r="AN296" i="70"/>
  <c r="Z296" i="70"/>
  <c r="L297" i="70"/>
  <c r="AF297" i="70"/>
  <c r="AP297" i="70"/>
  <c r="Y297" i="70"/>
  <c r="N298" i="70"/>
  <c r="P299" i="70"/>
  <c r="AL299" i="70"/>
  <c r="AD300" i="70"/>
  <c r="AN300" i="70"/>
  <c r="Z300" i="70"/>
  <c r="L301" i="70"/>
  <c r="AF301" i="70"/>
  <c r="AP301" i="70"/>
  <c r="Y301" i="70"/>
  <c r="N302" i="70"/>
  <c r="P303" i="70"/>
  <c r="AL303" i="70"/>
  <c r="AD304" i="70"/>
  <c r="AN304" i="70"/>
  <c r="Z304" i="70"/>
  <c r="AP222" i="70"/>
  <c r="AO224" i="70"/>
  <c r="AG226" i="70"/>
  <c r="N229" i="70"/>
  <c r="Z231" i="70"/>
  <c r="L236" i="70"/>
  <c r="AF240" i="70"/>
  <c r="AP244" i="70"/>
  <c r="AD247" i="70"/>
  <c r="AN251" i="70"/>
  <c r="P254" i="70"/>
  <c r="Y256" i="70"/>
  <c r="AL258" i="70"/>
  <c r="N261" i="70"/>
  <c r="Z263" i="70"/>
  <c r="L268" i="70"/>
  <c r="AF272" i="70"/>
  <c r="AK273" i="70"/>
  <c r="AC274" i="70"/>
  <c r="AO274" i="70"/>
  <c r="AD275" i="70"/>
  <c r="AN275" i="70"/>
  <c r="Z275" i="70"/>
  <c r="L276" i="70"/>
  <c r="AF276" i="70"/>
  <c r="AP276" i="70"/>
  <c r="Y276" i="70"/>
  <c r="N277" i="70"/>
  <c r="P278" i="70"/>
  <c r="AL278" i="70"/>
  <c r="AD279" i="70"/>
  <c r="AN279" i="70"/>
  <c r="Z279" i="70"/>
  <c r="L280" i="70"/>
  <c r="AF280" i="70"/>
  <c r="AP280" i="70"/>
  <c r="Y280" i="70"/>
  <c r="N281" i="70"/>
  <c r="P282" i="70"/>
  <c r="AL282" i="70"/>
  <c r="AD283" i="70"/>
  <c r="AN283" i="70"/>
  <c r="Z283" i="70"/>
  <c r="L284" i="70"/>
  <c r="AF284" i="70"/>
  <c r="AP284" i="70"/>
  <c r="Y284" i="70"/>
  <c r="N285" i="70"/>
  <c r="P286" i="70"/>
  <c r="AL286" i="70"/>
  <c r="AD287" i="70"/>
  <c r="AN287" i="70"/>
  <c r="Z287" i="70"/>
  <c r="L288" i="70"/>
  <c r="AF288" i="70"/>
  <c r="AP288" i="70"/>
  <c r="Y288" i="70"/>
  <c r="N289" i="70"/>
  <c r="P290" i="70"/>
  <c r="AL290" i="70"/>
  <c r="AD291" i="70"/>
  <c r="AN291" i="70"/>
  <c r="Z291" i="70"/>
  <c r="L292" i="70"/>
  <c r="AF292" i="70"/>
  <c r="AP292" i="70"/>
  <c r="Y292" i="70"/>
  <c r="N293" i="70"/>
  <c r="P294" i="70"/>
  <c r="AL294" i="70"/>
  <c r="AD295" i="70"/>
  <c r="AN295" i="70"/>
  <c r="Z295" i="70"/>
  <c r="L296" i="70"/>
  <c r="AF296" i="70"/>
  <c r="AP296" i="70"/>
  <c r="Y296" i="70"/>
  <c r="N297" i="70"/>
  <c r="P298" i="70"/>
  <c r="AL298" i="70"/>
  <c r="AD299" i="70"/>
  <c r="AN299" i="70"/>
  <c r="Z299" i="70"/>
  <c r="L300" i="70"/>
  <c r="AF300" i="70"/>
  <c r="AP300" i="70"/>
  <c r="Y300" i="70"/>
  <c r="N301" i="70"/>
  <c r="P302" i="70"/>
  <c r="AL302" i="70"/>
  <c r="AD303" i="70"/>
  <c r="AN303" i="70"/>
  <c r="Z303" i="70"/>
  <c r="L304" i="70"/>
  <c r="AF304" i="70"/>
  <c r="AP304" i="70"/>
  <c r="Y304" i="70"/>
  <c r="AC224" i="70"/>
  <c r="Z235" i="70"/>
  <c r="P258" i="70"/>
  <c r="AQ277" i="70"/>
  <c r="AE280" i="70"/>
  <c r="AO284" i="70"/>
  <c r="AC287" i="70"/>
  <c r="AM291" i="70"/>
  <c r="X296" i="70"/>
  <c r="AK298" i="70"/>
  <c r="M301" i="70"/>
  <c r="AP248" i="70"/>
  <c r="AE276" i="70"/>
  <c r="AO280" i="70"/>
  <c r="AC283" i="70"/>
  <c r="AM287" i="70"/>
  <c r="X292" i="70"/>
  <c r="AK294" i="70"/>
  <c r="M297" i="70"/>
  <c r="AG301" i="70"/>
  <c r="Y260" i="70"/>
  <c r="L272" i="70"/>
  <c r="AO276" i="70"/>
  <c r="AC279" i="70"/>
  <c r="AM283" i="70"/>
  <c r="X288" i="70"/>
  <c r="AK290" i="70"/>
  <c r="M293" i="70"/>
  <c r="AG297" i="70"/>
  <c r="AQ301" i="70"/>
  <c r="AE304" i="70"/>
  <c r="Y228" i="70"/>
  <c r="L240" i="70"/>
  <c r="AD251" i="70"/>
  <c r="AL262" i="70"/>
  <c r="AC275" i="70"/>
  <c r="AM279" i="70"/>
  <c r="X284" i="70"/>
  <c r="AK286" i="70"/>
  <c r="M289" i="70"/>
  <c r="AG293" i="70"/>
  <c r="AQ297" i="70"/>
  <c r="AE300" i="70"/>
  <c r="AO304" i="70"/>
  <c r="AL230" i="70"/>
  <c r="AM275" i="70"/>
  <c r="X280" i="70"/>
  <c r="AK282" i="70"/>
  <c r="M285" i="70"/>
  <c r="AG289" i="70"/>
  <c r="AQ293" i="70"/>
  <c r="AE296" i="70"/>
  <c r="AO300" i="70"/>
  <c r="AC303" i="70"/>
  <c r="L207" i="70"/>
  <c r="N265" i="70"/>
  <c r="X276" i="70"/>
  <c r="AK278" i="70"/>
  <c r="M281" i="70"/>
  <c r="AG285" i="70"/>
  <c r="AQ289" i="70"/>
  <c r="AE292" i="70"/>
  <c r="AO296" i="70"/>
  <c r="AC299" i="70"/>
  <c r="AM303" i="70"/>
  <c r="P217" i="70"/>
  <c r="N233" i="70"/>
  <c r="AF244" i="70"/>
  <c r="AN255" i="70"/>
  <c r="P274" i="70"/>
  <c r="M277" i="70"/>
  <c r="AG281" i="70"/>
  <c r="AQ285" i="70"/>
  <c r="AE288" i="70"/>
  <c r="AO292" i="70"/>
  <c r="AC295" i="70"/>
  <c r="AM299" i="70"/>
  <c r="X304" i="70"/>
  <c r="AG277" i="70"/>
  <c r="AO288" i="70"/>
  <c r="L222" i="70"/>
  <c r="X300" i="70"/>
  <c r="AC291" i="70"/>
  <c r="AK302" i="70"/>
  <c r="AQ281" i="70"/>
  <c r="Z267" i="70"/>
  <c r="AE284" i="70"/>
  <c r="AM295" i="70"/>
  <c r="AE305" i="70"/>
  <c r="AO305" i="70"/>
  <c r="X305" i="70"/>
  <c r="M306" i="70"/>
  <c r="AG306" i="70"/>
  <c r="AQ306" i="70"/>
  <c r="AK307" i="70"/>
  <c r="AC308" i="70"/>
  <c r="AM308" i="70"/>
  <c r="AE309" i="70"/>
  <c r="AO309" i="70"/>
  <c r="X309" i="70"/>
  <c r="M310" i="70"/>
  <c r="AG310" i="70"/>
  <c r="AQ310" i="70"/>
  <c r="AK311" i="70"/>
  <c r="AC312" i="70"/>
  <c r="AM312" i="70"/>
  <c r="AE313" i="70"/>
  <c r="AO313" i="70"/>
  <c r="X313" i="70"/>
  <c r="M314" i="70"/>
  <c r="AG314" i="70"/>
  <c r="AQ314" i="70"/>
  <c r="AK315" i="70"/>
  <c r="AC316" i="70"/>
  <c r="AM316" i="70"/>
  <c r="AE317" i="70"/>
  <c r="AO317" i="70"/>
  <c r="X317" i="70"/>
  <c r="M318" i="70"/>
  <c r="AG318" i="70"/>
  <c r="AQ318" i="70"/>
  <c r="AK319" i="70"/>
  <c r="AC320" i="70"/>
  <c r="AM320" i="70"/>
  <c r="AE321" i="70"/>
  <c r="AO321" i="70"/>
  <c r="X321" i="70"/>
  <c r="M322" i="70"/>
  <c r="AG322" i="70"/>
  <c r="AQ322" i="70"/>
  <c r="AK323" i="70"/>
  <c r="AC324" i="70"/>
  <c r="AM324" i="70"/>
  <c r="AE325" i="70"/>
  <c r="AO325" i="70"/>
  <c r="X325" i="70"/>
  <c r="M326" i="70"/>
  <c r="AG326" i="70"/>
  <c r="AQ326" i="70"/>
  <c r="AK327" i="70"/>
  <c r="AC328" i="70"/>
  <c r="AM328" i="70"/>
  <c r="AE329" i="70"/>
  <c r="AO329" i="70"/>
  <c r="X329" i="70"/>
  <c r="M330" i="70"/>
  <c r="AG330" i="70"/>
  <c r="AQ330" i="70"/>
  <c r="L305" i="70"/>
  <c r="AF305" i="70"/>
  <c r="AP305" i="70"/>
  <c r="Y305" i="70"/>
  <c r="N306" i="70"/>
  <c r="P307" i="70"/>
  <c r="AL307" i="70"/>
  <c r="AD308" i="70"/>
  <c r="AN308" i="70"/>
  <c r="Z308" i="70"/>
  <c r="L309" i="70"/>
  <c r="AF309" i="70"/>
  <c r="AP309" i="70"/>
  <c r="Y309" i="70"/>
  <c r="N310" i="70"/>
  <c r="BO310" i="70"/>
  <c r="P311" i="70"/>
  <c r="AL311" i="70"/>
  <c r="AD312" i="70"/>
  <c r="AN312" i="70"/>
  <c r="Z312" i="70"/>
  <c r="L313" i="70"/>
  <c r="AF313" i="70"/>
  <c r="AP313" i="70"/>
  <c r="Y313" i="70"/>
  <c r="N314" i="70"/>
  <c r="BO314" i="70"/>
  <c r="P315" i="70"/>
  <c r="AL315" i="70"/>
  <c r="AD316" i="70"/>
  <c r="AN316" i="70"/>
  <c r="Z316" i="70"/>
  <c r="L317" i="70"/>
  <c r="AF317" i="70"/>
  <c r="AP317" i="70"/>
  <c r="Y317" i="70"/>
  <c r="N318" i="70"/>
  <c r="P319" i="70"/>
  <c r="AL319" i="70"/>
  <c r="AD320" i="70"/>
  <c r="AN320" i="70"/>
  <c r="Z320" i="70"/>
  <c r="L321" i="70"/>
  <c r="AF321" i="70"/>
  <c r="AP321" i="70"/>
  <c r="Y321" i="70"/>
  <c r="N322" i="70"/>
  <c r="P323" i="70"/>
  <c r="AL323" i="70"/>
  <c r="AD324" i="70"/>
  <c r="AN324" i="70"/>
  <c r="Z324" i="70"/>
  <c r="L325" i="70"/>
  <c r="AF325" i="70"/>
  <c r="AP325" i="70"/>
  <c r="Y325" i="70"/>
  <c r="N326" i="70"/>
  <c r="AN274" i="70"/>
  <c r="M305" i="70"/>
  <c r="AG305" i="70"/>
  <c r="AQ305" i="70"/>
  <c r="AK306" i="70"/>
  <c r="AC307" i="70"/>
  <c r="AM307" i="70"/>
  <c r="AE308" i="70"/>
  <c r="AO308" i="70"/>
  <c r="X308" i="70"/>
  <c r="M309" i="70"/>
  <c r="AG309" i="70"/>
  <c r="AQ309" i="70"/>
  <c r="AK310" i="70"/>
  <c r="AC311" i="70"/>
  <c r="AM311" i="70"/>
  <c r="AE312" i="70"/>
  <c r="AO312" i="70"/>
  <c r="X312" i="70"/>
  <c r="M313" i="70"/>
  <c r="AG313" i="70"/>
  <c r="AQ313" i="70"/>
  <c r="AK314" i="70"/>
  <c r="AC315" i="70"/>
  <c r="AM315" i="70"/>
  <c r="AE316" i="70"/>
  <c r="AO316" i="70"/>
  <c r="X316" i="70"/>
  <c r="M317" i="70"/>
  <c r="AG317" i="70"/>
  <c r="AQ317" i="70"/>
  <c r="AK318" i="70"/>
  <c r="AC319" i="70"/>
  <c r="AM319" i="70"/>
  <c r="AE320" i="70"/>
  <c r="AO320" i="70"/>
  <c r="X320" i="70"/>
  <c r="M321" i="70"/>
  <c r="AG321" i="70"/>
  <c r="AQ321" i="70"/>
  <c r="AK322" i="70"/>
  <c r="AC323" i="70"/>
  <c r="AM323" i="70"/>
  <c r="AE324" i="70"/>
  <c r="AO324" i="70"/>
  <c r="X324" i="70"/>
  <c r="M325" i="70"/>
  <c r="AG325" i="70"/>
  <c r="AQ325" i="70"/>
  <c r="AK326" i="70"/>
  <c r="AC327" i="70"/>
  <c r="AM327" i="70"/>
  <c r="N305" i="70"/>
  <c r="P306" i="70"/>
  <c r="AL306" i="70"/>
  <c r="AD307" i="70"/>
  <c r="AN307" i="70"/>
  <c r="Z307" i="70"/>
  <c r="L308" i="70"/>
  <c r="AF308" i="70"/>
  <c r="AP308" i="70"/>
  <c r="Y308" i="70"/>
  <c r="N309" i="70"/>
  <c r="P310" i="70"/>
  <c r="AL310" i="70"/>
  <c r="AD311" i="70"/>
  <c r="AN311" i="70"/>
  <c r="Z311" i="70"/>
  <c r="L312" i="70"/>
  <c r="AF312" i="70"/>
  <c r="AP312" i="70"/>
  <c r="Y312" i="70"/>
  <c r="N313" i="70"/>
  <c r="P314" i="70"/>
  <c r="AL314" i="70"/>
  <c r="AD315" i="70"/>
  <c r="AN315" i="70"/>
  <c r="Z315" i="70"/>
  <c r="L316" i="70"/>
  <c r="AF316" i="70"/>
  <c r="AP316" i="70"/>
  <c r="Y316" i="70"/>
  <c r="N317" i="70"/>
  <c r="P318" i="70"/>
  <c r="AL318" i="70"/>
  <c r="AD319" i="70"/>
  <c r="AN319" i="70"/>
  <c r="Z319" i="70"/>
  <c r="L320" i="70"/>
  <c r="AF320" i="70"/>
  <c r="AP320" i="70"/>
  <c r="Y320" i="70"/>
  <c r="N321" i="70"/>
  <c r="P322" i="70"/>
  <c r="AL322" i="70"/>
  <c r="AD323" i="70"/>
  <c r="AN323" i="70"/>
  <c r="Z323" i="70"/>
  <c r="L324" i="70"/>
  <c r="AF324" i="70"/>
  <c r="AP324" i="70"/>
  <c r="Y324" i="70"/>
  <c r="N325" i="70"/>
  <c r="P326" i="70"/>
  <c r="AL326" i="70"/>
  <c r="AD327" i="70"/>
  <c r="AN327" i="70"/>
  <c r="Z327" i="70"/>
  <c r="L328" i="70"/>
  <c r="AF328" i="70"/>
  <c r="AP328" i="70"/>
  <c r="Y328" i="70"/>
  <c r="N329" i="70"/>
  <c r="P330" i="70"/>
  <c r="AL330" i="70"/>
  <c r="AD331" i="70"/>
  <c r="AN331" i="70"/>
  <c r="AK305" i="70"/>
  <c r="AC306" i="70"/>
  <c r="AM306" i="70"/>
  <c r="AE307" i="70"/>
  <c r="AO307" i="70"/>
  <c r="X307" i="70"/>
  <c r="M308" i="70"/>
  <c r="AG308" i="70"/>
  <c r="AQ308" i="70"/>
  <c r="AK309" i="70"/>
  <c r="AC310" i="70"/>
  <c r="AM310" i="70"/>
  <c r="AE311" i="70"/>
  <c r="AO311" i="70"/>
  <c r="X311" i="70"/>
  <c r="M312" i="70"/>
  <c r="AG312" i="70"/>
  <c r="AQ312" i="70"/>
  <c r="AK313" i="70"/>
  <c r="AC314" i="70"/>
  <c r="AM314" i="70"/>
  <c r="AE315" i="70"/>
  <c r="AO315" i="70"/>
  <c r="X315" i="70"/>
  <c r="M316" i="70"/>
  <c r="AG316" i="70"/>
  <c r="AQ316" i="70"/>
  <c r="AK317" i="70"/>
  <c r="AC318" i="70"/>
  <c r="AM318" i="70"/>
  <c r="AE319" i="70"/>
  <c r="AO319" i="70"/>
  <c r="X319" i="70"/>
  <c r="M320" i="70"/>
  <c r="AG320" i="70"/>
  <c r="AQ320" i="70"/>
  <c r="AK321" i="70"/>
  <c r="AC322" i="70"/>
  <c r="AM322" i="70"/>
  <c r="AE323" i="70"/>
  <c r="AO323" i="70"/>
  <c r="X323" i="70"/>
  <c r="M324" i="70"/>
  <c r="AG324" i="70"/>
  <c r="AQ324" i="70"/>
  <c r="AK325" i="70"/>
  <c r="AC326" i="70"/>
  <c r="AM326" i="70"/>
  <c r="AE327" i="70"/>
  <c r="AO327" i="70"/>
  <c r="X327" i="70"/>
  <c r="M328" i="70"/>
  <c r="AG328" i="70"/>
  <c r="AQ328" i="70"/>
  <c r="AK329" i="70"/>
  <c r="AC330" i="70"/>
  <c r="AM330" i="70"/>
  <c r="AE331" i="70"/>
  <c r="AO331" i="70"/>
  <c r="X331" i="70"/>
  <c r="M332" i="70"/>
  <c r="AG332" i="70"/>
  <c r="AQ332" i="70"/>
  <c r="AK333" i="70"/>
  <c r="P305" i="70"/>
  <c r="AL305" i="70"/>
  <c r="AD306" i="70"/>
  <c r="AN306" i="70"/>
  <c r="Z306" i="70"/>
  <c r="L307" i="70"/>
  <c r="AF307" i="70"/>
  <c r="AP307" i="70"/>
  <c r="Y307" i="70"/>
  <c r="N308" i="70"/>
  <c r="P309" i="70"/>
  <c r="AL309" i="70"/>
  <c r="AD310" i="70"/>
  <c r="AN310" i="70"/>
  <c r="Z310" i="70"/>
  <c r="L311" i="70"/>
  <c r="AF311" i="70"/>
  <c r="AP311" i="70"/>
  <c r="Y311" i="70"/>
  <c r="N312" i="70"/>
  <c r="P313" i="70"/>
  <c r="AL313" i="70"/>
  <c r="AD314" i="70"/>
  <c r="AN314" i="70"/>
  <c r="Z314" i="70"/>
  <c r="L315" i="70"/>
  <c r="AF315" i="70"/>
  <c r="AP315" i="70"/>
  <c r="Y315" i="70"/>
  <c r="N316" i="70"/>
  <c r="P317" i="70"/>
  <c r="AL317" i="70"/>
  <c r="AD318" i="70"/>
  <c r="AN318" i="70"/>
  <c r="Z318" i="70"/>
  <c r="L319" i="70"/>
  <c r="AF319" i="70"/>
  <c r="AP319" i="70"/>
  <c r="Y319" i="70"/>
  <c r="N320" i="70"/>
  <c r="P321" i="70"/>
  <c r="AL321" i="70"/>
  <c r="AD322" i="70"/>
  <c r="AN322" i="70"/>
  <c r="Z322" i="70"/>
  <c r="L323" i="70"/>
  <c r="AF323" i="70"/>
  <c r="AP323" i="70"/>
  <c r="Y323" i="70"/>
  <c r="N324" i="70"/>
  <c r="P325" i="70"/>
  <c r="AL325" i="70"/>
  <c r="AD326" i="70"/>
  <c r="AN326" i="70"/>
  <c r="Z326" i="70"/>
  <c r="L327" i="70"/>
  <c r="AF327" i="70"/>
  <c r="AP327" i="70"/>
  <c r="Y327" i="70"/>
  <c r="N328" i="70"/>
  <c r="P329" i="70"/>
  <c r="AL329" i="70"/>
  <c r="AD330" i="70"/>
  <c r="AN330" i="70"/>
  <c r="Z330" i="70"/>
  <c r="L331" i="70"/>
  <c r="AF331" i="70"/>
  <c r="AP331" i="70"/>
  <c r="Y331" i="70"/>
  <c r="N332" i="70"/>
  <c r="P333" i="70"/>
  <c r="AL333" i="70"/>
  <c r="AD334" i="70"/>
  <c r="AN334" i="70"/>
  <c r="Z334" i="70"/>
  <c r="AC305" i="70"/>
  <c r="AM305" i="70"/>
  <c r="AE306" i="70"/>
  <c r="AO306" i="70"/>
  <c r="X306" i="70"/>
  <c r="M307" i="70"/>
  <c r="AG307" i="70"/>
  <c r="AQ307" i="70"/>
  <c r="AK308" i="70"/>
  <c r="AC309" i="70"/>
  <c r="AM309" i="70"/>
  <c r="AE310" i="70"/>
  <c r="AO310" i="70"/>
  <c r="X310" i="70"/>
  <c r="M311" i="70"/>
  <c r="AG311" i="70"/>
  <c r="AQ311" i="70"/>
  <c r="AK312" i="70"/>
  <c r="AC313" i="70"/>
  <c r="AM313" i="70"/>
  <c r="AE314" i="70"/>
  <c r="AO314" i="70"/>
  <c r="X314" i="70"/>
  <c r="M315" i="70"/>
  <c r="AG315" i="70"/>
  <c r="AQ315" i="70"/>
  <c r="AK316" i="70"/>
  <c r="AC317" i="70"/>
  <c r="AM317" i="70"/>
  <c r="AE318" i="70"/>
  <c r="AO318" i="70"/>
  <c r="X318" i="70"/>
  <c r="M319" i="70"/>
  <c r="AG319" i="70"/>
  <c r="AQ319" i="70"/>
  <c r="AK320" i="70"/>
  <c r="AC321" i="70"/>
  <c r="AM321" i="70"/>
  <c r="AE322" i="70"/>
  <c r="AO322" i="70"/>
  <c r="X322" i="70"/>
  <c r="M323" i="70"/>
  <c r="AG323" i="70"/>
  <c r="AQ323" i="70"/>
  <c r="AK324" i="70"/>
  <c r="AC325" i="70"/>
  <c r="AM325" i="70"/>
  <c r="AE326" i="70"/>
  <c r="AO326" i="70"/>
  <c r="X326" i="70"/>
  <c r="M327" i="70"/>
  <c r="AG327" i="70"/>
  <c r="AQ327" i="70"/>
  <c r="AK328" i="70"/>
  <c r="AC329" i="70"/>
  <c r="AM329" i="70"/>
  <c r="AE330" i="70"/>
  <c r="AO330" i="70"/>
  <c r="X330" i="70"/>
  <c r="M331" i="70"/>
  <c r="AG331" i="70"/>
  <c r="AQ331" i="70"/>
  <c r="AK332" i="70"/>
  <c r="AC333" i="70"/>
  <c r="AM333" i="70"/>
  <c r="AE334" i="70"/>
  <c r="AO334" i="70"/>
  <c r="AN305" i="70"/>
  <c r="P308" i="70"/>
  <c r="Y310" i="70"/>
  <c r="AL312" i="70"/>
  <c r="N315" i="70"/>
  <c r="Z317" i="70"/>
  <c r="L322" i="70"/>
  <c r="AF326" i="70"/>
  <c r="AE328" i="70"/>
  <c r="AD329" i="70"/>
  <c r="N330" i="70"/>
  <c r="AK331" i="70"/>
  <c r="AC332" i="70"/>
  <c r="AP332" i="70"/>
  <c r="AG333" i="70"/>
  <c r="M334" i="70"/>
  <c r="AK334" i="70"/>
  <c r="Y334" i="70"/>
  <c r="N335" i="70"/>
  <c r="P336" i="70"/>
  <c r="AL336" i="70"/>
  <c r="AD337" i="70"/>
  <c r="AN337" i="70"/>
  <c r="Z337" i="70"/>
  <c r="L338" i="70"/>
  <c r="AF338" i="70"/>
  <c r="AP338" i="70"/>
  <c r="Y338" i="70"/>
  <c r="N339" i="70"/>
  <c r="P340" i="70"/>
  <c r="AL340" i="70"/>
  <c r="AD341" i="70"/>
  <c r="AN341" i="70"/>
  <c r="Z341" i="70"/>
  <c r="L342" i="70"/>
  <c r="AF342" i="70"/>
  <c r="AP342" i="70"/>
  <c r="Y342" i="70"/>
  <c r="N343" i="70"/>
  <c r="P344" i="70"/>
  <c r="AL344" i="70"/>
  <c r="AD345" i="70"/>
  <c r="AN345" i="70"/>
  <c r="Z345" i="70"/>
  <c r="P346" i="70"/>
  <c r="AL346" i="70"/>
  <c r="AD347" i="70"/>
  <c r="AN347" i="70"/>
  <c r="Z347" i="70"/>
  <c r="L348" i="70"/>
  <c r="AF348" i="70"/>
  <c r="AP348" i="70"/>
  <c r="Y348" i="70"/>
  <c r="N349" i="70"/>
  <c r="P350" i="70"/>
  <c r="AL350" i="70"/>
  <c r="AD351" i="70"/>
  <c r="AN351" i="70"/>
  <c r="Z351" i="70"/>
  <c r="L352" i="70"/>
  <c r="AF352" i="70"/>
  <c r="AP352" i="70"/>
  <c r="Y352" i="70"/>
  <c r="N353" i="70"/>
  <c r="P354" i="70"/>
  <c r="AL354" i="70"/>
  <c r="AD355" i="70"/>
  <c r="AN355" i="70"/>
  <c r="Z355" i="70"/>
  <c r="L356" i="70"/>
  <c r="AF356" i="70"/>
  <c r="AP356" i="70"/>
  <c r="Y356" i="70"/>
  <c r="N357" i="70"/>
  <c r="P358" i="70"/>
  <c r="AL358" i="70"/>
  <c r="AD359" i="70"/>
  <c r="AN359" i="70"/>
  <c r="Z359" i="70"/>
  <c r="L360" i="70"/>
  <c r="AF360" i="70"/>
  <c r="AP360" i="70"/>
  <c r="Y306" i="70"/>
  <c r="AL308" i="70"/>
  <c r="N311" i="70"/>
  <c r="Z313" i="70"/>
  <c r="L318" i="70"/>
  <c r="AF322" i="70"/>
  <c r="AP326" i="70"/>
  <c r="N327" i="70"/>
  <c r="AL328" i="70"/>
  <c r="AF329" i="70"/>
  <c r="AL331" i="70"/>
  <c r="Z331" i="70"/>
  <c r="AD332" i="70"/>
  <c r="Z333" i="70"/>
  <c r="N334" i="70"/>
  <c r="AL334" i="70"/>
  <c r="AK335" i="70"/>
  <c r="AC336" i="70"/>
  <c r="AM336" i="70"/>
  <c r="AE337" i="70"/>
  <c r="AO337" i="70"/>
  <c r="X337" i="70"/>
  <c r="M338" i="70"/>
  <c r="AG338" i="70"/>
  <c r="AQ338" i="70"/>
  <c r="AK339" i="70"/>
  <c r="AC340" i="70"/>
  <c r="AM340" i="70"/>
  <c r="AE341" i="70"/>
  <c r="AO341" i="70"/>
  <c r="X341" i="70"/>
  <c r="M342" i="70"/>
  <c r="AG342" i="70"/>
  <c r="AQ342" i="70"/>
  <c r="AK343" i="70"/>
  <c r="AC344" i="70"/>
  <c r="AM344" i="70"/>
  <c r="AE345" i="70"/>
  <c r="AO345" i="70"/>
  <c r="X345" i="70"/>
  <c r="AC346" i="70"/>
  <c r="AM346" i="70"/>
  <c r="AE347" i="70"/>
  <c r="AO347" i="70"/>
  <c r="X347" i="70"/>
  <c r="M348" i="70"/>
  <c r="AG348" i="70"/>
  <c r="AQ348" i="70"/>
  <c r="AK349" i="70"/>
  <c r="AC350" i="70"/>
  <c r="AM350" i="70"/>
  <c r="AE351" i="70"/>
  <c r="AO351" i="70"/>
  <c r="X351" i="70"/>
  <c r="M352" i="70"/>
  <c r="AG352" i="70"/>
  <c r="AQ352" i="70"/>
  <c r="AK353" i="70"/>
  <c r="AC354" i="70"/>
  <c r="AM354" i="70"/>
  <c r="AE355" i="70"/>
  <c r="AO355" i="70"/>
  <c r="X355" i="70"/>
  <c r="M356" i="70"/>
  <c r="AG356" i="70"/>
  <c r="AQ356" i="70"/>
  <c r="AK357" i="70"/>
  <c r="AC358" i="70"/>
  <c r="AM358" i="70"/>
  <c r="AE359" i="70"/>
  <c r="AO359" i="70"/>
  <c r="N307" i="70"/>
  <c r="Z309" i="70"/>
  <c r="L314" i="70"/>
  <c r="AF318" i="70"/>
  <c r="AP322" i="70"/>
  <c r="AD325" i="70"/>
  <c r="P327" i="70"/>
  <c r="AN328" i="70"/>
  <c r="AG329" i="70"/>
  <c r="AF330" i="70"/>
  <c r="AM331" i="70"/>
  <c r="AE332" i="70"/>
  <c r="L333" i="70"/>
  <c r="AN333" i="70"/>
  <c r="X333" i="70"/>
  <c r="AM334" i="70"/>
  <c r="P335" i="70"/>
  <c r="AL335" i="70"/>
  <c r="AD336" i="70"/>
  <c r="AN336" i="70"/>
  <c r="Z336" i="70"/>
  <c r="L337" i="70"/>
  <c r="AF337" i="70"/>
  <c r="AP337" i="70"/>
  <c r="Y337" i="70"/>
  <c r="N338" i="70"/>
  <c r="P339" i="70"/>
  <c r="AL339" i="70"/>
  <c r="AD340" i="70"/>
  <c r="AN340" i="70"/>
  <c r="Z340" i="70"/>
  <c r="L341" i="70"/>
  <c r="AF341" i="70"/>
  <c r="AP341" i="70"/>
  <c r="Y341" i="70"/>
  <c r="N342" i="70"/>
  <c r="P343" i="70"/>
  <c r="AL343" i="70"/>
  <c r="AD344" i="70"/>
  <c r="AN344" i="70"/>
  <c r="Z344" i="70"/>
  <c r="L345" i="70"/>
  <c r="AF345" i="70"/>
  <c r="AP345" i="70"/>
  <c r="Y345" i="70"/>
  <c r="AD346" i="70"/>
  <c r="AN346" i="70"/>
  <c r="Z346" i="70"/>
  <c r="L347" i="70"/>
  <c r="AF347" i="70"/>
  <c r="AP347" i="70"/>
  <c r="Y347" i="70"/>
  <c r="N348" i="70"/>
  <c r="P349" i="70"/>
  <c r="AL349" i="70"/>
  <c r="AD350" i="70"/>
  <c r="AN350" i="70"/>
  <c r="Z350" i="70"/>
  <c r="L351" i="70"/>
  <c r="AF351" i="70"/>
  <c r="AP351" i="70"/>
  <c r="Z305" i="70"/>
  <c r="L310" i="70"/>
  <c r="AF314" i="70"/>
  <c r="AP318" i="70"/>
  <c r="AD321" i="70"/>
  <c r="AN325" i="70"/>
  <c r="AO328" i="70"/>
  <c r="Z328" i="70"/>
  <c r="AN329" i="70"/>
  <c r="N331" i="70"/>
  <c r="AF332" i="70"/>
  <c r="M333" i="70"/>
  <c r="AO333" i="70"/>
  <c r="Y333" i="70"/>
  <c r="P334" i="70"/>
  <c r="AP334" i="70"/>
  <c r="AC335" i="70"/>
  <c r="AM335" i="70"/>
  <c r="AE336" i="70"/>
  <c r="AO336" i="70"/>
  <c r="X336" i="70"/>
  <c r="M337" i="70"/>
  <c r="AG337" i="70"/>
  <c r="AQ337" i="70"/>
  <c r="AK338" i="70"/>
  <c r="AC339" i="70"/>
  <c r="AM339" i="70"/>
  <c r="AE340" i="70"/>
  <c r="AO340" i="70"/>
  <c r="X340" i="70"/>
  <c r="M341" i="70"/>
  <c r="AG341" i="70"/>
  <c r="AQ341" i="70"/>
  <c r="AK342" i="70"/>
  <c r="AC343" i="70"/>
  <c r="AM343" i="70"/>
  <c r="AE344" i="70"/>
  <c r="AO344" i="70"/>
  <c r="X344" i="70"/>
  <c r="M345" i="70"/>
  <c r="AG345" i="70"/>
  <c r="AQ345" i="70"/>
  <c r="AE346" i="70"/>
  <c r="AO346" i="70"/>
  <c r="X346" i="70"/>
  <c r="M347" i="70"/>
  <c r="AG347" i="70"/>
  <c r="AQ347" i="70"/>
  <c r="AK348" i="70"/>
  <c r="AC349" i="70"/>
  <c r="AM349" i="70"/>
  <c r="AE350" i="70"/>
  <c r="AO350" i="70"/>
  <c r="L306" i="70"/>
  <c r="AF310" i="70"/>
  <c r="AP314" i="70"/>
  <c r="AD317" i="70"/>
  <c r="AN321" i="70"/>
  <c r="P324" i="70"/>
  <c r="AL327" i="70"/>
  <c r="X328" i="70"/>
  <c r="AP329" i="70"/>
  <c r="Z329" i="70"/>
  <c r="AK330" i="70"/>
  <c r="AL332" i="70"/>
  <c r="N333" i="70"/>
  <c r="AP333" i="70"/>
  <c r="AC334" i="70"/>
  <c r="AQ334" i="70"/>
  <c r="AD335" i="70"/>
  <c r="AN335" i="70"/>
  <c r="Z335" i="70"/>
  <c r="L336" i="70"/>
  <c r="AF336" i="70"/>
  <c r="AP336" i="70"/>
  <c r="Y336" i="70"/>
  <c r="N337" i="70"/>
  <c r="P338" i="70"/>
  <c r="AL338" i="70"/>
  <c r="AD339" i="70"/>
  <c r="AN339" i="70"/>
  <c r="Z339" i="70"/>
  <c r="L340" i="70"/>
  <c r="AF340" i="70"/>
  <c r="AP340" i="70"/>
  <c r="Y340" i="70"/>
  <c r="N341" i="70"/>
  <c r="P342" i="70"/>
  <c r="AL342" i="70"/>
  <c r="AD343" i="70"/>
  <c r="AN343" i="70"/>
  <c r="Z343" i="70"/>
  <c r="L344" i="70"/>
  <c r="AF344" i="70"/>
  <c r="AP344" i="70"/>
  <c r="Y344" i="70"/>
  <c r="N345" i="70"/>
  <c r="L346" i="70"/>
  <c r="AF346" i="70"/>
  <c r="AP346" i="70"/>
  <c r="Y346" i="70"/>
  <c r="N347" i="70"/>
  <c r="P348" i="70"/>
  <c r="AL348" i="70"/>
  <c r="AD349" i="70"/>
  <c r="AN349" i="70"/>
  <c r="Z349" i="70"/>
  <c r="L350" i="70"/>
  <c r="AF350" i="70"/>
  <c r="AP350" i="70"/>
  <c r="Y350" i="70"/>
  <c r="N351" i="70"/>
  <c r="P352" i="70"/>
  <c r="AL352" i="70"/>
  <c r="AD353" i="70"/>
  <c r="AN353" i="70"/>
  <c r="Z353" i="70"/>
  <c r="L354" i="70"/>
  <c r="AF354" i="70"/>
  <c r="AP354" i="70"/>
  <c r="Y354" i="70"/>
  <c r="N355" i="70"/>
  <c r="P356" i="70"/>
  <c r="AL356" i="70"/>
  <c r="AD357" i="70"/>
  <c r="AN357" i="70"/>
  <c r="Z357" i="70"/>
  <c r="L358" i="70"/>
  <c r="AF358" i="70"/>
  <c r="AP358" i="70"/>
  <c r="Y358" i="70"/>
  <c r="N359" i="70"/>
  <c r="AF306" i="70"/>
  <c r="AP310" i="70"/>
  <c r="AD313" i="70"/>
  <c r="AN317" i="70"/>
  <c r="P320" i="70"/>
  <c r="Y322" i="70"/>
  <c r="AL324" i="70"/>
  <c r="AQ329" i="70"/>
  <c r="Y329" i="70"/>
  <c r="AP330" i="70"/>
  <c r="P331" i="70"/>
  <c r="AM332" i="70"/>
  <c r="Z332" i="70"/>
  <c r="AD333" i="70"/>
  <c r="AQ333" i="70"/>
  <c r="AF334" i="70"/>
  <c r="AE335" i="70"/>
  <c r="AO335" i="70"/>
  <c r="X335" i="70"/>
  <c r="M336" i="70"/>
  <c r="AG336" i="70"/>
  <c r="AQ336" i="70"/>
  <c r="AK337" i="70"/>
  <c r="AC338" i="70"/>
  <c r="AM338" i="70"/>
  <c r="AE339" i="70"/>
  <c r="AO339" i="70"/>
  <c r="X339" i="70"/>
  <c r="M340" i="70"/>
  <c r="AG340" i="70"/>
  <c r="AQ340" i="70"/>
  <c r="AK341" i="70"/>
  <c r="AC342" i="70"/>
  <c r="AM342" i="70"/>
  <c r="AE343" i="70"/>
  <c r="AO343" i="70"/>
  <c r="X343" i="70"/>
  <c r="M344" i="70"/>
  <c r="AG344" i="70"/>
  <c r="AQ344" i="70"/>
  <c r="AK345" i="70"/>
  <c r="M346" i="70"/>
  <c r="AG346" i="70"/>
  <c r="AQ346" i="70"/>
  <c r="AK347" i="70"/>
  <c r="AC348" i="70"/>
  <c r="AM348" i="70"/>
  <c r="AE349" i="70"/>
  <c r="AO349" i="70"/>
  <c r="X349" i="70"/>
  <c r="M350" i="70"/>
  <c r="AG350" i="70"/>
  <c r="AQ350" i="70"/>
  <c r="AK351" i="70"/>
  <c r="AC352" i="70"/>
  <c r="AM352" i="70"/>
  <c r="AE353" i="70"/>
  <c r="AO353" i="70"/>
  <c r="X353" i="70"/>
  <c r="M354" i="70"/>
  <c r="AG354" i="70"/>
  <c r="AQ354" i="70"/>
  <c r="AK355" i="70"/>
  <c r="AC356" i="70"/>
  <c r="AM356" i="70"/>
  <c r="AE357" i="70"/>
  <c r="AO357" i="70"/>
  <c r="X357" i="70"/>
  <c r="M358" i="70"/>
  <c r="AG358" i="70"/>
  <c r="AQ358" i="70"/>
  <c r="AK359" i="70"/>
  <c r="AP306" i="70"/>
  <c r="AD309" i="70"/>
  <c r="AN313" i="70"/>
  <c r="P316" i="70"/>
  <c r="Y318" i="70"/>
  <c r="AL320" i="70"/>
  <c r="N323" i="70"/>
  <c r="Z325" i="70"/>
  <c r="P328" i="70"/>
  <c r="L329" i="70"/>
  <c r="AC331" i="70"/>
  <c r="L332" i="70"/>
  <c r="AN332" i="70"/>
  <c r="X332" i="70"/>
  <c r="AE333" i="70"/>
  <c r="AG334" i="70"/>
  <c r="L335" i="70"/>
  <c r="AF335" i="70"/>
  <c r="AP335" i="70"/>
  <c r="Y335" i="70"/>
  <c r="N336" i="70"/>
  <c r="P337" i="70"/>
  <c r="AL337" i="70"/>
  <c r="AD338" i="70"/>
  <c r="AN338" i="70"/>
  <c r="Z338" i="70"/>
  <c r="L339" i="70"/>
  <c r="AF339" i="70"/>
  <c r="AP339" i="70"/>
  <c r="Y339" i="70"/>
  <c r="N340" i="70"/>
  <c r="P341" i="70"/>
  <c r="AL341" i="70"/>
  <c r="AD342" i="70"/>
  <c r="AN342" i="70"/>
  <c r="Z342" i="70"/>
  <c r="L343" i="70"/>
  <c r="AF343" i="70"/>
  <c r="AP343" i="70"/>
  <c r="Y343" i="70"/>
  <c r="N344" i="70"/>
  <c r="P345" i="70"/>
  <c r="AL345" i="70"/>
  <c r="Y314" i="70"/>
  <c r="L326" i="70"/>
  <c r="Y332" i="70"/>
  <c r="X334" i="70"/>
  <c r="AK336" i="70"/>
  <c r="M339" i="70"/>
  <c r="AG343" i="70"/>
  <c r="N346" i="70"/>
  <c r="AD348" i="70"/>
  <c r="Z348" i="70"/>
  <c r="X350" i="70"/>
  <c r="AM351" i="70"/>
  <c r="AC353" i="70"/>
  <c r="AE354" i="70"/>
  <c r="X354" i="70"/>
  <c r="AG355" i="70"/>
  <c r="AK356" i="70"/>
  <c r="AM357" i="70"/>
  <c r="AO358" i="70"/>
  <c r="M359" i="70"/>
  <c r="AQ359" i="70"/>
  <c r="AE360" i="70"/>
  <c r="AQ360" i="70"/>
  <c r="P361" i="70"/>
  <c r="AL361" i="70"/>
  <c r="AD362" i="70"/>
  <c r="AN362" i="70"/>
  <c r="Z362" i="70"/>
  <c r="L363" i="70"/>
  <c r="AF363" i="70"/>
  <c r="AP363" i="70"/>
  <c r="Y363" i="70"/>
  <c r="N364" i="70"/>
  <c r="P365" i="70"/>
  <c r="AL365" i="70"/>
  <c r="N366" i="70"/>
  <c r="P367" i="70"/>
  <c r="AL367" i="70"/>
  <c r="AD368" i="70"/>
  <c r="AN368" i="70"/>
  <c r="Z368" i="70"/>
  <c r="L369" i="70"/>
  <c r="AF369" i="70"/>
  <c r="AP369" i="70"/>
  <c r="Y369" i="70"/>
  <c r="N370" i="70"/>
  <c r="P371" i="70"/>
  <c r="AL371" i="70"/>
  <c r="AD372" i="70"/>
  <c r="AN372" i="70"/>
  <c r="Z372" i="70"/>
  <c r="L373" i="70"/>
  <c r="AF373" i="70"/>
  <c r="AP373" i="70"/>
  <c r="Y373" i="70"/>
  <c r="N374" i="70"/>
  <c r="P375" i="70"/>
  <c r="AL375" i="70"/>
  <c r="AD376" i="70"/>
  <c r="AN376" i="70"/>
  <c r="Z376" i="70"/>
  <c r="L377" i="70"/>
  <c r="AF377" i="70"/>
  <c r="AP377" i="70"/>
  <c r="Y377" i="70"/>
  <c r="N378" i="70"/>
  <c r="P379" i="70"/>
  <c r="AL379" i="70"/>
  <c r="AD380" i="70"/>
  <c r="AN380" i="70"/>
  <c r="Z380" i="70"/>
  <c r="L381" i="70"/>
  <c r="AF381" i="70"/>
  <c r="AP381" i="70"/>
  <c r="Y381" i="70"/>
  <c r="N382" i="70"/>
  <c r="P383" i="70"/>
  <c r="AL383" i="70"/>
  <c r="AD384" i="70"/>
  <c r="AN384" i="70"/>
  <c r="Z384" i="70"/>
  <c r="L385" i="70"/>
  <c r="AF385" i="70"/>
  <c r="AP385" i="70"/>
  <c r="Y385" i="70"/>
  <c r="N386" i="70"/>
  <c r="P387" i="70"/>
  <c r="AL387" i="70"/>
  <c r="AD388" i="70"/>
  <c r="AN388" i="70"/>
  <c r="Z388" i="70"/>
  <c r="L389" i="70"/>
  <c r="AF389" i="70"/>
  <c r="AP389" i="70"/>
  <c r="Y389" i="70"/>
  <c r="N390" i="70"/>
  <c r="P391" i="70"/>
  <c r="AL391" i="70"/>
  <c r="AD392" i="70"/>
  <c r="AN392" i="70"/>
  <c r="Z392" i="70"/>
  <c r="L393" i="70"/>
  <c r="AF393" i="70"/>
  <c r="AP393" i="70"/>
  <c r="Y393" i="70"/>
  <c r="N394" i="70"/>
  <c r="P395" i="70"/>
  <c r="AL395" i="70"/>
  <c r="AD396" i="70"/>
  <c r="AN396" i="70"/>
  <c r="Z396" i="70"/>
  <c r="L397" i="70"/>
  <c r="AF397" i="70"/>
  <c r="AP397" i="70"/>
  <c r="Y397" i="70"/>
  <c r="N398" i="70"/>
  <c r="P399" i="70"/>
  <c r="AL399" i="70"/>
  <c r="AD400" i="70"/>
  <c r="AN400" i="70"/>
  <c r="Z400" i="70"/>
  <c r="L401" i="70"/>
  <c r="AF401" i="70"/>
  <c r="AP401" i="70"/>
  <c r="Y401" i="70"/>
  <c r="N402" i="70"/>
  <c r="P403" i="70"/>
  <c r="AL403" i="70"/>
  <c r="AD404" i="70"/>
  <c r="AN404" i="70"/>
  <c r="Z404" i="70"/>
  <c r="L405" i="70"/>
  <c r="AF405" i="70"/>
  <c r="AP405" i="70"/>
  <c r="Y405" i="70"/>
  <c r="N406" i="70"/>
  <c r="P407" i="70"/>
  <c r="AL407" i="70"/>
  <c r="AD408" i="70"/>
  <c r="AD305" i="70"/>
  <c r="AL316" i="70"/>
  <c r="Y326" i="70"/>
  <c r="Y330" i="70"/>
  <c r="AF333" i="70"/>
  <c r="M335" i="70"/>
  <c r="AG339" i="70"/>
  <c r="AQ343" i="70"/>
  <c r="AE348" i="70"/>
  <c r="X348" i="70"/>
  <c r="AK350" i="70"/>
  <c r="AQ351" i="70"/>
  <c r="AD352" i="70"/>
  <c r="Z352" i="70"/>
  <c r="AF353" i="70"/>
  <c r="Y353" i="70"/>
  <c r="AL355" i="70"/>
  <c r="AN356" i="70"/>
  <c r="L357" i="70"/>
  <c r="AP357" i="70"/>
  <c r="N358" i="70"/>
  <c r="P359" i="70"/>
  <c r="AG360" i="70"/>
  <c r="AC361" i="70"/>
  <c r="AM361" i="70"/>
  <c r="AE362" i="70"/>
  <c r="AO362" i="70"/>
  <c r="X362" i="70"/>
  <c r="M363" i="70"/>
  <c r="AG363" i="70"/>
  <c r="AQ363" i="70"/>
  <c r="AK364" i="70"/>
  <c r="AC365" i="70"/>
  <c r="AM365" i="70"/>
  <c r="AK366" i="70"/>
  <c r="AC367" i="70"/>
  <c r="AM367" i="70"/>
  <c r="AE368" i="70"/>
  <c r="AO368" i="70"/>
  <c r="X368" i="70"/>
  <c r="M369" i="70"/>
  <c r="AG369" i="70"/>
  <c r="AQ369" i="70"/>
  <c r="AK370" i="70"/>
  <c r="AC371" i="70"/>
  <c r="AM371" i="70"/>
  <c r="AE372" i="70"/>
  <c r="AO372" i="70"/>
  <c r="X372" i="70"/>
  <c r="M373" i="70"/>
  <c r="AG373" i="70"/>
  <c r="AQ373" i="70"/>
  <c r="AK374" i="70"/>
  <c r="AC375" i="70"/>
  <c r="AM375" i="70"/>
  <c r="AE376" i="70"/>
  <c r="AO376" i="70"/>
  <c r="X376" i="70"/>
  <c r="M377" i="70"/>
  <c r="AG377" i="70"/>
  <c r="AQ377" i="70"/>
  <c r="AK378" i="70"/>
  <c r="AC379" i="70"/>
  <c r="AM379" i="70"/>
  <c r="AE380" i="70"/>
  <c r="AO380" i="70"/>
  <c r="X380" i="70"/>
  <c r="M381" i="70"/>
  <c r="AG381" i="70"/>
  <c r="AQ381" i="70"/>
  <c r="AK382" i="70"/>
  <c r="AC383" i="70"/>
  <c r="AM383" i="70"/>
  <c r="AE384" i="70"/>
  <c r="AO384" i="70"/>
  <c r="X384" i="70"/>
  <c r="M385" i="70"/>
  <c r="AG385" i="70"/>
  <c r="AQ385" i="70"/>
  <c r="AK386" i="70"/>
  <c r="AC387" i="70"/>
  <c r="AM387" i="70"/>
  <c r="AE388" i="70"/>
  <c r="AO388" i="70"/>
  <c r="X388" i="70"/>
  <c r="M389" i="70"/>
  <c r="AG389" i="70"/>
  <c r="AQ389" i="70"/>
  <c r="AK390" i="70"/>
  <c r="AC391" i="70"/>
  <c r="AM391" i="70"/>
  <c r="AE392" i="70"/>
  <c r="AO392" i="70"/>
  <c r="X392" i="70"/>
  <c r="M393" i="70"/>
  <c r="AG393" i="70"/>
  <c r="AQ393" i="70"/>
  <c r="AK394" i="70"/>
  <c r="AC395" i="70"/>
  <c r="AM395" i="70"/>
  <c r="AE396" i="70"/>
  <c r="AO396" i="70"/>
  <c r="X396" i="70"/>
  <c r="M397" i="70"/>
  <c r="AG397" i="70"/>
  <c r="AQ397" i="70"/>
  <c r="AK398" i="70"/>
  <c r="AC399" i="70"/>
  <c r="AM399" i="70"/>
  <c r="AE400" i="70"/>
  <c r="AO400" i="70"/>
  <c r="X400" i="70"/>
  <c r="M401" i="70"/>
  <c r="AG401" i="70"/>
  <c r="AQ401" i="70"/>
  <c r="AK402" i="70"/>
  <c r="AC403" i="70"/>
  <c r="AM403" i="70"/>
  <c r="AE404" i="70"/>
  <c r="AO404" i="70"/>
  <c r="X404" i="70"/>
  <c r="M405" i="70"/>
  <c r="AG405" i="70"/>
  <c r="AQ405" i="70"/>
  <c r="AK406" i="70"/>
  <c r="AC407" i="70"/>
  <c r="AM407" i="70"/>
  <c r="AE408" i="70"/>
  <c r="AO408" i="70"/>
  <c r="AG335" i="70"/>
  <c r="AQ339" i="70"/>
  <c r="AE342" i="70"/>
  <c r="AN348" i="70"/>
  <c r="L349" i="70"/>
  <c r="AE352" i="70"/>
  <c r="X352" i="70"/>
  <c r="AG353" i="70"/>
  <c r="AK354" i="70"/>
  <c r="AM355" i="70"/>
  <c r="AO356" i="70"/>
  <c r="M357" i="70"/>
  <c r="AQ357" i="70"/>
  <c r="AC359" i="70"/>
  <c r="M360" i="70"/>
  <c r="AD361" i="70"/>
  <c r="AN361" i="70"/>
  <c r="Z361" i="70"/>
  <c r="L362" i="70"/>
  <c r="AF362" i="70"/>
  <c r="AP362" i="70"/>
  <c r="Y362" i="70"/>
  <c r="N363" i="70"/>
  <c r="P364" i="70"/>
  <c r="AL364" i="70"/>
  <c r="AD365" i="70"/>
  <c r="AN365" i="70"/>
  <c r="Z365" i="70"/>
  <c r="P366" i="70"/>
  <c r="AL366" i="70"/>
  <c r="AD367" i="70"/>
  <c r="AN367" i="70"/>
  <c r="Z367" i="70"/>
  <c r="L368" i="70"/>
  <c r="AF368" i="70"/>
  <c r="AP368" i="70"/>
  <c r="Y368" i="70"/>
  <c r="N369" i="70"/>
  <c r="P370" i="70"/>
  <c r="AL370" i="70"/>
  <c r="AD371" i="70"/>
  <c r="AN371" i="70"/>
  <c r="Z371" i="70"/>
  <c r="L372" i="70"/>
  <c r="AF372" i="70"/>
  <c r="AP372" i="70"/>
  <c r="Y372" i="70"/>
  <c r="N373" i="70"/>
  <c r="P374" i="70"/>
  <c r="AL374" i="70"/>
  <c r="AD375" i="70"/>
  <c r="AN375" i="70"/>
  <c r="Z375" i="70"/>
  <c r="L376" i="70"/>
  <c r="AF376" i="70"/>
  <c r="AP376" i="70"/>
  <c r="Y376" i="70"/>
  <c r="N377" i="70"/>
  <c r="P378" i="70"/>
  <c r="AL378" i="70"/>
  <c r="AD379" i="70"/>
  <c r="AN379" i="70"/>
  <c r="Z379" i="70"/>
  <c r="L380" i="70"/>
  <c r="AF380" i="70"/>
  <c r="AP380" i="70"/>
  <c r="Y380" i="70"/>
  <c r="N381" i="70"/>
  <c r="P382" i="70"/>
  <c r="AL382" i="70"/>
  <c r="AD383" i="70"/>
  <c r="AN383" i="70"/>
  <c r="Z383" i="70"/>
  <c r="L384" i="70"/>
  <c r="AF384" i="70"/>
  <c r="AP384" i="70"/>
  <c r="Y384" i="70"/>
  <c r="N385" i="70"/>
  <c r="P386" i="70"/>
  <c r="AL386" i="70"/>
  <c r="AD387" i="70"/>
  <c r="AN387" i="70"/>
  <c r="Z387" i="70"/>
  <c r="L388" i="70"/>
  <c r="AF388" i="70"/>
  <c r="AP388" i="70"/>
  <c r="Y388" i="70"/>
  <c r="N389" i="70"/>
  <c r="P390" i="70"/>
  <c r="AL390" i="70"/>
  <c r="AD391" i="70"/>
  <c r="AN391" i="70"/>
  <c r="Z391" i="70"/>
  <c r="L392" i="70"/>
  <c r="AF392" i="70"/>
  <c r="AP392" i="70"/>
  <c r="Y392" i="70"/>
  <c r="N393" i="70"/>
  <c r="P394" i="70"/>
  <c r="AL394" i="70"/>
  <c r="AD395" i="70"/>
  <c r="N319" i="70"/>
  <c r="AD328" i="70"/>
  <c r="AQ335" i="70"/>
  <c r="AE338" i="70"/>
  <c r="AO342" i="70"/>
  <c r="AC345" i="70"/>
  <c r="AK346" i="70"/>
  <c r="AO348" i="70"/>
  <c r="M349" i="70"/>
  <c r="M351" i="70"/>
  <c r="Y351" i="70"/>
  <c r="AL353" i="70"/>
  <c r="AN354" i="70"/>
  <c r="L355" i="70"/>
  <c r="AP355" i="70"/>
  <c r="N356" i="70"/>
  <c r="P357" i="70"/>
  <c r="AD358" i="70"/>
  <c r="Z358" i="70"/>
  <c r="AF359" i="70"/>
  <c r="N360" i="70"/>
  <c r="AK360" i="70"/>
  <c r="AE361" i="70"/>
  <c r="AO361" i="70"/>
  <c r="X361" i="70"/>
  <c r="M362" i="70"/>
  <c r="AG362" i="70"/>
  <c r="AQ362" i="70"/>
  <c r="AK363" i="70"/>
  <c r="AC364" i="70"/>
  <c r="AM364" i="70"/>
  <c r="AE365" i="70"/>
  <c r="AO365" i="70"/>
  <c r="X365" i="70"/>
  <c r="AC366" i="70"/>
  <c r="AM366" i="70"/>
  <c r="AE367" i="70"/>
  <c r="AO367" i="70"/>
  <c r="X367" i="70"/>
  <c r="M368" i="70"/>
  <c r="AG368" i="70"/>
  <c r="AQ368" i="70"/>
  <c r="AK369" i="70"/>
  <c r="AC370" i="70"/>
  <c r="AM370" i="70"/>
  <c r="AE371" i="70"/>
  <c r="AO371" i="70"/>
  <c r="X371" i="70"/>
  <c r="M372" i="70"/>
  <c r="AG372" i="70"/>
  <c r="AQ372" i="70"/>
  <c r="AK373" i="70"/>
  <c r="AC374" i="70"/>
  <c r="AM374" i="70"/>
  <c r="AE375" i="70"/>
  <c r="AO375" i="70"/>
  <c r="X375" i="70"/>
  <c r="M376" i="70"/>
  <c r="AG376" i="70"/>
  <c r="AQ376" i="70"/>
  <c r="AK377" i="70"/>
  <c r="AC378" i="70"/>
  <c r="AM378" i="70"/>
  <c r="AE379" i="70"/>
  <c r="AO379" i="70"/>
  <c r="X379" i="70"/>
  <c r="M380" i="70"/>
  <c r="AG380" i="70"/>
  <c r="AQ380" i="70"/>
  <c r="AK381" i="70"/>
  <c r="AC382" i="70"/>
  <c r="AM382" i="70"/>
  <c r="AE383" i="70"/>
  <c r="AO383" i="70"/>
  <c r="X383" i="70"/>
  <c r="M384" i="70"/>
  <c r="AG384" i="70"/>
  <c r="AQ384" i="70"/>
  <c r="AK385" i="70"/>
  <c r="AC386" i="70"/>
  <c r="AM386" i="70"/>
  <c r="AE387" i="70"/>
  <c r="AO387" i="70"/>
  <c r="X387" i="70"/>
  <c r="M388" i="70"/>
  <c r="AG388" i="70"/>
  <c r="AQ388" i="70"/>
  <c r="AK389" i="70"/>
  <c r="AC390" i="70"/>
  <c r="AM390" i="70"/>
  <c r="AE391" i="70"/>
  <c r="AO391" i="70"/>
  <c r="X391" i="70"/>
  <c r="M392" i="70"/>
  <c r="AG392" i="70"/>
  <c r="AQ392" i="70"/>
  <c r="AK393" i="70"/>
  <c r="AC394" i="70"/>
  <c r="AM394" i="70"/>
  <c r="AE395" i="70"/>
  <c r="AO395" i="70"/>
  <c r="X395" i="70"/>
  <c r="M396" i="70"/>
  <c r="AN309" i="70"/>
  <c r="L334" i="70"/>
  <c r="AO338" i="70"/>
  <c r="AC341" i="70"/>
  <c r="AM345" i="70"/>
  <c r="P347" i="70"/>
  <c r="AF349" i="70"/>
  <c r="Y349" i="70"/>
  <c r="P351" i="70"/>
  <c r="AK352" i="70"/>
  <c r="AM353" i="70"/>
  <c r="AO354" i="70"/>
  <c r="M355" i="70"/>
  <c r="AQ355" i="70"/>
  <c r="AC357" i="70"/>
  <c r="AE358" i="70"/>
  <c r="X358" i="70"/>
  <c r="AG359" i="70"/>
  <c r="X359" i="70"/>
  <c r="AL360" i="70"/>
  <c r="Z360" i="70"/>
  <c r="L361" i="70"/>
  <c r="AF361" i="70"/>
  <c r="AP361" i="70"/>
  <c r="Y361" i="70"/>
  <c r="N362" i="70"/>
  <c r="P363" i="70"/>
  <c r="AL363" i="70"/>
  <c r="AD364" i="70"/>
  <c r="AN364" i="70"/>
  <c r="Z364" i="70"/>
  <c r="L365" i="70"/>
  <c r="AF365" i="70"/>
  <c r="AP365" i="70"/>
  <c r="Y365" i="70"/>
  <c r="AD366" i="70"/>
  <c r="AN366" i="70"/>
  <c r="Z366" i="70"/>
  <c r="L367" i="70"/>
  <c r="AF367" i="70"/>
  <c r="AP367" i="70"/>
  <c r="Y367" i="70"/>
  <c r="N368" i="70"/>
  <c r="P369" i="70"/>
  <c r="AL369" i="70"/>
  <c r="AD370" i="70"/>
  <c r="AN370" i="70"/>
  <c r="Z370" i="70"/>
  <c r="L371" i="70"/>
  <c r="AF371" i="70"/>
  <c r="AP371" i="70"/>
  <c r="Y371" i="70"/>
  <c r="N372" i="70"/>
  <c r="P373" i="70"/>
  <c r="AL373" i="70"/>
  <c r="AD374" i="70"/>
  <c r="AN374" i="70"/>
  <c r="Z374" i="70"/>
  <c r="L375" i="70"/>
  <c r="AF375" i="70"/>
  <c r="AP375" i="70"/>
  <c r="Y375" i="70"/>
  <c r="N376" i="70"/>
  <c r="P377" i="70"/>
  <c r="AL377" i="70"/>
  <c r="AD378" i="70"/>
  <c r="AN378" i="70"/>
  <c r="Z378" i="70"/>
  <c r="L379" i="70"/>
  <c r="AF379" i="70"/>
  <c r="AP379" i="70"/>
  <c r="Y379" i="70"/>
  <c r="N380" i="70"/>
  <c r="P381" i="70"/>
  <c r="AL381" i="70"/>
  <c r="AD382" i="70"/>
  <c r="AN382" i="70"/>
  <c r="Z382" i="70"/>
  <c r="L383" i="70"/>
  <c r="AF383" i="70"/>
  <c r="AP383" i="70"/>
  <c r="Y383" i="70"/>
  <c r="N384" i="70"/>
  <c r="P385" i="70"/>
  <c r="AL385" i="70"/>
  <c r="AD386" i="70"/>
  <c r="AN386" i="70"/>
  <c r="Z386" i="70"/>
  <c r="L387" i="70"/>
  <c r="AF387" i="70"/>
  <c r="AP387" i="70"/>
  <c r="Y387" i="70"/>
  <c r="N388" i="70"/>
  <c r="P389" i="70"/>
  <c r="AL389" i="70"/>
  <c r="AD390" i="70"/>
  <c r="AN390" i="70"/>
  <c r="Z390" i="70"/>
  <c r="L391" i="70"/>
  <c r="AF391" i="70"/>
  <c r="AP391" i="70"/>
  <c r="Y391" i="70"/>
  <c r="N392" i="70"/>
  <c r="P393" i="70"/>
  <c r="AL393" i="70"/>
  <c r="AD394" i="70"/>
  <c r="AN394" i="70"/>
  <c r="Z394" i="70"/>
  <c r="L395" i="70"/>
  <c r="AF395" i="70"/>
  <c r="AP395" i="70"/>
  <c r="Y395" i="70"/>
  <c r="N396" i="70"/>
  <c r="P397" i="70"/>
  <c r="AL397" i="70"/>
  <c r="AD398" i="70"/>
  <c r="AN398" i="70"/>
  <c r="Z398" i="70"/>
  <c r="L399" i="70"/>
  <c r="AF399" i="70"/>
  <c r="AP399" i="70"/>
  <c r="Y399" i="70"/>
  <c r="N400" i="70"/>
  <c r="P401" i="70"/>
  <c r="AL401" i="70"/>
  <c r="AD402" i="70"/>
  <c r="AN402" i="70"/>
  <c r="Z402" i="70"/>
  <c r="L403" i="70"/>
  <c r="AF403" i="70"/>
  <c r="AP403" i="70"/>
  <c r="Y403" i="70"/>
  <c r="N404" i="70"/>
  <c r="P405" i="70"/>
  <c r="AL405" i="70"/>
  <c r="Z321" i="70"/>
  <c r="M329" i="70"/>
  <c r="P332" i="70"/>
  <c r="BO334" i="70"/>
  <c r="AC337" i="70"/>
  <c r="AM341" i="70"/>
  <c r="AC347" i="70"/>
  <c r="AG349" i="70"/>
  <c r="AC351" i="70"/>
  <c r="AN352" i="70"/>
  <c r="L353" i="70"/>
  <c r="AP353" i="70"/>
  <c r="N354" i="70"/>
  <c r="P355" i="70"/>
  <c r="AD356" i="70"/>
  <c r="Z356" i="70"/>
  <c r="AF357" i="70"/>
  <c r="Y357" i="70"/>
  <c r="AL359" i="70"/>
  <c r="Y359" i="70"/>
  <c r="P360" i="70"/>
  <c r="AM360" i="70"/>
  <c r="X360" i="70"/>
  <c r="M361" i="70"/>
  <c r="AG361" i="70"/>
  <c r="AQ361" i="70"/>
  <c r="AK362" i="70"/>
  <c r="AC363" i="70"/>
  <c r="AM363" i="70"/>
  <c r="AE364" i="70"/>
  <c r="AO364" i="70"/>
  <c r="X364" i="70"/>
  <c r="M365" i="70"/>
  <c r="AG365" i="70"/>
  <c r="AQ365" i="70"/>
  <c r="AE366" i="70"/>
  <c r="AO366" i="70"/>
  <c r="X366" i="70"/>
  <c r="M367" i="70"/>
  <c r="AG367" i="70"/>
  <c r="AQ367" i="70"/>
  <c r="AK368" i="70"/>
  <c r="AC369" i="70"/>
  <c r="AM369" i="70"/>
  <c r="AE370" i="70"/>
  <c r="AO370" i="70"/>
  <c r="X370" i="70"/>
  <c r="M371" i="70"/>
  <c r="AG371" i="70"/>
  <c r="AQ371" i="70"/>
  <c r="AK372" i="70"/>
  <c r="AC373" i="70"/>
  <c r="AM373" i="70"/>
  <c r="AE374" i="70"/>
  <c r="AO374" i="70"/>
  <c r="X374" i="70"/>
  <c r="M375" i="70"/>
  <c r="AG375" i="70"/>
  <c r="AQ375" i="70"/>
  <c r="AK376" i="70"/>
  <c r="AC377" i="70"/>
  <c r="AM377" i="70"/>
  <c r="AE378" i="70"/>
  <c r="AO378" i="70"/>
  <c r="X378" i="70"/>
  <c r="M379" i="70"/>
  <c r="AG379" i="70"/>
  <c r="AQ379" i="70"/>
  <c r="AK380" i="70"/>
  <c r="AC381" i="70"/>
  <c r="AM381" i="70"/>
  <c r="AE382" i="70"/>
  <c r="AO382" i="70"/>
  <c r="X382" i="70"/>
  <c r="M383" i="70"/>
  <c r="AG383" i="70"/>
  <c r="AQ383" i="70"/>
  <c r="AK384" i="70"/>
  <c r="AC385" i="70"/>
  <c r="AM385" i="70"/>
  <c r="AE386" i="70"/>
  <c r="AO386" i="70"/>
  <c r="X386" i="70"/>
  <c r="M387" i="70"/>
  <c r="AG387" i="70"/>
  <c r="AQ387" i="70"/>
  <c r="AK388" i="70"/>
  <c r="AC389" i="70"/>
  <c r="AM389" i="70"/>
  <c r="AE390" i="70"/>
  <c r="AO390" i="70"/>
  <c r="X390" i="70"/>
  <c r="M391" i="70"/>
  <c r="AG391" i="70"/>
  <c r="AQ391" i="70"/>
  <c r="AK392" i="70"/>
  <c r="AC393" i="70"/>
  <c r="AM393" i="70"/>
  <c r="AE394" i="70"/>
  <c r="AO394" i="70"/>
  <c r="X394" i="70"/>
  <c r="M395" i="70"/>
  <c r="AG395" i="70"/>
  <c r="AQ395" i="70"/>
  <c r="AK396" i="70"/>
  <c r="AC397" i="70"/>
  <c r="AM397" i="70"/>
  <c r="AE398" i="70"/>
  <c r="AO398" i="70"/>
  <c r="X398" i="70"/>
  <c r="M399" i="70"/>
  <c r="P312" i="70"/>
  <c r="AO332" i="70"/>
  <c r="AM337" i="70"/>
  <c r="X342" i="70"/>
  <c r="AK344" i="70"/>
  <c r="AL347" i="70"/>
  <c r="AP349" i="70"/>
  <c r="N350" i="70"/>
  <c r="AG351" i="70"/>
  <c r="AO352" i="70"/>
  <c r="M353" i="70"/>
  <c r="AQ353" i="70"/>
  <c r="AC355" i="70"/>
  <c r="AE356" i="70"/>
  <c r="X356" i="70"/>
  <c r="AG357" i="70"/>
  <c r="AK358" i="70"/>
  <c r="AM359" i="70"/>
  <c r="AC360" i="70"/>
  <c r="AN360" i="70"/>
  <c r="Y360" i="70"/>
  <c r="N361" i="70"/>
  <c r="P362" i="70"/>
  <c r="AL362" i="70"/>
  <c r="AD363" i="70"/>
  <c r="AN363" i="70"/>
  <c r="Z363" i="70"/>
  <c r="L364" i="70"/>
  <c r="AF364" i="70"/>
  <c r="AP364" i="70"/>
  <c r="Y364" i="70"/>
  <c r="N365" i="70"/>
  <c r="L366" i="70"/>
  <c r="AF366" i="70"/>
  <c r="AP366" i="70"/>
  <c r="Y366" i="70"/>
  <c r="N367" i="70"/>
  <c r="P368" i="70"/>
  <c r="AL368" i="70"/>
  <c r="AD369" i="70"/>
  <c r="AN369" i="70"/>
  <c r="Z369" i="70"/>
  <c r="L370" i="70"/>
  <c r="AF370" i="70"/>
  <c r="AP370" i="70"/>
  <c r="Y370" i="70"/>
  <c r="N371" i="70"/>
  <c r="P372" i="70"/>
  <c r="AL372" i="70"/>
  <c r="AD373" i="70"/>
  <c r="AN373" i="70"/>
  <c r="Z373" i="70"/>
  <c r="L374" i="70"/>
  <c r="AF374" i="70"/>
  <c r="AP374" i="70"/>
  <c r="Y374" i="70"/>
  <c r="N375" i="70"/>
  <c r="P376" i="70"/>
  <c r="AL376" i="70"/>
  <c r="AD377" i="70"/>
  <c r="AN377" i="70"/>
  <c r="Z377" i="70"/>
  <c r="L378" i="70"/>
  <c r="AF378" i="70"/>
  <c r="AP378" i="70"/>
  <c r="Y378" i="70"/>
  <c r="N379" i="70"/>
  <c r="P380" i="70"/>
  <c r="AL380" i="70"/>
  <c r="AD381" i="70"/>
  <c r="AN381" i="70"/>
  <c r="Z381" i="70"/>
  <c r="L382" i="70"/>
  <c r="AF382" i="70"/>
  <c r="AP382" i="70"/>
  <c r="Y382" i="70"/>
  <c r="N383" i="70"/>
  <c r="P384" i="70"/>
  <c r="AL384" i="70"/>
  <c r="AD385" i="70"/>
  <c r="AN385" i="70"/>
  <c r="Z385" i="70"/>
  <c r="L386" i="70"/>
  <c r="AF386" i="70"/>
  <c r="AP386" i="70"/>
  <c r="Y386" i="70"/>
  <c r="N387" i="70"/>
  <c r="P388" i="70"/>
  <c r="AL388" i="70"/>
  <c r="AD389" i="70"/>
  <c r="AN389" i="70"/>
  <c r="Z389" i="70"/>
  <c r="L390" i="70"/>
  <c r="AF390" i="70"/>
  <c r="AP390" i="70"/>
  <c r="Y390" i="70"/>
  <c r="N391" i="70"/>
  <c r="P392" i="70"/>
  <c r="AL392" i="70"/>
  <c r="AD393" i="70"/>
  <c r="AN393" i="70"/>
  <c r="Z393" i="70"/>
  <c r="L394" i="70"/>
  <c r="AF394" i="70"/>
  <c r="AP394" i="70"/>
  <c r="Y394" i="70"/>
  <c r="N395" i="70"/>
  <c r="P396" i="70"/>
  <c r="AL396" i="70"/>
  <c r="AD397" i="70"/>
  <c r="AN397" i="70"/>
  <c r="Z397" i="70"/>
  <c r="L398" i="70"/>
  <c r="AF398" i="70"/>
  <c r="AP398" i="70"/>
  <c r="Y398" i="70"/>
  <c r="N399" i="70"/>
  <c r="P400" i="70"/>
  <c r="AL400" i="70"/>
  <c r="AD401" i="70"/>
  <c r="AN401" i="70"/>
  <c r="Z401" i="70"/>
  <c r="L402" i="70"/>
  <c r="AF402" i="70"/>
  <c r="AP402" i="70"/>
  <c r="Y402" i="70"/>
  <c r="N403" i="70"/>
  <c r="P404" i="70"/>
  <c r="AL404" i="70"/>
  <c r="AD405" i="70"/>
  <c r="AN405" i="70"/>
  <c r="Z405" i="70"/>
  <c r="L406" i="70"/>
  <c r="AF406" i="70"/>
  <c r="AP406" i="70"/>
  <c r="Y406" i="70"/>
  <c r="N407" i="70"/>
  <c r="P408" i="70"/>
  <c r="AL408" i="70"/>
  <c r="AQ349" i="70"/>
  <c r="P353" i="70"/>
  <c r="Y355" i="70"/>
  <c r="AC362" i="70"/>
  <c r="AO369" i="70"/>
  <c r="AC372" i="70"/>
  <c r="AM376" i="70"/>
  <c r="AC380" i="70"/>
  <c r="AM384" i="70"/>
  <c r="X389" i="70"/>
  <c r="AK391" i="70"/>
  <c r="M394" i="70"/>
  <c r="AN395" i="70"/>
  <c r="L396" i="70"/>
  <c r="AQ398" i="70"/>
  <c r="AK399" i="70"/>
  <c r="AM400" i="70"/>
  <c r="AO401" i="70"/>
  <c r="M402" i="70"/>
  <c r="AQ402" i="70"/>
  <c r="AC404" i="70"/>
  <c r="AE405" i="70"/>
  <c r="X405" i="70"/>
  <c r="AE406" i="70"/>
  <c r="L407" i="70"/>
  <c r="AN407" i="70"/>
  <c r="X407" i="70"/>
  <c r="AC408" i="70"/>
  <c r="AQ408" i="70"/>
  <c r="AC409" i="70"/>
  <c r="AM409" i="70"/>
  <c r="AE410" i="70"/>
  <c r="AO410" i="70"/>
  <c r="X410" i="70"/>
  <c r="M411" i="70"/>
  <c r="AG411" i="70"/>
  <c r="AQ411" i="70"/>
  <c r="AK412" i="70"/>
  <c r="AC413" i="70"/>
  <c r="AM413" i="70"/>
  <c r="AE414" i="70"/>
  <c r="AO414" i="70"/>
  <c r="X414" i="70"/>
  <c r="M415" i="70"/>
  <c r="AG415" i="70"/>
  <c r="AQ415" i="70"/>
  <c r="AK416" i="70"/>
  <c r="AC417" i="70"/>
  <c r="AM417" i="70"/>
  <c r="AE418" i="70"/>
  <c r="AO418" i="70"/>
  <c r="X418" i="70"/>
  <c r="M419" i="70"/>
  <c r="AG419" i="70"/>
  <c r="AQ419" i="70"/>
  <c r="AK420" i="70"/>
  <c r="AC421" i="70"/>
  <c r="AM421" i="70"/>
  <c r="AE422" i="70"/>
  <c r="AO422" i="70"/>
  <c r="X422" i="70"/>
  <c r="M423" i="70"/>
  <c r="AG423" i="70"/>
  <c r="AQ423" i="70"/>
  <c r="AK424" i="70"/>
  <c r="AC425" i="70"/>
  <c r="AM425" i="70"/>
  <c r="AE426" i="70"/>
  <c r="AO426" i="70"/>
  <c r="X426" i="70"/>
  <c r="M427" i="70"/>
  <c r="AG427" i="70"/>
  <c r="AQ427" i="70"/>
  <c r="AK428" i="70"/>
  <c r="AC429" i="70"/>
  <c r="AM429" i="70"/>
  <c r="AE430" i="70"/>
  <c r="AO430" i="70"/>
  <c r="X430" i="70"/>
  <c r="M431" i="70"/>
  <c r="AG431" i="70"/>
  <c r="AQ431" i="70"/>
  <c r="AK432" i="70"/>
  <c r="AC433" i="70"/>
  <c r="AM433" i="70"/>
  <c r="AE434" i="70"/>
  <c r="AO434" i="70"/>
  <c r="X434" i="70"/>
  <c r="M435" i="70"/>
  <c r="AG435" i="70"/>
  <c r="AQ435" i="70"/>
  <c r="AK436" i="70"/>
  <c r="AC437" i="70"/>
  <c r="AM437" i="70"/>
  <c r="AE438" i="70"/>
  <c r="AO438" i="70"/>
  <c r="X438" i="70"/>
  <c r="M439" i="70"/>
  <c r="AG439" i="70"/>
  <c r="AQ439" i="70"/>
  <c r="AK440" i="70"/>
  <c r="AC441" i="70"/>
  <c r="AM441" i="70"/>
  <c r="AE442" i="70"/>
  <c r="AO442" i="70"/>
  <c r="X442" i="70"/>
  <c r="M443" i="70"/>
  <c r="AG443" i="70"/>
  <c r="AQ443" i="70"/>
  <c r="AK444" i="70"/>
  <c r="AC445" i="70"/>
  <c r="AM445" i="70"/>
  <c r="AE446" i="70"/>
  <c r="AO446" i="70"/>
  <c r="X446" i="70"/>
  <c r="M447" i="70"/>
  <c r="AG447" i="70"/>
  <c r="AQ447" i="70"/>
  <c r="AK448" i="70"/>
  <c r="AC449" i="70"/>
  <c r="AM449" i="70"/>
  <c r="AE450" i="70"/>
  <c r="AO450" i="70"/>
  <c r="X450" i="70"/>
  <c r="M451" i="70"/>
  <c r="AG451" i="70"/>
  <c r="AQ451" i="70"/>
  <c r="AK452" i="70"/>
  <c r="AC453" i="70"/>
  <c r="AM453" i="70"/>
  <c r="AE454" i="70"/>
  <c r="AO454" i="70"/>
  <c r="X454" i="70"/>
  <c r="M455" i="70"/>
  <c r="AG455" i="70"/>
  <c r="AQ455" i="70"/>
  <c r="AK456" i="70"/>
  <c r="AC457" i="70"/>
  <c r="AM457" i="70"/>
  <c r="AE458" i="70"/>
  <c r="AO458" i="70"/>
  <c r="X458" i="70"/>
  <c r="M459" i="70"/>
  <c r="AG459" i="70"/>
  <c r="AQ459" i="70"/>
  <c r="AK460" i="70"/>
  <c r="AC461" i="70"/>
  <c r="AM461" i="70"/>
  <c r="AE462" i="70"/>
  <c r="AO462" i="70"/>
  <c r="X462" i="70"/>
  <c r="M463" i="70"/>
  <c r="AG463" i="70"/>
  <c r="AQ463" i="70"/>
  <c r="AK464" i="70"/>
  <c r="AC465" i="70"/>
  <c r="AM465" i="70"/>
  <c r="AE466" i="70"/>
  <c r="AO466" i="70"/>
  <c r="X466" i="70"/>
  <c r="M467" i="70"/>
  <c r="AG467" i="70"/>
  <c r="AQ467" i="70"/>
  <c r="AK468" i="70"/>
  <c r="AC469" i="70"/>
  <c r="AM469" i="70"/>
  <c r="AE470" i="70"/>
  <c r="AO470" i="70"/>
  <c r="X470" i="70"/>
  <c r="M471" i="70"/>
  <c r="AG471" i="70"/>
  <c r="AQ471" i="70"/>
  <c r="AK472" i="70"/>
  <c r="AC473" i="70"/>
  <c r="AM473" i="70"/>
  <c r="AE474" i="70"/>
  <c r="AO474" i="70"/>
  <c r="X474" i="70"/>
  <c r="M475" i="70"/>
  <c r="AG475" i="70"/>
  <c r="AQ475" i="70"/>
  <c r="AK476" i="70"/>
  <c r="AC477" i="70"/>
  <c r="AM477" i="70"/>
  <c r="AE478" i="70"/>
  <c r="AO478" i="70"/>
  <c r="X478" i="70"/>
  <c r="M479" i="70"/>
  <c r="AG479" i="70"/>
  <c r="AQ479" i="70"/>
  <c r="AK480" i="70"/>
  <c r="AC481" i="70"/>
  <c r="AM481" i="70"/>
  <c r="AE482" i="70"/>
  <c r="AO482" i="70"/>
  <c r="X482" i="70"/>
  <c r="M483" i="70"/>
  <c r="AG483" i="70"/>
  <c r="AQ483" i="70"/>
  <c r="AK484" i="70"/>
  <c r="AC485" i="70"/>
  <c r="AM485" i="70"/>
  <c r="AE486" i="70"/>
  <c r="AO486" i="70"/>
  <c r="X486" i="70"/>
  <c r="M487" i="70"/>
  <c r="AG487" i="70"/>
  <c r="AQ487" i="70"/>
  <c r="AK488" i="70"/>
  <c r="AC489" i="70"/>
  <c r="AM489" i="70"/>
  <c r="AE490" i="70"/>
  <c r="AO490" i="70"/>
  <c r="X490" i="70"/>
  <c r="M491" i="70"/>
  <c r="AG491" i="70"/>
  <c r="L359" i="70"/>
  <c r="AM362" i="70"/>
  <c r="AC368" i="70"/>
  <c r="AM372" i="70"/>
  <c r="X377" i="70"/>
  <c r="AM380" i="70"/>
  <c r="X385" i="70"/>
  <c r="AK387" i="70"/>
  <c r="M390" i="70"/>
  <c r="AG394" i="70"/>
  <c r="AC396" i="70"/>
  <c r="N397" i="70"/>
  <c r="AN399" i="70"/>
  <c r="L400" i="70"/>
  <c r="AP400" i="70"/>
  <c r="N401" i="70"/>
  <c r="P402" i="70"/>
  <c r="AD403" i="70"/>
  <c r="Z403" i="70"/>
  <c r="AF404" i="70"/>
  <c r="Y404" i="70"/>
  <c r="AG406" i="70"/>
  <c r="M407" i="70"/>
  <c r="AO407" i="70"/>
  <c r="Y407" i="70"/>
  <c r="AF408" i="70"/>
  <c r="AD409" i="70"/>
  <c r="AN409" i="70"/>
  <c r="Z409" i="70"/>
  <c r="L410" i="70"/>
  <c r="AF410" i="70"/>
  <c r="AP410" i="70"/>
  <c r="Y410" i="70"/>
  <c r="N411" i="70"/>
  <c r="P412" i="70"/>
  <c r="AL412" i="70"/>
  <c r="AD413" i="70"/>
  <c r="AN413" i="70"/>
  <c r="Z413" i="70"/>
  <c r="L414" i="70"/>
  <c r="AF414" i="70"/>
  <c r="AP414" i="70"/>
  <c r="Y414" i="70"/>
  <c r="N415" i="70"/>
  <c r="P416" i="70"/>
  <c r="AL416" i="70"/>
  <c r="AD417" i="70"/>
  <c r="AN417" i="70"/>
  <c r="Z417" i="70"/>
  <c r="L418" i="70"/>
  <c r="AF418" i="70"/>
  <c r="AP418" i="70"/>
  <c r="Y418" i="70"/>
  <c r="N419" i="70"/>
  <c r="P420" i="70"/>
  <c r="AL420" i="70"/>
  <c r="AD421" i="70"/>
  <c r="AN421" i="70"/>
  <c r="Z421" i="70"/>
  <c r="L422" i="70"/>
  <c r="AF422" i="70"/>
  <c r="AP422" i="70"/>
  <c r="Y422" i="70"/>
  <c r="N423" i="70"/>
  <c r="P424" i="70"/>
  <c r="AL424" i="70"/>
  <c r="AD425" i="70"/>
  <c r="AN425" i="70"/>
  <c r="Z425" i="70"/>
  <c r="L426" i="70"/>
  <c r="AF426" i="70"/>
  <c r="AP426" i="70"/>
  <c r="Y426" i="70"/>
  <c r="N427" i="70"/>
  <c r="P428" i="70"/>
  <c r="AL428" i="70"/>
  <c r="AD429" i="70"/>
  <c r="AN429" i="70"/>
  <c r="Z429" i="70"/>
  <c r="L430" i="70"/>
  <c r="AF430" i="70"/>
  <c r="AP430" i="70"/>
  <c r="Y430" i="70"/>
  <c r="N431" i="70"/>
  <c r="P432" i="70"/>
  <c r="AL432" i="70"/>
  <c r="AD433" i="70"/>
  <c r="AN433" i="70"/>
  <c r="Z433" i="70"/>
  <c r="L434" i="70"/>
  <c r="AF434" i="70"/>
  <c r="AP434" i="70"/>
  <c r="Y434" i="70"/>
  <c r="N435" i="70"/>
  <c r="P436" i="70"/>
  <c r="AL436" i="70"/>
  <c r="AD437" i="70"/>
  <c r="AN437" i="70"/>
  <c r="Z437" i="70"/>
  <c r="L438" i="70"/>
  <c r="AF438" i="70"/>
  <c r="AP438" i="70"/>
  <c r="Y438" i="70"/>
  <c r="N439" i="70"/>
  <c r="P440" i="70"/>
  <c r="AL440" i="70"/>
  <c r="AD441" i="70"/>
  <c r="AN441" i="70"/>
  <c r="Z441" i="70"/>
  <c r="L442" i="70"/>
  <c r="AF442" i="70"/>
  <c r="AP442" i="70"/>
  <c r="Y442" i="70"/>
  <c r="N443" i="70"/>
  <c r="P444" i="70"/>
  <c r="AL444" i="70"/>
  <c r="AD445" i="70"/>
  <c r="AN445" i="70"/>
  <c r="Z445" i="70"/>
  <c r="L446" i="70"/>
  <c r="AF446" i="70"/>
  <c r="AP446" i="70"/>
  <c r="Y446" i="70"/>
  <c r="N447" i="70"/>
  <c r="P448" i="70"/>
  <c r="AL448" i="70"/>
  <c r="AD449" i="70"/>
  <c r="AN449" i="70"/>
  <c r="Z449" i="70"/>
  <c r="L450" i="70"/>
  <c r="AF450" i="70"/>
  <c r="AP450" i="70"/>
  <c r="Y450" i="70"/>
  <c r="N451" i="70"/>
  <c r="P452" i="70"/>
  <c r="AL452" i="70"/>
  <c r="AD453" i="70"/>
  <c r="AN453" i="70"/>
  <c r="Z453" i="70"/>
  <c r="L454" i="70"/>
  <c r="AF454" i="70"/>
  <c r="AP454" i="70"/>
  <c r="Y454" i="70"/>
  <c r="N455" i="70"/>
  <c r="P456" i="70"/>
  <c r="AL456" i="70"/>
  <c r="AD457" i="70"/>
  <c r="AN457" i="70"/>
  <c r="Z457" i="70"/>
  <c r="L458" i="70"/>
  <c r="AF458" i="70"/>
  <c r="AP458" i="70"/>
  <c r="Y458" i="70"/>
  <c r="N459" i="70"/>
  <c r="P460" i="70"/>
  <c r="AL460" i="70"/>
  <c r="AD461" i="70"/>
  <c r="AN461" i="70"/>
  <c r="Z461" i="70"/>
  <c r="L462" i="70"/>
  <c r="AF462" i="70"/>
  <c r="AP462" i="70"/>
  <c r="Y462" i="70"/>
  <c r="N463" i="70"/>
  <c r="P464" i="70"/>
  <c r="AL464" i="70"/>
  <c r="AD465" i="70"/>
  <c r="AN465" i="70"/>
  <c r="Z465" i="70"/>
  <c r="L466" i="70"/>
  <c r="AF466" i="70"/>
  <c r="AP466" i="70"/>
  <c r="Y466" i="70"/>
  <c r="N467" i="70"/>
  <c r="P468" i="70"/>
  <c r="AL468" i="70"/>
  <c r="AD469" i="70"/>
  <c r="AN469" i="70"/>
  <c r="Z469" i="70"/>
  <c r="L470" i="70"/>
  <c r="AF470" i="70"/>
  <c r="AP470" i="70"/>
  <c r="Y470" i="70"/>
  <c r="N471" i="70"/>
  <c r="P472" i="70"/>
  <c r="AL472" i="70"/>
  <c r="AD473" i="70"/>
  <c r="AN473" i="70"/>
  <c r="Z473" i="70"/>
  <c r="L474" i="70"/>
  <c r="AF474" i="70"/>
  <c r="AP474" i="70"/>
  <c r="Y474" i="70"/>
  <c r="N475" i="70"/>
  <c r="P476" i="70"/>
  <c r="AL476" i="70"/>
  <c r="AD477" i="70"/>
  <c r="AN477" i="70"/>
  <c r="Z477" i="70"/>
  <c r="L478" i="70"/>
  <c r="AF478" i="70"/>
  <c r="AP478" i="70"/>
  <c r="Y478" i="70"/>
  <c r="N479" i="70"/>
  <c r="P480" i="70"/>
  <c r="AL480" i="70"/>
  <c r="AD481" i="70"/>
  <c r="AN481" i="70"/>
  <c r="Z481" i="70"/>
  <c r="L482" i="70"/>
  <c r="AF482" i="70"/>
  <c r="AP482" i="70"/>
  <c r="Y482" i="70"/>
  <c r="N483" i="70"/>
  <c r="P484" i="70"/>
  <c r="AL484" i="70"/>
  <c r="AD485" i="70"/>
  <c r="AN485" i="70"/>
  <c r="Z485" i="70"/>
  <c r="L486" i="70"/>
  <c r="AF486" i="70"/>
  <c r="AP486" i="70"/>
  <c r="Y486" i="70"/>
  <c r="N487" i="70"/>
  <c r="P488" i="70"/>
  <c r="AL488" i="70"/>
  <c r="AD489" i="70"/>
  <c r="AN489" i="70"/>
  <c r="Z489" i="70"/>
  <c r="L490" i="70"/>
  <c r="AF490" i="70"/>
  <c r="AP490" i="70"/>
  <c r="Y490" i="70"/>
  <c r="N491" i="70"/>
  <c r="P492" i="70"/>
  <c r="AL492" i="70"/>
  <c r="AD493" i="70"/>
  <c r="AN493" i="70"/>
  <c r="Z493" i="70"/>
  <c r="L494" i="70"/>
  <c r="AF494" i="70"/>
  <c r="AP494" i="70"/>
  <c r="Y494" i="70"/>
  <c r="N495" i="70"/>
  <c r="P496" i="70"/>
  <c r="AL496" i="70"/>
  <c r="AD497" i="70"/>
  <c r="AN497" i="70"/>
  <c r="Z497" i="70"/>
  <c r="L498" i="70"/>
  <c r="AF498" i="70"/>
  <c r="AP498" i="70"/>
  <c r="Y498" i="70"/>
  <c r="N499" i="70"/>
  <c r="P500" i="70"/>
  <c r="AL500" i="70"/>
  <c r="AD501" i="70"/>
  <c r="AN501" i="70"/>
  <c r="Z501" i="70"/>
  <c r="L502" i="70"/>
  <c r="AF502" i="70"/>
  <c r="AP502" i="70"/>
  <c r="Y502" i="70"/>
  <c r="N503" i="70"/>
  <c r="P504" i="70"/>
  <c r="AL504" i="70"/>
  <c r="AD505" i="70"/>
  <c r="AN505" i="70"/>
  <c r="Z505" i="70"/>
  <c r="L506" i="70"/>
  <c r="AF506" i="70"/>
  <c r="AP506" i="70"/>
  <c r="AP359" i="70"/>
  <c r="X363" i="70"/>
  <c r="AK365" i="70"/>
  <c r="AM368" i="70"/>
  <c r="X373" i="70"/>
  <c r="AK375" i="70"/>
  <c r="X381" i="70"/>
  <c r="AK383" i="70"/>
  <c r="M386" i="70"/>
  <c r="AG390" i="70"/>
  <c r="AQ394" i="70"/>
  <c r="AF396" i="70"/>
  <c r="M398" i="70"/>
  <c r="AO399" i="70"/>
  <c r="M400" i="70"/>
  <c r="AQ400" i="70"/>
  <c r="AC402" i="70"/>
  <c r="AE403" i="70"/>
  <c r="X403" i="70"/>
  <c r="AG404" i="70"/>
  <c r="AK405" i="70"/>
  <c r="AL406" i="70"/>
  <c r="AP407" i="70"/>
  <c r="AG408" i="70"/>
  <c r="AE409" i="70"/>
  <c r="AO409" i="70"/>
  <c r="X409" i="70"/>
  <c r="M410" i="70"/>
  <c r="AG410" i="70"/>
  <c r="AQ410" i="70"/>
  <c r="AK411" i="70"/>
  <c r="AC412" i="70"/>
  <c r="AM412" i="70"/>
  <c r="AE413" i="70"/>
  <c r="AO413" i="70"/>
  <c r="X413" i="70"/>
  <c r="M414" i="70"/>
  <c r="AG414" i="70"/>
  <c r="AQ414" i="70"/>
  <c r="AK415" i="70"/>
  <c r="AC416" i="70"/>
  <c r="AM416" i="70"/>
  <c r="AE417" i="70"/>
  <c r="AO417" i="70"/>
  <c r="X417" i="70"/>
  <c r="M418" i="70"/>
  <c r="AG418" i="70"/>
  <c r="AQ418" i="70"/>
  <c r="AK419" i="70"/>
  <c r="AC420" i="70"/>
  <c r="AM420" i="70"/>
  <c r="AE421" i="70"/>
  <c r="AO421" i="70"/>
  <c r="X421" i="70"/>
  <c r="M422" i="70"/>
  <c r="AG422" i="70"/>
  <c r="AQ422" i="70"/>
  <c r="AK423" i="70"/>
  <c r="AC424" i="70"/>
  <c r="AM424" i="70"/>
  <c r="AE425" i="70"/>
  <c r="AO425" i="70"/>
  <c r="X425" i="70"/>
  <c r="M426" i="70"/>
  <c r="AG426" i="70"/>
  <c r="AQ426" i="70"/>
  <c r="AK427" i="70"/>
  <c r="AC428" i="70"/>
  <c r="AM428" i="70"/>
  <c r="AE429" i="70"/>
  <c r="AO429" i="70"/>
  <c r="X429" i="70"/>
  <c r="M430" i="70"/>
  <c r="AG430" i="70"/>
  <c r="AQ430" i="70"/>
  <c r="AK431" i="70"/>
  <c r="AC432" i="70"/>
  <c r="AM432" i="70"/>
  <c r="AE433" i="70"/>
  <c r="AO433" i="70"/>
  <c r="X433" i="70"/>
  <c r="M434" i="70"/>
  <c r="AG434" i="70"/>
  <c r="AQ434" i="70"/>
  <c r="AK435" i="70"/>
  <c r="AC436" i="70"/>
  <c r="AM436" i="70"/>
  <c r="AE437" i="70"/>
  <c r="AO437" i="70"/>
  <c r="X437" i="70"/>
  <c r="M438" i="70"/>
  <c r="AG438" i="70"/>
  <c r="AQ438" i="70"/>
  <c r="AK439" i="70"/>
  <c r="AC440" i="70"/>
  <c r="AM440" i="70"/>
  <c r="AE441" i="70"/>
  <c r="AO441" i="70"/>
  <c r="X441" i="70"/>
  <c r="M442" i="70"/>
  <c r="AG442" i="70"/>
  <c r="AQ442" i="70"/>
  <c r="AK443" i="70"/>
  <c r="AC444" i="70"/>
  <c r="AM444" i="70"/>
  <c r="AE445" i="70"/>
  <c r="AO445" i="70"/>
  <c r="X445" i="70"/>
  <c r="M446" i="70"/>
  <c r="AG446" i="70"/>
  <c r="AQ446" i="70"/>
  <c r="AK447" i="70"/>
  <c r="AC448" i="70"/>
  <c r="AM448" i="70"/>
  <c r="AE449" i="70"/>
  <c r="AO449" i="70"/>
  <c r="X449" i="70"/>
  <c r="M450" i="70"/>
  <c r="AG450" i="70"/>
  <c r="AQ450" i="70"/>
  <c r="AK451" i="70"/>
  <c r="AC452" i="70"/>
  <c r="AM452" i="70"/>
  <c r="AE453" i="70"/>
  <c r="AO453" i="70"/>
  <c r="X453" i="70"/>
  <c r="M454" i="70"/>
  <c r="AG454" i="70"/>
  <c r="AQ454" i="70"/>
  <c r="AK455" i="70"/>
  <c r="AC456" i="70"/>
  <c r="AM456" i="70"/>
  <c r="AE457" i="70"/>
  <c r="AO457" i="70"/>
  <c r="X457" i="70"/>
  <c r="M458" i="70"/>
  <c r="AG458" i="70"/>
  <c r="AQ458" i="70"/>
  <c r="AK459" i="70"/>
  <c r="AC460" i="70"/>
  <c r="AM460" i="70"/>
  <c r="AE461" i="70"/>
  <c r="AO461" i="70"/>
  <c r="X461" i="70"/>
  <c r="M462" i="70"/>
  <c r="AG462" i="70"/>
  <c r="AQ462" i="70"/>
  <c r="AK463" i="70"/>
  <c r="AC464" i="70"/>
  <c r="AM464" i="70"/>
  <c r="AE465" i="70"/>
  <c r="AO465" i="70"/>
  <c r="X465" i="70"/>
  <c r="M466" i="70"/>
  <c r="AG466" i="70"/>
  <c r="AQ466" i="70"/>
  <c r="AK467" i="70"/>
  <c r="AC468" i="70"/>
  <c r="AM468" i="70"/>
  <c r="AE469" i="70"/>
  <c r="AO469" i="70"/>
  <c r="X469" i="70"/>
  <c r="M470" i="70"/>
  <c r="AG470" i="70"/>
  <c r="AQ470" i="70"/>
  <c r="AK471" i="70"/>
  <c r="AC472" i="70"/>
  <c r="AM472" i="70"/>
  <c r="AE473" i="70"/>
  <c r="AO473" i="70"/>
  <c r="X473" i="70"/>
  <c r="M474" i="70"/>
  <c r="AG474" i="70"/>
  <c r="AQ474" i="70"/>
  <c r="AK475" i="70"/>
  <c r="AC476" i="70"/>
  <c r="AM476" i="70"/>
  <c r="AE477" i="70"/>
  <c r="AO477" i="70"/>
  <c r="X477" i="70"/>
  <c r="M478" i="70"/>
  <c r="AG478" i="70"/>
  <c r="AQ478" i="70"/>
  <c r="AK479" i="70"/>
  <c r="AC480" i="70"/>
  <c r="AM480" i="70"/>
  <c r="AE481" i="70"/>
  <c r="AO481" i="70"/>
  <c r="X481" i="70"/>
  <c r="M482" i="70"/>
  <c r="AG482" i="70"/>
  <c r="AQ482" i="70"/>
  <c r="AK483" i="70"/>
  <c r="AC484" i="70"/>
  <c r="AM484" i="70"/>
  <c r="AE485" i="70"/>
  <c r="AO485" i="70"/>
  <c r="X485" i="70"/>
  <c r="M486" i="70"/>
  <c r="AG486" i="70"/>
  <c r="AQ486" i="70"/>
  <c r="AK487" i="70"/>
  <c r="AC488" i="70"/>
  <c r="AM488" i="70"/>
  <c r="AE489" i="70"/>
  <c r="AO489" i="70"/>
  <c r="X489" i="70"/>
  <c r="M490" i="70"/>
  <c r="AG490" i="70"/>
  <c r="AQ490" i="70"/>
  <c r="AK491" i="70"/>
  <c r="AC492" i="70"/>
  <c r="AM492" i="70"/>
  <c r="AE493" i="70"/>
  <c r="AO493" i="70"/>
  <c r="X493" i="70"/>
  <c r="M494" i="70"/>
  <c r="AG494" i="70"/>
  <c r="AQ494" i="70"/>
  <c r="AK495" i="70"/>
  <c r="AC496" i="70"/>
  <c r="AM496" i="70"/>
  <c r="AE497" i="70"/>
  <c r="AO497" i="70"/>
  <c r="X497" i="70"/>
  <c r="M498" i="70"/>
  <c r="AG498" i="70"/>
  <c r="AQ498" i="70"/>
  <c r="AK499" i="70"/>
  <c r="AC500" i="70"/>
  <c r="AM500" i="70"/>
  <c r="AE501" i="70"/>
  <c r="AO501" i="70"/>
  <c r="X501" i="70"/>
  <c r="M502" i="70"/>
  <c r="AG502" i="70"/>
  <c r="AQ502" i="70"/>
  <c r="AK503" i="70"/>
  <c r="AC504" i="70"/>
  <c r="AM504" i="70"/>
  <c r="AE505" i="70"/>
  <c r="AO505" i="70"/>
  <c r="AL351" i="70"/>
  <c r="AD354" i="70"/>
  <c r="AK361" i="70"/>
  <c r="M364" i="70"/>
  <c r="X369" i="70"/>
  <c r="AK371" i="70"/>
  <c r="M374" i="70"/>
  <c r="AK379" i="70"/>
  <c r="M382" i="70"/>
  <c r="AG386" i="70"/>
  <c r="AQ390" i="70"/>
  <c r="AE393" i="70"/>
  <c r="AG396" i="70"/>
  <c r="AE397" i="70"/>
  <c r="P398" i="70"/>
  <c r="AQ399" i="70"/>
  <c r="AC401" i="70"/>
  <c r="AE402" i="70"/>
  <c r="X402" i="70"/>
  <c r="AG403" i="70"/>
  <c r="AK404" i="70"/>
  <c r="AM405" i="70"/>
  <c r="AM406" i="70"/>
  <c r="Z406" i="70"/>
  <c r="AD407" i="70"/>
  <c r="AQ407" i="70"/>
  <c r="Z408" i="70"/>
  <c r="L409" i="70"/>
  <c r="AF409" i="70"/>
  <c r="AP409" i="70"/>
  <c r="Y409" i="70"/>
  <c r="N410" i="70"/>
  <c r="P411" i="70"/>
  <c r="AL411" i="70"/>
  <c r="AD412" i="70"/>
  <c r="AN412" i="70"/>
  <c r="Z412" i="70"/>
  <c r="L413" i="70"/>
  <c r="AF413" i="70"/>
  <c r="AP413" i="70"/>
  <c r="Y413" i="70"/>
  <c r="N414" i="70"/>
  <c r="P415" i="70"/>
  <c r="AL415" i="70"/>
  <c r="AD416" i="70"/>
  <c r="AN416" i="70"/>
  <c r="Z416" i="70"/>
  <c r="L417" i="70"/>
  <c r="AF417" i="70"/>
  <c r="AP417" i="70"/>
  <c r="Y417" i="70"/>
  <c r="N418" i="70"/>
  <c r="P419" i="70"/>
  <c r="AL419" i="70"/>
  <c r="AD420" i="70"/>
  <c r="AN420" i="70"/>
  <c r="Z420" i="70"/>
  <c r="L421" i="70"/>
  <c r="AF421" i="70"/>
  <c r="AP421" i="70"/>
  <c r="Y421" i="70"/>
  <c r="N422" i="70"/>
  <c r="P423" i="70"/>
  <c r="AL423" i="70"/>
  <c r="AD424" i="70"/>
  <c r="AN424" i="70"/>
  <c r="Z424" i="70"/>
  <c r="L425" i="70"/>
  <c r="AF425" i="70"/>
  <c r="AP425" i="70"/>
  <c r="Y425" i="70"/>
  <c r="N426" i="70"/>
  <c r="P427" i="70"/>
  <c r="AL427" i="70"/>
  <c r="AD428" i="70"/>
  <c r="AN428" i="70"/>
  <c r="Z428" i="70"/>
  <c r="L429" i="70"/>
  <c r="AF429" i="70"/>
  <c r="AP429" i="70"/>
  <c r="Y429" i="70"/>
  <c r="N430" i="70"/>
  <c r="P431" i="70"/>
  <c r="AL431" i="70"/>
  <c r="AD432" i="70"/>
  <c r="AN432" i="70"/>
  <c r="Z432" i="70"/>
  <c r="L433" i="70"/>
  <c r="AF433" i="70"/>
  <c r="AP433" i="70"/>
  <c r="Y433" i="70"/>
  <c r="N434" i="70"/>
  <c r="P435" i="70"/>
  <c r="AL435" i="70"/>
  <c r="AD436" i="70"/>
  <c r="AN436" i="70"/>
  <c r="Z436" i="70"/>
  <c r="L437" i="70"/>
  <c r="AF437" i="70"/>
  <c r="AP437" i="70"/>
  <c r="Y437" i="70"/>
  <c r="N438" i="70"/>
  <c r="P439" i="70"/>
  <c r="AL439" i="70"/>
  <c r="AD440" i="70"/>
  <c r="AN440" i="70"/>
  <c r="Z440" i="70"/>
  <c r="L441" i="70"/>
  <c r="AF441" i="70"/>
  <c r="AP441" i="70"/>
  <c r="Y441" i="70"/>
  <c r="N442" i="70"/>
  <c r="P443" i="70"/>
  <c r="AL443" i="70"/>
  <c r="AD444" i="70"/>
  <c r="AN444" i="70"/>
  <c r="Z444" i="70"/>
  <c r="L445" i="70"/>
  <c r="AF445" i="70"/>
  <c r="AP445" i="70"/>
  <c r="Y445" i="70"/>
  <c r="N446" i="70"/>
  <c r="P447" i="70"/>
  <c r="AL447" i="70"/>
  <c r="AD448" i="70"/>
  <c r="AN448" i="70"/>
  <c r="Z448" i="70"/>
  <c r="L449" i="70"/>
  <c r="AF449" i="70"/>
  <c r="AP449" i="70"/>
  <c r="Y449" i="70"/>
  <c r="N450" i="70"/>
  <c r="P451" i="70"/>
  <c r="AL451" i="70"/>
  <c r="AD452" i="70"/>
  <c r="AN452" i="70"/>
  <c r="Z452" i="70"/>
  <c r="L453" i="70"/>
  <c r="AF453" i="70"/>
  <c r="AP453" i="70"/>
  <c r="Y453" i="70"/>
  <c r="N454" i="70"/>
  <c r="P455" i="70"/>
  <c r="AL455" i="70"/>
  <c r="AD456" i="70"/>
  <c r="AN456" i="70"/>
  <c r="Z456" i="70"/>
  <c r="L457" i="70"/>
  <c r="AF457" i="70"/>
  <c r="AP457" i="70"/>
  <c r="Y457" i="70"/>
  <c r="N458" i="70"/>
  <c r="P459" i="70"/>
  <c r="AL459" i="70"/>
  <c r="AD460" i="70"/>
  <c r="AN460" i="70"/>
  <c r="Z460" i="70"/>
  <c r="L461" i="70"/>
  <c r="AF461" i="70"/>
  <c r="AP461" i="70"/>
  <c r="Y461" i="70"/>
  <c r="N462" i="70"/>
  <c r="P463" i="70"/>
  <c r="AL463" i="70"/>
  <c r="AD464" i="70"/>
  <c r="AN464" i="70"/>
  <c r="Z464" i="70"/>
  <c r="L465" i="70"/>
  <c r="AF465" i="70"/>
  <c r="AP465" i="70"/>
  <c r="Y465" i="70"/>
  <c r="N466" i="70"/>
  <c r="P467" i="70"/>
  <c r="AL467" i="70"/>
  <c r="AD468" i="70"/>
  <c r="AN468" i="70"/>
  <c r="Z468" i="70"/>
  <c r="L469" i="70"/>
  <c r="AF469" i="70"/>
  <c r="AP469" i="70"/>
  <c r="Y469" i="70"/>
  <c r="N470" i="70"/>
  <c r="P471" i="70"/>
  <c r="AL471" i="70"/>
  <c r="AD472" i="70"/>
  <c r="AN472" i="70"/>
  <c r="Z472" i="70"/>
  <c r="L473" i="70"/>
  <c r="AF473" i="70"/>
  <c r="AP473" i="70"/>
  <c r="Y473" i="70"/>
  <c r="N474" i="70"/>
  <c r="P475" i="70"/>
  <c r="AL475" i="70"/>
  <c r="AD476" i="70"/>
  <c r="AN476" i="70"/>
  <c r="Z476" i="70"/>
  <c r="L477" i="70"/>
  <c r="AF477" i="70"/>
  <c r="AP477" i="70"/>
  <c r="Y477" i="70"/>
  <c r="N478" i="70"/>
  <c r="P479" i="70"/>
  <c r="AL479" i="70"/>
  <c r="AD480" i="70"/>
  <c r="AN480" i="70"/>
  <c r="Z480" i="70"/>
  <c r="L481" i="70"/>
  <c r="AF481" i="70"/>
  <c r="AP481" i="70"/>
  <c r="Y481" i="70"/>
  <c r="N482" i="70"/>
  <c r="P483" i="70"/>
  <c r="AL483" i="70"/>
  <c r="AD484" i="70"/>
  <c r="AN484" i="70"/>
  <c r="Z484" i="70"/>
  <c r="L485" i="70"/>
  <c r="AF485" i="70"/>
  <c r="AP485" i="70"/>
  <c r="Y485" i="70"/>
  <c r="N486" i="70"/>
  <c r="P487" i="70"/>
  <c r="AL487" i="70"/>
  <c r="AD488" i="70"/>
  <c r="AN488" i="70"/>
  <c r="Z488" i="70"/>
  <c r="L489" i="70"/>
  <c r="AF489" i="70"/>
  <c r="AP489" i="70"/>
  <c r="Y489" i="70"/>
  <c r="N490" i="70"/>
  <c r="P491" i="70"/>
  <c r="AL491" i="70"/>
  <c r="AD492" i="70"/>
  <c r="AN492" i="70"/>
  <c r="Z492" i="70"/>
  <c r="L493" i="70"/>
  <c r="AF493" i="70"/>
  <c r="AP493" i="70"/>
  <c r="Y493" i="70"/>
  <c r="N494" i="70"/>
  <c r="P495" i="70"/>
  <c r="AL495" i="70"/>
  <c r="AD496" i="70"/>
  <c r="AN496" i="70"/>
  <c r="Z496" i="70"/>
  <c r="L497" i="70"/>
  <c r="AF497" i="70"/>
  <c r="AP497" i="70"/>
  <c r="Y497" i="70"/>
  <c r="N498" i="70"/>
  <c r="P499" i="70"/>
  <c r="AL499" i="70"/>
  <c r="AD500" i="70"/>
  <c r="AN500" i="70"/>
  <c r="Z500" i="70"/>
  <c r="L501" i="70"/>
  <c r="AF501" i="70"/>
  <c r="AP501" i="70"/>
  <c r="Y501" i="70"/>
  <c r="N502" i="70"/>
  <c r="X338" i="70"/>
  <c r="AL357" i="70"/>
  <c r="AG364" i="70"/>
  <c r="AK367" i="70"/>
  <c r="M370" i="70"/>
  <c r="AG374" i="70"/>
  <c r="M378" i="70"/>
  <c r="AG382" i="70"/>
  <c r="AQ386" i="70"/>
  <c r="AE389" i="70"/>
  <c r="AO393" i="70"/>
  <c r="AM396" i="70"/>
  <c r="AC398" i="70"/>
  <c r="AC400" i="70"/>
  <c r="AE401" i="70"/>
  <c r="X401" i="70"/>
  <c r="AG402" i="70"/>
  <c r="AK403" i="70"/>
  <c r="AM404" i="70"/>
  <c r="AO405" i="70"/>
  <c r="M406" i="70"/>
  <c r="AN406" i="70"/>
  <c r="X406" i="70"/>
  <c r="AE407" i="70"/>
  <c r="L408" i="70"/>
  <c r="AK408" i="70"/>
  <c r="X408" i="70"/>
  <c r="M409" i="70"/>
  <c r="AG409" i="70"/>
  <c r="AQ409" i="70"/>
  <c r="AK410" i="70"/>
  <c r="AC411" i="70"/>
  <c r="AM411" i="70"/>
  <c r="AE412" i="70"/>
  <c r="AO412" i="70"/>
  <c r="X412" i="70"/>
  <c r="M413" i="70"/>
  <c r="AG413" i="70"/>
  <c r="AQ413" i="70"/>
  <c r="AK414" i="70"/>
  <c r="AC415" i="70"/>
  <c r="AM415" i="70"/>
  <c r="AE416" i="70"/>
  <c r="AO416" i="70"/>
  <c r="X416" i="70"/>
  <c r="M417" i="70"/>
  <c r="AG417" i="70"/>
  <c r="AQ417" i="70"/>
  <c r="AK418" i="70"/>
  <c r="AC419" i="70"/>
  <c r="AM419" i="70"/>
  <c r="AE420" i="70"/>
  <c r="AO420" i="70"/>
  <c r="X420" i="70"/>
  <c r="M421" i="70"/>
  <c r="AG421" i="70"/>
  <c r="AQ421" i="70"/>
  <c r="AK422" i="70"/>
  <c r="AC423" i="70"/>
  <c r="AM423" i="70"/>
  <c r="AE424" i="70"/>
  <c r="AO424" i="70"/>
  <c r="X424" i="70"/>
  <c r="M425" i="70"/>
  <c r="AG425" i="70"/>
  <c r="AQ425" i="70"/>
  <c r="AK426" i="70"/>
  <c r="AC427" i="70"/>
  <c r="AM427" i="70"/>
  <c r="AE428" i="70"/>
  <c r="AO428" i="70"/>
  <c r="X428" i="70"/>
  <c r="M429" i="70"/>
  <c r="AG429" i="70"/>
  <c r="AQ429" i="70"/>
  <c r="AK430" i="70"/>
  <c r="AC431" i="70"/>
  <c r="AM431" i="70"/>
  <c r="AE432" i="70"/>
  <c r="AO432" i="70"/>
  <c r="X432" i="70"/>
  <c r="M433" i="70"/>
  <c r="AG433" i="70"/>
  <c r="AQ433" i="70"/>
  <c r="AK434" i="70"/>
  <c r="AC435" i="70"/>
  <c r="AM435" i="70"/>
  <c r="AE436" i="70"/>
  <c r="AO436" i="70"/>
  <c r="X436" i="70"/>
  <c r="M437" i="70"/>
  <c r="AG437" i="70"/>
  <c r="AQ437" i="70"/>
  <c r="AK438" i="70"/>
  <c r="AC439" i="70"/>
  <c r="AM439" i="70"/>
  <c r="AE440" i="70"/>
  <c r="AO440" i="70"/>
  <c r="X440" i="70"/>
  <c r="M441" i="70"/>
  <c r="AG441" i="70"/>
  <c r="AQ441" i="70"/>
  <c r="AK442" i="70"/>
  <c r="AC443" i="70"/>
  <c r="AM443" i="70"/>
  <c r="AE444" i="70"/>
  <c r="AO444" i="70"/>
  <c r="X444" i="70"/>
  <c r="M445" i="70"/>
  <c r="AG445" i="70"/>
  <c r="AQ445" i="70"/>
  <c r="AK446" i="70"/>
  <c r="AC447" i="70"/>
  <c r="AM447" i="70"/>
  <c r="AE448" i="70"/>
  <c r="AO448" i="70"/>
  <c r="X448" i="70"/>
  <c r="M449" i="70"/>
  <c r="AG449" i="70"/>
  <c r="AQ449" i="70"/>
  <c r="AK450" i="70"/>
  <c r="AC451" i="70"/>
  <c r="AM451" i="70"/>
  <c r="AE452" i="70"/>
  <c r="AO452" i="70"/>
  <c r="X452" i="70"/>
  <c r="M453" i="70"/>
  <c r="AG453" i="70"/>
  <c r="AQ453" i="70"/>
  <c r="AK454" i="70"/>
  <c r="AC455" i="70"/>
  <c r="AM455" i="70"/>
  <c r="AE456" i="70"/>
  <c r="AO456" i="70"/>
  <c r="X456" i="70"/>
  <c r="M457" i="70"/>
  <c r="AG457" i="70"/>
  <c r="AQ457" i="70"/>
  <c r="AK458" i="70"/>
  <c r="AC459" i="70"/>
  <c r="AM459" i="70"/>
  <c r="AE460" i="70"/>
  <c r="AO460" i="70"/>
  <c r="X460" i="70"/>
  <c r="M461" i="70"/>
  <c r="AG461" i="70"/>
  <c r="AQ461" i="70"/>
  <c r="AK462" i="70"/>
  <c r="AC463" i="70"/>
  <c r="AM463" i="70"/>
  <c r="AE464" i="70"/>
  <c r="AO464" i="70"/>
  <c r="X464" i="70"/>
  <c r="M465" i="70"/>
  <c r="AG465" i="70"/>
  <c r="AQ465" i="70"/>
  <c r="AK466" i="70"/>
  <c r="AC467" i="70"/>
  <c r="AM467" i="70"/>
  <c r="AE468" i="70"/>
  <c r="AO468" i="70"/>
  <c r="X468" i="70"/>
  <c r="M469" i="70"/>
  <c r="AG469" i="70"/>
  <c r="AQ469" i="70"/>
  <c r="AK470" i="70"/>
  <c r="AC471" i="70"/>
  <c r="AM471" i="70"/>
  <c r="AE472" i="70"/>
  <c r="AO472" i="70"/>
  <c r="X472" i="70"/>
  <c r="M473" i="70"/>
  <c r="AG473" i="70"/>
  <c r="AQ473" i="70"/>
  <c r="AK474" i="70"/>
  <c r="AC475" i="70"/>
  <c r="AM475" i="70"/>
  <c r="AE476" i="70"/>
  <c r="AO476" i="70"/>
  <c r="X476" i="70"/>
  <c r="M477" i="70"/>
  <c r="AG477" i="70"/>
  <c r="AQ477" i="70"/>
  <c r="AK478" i="70"/>
  <c r="AC479" i="70"/>
  <c r="AM479" i="70"/>
  <c r="AE480" i="70"/>
  <c r="AO480" i="70"/>
  <c r="X480" i="70"/>
  <c r="M481" i="70"/>
  <c r="AG481" i="70"/>
  <c r="AQ481" i="70"/>
  <c r="AK482" i="70"/>
  <c r="AC483" i="70"/>
  <c r="AM483" i="70"/>
  <c r="AE484" i="70"/>
  <c r="AO484" i="70"/>
  <c r="X484" i="70"/>
  <c r="M485" i="70"/>
  <c r="AG485" i="70"/>
  <c r="AQ485" i="70"/>
  <c r="AK486" i="70"/>
  <c r="AC487" i="70"/>
  <c r="AM487" i="70"/>
  <c r="AE488" i="70"/>
  <c r="AO488" i="70"/>
  <c r="X488" i="70"/>
  <c r="M489" i="70"/>
  <c r="AG489" i="70"/>
  <c r="AQ489" i="70"/>
  <c r="AK490" i="70"/>
  <c r="AC491" i="70"/>
  <c r="AM491" i="70"/>
  <c r="AE492" i="70"/>
  <c r="AO492" i="70"/>
  <c r="X492" i="70"/>
  <c r="M493" i="70"/>
  <c r="AG493" i="70"/>
  <c r="AQ493" i="70"/>
  <c r="AK494" i="70"/>
  <c r="AC495" i="70"/>
  <c r="AM495" i="70"/>
  <c r="AE496" i="70"/>
  <c r="AO496" i="70"/>
  <c r="X496" i="70"/>
  <c r="M497" i="70"/>
  <c r="AG497" i="70"/>
  <c r="AQ497" i="70"/>
  <c r="AK498" i="70"/>
  <c r="AC499" i="70"/>
  <c r="AM499" i="70"/>
  <c r="AE500" i="70"/>
  <c r="AO500" i="70"/>
  <c r="X500" i="70"/>
  <c r="M501" i="70"/>
  <c r="AG501" i="70"/>
  <c r="AQ501" i="70"/>
  <c r="AK502" i="70"/>
  <c r="AC503" i="70"/>
  <c r="AM503" i="70"/>
  <c r="AE504" i="70"/>
  <c r="AO504" i="70"/>
  <c r="X504" i="70"/>
  <c r="M505" i="70"/>
  <c r="AG505" i="70"/>
  <c r="AQ505" i="70"/>
  <c r="AK506" i="70"/>
  <c r="AC507" i="70"/>
  <c r="AM507" i="70"/>
  <c r="AK340" i="70"/>
  <c r="AM347" i="70"/>
  <c r="N352" i="70"/>
  <c r="Z354" i="70"/>
  <c r="AD360" i="70"/>
  <c r="AQ364" i="70"/>
  <c r="M366" i="70"/>
  <c r="AG370" i="70"/>
  <c r="AQ374" i="70"/>
  <c r="AE377" i="70"/>
  <c r="AG378" i="70"/>
  <c r="AQ382" i="70"/>
  <c r="AE385" i="70"/>
  <c r="AO389" i="70"/>
  <c r="AC392" i="70"/>
  <c r="AP396" i="70"/>
  <c r="AK397" i="70"/>
  <c r="AG398" i="70"/>
  <c r="AD399" i="70"/>
  <c r="Z399" i="70"/>
  <c r="AF400" i="70"/>
  <c r="Y400" i="70"/>
  <c r="AL402" i="70"/>
  <c r="AN403" i="70"/>
  <c r="L404" i="70"/>
  <c r="AP404" i="70"/>
  <c r="N405" i="70"/>
  <c r="P406" i="70"/>
  <c r="AO406" i="70"/>
  <c r="AF407" i="70"/>
  <c r="M408" i="70"/>
  <c r="AM408" i="70"/>
  <c r="Y408" i="70"/>
  <c r="N409" i="70"/>
  <c r="P410" i="70"/>
  <c r="AL410" i="70"/>
  <c r="AD411" i="70"/>
  <c r="AN411" i="70"/>
  <c r="Z411" i="70"/>
  <c r="L412" i="70"/>
  <c r="AF412" i="70"/>
  <c r="AP412" i="70"/>
  <c r="Y412" i="70"/>
  <c r="N413" i="70"/>
  <c r="P414" i="70"/>
  <c r="AL414" i="70"/>
  <c r="AD415" i="70"/>
  <c r="AN415" i="70"/>
  <c r="Z415" i="70"/>
  <c r="L416" i="70"/>
  <c r="AF416" i="70"/>
  <c r="AP416" i="70"/>
  <c r="Y416" i="70"/>
  <c r="N417" i="70"/>
  <c r="P418" i="70"/>
  <c r="AL418" i="70"/>
  <c r="AD419" i="70"/>
  <c r="AN419" i="70"/>
  <c r="Z419" i="70"/>
  <c r="L420" i="70"/>
  <c r="AF420" i="70"/>
  <c r="AP420" i="70"/>
  <c r="Y420" i="70"/>
  <c r="N421" i="70"/>
  <c r="P422" i="70"/>
  <c r="AL422" i="70"/>
  <c r="AD423" i="70"/>
  <c r="AN423" i="70"/>
  <c r="Z423" i="70"/>
  <c r="L424" i="70"/>
  <c r="AF424" i="70"/>
  <c r="AP424" i="70"/>
  <c r="Y424" i="70"/>
  <c r="N425" i="70"/>
  <c r="P426" i="70"/>
  <c r="AL426" i="70"/>
  <c r="AD427" i="70"/>
  <c r="AN427" i="70"/>
  <c r="Z427" i="70"/>
  <c r="L428" i="70"/>
  <c r="AF428" i="70"/>
  <c r="AP428" i="70"/>
  <c r="Y428" i="70"/>
  <c r="N429" i="70"/>
  <c r="P430" i="70"/>
  <c r="AL430" i="70"/>
  <c r="AD431" i="70"/>
  <c r="AN431" i="70"/>
  <c r="Z431" i="70"/>
  <c r="L432" i="70"/>
  <c r="AF432" i="70"/>
  <c r="AP432" i="70"/>
  <c r="Y432" i="70"/>
  <c r="N433" i="70"/>
  <c r="P434" i="70"/>
  <c r="AL434" i="70"/>
  <c r="AD435" i="70"/>
  <c r="AN435" i="70"/>
  <c r="Z435" i="70"/>
  <c r="L436" i="70"/>
  <c r="AF436" i="70"/>
  <c r="AP436" i="70"/>
  <c r="Y436" i="70"/>
  <c r="N437" i="70"/>
  <c r="P438" i="70"/>
  <c r="AL438" i="70"/>
  <c r="AD439" i="70"/>
  <c r="AN439" i="70"/>
  <c r="Z439" i="70"/>
  <c r="L440" i="70"/>
  <c r="AF440" i="70"/>
  <c r="AP440" i="70"/>
  <c r="Y440" i="70"/>
  <c r="N441" i="70"/>
  <c r="P442" i="70"/>
  <c r="AL442" i="70"/>
  <c r="AD443" i="70"/>
  <c r="AN443" i="70"/>
  <c r="Z443" i="70"/>
  <c r="L444" i="70"/>
  <c r="AF444" i="70"/>
  <c r="AP444" i="70"/>
  <c r="Y444" i="70"/>
  <c r="N445" i="70"/>
  <c r="P446" i="70"/>
  <c r="AL446" i="70"/>
  <c r="AD447" i="70"/>
  <c r="AN447" i="70"/>
  <c r="Z447" i="70"/>
  <c r="L448" i="70"/>
  <c r="AF448" i="70"/>
  <c r="AP448" i="70"/>
  <c r="Y448" i="70"/>
  <c r="N449" i="70"/>
  <c r="P450" i="70"/>
  <c r="AL450" i="70"/>
  <c r="AD451" i="70"/>
  <c r="AN451" i="70"/>
  <c r="Z451" i="70"/>
  <c r="L452" i="70"/>
  <c r="AF452" i="70"/>
  <c r="AP452" i="70"/>
  <c r="Y452" i="70"/>
  <c r="N453" i="70"/>
  <c r="P454" i="70"/>
  <c r="AL454" i="70"/>
  <c r="AD455" i="70"/>
  <c r="AN455" i="70"/>
  <c r="Z455" i="70"/>
  <c r="L456" i="70"/>
  <c r="AF456" i="70"/>
  <c r="AP456" i="70"/>
  <c r="Y456" i="70"/>
  <c r="N457" i="70"/>
  <c r="P458" i="70"/>
  <c r="AL458" i="70"/>
  <c r="AD459" i="70"/>
  <c r="AN459" i="70"/>
  <c r="Z459" i="70"/>
  <c r="L460" i="70"/>
  <c r="AF460" i="70"/>
  <c r="AP460" i="70"/>
  <c r="Y460" i="70"/>
  <c r="N461" i="70"/>
  <c r="P462" i="70"/>
  <c r="AL462" i="70"/>
  <c r="AD463" i="70"/>
  <c r="AN463" i="70"/>
  <c r="Z463" i="70"/>
  <c r="L464" i="70"/>
  <c r="AF464" i="70"/>
  <c r="AP464" i="70"/>
  <c r="Y464" i="70"/>
  <c r="N465" i="70"/>
  <c r="P466" i="70"/>
  <c r="AL466" i="70"/>
  <c r="AD467" i="70"/>
  <c r="AN467" i="70"/>
  <c r="Z467" i="70"/>
  <c r="L468" i="70"/>
  <c r="AF468" i="70"/>
  <c r="AP468" i="70"/>
  <c r="Y468" i="70"/>
  <c r="N469" i="70"/>
  <c r="P470" i="70"/>
  <c r="AL470" i="70"/>
  <c r="AD471" i="70"/>
  <c r="AN471" i="70"/>
  <c r="Z471" i="70"/>
  <c r="L472" i="70"/>
  <c r="AF472" i="70"/>
  <c r="AP472" i="70"/>
  <c r="Y472" i="70"/>
  <c r="N473" i="70"/>
  <c r="P474" i="70"/>
  <c r="AL474" i="70"/>
  <c r="AD475" i="70"/>
  <c r="AN475" i="70"/>
  <c r="Z475" i="70"/>
  <c r="L476" i="70"/>
  <c r="AF476" i="70"/>
  <c r="AP476" i="70"/>
  <c r="Y476" i="70"/>
  <c r="N477" i="70"/>
  <c r="P478" i="70"/>
  <c r="AL478" i="70"/>
  <c r="AD479" i="70"/>
  <c r="AN479" i="70"/>
  <c r="Z479" i="70"/>
  <c r="L480" i="70"/>
  <c r="AF480" i="70"/>
  <c r="AP480" i="70"/>
  <c r="Y480" i="70"/>
  <c r="N481" i="70"/>
  <c r="P482" i="70"/>
  <c r="AL482" i="70"/>
  <c r="AD483" i="70"/>
  <c r="AN483" i="70"/>
  <c r="Z483" i="70"/>
  <c r="L484" i="70"/>
  <c r="AF484" i="70"/>
  <c r="AP484" i="70"/>
  <c r="Y484" i="70"/>
  <c r="N485" i="70"/>
  <c r="P486" i="70"/>
  <c r="AL486" i="70"/>
  <c r="AD487" i="70"/>
  <c r="AN487" i="70"/>
  <c r="Z487" i="70"/>
  <c r="L488" i="70"/>
  <c r="AF488" i="70"/>
  <c r="AP488" i="70"/>
  <c r="Y488" i="70"/>
  <c r="N489" i="70"/>
  <c r="P490" i="70"/>
  <c r="AL490" i="70"/>
  <c r="AD491" i="70"/>
  <c r="AN491" i="70"/>
  <c r="Z491" i="70"/>
  <c r="L492" i="70"/>
  <c r="AF492" i="70"/>
  <c r="AP492" i="70"/>
  <c r="Y492" i="70"/>
  <c r="N493" i="70"/>
  <c r="P494" i="70"/>
  <c r="AL494" i="70"/>
  <c r="AD495" i="70"/>
  <c r="AN495" i="70"/>
  <c r="Z495" i="70"/>
  <c r="L496" i="70"/>
  <c r="AF496" i="70"/>
  <c r="AP496" i="70"/>
  <c r="Y496" i="70"/>
  <c r="N497" i="70"/>
  <c r="P498" i="70"/>
  <c r="AL498" i="70"/>
  <c r="AD499" i="70"/>
  <c r="AN499" i="70"/>
  <c r="Z499" i="70"/>
  <c r="L500" i="70"/>
  <c r="AF500" i="70"/>
  <c r="AP500" i="70"/>
  <c r="Y500" i="70"/>
  <c r="N501" i="70"/>
  <c r="P502" i="70"/>
  <c r="AL502" i="70"/>
  <c r="AD503" i="70"/>
  <c r="AN503" i="70"/>
  <c r="Z503" i="70"/>
  <c r="L504" i="70"/>
  <c r="AF504" i="70"/>
  <c r="AP504" i="70"/>
  <c r="Y504" i="70"/>
  <c r="N505" i="70"/>
  <c r="P506" i="70"/>
  <c r="AL506" i="70"/>
  <c r="AD507" i="70"/>
  <c r="AN507" i="70"/>
  <c r="L330" i="70"/>
  <c r="M343" i="70"/>
  <c r="AN358" i="70"/>
  <c r="AO363" i="70"/>
  <c r="AQ366" i="70"/>
  <c r="AE369" i="70"/>
  <c r="AO373" i="70"/>
  <c r="AC376" i="70"/>
  <c r="AO381" i="70"/>
  <c r="AC384" i="70"/>
  <c r="AM388" i="70"/>
  <c r="X393" i="70"/>
  <c r="AK395" i="70"/>
  <c r="X397" i="70"/>
  <c r="AM398" i="70"/>
  <c r="AG399" i="70"/>
  <c r="AK400" i="70"/>
  <c r="AM401" i="70"/>
  <c r="AO402" i="70"/>
  <c r="M403" i="70"/>
  <c r="AQ403" i="70"/>
  <c r="AC405" i="70"/>
  <c r="AD406" i="70"/>
  <c r="AK407" i="70"/>
  <c r="Z407" i="70"/>
  <c r="AP408" i="70"/>
  <c r="P409" i="70"/>
  <c r="AL409" i="70"/>
  <c r="AD410" i="70"/>
  <c r="AN410" i="70"/>
  <c r="Z410" i="70"/>
  <c r="L411" i="70"/>
  <c r="AF411" i="70"/>
  <c r="AP411" i="70"/>
  <c r="Y411" i="70"/>
  <c r="N412" i="70"/>
  <c r="P413" i="70"/>
  <c r="AL413" i="70"/>
  <c r="AD414" i="70"/>
  <c r="AN414" i="70"/>
  <c r="Z414" i="70"/>
  <c r="L415" i="70"/>
  <c r="AF415" i="70"/>
  <c r="AP415" i="70"/>
  <c r="Y415" i="70"/>
  <c r="N416" i="70"/>
  <c r="P417" i="70"/>
  <c r="AL417" i="70"/>
  <c r="AD418" i="70"/>
  <c r="AN418" i="70"/>
  <c r="Z418" i="70"/>
  <c r="L419" i="70"/>
  <c r="AF419" i="70"/>
  <c r="AP419" i="70"/>
  <c r="Y419" i="70"/>
  <c r="N420" i="70"/>
  <c r="P421" i="70"/>
  <c r="AL421" i="70"/>
  <c r="AD422" i="70"/>
  <c r="AN422" i="70"/>
  <c r="Z422" i="70"/>
  <c r="L423" i="70"/>
  <c r="AF423" i="70"/>
  <c r="AP423" i="70"/>
  <c r="Y423" i="70"/>
  <c r="N424" i="70"/>
  <c r="P425" i="70"/>
  <c r="AL425" i="70"/>
  <c r="AD426" i="70"/>
  <c r="AN426" i="70"/>
  <c r="Z426" i="70"/>
  <c r="L427" i="70"/>
  <c r="AF427" i="70"/>
  <c r="AP427" i="70"/>
  <c r="Y427" i="70"/>
  <c r="N428" i="70"/>
  <c r="P429" i="70"/>
  <c r="AL429" i="70"/>
  <c r="AD430" i="70"/>
  <c r="AN430" i="70"/>
  <c r="Z430" i="70"/>
  <c r="L431" i="70"/>
  <c r="AF431" i="70"/>
  <c r="AP431" i="70"/>
  <c r="Y431" i="70"/>
  <c r="N432" i="70"/>
  <c r="P433" i="70"/>
  <c r="AL433" i="70"/>
  <c r="AD434" i="70"/>
  <c r="AN434" i="70"/>
  <c r="Z434" i="70"/>
  <c r="L435" i="70"/>
  <c r="AF435" i="70"/>
  <c r="AP435" i="70"/>
  <c r="Y435" i="70"/>
  <c r="N436" i="70"/>
  <c r="P437" i="70"/>
  <c r="AL437" i="70"/>
  <c r="AD438" i="70"/>
  <c r="AN438" i="70"/>
  <c r="Z438" i="70"/>
  <c r="L439" i="70"/>
  <c r="AF439" i="70"/>
  <c r="AP439" i="70"/>
  <c r="Y439" i="70"/>
  <c r="N440" i="70"/>
  <c r="P441" i="70"/>
  <c r="AL441" i="70"/>
  <c r="AD442" i="70"/>
  <c r="AN442" i="70"/>
  <c r="Z442" i="70"/>
  <c r="L443" i="70"/>
  <c r="AF443" i="70"/>
  <c r="AP443" i="70"/>
  <c r="Y443" i="70"/>
  <c r="N444" i="70"/>
  <c r="P445" i="70"/>
  <c r="AL445" i="70"/>
  <c r="AD446" i="70"/>
  <c r="AN446" i="70"/>
  <c r="Z446" i="70"/>
  <c r="L447" i="70"/>
  <c r="AF447" i="70"/>
  <c r="AP447" i="70"/>
  <c r="Y447" i="70"/>
  <c r="N448" i="70"/>
  <c r="P449" i="70"/>
  <c r="AL449" i="70"/>
  <c r="AD450" i="70"/>
  <c r="AN450" i="70"/>
  <c r="Z450" i="70"/>
  <c r="L451" i="70"/>
  <c r="AF451" i="70"/>
  <c r="AP451" i="70"/>
  <c r="Y451" i="70"/>
  <c r="N452" i="70"/>
  <c r="P453" i="70"/>
  <c r="AL453" i="70"/>
  <c r="AD454" i="70"/>
  <c r="AN454" i="70"/>
  <c r="Z454" i="70"/>
  <c r="L455" i="70"/>
  <c r="AF455" i="70"/>
  <c r="AP455" i="70"/>
  <c r="Y455" i="70"/>
  <c r="N456" i="70"/>
  <c r="P457" i="70"/>
  <c r="AL457" i="70"/>
  <c r="AD458" i="70"/>
  <c r="AN458" i="70"/>
  <c r="Z458" i="70"/>
  <c r="L459" i="70"/>
  <c r="AF459" i="70"/>
  <c r="AP459" i="70"/>
  <c r="Y459" i="70"/>
  <c r="N460" i="70"/>
  <c r="P461" i="70"/>
  <c r="AL461" i="70"/>
  <c r="AD462" i="70"/>
  <c r="AN462" i="70"/>
  <c r="Z462" i="70"/>
  <c r="L463" i="70"/>
  <c r="AF463" i="70"/>
  <c r="AP463" i="70"/>
  <c r="Y463" i="70"/>
  <c r="N464" i="70"/>
  <c r="P465" i="70"/>
  <c r="AL465" i="70"/>
  <c r="AD466" i="70"/>
  <c r="AN466" i="70"/>
  <c r="Z466" i="70"/>
  <c r="L467" i="70"/>
  <c r="AF467" i="70"/>
  <c r="AP467" i="70"/>
  <c r="Y467" i="70"/>
  <c r="N468" i="70"/>
  <c r="P469" i="70"/>
  <c r="AL469" i="70"/>
  <c r="AD470" i="70"/>
  <c r="AN470" i="70"/>
  <c r="Z470" i="70"/>
  <c r="L471" i="70"/>
  <c r="AF471" i="70"/>
  <c r="AP471" i="70"/>
  <c r="Y471" i="70"/>
  <c r="N472" i="70"/>
  <c r="P473" i="70"/>
  <c r="AL473" i="70"/>
  <c r="AD474" i="70"/>
  <c r="AN474" i="70"/>
  <c r="Z474" i="70"/>
  <c r="L475" i="70"/>
  <c r="AF475" i="70"/>
  <c r="AP475" i="70"/>
  <c r="Y475" i="70"/>
  <c r="N476" i="70"/>
  <c r="P477" i="70"/>
  <c r="AL477" i="70"/>
  <c r="AD478" i="70"/>
  <c r="AN478" i="70"/>
  <c r="Z478" i="70"/>
  <c r="L479" i="70"/>
  <c r="AF479" i="70"/>
  <c r="AP479" i="70"/>
  <c r="Y479" i="70"/>
  <c r="N480" i="70"/>
  <c r="P481" i="70"/>
  <c r="AL481" i="70"/>
  <c r="AD482" i="70"/>
  <c r="AN482" i="70"/>
  <c r="Z482" i="70"/>
  <c r="L483" i="70"/>
  <c r="AF483" i="70"/>
  <c r="AP483" i="70"/>
  <c r="Y483" i="70"/>
  <c r="N484" i="70"/>
  <c r="P485" i="70"/>
  <c r="AL485" i="70"/>
  <c r="AD486" i="70"/>
  <c r="AN486" i="70"/>
  <c r="Z486" i="70"/>
  <c r="L487" i="70"/>
  <c r="AF487" i="70"/>
  <c r="AP487" i="70"/>
  <c r="Y487" i="70"/>
  <c r="N488" i="70"/>
  <c r="P489" i="70"/>
  <c r="AL489" i="70"/>
  <c r="AD490" i="70"/>
  <c r="AN490" i="70"/>
  <c r="Z490" i="70"/>
  <c r="L491" i="70"/>
  <c r="AF491" i="70"/>
  <c r="AP491" i="70"/>
  <c r="Y491" i="70"/>
  <c r="N492" i="70"/>
  <c r="P493" i="70"/>
  <c r="AL493" i="70"/>
  <c r="AD494" i="70"/>
  <c r="AN494" i="70"/>
  <c r="Z494" i="70"/>
  <c r="L495" i="70"/>
  <c r="AF495" i="70"/>
  <c r="AP495" i="70"/>
  <c r="Y495" i="70"/>
  <c r="N496" i="70"/>
  <c r="P497" i="70"/>
  <c r="AL497" i="70"/>
  <c r="AD498" i="70"/>
  <c r="AN498" i="70"/>
  <c r="Z498" i="70"/>
  <c r="L499" i="70"/>
  <c r="AF499" i="70"/>
  <c r="AP499" i="70"/>
  <c r="Y499" i="70"/>
  <c r="N500" i="70"/>
  <c r="P501" i="70"/>
  <c r="AL501" i="70"/>
  <c r="AD502" i="70"/>
  <c r="AN502" i="70"/>
  <c r="Z502" i="70"/>
  <c r="L503" i="70"/>
  <c r="AF503" i="70"/>
  <c r="AP503" i="70"/>
  <c r="Y503" i="70"/>
  <c r="N504" i="70"/>
  <c r="P505" i="70"/>
  <c r="AL505" i="70"/>
  <c r="AD506" i="70"/>
  <c r="AN506" i="70"/>
  <c r="Z506" i="70"/>
  <c r="L507" i="70"/>
  <c r="AF507" i="70"/>
  <c r="AP507" i="70"/>
  <c r="AC388" i="70"/>
  <c r="Y396" i="70"/>
  <c r="AG400" i="70"/>
  <c r="N408" i="70"/>
  <c r="AQ412" i="70"/>
  <c r="AE415" i="70"/>
  <c r="AO419" i="70"/>
  <c r="AC422" i="70"/>
  <c r="AM426" i="70"/>
  <c r="X431" i="70"/>
  <c r="AK433" i="70"/>
  <c r="M436" i="70"/>
  <c r="AG440" i="70"/>
  <c r="AQ444" i="70"/>
  <c r="AE447" i="70"/>
  <c r="AO451" i="70"/>
  <c r="AC454" i="70"/>
  <c r="AM458" i="70"/>
  <c r="X463" i="70"/>
  <c r="AK465" i="70"/>
  <c r="M468" i="70"/>
  <c r="AG472" i="70"/>
  <c r="AQ476" i="70"/>
  <c r="AE479" i="70"/>
  <c r="AO483" i="70"/>
  <c r="AC486" i="70"/>
  <c r="AM490" i="70"/>
  <c r="AG492" i="70"/>
  <c r="AM494" i="70"/>
  <c r="AQ496" i="70"/>
  <c r="AE499" i="70"/>
  <c r="X499" i="70"/>
  <c r="AK501" i="70"/>
  <c r="AE503" i="70"/>
  <c r="L505" i="70"/>
  <c r="X505" i="70"/>
  <c r="AG506" i="70"/>
  <c r="Y506" i="70"/>
  <c r="AE507" i="70"/>
  <c r="AE508" i="70"/>
  <c r="AO508" i="70"/>
  <c r="X508" i="70"/>
  <c r="M509" i="70"/>
  <c r="AG509" i="70"/>
  <c r="AQ509" i="70"/>
  <c r="AK510" i="70"/>
  <c r="AC511" i="70"/>
  <c r="AM511" i="70"/>
  <c r="AE512" i="70"/>
  <c r="AO512" i="70"/>
  <c r="X512" i="70"/>
  <c r="M513" i="70"/>
  <c r="AG513" i="70"/>
  <c r="AQ513" i="70"/>
  <c r="AK514" i="70"/>
  <c r="AC515" i="70"/>
  <c r="AM515" i="70"/>
  <c r="AE516" i="70"/>
  <c r="AO516" i="70"/>
  <c r="X516" i="70"/>
  <c r="M517" i="70"/>
  <c r="AG517" i="70"/>
  <c r="AQ517" i="70"/>
  <c r="AK518" i="70"/>
  <c r="AC519" i="70"/>
  <c r="AM519" i="70"/>
  <c r="AE520" i="70"/>
  <c r="AO520" i="70"/>
  <c r="X520" i="70"/>
  <c r="M521" i="70"/>
  <c r="AG521" i="70"/>
  <c r="AQ521" i="70"/>
  <c r="AK522" i="70"/>
  <c r="AC523" i="70"/>
  <c r="AM523" i="70"/>
  <c r="AE524" i="70"/>
  <c r="AO524" i="70"/>
  <c r="X524" i="70"/>
  <c r="M525" i="70"/>
  <c r="AG525" i="70"/>
  <c r="AQ525" i="70"/>
  <c r="AK526" i="70"/>
  <c r="AC527" i="70"/>
  <c r="AM527" i="70"/>
  <c r="AE528" i="70"/>
  <c r="AO528" i="70"/>
  <c r="X528" i="70"/>
  <c r="M529" i="70"/>
  <c r="AG529" i="70"/>
  <c r="AQ529" i="70"/>
  <c r="AK530" i="70"/>
  <c r="AC531" i="70"/>
  <c r="AM531" i="70"/>
  <c r="AE532" i="70"/>
  <c r="AO532" i="70"/>
  <c r="X532" i="70"/>
  <c r="M533" i="70"/>
  <c r="AG533" i="70"/>
  <c r="AQ533" i="70"/>
  <c r="AK534" i="70"/>
  <c r="AC535" i="70"/>
  <c r="AM535" i="70"/>
  <c r="AE536" i="70"/>
  <c r="AO536" i="70"/>
  <c r="X536" i="70"/>
  <c r="M537" i="70"/>
  <c r="AG537" i="70"/>
  <c r="AQ537" i="70"/>
  <c r="AK538" i="70"/>
  <c r="AC539" i="70"/>
  <c r="AM539" i="70"/>
  <c r="AE540" i="70"/>
  <c r="AO540" i="70"/>
  <c r="X540" i="70"/>
  <c r="M541" i="70"/>
  <c r="AG541" i="70"/>
  <c r="AQ541" i="70"/>
  <c r="AK542" i="70"/>
  <c r="AC543" i="70"/>
  <c r="AM543" i="70"/>
  <c r="AE544" i="70"/>
  <c r="AO544" i="70"/>
  <c r="X544" i="70"/>
  <c r="M545" i="70"/>
  <c r="AG545" i="70"/>
  <c r="AQ545" i="70"/>
  <c r="AK546" i="70"/>
  <c r="AC547" i="70"/>
  <c r="AM547" i="70"/>
  <c r="AE548" i="70"/>
  <c r="AO548" i="70"/>
  <c r="X548" i="70"/>
  <c r="M549" i="70"/>
  <c r="AG549" i="70"/>
  <c r="AQ549" i="70"/>
  <c r="AK550" i="70"/>
  <c r="AC551" i="70"/>
  <c r="AM551" i="70"/>
  <c r="AE552" i="70"/>
  <c r="AO552" i="70"/>
  <c r="X552" i="70"/>
  <c r="M553" i="70"/>
  <c r="AG553" i="70"/>
  <c r="AQ553" i="70"/>
  <c r="AK554" i="70"/>
  <c r="AC555" i="70"/>
  <c r="AM555" i="70"/>
  <c r="AE556" i="70"/>
  <c r="AO556" i="70"/>
  <c r="X556" i="70"/>
  <c r="M557" i="70"/>
  <c r="AG557" i="70"/>
  <c r="AQ557" i="70"/>
  <c r="AK558" i="70"/>
  <c r="AC559" i="70"/>
  <c r="AM559" i="70"/>
  <c r="AE560" i="70"/>
  <c r="AO560" i="70"/>
  <c r="X560" i="70"/>
  <c r="M561" i="70"/>
  <c r="AG561" i="70"/>
  <c r="AQ561" i="70"/>
  <c r="AK562" i="70"/>
  <c r="AC563" i="70"/>
  <c r="AM563" i="70"/>
  <c r="AE564" i="70"/>
  <c r="AO564" i="70"/>
  <c r="X564" i="70"/>
  <c r="M565" i="70"/>
  <c r="AG565" i="70"/>
  <c r="AQ565" i="70"/>
  <c r="AK566" i="70"/>
  <c r="AC567" i="70"/>
  <c r="AM567" i="70"/>
  <c r="AE568" i="70"/>
  <c r="AO568" i="70"/>
  <c r="X568" i="70"/>
  <c r="M569" i="70"/>
  <c r="AG569" i="70"/>
  <c r="AQ569" i="70"/>
  <c r="AK570" i="70"/>
  <c r="AC571" i="70"/>
  <c r="AM571" i="70"/>
  <c r="AE572" i="70"/>
  <c r="AO572" i="70"/>
  <c r="X572" i="70"/>
  <c r="M573" i="70"/>
  <c r="AG573" i="70"/>
  <c r="AQ573" i="70"/>
  <c r="AK574" i="70"/>
  <c r="AC575" i="70"/>
  <c r="AM575" i="70"/>
  <c r="AE576" i="70"/>
  <c r="AO576" i="70"/>
  <c r="X576" i="70"/>
  <c r="M577" i="70"/>
  <c r="AG577" i="70"/>
  <c r="AQ577" i="70"/>
  <c r="AF355" i="70"/>
  <c r="AQ378" i="70"/>
  <c r="AO397" i="70"/>
  <c r="AO403" i="70"/>
  <c r="AC406" i="70"/>
  <c r="AN408" i="70"/>
  <c r="AE411" i="70"/>
  <c r="AO415" i="70"/>
  <c r="AC418" i="70"/>
  <c r="AM422" i="70"/>
  <c r="X427" i="70"/>
  <c r="AK429" i="70"/>
  <c r="M432" i="70"/>
  <c r="AG436" i="70"/>
  <c r="AQ440" i="70"/>
  <c r="AE443" i="70"/>
  <c r="AO447" i="70"/>
  <c r="AC450" i="70"/>
  <c r="AM454" i="70"/>
  <c r="X459" i="70"/>
  <c r="AK461" i="70"/>
  <c r="M464" i="70"/>
  <c r="AG468" i="70"/>
  <c r="AQ472" i="70"/>
  <c r="AE475" i="70"/>
  <c r="AO479" i="70"/>
  <c r="AC482" i="70"/>
  <c r="AM486" i="70"/>
  <c r="AK492" i="70"/>
  <c r="AO494" i="70"/>
  <c r="M495" i="70"/>
  <c r="AC497" i="70"/>
  <c r="AG499" i="70"/>
  <c r="AM501" i="70"/>
  <c r="AG503" i="70"/>
  <c r="AD504" i="70"/>
  <c r="Y505" i="70"/>
  <c r="AG507" i="70"/>
  <c r="Z507" i="70"/>
  <c r="L508" i="70"/>
  <c r="AF508" i="70"/>
  <c r="AP508" i="70"/>
  <c r="Y508" i="70"/>
  <c r="N509" i="70"/>
  <c r="P510" i="70"/>
  <c r="AL510" i="70"/>
  <c r="AD511" i="70"/>
  <c r="AN511" i="70"/>
  <c r="Z511" i="70"/>
  <c r="L512" i="70"/>
  <c r="AF512" i="70"/>
  <c r="AP512" i="70"/>
  <c r="Y512" i="70"/>
  <c r="N513" i="70"/>
  <c r="P514" i="70"/>
  <c r="AL514" i="70"/>
  <c r="AD515" i="70"/>
  <c r="AN515" i="70"/>
  <c r="Z515" i="70"/>
  <c r="L516" i="70"/>
  <c r="AF516" i="70"/>
  <c r="AP516" i="70"/>
  <c r="Y516" i="70"/>
  <c r="N517" i="70"/>
  <c r="P518" i="70"/>
  <c r="AL518" i="70"/>
  <c r="AD519" i="70"/>
  <c r="AN519" i="70"/>
  <c r="Z519" i="70"/>
  <c r="L520" i="70"/>
  <c r="AF520" i="70"/>
  <c r="AP520" i="70"/>
  <c r="Y520" i="70"/>
  <c r="N521" i="70"/>
  <c r="P522" i="70"/>
  <c r="AL522" i="70"/>
  <c r="AD523" i="70"/>
  <c r="AN523" i="70"/>
  <c r="Z523" i="70"/>
  <c r="L524" i="70"/>
  <c r="AF524" i="70"/>
  <c r="AP524" i="70"/>
  <c r="Y524" i="70"/>
  <c r="N525" i="70"/>
  <c r="P526" i="70"/>
  <c r="AL526" i="70"/>
  <c r="AD527" i="70"/>
  <c r="AN527" i="70"/>
  <c r="Z527" i="70"/>
  <c r="L528" i="70"/>
  <c r="AF528" i="70"/>
  <c r="AP528" i="70"/>
  <c r="Y528" i="70"/>
  <c r="N529" i="70"/>
  <c r="P530" i="70"/>
  <c r="AL530" i="70"/>
  <c r="AD531" i="70"/>
  <c r="AN531" i="70"/>
  <c r="Z531" i="70"/>
  <c r="L532" i="70"/>
  <c r="AF532" i="70"/>
  <c r="AP532" i="70"/>
  <c r="Y532" i="70"/>
  <c r="N533" i="70"/>
  <c r="P534" i="70"/>
  <c r="AL534" i="70"/>
  <c r="AD535" i="70"/>
  <c r="AN535" i="70"/>
  <c r="Z535" i="70"/>
  <c r="L536" i="70"/>
  <c r="AF536" i="70"/>
  <c r="AP536" i="70"/>
  <c r="Y536" i="70"/>
  <c r="N537" i="70"/>
  <c r="P538" i="70"/>
  <c r="AL538" i="70"/>
  <c r="AD539" i="70"/>
  <c r="AN539" i="70"/>
  <c r="Z539" i="70"/>
  <c r="L540" i="70"/>
  <c r="AF540" i="70"/>
  <c r="AP540" i="70"/>
  <c r="Y540" i="70"/>
  <c r="N541" i="70"/>
  <c r="P542" i="70"/>
  <c r="AL542" i="70"/>
  <c r="AD543" i="70"/>
  <c r="AN543" i="70"/>
  <c r="Z543" i="70"/>
  <c r="L544" i="70"/>
  <c r="AF544" i="70"/>
  <c r="AP544" i="70"/>
  <c r="Y544" i="70"/>
  <c r="N545" i="70"/>
  <c r="P546" i="70"/>
  <c r="AL546" i="70"/>
  <c r="AD547" i="70"/>
  <c r="AN547" i="70"/>
  <c r="Z547" i="70"/>
  <c r="L548" i="70"/>
  <c r="AF548" i="70"/>
  <c r="AP548" i="70"/>
  <c r="Y548" i="70"/>
  <c r="N549" i="70"/>
  <c r="P550" i="70"/>
  <c r="AL550" i="70"/>
  <c r="AD551" i="70"/>
  <c r="AN551" i="70"/>
  <c r="Z551" i="70"/>
  <c r="L552" i="70"/>
  <c r="AF552" i="70"/>
  <c r="AP552" i="70"/>
  <c r="Y552" i="70"/>
  <c r="N553" i="70"/>
  <c r="P554" i="70"/>
  <c r="AL554" i="70"/>
  <c r="AD555" i="70"/>
  <c r="AN555" i="70"/>
  <c r="Z555" i="70"/>
  <c r="L556" i="70"/>
  <c r="AF556" i="70"/>
  <c r="AP556" i="70"/>
  <c r="Y556" i="70"/>
  <c r="N557" i="70"/>
  <c r="P558" i="70"/>
  <c r="AL558" i="70"/>
  <c r="AD559" i="70"/>
  <c r="AN559" i="70"/>
  <c r="Z559" i="70"/>
  <c r="L560" i="70"/>
  <c r="AF560" i="70"/>
  <c r="AP560" i="70"/>
  <c r="Y560" i="70"/>
  <c r="N561" i="70"/>
  <c r="P562" i="70"/>
  <c r="AL562" i="70"/>
  <c r="AD563" i="70"/>
  <c r="AN563" i="70"/>
  <c r="Z563" i="70"/>
  <c r="L564" i="70"/>
  <c r="AF564" i="70"/>
  <c r="AP564" i="70"/>
  <c r="Y564" i="70"/>
  <c r="N565" i="70"/>
  <c r="P566" i="70"/>
  <c r="AL566" i="70"/>
  <c r="AD567" i="70"/>
  <c r="AN567" i="70"/>
  <c r="Z567" i="70"/>
  <c r="L568" i="70"/>
  <c r="AF568" i="70"/>
  <c r="AP568" i="70"/>
  <c r="Y568" i="70"/>
  <c r="N569" i="70"/>
  <c r="P570" i="70"/>
  <c r="AL570" i="70"/>
  <c r="AD571" i="70"/>
  <c r="AN571" i="70"/>
  <c r="Z571" i="70"/>
  <c r="L572" i="70"/>
  <c r="AF572" i="70"/>
  <c r="AP572" i="70"/>
  <c r="Y572" i="70"/>
  <c r="N573" i="70"/>
  <c r="P574" i="70"/>
  <c r="AL574" i="70"/>
  <c r="AD575" i="70"/>
  <c r="AN575" i="70"/>
  <c r="Z575" i="70"/>
  <c r="L576" i="70"/>
  <c r="AF576" i="70"/>
  <c r="AP576" i="70"/>
  <c r="Y576" i="70"/>
  <c r="N577" i="70"/>
  <c r="AQ370" i="70"/>
  <c r="AQ406" i="70"/>
  <c r="AO411" i="70"/>
  <c r="AC414" i="70"/>
  <c r="AM418" i="70"/>
  <c r="X423" i="70"/>
  <c r="AK425" i="70"/>
  <c r="M428" i="70"/>
  <c r="AG432" i="70"/>
  <c r="AQ436" i="70"/>
  <c r="AE439" i="70"/>
  <c r="AO443" i="70"/>
  <c r="AC446" i="70"/>
  <c r="AM450" i="70"/>
  <c r="X455" i="70"/>
  <c r="AK457" i="70"/>
  <c r="M460" i="70"/>
  <c r="AG464" i="70"/>
  <c r="AQ468" i="70"/>
  <c r="AE471" i="70"/>
  <c r="AO475" i="70"/>
  <c r="AC478" i="70"/>
  <c r="AM482" i="70"/>
  <c r="X487" i="70"/>
  <c r="AK489" i="70"/>
  <c r="AQ492" i="70"/>
  <c r="AE495" i="70"/>
  <c r="X495" i="70"/>
  <c r="AK497" i="70"/>
  <c r="AO499" i="70"/>
  <c r="M500" i="70"/>
  <c r="AC502" i="70"/>
  <c r="AL503" i="70"/>
  <c r="AG504" i="70"/>
  <c r="AC505" i="70"/>
  <c r="AM506" i="70"/>
  <c r="X507" i="70"/>
  <c r="M508" i="70"/>
  <c r="AG508" i="70"/>
  <c r="AQ508" i="70"/>
  <c r="AK509" i="70"/>
  <c r="AC510" i="70"/>
  <c r="AM510" i="70"/>
  <c r="AE511" i="70"/>
  <c r="AO511" i="70"/>
  <c r="X511" i="70"/>
  <c r="M512" i="70"/>
  <c r="AG512" i="70"/>
  <c r="AQ512" i="70"/>
  <c r="AK513" i="70"/>
  <c r="AC514" i="70"/>
  <c r="AM514" i="70"/>
  <c r="AE515" i="70"/>
  <c r="AO515" i="70"/>
  <c r="X515" i="70"/>
  <c r="M516" i="70"/>
  <c r="AG516" i="70"/>
  <c r="AQ516" i="70"/>
  <c r="AK517" i="70"/>
  <c r="AC518" i="70"/>
  <c r="AM518" i="70"/>
  <c r="AE519" i="70"/>
  <c r="AO519" i="70"/>
  <c r="X519" i="70"/>
  <c r="M520" i="70"/>
  <c r="AG520" i="70"/>
  <c r="AQ520" i="70"/>
  <c r="AK521" i="70"/>
  <c r="AC522" i="70"/>
  <c r="AM522" i="70"/>
  <c r="AE523" i="70"/>
  <c r="AO523" i="70"/>
  <c r="X523" i="70"/>
  <c r="M524" i="70"/>
  <c r="AG524" i="70"/>
  <c r="AQ524" i="70"/>
  <c r="AK525" i="70"/>
  <c r="AC526" i="70"/>
  <c r="AM526" i="70"/>
  <c r="AE527" i="70"/>
  <c r="AO527" i="70"/>
  <c r="X527" i="70"/>
  <c r="M528" i="70"/>
  <c r="AG528" i="70"/>
  <c r="AQ528" i="70"/>
  <c r="AK529" i="70"/>
  <c r="AC530" i="70"/>
  <c r="AM530" i="70"/>
  <c r="AE531" i="70"/>
  <c r="AO531" i="70"/>
  <c r="X531" i="70"/>
  <c r="M532" i="70"/>
  <c r="AG532" i="70"/>
  <c r="AQ532" i="70"/>
  <c r="AK533" i="70"/>
  <c r="AC534" i="70"/>
  <c r="AM534" i="70"/>
  <c r="AE535" i="70"/>
  <c r="AO535" i="70"/>
  <c r="X535" i="70"/>
  <c r="M536" i="70"/>
  <c r="AG536" i="70"/>
  <c r="AQ536" i="70"/>
  <c r="AK537" i="70"/>
  <c r="AC538" i="70"/>
  <c r="AM538" i="70"/>
  <c r="AE539" i="70"/>
  <c r="AO539" i="70"/>
  <c r="X539" i="70"/>
  <c r="M540" i="70"/>
  <c r="AG540" i="70"/>
  <c r="AQ540" i="70"/>
  <c r="AK541" i="70"/>
  <c r="AC542" i="70"/>
  <c r="AM542" i="70"/>
  <c r="AE543" i="70"/>
  <c r="AO543" i="70"/>
  <c r="X543" i="70"/>
  <c r="M544" i="70"/>
  <c r="AG544" i="70"/>
  <c r="AQ544" i="70"/>
  <c r="AK545" i="70"/>
  <c r="AC546" i="70"/>
  <c r="AM546" i="70"/>
  <c r="AE547" i="70"/>
  <c r="AO547" i="70"/>
  <c r="X547" i="70"/>
  <c r="M548" i="70"/>
  <c r="AG548" i="70"/>
  <c r="AQ548" i="70"/>
  <c r="AK549" i="70"/>
  <c r="AC550" i="70"/>
  <c r="AM550" i="70"/>
  <c r="AE551" i="70"/>
  <c r="AO551" i="70"/>
  <c r="X551" i="70"/>
  <c r="M552" i="70"/>
  <c r="AG552" i="70"/>
  <c r="AQ552" i="70"/>
  <c r="AK553" i="70"/>
  <c r="AC554" i="70"/>
  <c r="AM554" i="70"/>
  <c r="AE555" i="70"/>
  <c r="AO555" i="70"/>
  <c r="X555" i="70"/>
  <c r="M556" i="70"/>
  <c r="AG556" i="70"/>
  <c r="AQ556" i="70"/>
  <c r="AK557" i="70"/>
  <c r="AC558" i="70"/>
  <c r="AM558" i="70"/>
  <c r="AE559" i="70"/>
  <c r="AO559" i="70"/>
  <c r="X559" i="70"/>
  <c r="M560" i="70"/>
  <c r="AG560" i="70"/>
  <c r="AQ560" i="70"/>
  <c r="AK561" i="70"/>
  <c r="AC562" i="70"/>
  <c r="AM562" i="70"/>
  <c r="AE563" i="70"/>
  <c r="AO563" i="70"/>
  <c r="X563" i="70"/>
  <c r="M564" i="70"/>
  <c r="AG564" i="70"/>
  <c r="AQ564" i="70"/>
  <c r="AK565" i="70"/>
  <c r="AC566" i="70"/>
  <c r="AM566" i="70"/>
  <c r="AE567" i="70"/>
  <c r="AO567" i="70"/>
  <c r="X567" i="70"/>
  <c r="M568" i="70"/>
  <c r="AG568" i="70"/>
  <c r="AQ568" i="70"/>
  <c r="AK569" i="70"/>
  <c r="AC570" i="70"/>
  <c r="AM570" i="70"/>
  <c r="AE571" i="70"/>
  <c r="AO571" i="70"/>
  <c r="X571" i="70"/>
  <c r="M572" i="70"/>
  <c r="AG572" i="70"/>
  <c r="AQ572" i="70"/>
  <c r="AK573" i="70"/>
  <c r="AC574" i="70"/>
  <c r="AM574" i="70"/>
  <c r="AE575" i="70"/>
  <c r="AO575" i="70"/>
  <c r="X575" i="70"/>
  <c r="M576" i="70"/>
  <c r="AG576" i="70"/>
  <c r="AQ576" i="70"/>
  <c r="AK577" i="70"/>
  <c r="AO360" i="70"/>
  <c r="AE381" i="70"/>
  <c r="AM392" i="70"/>
  <c r="AL398" i="70"/>
  <c r="AK401" i="70"/>
  <c r="M404" i="70"/>
  <c r="AC410" i="70"/>
  <c r="AM414" i="70"/>
  <c r="X419" i="70"/>
  <c r="AK421" i="70"/>
  <c r="M424" i="70"/>
  <c r="AG428" i="70"/>
  <c r="AQ432" i="70"/>
  <c r="AE435" i="70"/>
  <c r="AO439" i="70"/>
  <c r="AC442" i="70"/>
  <c r="AM446" i="70"/>
  <c r="X451" i="70"/>
  <c r="AK453" i="70"/>
  <c r="M456" i="70"/>
  <c r="AG460" i="70"/>
  <c r="AQ464" i="70"/>
  <c r="AE467" i="70"/>
  <c r="AO471" i="70"/>
  <c r="AC474" i="70"/>
  <c r="AM478" i="70"/>
  <c r="X483" i="70"/>
  <c r="AK485" i="70"/>
  <c r="M488" i="70"/>
  <c r="AC493" i="70"/>
  <c r="AG495" i="70"/>
  <c r="AM497" i="70"/>
  <c r="AQ499" i="70"/>
  <c r="AE502" i="70"/>
  <c r="X502" i="70"/>
  <c r="AO503" i="70"/>
  <c r="AK504" i="70"/>
  <c r="AF505" i="70"/>
  <c r="AO506" i="70"/>
  <c r="AK507" i="70"/>
  <c r="Y507" i="70"/>
  <c r="N508" i="70"/>
  <c r="P509" i="70"/>
  <c r="AL509" i="70"/>
  <c r="AD510" i="70"/>
  <c r="AN510" i="70"/>
  <c r="Z510" i="70"/>
  <c r="L511" i="70"/>
  <c r="AF511" i="70"/>
  <c r="AP511" i="70"/>
  <c r="Y511" i="70"/>
  <c r="N512" i="70"/>
  <c r="P513" i="70"/>
  <c r="AL513" i="70"/>
  <c r="AD514" i="70"/>
  <c r="AN514" i="70"/>
  <c r="Z514" i="70"/>
  <c r="L515" i="70"/>
  <c r="AF515" i="70"/>
  <c r="AP515" i="70"/>
  <c r="Y515" i="70"/>
  <c r="N516" i="70"/>
  <c r="P517" i="70"/>
  <c r="AL517" i="70"/>
  <c r="AD518" i="70"/>
  <c r="AN518" i="70"/>
  <c r="Z518" i="70"/>
  <c r="L519" i="70"/>
  <c r="AF519" i="70"/>
  <c r="AP519" i="70"/>
  <c r="Y519" i="70"/>
  <c r="N520" i="70"/>
  <c r="P521" i="70"/>
  <c r="AL521" i="70"/>
  <c r="AD522" i="70"/>
  <c r="AN522" i="70"/>
  <c r="Z522" i="70"/>
  <c r="L523" i="70"/>
  <c r="AF523" i="70"/>
  <c r="AP523" i="70"/>
  <c r="Y523" i="70"/>
  <c r="N524" i="70"/>
  <c r="P525" i="70"/>
  <c r="AL525" i="70"/>
  <c r="AD526" i="70"/>
  <c r="AN526" i="70"/>
  <c r="Z526" i="70"/>
  <c r="L527" i="70"/>
  <c r="AF527" i="70"/>
  <c r="AP527" i="70"/>
  <c r="Y527" i="70"/>
  <c r="N528" i="70"/>
  <c r="P529" i="70"/>
  <c r="AL529" i="70"/>
  <c r="AD530" i="70"/>
  <c r="AN530" i="70"/>
  <c r="Z530" i="70"/>
  <c r="L531" i="70"/>
  <c r="AF531" i="70"/>
  <c r="AP531" i="70"/>
  <c r="Y531" i="70"/>
  <c r="N532" i="70"/>
  <c r="P533" i="70"/>
  <c r="AL533" i="70"/>
  <c r="AD534" i="70"/>
  <c r="AN534" i="70"/>
  <c r="Z534" i="70"/>
  <c r="L535" i="70"/>
  <c r="AF535" i="70"/>
  <c r="AP535" i="70"/>
  <c r="Y535" i="70"/>
  <c r="N536" i="70"/>
  <c r="P537" i="70"/>
  <c r="AL537" i="70"/>
  <c r="AD538" i="70"/>
  <c r="AN538" i="70"/>
  <c r="Z538" i="70"/>
  <c r="L539" i="70"/>
  <c r="AF539" i="70"/>
  <c r="AP539" i="70"/>
  <c r="Y539" i="70"/>
  <c r="N540" i="70"/>
  <c r="P541" i="70"/>
  <c r="AL541" i="70"/>
  <c r="AD542" i="70"/>
  <c r="AN542" i="70"/>
  <c r="Z542" i="70"/>
  <c r="L543" i="70"/>
  <c r="AF543" i="70"/>
  <c r="AP543" i="70"/>
  <c r="Y543" i="70"/>
  <c r="N544" i="70"/>
  <c r="P545" i="70"/>
  <c r="AL545" i="70"/>
  <c r="AD546" i="70"/>
  <c r="AN546" i="70"/>
  <c r="Z546" i="70"/>
  <c r="L547" i="70"/>
  <c r="AF547" i="70"/>
  <c r="AP547" i="70"/>
  <c r="Y547" i="70"/>
  <c r="N548" i="70"/>
  <c r="P549" i="70"/>
  <c r="AL549" i="70"/>
  <c r="AD550" i="70"/>
  <c r="AN550" i="70"/>
  <c r="Z550" i="70"/>
  <c r="L551" i="70"/>
  <c r="AF551" i="70"/>
  <c r="AP551" i="70"/>
  <c r="Y551" i="70"/>
  <c r="N552" i="70"/>
  <c r="P553" i="70"/>
  <c r="AL553" i="70"/>
  <c r="AD554" i="70"/>
  <c r="AN554" i="70"/>
  <c r="Z554" i="70"/>
  <c r="L555" i="70"/>
  <c r="AF555" i="70"/>
  <c r="AP555" i="70"/>
  <c r="Y555" i="70"/>
  <c r="N556" i="70"/>
  <c r="P557" i="70"/>
  <c r="AL557" i="70"/>
  <c r="AD558" i="70"/>
  <c r="AN558" i="70"/>
  <c r="Z558" i="70"/>
  <c r="L559" i="70"/>
  <c r="AF559" i="70"/>
  <c r="AP559" i="70"/>
  <c r="Y559" i="70"/>
  <c r="N560" i="70"/>
  <c r="P561" i="70"/>
  <c r="AL561" i="70"/>
  <c r="AD562" i="70"/>
  <c r="AN562" i="70"/>
  <c r="Z562" i="70"/>
  <c r="L563" i="70"/>
  <c r="AF563" i="70"/>
  <c r="AP563" i="70"/>
  <c r="Y563" i="70"/>
  <c r="N564" i="70"/>
  <c r="P565" i="70"/>
  <c r="AL565" i="70"/>
  <c r="AD566" i="70"/>
  <c r="AN566" i="70"/>
  <c r="Z566" i="70"/>
  <c r="L567" i="70"/>
  <c r="AF567" i="70"/>
  <c r="AP567" i="70"/>
  <c r="Y567" i="70"/>
  <c r="N568" i="70"/>
  <c r="P569" i="70"/>
  <c r="AL569" i="70"/>
  <c r="AD570" i="70"/>
  <c r="AN570" i="70"/>
  <c r="Z570" i="70"/>
  <c r="L571" i="70"/>
  <c r="AF571" i="70"/>
  <c r="AP571" i="70"/>
  <c r="Y571" i="70"/>
  <c r="N572" i="70"/>
  <c r="P573" i="70"/>
  <c r="AL573" i="70"/>
  <c r="AD574" i="70"/>
  <c r="AN574" i="70"/>
  <c r="Z574" i="70"/>
  <c r="L575" i="70"/>
  <c r="AF575" i="70"/>
  <c r="AP575" i="70"/>
  <c r="Y575" i="70"/>
  <c r="N576" i="70"/>
  <c r="P577" i="70"/>
  <c r="AL577" i="70"/>
  <c r="AE373" i="70"/>
  <c r="AQ404" i="70"/>
  <c r="AM410" i="70"/>
  <c r="X415" i="70"/>
  <c r="AK417" i="70"/>
  <c r="M420" i="70"/>
  <c r="AE363" i="70"/>
  <c r="AE399" i="70"/>
  <c r="AG407" i="70"/>
  <c r="X411" i="70"/>
  <c r="AK413" i="70"/>
  <c r="M416" i="70"/>
  <c r="AG420" i="70"/>
  <c r="AQ424" i="70"/>
  <c r="AE427" i="70"/>
  <c r="AO431" i="70"/>
  <c r="AC434" i="70"/>
  <c r="AM438" i="70"/>
  <c r="X443" i="70"/>
  <c r="AK445" i="70"/>
  <c r="M448" i="70"/>
  <c r="AG452" i="70"/>
  <c r="AQ456" i="70"/>
  <c r="AE459" i="70"/>
  <c r="AO463" i="70"/>
  <c r="AC466" i="70"/>
  <c r="AM470" i="70"/>
  <c r="X475" i="70"/>
  <c r="AK477" i="70"/>
  <c r="M480" i="70"/>
  <c r="AG484" i="70"/>
  <c r="AQ488" i="70"/>
  <c r="AE491" i="70"/>
  <c r="AM493" i="70"/>
  <c r="AQ495" i="70"/>
  <c r="AE498" i="70"/>
  <c r="X498" i="70"/>
  <c r="AK500" i="70"/>
  <c r="AO502" i="70"/>
  <c r="AQ504" i="70"/>
  <c r="Z504" i="70"/>
  <c r="AM505" i="70"/>
  <c r="N506" i="70"/>
  <c r="N507" i="70"/>
  <c r="AO507" i="70"/>
  <c r="P508" i="70"/>
  <c r="AL508" i="70"/>
  <c r="AD509" i="70"/>
  <c r="AN509" i="70"/>
  <c r="Z509" i="70"/>
  <c r="L510" i="70"/>
  <c r="AF510" i="70"/>
  <c r="AP510" i="70"/>
  <c r="Y510" i="70"/>
  <c r="N511" i="70"/>
  <c r="P512" i="70"/>
  <c r="AL512" i="70"/>
  <c r="AD513" i="70"/>
  <c r="AN513" i="70"/>
  <c r="Z513" i="70"/>
  <c r="L514" i="70"/>
  <c r="AF514" i="70"/>
  <c r="AP514" i="70"/>
  <c r="Y514" i="70"/>
  <c r="N515" i="70"/>
  <c r="P516" i="70"/>
  <c r="AL516" i="70"/>
  <c r="AD517" i="70"/>
  <c r="AN517" i="70"/>
  <c r="Z517" i="70"/>
  <c r="L518" i="70"/>
  <c r="AF518" i="70"/>
  <c r="AP518" i="70"/>
  <c r="Y518" i="70"/>
  <c r="N519" i="70"/>
  <c r="P520" i="70"/>
  <c r="AL520" i="70"/>
  <c r="AD521" i="70"/>
  <c r="AN521" i="70"/>
  <c r="Z521" i="70"/>
  <c r="L522" i="70"/>
  <c r="AF522" i="70"/>
  <c r="AP522" i="70"/>
  <c r="Y522" i="70"/>
  <c r="N523" i="70"/>
  <c r="P524" i="70"/>
  <c r="AL524" i="70"/>
  <c r="AD525" i="70"/>
  <c r="AN525" i="70"/>
  <c r="Z525" i="70"/>
  <c r="L526" i="70"/>
  <c r="AF526" i="70"/>
  <c r="AP526" i="70"/>
  <c r="Y526" i="70"/>
  <c r="N527" i="70"/>
  <c r="P528" i="70"/>
  <c r="AL528" i="70"/>
  <c r="AD529" i="70"/>
  <c r="AN529" i="70"/>
  <c r="Z529" i="70"/>
  <c r="L530" i="70"/>
  <c r="AF530" i="70"/>
  <c r="AP530" i="70"/>
  <c r="Y530" i="70"/>
  <c r="N531" i="70"/>
  <c r="P532" i="70"/>
  <c r="AL532" i="70"/>
  <c r="AD533" i="70"/>
  <c r="AN533" i="70"/>
  <c r="Z533" i="70"/>
  <c r="L534" i="70"/>
  <c r="AF534" i="70"/>
  <c r="AP534" i="70"/>
  <c r="Y534" i="70"/>
  <c r="N535" i="70"/>
  <c r="P536" i="70"/>
  <c r="AL536" i="70"/>
  <c r="AD537" i="70"/>
  <c r="AN537" i="70"/>
  <c r="Z537" i="70"/>
  <c r="L538" i="70"/>
  <c r="AF538" i="70"/>
  <c r="AP538" i="70"/>
  <c r="Y538" i="70"/>
  <c r="N539" i="70"/>
  <c r="P540" i="70"/>
  <c r="AL540" i="70"/>
  <c r="AD541" i="70"/>
  <c r="AN541" i="70"/>
  <c r="Z541" i="70"/>
  <c r="L542" i="70"/>
  <c r="AF542" i="70"/>
  <c r="AP542" i="70"/>
  <c r="Y542" i="70"/>
  <c r="N543" i="70"/>
  <c r="P544" i="70"/>
  <c r="AL544" i="70"/>
  <c r="AD545" i="70"/>
  <c r="AN545" i="70"/>
  <c r="Z545" i="70"/>
  <c r="L546" i="70"/>
  <c r="AF546" i="70"/>
  <c r="AP546" i="70"/>
  <c r="Y546" i="70"/>
  <c r="N547" i="70"/>
  <c r="P548" i="70"/>
  <c r="AL548" i="70"/>
  <c r="AD549" i="70"/>
  <c r="AN549" i="70"/>
  <c r="Z549" i="70"/>
  <c r="L550" i="70"/>
  <c r="AF550" i="70"/>
  <c r="AP550" i="70"/>
  <c r="Y550" i="70"/>
  <c r="N551" i="70"/>
  <c r="P552" i="70"/>
  <c r="AL552" i="70"/>
  <c r="AD553" i="70"/>
  <c r="AN553" i="70"/>
  <c r="Z553" i="70"/>
  <c r="L554" i="70"/>
  <c r="AF554" i="70"/>
  <c r="AP554" i="70"/>
  <c r="Y554" i="70"/>
  <c r="N555" i="70"/>
  <c r="P556" i="70"/>
  <c r="AL556" i="70"/>
  <c r="AD557" i="70"/>
  <c r="AN557" i="70"/>
  <c r="Z557" i="70"/>
  <c r="L558" i="70"/>
  <c r="AF558" i="70"/>
  <c r="AP558" i="70"/>
  <c r="Y558" i="70"/>
  <c r="N559" i="70"/>
  <c r="P560" i="70"/>
  <c r="AL560" i="70"/>
  <c r="AD561" i="70"/>
  <c r="AN561" i="70"/>
  <c r="Z561" i="70"/>
  <c r="L562" i="70"/>
  <c r="AF562" i="70"/>
  <c r="AP562" i="70"/>
  <c r="Y562" i="70"/>
  <c r="N563" i="70"/>
  <c r="P564" i="70"/>
  <c r="AL564" i="70"/>
  <c r="AD565" i="70"/>
  <c r="AN565" i="70"/>
  <c r="Z565" i="70"/>
  <c r="L566" i="70"/>
  <c r="AF566" i="70"/>
  <c r="AP566" i="70"/>
  <c r="Y566" i="70"/>
  <c r="N567" i="70"/>
  <c r="P568" i="70"/>
  <c r="AL568" i="70"/>
  <c r="AD569" i="70"/>
  <c r="AN569" i="70"/>
  <c r="Z569" i="70"/>
  <c r="L570" i="70"/>
  <c r="AF570" i="70"/>
  <c r="AP570" i="70"/>
  <c r="Y570" i="70"/>
  <c r="N571" i="70"/>
  <c r="P572" i="70"/>
  <c r="AL572" i="70"/>
  <c r="AD573" i="70"/>
  <c r="AN573" i="70"/>
  <c r="Z573" i="70"/>
  <c r="L574" i="70"/>
  <c r="AF574" i="70"/>
  <c r="AP574" i="70"/>
  <c r="Y574" i="70"/>
  <c r="N575" i="70"/>
  <c r="P576" i="70"/>
  <c r="AL576" i="70"/>
  <c r="AD577" i="70"/>
  <c r="AN577" i="70"/>
  <c r="Z577" i="70"/>
  <c r="AO385" i="70"/>
  <c r="Z395" i="70"/>
  <c r="AM402" i="70"/>
  <c r="AK409" i="70"/>
  <c r="M412" i="70"/>
  <c r="AG416" i="70"/>
  <c r="AQ420" i="70"/>
  <c r="AE423" i="70"/>
  <c r="AO427" i="70"/>
  <c r="AC430" i="70"/>
  <c r="AM434" i="70"/>
  <c r="X439" i="70"/>
  <c r="AK441" i="70"/>
  <c r="M444" i="70"/>
  <c r="AG448" i="70"/>
  <c r="AQ452" i="70"/>
  <c r="AE455" i="70"/>
  <c r="AO459" i="70"/>
  <c r="AC462" i="70"/>
  <c r="AM466" i="70"/>
  <c r="X471" i="70"/>
  <c r="AK473" i="70"/>
  <c r="M476" i="70"/>
  <c r="AG480" i="70"/>
  <c r="AQ484" i="70"/>
  <c r="AE487" i="70"/>
  <c r="AO491" i="70"/>
  <c r="M492" i="70"/>
  <c r="AC494" i="70"/>
  <c r="AG496" i="70"/>
  <c r="AM498" i="70"/>
  <c r="AQ500" i="70"/>
  <c r="M503" i="70"/>
  <c r="AP505" i="70"/>
  <c r="AC506" i="70"/>
  <c r="AQ507" i="70"/>
  <c r="AC508" i="70"/>
  <c r="AM508" i="70"/>
  <c r="AE509" i="70"/>
  <c r="AO509" i="70"/>
  <c r="X509" i="70"/>
  <c r="M510" i="70"/>
  <c r="AG510" i="70"/>
  <c r="AQ510" i="70"/>
  <c r="AK511" i="70"/>
  <c r="AC512" i="70"/>
  <c r="AM512" i="70"/>
  <c r="AE513" i="70"/>
  <c r="AO513" i="70"/>
  <c r="X513" i="70"/>
  <c r="M514" i="70"/>
  <c r="AG514" i="70"/>
  <c r="AQ514" i="70"/>
  <c r="AK515" i="70"/>
  <c r="AC516" i="70"/>
  <c r="AM516" i="70"/>
  <c r="AE517" i="70"/>
  <c r="AO517" i="70"/>
  <c r="X517" i="70"/>
  <c r="M518" i="70"/>
  <c r="AG518" i="70"/>
  <c r="AQ518" i="70"/>
  <c r="AK519" i="70"/>
  <c r="AC520" i="70"/>
  <c r="AM520" i="70"/>
  <c r="AE521" i="70"/>
  <c r="AO521" i="70"/>
  <c r="X521" i="70"/>
  <c r="M522" i="70"/>
  <c r="AG522" i="70"/>
  <c r="AQ522" i="70"/>
  <c r="AK523" i="70"/>
  <c r="AC524" i="70"/>
  <c r="AM524" i="70"/>
  <c r="AE525" i="70"/>
  <c r="AO525" i="70"/>
  <c r="X525" i="70"/>
  <c r="M526" i="70"/>
  <c r="AG526" i="70"/>
  <c r="AQ526" i="70"/>
  <c r="AK527" i="70"/>
  <c r="AC528" i="70"/>
  <c r="AM528" i="70"/>
  <c r="AE529" i="70"/>
  <c r="AO529" i="70"/>
  <c r="X529" i="70"/>
  <c r="M530" i="70"/>
  <c r="AG530" i="70"/>
  <c r="AQ530" i="70"/>
  <c r="AK531" i="70"/>
  <c r="AC532" i="70"/>
  <c r="AM532" i="70"/>
  <c r="AE533" i="70"/>
  <c r="AO533" i="70"/>
  <c r="X533" i="70"/>
  <c r="M534" i="70"/>
  <c r="AG534" i="70"/>
  <c r="AQ534" i="70"/>
  <c r="AK535" i="70"/>
  <c r="AC536" i="70"/>
  <c r="AM536" i="70"/>
  <c r="AE537" i="70"/>
  <c r="AO537" i="70"/>
  <c r="X537" i="70"/>
  <c r="M538" i="70"/>
  <c r="AG538" i="70"/>
  <c r="AQ538" i="70"/>
  <c r="AK539" i="70"/>
  <c r="AC540" i="70"/>
  <c r="AM540" i="70"/>
  <c r="AE541" i="70"/>
  <c r="AO541" i="70"/>
  <c r="X541" i="70"/>
  <c r="M542" i="70"/>
  <c r="AG542" i="70"/>
  <c r="AQ542" i="70"/>
  <c r="AK543" i="70"/>
  <c r="AC544" i="70"/>
  <c r="AM544" i="70"/>
  <c r="AE545" i="70"/>
  <c r="AO545" i="70"/>
  <c r="X545" i="70"/>
  <c r="M546" i="70"/>
  <c r="AG546" i="70"/>
  <c r="AQ546" i="70"/>
  <c r="AK547" i="70"/>
  <c r="AC548" i="70"/>
  <c r="AM548" i="70"/>
  <c r="AE549" i="70"/>
  <c r="AO549" i="70"/>
  <c r="X549" i="70"/>
  <c r="M550" i="70"/>
  <c r="AG550" i="70"/>
  <c r="AQ550" i="70"/>
  <c r="AK551" i="70"/>
  <c r="AC552" i="70"/>
  <c r="AM552" i="70"/>
  <c r="AE553" i="70"/>
  <c r="AO553" i="70"/>
  <c r="X553" i="70"/>
  <c r="M554" i="70"/>
  <c r="AG554" i="70"/>
  <c r="AQ554" i="70"/>
  <c r="AK555" i="70"/>
  <c r="AC556" i="70"/>
  <c r="AM556" i="70"/>
  <c r="AE557" i="70"/>
  <c r="AO557" i="70"/>
  <c r="X557" i="70"/>
  <c r="M558" i="70"/>
  <c r="AG558" i="70"/>
  <c r="AQ558" i="70"/>
  <c r="AK559" i="70"/>
  <c r="AC560" i="70"/>
  <c r="AM560" i="70"/>
  <c r="AE561" i="70"/>
  <c r="AO561" i="70"/>
  <c r="X561" i="70"/>
  <c r="M562" i="70"/>
  <c r="AG562" i="70"/>
  <c r="AQ562" i="70"/>
  <c r="AK563" i="70"/>
  <c r="AC564" i="70"/>
  <c r="AM564" i="70"/>
  <c r="AE565" i="70"/>
  <c r="AO565" i="70"/>
  <c r="X565" i="70"/>
  <c r="M566" i="70"/>
  <c r="AG566" i="70"/>
  <c r="AQ566" i="70"/>
  <c r="AK567" i="70"/>
  <c r="AC568" i="70"/>
  <c r="AM568" i="70"/>
  <c r="AE569" i="70"/>
  <c r="AO569" i="70"/>
  <c r="X569" i="70"/>
  <c r="M570" i="70"/>
  <c r="AG570" i="70"/>
  <c r="AQ570" i="70"/>
  <c r="AK571" i="70"/>
  <c r="AC572" i="70"/>
  <c r="AM572" i="70"/>
  <c r="AE573" i="70"/>
  <c r="AO573" i="70"/>
  <c r="X573" i="70"/>
  <c r="M574" i="70"/>
  <c r="AG574" i="70"/>
  <c r="AQ574" i="70"/>
  <c r="AK575" i="70"/>
  <c r="AC576" i="70"/>
  <c r="AM576" i="70"/>
  <c r="AE577" i="70"/>
  <c r="AO577" i="70"/>
  <c r="X577" i="70"/>
  <c r="AG366" i="70"/>
  <c r="AO377" i="70"/>
  <c r="AQ396" i="70"/>
  <c r="X399" i="70"/>
  <c r="AG412" i="70"/>
  <c r="AQ416" i="70"/>
  <c r="AE419" i="70"/>
  <c r="AO423" i="70"/>
  <c r="AC426" i="70"/>
  <c r="AM430" i="70"/>
  <c r="X435" i="70"/>
  <c r="AK437" i="70"/>
  <c r="M440" i="70"/>
  <c r="AG444" i="70"/>
  <c r="AQ448" i="70"/>
  <c r="AE451" i="70"/>
  <c r="AO455" i="70"/>
  <c r="AC458" i="70"/>
  <c r="AM462" i="70"/>
  <c r="X467" i="70"/>
  <c r="AK469" i="70"/>
  <c r="M472" i="70"/>
  <c r="AG476" i="70"/>
  <c r="AQ480" i="70"/>
  <c r="AE483" i="70"/>
  <c r="AO487" i="70"/>
  <c r="AC490" i="70"/>
  <c r="AQ491" i="70"/>
  <c r="AE494" i="70"/>
  <c r="X494" i="70"/>
  <c r="AK496" i="70"/>
  <c r="AO498" i="70"/>
  <c r="M499" i="70"/>
  <c r="AC501" i="70"/>
  <c r="P503" i="70"/>
  <c r="M504" i="70"/>
  <c r="AE506" i="70"/>
  <c r="X506" i="70"/>
  <c r="P507" i="70"/>
  <c r="AD508" i="70"/>
  <c r="AN508" i="70"/>
  <c r="Z508" i="70"/>
  <c r="L509" i="70"/>
  <c r="AF509" i="70"/>
  <c r="AP509" i="70"/>
  <c r="Y509" i="70"/>
  <c r="N510" i="70"/>
  <c r="P511" i="70"/>
  <c r="AL511" i="70"/>
  <c r="AD512" i="70"/>
  <c r="AN512" i="70"/>
  <c r="Z512" i="70"/>
  <c r="L513" i="70"/>
  <c r="AF513" i="70"/>
  <c r="AP513" i="70"/>
  <c r="Y513" i="70"/>
  <c r="N514" i="70"/>
  <c r="P515" i="70"/>
  <c r="AL515" i="70"/>
  <c r="AD516" i="70"/>
  <c r="AN516" i="70"/>
  <c r="Z516" i="70"/>
  <c r="L517" i="70"/>
  <c r="AF517" i="70"/>
  <c r="AP517" i="70"/>
  <c r="Y517" i="70"/>
  <c r="N518" i="70"/>
  <c r="P519" i="70"/>
  <c r="AL519" i="70"/>
  <c r="AD520" i="70"/>
  <c r="AN520" i="70"/>
  <c r="Z520" i="70"/>
  <c r="L521" i="70"/>
  <c r="AF521" i="70"/>
  <c r="AP521" i="70"/>
  <c r="Y521" i="70"/>
  <c r="N522" i="70"/>
  <c r="P523" i="70"/>
  <c r="AL523" i="70"/>
  <c r="AD524" i="70"/>
  <c r="AN524" i="70"/>
  <c r="Z524" i="70"/>
  <c r="L525" i="70"/>
  <c r="AF525" i="70"/>
  <c r="AP525" i="70"/>
  <c r="Y525" i="70"/>
  <c r="N526" i="70"/>
  <c r="P527" i="70"/>
  <c r="AL527" i="70"/>
  <c r="AD528" i="70"/>
  <c r="AN528" i="70"/>
  <c r="Z528" i="70"/>
  <c r="L529" i="70"/>
  <c r="AF529" i="70"/>
  <c r="AP529" i="70"/>
  <c r="Y529" i="70"/>
  <c r="N530" i="70"/>
  <c r="P531" i="70"/>
  <c r="AL531" i="70"/>
  <c r="AD532" i="70"/>
  <c r="AN532" i="70"/>
  <c r="Z532" i="70"/>
  <c r="L533" i="70"/>
  <c r="AF533" i="70"/>
  <c r="AP533" i="70"/>
  <c r="Y533" i="70"/>
  <c r="N534" i="70"/>
  <c r="P535" i="70"/>
  <c r="AL535" i="70"/>
  <c r="AD536" i="70"/>
  <c r="AN536" i="70"/>
  <c r="Z536" i="70"/>
  <c r="L537" i="70"/>
  <c r="AF537" i="70"/>
  <c r="AP537" i="70"/>
  <c r="Y537" i="70"/>
  <c r="N538" i="70"/>
  <c r="P539" i="70"/>
  <c r="AL539" i="70"/>
  <c r="AD540" i="70"/>
  <c r="AN540" i="70"/>
  <c r="Z540" i="70"/>
  <c r="L541" i="70"/>
  <c r="AF541" i="70"/>
  <c r="AP541" i="70"/>
  <c r="Y541" i="70"/>
  <c r="N542" i="70"/>
  <c r="P543" i="70"/>
  <c r="AL543" i="70"/>
  <c r="AD544" i="70"/>
  <c r="AN544" i="70"/>
  <c r="Z544" i="70"/>
  <c r="L545" i="70"/>
  <c r="AF545" i="70"/>
  <c r="AP545" i="70"/>
  <c r="Y545" i="70"/>
  <c r="N546" i="70"/>
  <c r="P547" i="70"/>
  <c r="AL547" i="70"/>
  <c r="AD548" i="70"/>
  <c r="AN548" i="70"/>
  <c r="Z548" i="70"/>
  <c r="L549" i="70"/>
  <c r="AF549" i="70"/>
  <c r="AP549" i="70"/>
  <c r="Y549" i="70"/>
  <c r="N550" i="70"/>
  <c r="P551" i="70"/>
  <c r="AL551" i="70"/>
  <c r="AD552" i="70"/>
  <c r="AN552" i="70"/>
  <c r="Z552" i="70"/>
  <c r="L553" i="70"/>
  <c r="AF553" i="70"/>
  <c r="AP553" i="70"/>
  <c r="Y553" i="70"/>
  <c r="N554" i="70"/>
  <c r="P555" i="70"/>
  <c r="AL555" i="70"/>
  <c r="AD556" i="70"/>
  <c r="AN556" i="70"/>
  <c r="Z556" i="70"/>
  <c r="L557" i="70"/>
  <c r="AF557" i="70"/>
  <c r="AP557" i="70"/>
  <c r="Y557" i="70"/>
  <c r="N558" i="70"/>
  <c r="P559" i="70"/>
  <c r="AL559" i="70"/>
  <c r="AD560" i="70"/>
  <c r="AN560" i="70"/>
  <c r="Z560" i="70"/>
  <c r="L561" i="70"/>
  <c r="AF561" i="70"/>
  <c r="AP561" i="70"/>
  <c r="Y561" i="70"/>
  <c r="N562" i="70"/>
  <c r="P563" i="70"/>
  <c r="AL563" i="70"/>
  <c r="AD564" i="70"/>
  <c r="AN564" i="70"/>
  <c r="Z564" i="70"/>
  <c r="L565" i="70"/>
  <c r="AF565" i="70"/>
  <c r="AP565" i="70"/>
  <c r="Y565" i="70"/>
  <c r="N566" i="70"/>
  <c r="P567" i="70"/>
  <c r="AL567" i="70"/>
  <c r="AD568" i="70"/>
  <c r="AN568" i="70"/>
  <c r="Z568" i="70"/>
  <c r="L569" i="70"/>
  <c r="AF569" i="70"/>
  <c r="AP569" i="70"/>
  <c r="Y569" i="70"/>
  <c r="N570" i="70"/>
  <c r="P571" i="70"/>
  <c r="AL571" i="70"/>
  <c r="AD572" i="70"/>
  <c r="AN572" i="70"/>
  <c r="Z572" i="70"/>
  <c r="L573" i="70"/>
  <c r="AF573" i="70"/>
  <c r="AP573" i="70"/>
  <c r="Y573" i="70"/>
  <c r="N574" i="70"/>
  <c r="P575" i="70"/>
  <c r="AL575" i="70"/>
  <c r="AD576" i="70"/>
  <c r="AN576" i="70"/>
  <c r="Z576" i="70"/>
  <c r="L577" i="70"/>
  <c r="AF577" i="70"/>
  <c r="AP577" i="70"/>
  <c r="Y577" i="70"/>
  <c r="AG488" i="70"/>
  <c r="AO495" i="70"/>
  <c r="AK505" i="70"/>
  <c r="AC509" i="70"/>
  <c r="AM513" i="70"/>
  <c r="X518" i="70"/>
  <c r="AK520" i="70"/>
  <c r="M523" i="70"/>
  <c r="AG527" i="70"/>
  <c r="AQ531" i="70"/>
  <c r="AE534" i="70"/>
  <c r="AO538" i="70"/>
  <c r="AC541" i="70"/>
  <c r="AM545" i="70"/>
  <c r="X550" i="70"/>
  <c r="AK552" i="70"/>
  <c r="M555" i="70"/>
  <c r="AG559" i="70"/>
  <c r="AQ563" i="70"/>
  <c r="AE566" i="70"/>
  <c r="AO570" i="70"/>
  <c r="AC573" i="70"/>
  <c r="AM577" i="70"/>
  <c r="M578" i="70"/>
  <c r="AG578" i="70"/>
  <c r="AQ578" i="70"/>
  <c r="AK579" i="70"/>
  <c r="AC580" i="70"/>
  <c r="AM580" i="70"/>
  <c r="AE581" i="70"/>
  <c r="AO581" i="70"/>
  <c r="X581" i="70"/>
  <c r="M582" i="70"/>
  <c r="AG582" i="70"/>
  <c r="AQ582" i="70"/>
  <c r="AK583" i="70"/>
  <c r="AC584" i="70"/>
  <c r="AM584" i="70"/>
  <c r="AE585" i="70"/>
  <c r="AO585" i="70"/>
  <c r="X585" i="70"/>
  <c r="M586" i="70"/>
  <c r="AG586" i="70"/>
  <c r="AQ586" i="70"/>
  <c r="AK587" i="70"/>
  <c r="AC588" i="70"/>
  <c r="AM588" i="70"/>
  <c r="AE589" i="70"/>
  <c r="AO589" i="70"/>
  <c r="X589" i="70"/>
  <c r="M590" i="70"/>
  <c r="AG590" i="70"/>
  <c r="AQ590" i="70"/>
  <c r="AK591" i="70"/>
  <c r="AC592" i="70"/>
  <c r="AM592" i="70"/>
  <c r="AE593" i="70"/>
  <c r="AO593" i="70"/>
  <c r="X593" i="70"/>
  <c r="M594" i="70"/>
  <c r="AG594" i="70"/>
  <c r="AQ594" i="70"/>
  <c r="AK595" i="70"/>
  <c r="AC596" i="70"/>
  <c r="AM596" i="70"/>
  <c r="AE597" i="70"/>
  <c r="AO597" i="70"/>
  <c r="X597" i="70"/>
  <c r="M598" i="70"/>
  <c r="AG598" i="70"/>
  <c r="AQ598" i="70"/>
  <c r="AK599" i="70"/>
  <c r="AC600" i="70"/>
  <c r="AM600" i="70"/>
  <c r="AE601" i="70"/>
  <c r="AO601" i="70"/>
  <c r="X601" i="70"/>
  <c r="M602" i="70"/>
  <c r="AG602" i="70"/>
  <c r="AQ602" i="70"/>
  <c r="AG456" i="70"/>
  <c r="AO467" i="70"/>
  <c r="M496" i="70"/>
  <c r="AM509" i="70"/>
  <c r="X514" i="70"/>
  <c r="AK516" i="70"/>
  <c r="M519" i="70"/>
  <c r="AG523" i="70"/>
  <c r="AQ527" i="70"/>
  <c r="AE530" i="70"/>
  <c r="AO534" i="70"/>
  <c r="AC537" i="70"/>
  <c r="AM541" i="70"/>
  <c r="X546" i="70"/>
  <c r="AK548" i="70"/>
  <c r="M551" i="70"/>
  <c r="AG555" i="70"/>
  <c r="AQ559" i="70"/>
  <c r="AE562" i="70"/>
  <c r="AO566" i="70"/>
  <c r="AC569" i="70"/>
  <c r="AM573" i="70"/>
  <c r="N578" i="70"/>
  <c r="P579" i="70"/>
  <c r="AL579" i="70"/>
  <c r="AD580" i="70"/>
  <c r="AN580" i="70"/>
  <c r="Z580" i="70"/>
  <c r="L581" i="70"/>
  <c r="AF581" i="70"/>
  <c r="AP581" i="70"/>
  <c r="Y581" i="70"/>
  <c r="N582" i="70"/>
  <c r="P583" i="70"/>
  <c r="AL583" i="70"/>
  <c r="AD584" i="70"/>
  <c r="AN584" i="70"/>
  <c r="Z584" i="70"/>
  <c r="L585" i="70"/>
  <c r="AF585" i="70"/>
  <c r="AP585" i="70"/>
  <c r="Y585" i="70"/>
  <c r="N586" i="70"/>
  <c r="P587" i="70"/>
  <c r="AL587" i="70"/>
  <c r="AD588" i="70"/>
  <c r="AN588" i="70"/>
  <c r="Z588" i="70"/>
  <c r="L589" i="70"/>
  <c r="AF589" i="70"/>
  <c r="AP589" i="70"/>
  <c r="Y589" i="70"/>
  <c r="N590" i="70"/>
  <c r="P591" i="70"/>
  <c r="AL591" i="70"/>
  <c r="AD592" i="70"/>
  <c r="AN592" i="70"/>
  <c r="Z592" i="70"/>
  <c r="L593" i="70"/>
  <c r="AF593" i="70"/>
  <c r="AP593" i="70"/>
  <c r="Y593" i="70"/>
  <c r="N594" i="70"/>
  <c r="P595" i="70"/>
  <c r="AL595" i="70"/>
  <c r="AD596" i="70"/>
  <c r="AN596" i="70"/>
  <c r="Z596" i="70"/>
  <c r="L597" i="70"/>
  <c r="AF597" i="70"/>
  <c r="AP597" i="70"/>
  <c r="Y597" i="70"/>
  <c r="N598" i="70"/>
  <c r="P599" i="70"/>
  <c r="AL599" i="70"/>
  <c r="AD600" i="70"/>
  <c r="AN600" i="70"/>
  <c r="Z600" i="70"/>
  <c r="L601" i="70"/>
  <c r="AF601" i="70"/>
  <c r="AP601" i="70"/>
  <c r="Y601" i="70"/>
  <c r="N602" i="70"/>
  <c r="P603" i="70"/>
  <c r="AL603" i="70"/>
  <c r="AD604" i="70"/>
  <c r="AN604" i="70"/>
  <c r="Z604" i="70"/>
  <c r="L605" i="70"/>
  <c r="AF605" i="70"/>
  <c r="AP605" i="70"/>
  <c r="Y605" i="70"/>
  <c r="N606" i="70"/>
  <c r="P607" i="70"/>
  <c r="AL607" i="70"/>
  <c r="AD608" i="70"/>
  <c r="AN608" i="70"/>
  <c r="Z608" i="70"/>
  <c r="L609" i="70"/>
  <c r="AF609" i="70"/>
  <c r="AP609" i="70"/>
  <c r="Y609" i="70"/>
  <c r="N610" i="70"/>
  <c r="P611" i="70"/>
  <c r="AL611" i="70"/>
  <c r="AG424" i="70"/>
  <c r="AO435" i="70"/>
  <c r="X479" i="70"/>
  <c r="AM502" i="70"/>
  <c r="M506" i="70"/>
  <c r="X510" i="70"/>
  <c r="AK512" i="70"/>
  <c r="M515" i="70"/>
  <c r="AG519" i="70"/>
  <c r="AQ523" i="70"/>
  <c r="AE526" i="70"/>
  <c r="AO530" i="70"/>
  <c r="AC533" i="70"/>
  <c r="AM537" i="70"/>
  <c r="X542" i="70"/>
  <c r="AK544" i="70"/>
  <c r="M547" i="70"/>
  <c r="AG551" i="70"/>
  <c r="AQ555" i="70"/>
  <c r="AE558" i="70"/>
  <c r="AO562" i="70"/>
  <c r="AC565" i="70"/>
  <c r="AM569" i="70"/>
  <c r="X574" i="70"/>
  <c r="AK576" i="70"/>
  <c r="AK578" i="70"/>
  <c r="AC579" i="70"/>
  <c r="AM579" i="70"/>
  <c r="AE580" i="70"/>
  <c r="AO580" i="70"/>
  <c r="X580" i="70"/>
  <c r="M581" i="70"/>
  <c r="AG581" i="70"/>
  <c r="AQ581" i="70"/>
  <c r="AK582" i="70"/>
  <c r="AC583" i="70"/>
  <c r="AM583" i="70"/>
  <c r="AE584" i="70"/>
  <c r="AO584" i="70"/>
  <c r="X584" i="70"/>
  <c r="M585" i="70"/>
  <c r="AG585" i="70"/>
  <c r="AQ585" i="70"/>
  <c r="AK586" i="70"/>
  <c r="AC587" i="70"/>
  <c r="AM587" i="70"/>
  <c r="AE588" i="70"/>
  <c r="AO588" i="70"/>
  <c r="X588" i="70"/>
  <c r="M589" i="70"/>
  <c r="AG589" i="70"/>
  <c r="AQ589" i="70"/>
  <c r="AK590" i="70"/>
  <c r="AC591" i="70"/>
  <c r="AM591" i="70"/>
  <c r="AE592" i="70"/>
  <c r="AO592" i="70"/>
  <c r="X592" i="70"/>
  <c r="M593" i="70"/>
  <c r="AG593" i="70"/>
  <c r="AQ593" i="70"/>
  <c r="AK594" i="70"/>
  <c r="AC595" i="70"/>
  <c r="AM595" i="70"/>
  <c r="AE596" i="70"/>
  <c r="AO596" i="70"/>
  <c r="X596" i="70"/>
  <c r="M597" i="70"/>
  <c r="AG597" i="70"/>
  <c r="AQ597" i="70"/>
  <c r="AK598" i="70"/>
  <c r="AC599" i="70"/>
  <c r="AM599" i="70"/>
  <c r="AE600" i="70"/>
  <c r="AO600" i="70"/>
  <c r="X600" i="70"/>
  <c r="M601" i="70"/>
  <c r="AG601" i="70"/>
  <c r="AQ601" i="70"/>
  <c r="AK602" i="70"/>
  <c r="AC603" i="70"/>
  <c r="AM603" i="70"/>
  <c r="AE604" i="70"/>
  <c r="AO604" i="70"/>
  <c r="X604" i="70"/>
  <c r="M605" i="70"/>
  <c r="AG605" i="70"/>
  <c r="AQ605" i="70"/>
  <c r="AK606" i="70"/>
  <c r="AC607" i="70"/>
  <c r="AM607" i="70"/>
  <c r="AE608" i="70"/>
  <c r="AO608" i="70"/>
  <c r="X608" i="70"/>
  <c r="M609" i="70"/>
  <c r="AG609" i="70"/>
  <c r="AQ609" i="70"/>
  <c r="X447" i="70"/>
  <c r="AC470" i="70"/>
  <c r="AK481" i="70"/>
  <c r="X491" i="70"/>
  <c r="AQ506" i="70"/>
  <c r="AK508" i="70"/>
  <c r="M511" i="70"/>
  <c r="AG515" i="70"/>
  <c r="AQ519" i="70"/>
  <c r="AE522" i="70"/>
  <c r="AO526" i="70"/>
  <c r="AC529" i="70"/>
  <c r="AM533" i="70"/>
  <c r="X538" i="70"/>
  <c r="AK540" i="70"/>
  <c r="M543" i="70"/>
  <c r="AG547" i="70"/>
  <c r="AQ551" i="70"/>
  <c r="AE554" i="70"/>
  <c r="AO558" i="70"/>
  <c r="AC561" i="70"/>
  <c r="AM565" i="70"/>
  <c r="X570" i="70"/>
  <c r="AK572" i="70"/>
  <c r="M575" i="70"/>
  <c r="AC438" i="70"/>
  <c r="AK449" i="70"/>
  <c r="AQ460" i="70"/>
  <c r="AC498" i="70"/>
  <c r="AQ503" i="70"/>
  <c r="AG511" i="70"/>
  <c r="AQ515" i="70"/>
  <c r="AE518" i="70"/>
  <c r="AO522" i="70"/>
  <c r="AC525" i="70"/>
  <c r="AM529" i="70"/>
  <c r="X534" i="70"/>
  <c r="AK536" i="70"/>
  <c r="M539" i="70"/>
  <c r="AG543" i="70"/>
  <c r="AQ547" i="70"/>
  <c r="AE550" i="70"/>
  <c r="AO554" i="70"/>
  <c r="AC557" i="70"/>
  <c r="AM561" i="70"/>
  <c r="X566" i="70"/>
  <c r="AK568" i="70"/>
  <c r="M571" i="70"/>
  <c r="AG575" i="70"/>
  <c r="AC578" i="70"/>
  <c r="AM578" i="70"/>
  <c r="AE579" i="70"/>
  <c r="AO579" i="70"/>
  <c r="X579" i="70"/>
  <c r="M580" i="70"/>
  <c r="AG580" i="70"/>
  <c r="AQ580" i="70"/>
  <c r="AK581" i="70"/>
  <c r="AC582" i="70"/>
  <c r="AM582" i="70"/>
  <c r="AE583" i="70"/>
  <c r="AO583" i="70"/>
  <c r="X583" i="70"/>
  <c r="M584" i="70"/>
  <c r="AG584" i="70"/>
  <c r="AQ584" i="70"/>
  <c r="AK585" i="70"/>
  <c r="AC586" i="70"/>
  <c r="AM586" i="70"/>
  <c r="AE587" i="70"/>
  <c r="AO587" i="70"/>
  <c r="X587" i="70"/>
  <c r="M588" i="70"/>
  <c r="AG588" i="70"/>
  <c r="AQ588" i="70"/>
  <c r="AK589" i="70"/>
  <c r="AC590" i="70"/>
  <c r="AM590" i="70"/>
  <c r="AE591" i="70"/>
  <c r="AO591" i="70"/>
  <c r="X591" i="70"/>
  <c r="M592" i="70"/>
  <c r="AG592" i="70"/>
  <c r="AQ592" i="70"/>
  <c r="AK593" i="70"/>
  <c r="AC594" i="70"/>
  <c r="AM594" i="70"/>
  <c r="AE595" i="70"/>
  <c r="AO595" i="70"/>
  <c r="X595" i="70"/>
  <c r="M596" i="70"/>
  <c r="AG596" i="70"/>
  <c r="AQ596" i="70"/>
  <c r="AK597" i="70"/>
  <c r="AC598" i="70"/>
  <c r="AM598" i="70"/>
  <c r="AE599" i="70"/>
  <c r="AO599" i="70"/>
  <c r="X599" i="70"/>
  <c r="M600" i="70"/>
  <c r="AG600" i="70"/>
  <c r="AQ600" i="70"/>
  <c r="AK601" i="70"/>
  <c r="AC602" i="70"/>
  <c r="AM602" i="70"/>
  <c r="AE603" i="70"/>
  <c r="AO603" i="70"/>
  <c r="X603" i="70"/>
  <c r="M604" i="70"/>
  <c r="AG604" i="70"/>
  <c r="AQ604" i="70"/>
  <c r="AK605" i="70"/>
  <c r="AQ428" i="70"/>
  <c r="M484" i="70"/>
  <c r="AK493" i="70"/>
  <c r="X503" i="70"/>
  <c r="M507" i="70"/>
  <c r="AQ511" i="70"/>
  <c r="AE514" i="70"/>
  <c r="AO518" i="70"/>
  <c r="AC521" i="70"/>
  <c r="AM525" i="70"/>
  <c r="X530" i="70"/>
  <c r="AK532" i="70"/>
  <c r="M535" i="70"/>
  <c r="AG539" i="70"/>
  <c r="AQ543" i="70"/>
  <c r="AE546" i="70"/>
  <c r="AO550" i="70"/>
  <c r="AC553" i="70"/>
  <c r="AM557" i="70"/>
  <c r="X562" i="70"/>
  <c r="AK564" i="70"/>
  <c r="M567" i="70"/>
  <c r="AG571" i="70"/>
  <c r="AQ575" i="70"/>
  <c r="AD578" i="70"/>
  <c r="AN578" i="70"/>
  <c r="Z578" i="70"/>
  <c r="L579" i="70"/>
  <c r="AF579" i="70"/>
  <c r="AP579" i="70"/>
  <c r="Y579" i="70"/>
  <c r="N580" i="70"/>
  <c r="P581" i="70"/>
  <c r="AL581" i="70"/>
  <c r="AD582" i="70"/>
  <c r="AN582" i="70"/>
  <c r="Z582" i="70"/>
  <c r="L583" i="70"/>
  <c r="AF583" i="70"/>
  <c r="AP583" i="70"/>
  <c r="Y583" i="70"/>
  <c r="N584" i="70"/>
  <c r="P585" i="70"/>
  <c r="AL585" i="70"/>
  <c r="AD586" i="70"/>
  <c r="AN586" i="70"/>
  <c r="Z586" i="70"/>
  <c r="L587" i="70"/>
  <c r="AF587" i="70"/>
  <c r="AP587" i="70"/>
  <c r="Y587" i="70"/>
  <c r="N588" i="70"/>
  <c r="P589" i="70"/>
  <c r="AL589" i="70"/>
  <c r="AD590" i="70"/>
  <c r="AN590" i="70"/>
  <c r="Z590" i="70"/>
  <c r="L591" i="70"/>
  <c r="AF591" i="70"/>
  <c r="AP591" i="70"/>
  <c r="Y591" i="70"/>
  <c r="N592" i="70"/>
  <c r="P593" i="70"/>
  <c r="AL593" i="70"/>
  <c r="AD594" i="70"/>
  <c r="AN594" i="70"/>
  <c r="Z594" i="70"/>
  <c r="L595" i="70"/>
  <c r="AF595" i="70"/>
  <c r="AP595" i="70"/>
  <c r="Y595" i="70"/>
  <c r="N596" i="70"/>
  <c r="P597" i="70"/>
  <c r="AL597" i="70"/>
  <c r="AD598" i="70"/>
  <c r="AN598" i="70"/>
  <c r="Z598" i="70"/>
  <c r="L599" i="70"/>
  <c r="AF599" i="70"/>
  <c r="AP599" i="70"/>
  <c r="Y599" i="70"/>
  <c r="N600" i="70"/>
  <c r="P601" i="70"/>
  <c r="AL601" i="70"/>
  <c r="AD602" i="70"/>
  <c r="AN602" i="70"/>
  <c r="Z602" i="70"/>
  <c r="L603" i="70"/>
  <c r="AF603" i="70"/>
  <c r="AP603" i="70"/>
  <c r="Y603" i="70"/>
  <c r="N604" i="70"/>
  <c r="P605" i="70"/>
  <c r="AL605" i="70"/>
  <c r="AD606" i="70"/>
  <c r="AN606" i="70"/>
  <c r="Z606" i="70"/>
  <c r="L607" i="70"/>
  <c r="AF607" i="70"/>
  <c r="AP607" i="70"/>
  <c r="Y607" i="70"/>
  <c r="N608" i="70"/>
  <c r="P609" i="70"/>
  <c r="AL609" i="70"/>
  <c r="AD610" i="70"/>
  <c r="AN610" i="70"/>
  <c r="Z610" i="70"/>
  <c r="L611" i="70"/>
  <c r="AF611" i="70"/>
  <c r="AP611" i="70"/>
  <c r="Y611" i="70"/>
  <c r="N612" i="70"/>
  <c r="P613" i="70"/>
  <c r="AL613" i="70"/>
  <c r="AD614" i="70"/>
  <c r="AN614" i="70"/>
  <c r="Z614" i="70"/>
  <c r="L615" i="70"/>
  <c r="AE431" i="70"/>
  <c r="AM442" i="70"/>
  <c r="AG500" i="70"/>
  <c r="AO510" i="70"/>
  <c r="AC513" i="70"/>
  <c r="AM517" i="70"/>
  <c r="X522" i="70"/>
  <c r="AK524" i="70"/>
  <c r="M527" i="70"/>
  <c r="AG531" i="70"/>
  <c r="AQ535" i="70"/>
  <c r="AE538" i="70"/>
  <c r="AO542" i="70"/>
  <c r="AC545" i="70"/>
  <c r="AM549" i="70"/>
  <c r="X554" i="70"/>
  <c r="AK556" i="70"/>
  <c r="M559" i="70"/>
  <c r="AG563" i="70"/>
  <c r="AQ567" i="70"/>
  <c r="AE570" i="70"/>
  <c r="AO574" i="70"/>
  <c r="AC577" i="70"/>
  <c r="L578" i="70"/>
  <c r="AF578" i="70"/>
  <c r="AP578" i="70"/>
  <c r="Y578" i="70"/>
  <c r="N579" i="70"/>
  <c r="P580" i="70"/>
  <c r="AL580" i="70"/>
  <c r="AD581" i="70"/>
  <c r="AN581" i="70"/>
  <c r="Z581" i="70"/>
  <c r="L582" i="70"/>
  <c r="AF582" i="70"/>
  <c r="AP582" i="70"/>
  <c r="Y582" i="70"/>
  <c r="N583" i="70"/>
  <c r="P584" i="70"/>
  <c r="AL584" i="70"/>
  <c r="AD585" i="70"/>
  <c r="AN585" i="70"/>
  <c r="Z585" i="70"/>
  <c r="L586" i="70"/>
  <c r="AF586" i="70"/>
  <c r="AP586" i="70"/>
  <c r="Y586" i="70"/>
  <c r="N587" i="70"/>
  <c r="P588" i="70"/>
  <c r="AL588" i="70"/>
  <c r="AD589" i="70"/>
  <c r="AN589" i="70"/>
  <c r="Z589" i="70"/>
  <c r="L590" i="70"/>
  <c r="AF590" i="70"/>
  <c r="AP590" i="70"/>
  <c r="Y590" i="70"/>
  <c r="N591" i="70"/>
  <c r="P592" i="70"/>
  <c r="AL592" i="70"/>
  <c r="AD593" i="70"/>
  <c r="AN593" i="70"/>
  <c r="Z593" i="70"/>
  <c r="L594" i="70"/>
  <c r="AF594" i="70"/>
  <c r="AP594" i="70"/>
  <c r="Y594" i="70"/>
  <c r="N595" i="70"/>
  <c r="P596" i="70"/>
  <c r="AL596" i="70"/>
  <c r="AD597" i="70"/>
  <c r="AN597" i="70"/>
  <c r="Z597" i="70"/>
  <c r="L598" i="70"/>
  <c r="AF598" i="70"/>
  <c r="AP598" i="70"/>
  <c r="Y598" i="70"/>
  <c r="N599" i="70"/>
  <c r="P600" i="70"/>
  <c r="AL600" i="70"/>
  <c r="AD601" i="70"/>
  <c r="AN601" i="70"/>
  <c r="Z601" i="70"/>
  <c r="L602" i="70"/>
  <c r="AF602" i="70"/>
  <c r="AP602" i="70"/>
  <c r="Y602" i="70"/>
  <c r="N603" i="70"/>
  <c r="P604" i="70"/>
  <c r="AL604" i="70"/>
  <c r="AD605" i="70"/>
  <c r="AN605" i="70"/>
  <c r="Z605" i="70"/>
  <c r="L606" i="70"/>
  <c r="AF606" i="70"/>
  <c r="AP606" i="70"/>
  <c r="Y606" i="70"/>
  <c r="N607" i="70"/>
  <c r="P608" i="70"/>
  <c r="AL608" i="70"/>
  <c r="AD609" i="70"/>
  <c r="AN609" i="70"/>
  <c r="Z609" i="70"/>
  <c r="L610" i="70"/>
  <c r="AF610" i="70"/>
  <c r="AP610" i="70"/>
  <c r="Y610" i="70"/>
  <c r="N611" i="70"/>
  <c r="AO514" i="70"/>
  <c r="X558" i="70"/>
  <c r="P578" i="70"/>
  <c r="AF580" i="70"/>
  <c r="Y580" i="70"/>
  <c r="AL582" i="70"/>
  <c r="AP584" i="70"/>
  <c r="N585" i="70"/>
  <c r="AD587" i="70"/>
  <c r="Z587" i="70"/>
  <c r="BO589" i="70"/>
  <c r="AN591" i="70"/>
  <c r="L592" i="70"/>
  <c r="P594" i="70"/>
  <c r="AF596" i="70"/>
  <c r="Y596" i="70"/>
  <c r="AL598" i="70"/>
  <c r="AP600" i="70"/>
  <c r="N601" i="70"/>
  <c r="AP604" i="70"/>
  <c r="AM605" i="70"/>
  <c r="AE606" i="70"/>
  <c r="X606" i="70"/>
  <c r="AG607" i="70"/>
  <c r="AK608" i="70"/>
  <c r="AM609" i="70"/>
  <c r="AM610" i="70"/>
  <c r="X610" i="70"/>
  <c r="AD611" i="70"/>
  <c r="AF612" i="70"/>
  <c r="AQ612" i="70"/>
  <c r="AF613" i="70"/>
  <c r="AQ613" i="70"/>
  <c r="AF614" i="70"/>
  <c r="AQ614" i="70"/>
  <c r="AE615" i="70"/>
  <c r="AO615" i="70"/>
  <c r="X615" i="70"/>
  <c r="M616" i="70"/>
  <c r="AG616" i="70"/>
  <c r="AQ616" i="70"/>
  <c r="AK617" i="70"/>
  <c r="AC618" i="70"/>
  <c r="AM618" i="70"/>
  <c r="AE619" i="70"/>
  <c r="AO619" i="70"/>
  <c r="X619" i="70"/>
  <c r="M620" i="70"/>
  <c r="AG620" i="70"/>
  <c r="AQ620" i="70"/>
  <c r="AK621" i="70"/>
  <c r="AC622" i="70"/>
  <c r="AM622" i="70"/>
  <c r="AE623" i="70"/>
  <c r="AO623" i="70"/>
  <c r="X623" i="70"/>
  <c r="M624" i="70"/>
  <c r="AG624" i="70"/>
  <c r="AQ624" i="70"/>
  <c r="AK625" i="70"/>
  <c r="AC626" i="70"/>
  <c r="AM626" i="70"/>
  <c r="AE627" i="70"/>
  <c r="AO627" i="70"/>
  <c r="X627" i="70"/>
  <c r="M628" i="70"/>
  <c r="AG628" i="70"/>
  <c r="AQ628" i="70"/>
  <c r="AK629" i="70"/>
  <c r="AC630" i="70"/>
  <c r="AM630" i="70"/>
  <c r="AE631" i="70"/>
  <c r="AO631" i="70"/>
  <c r="X631" i="70"/>
  <c r="M632" i="70"/>
  <c r="AG632" i="70"/>
  <c r="AQ632" i="70"/>
  <c r="AK633" i="70"/>
  <c r="AC634" i="70"/>
  <c r="AM634" i="70"/>
  <c r="AE635" i="70"/>
  <c r="AO635" i="70"/>
  <c r="X635" i="70"/>
  <c r="M636" i="70"/>
  <c r="AG636" i="70"/>
  <c r="AQ636" i="70"/>
  <c r="AK637" i="70"/>
  <c r="AC638" i="70"/>
  <c r="AM638" i="70"/>
  <c r="AE639" i="70"/>
  <c r="AO639" i="70"/>
  <c r="X639" i="70"/>
  <c r="M640" i="70"/>
  <c r="AG640" i="70"/>
  <c r="AQ640" i="70"/>
  <c r="AK641" i="70"/>
  <c r="AC642" i="70"/>
  <c r="AM642" i="70"/>
  <c r="AE643" i="70"/>
  <c r="AO643" i="70"/>
  <c r="X643" i="70"/>
  <c r="M644" i="70"/>
  <c r="AG644" i="70"/>
  <c r="AQ644" i="70"/>
  <c r="AK645" i="70"/>
  <c r="AC646" i="70"/>
  <c r="AM646" i="70"/>
  <c r="AE647" i="70"/>
  <c r="AO647" i="70"/>
  <c r="X647" i="70"/>
  <c r="M648" i="70"/>
  <c r="AG648" i="70"/>
  <c r="AQ648" i="70"/>
  <c r="AK649" i="70"/>
  <c r="AC650" i="70"/>
  <c r="AM650" i="70"/>
  <c r="AE651" i="70"/>
  <c r="AO651" i="70"/>
  <c r="X651" i="70"/>
  <c r="M652" i="70"/>
  <c r="AG652" i="70"/>
  <c r="AQ652" i="70"/>
  <c r="AK653" i="70"/>
  <c r="AC654" i="70"/>
  <c r="AM654" i="70"/>
  <c r="AE655" i="70"/>
  <c r="AO655" i="70"/>
  <c r="X655" i="70"/>
  <c r="M656" i="70"/>
  <c r="AG656" i="70"/>
  <c r="AQ656" i="70"/>
  <c r="AK657" i="70"/>
  <c r="AC658" i="70"/>
  <c r="AM658" i="70"/>
  <c r="AE659" i="70"/>
  <c r="AO659" i="70"/>
  <c r="X659" i="70"/>
  <c r="M660" i="70"/>
  <c r="AG660" i="70"/>
  <c r="AQ660" i="70"/>
  <c r="AK661" i="70"/>
  <c r="AC662" i="70"/>
  <c r="AM662" i="70"/>
  <c r="AE663" i="70"/>
  <c r="AO663" i="70"/>
  <c r="X663" i="70"/>
  <c r="M664" i="70"/>
  <c r="AG664" i="70"/>
  <c r="AQ664" i="70"/>
  <c r="AK665" i="70"/>
  <c r="AC666" i="70"/>
  <c r="AM666" i="70"/>
  <c r="AE667" i="70"/>
  <c r="AO667" i="70"/>
  <c r="X667" i="70"/>
  <c r="M668" i="70"/>
  <c r="AG668" i="70"/>
  <c r="AQ668" i="70"/>
  <c r="AK669" i="70"/>
  <c r="AC670" i="70"/>
  <c r="AM670" i="70"/>
  <c r="AE671" i="70"/>
  <c r="AO671" i="70"/>
  <c r="X671" i="70"/>
  <c r="M672" i="70"/>
  <c r="AG672" i="70"/>
  <c r="AQ672" i="70"/>
  <c r="AK673" i="70"/>
  <c r="AC674" i="70"/>
  <c r="AM674" i="70"/>
  <c r="AE675" i="70"/>
  <c r="AO675" i="70"/>
  <c r="X675" i="70"/>
  <c r="M676" i="70"/>
  <c r="AG676" i="70"/>
  <c r="AQ676" i="70"/>
  <c r="AK677" i="70"/>
  <c r="AC678" i="70"/>
  <c r="AM678" i="70"/>
  <c r="AE679" i="70"/>
  <c r="AO679" i="70"/>
  <c r="X679" i="70"/>
  <c r="X526" i="70"/>
  <c r="AC549" i="70"/>
  <c r="AK560" i="70"/>
  <c r="AQ571" i="70"/>
  <c r="AE578" i="70"/>
  <c r="X578" i="70"/>
  <c r="AK580" i="70"/>
  <c r="AO582" i="70"/>
  <c r="M583" i="70"/>
  <c r="AC585" i="70"/>
  <c r="AG587" i="70"/>
  <c r="AM589" i="70"/>
  <c r="AQ591" i="70"/>
  <c r="AE594" i="70"/>
  <c r="X594" i="70"/>
  <c r="AK596" i="70"/>
  <c r="AO598" i="70"/>
  <c r="M599" i="70"/>
  <c r="AC601" i="70"/>
  <c r="M603" i="70"/>
  <c r="Y604" i="70"/>
  <c r="AO605" i="70"/>
  <c r="AG606" i="70"/>
  <c r="AK607" i="70"/>
  <c r="AM608" i="70"/>
  <c r="AO609" i="70"/>
  <c r="M610" i="70"/>
  <c r="AO610" i="70"/>
  <c r="AE611" i="70"/>
  <c r="L612" i="70"/>
  <c r="AG612" i="70"/>
  <c r="L613" i="70"/>
  <c r="AG613" i="70"/>
  <c r="L614" i="70"/>
  <c r="AG614" i="70"/>
  <c r="AF615" i="70"/>
  <c r="AP615" i="70"/>
  <c r="Y615" i="70"/>
  <c r="N616" i="70"/>
  <c r="P617" i="70"/>
  <c r="AL617" i="70"/>
  <c r="AD618" i="70"/>
  <c r="AN618" i="70"/>
  <c r="Z618" i="70"/>
  <c r="L619" i="70"/>
  <c r="AF619" i="70"/>
  <c r="AP619" i="70"/>
  <c r="Y619" i="70"/>
  <c r="N620" i="70"/>
  <c r="P621" i="70"/>
  <c r="AL621" i="70"/>
  <c r="AD622" i="70"/>
  <c r="AN622" i="70"/>
  <c r="Z622" i="70"/>
  <c r="L623" i="70"/>
  <c r="AF623" i="70"/>
  <c r="AP623" i="70"/>
  <c r="Y623" i="70"/>
  <c r="N624" i="70"/>
  <c r="BO624" i="70"/>
  <c r="P625" i="70"/>
  <c r="AL625" i="70"/>
  <c r="AD626" i="70"/>
  <c r="AN626" i="70"/>
  <c r="Z626" i="70"/>
  <c r="L627" i="70"/>
  <c r="AF627" i="70"/>
  <c r="AP627" i="70"/>
  <c r="Y627" i="70"/>
  <c r="N628" i="70"/>
  <c r="P629" i="70"/>
  <c r="AL629" i="70"/>
  <c r="AD630" i="70"/>
  <c r="AN630" i="70"/>
  <c r="Z630" i="70"/>
  <c r="L631" i="70"/>
  <c r="AF631" i="70"/>
  <c r="AP631" i="70"/>
  <c r="Y631" i="70"/>
  <c r="N632" i="70"/>
  <c r="P633" i="70"/>
  <c r="AL633" i="70"/>
  <c r="AD634" i="70"/>
  <c r="AN634" i="70"/>
  <c r="Z634" i="70"/>
  <c r="L635" i="70"/>
  <c r="AF635" i="70"/>
  <c r="AP635" i="70"/>
  <c r="Y635" i="70"/>
  <c r="N636" i="70"/>
  <c r="P637" i="70"/>
  <c r="AL637" i="70"/>
  <c r="AD638" i="70"/>
  <c r="AN638" i="70"/>
  <c r="Z638" i="70"/>
  <c r="L639" i="70"/>
  <c r="AF639" i="70"/>
  <c r="AP639" i="70"/>
  <c r="Y639" i="70"/>
  <c r="N640" i="70"/>
  <c r="P641" i="70"/>
  <c r="AL641" i="70"/>
  <c r="AD642" i="70"/>
  <c r="AN642" i="70"/>
  <c r="Z642" i="70"/>
  <c r="L643" i="70"/>
  <c r="AF643" i="70"/>
  <c r="AP643" i="70"/>
  <c r="Y643" i="70"/>
  <c r="N644" i="70"/>
  <c r="P645" i="70"/>
  <c r="AL645" i="70"/>
  <c r="AD646" i="70"/>
  <c r="AN646" i="70"/>
  <c r="Z646" i="70"/>
  <c r="L647" i="70"/>
  <c r="AF647" i="70"/>
  <c r="AP647" i="70"/>
  <c r="Y647" i="70"/>
  <c r="N648" i="70"/>
  <c r="P649" i="70"/>
  <c r="AL649" i="70"/>
  <c r="AD650" i="70"/>
  <c r="AN650" i="70"/>
  <c r="Z650" i="70"/>
  <c r="L651" i="70"/>
  <c r="AF651" i="70"/>
  <c r="AP651" i="70"/>
  <c r="Y651" i="70"/>
  <c r="N652" i="70"/>
  <c r="P653" i="70"/>
  <c r="AL653" i="70"/>
  <c r="AD654" i="70"/>
  <c r="AN654" i="70"/>
  <c r="Z654" i="70"/>
  <c r="L655" i="70"/>
  <c r="AF655" i="70"/>
  <c r="AP655" i="70"/>
  <c r="Y655" i="70"/>
  <c r="N656" i="70"/>
  <c r="P657" i="70"/>
  <c r="AL657" i="70"/>
  <c r="AD658" i="70"/>
  <c r="AN658" i="70"/>
  <c r="Z658" i="70"/>
  <c r="L659" i="70"/>
  <c r="AF659" i="70"/>
  <c r="AP659" i="70"/>
  <c r="Y659" i="70"/>
  <c r="N660" i="70"/>
  <c r="P661" i="70"/>
  <c r="AL661" i="70"/>
  <c r="AD662" i="70"/>
  <c r="AN662" i="70"/>
  <c r="Z662" i="70"/>
  <c r="L663" i="70"/>
  <c r="AF663" i="70"/>
  <c r="AP663" i="70"/>
  <c r="Y663" i="70"/>
  <c r="N664" i="70"/>
  <c r="P665" i="70"/>
  <c r="AL665" i="70"/>
  <c r="AD666" i="70"/>
  <c r="AN666" i="70"/>
  <c r="Z666" i="70"/>
  <c r="L667" i="70"/>
  <c r="AF667" i="70"/>
  <c r="AP667" i="70"/>
  <c r="Y667" i="70"/>
  <c r="N668" i="70"/>
  <c r="P669" i="70"/>
  <c r="AL669" i="70"/>
  <c r="AD670" i="70"/>
  <c r="AN670" i="70"/>
  <c r="Z670" i="70"/>
  <c r="L671" i="70"/>
  <c r="AF671" i="70"/>
  <c r="AP671" i="70"/>
  <c r="Y671" i="70"/>
  <c r="N672" i="70"/>
  <c r="P673" i="70"/>
  <c r="AL673" i="70"/>
  <c r="AD674" i="70"/>
  <c r="AN674" i="70"/>
  <c r="Z674" i="70"/>
  <c r="L675" i="70"/>
  <c r="AF675" i="70"/>
  <c r="AP675" i="70"/>
  <c r="Y675" i="70"/>
  <c r="N676" i="70"/>
  <c r="P677" i="70"/>
  <c r="AL677" i="70"/>
  <c r="AD678" i="70"/>
  <c r="AN678" i="70"/>
  <c r="Z678" i="70"/>
  <c r="L679" i="70"/>
  <c r="AF679" i="70"/>
  <c r="AP679" i="70"/>
  <c r="Y679" i="70"/>
  <c r="AN504" i="70"/>
  <c r="AC517" i="70"/>
  <c r="AK528" i="70"/>
  <c r="AQ539" i="70"/>
  <c r="AL578" i="70"/>
  <c r="AP580" i="70"/>
  <c r="N581" i="70"/>
  <c r="AD583" i="70"/>
  <c r="Z583" i="70"/>
  <c r="AN587" i="70"/>
  <c r="L588" i="70"/>
  <c r="P590" i="70"/>
  <c r="AF592" i="70"/>
  <c r="Y592" i="70"/>
  <c r="AL594" i="70"/>
  <c r="AP596" i="70"/>
  <c r="N597" i="70"/>
  <c r="AD599" i="70"/>
  <c r="Z599" i="70"/>
  <c r="L604" i="70"/>
  <c r="X605" i="70"/>
  <c r="AL606" i="70"/>
  <c r="AN607" i="70"/>
  <c r="L608" i="70"/>
  <c r="AP608" i="70"/>
  <c r="N609" i="70"/>
  <c r="P610" i="70"/>
  <c r="AQ610" i="70"/>
  <c r="AG611" i="70"/>
  <c r="Z611" i="70"/>
  <c r="M612" i="70"/>
  <c r="AK612" i="70"/>
  <c r="Z612" i="70"/>
  <c r="M613" i="70"/>
  <c r="Z613" i="70"/>
  <c r="M614" i="70"/>
  <c r="M615" i="70"/>
  <c r="AG615" i="70"/>
  <c r="AQ615" i="70"/>
  <c r="AK616" i="70"/>
  <c r="AC617" i="70"/>
  <c r="AM617" i="70"/>
  <c r="AE618" i="70"/>
  <c r="AO618" i="70"/>
  <c r="X618" i="70"/>
  <c r="M619" i="70"/>
  <c r="AG619" i="70"/>
  <c r="AQ619" i="70"/>
  <c r="AK620" i="70"/>
  <c r="AC621" i="70"/>
  <c r="AM621" i="70"/>
  <c r="AE622" i="70"/>
  <c r="AO622" i="70"/>
  <c r="X622" i="70"/>
  <c r="M623" i="70"/>
  <c r="AG623" i="70"/>
  <c r="AQ623" i="70"/>
  <c r="AK624" i="70"/>
  <c r="AC625" i="70"/>
  <c r="AM625" i="70"/>
  <c r="AE626" i="70"/>
  <c r="AO626" i="70"/>
  <c r="X626" i="70"/>
  <c r="M627" i="70"/>
  <c r="AG627" i="70"/>
  <c r="AQ627" i="70"/>
  <c r="AK628" i="70"/>
  <c r="AC629" i="70"/>
  <c r="AM629" i="70"/>
  <c r="AE630" i="70"/>
  <c r="AO630" i="70"/>
  <c r="X630" i="70"/>
  <c r="M631" i="70"/>
  <c r="AG631" i="70"/>
  <c r="AQ631" i="70"/>
  <c r="AK632" i="70"/>
  <c r="AC633" i="70"/>
  <c r="AM633" i="70"/>
  <c r="AE634" i="70"/>
  <c r="AO634" i="70"/>
  <c r="X634" i="70"/>
  <c r="M635" i="70"/>
  <c r="AG635" i="70"/>
  <c r="AQ635" i="70"/>
  <c r="AK636" i="70"/>
  <c r="AC637" i="70"/>
  <c r="AM637" i="70"/>
  <c r="AE638" i="70"/>
  <c r="AO638" i="70"/>
  <c r="X638" i="70"/>
  <c r="M639" i="70"/>
  <c r="AG639" i="70"/>
  <c r="AQ639" i="70"/>
  <c r="AK640" i="70"/>
  <c r="AC641" i="70"/>
  <c r="AM641" i="70"/>
  <c r="AE642" i="70"/>
  <c r="AO642" i="70"/>
  <c r="X642" i="70"/>
  <c r="M643" i="70"/>
  <c r="AG643" i="70"/>
  <c r="AQ643" i="70"/>
  <c r="AK644" i="70"/>
  <c r="AC645" i="70"/>
  <c r="AM645" i="70"/>
  <c r="AE646" i="70"/>
  <c r="AO646" i="70"/>
  <c r="X646" i="70"/>
  <c r="M647" i="70"/>
  <c r="AG647" i="70"/>
  <c r="AQ647" i="70"/>
  <c r="AK648" i="70"/>
  <c r="AC649" i="70"/>
  <c r="AM649" i="70"/>
  <c r="AE650" i="70"/>
  <c r="AO650" i="70"/>
  <c r="X650" i="70"/>
  <c r="M651" i="70"/>
  <c r="AG651" i="70"/>
  <c r="AQ651" i="70"/>
  <c r="AK652" i="70"/>
  <c r="AC653" i="70"/>
  <c r="AM653" i="70"/>
  <c r="AE654" i="70"/>
  <c r="AO654" i="70"/>
  <c r="X654" i="70"/>
  <c r="M655" i="70"/>
  <c r="AG655" i="70"/>
  <c r="AQ655" i="70"/>
  <c r="AK656" i="70"/>
  <c r="AC657" i="70"/>
  <c r="AM657" i="70"/>
  <c r="AE658" i="70"/>
  <c r="AO658" i="70"/>
  <c r="X658" i="70"/>
  <c r="M659" i="70"/>
  <c r="AG659" i="70"/>
  <c r="AQ659" i="70"/>
  <c r="AK660" i="70"/>
  <c r="AC661" i="70"/>
  <c r="AM661" i="70"/>
  <c r="AE662" i="70"/>
  <c r="AO662" i="70"/>
  <c r="X662" i="70"/>
  <c r="M663" i="70"/>
  <c r="AG663" i="70"/>
  <c r="AQ663" i="70"/>
  <c r="AK664" i="70"/>
  <c r="AC665" i="70"/>
  <c r="AM665" i="70"/>
  <c r="AE666" i="70"/>
  <c r="AO666" i="70"/>
  <c r="X666" i="70"/>
  <c r="M667" i="70"/>
  <c r="AG667" i="70"/>
  <c r="AQ667" i="70"/>
  <c r="AK668" i="70"/>
  <c r="AC669" i="70"/>
  <c r="AM669" i="70"/>
  <c r="AE670" i="70"/>
  <c r="AO670" i="70"/>
  <c r="X670" i="70"/>
  <c r="M671" i="70"/>
  <c r="AG671" i="70"/>
  <c r="AQ671" i="70"/>
  <c r="AK672" i="70"/>
  <c r="AC673" i="70"/>
  <c r="AM673" i="70"/>
  <c r="AE674" i="70"/>
  <c r="AO674" i="70"/>
  <c r="X674" i="70"/>
  <c r="M675" i="70"/>
  <c r="AG675" i="70"/>
  <c r="AQ675" i="70"/>
  <c r="AK676" i="70"/>
  <c r="AC677" i="70"/>
  <c r="AM677" i="70"/>
  <c r="AE678" i="70"/>
  <c r="AO678" i="70"/>
  <c r="X678" i="70"/>
  <c r="M679" i="70"/>
  <c r="AG679" i="70"/>
  <c r="AQ679" i="70"/>
  <c r="AL507" i="70"/>
  <c r="M563" i="70"/>
  <c r="AE574" i="70"/>
  <c r="AO578" i="70"/>
  <c r="M579" i="70"/>
  <c r="AC581" i="70"/>
  <c r="AG583" i="70"/>
  <c r="AM585" i="70"/>
  <c r="AQ587" i="70"/>
  <c r="AE590" i="70"/>
  <c r="X590" i="70"/>
  <c r="AK592" i="70"/>
  <c r="AO594" i="70"/>
  <c r="M595" i="70"/>
  <c r="AC597" i="70"/>
  <c r="AG599" i="70"/>
  <c r="AM601" i="70"/>
  <c r="AD603" i="70"/>
  <c r="AM606" i="70"/>
  <c r="AO607" i="70"/>
  <c r="M608" i="70"/>
  <c r="AQ608" i="70"/>
  <c r="AC610" i="70"/>
  <c r="AK611" i="70"/>
  <c r="X611" i="70"/>
  <c r="AL612" i="70"/>
  <c r="X612" i="70"/>
  <c r="N613" i="70"/>
  <c r="AK613" i="70"/>
  <c r="X613" i="70"/>
  <c r="N614" i="70"/>
  <c r="AK614" i="70"/>
  <c r="X614" i="70"/>
  <c r="N615" i="70"/>
  <c r="P616" i="70"/>
  <c r="AL616" i="70"/>
  <c r="AD617" i="70"/>
  <c r="AN617" i="70"/>
  <c r="Z617" i="70"/>
  <c r="L618" i="70"/>
  <c r="AF618" i="70"/>
  <c r="AP618" i="70"/>
  <c r="Y618" i="70"/>
  <c r="N619" i="70"/>
  <c r="BO619" i="70"/>
  <c r="P620" i="70"/>
  <c r="AL620" i="70"/>
  <c r="AD621" i="70"/>
  <c r="AN621" i="70"/>
  <c r="Z621" i="70"/>
  <c r="L622" i="70"/>
  <c r="AF622" i="70"/>
  <c r="AP622" i="70"/>
  <c r="Y622" i="70"/>
  <c r="N623" i="70"/>
  <c r="P624" i="70"/>
  <c r="AL624" i="70"/>
  <c r="AD625" i="70"/>
  <c r="AN625" i="70"/>
  <c r="Z625" i="70"/>
  <c r="L626" i="70"/>
  <c r="AF626" i="70"/>
  <c r="AP626" i="70"/>
  <c r="Y626" i="70"/>
  <c r="N627" i="70"/>
  <c r="P628" i="70"/>
  <c r="AL628" i="70"/>
  <c r="AD629" i="70"/>
  <c r="AN629" i="70"/>
  <c r="Z629" i="70"/>
  <c r="L630" i="70"/>
  <c r="AF630" i="70"/>
  <c r="AP630" i="70"/>
  <c r="Y630" i="70"/>
  <c r="N631" i="70"/>
  <c r="P632" i="70"/>
  <c r="AL632" i="70"/>
  <c r="AD633" i="70"/>
  <c r="AN633" i="70"/>
  <c r="Z633" i="70"/>
  <c r="L634" i="70"/>
  <c r="AF634" i="70"/>
  <c r="AP634" i="70"/>
  <c r="Y634" i="70"/>
  <c r="N635" i="70"/>
  <c r="P636" i="70"/>
  <c r="AL636" i="70"/>
  <c r="AD637" i="70"/>
  <c r="AN637" i="70"/>
  <c r="Z637" i="70"/>
  <c r="L638" i="70"/>
  <c r="AF638" i="70"/>
  <c r="AP638" i="70"/>
  <c r="Y638" i="70"/>
  <c r="N639" i="70"/>
  <c r="P640" i="70"/>
  <c r="AL640" i="70"/>
  <c r="AD641" i="70"/>
  <c r="AN641" i="70"/>
  <c r="Z641" i="70"/>
  <c r="L642" i="70"/>
  <c r="AF642" i="70"/>
  <c r="AP642" i="70"/>
  <c r="Y642" i="70"/>
  <c r="N643" i="70"/>
  <c r="P644" i="70"/>
  <c r="AL644" i="70"/>
  <c r="AD645" i="70"/>
  <c r="AN645" i="70"/>
  <c r="Z645" i="70"/>
  <c r="L646" i="70"/>
  <c r="AF646" i="70"/>
  <c r="AP646" i="70"/>
  <c r="Y646" i="70"/>
  <c r="N647" i="70"/>
  <c r="P648" i="70"/>
  <c r="AL648" i="70"/>
  <c r="AD649" i="70"/>
  <c r="AN649" i="70"/>
  <c r="Z649" i="70"/>
  <c r="L650" i="70"/>
  <c r="AF650" i="70"/>
  <c r="AP650" i="70"/>
  <c r="Y650" i="70"/>
  <c r="N651" i="70"/>
  <c r="P652" i="70"/>
  <c r="AL652" i="70"/>
  <c r="AD653" i="70"/>
  <c r="AN653" i="70"/>
  <c r="Z653" i="70"/>
  <c r="L654" i="70"/>
  <c r="AF654" i="70"/>
  <c r="AP654" i="70"/>
  <c r="Y654" i="70"/>
  <c r="N655" i="70"/>
  <c r="P656" i="70"/>
  <c r="AL656" i="70"/>
  <c r="AD657" i="70"/>
  <c r="AN657" i="70"/>
  <c r="Z657" i="70"/>
  <c r="L658" i="70"/>
  <c r="AF658" i="70"/>
  <c r="AP658" i="70"/>
  <c r="Y658" i="70"/>
  <c r="N659" i="70"/>
  <c r="P660" i="70"/>
  <c r="AL660" i="70"/>
  <c r="AD661" i="70"/>
  <c r="AN661" i="70"/>
  <c r="Z661" i="70"/>
  <c r="L662" i="70"/>
  <c r="AF662" i="70"/>
  <c r="AP662" i="70"/>
  <c r="Y662" i="70"/>
  <c r="N663" i="70"/>
  <c r="P664" i="70"/>
  <c r="AL664" i="70"/>
  <c r="AD665" i="70"/>
  <c r="AN665" i="70"/>
  <c r="Z665" i="70"/>
  <c r="L666" i="70"/>
  <c r="AF666" i="70"/>
  <c r="AP666" i="70"/>
  <c r="Y666" i="70"/>
  <c r="N667" i="70"/>
  <c r="P668" i="70"/>
  <c r="AL668" i="70"/>
  <c r="AD669" i="70"/>
  <c r="AN669" i="70"/>
  <c r="Z669" i="70"/>
  <c r="L670" i="70"/>
  <c r="AF670" i="70"/>
  <c r="AP670" i="70"/>
  <c r="Y670" i="70"/>
  <c r="N671" i="70"/>
  <c r="P672" i="70"/>
  <c r="AL672" i="70"/>
  <c r="AD673" i="70"/>
  <c r="AN673" i="70"/>
  <c r="Z673" i="70"/>
  <c r="L674" i="70"/>
  <c r="AF674" i="70"/>
  <c r="AP674" i="70"/>
  <c r="Y674" i="70"/>
  <c r="N675" i="70"/>
  <c r="P676" i="70"/>
  <c r="AL676" i="70"/>
  <c r="AD677" i="70"/>
  <c r="AN677" i="70"/>
  <c r="Z677" i="70"/>
  <c r="L678" i="70"/>
  <c r="AF678" i="70"/>
  <c r="AP678" i="70"/>
  <c r="Y678" i="70"/>
  <c r="N679" i="70"/>
  <c r="M452" i="70"/>
  <c r="M531" i="70"/>
  <c r="AE542" i="70"/>
  <c r="AM553" i="70"/>
  <c r="AD579" i="70"/>
  <c r="Z579" i="70"/>
  <c r="AN583" i="70"/>
  <c r="L584" i="70"/>
  <c r="P586" i="70"/>
  <c r="AF588" i="70"/>
  <c r="Y588" i="70"/>
  <c r="AL590" i="70"/>
  <c r="AP592" i="70"/>
  <c r="N593" i="70"/>
  <c r="AD595" i="70"/>
  <c r="Z595" i="70"/>
  <c r="AN599" i="70"/>
  <c r="L600" i="70"/>
  <c r="P602" i="70"/>
  <c r="AG603" i="70"/>
  <c r="AC604" i="70"/>
  <c r="N605" i="70"/>
  <c r="AO606" i="70"/>
  <c r="M607" i="70"/>
  <c r="AQ607" i="70"/>
  <c r="AC609" i="70"/>
  <c r="AE610" i="70"/>
  <c r="AM611" i="70"/>
  <c r="P612" i="70"/>
  <c r="AM612" i="70"/>
  <c r="Y612" i="70"/>
  <c r="AM613" i="70"/>
  <c r="Y613" i="70"/>
  <c r="AL614" i="70"/>
  <c r="Y614" i="70"/>
  <c r="AK615" i="70"/>
  <c r="AC616" i="70"/>
  <c r="AM616" i="70"/>
  <c r="AE617" i="70"/>
  <c r="AO617" i="70"/>
  <c r="X617" i="70"/>
  <c r="M618" i="70"/>
  <c r="AG618" i="70"/>
  <c r="AQ618" i="70"/>
  <c r="AK619" i="70"/>
  <c r="AC620" i="70"/>
  <c r="AM620" i="70"/>
  <c r="AE621" i="70"/>
  <c r="AO621" i="70"/>
  <c r="X621" i="70"/>
  <c r="M622" i="70"/>
  <c r="AG622" i="70"/>
  <c r="AQ622" i="70"/>
  <c r="AK623" i="70"/>
  <c r="AC624" i="70"/>
  <c r="AM624" i="70"/>
  <c r="AE625" i="70"/>
  <c r="AO625" i="70"/>
  <c r="X625" i="70"/>
  <c r="M626" i="70"/>
  <c r="AG626" i="70"/>
  <c r="AQ626" i="70"/>
  <c r="AK627" i="70"/>
  <c r="AC628" i="70"/>
  <c r="AM628" i="70"/>
  <c r="AE629" i="70"/>
  <c r="AO629" i="70"/>
  <c r="X629" i="70"/>
  <c r="M630" i="70"/>
  <c r="AG630" i="70"/>
  <c r="AQ630" i="70"/>
  <c r="AK631" i="70"/>
  <c r="AC632" i="70"/>
  <c r="AM632" i="70"/>
  <c r="AE633" i="70"/>
  <c r="AO633" i="70"/>
  <c r="X633" i="70"/>
  <c r="M634" i="70"/>
  <c r="AG634" i="70"/>
  <c r="AQ634" i="70"/>
  <c r="AK635" i="70"/>
  <c r="AC636" i="70"/>
  <c r="AM636" i="70"/>
  <c r="AE637" i="70"/>
  <c r="AO637" i="70"/>
  <c r="X637" i="70"/>
  <c r="M638" i="70"/>
  <c r="AG638" i="70"/>
  <c r="AQ638" i="70"/>
  <c r="AK639" i="70"/>
  <c r="AC640" i="70"/>
  <c r="AM640" i="70"/>
  <c r="AE641" i="70"/>
  <c r="AO641" i="70"/>
  <c r="X641" i="70"/>
  <c r="M642" i="70"/>
  <c r="AG642" i="70"/>
  <c r="AQ642" i="70"/>
  <c r="AK643" i="70"/>
  <c r="AC644" i="70"/>
  <c r="AM644" i="70"/>
  <c r="AE645" i="70"/>
  <c r="AO645" i="70"/>
  <c r="X645" i="70"/>
  <c r="M646" i="70"/>
  <c r="AG646" i="70"/>
  <c r="AQ646" i="70"/>
  <c r="AK647" i="70"/>
  <c r="AC648" i="70"/>
  <c r="AM648" i="70"/>
  <c r="AE649" i="70"/>
  <c r="AO649" i="70"/>
  <c r="X649" i="70"/>
  <c r="M650" i="70"/>
  <c r="AG650" i="70"/>
  <c r="AQ650" i="70"/>
  <c r="AK651" i="70"/>
  <c r="AC652" i="70"/>
  <c r="AM652" i="70"/>
  <c r="AE653" i="70"/>
  <c r="AO653" i="70"/>
  <c r="X653" i="70"/>
  <c r="M654" i="70"/>
  <c r="AG654" i="70"/>
  <c r="AQ654" i="70"/>
  <c r="AK655" i="70"/>
  <c r="AC656" i="70"/>
  <c r="AM656" i="70"/>
  <c r="AE657" i="70"/>
  <c r="AO657" i="70"/>
  <c r="X657" i="70"/>
  <c r="M658" i="70"/>
  <c r="AG658" i="70"/>
  <c r="AQ658" i="70"/>
  <c r="AK659" i="70"/>
  <c r="AC660" i="70"/>
  <c r="AM660" i="70"/>
  <c r="AE661" i="70"/>
  <c r="AO661" i="70"/>
  <c r="X661" i="70"/>
  <c r="M662" i="70"/>
  <c r="AG662" i="70"/>
  <c r="AQ662" i="70"/>
  <c r="AK663" i="70"/>
  <c r="AC664" i="70"/>
  <c r="AM664" i="70"/>
  <c r="AE665" i="70"/>
  <c r="AO665" i="70"/>
  <c r="X665" i="70"/>
  <c r="M666" i="70"/>
  <c r="AG666" i="70"/>
  <c r="AQ666" i="70"/>
  <c r="AK667" i="70"/>
  <c r="AC668" i="70"/>
  <c r="AM668" i="70"/>
  <c r="AE669" i="70"/>
  <c r="AO669" i="70"/>
  <c r="X669" i="70"/>
  <c r="M670" i="70"/>
  <c r="AG670" i="70"/>
  <c r="AQ670" i="70"/>
  <c r="AK671" i="70"/>
  <c r="AC672" i="70"/>
  <c r="AM672" i="70"/>
  <c r="AE673" i="70"/>
  <c r="AO673" i="70"/>
  <c r="X673" i="70"/>
  <c r="M674" i="70"/>
  <c r="AG674" i="70"/>
  <c r="AQ674" i="70"/>
  <c r="AK675" i="70"/>
  <c r="AC676" i="70"/>
  <c r="AM676" i="70"/>
  <c r="AE677" i="70"/>
  <c r="AO677" i="70"/>
  <c r="X677" i="70"/>
  <c r="M678" i="70"/>
  <c r="AG678" i="70"/>
  <c r="AQ678" i="70"/>
  <c r="AK679" i="70"/>
  <c r="AE463" i="70"/>
  <c r="AE510" i="70"/>
  <c r="AM521" i="70"/>
  <c r="AG579" i="70"/>
  <c r="AM581" i="70"/>
  <c r="AQ583" i="70"/>
  <c r="AE586" i="70"/>
  <c r="X586" i="70"/>
  <c r="AK588" i="70"/>
  <c r="AO590" i="70"/>
  <c r="M591" i="70"/>
  <c r="AC593" i="70"/>
  <c r="AG595" i="70"/>
  <c r="AM597" i="70"/>
  <c r="AQ599" i="70"/>
  <c r="AE602" i="70"/>
  <c r="AK603" i="70"/>
  <c r="AF604" i="70"/>
  <c r="AC605" i="70"/>
  <c r="M606" i="70"/>
  <c r="AQ606" i="70"/>
  <c r="AC608" i="70"/>
  <c r="AE609" i="70"/>
  <c r="X609" i="70"/>
  <c r="AG610" i="70"/>
  <c r="M611" i="70"/>
  <c r="AN611" i="70"/>
  <c r="AC612" i="70"/>
  <c r="AN612" i="70"/>
  <c r="AC613" i="70"/>
  <c r="AN613" i="70"/>
  <c r="P614" i="70"/>
  <c r="AM614" i="70"/>
  <c r="P615" i="70"/>
  <c r="AL615" i="70"/>
  <c r="AD616" i="70"/>
  <c r="AN616" i="70"/>
  <c r="Z616" i="70"/>
  <c r="L617" i="70"/>
  <c r="AF617" i="70"/>
  <c r="AP617" i="70"/>
  <c r="Y617" i="70"/>
  <c r="N618" i="70"/>
  <c r="P619" i="70"/>
  <c r="AL619" i="70"/>
  <c r="AD620" i="70"/>
  <c r="AN620" i="70"/>
  <c r="Z620" i="70"/>
  <c r="L621" i="70"/>
  <c r="AF621" i="70"/>
  <c r="AP621" i="70"/>
  <c r="Y621" i="70"/>
  <c r="N622" i="70"/>
  <c r="P623" i="70"/>
  <c r="AL623" i="70"/>
  <c r="AD624" i="70"/>
  <c r="AN624" i="70"/>
  <c r="Z624" i="70"/>
  <c r="L625" i="70"/>
  <c r="AF625" i="70"/>
  <c r="AP625" i="70"/>
  <c r="Y625" i="70"/>
  <c r="N626" i="70"/>
  <c r="P627" i="70"/>
  <c r="AL627" i="70"/>
  <c r="AD628" i="70"/>
  <c r="AN628" i="70"/>
  <c r="Z628" i="70"/>
  <c r="L629" i="70"/>
  <c r="AF629" i="70"/>
  <c r="AP629" i="70"/>
  <c r="Y629" i="70"/>
  <c r="N630" i="70"/>
  <c r="BO630" i="70"/>
  <c r="P631" i="70"/>
  <c r="AL631" i="70"/>
  <c r="AD632" i="70"/>
  <c r="AN632" i="70"/>
  <c r="Z632" i="70"/>
  <c r="L633" i="70"/>
  <c r="AF633" i="70"/>
  <c r="AP633" i="70"/>
  <c r="Y633" i="70"/>
  <c r="N634" i="70"/>
  <c r="P635" i="70"/>
  <c r="AL635" i="70"/>
  <c r="AD636" i="70"/>
  <c r="AN636" i="70"/>
  <c r="Z636" i="70"/>
  <c r="L637" i="70"/>
  <c r="AF637" i="70"/>
  <c r="AP637" i="70"/>
  <c r="Y637" i="70"/>
  <c r="N638" i="70"/>
  <c r="P639" i="70"/>
  <c r="AL639" i="70"/>
  <c r="AD640" i="70"/>
  <c r="AN640" i="70"/>
  <c r="Z640" i="70"/>
  <c r="L641" i="70"/>
  <c r="AF641" i="70"/>
  <c r="AP641" i="70"/>
  <c r="Y641" i="70"/>
  <c r="N642" i="70"/>
  <c r="P643" i="70"/>
  <c r="AL643" i="70"/>
  <c r="AD644" i="70"/>
  <c r="AN644" i="70"/>
  <c r="Z644" i="70"/>
  <c r="L645" i="70"/>
  <c r="AF645" i="70"/>
  <c r="AP645" i="70"/>
  <c r="Y645" i="70"/>
  <c r="N646" i="70"/>
  <c r="P647" i="70"/>
  <c r="AL647" i="70"/>
  <c r="AD648" i="70"/>
  <c r="AN648" i="70"/>
  <c r="Z648" i="70"/>
  <c r="L649" i="70"/>
  <c r="AF649" i="70"/>
  <c r="AP649" i="70"/>
  <c r="Y649" i="70"/>
  <c r="N650" i="70"/>
  <c r="P651" i="70"/>
  <c r="AL651" i="70"/>
  <c r="AD652" i="70"/>
  <c r="AN652" i="70"/>
  <c r="Z652" i="70"/>
  <c r="L653" i="70"/>
  <c r="AF653" i="70"/>
  <c r="AP653" i="70"/>
  <c r="Y653" i="70"/>
  <c r="N654" i="70"/>
  <c r="P655" i="70"/>
  <c r="AL655" i="70"/>
  <c r="AD656" i="70"/>
  <c r="AN656" i="70"/>
  <c r="Z656" i="70"/>
  <c r="L657" i="70"/>
  <c r="AF657" i="70"/>
  <c r="AP657" i="70"/>
  <c r="Y657" i="70"/>
  <c r="N658" i="70"/>
  <c r="P659" i="70"/>
  <c r="AL659" i="70"/>
  <c r="AD660" i="70"/>
  <c r="AN660" i="70"/>
  <c r="Z660" i="70"/>
  <c r="L661" i="70"/>
  <c r="AF661" i="70"/>
  <c r="AP661" i="70"/>
  <c r="Y661" i="70"/>
  <c r="N662" i="70"/>
  <c r="P663" i="70"/>
  <c r="AL663" i="70"/>
  <c r="AD664" i="70"/>
  <c r="AN664" i="70"/>
  <c r="Z664" i="70"/>
  <c r="L665" i="70"/>
  <c r="AF665" i="70"/>
  <c r="AP665" i="70"/>
  <c r="Y665" i="70"/>
  <c r="N666" i="70"/>
  <c r="P667" i="70"/>
  <c r="AL667" i="70"/>
  <c r="AD668" i="70"/>
  <c r="AN668" i="70"/>
  <c r="Z668" i="70"/>
  <c r="L669" i="70"/>
  <c r="AF669" i="70"/>
  <c r="AP669" i="70"/>
  <c r="Y669" i="70"/>
  <c r="N670" i="70"/>
  <c r="P671" i="70"/>
  <c r="AL671" i="70"/>
  <c r="AD672" i="70"/>
  <c r="AN672" i="70"/>
  <c r="Z672" i="70"/>
  <c r="L673" i="70"/>
  <c r="AF673" i="70"/>
  <c r="AP673" i="70"/>
  <c r="Y673" i="70"/>
  <c r="N674" i="70"/>
  <c r="P675" i="70"/>
  <c r="AL675" i="70"/>
  <c r="AD676" i="70"/>
  <c r="AN676" i="70"/>
  <c r="Z676" i="70"/>
  <c r="L677" i="70"/>
  <c r="AF677" i="70"/>
  <c r="AP677" i="70"/>
  <c r="Y677" i="70"/>
  <c r="N678" i="70"/>
  <c r="P679" i="70"/>
  <c r="AL679" i="70"/>
  <c r="AM474" i="70"/>
  <c r="AG567" i="70"/>
  <c r="AN579" i="70"/>
  <c r="L580" i="70"/>
  <c r="P582" i="70"/>
  <c r="AF584" i="70"/>
  <c r="Y584" i="70"/>
  <c r="AL586" i="70"/>
  <c r="AP588" i="70"/>
  <c r="N589" i="70"/>
  <c r="AD591" i="70"/>
  <c r="Z591" i="70"/>
  <c r="AN595" i="70"/>
  <c r="L596" i="70"/>
  <c r="P598" i="70"/>
  <c r="AF600" i="70"/>
  <c r="Y600" i="70"/>
  <c r="AL602" i="70"/>
  <c r="X602" i="70"/>
  <c r="AN603" i="70"/>
  <c r="AK604" i="70"/>
  <c r="AE605" i="70"/>
  <c r="P606" i="70"/>
  <c r="AD607" i="70"/>
  <c r="Z607" i="70"/>
  <c r="AF608" i="70"/>
  <c r="Y608" i="70"/>
  <c r="AK610" i="70"/>
  <c r="AO611" i="70"/>
  <c r="AD612" i="70"/>
  <c r="AO612" i="70"/>
  <c r="AD613" i="70"/>
  <c r="AO613" i="70"/>
  <c r="AC614" i="70"/>
  <c r="AO614" i="70"/>
  <c r="AC615" i="70"/>
  <c r="AM615" i="70"/>
  <c r="AE616" i="70"/>
  <c r="AO616" i="70"/>
  <c r="X616" i="70"/>
  <c r="M617" i="70"/>
  <c r="AG617" i="70"/>
  <c r="AQ617" i="70"/>
  <c r="AK618" i="70"/>
  <c r="BI5" i="70"/>
  <c r="BA5" i="70"/>
  <c r="AS5" i="70"/>
  <c r="AK5" i="70"/>
  <c r="O5" i="70"/>
  <c r="AQ58" i="70"/>
  <c r="AG58" i="70"/>
  <c r="M58" i="70"/>
  <c r="Y57" i="70"/>
  <c r="AP57" i="70"/>
  <c r="AF57" i="70"/>
  <c r="L57" i="70"/>
  <c r="X56" i="70"/>
  <c r="AO56" i="70"/>
  <c r="AE56" i="70"/>
  <c r="Z55" i="70"/>
  <c r="AN55" i="70"/>
  <c r="AD55" i="70"/>
  <c r="AM54" i="70"/>
  <c r="AC54" i="70"/>
  <c r="AL53" i="70"/>
  <c r="P53" i="70"/>
  <c r="AK52" i="70"/>
  <c r="N51" i="70"/>
  <c r="AQ50" i="70"/>
  <c r="AG50" i="70"/>
  <c r="M50" i="70"/>
  <c r="Y49" i="70"/>
  <c r="AP49" i="70"/>
  <c r="AF49" i="70"/>
  <c r="L49" i="70"/>
  <c r="X48" i="70"/>
  <c r="AO48" i="70"/>
  <c r="AE48" i="70"/>
  <c r="Z47" i="70"/>
  <c r="AN47" i="70"/>
  <c r="AD47" i="70"/>
  <c r="AM46" i="70"/>
  <c r="AC46" i="70"/>
  <c r="AL45" i="70"/>
  <c r="P45" i="70"/>
  <c r="AK44" i="70"/>
  <c r="N43" i="70"/>
  <c r="AQ42" i="70"/>
  <c r="AG42" i="70"/>
  <c r="M42" i="70"/>
  <c r="Y41" i="70"/>
  <c r="AP41" i="70"/>
  <c r="AF41" i="70"/>
  <c r="L41" i="70"/>
  <c r="X40" i="70"/>
  <c r="AO40" i="70"/>
  <c r="AE40" i="70"/>
  <c r="Z39" i="70"/>
  <c r="AN39" i="70"/>
  <c r="AD39" i="70"/>
  <c r="AM38" i="70"/>
  <c r="AC38" i="70"/>
  <c r="AL37" i="70"/>
  <c r="P37" i="70"/>
  <c r="AK36" i="70"/>
  <c r="N35" i="70"/>
  <c r="AQ34" i="70"/>
  <c r="AG34" i="70"/>
  <c r="M34" i="70"/>
  <c r="Y33" i="70"/>
  <c r="AP33" i="70"/>
  <c r="AF33" i="70"/>
  <c r="L33" i="70"/>
  <c r="X32" i="70"/>
  <c r="AO32" i="70"/>
  <c r="AE32" i="70"/>
  <c r="Z31" i="70"/>
  <c r="AN31" i="70"/>
  <c r="AD31" i="70"/>
  <c r="AM30" i="70"/>
  <c r="AC30" i="70"/>
  <c r="AL29" i="70"/>
  <c r="P29" i="70"/>
  <c r="AK28" i="70"/>
  <c r="N27" i="70"/>
  <c r="AQ26" i="70"/>
  <c r="AG26" i="70"/>
  <c r="M26" i="70"/>
  <c r="Y25" i="70"/>
  <c r="AP25" i="70"/>
  <c r="AF25" i="70"/>
  <c r="L25" i="70"/>
  <c r="X24" i="70"/>
  <c r="AO24" i="70"/>
  <c r="AE24" i="70"/>
  <c r="Z23" i="70"/>
  <c r="AN23" i="70"/>
  <c r="AD23" i="70"/>
  <c r="AM22" i="70"/>
  <c r="AC22" i="70"/>
  <c r="AL21" i="70"/>
  <c r="P21" i="70"/>
  <c r="AK20" i="70"/>
  <c r="N19" i="70"/>
  <c r="AQ18" i="70"/>
  <c r="AG18" i="70"/>
  <c r="M18" i="70"/>
  <c r="Y17" i="70"/>
  <c r="AP17" i="70"/>
  <c r="AF17" i="70"/>
  <c r="L17" i="70"/>
  <c r="X16" i="70"/>
  <c r="AO16" i="70"/>
  <c r="AE16" i="70"/>
  <c r="Z15" i="70"/>
  <c r="AN15" i="70"/>
  <c r="AD15" i="70"/>
  <c r="AM14" i="70"/>
  <c r="AC14" i="70"/>
  <c r="AL13" i="70"/>
  <c r="P13" i="70"/>
  <c r="AK12" i="70"/>
  <c r="N11" i="70"/>
  <c r="AQ10" i="70"/>
  <c r="AG10" i="70"/>
  <c r="M10" i="70"/>
  <c r="Y9" i="70"/>
  <c r="AP9" i="70"/>
  <c r="AF9" i="70"/>
  <c r="L9" i="70"/>
  <c r="X8" i="70"/>
  <c r="AO8" i="70"/>
  <c r="AE8" i="70"/>
  <c r="Z7" i="70"/>
  <c r="AN7" i="70"/>
  <c r="AD7" i="70"/>
  <c r="AM6" i="70"/>
  <c r="AC6" i="70"/>
  <c r="AQ677" i="70"/>
  <c r="AM675" i="70"/>
  <c r="AG673" i="70"/>
  <c r="AC671" i="70"/>
  <c r="M669" i="70"/>
  <c r="AO668" i="70"/>
  <c r="AK666" i="70"/>
  <c r="X664" i="70"/>
  <c r="AE664" i="70"/>
  <c r="AQ661" i="70"/>
  <c r="AM659" i="70"/>
  <c r="AG657" i="70"/>
  <c r="AC655" i="70"/>
  <c r="M653" i="70"/>
  <c r="AO652" i="70"/>
  <c r="AK650" i="70"/>
  <c r="X648" i="70"/>
  <c r="AE648" i="70"/>
  <c r="AQ645" i="70"/>
  <c r="AM643" i="70"/>
  <c r="AG641" i="70"/>
  <c r="AC639" i="70"/>
  <c r="M637" i="70"/>
  <c r="AO636" i="70"/>
  <c r="AK634" i="70"/>
  <c r="X632" i="70"/>
  <c r="AE632" i="70"/>
  <c r="AQ629" i="70"/>
  <c r="AM627" i="70"/>
  <c r="AG625" i="70"/>
  <c r="AC623" i="70"/>
  <c r="M621" i="70"/>
  <c r="AO620" i="70"/>
  <c r="AF616" i="70"/>
  <c r="AE613" i="70"/>
  <c r="AK609" i="70"/>
  <c r="AO586" i="70"/>
  <c r="AN52" i="70"/>
  <c r="X37" i="70"/>
  <c r="AO29" i="70"/>
  <c r="AN28" i="70"/>
  <c r="X21" i="70"/>
  <c r="AP14" i="70"/>
  <c r="Z12" i="70"/>
  <c r="BH5" i="70"/>
  <c r="AZ5" i="70"/>
  <c r="AR5" i="70"/>
  <c r="N5" i="70"/>
  <c r="Y58" i="70"/>
  <c r="AP58" i="70"/>
  <c r="AF58" i="70"/>
  <c r="L58" i="70"/>
  <c r="X57" i="70"/>
  <c r="AO57" i="70"/>
  <c r="AE57" i="70"/>
  <c r="Z56" i="70"/>
  <c r="AN56" i="70"/>
  <c r="AD56" i="70"/>
  <c r="AM55" i="70"/>
  <c r="AC55" i="70"/>
  <c r="AL54" i="70"/>
  <c r="P54" i="70"/>
  <c r="AK53" i="70"/>
  <c r="N52" i="70"/>
  <c r="AQ51" i="70"/>
  <c r="AG51" i="70"/>
  <c r="M51" i="70"/>
  <c r="Y50" i="70"/>
  <c r="AP50" i="70"/>
  <c r="AF50" i="70"/>
  <c r="L50" i="70"/>
  <c r="X49" i="70"/>
  <c r="AO49" i="70"/>
  <c r="AE49" i="70"/>
  <c r="Z48" i="70"/>
  <c r="AN48" i="70"/>
  <c r="AD48" i="70"/>
  <c r="AM47" i="70"/>
  <c r="AC47" i="70"/>
  <c r="AL46" i="70"/>
  <c r="P46" i="70"/>
  <c r="AK45" i="70"/>
  <c r="N44" i="70"/>
  <c r="AQ43" i="70"/>
  <c r="AG43" i="70"/>
  <c r="M43" i="70"/>
  <c r="Y42" i="70"/>
  <c r="AP42" i="70"/>
  <c r="AF42" i="70"/>
  <c r="L42" i="70"/>
  <c r="X41" i="70"/>
  <c r="AO41" i="70"/>
  <c r="AE41" i="70"/>
  <c r="Z40" i="70"/>
  <c r="AN40" i="70"/>
  <c r="AD40" i="70"/>
  <c r="AM39" i="70"/>
  <c r="AC39" i="70"/>
  <c r="AL38" i="70"/>
  <c r="P38" i="70"/>
  <c r="AK37" i="70"/>
  <c r="N36" i="70"/>
  <c r="AQ35" i="70"/>
  <c r="AG35" i="70"/>
  <c r="M35" i="70"/>
  <c r="Y34" i="70"/>
  <c r="AP34" i="70"/>
  <c r="AF34" i="70"/>
  <c r="L34" i="70"/>
  <c r="X33" i="70"/>
  <c r="AO33" i="70"/>
  <c r="AE33" i="70"/>
  <c r="Z32" i="70"/>
  <c r="AN32" i="70"/>
  <c r="AD32" i="70"/>
  <c r="AM31" i="70"/>
  <c r="AC31" i="70"/>
  <c r="AL30" i="70"/>
  <c r="P30" i="70"/>
  <c r="AK29" i="70"/>
  <c r="N28" i="70"/>
  <c r="AQ27" i="70"/>
  <c r="AG27" i="70"/>
  <c r="M27" i="70"/>
  <c r="Y26" i="70"/>
  <c r="AP26" i="70"/>
  <c r="AF26" i="70"/>
  <c r="L26" i="70"/>
  <c r="X25" i="70"/>
  <c r="AO25" i="70"/>
  <c r="AE25" i="70"/>
  <c r="Z24" i="70"/>
  <c r="AN24" i="70"/>
  <c r="AD24" i="70"/>
  <c r="AM23" i="70"/>
  <c r="AC23" i="70"/>
  <c r="AL22" i="70"/>
  <c r="P22" i="70"/>
  <c r="AK21" i="70"/>
  <c r="N20" i="70"/>
  <c r="AQ19" i="70"/>
  <c r="AG19" i="70"/>
  <c r="M19" i="70"/>
  <c r="Y18" i="70"/>
  <c r="AP18" i="70"/>
  <c r="AF18" i="70"/>
  <c r="L18" i="70"/>
  <c r="X17" i="70"/>
  <c r="AO17" i="70"/>
  <c r="AE17" i="70"/>
  <c r="Z16" i="70"/>
  <c r="AN16" i="70"/>
  <c r="AD16" i="70"/>
  <c r="AM15" i="70"/>
  <c r="AC15" i="70"/>
  <c r="AL14" i="70"/>
  <c r="P14" i="70"/>
  <c r="AK13" i="70"/>
  <c r="N12" i="70"/>
  <c r="AQ11" i="70"/>
  <c r="AG11" i="70"/>
  <c r="M11" i="70"/>
  <c r="Y10" i="70"/>
  <c r="AP10" i="70"/>
  <c r="AF10" i="70"/>
  <c r="L10" i="70"/>
  <c r="X9" i="70"/>
  <c r="AO9" i="70"/>
  <c r="AE9" i="70"/>
  <c r="Z8" i="70"/>
  <c r="AN8" i="70"/>
  <c r="AD8" i="70"/>
  <c r="AM7" i="70"/>
  <c r="AC7" i="70"/>
  <c r="AL6" i="70"/>
  <c r="P6" i="70"/>
  <c r="AN679" i="70"/>
  <c r="Z675" i="70"/>
  <c r="AD675" i="70"/>
  <c r="N673" i="70"/>
  <c r="AP672" i="70"/>
  <c r="AL670" i="70"/>
  <c r="Y668" i="70"/>
  <c r="AF668" i="70"/>
  <c r="P666" i="70"/>
  <c r="L664" i="70"/>
  <c r="AN663" i="70"/>
  <c r="Z659" i="70"/>
  <c r="AD659" i="70"/>
  <c r="N657" i="70"/>
  <c r="AP656" i="70"/>
  <c r="AL654" i="70"/>
  <c r="Y652" i="70"/>
  <c r="AF652" i="70"/>
  <c r="P650" i="70"/>
  <c r="L648" i="70"/>
  <c r="AN647" i="70"/>
  <c r="Z643" i="70"/>
  <c r="AD643" i="70"/>
  <c r="N641" i="70"/>
  <c r="AP640" i="70"/>
  <c r="AL638" i="70"/>
  <c r="Y636" i="70"/>
  <c r="AF636" i="70"/>
  <c r="P634" i="70"/>
  <c r="L632" i="70"/>
  <c r="AN631" i="70"/>
  <c r="Z627" i="70"/>
  <c r="AD627" i="70"/>
  <c r="N625" i="70"/>
  <c r="AP624" i="70"/>
  <c r="AL622" i="70"/>
  <c r="Y620" i="70"/>
  <c r="AF620" i="70"/>
  <c r="L616" i="70"/>
  <c r="AQ611" i="70"/>
  <c r="AC606" i="70"/>
  <c r="AO602" i="70"/>
  <c r="AG591" i="70"/>
  <c r="AV5" i="70"/>
  <c r="Y54" i="70"/>
  <c r="AP46" i="70"/>
  <c r="Z44" i="70"/>
  <c r="AP22" i="70"/>
  <c r="Z20" i="70"/>
  <c r="Y14" i="70"/>
  <c r="AN12" i="70"/>
  <c r="AQ7" i="70"/>
  <c r="BG5" i="70"/>
  <c r="AY5" i="70"/>
  <c r="AQ5" i="70"/>
  <c r="AG5" i="70"/>
  <c r="M5" i="70"/>
  <c r="X58" i="70"/>
  <c r="AO58" i="70"/>
  <c r="AE58" i="70"/>
  <c r="Z57" i="70"/>
  <c r="AN57" i="70"/>
  <c r="AD57" i="70"/>
  <c r="AM56" i="70"/>
  <c r="AC56" i="70"/>
  <c r="AL55" i="70"/>
  <c r="P55" i="70"/>
  <c r="AK54" i="70"/>
  <c r="N53" i="70"/>
  <c r="AQ52" i="70"/>
  <c r="AG52" i="70"/>
  <c r="M52" i="70"/>
  <c r="Y51" i="70"/>
  <c r="AP51" i="70"/>
  <c r="AF51" i="70"/>
  <c r="L51" i="70"/>
  <c r="X50" i="70"/>
  <c r="AO50" i="70"/>
  <c r="AE50" i="70"/>
  <c r="Z49" i="70"/>
  <c r="AN49" i="70"/>
  <c r="AD49" i="70"/>
  <c r="AM48" i="70"/>
  <c r="AC48" i="70"/>
  <c r="AL47" i="70"/>
  <c r="P47" i="70"/>
  <c r="AK46" i="70"/>
  <c r="N45" i="70"/>
  <c r="AQ44" i="70"/>
  <c r="AG44" i="70"/>
  <c r="M44" i="70"/>
  <c r="Y43" i="70"/>
  <c r="AP43" i="70"/>
  <c r="AF43" i="70"/>
  <c r="L43" i="70"/>
  <c r="X42" i="70"/>
  <c r="AO42" i="70"/>
  <c r="AE42" i="70"/>
  <c r="Z41" i="70"/>
  <c r="AN41" i="70"/>
  <c r="AD41" i="70"/>
  <c r="AM40" i="70"/>
  <c r="AC40" i="70"/>
  <c r="AL39" i="70"/>
  <c r="P39" i="70"/>
  <c r="AK38" i="70"/>
  <c r="N37" i="70"/>
  <c r="AQ36" i="70"/>
  <c r="AG36" i="70"/>
  <c r="M36" i="70"/>
  <c r="Y35" i="70"/>
  <c r="AP35" i="70"/>
  <c r="AF35" i="70"/>
  <c r="L35" i="70"/>
  <c r="X34" i="70"/>
  <c r="AO34" i="70"/>
  <c r="AE34" i="70"/>
  <c r="Z33" i="70"/>
  <c r="AN33" i="70"/>
  <c r="AD33" i="70"/>
  <c r="AM32" i="70"/>
  <c r="AC32" i="70"/>
  <c r="AL31" i="70"/>
  <c r="P31" i="70"/>
  <c r="AK30" i="70"/>
  <c r="N29" i="70"/>
  <c r="AQ28" i="70"/>
  <c r="AG28" i="70"/>
  <c r="M28" i="70"/>
  <c r="Y27" i="70"/>
  <c r="AP27" i="70"/>
  <c r="AF27" i="70"/>
  <c r="L27" i="70"/>
  <c r="X26" i="70"/>
  <c r="AO26" i="70"/>
  <c r="AE26" i="70"/>
  <c r="Z25" i="70"/>
  <c r="AN25" i="70"/>
  <c r="AD25" i="70"/>
  <c r="AM24" i="70"/>
  <c r="AC24" i="70"/>
  <c r="AL23" i="70"/>
  <c r="P23" i="70"/>
  <c r="AK22" i="70"/>
  <c r="N21" i="70"/>
  <c r="AQ20" i="70"/>
  <c r="AG20" i="70"/>
  <c r="M20" i="70"/>
  <c r="Y19" i="70"/>
  <c r="AP19" i="70"/>
  <c r="AF19" i="70"/>
  <c r="L19" i="70"/>
  <c r="X18" i="70"/>
  <c r="AO18" i="70"/>
  <c r="AE18" i="70"/>
  <c r="Z17" i="70"/>
  <c r="AN17" i="70"/>
  <c r="AD17" i="70"/>
  <c r="AM16" i="70"/>
  <c r="AC16" i="70"/>
  <c r="AL15" i="70"/>
  <c r="P15" i="70"/>
  <c r="AK14" i="70"/>
  <c r="N13" i="70"/>
  <c r="AQ12" i="70"/>
  <c r="AG12" i="70"/>
  <c r="M12" i="70"/>
  <c r="Y11" i="70"/>
  <c r="AP11" i="70"/>
  <c r="AF11" i="70"/>
  <c r="L11" i="70"/>
  <c r="X10" i="70"/>
  <c r="AO10" i="70"/>
  <c r="AE10" i="70"/>
  <c r="Z9" i="70"/>
  <c r="AN9" i="70"/>
  <c r="AD9" i="70"/>
  <c r="AM8" i="70"/>
  <c r="AC8" i="70"/>
  <c r="AL7" i="70"/>
  <c r="P7" i="70"/>
  <c r="AK6" i="70"/>
  <c r="AM679" i="70"/>
  <c r="AG677" i="70"/>
  <c r="AC675" i="70"/>
  <c r="M673" i="70"/>
  <c r="AO672" i="70"/>
  <c r="AK670" i="70"/>
  <c r="X668" i="70"/>
  <c r="AE668" i="70"/>
  <c r="AQ665" i="70"/>
  <c r="AM663" i="70"/>
  <c r="AG661" i="70"/>
  <c r="AC659" i="70"/>
  <c r="M657" i="70"/>
  <c r="AO656" i="70"/>
  <c r="AK654" i="70"/>
  <c r="X652" i="70"/>
  <c r="AE652" i="70"/>
  <c r="AQ649" i="70"/>
  <c r="AM647" i="70"/>
  <c r="AG645" i="70"/>
  <c r="AC643" i="70"/>
  <c r="M641" i="70"/>
  <c r="AO640" i="70"/>
  <c r="AK638" i="70"/>
  <c r="X636" i="70"/>
  <c r="AE636" i="70"/>
  <c r="AQ633" i="70"/>
  <c r="AM631" i="70"/>
  <c r="AG629" i="70"/>
  <c r="AC627" i="70"/>
  <c r="M625" i="70"/>
  <c r="AO624" i="70"/>
  <c r="AK622" i="70"/>
  <c r="X620" i="70"/>
  <c r="AE620" i="70"/>
  <c r="Z615" i="70"/>
  <c r="AP614" i="70"/>
  <c r="AC611" i="70"/>
  <c r="AQ579" i="70"/>
  <c r="Y5" i="70"/>
  <c r="BF5" i="70"/>
  <c r="AX5" i="70"/>
  <c r="AP5" i="70"/>
  <c r="AF5" i="70"/>
  <c r="L5" i="70"/>
  <c r="Z58" i="70"/>
  <c r="AN58" i="70"/>
  <c r="AD58" i="70"/>
  <c r="AM57" i="70"/>
  <c r="AC57" i="70"/>
  <c r="AL56" i="70"/>
  <c r="P56" i="70"/>
  <c r="AK55" i="70"/>
  <c r="N54" i="70"/>
  <c r="AQ53" i="70"/>
  <c r="AG53" i="70"/>
  <c r="M53" i="70"/>
  <c r="Y52" i="70"/>
  <c r="AP52" i="70"/>
  <c r="AF52" i="70"/>
  <c r="L52" i="70"/>
  <c r="X51" i="70"/>
  <c r="AO51" i="70"/>
  <c r="AE51" i="70"/>
  <c r="Z50" i="70"/>
  <c r="AN50" i="70"/>
  <c r="AD50" i="70"/>
  <c r="AM49" i="70"/>
  <c r="AC49" i="70"/>
  <c r="AL48" i="70"/>
  <c r="P48" i="70"/>
  <c r="AK47" i="70"/>
  <c r="N46" i="70"/>
  <c r="AQ45" i="70"/>
  <c r="AG45" i="70"/>
  <c r="M45" i="70"/>
  <c r="Y44" i="70"/>
  <c r="AP44" i="70"/>
  <c r="AF44" i="70"/>
  <c r="L44" i="70"/>
  <c r="X43" i="70"/>
  <c r="AO43" i="70"/>
  <c r="AE43" i="70"/>
  <c r="Z42" i="70"/>
  <c r="AN42" i="70"/>
  <c r="AD42" i="70"/>
  <c r="AM41" i="70"/>
  <c r="AC41" i="70"/>
  <c r="AL40" i="70"/>
  <c r="P40" i="70"/>
  <c r="AK39" i="70"/>
  <c r="N38" i="70"/>
  <c r="AQ37" i="70"/>
  <c r="AG37" i="70"/>
  <c r="M37" i="70"/>
  <c r="Y36" i="70"/>
  <c r="AP36" i="70"/>
  <c r="AF36" i="70"/>
  <c r="L36" i="70"/>
  <c r="X35" i="70"/>
  <c r="AO35" i="70"/>
  <c r="AE35" i="70"/>
  <c r="Z34" i="70"/>
  <c r="AN34" i="70"/>
  <c r="AD34" i="70"/>
  <c r="AM33" i="70"/>
  <c r="AC33" i="70"/>
  <c r="AL32" i="70"/>
  <c r="P32" i="70"/>
  <c r="AK31" i="70"/>
  <c r="N30" i="70"/>
  <c r="AQ29" i="70"/>
  <c r="AG29" i="70"/>
  <c r="M29" i="70"/>
  <c r="Y28" i="70"/>
  <c r="AP28" i="70"/>
  <c r="AF28" i="70"/>
  <c r="L28" i="70"/>
  <c r="X27" i="70"/>
  <c r="AO27" i="70"/>
  <c r="AE27" i="70"/>
  <c r="Z26" i="70"/>
  <c r="AN26" i="70"/>
  <c r="AD26" i="70"/>
  <c r="AM25" i="70"/>
  <c r="AC25" i="70"/>
  <c r="AL24" i="70"/>
  <c r="P24" i="70"/>
  <c r="AK23" i="70"/>
  <c r="N22" i="70"/>
  <c r="AQ21" i="70"/>
  <c r="AG21" i="70"/>
  <c r="M21" i="70"/>
  <c r="Y20" i="70"/>
  <c r="AP20" i="70"/>
  <c r="AF20" i="70"/>
  <c r="L20" i="70"/>
  <c r="X19" i="70"/>
  <c r="AO19" i="70"/>
  <c r="AE19" i="70"/>
  <c r="Z18" i="70"/>
  <c r="AN18" i="70"/>
  <c r="AD18" i="70"/>
  <c r="AM17" i="70"/>
  <c r="AC17" i="70"/>
  <c r="AL16" i="70"/>
  <c r="P16" i="70"/>
  <c r="AK15" i="70"/>
  <c r="N14" i="70"/>
  <c r="AQ13" i="70"/>
  <c r="AG13" i="70"/>
  <c r="M13" i="70"/>
  <c r="Y12" i="70"/>
  <c r="AP12" i="70"/>
  <c r="AF12" i="70"/>
  <c r="L12" i="70"/>
  <c r="X11" i="70"/>
  <c r="AO11" i="70"/>
  <c r="AE11" i="70"/>
  <c r="Z10" i="70"/>
  <c r="AN10" i="70"/>
  <c r="AD10" i="70"/>
  <c r="AM9" i="70"/>
  <c r="AC9" i="70"/>
  <c r="AL8" i="70"/>
  <c r="P8" i="70"/>
  <c r="AK7" i="70"/>
  <c r="N6" i="70"/>
  <c r="Z679" i="70"/>
  <c r="AD679" i="70"/>
  <c r="N677" i="70"/>
  <c r="AP676" i="70"/>
  <c r="AL674" i="70"/>
  <c r="Y672" i="70"/>
  <c r="AF672" i="70"/>
  <c r="P670" i="70"/>
  <c r="L668" i="70"/>
  <c r="AN667" i="70"/>
  <c r="Z663" i="70"/>
  <c r="AD663" i="70"/>
  <c r="N661" i="70"/>
  <c r="AP660" i="70"/>
  <c r="AL658" i="70"/>
  <c r="Y656" i="70"/>
  <c r="AF656" i="70"/>
  <c r="P654" i="70"/>
  <c r="L652" i="70"/>
  <c r="AN651" i="70"/>
  <c r="Z647" i="70"/>
  <c r="AD647" i="70"/>
  <c r="N645" i="70"/>
  <c r="AP644" i="70"/>
  <c r="AL642" i="70"/>
  <c r="Y640" i="70"/>
  <c r="AF640" i="70"/>
  <c r="P638" i="70"/>
  <c r="L636" i="70"/>
  <c r="AN635" i="70"/>
  <c r="Z631" i="70"/>
  <c r="AD631" i="70"/>
  <c r="N629" i="70"/>
  <c r="AP628" i="70"/>
  <c r="AL626" i="70"/>
  <c r="Y624" i="70"/>
  <c r="AF624" i="70"/>
  <c r="P622" i="70"/>
  <c r="L620" i="70"/>
  <c r="AN619" i="70"/>
  <c r="N617" i="70"/>
  <c r="AE614" i="70"/>
  <c r="AG608" i="70"/>
  <c r="AQ595" i="70"/>
  <c r="AK584" i="70"/>
  <c r="AI6" i="70"/>
  <c r="AI305" i="70"/>
  <c r="M34" i="62"/>
  <c r="M103" i="62"/>
  <c r="Q5" i="70" l="1"/>
  <c r="U6" i="70"/>
  <c r="U305" i="70"/>
  <c r="BU5" i="70"/>
  <c r="Q305" i="70"/>
  <c r="AJ5" i="70"/>
  <c r="BP5" i="70" s="1"/>
  <c r="BQ5" i="70" s="1"/>
  <c r="BR5" i="70" s="1"/>
  <c r="BS5" i="70" s="1"/>
  <c r="BT5" i="70" s="1"/>
  <c r="AH325" i="70"/>
  <c r="BO325" i="70" s="1"/>
  <c r="AH324" i="70"/>
  <c r="BO324" i="70" s="1"/>
  <c r="AJ305" i="70"/>
  <c r="BP305" i="70" s="1"/>
  <c r="BQ305" i="70" s="1"/>
  <c r="BR305" i="70" s="1"/>
  <c r="BS305" i="70" s="1"/>
  <c r="BT305" i="70" s="1"/>
  <c r="AJ7" i="70"/>
  <c r="BP7" i="70" s="1"/>
  <c r="BQ7" i="70" s="1"/>
  <c r="BR7" i="70" s="1"/>
  <c r="BS7" i="70" s="1"/>
  <c r="BT7" i="70" s="1"/>
  <c r="AH321" i="70"/>
  <c r="BO321" i="70" s="1"/>
  <c r="AH320" i="70"/>
  <c r="BO320" i="70" s="1"/>
  <c r="AH337" i="70"/>
  <c r="BO337" i="70" s="1"/>
  <c r="AH336" i="70"/>
  <c r="BO336" i="70" s="1"/>
  <c r="AH317" i="70"/>
  <c r="BO317" i="70" s="1"/>
  <c r="AH316" i="70"/>
  <c r="BO316" i="70" s="1"/>
  <c r="AH341" i="70"/>
  <c r="BO341" i="70" s="1"/>
  <c r="AH340" i="70"/>
  <c r="BO340" i="70" s="1"/>
  <c r="AH345" i="70"/>
  <c r="BO345" i="70" s="1"/>
  <c r="AH344" i="70"/>
  <c r="BO344" i="70" s="1"/>
  <c r="AH333" i="70"/>
  <c r="BO333" i="70" s="1"/>
  <c r="AH332" i="70"/>
  <c r="BO332" i="70" s="1"/>
  <c r="AH329" i="70"/>
  <c r="BO329" i="70" s="1"/>
  <c r="AH328" i="70"/>
  <c r="BO328" i="70" s="1"/>
  <c r="AH309" i="70"/>
  <c r="BO309" i="70" s="1"/>
  <c r="AH308" i="70"/>
  <c r="BO308" i="70" s="1"/>
  <c r="AH313" i="70"/>
  <c r="BO313" i="70" s="1"/>
  <c r="AH312" i="70"/>
  <c r="BO312" i="70" s="1"/>
  <c r="AH7" i="70"/>
  <c r="BO7" i="70" s="1"/>
  <c r="AJ6" i="70"/>
  <c r="BP6" i="70" s="1"/>
  <c r="BU6" i="70"/>
  <c r="BU305" i="70"/>
  <c r="U7" i="70"/>
  <c r="AI7" i="70"/>
  <c r="K7" i="70"/>
  <c r="J7" i="70"/>
  <c r="H7" i="70"/>
  <c r="I7" i="70"/>
  <c r="BU7" i="70" s="1"/>
  <c r="G7" i="70"/>
  <c r="S7" i="70" s="1"/>
  <c r="T7" i="70" s="1"/>
  <c r="U5" i="70"/>
  <c r="BO609" i="70"/>
  <c r="Q6" i="70"/>
  <c r="AJ8" i="70"/>
  <c r="BP8" i="70" s="1"/>
  <c r="BQ8" i="70" s="1"/>
  <c r="BR8" i="70" s="1"/>
  <c r="BS8" i="70" s="1"/>
  <c r="BT8" i="70" s="1"/>
  <c r="M104" i="62"/>
  <c r="M108" i="62"/>
  <c r="M106" i="62"/>
  <c r="V305" i="70" l="1"/>
  <c r="BV305" i="70" s="1"/>
  <c r="BW305" i="70" s="1"/>
  <c r="Q7" i="70"/>
  <c r="BQ6" i="70"/>
  <c r="BR6" i="70" s="1"/>
  <c r="BS6" i="70" s="1"/>
  <c r="BT6" i="70" s="1"/>
  <c r="AH8" i="70"/>
  <c r="BO8" i="70" s="1"/>
  <c r="V6" i="70"/>
  <c r="BV6" i="70" s="1"/>
  <c r="AI8" i="70"/>
  <c r="U8" i="70"/>
  <c r="G8" i="70"/>
  <c r="S8" i="70" s="1"/>
  <c r="T8" i="70" s="1"/>
  <c r="K8" i="70"/>
  <c r="J8" i="70"/>
  <c r="H8" i="70"/>
  <c r="I8" i="70"/>
  <c r="BU8" i="70" s="1"/>
  <c r="AJ9" i="70"/>
  <c r="BP9" i="70" s="1"/>
  <c r="BQ9" i="70" s="1"/>
  <c r="BR9" i="70" s="1"/>
  <c r="BS9" i="70" s="1"/>
  <c r="BT9" i="70" s="1"/>
  <c r="M102" i="62"/>
  <c r="M101" i="62"/>
  <c r="M100" i="62"/>
  <c r="M99" i="62"/>
  <c r="M98" i="62"/>
  <c r="M97" i="62"/>
  <c r="M96" i="62"/>
  <c r="M95" i="62"/>
  <c r="M94" i="62"/>
  <c r="M92" i="62"/>
  <c r="R305" i="70" l="1"/>
  <c r="BL305" i="70" s="1"/>
  <c r="V7" i="70"/>
  <c r="BV7" i="70" s="1"/>
  <c r="BW7" i="70" s="1"/>
  <c r="R6" i="70"/>
  <c r="BL6" i="70" s="1"/>
  <c r="BW6" i="70"/>
  <c r="Q8" i="70"/>
  <c r="AH9" i="70"/>
  <c r="BO9" i="70" s="1"/>
  <c r="AI9" i="70"/>
  <c r="U9" i="70"/>
  <c r="K9" i="70"/>
  <c r="J9" i="70"/>
  <c r="H9" i="70"/>
  <c r="I9" i="70"/>
  <c r="BU9" i="70" s="1"/>
  <c r="G9" i="70"/>
  <c r="S9" i="70" s="1"/>
  <c r="T9" i="70" s="1"/>
  <c r="AJ10" i="70"/>
  <c r="BP10" i="70" s="1"/>
  <c r="BQ10" i="70" s="1"/>
  <c r="BR10" i="70" s="1"/>
  <c r="BS10" i="70" s="1"/>
  <c r="BT10" i="70" s="1"/>
  <c r="M91" i="62"/>
  <c r="M90" i="62"/>
  <c r="BX6" i="70" l="1"/>
  <c r="BY6" i="70" s="1"/>
  <c r="BX305" i="70"/>
  <c r="BY305" i="70" s="1"/>
  <c r="W305" i="70" s="1"/>
  <c r="V8" i="70"/>
  <c r="R8" i="70" s="1"/>
  <c r="BL8" i="70" s="1"/>
  <c r="R7" i="70"/>
  <c r="BL7" i="70" s="1"/>
  <c r="Q9" i="70"/>
  <c r="AH10" i="70"/>
  <c r="BO10" i="70" s="1"/>
  <c r="AI10" i="70"/>
  <c r="U10" i="70"/>
  <c r="K10" i="70"/>
  <c r="J10" i="70"/>
  <c r="H10" i="70"/>
  <c r="I10" i="70"/>
  <c r="BU10" i="70" s="1"/>
  <c r="G10" i="70"/>
  <c r="S10" i="70" s="1"/>
  <c r="T10" i="70" s="1"/>
  <c r="AJ11" i="70"/>
  <c r="BP11" i="70" s="1"/>
  <c r="BQ11" i="70" s="1"/>
  <c r="BR11" i="70" s="1"/>
  <c r="BS11" i="70" s="1"/>
  <c r="BT11" i="70" s="1"/>
  <c r="W6" i="70" l="1"/>
  <c r="BZ6" i="70"/>
  <c r="CA6" i="70"/>
  <c r="CB6" i="70"/>
  <c r="BV8" i="70"/>
  <c r="BW8" i="70" s="1"/>
  <c r="CB305" i="70"/>
  <c r="CA305" i="70"/>
  <c r="BZ305" i="70"/>
  <c r="BX8" i="70"/>
  <c r="BY8" i="70" s="1"/>
  <c r="V9" i="70"/>
  <c r="R9" i="70" s="1"/>
  <c r="BL9" i="70" s="1"/>
  <c r="BX7" i="70"/>
  <c r="BY7" i="70" s="1"/>
  <c r="W7" i="70" s="1"/>
  <c r="Q10" i="70"/>
  <c r="AH11" i="70"/>
  <c r="BO11" i="70" s="1"/>
  <c r="AI11" i="70"/>
  <c r="U11" i="70"/>
  <c r="K11" i="70"/>
  <c r="J11" i="70"/>
  <c r="I11" i="70"/>
  <c r="BU11" i="70" s="1"/>
  <c r="G11" i="70"/>
  <c r="S11" i="70" s="1"/>
  <c r="T11" i="70" s="1"/>
  <c r="H11" i="70"/>
  <c r="AJ12" i="70"/>
  <c r="BP12" i="70" s="1"/>
  <c r="BQ12" i="70" s="1"/>
  <c r="BR12" i="70" s="1"/>
  <c r="BS12" i="70" s="1"/>
  <c r="BT12" i="70" s="1"/>
  <c r="M48" i="62"/>
  <c r="W8" i="70" l="1"/>
  <c r="BZ8" i="70"/>
  <c r="CB8" i="70"/>
  <c r="BV9" i="70"/>
  <c r="BW9" i="70" s="1"/>
  <c r="BX9" i="70"/>
  <c r="BY9" i="70" s="1"/>
  <c r="BZ7" i="70"/>
  <c r="CA7" i="70"/>
  <c r="CB7" i="70"/>
  <c r="V10" i="70"/>
  <c r="BV10" i="70" s="1"/>
  <c r="BW10" i="70" s="1"/>
  <c r="CA8" i="70"/>
  <c r="Q11" i="70"/>
  <c r="AH12" i="70"/>
  <c r="BO12" i="70" s="1"/>
  <c r="AI12" i="70"/>
  <c r="U12" i="70"/>
  <c r="K12" i="70"/>
  <c r="J12" i="70"/>
  <c r="I12" i="70"/>
  <c r="BU12" i="70" s="1"/>
  <c r="G12" i="70"/>
  <c r="S12" i="70" s="1"/>
  <c r="T12" i="70" s="1"/>
  <c r="H12" i="70"/>
  <c r="AJ13" i="70"/>
  <c r="BP13" i="70" s="1"/>
  <c r="BQ13" i="70" s="1"/>
  <c r="BR13" i="70" s="1"/>
  <c r="BS13" i="70" s="1"/>
  <c r="BT13" i="70" s="1"/>
  <c r="W9" i="70" l="1"/>
  <c r="R10" i="70"/>
  <c r="BL10" i="70" s="1"/>
  <c r="CB9" i="70"/>
  <c r="CA9" i="70"/>
  <c r="BZ9" i="70"/>
  <c r="V11" i="70"/>
  <c r="BV11" i="70" s="1"/>
  <c r="BW11" i="70" s="1"/>
  <c r="AH13" i="70"/>
  <c r="BO13" i="70" s="1"/>
  <c r="Q12" i="70"/>
  <c r="AI13" i="70"/>
  <c r="U13" i="70"/>
  <c r="K13" i="70"/>
  <c r="J13" i="70"/>
  <c r="I13" i="70"/>
  <c r="BU13" i="70" s="1"/>
  <c r="G13" i="70"/>
  <c r="S13" i="70" s="1"/>
  <c r="T13" i="70" s="1"/>
  <c r="H13" i="70"/>
  <c r="AJ14" i="70"/>
  <c r="BP14" i="70" s="1"/>
  <c r="BQ14" i="70" s="1"/>
  <c r="BR14" i="70" s="1"/>
  <c r="BS14" i="70" s="1"/>
  <c r="BT14" i="70" s="1"/>
  <c r="BX10" i="70" l="1"/>
  <c r="BY10" i="70" s="1"/>
  <c r="W10" i="70" s="1"/>
  <c r="R11" i="70"/>
  <c r="BL11" i="70" s="1"/>
  <c r="V12" i="70"/>
  <c r="BV12" i="70" s="1"/>
  <c r="BW12" i="70" s="1"/>
  <c r="Q13" i="70"/>
  <c r="AH14" i="70"/>
  <c r="BO14" i="70" s="1"/>
  <c r="AI14" i="70"/>
  <c r="U14" i="70"/>
  <c r="G14" i="70"/>
  <c r="S14" i="70" s="1"/>
  <c r="T14" i="70" s="1"/>
  <c r="K14" i="70"/>
  <c r="J14" i="70"/>
  <c r="I14" i="70"/>
  <c r="BU14" i="70" s="1"/>
  <c r="H14" i="70"/>
  <c r="AJ15" i="70"/>
  <c r="BP15" i="70" s="1"/>
  <c r="BQ15" i="70" s="1"/>
  <c r="BR15" i="70" s="1"/>
  <c r="BS15" i="70" s="1"/>
  <c r="BT15" i="70" s="1"/>
  <c r="CB10" i="70" l="1"/>
  <c r="BZ10" i="70"/>
  <c r="CA10" i="70"/>
  <c r="BX11" i="70"/>
  <c r="BY11" i="70" s="1"/>
  <c r="W11" i="70" s="1"/>
  <c r="V13" i="70"/>
  <c r="BV13" i="70" s="1"/>
  <c r="BW13" i="70" s="1"/>
  <c r="R12" i="70"/>
  <c r="BL12" i="70" s="1"/>
  <c r="Q14" i="70"/>
  <c r="AH15" i="70"/>
  <c r="BO15" i="70" s="1"/>
  <c r="U15" i="70"/>
  <c r="AI15" i="70"/>
  <c r="K15" i="70"/>
  <c r="J15" i="70"/>
  <c r="H15" i="70"/>
  <c r="I15" i="70"/>
  <c r="BU15" i="70" s="1"/>
  <c r="G15" i="70"/>
  <c r="S15" i="70" s="1"/>
  <c r="T15" i="70" s="1"/>
  <c r="AH368" i="70"/>
  <c r="BO368" i="70" s="1"/>
  <c r="AJ16" i="70"/>
  <c r="BP16" i="70" s="1"/>
  <c r="BQ16" i="70" s="1"/>
  <c r="BR16" i="70" s="1"/>
  <c r="BS16" i="70" s="1"/>
  <c r="BT16" i="70" s="1"/>
  <c r="CA11" i="70" l="1"/>
  <c r="BZ11" i="70"/>
  <c r="CB11" i="70"/>
  <c r="R13" i="70"/>
  <c r="BL13" i="70" s="1"/>
  <c r="V14" i="70"/>
  <c r="R14" i="70" s="1"/>
  <c r="BL14" i="70" s="1"/>
  <c r="BX12" i="70"/>
  <c r="BY12" i="70" s="1"/>
  <c r="W12" i="70" s="1"/>
  <c r="Q15" i="70"/>
  <c r="AH16" i="70"/>
  <c r="BO16" i="70" s="1"/>
  <c r="AH369" i="70"/>
  <c r="BO369" i="70" s="1"/>
  <c r="U16" i="70"/>
  <c r="AI16" i="70"/>
  <c r="G16" i="70"/>
  <c r="S16" i="70" s="1"/>
  <c r="T16" i="70" s="1"/>
  <c r="K16" i="70"/>
  <c r="J16" i="70"/>
  <c r="H16" i="70"/>
  <c r="I16" i="70"/>
  <c r="BU16" i="70" s="1"/>
  <c r="AJ17" i="70"/>
  <c r="BP17" i="70" s="1"/>
  <c r="BQ17" i="70" s="1"/>
  <c r="BR17" i="70" s="1"/>
  <c r="BS17" i="70" s="1"/>
  <c r="BT17" i="70" s="1"/>
  <c r="BX13" i="70" l="1"/>
  <c r="BY13" i="70" s="1"/>
  <c r="W13" i="70" s="1"/>
  <c r="BX14" i="70"/>
  <c r="BY14" i="70" s="1"/>
  <c r="BV14" i="70"/>
  <c r="BW14" i="70" s="1"/>
  <c r="V15" i="70"/>
  <c r="BV15" i="70" s="1"/>
  <c r="BW15" i="70" s="1"/>
  <c r="CB12" i="70"/>
  <c r="CA12" i="70"/>
  <c r="BZ12" i="70"/>
  <c r="Q16" i="70"/>
  <c r="AH17" i="70"/>
  <c r="BO17" i="70" s="1"/>
  <c r="AH370" i="70"/>
  <c r="BO370" i="70" s="1"/>
  <c r="AI17" i="70"/>
  <c r="U17" i="70"/>
  <c r="K17" i="70"/>
  <c r="J17" i="70"/>
  <c r="H17" i="70"/>
  <c r="I17" i="70"/>
  <c r="BU17" i="70" s="1"/>
  <c r="G17" i="70"/>
  <c r="S17" i="70" s="1"/>
  <c r="T17" i="70" s="1"/>
  <c r="AJ18" i="70"/>
  <c r="BP18" i="70" s="1"/>
  <c r="BQ18" i="70" s="1"/>
  <c r="BR18" i="70" s="1"/>
  <c r="BS18" i="70" s="1"/>
  <c r="BT18" i="70" s="1"/>
  <c r="W14" i="70" l="1"/>
  <c r="BZ13" i="70"/>
  <c r="CB13" i="70"/>
  <c r="CA13" i="70"/>
  <c r="R15" i="70"/>
  <c r="BL15" i="70" s="1"/>
  <c r="V16" i="70"/>
  <c r="CA14" i="70"/>
  <c r="BZ14" i="70"/>
  <c r="CB14" i="70"/>
  <c r="Q17" i="70"/>
  <c r="AH18" i="70"/>
  <c r="BO18" i="70" s="1"/>
  <c r="AH371" i="70"/>
  <c r="BO371" i="70" s="1"/>
  <c r="AI18" i="70"/>
  <c r="U18" i="70"/>
  <c r="K18" i="70"/>
  <c r="J18" i="70"/>
  <c r="H18" i="70"/>
  <c r="I18" i="70"/>
  <c r="BU18" i="70" s="1"/>
  <c r="G18" i="70"/>
  <c r="S18" i="70" s="1"/>
  <c r="T18" i="70" s="1"/>
  <c r="AJ19" i="70"/>
  <c r="BP19" i="70" s="1"/>
  <c r="BQ19" i="70" s="1"/>
  <c r="BR19" i="70" s="1"/>
  <c r="BS19" i="70" s="1"/>
  <c r="BT19" i="70" s="1"/>
  <c r="M89" i="62"/>
  <c r="BX15" i="70" l="1"/>
  <c r="BY15" i="70" s="1"/>
  <c r="V17" i="70"/>
  <c r="R17" i="70" s="1"/>
  <c r="BL17" i="70" s="1"/>
  <c r="BV16" i="70"/>
  <c r="BW16" i="70" s="1"/>
  <c r="R16" i="70"/>
  <c r="BL16" i="70" s="1"/>
  <c r="Q18" i="70"/>
  <c r="AH19" i="70"/>
  <c r="BO19" i="70" s="1"/>
  <c r="AH372" i="70"/>
  <c r="BO372" i="70" s="1"/>
  <c r="AI19" i="70"/>
  <c r="U19" i="70"/>
  <c r="K19" i="70"/>
  <c r="J19" i="70"/>
  <c r="I19" i="70"/>
  <c r="BU19" i="70" s="1"/>
  <c r="G19" i="70"/>
  <c r="S19" i="70" s="1"/>
  <c r="T19" i="70" s="1"/>
  <c r="H19" i="70"/>
  <c r="AJ20" i="70"/>
  <c r="BP20" i="70" s="1"/>
  <c r="BQ20" i="70" s="1"/>
  <c r="BR20" i="70" s="1"/>
  <c r="BS20" i="70" s="1"/>
  <c r="BT20" i="70" s="1"/>
  <c r="BZ15" i="70" l="1"/>
  <c r="W15" i="70"/>
  <c r="CA15" i="70"/>
  <c r="CB15" i="70"/>
  <c r="BX16" i="70"/>
  <c r="BY16" i="70" s="1"/>
  <c r="BX17" i="70"/>
  <c r="BY17" i="70" s="1"/>
  <c r="BV17" i="70"/>
  <c r="BW17" i="70" s="1"/>
  <c r="V18" i="70"/>
  <c r="BV18" i="70" s="1"/>
  <c r="BW18" i="70" s="1"/>
  <c r="Q19" i="70"/>
  <c r="AH20" i="70"/>
  <c r="BO20" i="70" s="1"/>
  <c r="AH373" i="70"/>
  <c r="BO373" i="70" s="1"/>
  <c r="AI20" i="70"/>
  <c r="U20" i="70"/>
  <c r="K20" i="70"/>
  <c r="J20" i="70"/>
  <c r="I20" i="70"/>
  <c r="BU20" i="70" s="1"/>
  <c r="G20" i="70"/>
  <c r="S20" i="70" s="1"/>
  <c r="T20" i="70" s="1"/>
  <c r="H20" i="70"/>
  <c r="AJ21" i="70"/>
  <c r="BP21" i="70" s="1"/>
  <c r="BQ21" i="70" s="1"/>
  <c r="BR21" i="70" s="1"/>
  <c r="BS21" i="70" s="1"/>
  <c r="BT21" i="70" s="1"/>
  <c r="M105" i="62"/>
  <c r="W17" i="70" l="1"/>
  <c r="CB16" i="70"/>
  <c r="W16" i="70"/>
  <c r="R18" i="70"/>
  <c r="BL18" i="70" s="1"/>
  <c r="CA16" i="70"/>
  <c r="BZ16" i="70"/>
  <c r="BZ17" i="70"/>
  <c r="CA17" i="70"/>
  <c r="V19" i="70"/>
  <c r="R19" i="70" s="1"/>
  <c r="BL19" i="70" s="1"/>
  <c r="CB17" i="70"/>
  <c r="Q20" i="70"/>
  <c r="AH21" i="70"/>
  <c r="BO21" i="70" s="1"/>
  <c r="AH374" i="70"/>
  <c r="BO374" i="70" s="1"/>
  <c r="AI21" i="70"/>
  <c r="U21" i="70"/>
  <c r="K21" i="70"/>
  <c r="J21" i="70"/>
  <c r="I21" i="70"/>
  <c r="BU21" i="70" s="1"/>
  <c r="G21" i="70"/>
  <c r="S21" i="70" s="1"/>
  <c r="T21" i="70" s="1"/>
  <c r="H21" i="70"/>
  <c r="AJ22" i="70"/>
  <c r="BP22" i="70" s="1"/>
  <c r="BQ22" i="70" s="1"/>
  <c r="BR22" i="70" s="1"/>
  <c r="BS22" i="70" s="1"/>
  <c r="BT22" i="70" s="1"/>
  <c r="BX18" i="70" l="1"/>
  <c r="BY18" i="70" s="1"/>
  <c r="V20" i="70"/>
  <c r="R20" i="70" s="1"/>
  <c r="BL20" i="70" s="1"/>
  <c r="BV19" i="70"/>
  <c r="BW19" i="70" s="1"/>
  <c r="BX19" i="70"/>
  <c r="BY19" i="70" s="1"/>
  <c r="Q21" i="70"/>
  <c r="AH22" i="70"/>
  <c r="BO22" i="70" s="1"/>
  <c r="AH375" i="70"/>
  <c r="BO375" i="70" s="1"/>
  <c r="AI22" i="70"/>
  <c r="U22" i="70"/>
  <c r="K22" i="70"/>
  <c r="J22" i="70"/>
  <c r="I22" i="70"/>
  <c r="BU22" i="70" s="1"/>
  <c r="H22" i="70"/>
  <c r="G22" i="70"/>
  <c r="S22" i="70" s="1"/>
  <c r="T22" i="70" s="1"/>
  <c r="AJ23" i="70"/>
  <c r="BP23" i="70" s="1"/>
  <c r="BQ23" i="70" s="1"/>
  <c r="BR23" i="70" s="1"/>
  <c r="BS23" i="70" s="1"/>
  <c r="BT23" i="70" s="1"/>
  <c r="BV20" i="70" l="1"/>
  <c r="BW20" i="70" s="1"/>
  <c r="CB19" i="70"/>
  <c r="W19" i="70"/>
  <c r="CB18" i="70"/>
  <c r="W18" i="70"/>
  <c r="BZ18" i="70"/>
  <c r="CA18" i="70"/>
  <c r="BZ19" i="70"/>
  <c r="CA19" i="70"/>
  <c r="V21" i="70"/>
  <c r="BV21" i="70" s="1"/>
  <c r="BW21" i="70" s="1"/>
  <c r="BX20" i="70"/>
  <c r="BY20" i="70" s="1"/>
  <c r="Q22" i="70"/>
  <c r="AH23" i="70"/>
  <c r="BO23" i="70" s="1"/>
  <c r="AH376" i="70"/>
  <c r="BO376" i="70" s="1"/>
  <c r="U23" i="70"/>
  <c r="AI23" i="70"/>
  <c r="K23" i="70"/>
  <c r="J23" i="70"/>
  <c r="H23" i="70"/>
  <c r="I23" i="70"/>
  <c r="BU23" i="70" s="1"/>
  <c r="G23" i="70"/>
  <c r="S23" i="70" s="1"/>
  <c r="T23" i="70" s="1"/>
  <c r="AJ24" i="70"/>
  <c r="BP24" i="70" s="1"/>
  <c r="BQ24" i="70" s="1"/>
  <c r="BR24" i="70" s="1"/>
  <c r="BS24" i="70" s="1"/>
  <c r="CB20" i="70" l="1"/>
  <c r="W20" i="70"/>
  <c r="R21" i="70"/>
  <c r="BL21" i="70" s="1"/>
  <c r="CA20" i="70"/>
  <c r="V22" i="70"/>
  <c r="BV22" i="70" s="1"/>
  <c r="BW22" i="70" s="1"/>
  <c r="BZ20" i="70"/>
  <c r="BT24" i="70"/>
  <c r="Q23" i="70"/>
  <c r="AH24" i="70"/>
  <c r="BO24" i="70" s="1"/>
  <c r="AI24" i="70"/>
  <c r="U24" i="70"/>
  <c r="K24" i="70"/>
  <c r="J24" i="70"/>
  <c r="H24" i="70"/>
  <c r="I24" i="70"/>
  <c r="BU24" i="70" s="1"/>
  <c r="G24" i="70"/>
  <c r="S24" i="70" s="1"/>
  <c r="T24" i="70" s="1"/>
  <c r="AJ25" i="70"/>
  <c r="BP25" i="70" s="1"/>
  <c r="BQ25" i="70" s="1"/>
  <c r="BR25" i="70" s="1"/>
  <c r="BS25" i="70" s="1"/>
  <c r="BX21" i="70" l="1"/>
  <c r="BY21" i="70" s="1"/>
  <c r="W21" i="70" s="1"/>
  <c r="R22" i="70"/>
  <c r="BL22" i="70" s="1"/>
  <c r="V23" i="70"/>
  <c r="BV23" i="70" s="1"/>
  <c r="BW23" i="70" s="1"/>
  <c r="AH25" i="70"/>
  <c r="BO25" i="70" s="1"/>
  <c r="AH377" i="70"/>
  <c r="BO377" i="70" s="1"/>
  <c r="BT25" i="70"/>
  <c r="Q24" i="70"/>
  <c r="AI25" i="70"/>
  <c r="U25" i="70"/>
  <c r="K25" i="70"/>
  <c r="J25" i="70"/>
  <c r="H25" i="70"/>
  <c r="I25" i="70"/>
  <c r="BU25" i="70" s="1"/>
  <c r="G25" i="70"/>
  <c r="S25" i="70" s="1"/>
  <c r="T25" i="70" s="1"/>
  <c r="AJ26" i="70"/>
  <c r="BP26" i="70" s="1"/>
  <c r="BQ26" i="70" s="1"/>
  <c r="BR26" i="70" s="1"/>
  <c r="BS26" i="70" s="1"/>
  <c r="BT26" i="70" s="1"/>
  <c r="CA21" i="70" l="1"/>
  <c r="BZ21" i="70"/>
  <c r="CB21" i="70"/>
  <c r="BX22" i="70"/>
  <c r="BY22" i="70" s="1"/>
  <c r="W22" i="70" s="1"/>
  <c r="R23" i="70"/>
  <c r="BL23" i="70" s="1"/>
  <c r="V24" i="70"/>
  <c r="Q25" i="70"/>
  <c r="AH26" i="70"/>
  <c r="BO26" i="70" s="1"/>
  <c r="AI26" i="70"/>
  <c r="U26" i="70"/>
  <c r="K26" i="70"/>
  <c r="J26" i="70"/>
  <c r="H26" i="70"/>
  <c r="I26" i="70"/>
  <c r="BU26" i="70" s="1"/>
  <c r="G26" i="70"/>
  <c r="S26" i="70" s="1"/>
  <c r="T26" i="70" s="1"/>
  <c r="AJ27" i="70"/>
  <c r="BP27" i="70" s="1"/>
  <c r="BQ27" i="70" s="1"/>
  <c r="BR27" i="70" s="1"/>
  <c r="BS27" i="70" s="1"/>
  <c r="BT27" i="70" s="1"/>
  <c r="CB22" i="70" l="1"/>
  <c r="BZ22" i="70"/>
  <c r="CA22" i="70"/>
  <c r="BX23" i="70"/>
  <c r="BY23" i="70" s="1"/>
  <c r="W23" i="70" s="1"/>
  <c r="BV24" i="70"/>
  <c r="BW24" i="70" s="1"/>
  <c r="V25" i="70"/>
  <c r="BV25" i="70" s="1"/>
  <c r="BW25" i="70" s="1"/>
  <c r="R24" i="70"/>
  <c r="BL24" i="70" s="1"/>
  <c r="AH27" i="70"/>
  <c r="BO27" i="70" s="1"/>
  <c r="Q26" i="70"/>
  <c r="AI27" i="70"/>
  <c r="U27" i="70"/>
  <c r="K27" i="70"/>
  <c r="J27" i="70"/>
  <c r="I27" i="70"/>
  <c r="BU27" i="70" s="1"/>
  <c r="G27" i="70"/>
  <c r="S27" i="70" s="1"/>
  <c r="T27" i="70" s="1"/>
  <c r="H27" i="70"/>
  <c r="AJ28" i="70"/>
  <c r="BP28" i="70" s="1"/>
  <c r="BQ28" i="70" s="1"/>
  <c r="BR28" i="70" s="1"/>
  <c r="BS28" i="70" s="1"/>
  <c r="BT28" i="70" s="1"/>
  <c r="R25" i="70" l="1"/>
  <c r="BL25" i="70" s="1"/>
  <c r="BZ23" i="70"/>
  <c r="CB23" i="70"/>
  <c r="CA23" i="70"/>
  <c r="BX24" i="70"/>
  <c r="BY24" i="70" s="1"/>
  <c r="V26" i="70"/>
  <c r="BV26" i="70" s="1"/>
  <c r="BW26" i="70" s="1"/>
  <c r="Q27" i="70"/>
  <c r="AH28" i="70"/>
  <c r="BO28" i="70" s="1"/>
  <c r="AI28" i="70"/>
  <c r="U28" i="70"/>
  <c r="K28" i="70"/>
  <c r="J28" i="70"/>
  <c r="I28" i="70"/>
  <c r="BU28" i="70" s="1"/>
  <c r="G28" i="70"/>
  <c r="S28" i="70" s="1"/>
  <c r="T28" i="70" s="1"/>
  <c r="H28" i="70"/>
  <c r="AJ29" i="70"/>
  <c r="BP29" i="70" s="1"/>
  <c r="BQ29" i="70" s="1"/>
  <c r="BR29" i="70" s="1"/>
  <c r="BS29" i="70" s="1"/>
  <c r="BT29" i="70" s="1"/>
  <c r="BX25" i="70" l="1"/>
  <c r="BY25" i="70" s="1"/>
  <c r="W25" i="70" s="1"/>
  <c r="CB24" i="70"/>
  <c r="W24" i="70"/>
  <c r="R26" i="70"/>
  <c r="BL26" i="70" s="1"/>
  <c r="BZ24" i="70"/>
  <c r="CA24" i="70"/>
  <c r="V27" i="70"/>
  <c r="R27" i="70" s="1"/>
  <c r="BL27" i="70" s="1"/>
  <c r="Q28" i="70"/>
  <c r="AH29" i="70"/>
  <c r="BO29" i="70" s="1"/>
  <c r="AI29" i="70"/>
  <c r="U29" i="70"/>
  <c r="K29" i="70"/>
  <c r="J29" i="70"/>
  <c r="I29" i="70"/>
  <c r="BU29" i="70" s="1"/>
  <c r="G29" i="70"/>
  <c r="S29" i="70" s="1"/>
  <c r="T29" i="70" s="1"/>
  <c r="H29" i="70"/>
  <c r="AJ30" i="70"/>
  <c r="BP30" i="70" s="1"/>
  <c r="BQ30" i="70" s="1"/>
  <c r="BR30" i="70" s="1"/>
  <c r="BS30" i="70" s="1"/>
  <c r="BT30" i="70" s="1"/>
  <c r="BZ25" i="70" l="1"/>
  <c r="CA25" i="70"/>
  <c r="CB25" i="70"/>
  <c r="BX26" i="70"/>
  <c r="BY26" i="70" s="1"/>
  <c r="BZ26" i="70" s="1"/>
  <c r="BV27" i="70"/>
  <c r="BW27" i="70" s="1"/>
  <c r="V28" i="70"/>
  <c r="R28" i="70" s="1"/>
  <c r="BL28" i="70" s="1"/>
  <c r="BX27" i="70"/>
  <c r="BY27" i="70" s="1"/>
  <c r="Q29" i="70"/>
  <c r="AH30" i="70"/>
  <c r="BO30" i="70" s="1"/>
  <c r="AI30" i="70"/>
  <c r="U30" i="70"/>
  <c r="K30" i="70"/>
  <c r="J30" i="70"/>
  <c r="I30" i="70"/>
  <c r="BU30" i="70" s="1"/>
  <c r="H30" i="70"/>
  <c r="G30" i="70"/>
  <c r="S30" i="70" s="1"/>
  <c r="T30" i="70" s="1"/>
  <c r="AJ31" i="70"/>
  <c r="BP31" i="70" s="1"/>
  <c r="BQ31" i="70" s="1"/>
  <c r="BR31" i="70" s="1"/>
  <c r="BS31" i="70" s="1"/>
  <c r="BT31" i="70" s="1"/>
  <c r="BV28" i="70" l="1"/>
  <c r="BW28" i="70" s="1"/>
  <c r="CA26" i="70"/>
  <c r="W27" i="70"/>
  <c r="CB26" i="70"/>
  <c r="W26" i="70"/>
  <c r="BZ27" i="70"/>
  <c r="CA27" i="70"/>
  <c r="CB27" i="70"/>
  <c r="BX28" i="70"/>
  <c r="BY28" i="70" s="1"/>
  <c r="V29" i="70"/>
  <c r="BV29" i="70" s="1"/>
  <c r="BW29" i="70" s="1"/>
  <c r="AH31" i="70"/>
  <c r="BO31" i="70" s="1"/>
  <c r="Q30" i="70"/>
  <c r="U31" i="70"/>
  <c r="AI31" i="70"/>
  <c r="K31" i="70"/>
  <c r="J31" i="70"/>
  <c r="H31" i="70"/>
  <c r="I31" i="70"/>
  <c r="BU31" i="70" s="1"/>
  <c r="G31" i="70"/>
  <c r="S31" i="70" s="1"/>
  <c r="T31" i="70" s="1"/>
  <c r="AJ32" i="70"/>
  <c r="BP32" i="70" s="1"/>
  <c r="BQ32" i="70" s="1"/>
  <c r="BR32" i="70" s="1"/>
  <c r="BS32" i="70" s="1"/>
  <c r="CB28" i="70" l="1"/>
  <c r="W28" i="70"/>
  <c r="R29" i="70"/>
  <c r="BL29" i="70" s="1"/>
  <c r="CA28" i="70"/>
  <c r="BZ28" i="70"/>
  <c r="V30" i="70"/>
  <c r="BV30" i="70" s="1"/>
  <c r="BW30" i="70" s="1"/>
  <c r="BT32" i="70"/>
  <c r="Q31" i="70"/>
  <c r="AH32" i="70"/>
  <c r="BO32" i="70" s="1"/>
  <c r="U32" i="70"/>
  <c r="AI32" i="70"/>
  <c r="K32" i="70"/>
  <c r="J32" i="70"/>
  <c r="H32" i="70"/>
  <c r="I32" i="70"/>
  <c r="BU32" i="70" s="1"/>
  <c r="G32" i="70"/>
  <c r="S32" i="70" s="1"/>
  <c r="T32" i="70" s="1"/>
  <c r="AJ33" i="70"/>
  <c r="BP33" i="70" s="1"/>
  <c r="BQ33" i="70" s="1"/>
  <c r="BR33" i="70" s="1"/>
  <c r="BS33" i="70" s="1"/>
  <c r="BT33" i="70" s="1"/>
  <c r="BX29" i="70" l="1"/>
  <c r="BY29" i="70" s="1"/>
  <c r="CA29" i="70" s="1"/>
  <c r="V31" i="70"/>
  <c r="BV31" i="70" s="1"/>
  <c r="BW31" i="70" s="1"/>
  <c r="R30" i="70"/>
  <c r="BL30" i="70" s="1"/>
  <c r="Q32" i="70"/>
  <c r="AH33" i="70"/>
  <c r="BO33" i="70" s="1"/>
  <c r="AI33" i="70"/>
  <c r="U33" i="70"/>
  <c r="K33" i="70"/>
  <c r="J33" i="70"/>
  <c r="H33" i="70"/>
  <c r="I33" i="70"/>
  <c r="BU33" i="70" s="1"/>
  <c r="G33" i="70"/>
  <c r="S33" i="70" s="1"/>
  <c r="T33" i="70" s="1"/>
  <c r="AJ34" i="70"/>
  <c r="BP34" i="70" s="1"/>
  <c r="BQ34" i="70" s="1"/>
  <c r="BR34" i="70" s="1"/>
  <c r="BS34" i="70" s="1"/>
  <c r="BT34" i="70" s="1"/>
  <c r="BZ29" i="70" l="1"/>
  <c r="CB29" i="70"/>
  <c r="W29" i="70"/>
  <c r="BX30" i="70"/>
  <c r="BY30" i="70" s="1"/>
  <c r="R31" i="70"/>
  <c r="BL31" i="70" s="1"/>
  <c r="V32" i="70"/>
  <c r="BV32" i="70" s="1"/>
  <c r="BW32" i="70" s="1"/>
  <c r="Q33" i="70"/>
  <c r="AH34" i="70"/>
  <c r="BO34" i="70" s="1"/>
  <c r="AI34" i="70"/>
  <c r="U34" i="70"/>
  <c r="K34" i="70"/>
  <c r="J34" i="70"/>
  <c r="H34" i="70"/>
  <c r="I34" i="70"/>
  <c r="BU34" i="70" s="1"/>
  <c r="G34" i="70"/>
  <c r="S34" i="70" s="1"/>
  <c r="T34" i="70" s="1"/>
  <c r="AJ35" i="70"/>
  <c r="BP35" i="70" s="1"/>
  <c r="BQ35" i="70" s="1"/>
  <c r="BR35" i="70" s="1"/>
  <c r="BS35" i="70" s="1"/>
  <c r="BT35" i="70" s="1"/>
  <c r="R32" i="70" l="1"/>
  <c r="BL32" i="70" s="1"/>
  <c r="CA30" i="70"/>
  <c r="W30" i="70"/>
  <c r="CB30" i="70"/>
  <c r="BZ30" i="70"/>
  <c r="V33" i="70"/>
  <c r="R33" i="70" s="1"/>
  <c r="BL33" i="70" s="1"/>
  <c r="BX31" i="70"/>
  <c r="BY31" i="70" s="1"/>
  <c r="W31" i="70" s="1"/>
  <c r="Q34" i="70"/>
  <c r="AH35" i="70"/>
  <c r="BO35" i="70" s="1"/>
  <c r="AI35" i="70"/>
  <c r="U35" i="70"/>
  <c r="K35" i="70"/>
  <c r="J35" i="70"/>
  <c r="I35" i="70"/>
  <c r="BU35" i="70" s="1"/>
  <c r="G35" i="70"/>
  <c r="S35" i="70" s="1"/>
  <c r="T35" i="70" s="1"/>
  <c r="H35" i="70"/>
  <c r="AJ36" i="70"/>
  <c r="BP36" i="70" s="1"/>
  <c r="BQ36" i="70" s="1"/>
  <c r="BR36" i="70" s="1"/>
  <c r="BS36" i="70" s="1"/>
  <c r="BT36" i="70" s="1"/>
  <c r="BX32" i="70" l="1"/>
  <c r="BY32" i="70" s="1"/>
  <c r="W32" i="70" s="1"/>
  <c r="BX33" i="70"/>
  <c r="BY33" i="70" s="1"/>
  <c r="V34" i="70"/>
  <c r="BV34" i="70" s="1"/>
  <c r="BW34" i="70" s="1"/>
  <c r="BZ31" i="70"/>
  <c r="CA31" i="70"/>
  <c r="CB31" i="70"/>
  <c r="BV33" i="70"/>
  <c r="BW33" i="70" s="1"/>
  <c r="Q35" i="70"/>
  <c r="AH36" i="70"/>
  <c r="BO36" i="70" s="1"/>
  <c r="AI36" i="70"/>
  <c r="U36" i="70"/>
  <c r="K36" i="70"/>
  <c r="J36" i="70"/>
  <c r="I36" i="70"/>
  <c r="BU36" i="70" s="1"/>
  <c r="G36" i="70"/>
  <c r="S36" i="70" s="1"/>
  <c r="T36" i="70" s="1"/>
  <c r="H36" i="70"/>
  <c r="AJ37" i="70"/>
  <c r="BP37" i="70" s="1"/>
  <c r="BQ37" i="70" s="1"/>
  <c r="BR37" i="70" s="1"/>
  <c r="BS37" i="70" s="1"/>
  <c r="BT37" i="70" s="1"/>
  <c r="CB32" i="70" l="1"/>
  <c r="BZ32" i="70"/>
  <c r="CA32" i="70"/>
  <c r="W33" i="70"/>
  <c r="R34" i="70"/>
  <c r="BL34" i="70" s="1"/>
  <c r="CB33" i="70"/>
  <c r="CA33" i="70"/>
  <c r="V35" i="70"/>
  <c r="BV35" i="70" s="1"/>
  <c r="BW35" i="70" s="1"/>
  <c r="BZ33" i="70"/>
  <c r="Q36" i="70"/>
  <c r="AH346" i="70"/>
  <c r="BO346" i="70" s="1"/>
  <c r="AH37" i="70"/>
  <c r="BO37" i="70" s="1"/>
  <c r="AI37" i="70"/>
  <c r="U37" i="70"/>
  <c r="K37" i="70"/>
  <c r="J37" i="70"/>
  <c r="I37" i="70"/>
  <c r="BU37" i="70" s="1"/>
  <c r="G37" i="70"/>
  <c r="S37" i="70" s="1"/>
  <c r="T37" i="70" s="1"/>
  <c r="H37" i="70"/>
  <c r="AJ38" i="70"/>
  <c r="BP38" i="70" s="1"/>
  <c r="BQ38" i="70" s="1"/>
  <c r="BR38" i="70" s="1"/>
  <c r="BS38" i="70" s="1"/>
  <c r="BT38" i="70" s="1"/>
  <c r="BX34" i="70" l="1"/>
  <c r="BY34" i="70" s="1"/>
  <c r="W34" i="70" s="1"/>
  <c r="R35" i="70"/>
  <c r="BL35" i="70" s="1"/>
  <c r="V36" i="70"/>
  <c r="BV36" i="70" s="1"/>
  <c r="BW36" i="70" s="1"/>
  <c r="AH38" i="70"/>
  <c r="BO38" i="70" s="1"/>
  <c r="AH347" i="70"/>
  <c r="BO347" i="70" s="1"/>
  <c r="Q37" i="70"/>
  <c r="AI38" i="70"/>
  <c r="U38" i="70"/>
  <c r="K38" i="70"/>
  <c r="J38" i="70"/>
  <c r="I38" i="70"/>
  <c r="BU38" i="70" s="1"/>
  <c r="H38" i="70"/>
  <c r="G38" i="70"/>
  <c r="S38" i="70" s="1"/>
  <c r="T38" i="70" s="1"/>
  <c r="AJ39" i="70"/>
  <c r="BP39" i="70" s="1"/>
  <c r="BQ39" i="70" s="1"/>
  <c r="BR39" i="70" s="1"/>
  <c r="BS39" i="70" s="1"/>
  <c r="BT39" i="70" s="1"/>
  <c r="BZ34" i="70" l="1"/>
  <c r="CA34" i="70"/>
  <c r="CB34" i="70"/>
  <c r="BX35" i="70"/>
  <c r="BY35" i="70" s="1"/>
  <c r="R36" i="70"/>
  <c r="BL36" i="70" s="1"/>
  <c r="V37" i="70"/>
  <c r="BV37" i="70" s="1"/>
  <c r="BW37" i="70" s="1"/>
  <c r="AH348" i="70"/>
  <c r="BO348" i="70" s="1"/>
  <c r="Q38" i="70"/>
  <c r="AH39" i="70"/>
  <c r="BO39" i="70" s="1"/>
  <c r="U39" i="70"/>
  <c r="AI39" i="70"/>
  <c r="G39" i="70"/>
  <c r="S39" i="70" s="1"/>
  <c r="T39" i="70" s="1"/>
  <c r="K39" i="70"/>
  <c r="J39" i="70"/>
  <c r="H39" i="70"/>
  <c r="I39" i="70"/>
  <c r="BU39" i="70" s="1"/>
  <c r="AJ40" i="70"/>
  <c r="BP40" i="70" s="1"/>
  <c r="BQ40" i="70" s="1"/>
  <c r="BR40" i="70" s="1"/>
  <c r="BS40" i="70" s="1"/>
  <c r="CB35" i="70" l="1"/>
  <c r="W35" i="70"/>
  <c r="BX36" i="70"/>
  <c r="BY36" i="70" s="1"/>
  <c r="W36" i="70" s="1"/>
  <c r="CA35" i="70"/>
  <c r="R37" i="70"/>
  <c r="BL37" i="70" s="1"/>
  <c r="BZ35" i="70"/>
  <c r="V38" i="70"/>
  <c r="R38" i="70" s="1"/>
  <c r="BL38" i="70" s="1"/>
  <c r="BT40" i="70"/>
  <c r="AH40" i="70"/>
  <c r="BO40" i="70" s="1"/>
  <c r="Q39" i="70"/>
  <c r="AH349" i="70"/>
  <c r="BO349" i="70" s="1"/>
  <c r="U40" i="70"/>
  <c r="AI40" i="70"/>
  <c r="G40" i="70"/>
  <c r="S40" i="70" s="1"/>
  <c r="T40" i="70" s="1"/>
  <c r="K40" i="70"/>
  <c r="J40" i="70"/>
  <c r="H40" i="70"/>
  <c r="I40" i="70"/>
  <c r="BU40" i="70" s="1"/>
  <c r="AJ41" i="70"/>
  <c r="BP41" i="70" s="1"/>
  <c r="BQ41" i="70" s="1"/>
  <c r="BR41" i="70" s="1"/>
  <c r="BS41" i="70" s="1"/>
  <c r="BT41" i="70" s="1"/>
  <c r="CA36" i="70" l="1"/>
  <c r="BZ36" i="70"/>
  <c r="CB36" i="70"/>
  <c r="BV38" i="70"/>
  <c r="BW38" i="70" s="1"/>
  <c r="BX37" i="70"/>
  <c r="BY37" i="70" s="1"/>
  <c r="V39" i="70"/>
  <c r="BV39" i="70" s="1"/>
  <c r="BW39" i="70" s="1"/>
  <c r="BX38" i="70"/>
  <c r="BY38" i="70" s="1"/>
  <c r="Q40" i="70"/>
  <c r="AH350" i="70"/>
  <c r="BO350" i="70" s="1"/>
  <c r="AH41" i="70"/>
  <c r="BO41" i="70" s="1"/>
  <c r="AI41" i="70"/>
  <c r="U41" i="70"/>
  <c r="K41" i="70"/>
  <c r="J41" i="70"/>
  <c r="H41" i="70"/>
  <c r="I41" i="70"/>
  <c r="BU41" i="70" s="1"/>
  <c r="G41" i="70"/>
  <c r="S41" i="70" s="1"/>
  <c r="T41" i="70" s="1"/>
  <c r="AJ42" i="70"/>
  <c r="BP42" i="70" s="1"/>
  <c r="BQ42" i="70" s="1"/>
  <c r="BR42" i="70" s="1"/>
  <c r="BS42" i="70" s="1"/>
  <c r="BT42" i="70" s="1"/>
  <c r="CB38" i="70" l="1"/>
  <c r="W38" i="70"/>
  <c r="CA37" i="70"/>
  <c r="W37" i="70"/>
  <c r="BZ37" i="70"/>
  <c r="CB37" i="70"/>
  <c r="CA38" i="70"/>
  <c r="V40" i="70"/>
  <c r="R40" i="70" s="1"/>
  <c r="BL40" i="70" s="1"/>
  <c r="BZ38" i="70"/>
  <c r="R39" i="70"/>
  <c r="BL39" i="70" s="1"/>
  <c r="Q41" i="70"/>
  <c r="V41" i="70" s="1"/>
  <c r="AH42" i="70"/>
  <c r="BO42" i="70" s="1"/>
  <c r="AH351" i="70"/>
  <c r="BO351" i="70" s="1"/>
  <c r="AI42" i="70"/>
  <c r="U42" i="70"/>
  <c r="G42" i="70"/>
  <c r="S42" i="70" s="1"/>
  <c r="T42" i="70" s="1"/>
  <c r="K42" i="70"/>
  <c r="J42" i="70"/>
  <c r="H42" i="70"/>
  <c r="I42" i="70"/>
  <c r="BU42" i="70" s="1"/>
  <c r="AJ43" i="70"/>
  <c r="BP43" i="70" s="1"/>
  <c r="BQ43" i="70" s="1"/>
  <c r="BR43" i="70" s="1"/>
  <c r="BS43" i="70" s="1"/>
  <c r="BT43" i="70" s="1"/>
  <c r="BV40" i="70" l="1"/>
  <c r="BW40" i="70" s="1"/>
  <c r="BX40" i="70"/>
  <c r="BY40" i="70" s="1"/>
  <c r="R41" i="70"/>
  <c r="BL41" i="70" s="1"/>
  <c r="BX39" i="70"/>
  <c r="BY39" i="70" s="1"/>
  <c r="W39" i="70" s="1"/>
  <c r="AH352" i="70"/>
  <c r="BO352" i="70" s="1"/>
  <c r="AH43" i="70"/>
  <c r="BO43" i="70" s="1"/>
  <c r="Q42" i="70"/>
  <c r="AH378" i="70"/>
  <c r="BO378" i="70" s="1"/>
  <c r="BV41" i="70"/>
  <c r="BW41" i="70" s="1"/>
  <c r="AI43" i="70"/>
  <c r="U43" i="70"/>
  <c r="K43" i="70"/>
  <c r="J43" i="70"/>
  <c r="I43" i="70"/>
  <c r="BU43" i="70" s="1"/>
  <c r="G43" i="70"/>
  <c r="S43" i="70" s="1"/>
  <c r="T43" i="70" s="1"/>
  <c r="H43" i="70"/>
  <c r="AJ44" i="70"/>
  <c r="BP44" i="70" s="1"/>
  <c r="BQ44" i="70" s="1"/>
  <c r="BR44" i="70" s="1"/>
  <c r="BS44" i="70" s="1"/>
  <c r="BT44" i="70" s="1"/>
  <c r="W40" i="70" l="1"/>
  <c r="V42" i="70"/>
  <c r="R42" i="70" s="1"/>
  <c r="BL42" i="70" s="1"/>
  <c r="CB39" i="70"/>
  <c r="BZ39" i="70"/>
  <c r="CA39" i="70"/>
  <c r="CB40" i="70"/>
  <c r="CA40" i="70"/>
  <c r="BZ40" i="70"/>
  <c r="BX41" i="70"/>
  <c r="BY41" i="70" s="1"/>
  <c r="Q43" i="70"/>
  <c r="AH44" i="70"/>
  <c r="BO44" i="70" s="1"/>
  <c r="AH353" i="70"/>
  <c r="BO353" i="70" s="1"/>
  <c r="AH379" i="70"/>
  <c r="BO379" i="70" s="1"/>
  <c r="AI44" i="70"/>
  <c r="U44" i="70"/>
  <c r="K44" i="70"/>
  <c r="J44" i="70"/>
  <c r="I44" i="70"/>
  <c r="BU44" i="70" s="1"/>
  <c r="G44" i="70"/>
  <c r="S44" i="70" s="1"/>
  <c r="T44" i="70" s="1"/>
  <c r="H44" i="70"/>
  <c r="AJ45" i="70"/>
  <c r="BP45" i="70" s="1"/>
  <c r="BQ45" i="70" s="1"/>
  <c r="BR45" i="70" s="1"/>
  <c r="BS45" i="70" s="1"/>
  <c r="BT45" i="70" s="1"/>
  <c r="CB41" i="70" l="1"/>
  <c r="W41" i="70"/>
  <c r="BX42" i="70"/>
  <c r="BY42" i="70" s="1"/>
  <c r="BZ41" i="70"/>
  <c r="BV42" i="70"/>
  <c r="BW42" i="70" s="1"/>
  <c r="V43" i="70"/>
  <c r="BV43" i="70" s="1"/>
  <c r="BW43" i="70" s="1"/>
  <c r="CA41" i="70"/>
  <c r="Q44" i="70"/>
  <c r="AH354" i="70"/>
  <c r="BO354" i="70" s="1"/>
  <c r="AH45" i="70"/>
  <c r="BO45" i="70" s="1"/>
  <c r="AH380" i="70"/>
  <c r="BO380" i="70" s="1"/>
  <c r="AI45" i="70"/>
  <c r="U45" i="70"/>
  <c r="K45" i="70"/>
  <c r="J45" i="70"/>
  <c r="I45" i="70"/>
  <c r="BU45" i="70" s="1"/>
  <c r="G45" i="70"/>
  <c r="S45" i="70" s="1"/>
  <c r="T45" i="70" s="1"/>
  <c r="H45" i="70"/>
  <c r="AJ46" i="70"/>
  <c r="BP46" i="70" s="1"/>
  <c r="BQ46" i="70" s="1"/>
  <c r="BR46" i="70" s="1"/>
  <c r="BS46" i="70" s="1"/>
  <c r="BT46" i="70" s="1"/>
  <c r="W42" i="70" l="1"/>
  <c r="CB42" i="70"/>
  <c r="CA42" i="70"/>
  <c r="BZ42" i="70"/>
  <c r="R43" i="70"/>
  <c r="BL43" i="70" s="1"/>
  <c r="V44" i="70"/>
  <c r="R44" i="70" s="1"/>
  <c r="BL44" i="70" s="1"/>
  <c r="Q45" i="70"/>
  <c r="AH46" i="70"/>
  <c r="BO46" i="70" s="1"/>
  <c r="AH355" i="70"/>
  <c r="BO355" i="70" s="1"/>
  <c r="AH381" i="70"/>
  <c r="BO381" i="70" s="1"/>
  <c r="AI46" i="70"/>
  <c r="U46" i="70"/>
  <c r="K46" i="70"/>
  <c r="J46" i="70"/>
  <c r="I46" i="70"/>
  <c r="BU46" i="70" s="1"/>
  <c r="H46" i="70"/>
  <c r="G46" i="70"/>
  <c r="S46" i="70" s="1"/>
  <c r="T46" i="70" s="1"/>
  <c r="AJ47" i="70"/>
  <c r="BP47" i="70" s="1"/>
  <c r="BQ47" i="70" s="1"/>
  <c r="BR47" i="70" s="1"/>
  <c r="BS47" i="70" s="1"/>
  <c r="BT47" i="70" s="1"/>
  <c r="BX43" i="70" l="1"/>
  <c r="BY43" i="70" s="1"/>
  <c r="CA43" i="70" s="1"/>
  <c r="BV44" i="70"/>
  <c r="BW44" i="70" s="1"/>
  <c r="BX44" i="70"/>
  <c r="BY44" i="70" s="1"/>
  <c r="V45" i="70"/>
  <c r="BV45" i="70" s="1"/>
  <c r="BW45" i="70" s="1"/>
  <c r="AH356" i="70"/>
  <c r="BO356" i="70" s="1"/>
  <c r="AH47" i="70"/>
  <c r="BO47" i="70" s="1"/>
  <c r="Q46" i="70"/>
  <c r="AH382" i="70"/>
  <c r="BO382" i="70" s="1"/>
  <c r="AI47" i="70"/>
  <c r="U47" i="70"/>
  <c r="K47" i="70"/>
  <c r="J47" i="70"/>
  <c r="H47" i="70"/>
  <c r="I47" i="70"/>
  <c r="BU47" i="70" s="1"/>
  <c r="G47" i="70"/>
  <c r="S47" i="70" s="1"/>
  <c r="T47" i="70" s="1"/>
  <c r="AJ48" i="70"/>
  <c r="BP48" i="70" s="1"/>
  <c r="BQ48" i="70" s="1"/>
  <c r="BR48" i="70" s="1"/>
  <c r="BS48" i="70" s="1"/>
  <c r="BT48" i="70" s="1"/>
  <c r="BZ43" i="70" l="1"/>
  <c r="W44" i="70"/>
  <c r="CB43" i="70"/>
  <c r="W43" i="70"/>
  <c r="CA44" i="70"/>
  <c r="R45" i="70"/>
  <c r="BL45" i="70" s="1"/>
  <c r="CB44" i="70"/>
  <c r="BZ44" i="70"/>
  <c r="V46" i="70"/>
  <c r="R46" i="70" s="1"/>
  <c r="BL46" i="70" s="1"/>
  <c r="Q47" i="70"/>
  <c r="AH48" i="70"/>
  <c r="BO48" i="70" s="1"/>
  <c r="AH357" i="70"/>
  <c r="BO357" i="70" s="1"/>
  <c r="AH383" i="70"/>
  <c r="BO383" i="70" s="1"/>
  <c r="U48" i="70"/>
  <c r="AI48" i="70"/>
  <c r="K48" i="70"/>
  <c r="J48" i="70"/>
  <c r="H48" i="70"/>
  <c r="I48" i="70"/>
  <c r="BU48" i="70" s="1"/>
  <c r="G48" i="70"/>
  <c r="S48" i="70" s="1"/>
  <c r="T48" i="70" s="1"/>
  <c r="AJ49" i="70"/>
  <c r="BP49" i="70" s="1"/>
  <c r="BQ49" i="70" s="1"/>
  <c r="BR49" i="70" s="1"/>
  <c r="BS49" i="70" s="1"/>
  <c r="BT49" i="70" s="1"/>
  <c r="BX45" i="70" l="1"/>
  <c r="BY45" i="70" s="1"/>
  <c r="BX46" i="70"/>
  <c r="BY46" i="70" s="1"/>
  <c r="V47" i="70"/>
  <c r="BV47" i="70" s="1"/>
  <c r="BW47" i="70" s="1"/>
  <c r="BV46" i="70"/>
  <c r="BW46" i="70" s="1"/>
  <c r="Q48" i="70"/>
  <c r="AH358" i="70"/>
  <c r="BO358" i="70" s="1"/>
  <c r="AH49" i="70"/>
  <c r="BO49" i="70" s="1"/>
  <c r="AH384" i="70"/>
  <c r="BO384" i="70" s="1"/>
  <c r="AI49" i="70"/>
  <c r="U49" i="70"/>
  <c r="K49" i="70"/>
  <c r="J49" i="70"/>
  <c r="H49" i="70"/>
  <c r="I49" i="70"/>
  <c r="BU49" i="70" s="1"/>
  <c r="G49" i="70"/>
  <c r="S49" i="70" s="1"/>
  <c r="T49" i="70" s="1"/>
  <c r="AJ50" i="70"/>
  <c r="BP50" i="70" s="1"/>
  <c r="BQ50" i="70" s="1"/>
  <c r="BR50" i="70" s="1"/>
  <c r="BS50" i="70" s="1"/>
  <c r="BT50" i="70" s="1"/>
  <c r="W46" i="70" l="1"/>
  <c r="CB45" i="70"/>
  <c r="W45" i="70"/>
  <c r="CA45" i="70"/>
  <c r="BZ45" i="70"/>
  <c r="R47" i="70"/>
  <c r="BL47" i="70" s="1"/>
  <c r="CB46" i="70"/>
  <c r="V48" i="70"/>
  <c r="R48" i="70" s="1"/>
  <c r="BL48" i="70" s="1"/>
  <c r="CA46" i="70"/>
  <c r="BZ46" i="70"/>
  <c r="Q49" i="70"/>
  <c r="AH50" i="70"/>
  <c r="BO50" i="70" s="1"/>
  <c r="AH359" i="70"/>
  <c r="BO359" i="70" s="1"/>
  <c r="AH385" i="70"/>
  <c r="BO385" i="70" s="1"/>
  <c r="AI50" i="70"/>
  <c r="U50" i="70"/>
  <c r="K50" i="70"/>
  <c r="J50" i="70"/>
  <c r="H50" i="70"/>
  <c r="I50" i="70"/>
  <c r="BU50" i="70" s="1"/>
  <c r="G50" i="70"/>
  <c r="S50" i="70" s="1"/>
  <c r="T50" i="70" s="1"/>
  <c r="AJ51" i="70"/>
  <c r="BP51" i="70" s="1"/>
  <c r="BQ51" i="70" s="1"/>
  <c r="BR51" i="70" s="1"/>
  <c r="BS51" i="70" s="1"/>
  <c r="BT51" i="70" s="1"/>
  <c r="BX47" i="70" l="1"/>
  <c r="BY47" i="70" s="1"/>
  <c r="W47" i="70" s="1"/>
  <c r="BV48" i="70"/>
  <c r="BW48" i="70" s="1"/>
  <c r="V49" i="70"/>
  <c r="R49" i="70" s="1"/>
  <c r="BL49" i="70" s="1"/>
  <c r="BX48" i="70"/>
  <c r="BY48" i="70" s="1"/>
  <c r="Q50" i="70"/>
  <c r="AH360" i="70"/>
  <c r="BO360" i="70" s="1"/>
  <c r="AH51" i="70"/>
  <c r="BO51" i="70" s="1"/>
  <c r="AH386" i="70"/>
  <c r="BO386" i="70" s="1"/>
  <c r="AI51" i="70"/>
  <c r="U51" i="70"/>
  <c r="K51" i="70"/>
  <c r="J51" i="70"/>
  <c r="I51" i="70"/>
  <c r="BU51" i="70" s="1"/>
  <c r="G51" i="70"/>
  <c r="S51" i="70" s="1"/>
  <c r="T51" i="70" s="1"/>
  <c r="H51" i="70"/>
  <c r="AJ52" i="70"/>
  <c r="BP52" i="70" s="1"/>
  <c r="BQ52" i="70" s="1"/>
  <c r="BR52" i="70" s="1"/>
  <c r="BS52" i="70" s="1"/>
  <c r="BT52" i="70" s="1"/>
  <c r="CB48" i="70" l="1"/>
  <c r="W48" i="70"/>
  <c r="BV49" i="70"/>
  <c r="BW49" i="70" s="1"/>
  <c r="BX49" i="70"/>
  <c r="BY49" i="70" s="1"/>
  <c r="CB47" i="70"/>
  <c r="BZ47" i="70"/>
  <c r="CA47" i="70"/>
  <c r="CA48" i="70"/>
  <c r="V50" i="70"/>
  <c r="BV50" i="70" s="1"/>
  <c r="BW50" i="70" s="1"/>
  <c r="BZ48" i="70"/>
  <c r="Q51" i="70"/>
  <c r="AH52" i="70"/>
  <c r="BO52" i="70" s="1"/>
  <c r="AH361" i="70"/>
  <c r="BO361" i="70" s="1"/>
  <c r="AH387" i="70"/>
  <c r="BO387" i="70" s="1"/>
  <c r="AI52" i="70"/>
  <c r="U52" i="70"/>
  <c r="K52" i="70"/>
  <c r="J52" i="70"/>
  <c r="I52" i="70"/>
  <c r="BU52" i="70" s="1"/>
  <c r="G52" i="70"/>
  <c r="S52" i="70" s="1"/>
  <c r="T52" i="70" s="1"/>
  <c r="H52" i="70"/>
  <c r="AJ53" i="70"/>
  <c r="BP53" i="70" s="1"/>
  <c r="BQ53" i="70" s="1"/>
  <c r="BR53" i="70" s="1"/>
  <c r="BS53" i="70" s="1"/>
  <c r="BT53" i="70" s="1"/>
  <c r="W49" i="70" l="1"/>
  <c r="CB49" i="70"/>
  <c r="CA49" i="70"/>
  <c r="R50" i="70"/>
  <c r="BL50" i="70" s="1"/>
  <c r="BZ49" i="70"/>
  <c r="V51" i="70"/>
  <c r="R51" i="70" s="1"/>
  <c r="BL51" i="70" s="1"/>
  <c r="Q52" i="70"/>
  <c r="AH362" i="70"/>
  <c r="BO362" i="70" s="1"/>
  <c r="AH53" i="70"/>
  <c r="BO53" i="70" s="1"/>
  <c r="AH388" i="70"/>
  <c r="BO388" i="70" s="1"/>
  <c r="AI53" i="70"/>
  <c r="U53" i="70"/>
  <c r="K53" i="70"/>
  <c r="J53" i="70"/>
  <c r="I53" i="70"/>
  <c r="BU53" i="70" s="1"/>
  <c r="G53" i="70"/>
  <c r="S53" i="70" s="1"/>
  <c r="T53" i="70" s="1"/>
  <c r="H53" i="70"/>
  <c r="AJ54" i="70"/>
  <c r="BP54" i="70" s="1"/>
  <c r="BQ54" i="70" s="1"/>
  <c r="BR54" i="70" s="1"/>
  <c r="BS54" i="70" s="1"/>
  <c r="BV51" i="70" l="1"/>
  <c r="BW51" i="70" s="1"/>
  <c r="BX50" i="70"/>
  <c r="BY50" i="70" s="1"/>
  <c r="W50" i="70" s="1"/>
  <c r="V52" i="70"/>
  <c r="BV52" i="70" s="1"/>
  <c r="BW52" i="70" s="1"/>
  <c r="BX51" i="70"/>
  <c r="BY51" i="70" s="1"/>
  <c r="BT54" i="70"/>
  <c r="AH54" i="70"/>
  <c r="BO54" i="70" s="1"/>
  <c r="Q53" i="70"/>
  <c r="AH363" i="70"/>
  <c r="BO363" i="70" s="1"/>
  <c r="AH389" i="70"/>
  <c r="BO389" i="70" s="1"/>
  <c r="AI54" i="70"/>
  <c r="U54" i="70"/>
  <c r="K54" i="70"/>
  <c r="J54" i="70"/>
  <c r="I54" i="70"/>
  <c r="BU54" i="70" s="1"/>
  <c r="H54" i="70"/>
  <c r="G54" i="70"/>
  <c r="S54" i="70" s="1"/>
  <c r="T54" i="70" s="1"/>
  <c r="AJ55" i="70"/>
  <c r="BP55" i="70" s="1"/>
  <c r="BQ55" i="70" s="1"/>
  <c r="BR55" i="70" s="1"/>
  <c r="BS55" i="70" s="1"/>
  <c r="BT55" i="70" s="1"/>
  <c r="R52" i="70" l="1"/>
  <c r="BL52" i="70" s="1"/>
  <c r="CB51" i="70"/>
  <c r="W51" i="70"/>
  <c r="BZ50" i="70"/>
  <c r="CA50" i="70"/>
  <c r="CB50" i="70"/>
  <c r="V53" i="70"/>
  <c r="R53" i="70" s="1"/>
  <c r="BL53" i="70" s="1"/>
  <c r="CA51" i="70"/>
  <c r="BZ51" i="70"/>
  <c r="AH364" i="70"/>
  <c r="BO364" i="70" s="1"/>
  <c r="Q54" i="70"/>
  <c r="AH55" i="70"/>
  <c r="BO55" i="70" s="1"/>
  <c r="AH390" i="70"/>
  <c r="BO390" i="70" s="1"/>
  <c r="U55" i="70"/>
  <c r="AI55" i="70"/>
  <c r="G55" i="70"/>
  <c r="S55" i="70" s="1"/>
  <c r="T55" i="70" s="1"/>
  <c r="K55" i="70"/>
  <c r="J55" i="70"/>
  <c r="H55" i="70"/>
  <c r="I55" i="70"/>
  <c r="BU55" i="70" s="1"/>
  <c r="AJ56" i="70"/>
  <c r="BP56" i="70" s="1"/>
  <c r="BQ56" i="70" s="1"/>
  <c r="BR56" i="70" s="1"/>
  <c r="BS56" i="70" s="1"/>
  <c r="BT56" i="70" s="1"/>
  <c r="BX52" i="70" l="1"/>
  <c r="BY52" i="70" s="1"/>
  <c r="BZ52" i="70" s="1"/>
  <c r="BX53" i="70"/>
  <c r="BY53" i="70" s="1"/>
  <c r="BV53" i="70"/>
  <c r="BW53" i="70" s="1"/>
  <c r="V54" i="70"/>
  <c r="BV54" i="70" s="1"/>
  <c r="BW54" i="70" s="1"/>
  <c r="AH56" i="70"/>
  <c r="BO56" i="70" s="1"/>
  <c r="Q55" i="70"/>
  <c r="AH365" i="70"/>
  <c r="BO365" i="70" s="1"/>
  <c r="AH391" i="70"/>
  <c r="BO391" i="70" s="1"/>
  <c r="AI56" i="70"/>
  <c r="U56" i="70"/>
  <c r="G56" i="70"/>
  <c r="S56" i="70" s="1"/>
  <c r="T56" i="70" s="1"/>
  <c r="K56" i="70"/>
  <c r="J56" i="70"/>
  <c r="H56" i="70"/>
  <c r="I56" i="70"/>
  <c r="BU56" i="70" s="1"/>
  <c r="AJ57" i="70"/>
  <c r="BP57" i="70" s="1"/>
  <c r="BQ57" i="70" s="1"/>
  <c r="BR57" i="70" s="1"/>
  <c r="BS57" i="70" s="1"/>
  <c r="BT57" i="70" s="1"/>
  <c r="CB52" i="70" l="1"/>
  <c r="CA52" i="70"/>
  <c r="W52" i="70"/>
  <c r="W53" i="70"/>
  <c r="R54" i="70"/>
  <c r="BL54" i="70" s="1"/>
  <c r="BZ53" i="70"/>
  <c r="CA53" i="70"/>
  <c r="CB53" i="70"/>
  <c r="V55" i="70"/>
  <c r="BV55" i="70" s="1"/>
  <c r="BW55" i="70" s="1"/>
  <c r="Q56" i="70"/>
  <c r="AH57" i="70"/>
  <c r="BO57" i="70" s="1"/>
  <c r="AH392" i="70"/>
  <c r="BO392" i="70" s="1"/>
  <c r="AI57" i="70"/>
  <c r="U57" i="70"/>
  <c r="K57" i="70"/>
  <c r="J57" i="70"/>
  <c r="H57" i="70"/>
  <c r="I57" i="70"/>
  <c r="BU57" i="70" s="1"/>
  <c r="G57" i="70"/>
  <c r="S57" i="70" s="1"/>
  <c r="T57" i="70" s="1"/>
  <c r="AJ58" i="70"/>
  <c r="BP58" i="70" s="1"/>
  <c r="BQ58" i="70" s="1"/>
  <c r="BR58" i="70" s="1"/>
  <c r="BS58" i="70" s="1"/>
  <c r="BT58" i="70" s="1"/>
  <c r="BX54" i="70" l="1"/>
  <c r="BY54" i="70" s="1"/>
  <c r="R55" i="70"/>
  <c r="BL55" i="70" s="1"/>
  <c r="V56" i="70"/>
  <c r="R56" i="70" s="1"/>
  <c r="BL56" i="70" s="1"/>
  <c r="AH58" i="70"/>
  <c r="BO58" i="70" s="1"/>
  <c r="Q57" i="70"/>
  <c r="AH393" i="70"/>
  <c r="BO393" i="70" s="1"/>
  <c r="AI58" i="70"/>
  <c r="U58" i="70"/>
  <c r="G58" i="70"/>
  <c r="S58" i="70" s="1"/>
  <c r="T58" i="70" s="1"/>
  <c r="K58" i="70"/>
  <c r="J58" i="70"/>
  <c r="H58" i="70"/>
  <c r="I58" i="70"/>
  <c r="BU58" i="70" s="1"/>
  <c r="AJ59" i="70"/>
  <c r="BP59" i="70" s="1"/>
  <c r="BQ59" i="70" s="1"/>
  <c r="BR59" i="70" s="1"/>
  <c r="BS59" i="70" s="1"/>
  <c r="BT59" i="70" s="1"/>
  <c r="CB54" i="70" l="1"/>
  <c r="W54" i="70"/>
  <c r="BZ54" i="70"/>
  <c r="CA54" i="70"/>
  <c r="BX55" i="70"/>
  <c r="BY55" i="70" s="1"/>
  <c r="W55" i="70" s="1"/>
  <c r="BX56" i="70"/>
  <c r="BY56" i="70" s="1"/>
  <c r="V57" i="70"/>
  <c r="BV57" i="70" s="1"/>
  <c r="BW57" i="70" s="1"/>
  <c r="BV56" i="70"/>
  <c r="BW56" i="70" s="1"/>
  <c r="Q58" i="70"/>
  <c r="AH59" i="70"/>
  <c r="BO59" i="70" s="1"/>
  <c r="AH394" i="70"/>
  <c r="BO394" i="70" s="1"/>
  <c r="U59" i="70"/>
  <c r="AI59" i="70"/>
  <c r="K59" i="70"/>
  <c r="J59" i="70"/>
  <c r="I59" i="70"/>
  <c r="BU59" i="70" s="1"/>
  <c r="G59" i="70"/>
  <c r="S59" i="70" s="1"/>
  <c r="T59" i="70" s="1"/>
  <c r="H59" i="70"/>
  <c r="AJ60" i="70"/>
  <c r="BP60" i="70" s="1"/>
  <c r="BQ60" i="70" s="1"/>
  <c r="BR60" i="70" s="1"/>
  <c r="BS60" i="70" s="1"/>
  <c r="BT60" i="70" s="1"/>
  <c r="CA56" i="70" l="1"/>
  <c r="W56" i="70"/>
  <c r="CB56" i="70"/>
  <c r="R57" i="70"/>
  <c r="BL57" i="70" s="1"/>
  <c r="BZ56" i="70"/>
  <c r="CB55" i="70"/>
  <c r="BZ55" i="70"/>
  <c r="CA55" i="70"/>
  <c r="V58" i="70"/>
  <c r="R58" i="70" s="1"/>
  <c r="BL58" i="70" s="1"/>
  <c r="Q59" i="70"/>
  <c r="AH60" i="70"/>
  <c r="BO60" i="70" s="1"/>
  <c r="AH395" i="70"/>
  <c r="BO395" i="70" s="1"/>
  <c r="U60" i="70"/>
  <c r="AI60" i="70"/>
  <c r="K60" i="70"/>
  <c r="J60" i="70"/>
  <c r="I60" i="70"/>
  <c r="BU60" i="70" s="1"/>
  <c r="G60" i="70"/>
  <c r="S60" i="70" s="1"/>
  <c r="T60" i="70" s="1"/>
  <c r="H60" i="70"/>
  <c r="AJ61" i="70"/>
  <c r="BP61" i="70" s="1"/>
  <c r="BQ61" i="70" s="1"/>
  <c r="BR61" i="70" s="1"/>
  <c r="BS61" i="70" s="1"/>
  <c r="BT61" i="70" s="1"/>
  <c r="BX57" i="70" l="1"/>
  <c r="BY57" i="70" s="1"/>
  <c r="BV58" i="70"/>
  <c r="BW58" i="70" s="1"/>
  <c r="BX58" i="70"/>
  <c r="BY58" i="70" s="1"/>
  <c r="V59" i="70"/>
  <c r="BV59" i="70" s="1"/>
  <c r="BW59" i="70" s="1"/>
  <c r="Q60" i="70"/>
  <c r="AH61" i="70"/>
  <c r="BO61" i="70" s="1"/>
  <c r="AH396" i="70"/>
  <c r="BO396" i="70" s="1"/>
  <c r="AI61" i="70"/>
  <c r="U61" i="70"/>
  <c r="K61" i="70"/>
  <c r="J61" i="70"/>
  <c r="I61" i="70"/>
  <c r="BU61" i="70" s="1"/>
  <c r="G61" i="70"/>
  <c r="S61" i="70" s="1"/>
  <c r="T61" i="70" s="1"/>
  <c r="H61" i="70"/>
  <c r="AJ62" i="70"/>
  <c r="BP62" i="70" s="1"/>
  <c r="BQ62" i="70" s="1"/>
  <c r="BR62" i="70" s="1"/>
  <c r="BS62" i="70" s="1"/>
  <c r="BT62" i="70" s="1"/>
  <c r="CA58" i="70" l="1"/>
  <c r="W58" i="70"/>
  <c r="CA57" i="70"/>
  <c r="W57" i="70"/>
  <c r="CB58" i="70"/>
  <c r="BZ57" i="70"/>
  <c r="CB57" i="70"/>
  <c r="R59" i="70"/>
  <c r="BL59" i="70" s="1"/>
  <c r="BZ58" i="70"/>
  <c r="V60" i="70"/>
  <c r="BV60" i="70" s="1"/>
  <c r="BW60" i="70" s="1"/>
  <c r="AH62" i="70"/>
  <c r="BO62" i="70" s="1"/>
  <c r="Q61" i="70"/>
  <c r="AH397" i="70"/>
  <c r="BO397" i="70" s="1"/>
  <c r="AI62" i="70"/>
  <c r="U62" i="70"/>
  <c r="K62" i="70"/>
  <c r="J62" i="70"/>
  <c r="I62" i="70"/>
  <c r="BU62" i="70" s="1"/>
  <c r="H62" i="70"/>
  <c r="G62" i="70"/>
  <c r="S62" i="70" s="1"/>
  <c r="T62" i="70" s="1"/>
  <c r="AJ63" i="70"/>
  <c r="BP63" i="70" s="1"/>
  <c r="BQ63" i="70" s="1"/>
  <c r="BR63" i="70" s="1"/>
  <c r="BS63" i="70" s="1"/>
  <c r="BT63" i="70" s="1"/>
  <c r="BX59" i="70" l="1"/>
  <c r="BY59" i="70" s="1"/>
  <c r="R60" i="70"/>
  <c r="BL60" i="70" s="1"/>
  <c r="V61" i="70"/>
  <c r="BV61" i="70" s="1"/>
  <c r="BW61" i="70" s="1"/>
  <c r="Q62" i="70"/>
  <c r="AH63" i="70"/>
  <c r="BO63" i="70" s="1"/>
  <c r="AH398" i="70"/>
  <c r="BO398" i="70" s="1"/>
  <c r="U63" i="70"/>
  <c r="AI63" i="70"/>
  <c r="K63" i="70"/>
  <c r="J63" i="70"/>
  <c r="H63" i="70"/>
  <c r="I63" i="70"/>
  <c r="BU63" i="70" s="1"/>
  <c r="G63" i="70"/>
  <c r="S63" i="70" s="1"/>
  <c r="T63" i="70" s="1"/>
  <c r="AJ64" i="70"/>
  <c r="BP64" i="70" s="1"/>
  <c r="BQ64" i="70" s="1"/>
  <c r="BR64" i="70" s="1"/>
  <c r="BS64" i="70" s="1"/>
  <c r="BT64" i="70" s="1"/>
  <c r="BX60" i="70" l="1"/>
  <c r="BY60" i="70" s="1"/>
  <c r="W60" i="70" s="1"/>
  <c r="BZ59" i="70"/>
  <c r="W59" i="70"/>
  <c r="CA59" i="70"/>
  <c r="CB59" i="70"/>
  <c r="R61" i="70"/>
  <c r="BL61" i="70" s="1"/>
  <c r="V62" i="70"/>
  <c r="R62" i="70" s="1"/>
  <c r="BL62" i="70" s="1"/>
  <c r="AH64" i="70"/>
  <c r="BO64" i="70" s="1"/>
  <c r="Q63" i="70"/>
  <c r="AH399" i="70"/>
  <c r="BO399" i="70" s="1"/>
  <c r="AI64" i="70"/>
  <c r="U64" i="70"/>
  <c r="K64" i="70"/>
  <c r="J64" i="70"/>
  <c r="H64" i="70"/>
  <c r="I64" i="70"/>
  <c r="BU64" i="70" s="1"/>
  <c r="G64" i="70"/>
  <c r="S64" i="70" s="1"/>
  <c r="T64" i="70" s="1"/>
  <c r="AJ65" i="70"/>
  <c r="BP65" i="70" s="1"/>
  <c r="BQ65" i="70" s="1"/>
  <c r="BR65" i="70" s="1"/>
  <c r="BS65" i="70" s="1"/>
  <c r="BT65" i="70" s="1"/>
  <c r="BZ60" i="70" l="1"/>
  <c r="CA60" i="70"/>
  <c r="CB60" i="70"/>
  <c r="BX61" i="70"/>
  <c r="BY61" i="70" s="1"/>
  <c r="CA61" i="70" s="1"/>
  <c r="BV62" i="70"/>
  <c r="BW62" i="70" s="1"/>
  <c r="V63" i="70"/>
  <c r="R63" i="70" s="1"/>
  <c r="BL63" i="70" s="1"/>
  <c r="BX62" i="70"/>
  <c r="BY62" i="70" s="1"/>
  <c r="Q64" i="70"/>
  <c r="AH65" i="70"/>
  <c r="BO65" i="70" s="1"/>
  <c r="AH400" i="70"/>
  <c r="BO400" i="70" s="1"/>
  <c r="AI65" i="70"/>
  <c r="U65" i="70"/>
  <c r="K65" i="70"/>
  <c r="J65" i="70"/>
  <c r="H65" i="70"/>
  <c r="I65" i="70"/>
  <c r="BU65" i="70" s="1"/>
  <c r="G65" i="70"/>
  <c r="S65" i="70" s="1"/>
  <c r="T65" i="70" s="1"/>
  <c r="AJ66" i="70"/>
  <c r="BP66" i="70" s="1"/>
  <c r="BQ66" i="70" s="1"/>
  <c r="BR66" i="70" s="1"/>
  <c r="BS66" i="70" s="1"/>
  <c r="BT66" i="70" s="1"/>
  <c r="W62" i="70" l="1"/>
  <c r="BZ61" i="70"/>
  <c r="CB61" i="70"/>
  <c r="W61" i="70"/>
  <c r="BV63" i="70"/>
  <c r="BW63" i="70" s="1"/>
  <c r="BX63" i="70"/>
  <c r="BY63" i="70" s="1"/>
  <c r="CB62" i="70"/>
  <c r="CA62" i="70"/>
  <c r="BZ62" i="70"/>
  <c r="V64" i="70"/>
  <c r="BV64" i="70" s="1"/>
  <c r="BW64" i="70" s="1"/>
  <c r="Q65" i="70"/>
  <c r="AH66" i="70"/>
  <c r="BO66" i="70" s="1"/>
  <c r="AH401" i="70"/>
  <c r="BO401" i="70" s="1"/>
  <c r="AI66" i="70"/>
  <c r="U66" i="70"/>
  <c r="K66" i="70"/>
  <c r="J66" i="70"/>
  <c r="H66" i="70"/>
  <c r="I66" i="70"/>
  <c r="BU66" i="70" s="1"/>
  <c r="G66" i="70"/>
  <c r="S66" i="70" s="1"/>
  <c r="T66" i="70" s="1"/>
  <c r="AJ67" i="70"/>
  <c r="BP67" i="70" s="1"/>
  <c r="BQ67" i="70" s="1"/>
  <c r="BR67" i="70" s="1"/>
  <c r="BS67" i="70" s="1"/>
  <c r="BT67" i="70" s="1"/>
  <c r="W63" i="70" l="1"/>
  <c r="R64" i="70"/>
  <c r="BL64" i="70" s="1"/>
  <c r="CB63" i="70"/>
  <c r="CA63" i="70"/>
  <c r="BZ63" i="70"/>
  <c r="V65" i="70"/>
  <c r="BV65" i="70" s="1"/>
  <c r="BW65" i="70" s="1"/>
  <c r="Q66" i="70"/>
  <c r="AH67" i="70"/>
  <c r="BO67" i="70" s="1"/>
  <c r="AH402" i="70"/>
  <c r="BO402" i="70" s="1"/>
  <c r="U67" i="70"/>
  <c r="AI67" i="70"/>
  <c r="K67" i="70"/>
  <c r="J67" i="70"/>
  <c r="I67" i="70"/>
  <c r="BU67" i="70" s="1"/>
  <c r="G67" i="70"/>
  <c r="S67" i="70" s="1"/>
  <c r="T67" i="70" s="1"/>
  <c r="H67" i="70"/>
  <c r="AJ68" i="70"/>
  <c r="BP68" i="70" s="1"/>
  <c r="BQ68" i="70" s="1"/>
  <c r="BR68" i="70" s="1"/>
  <c r="BS68" i="70" s="1"/>
  <c r="BX64" i="70" l="1"/>
  <c r="BY64" i="70" s="1"/>
  <c r="BZ64" i="70" s="1"/>
  <c r="R65" i="70"/>
  <c r="BL65" i="70" s="1"/>
  <c r="V66" i="70"/>
  <c r="BV66" i="70" s="1"/>
  <c r="BW66" i="70" s="1"/>
  <c r="BT68" i="70"/>
  <c r="AH68" i="70"/>
  <c r="BO68" i="70" s="1"/>
  <c r="Q67" i="70"/>
  <c r="AH403" i="70"/>
  <c r="BO403" i="70" s="1"/>
  <c r="U68" i="70"/>
  <c r="AI68" i="70"/>
  <c r="K68" i="70"/>
  <c r="J68" i="70"/>
  <c r="I68" i="70"/>
  <c r="BU68" i="70" s="1"/>
  <c r="G68" i="70"/>
  <c r="S68" i="70" s="1"/>
  <c r="T68" i="70" s="1"/>
  <c r="H68" i="70"/>
  <c r="AJ69" i="70"/>
  <c r="BP69" i="70" s="1"/>
  <c r="BQ69" i="70" s="1"/>
  <c r="BR69" i="70" s="1"/>
  <c r="BS69" i="70" s="1"/>
  <c r="BT69" i="70" s="1"/>
  <c r="CB64" i="70" l="1"/>
  <c r="CA64" i="70"/>
  <c r="W64" i="70"/>
  <c r="BX65" i="70"/>
  <c r="BY65" i="70" s="1"/>
  <c r="W65" i="70" s="1"/>
  <c r="R66" i="70"/>
  <c r="BL66" i="70" s="1"/>
  <c r="V67" i="70"/>
  <c r="R67" i="70" s="1"/>
  <c r="BL67" i="70" s="1"/>
  <c r="Q68" i="70"/>
  <c r="AH69" i="70"/>
  <c r="BO69" i="70" s="1"/>
  <c r="AH404" i="70"/>
  <c r="BO404" i="70" s="1"/>
  <c r="U69" i="70"/>
  <c r="AI69" i="70"/>
  <c r="K69" i="70"/>
  <c r="J69" i="70"/>
  <c r="I69" i="70"/>
  <c r="BU69" i="70" s="1"/>
  <c r="G69" i="70"/>
  <c r="S69" i="70" s="1"/>
  <c r="T69" i="70" s="1"/>
  <c r="H69" i="70"/>
  <c r="AJ70" i="70"/>
  <c r="BP70" i="70" s="1"/>
  <c r="BQ70" i="70" s="1"/>
  <c r="BR70" i="70" s="1"/>
  <c r="BS70" i="70" s="1"/>
  <c r="BV67" i="70" l="1"/>
  <c r="BW67" i="70" s="1"/>
  <c r="BX67" i="70"/>
  <c r="BY67" i="70" s="1"/>
  <c r="BX66" i="70"/>
  <c r="BY66" i="70" s="1"/>
  <c r="W66" i="70" s="1"/>
  <c r="CB65" i="70"/>
  <c r="CA65" i="70"/>
  <c r="BZ65" i="70"/>
  <c r="V68" i="70"/>
  <c r="BV68" i="70" s="1"/>
  <c r="BW68" i="70" s="1"/>
  <c r="BT70" i="70"/>
  <c r="AH70" i="70"/>
  <c r="BO70" i="70" s="1"/>
  <c r="Q69" i="70"/>
  <c r="AH405" i="70"/>
  <c r="BO405" i="70" s="1"/>
  <c r="AI70" i="70"/>
  <c r="U70" i="70"/>
  <c r="K70" i="70"/>
  <c r="J70" i="70"/>
  <c r="I70" i="70"/>
  <c r="BU70" i="70" s="1"/>
  <c r="H70" i="70"/>
  <c r="G70" i="70"/>
  <c r="S70" i="70" s="1"/>
  <c r="T70" i="70" s="1"/>
  <c r="AJ71" i="70"/>
  <c r="BP71" i="70" s="1"/>
  <c r="BQ71" i="70" s="1"/>
  <c r="BR71" i="70" s="1"/>
  <c r="BS71" i="70" s="1"/>
  <c r="BT71" i="70" s="1"/>
  <c r="W67" i="70" l="1"/>
  <c r="BZ67" i="70"/>
  <c r="CA67" i="70"/>
  <c r="R68" i="70"/>
  <c r="BL68" i="70" s="1"/>
  <c r="CB67" i="70"/>
  <c r="CB66" i="70"/>
  <c r="BZ66" i="70"/>
  <c r="CA66" i="70"/>
  <c r="V69" i="70"/>
  <c r="BV69" i="70" s="1"/>
  <c r="BW69" i="70" s="1"/>
  <c r="Q70" i="70"/>
  <c r="AH71" i="70"/>
  <c r="BO71" i="70" s="1"/>
  <c r="AH406" i="70"/>
  <c r="BO406" i="70" s="1"/>
  <c r="U71" i="70"/>
  <c r="AI71" i="70"/>
  <c r="G71" i="70"/>
  <c r="S71" i="70" s="1"/>
  <c r="T71" i="70" s="1"/>
  <c r="K71" i="70"/>
  <c r="J71" i="70"/>
  <c r="H71" i="70"/>
  <c r="I71" i="70"/>
  <c r="BU71" i="70" s="1"/>
  <c r="AJ72" i="70"/>
  <c r="BP72" i="70" s="1"/>
  <c r="BQ72" i="70" s="1"/>
  <c r="BR72" i="70" s="1"/>
  <c r="BS72" i="70" s="1"/>
  <c r="BT72" i="70" s="1"/>
  <c r="BX68" i="70" l="1"/>
  <c r="BY68" i="70" s="1"/>
  <c r="R69" i="70"/>
  <c r="BL69" i="70" s="1"/>
  <c r="V70" i="70"/>
  <c r="R70" i="70" s="1"/>
  <c r="BL70" i="70" s="1"/>
  <c r="Q71" i="70"/>
  <c r="AH72" i="70"/>
  <c r="BO72" i="70" s="1"/>
  <c r="AH407" i="70"/>
  <c r="BO407" i="70" s="1"/>
  <c r="U72" i="70"/>
  <c r="AI72" i="70"/>
  <c r="G72" i="70"/>
  <c r="S72" i="70" s="1"/>
  <c r="T72" i="70" s="1"/>
  <c r="K72" i="70"/>
  <c r="J72" i="70"/>
  <c r="H72" i="70"/>
  <c r="I72" i="70"/>
  <c r="BU72" i="70" s="1"/>
  <c r="AJ73" i="70"/>
  <c r="BP73" i="70" s="1"/>
  <c r="BQ73" i="70" s="1"/>
  <c r="BR73" i="70" s="1"/>
  <c r="BS73" i="70" s="1"/>
  <c r="BT73" i="70" s="1"/>
  <c r="CA68" i="70" l="1"/>
  <c r="W68" i="70"/>
  <c r="BZ68" i="70"/>
  <c r="CB68" i="70"/>
  <c r="BV70" i="70"/>
  <c r="BW70" i="70" s="1"/>
  <c r="BX69" i="70"/>
  <c r="BY69" i="70" s="1"/>
  <c r="W69" i="70" s="1"/>
  <c r="BX70" i="70"/>
  <c r="BY70" i="70" s="1"/>
  <c r="V71" i="70"/>
  <c r="R71" i="70" s="1"/>
  <c r="BL71" i="70" s="1"/>
  <c r="AH73" i="70"/>
  <c r="BO73" i="70" s="1"/>
  <c r="Q72" i="70"/>
  <c r="AH408" i="70"/>
  <c r="BO408" i="70" s="1"/>
  <c r="AI73" i="70"/>
  <c r="U73" i="70"/>
  <c r="K73" i="70"/>
  <c r="J73" i="70"/>
  <c r="H73" i="70"/>
  <c r="I73" i="70"/>
  <c r="BU73" i="70" s="1"/>
  <c r="G73" i="70"/>
  <c r="S73" i="70" s="1"/>
  <c r="T73" i="70" s="1"/>
  <c r="AJ74" i="70"/>
  <c r="BP74" i="70" s="1"/>
  <c r="BQ74" i="70" s="1"/>
  <c r="BR74" i="70" s="1"/>
  <c r="BS74" i="70" s="1"/>
  <c r="BT74" i="70" s="1"/>
  <c r="W70" i="70" l="1"/>
  <c r="BV71" i="70"/>
  <c r="BW71" i="70" s="1"/>
  <c r="CB69" i="70"/>
  <c r="CA69" i="70"/>
  <c r="BZ69" i="70"/>
  <c r="BZ70" i="70"/>
  <c r="CB70" i="70"/>
  <c r="CA70" i="70"/>
  <c r="V72" i="70"/>
  <c r="R72" i="70" s="1"/>
  <c r="BL72" i="70" s="1"/>
  <c r="BX71" i="70"/>
  <c r="BY71" i="70" s="1"/>
  <c r="Q73" i="70"/>
  <c r="AH74" i="70"/>
  <c r="BO74" i="70" s="1"/>
  <c r="AH409" i="70"/>
  <c r="BO409" i="70" s="1"/>
  <c r="AI74" i="70"/>
  <c r="U74" i="70"/>
  <c r="G74" i="70"/>
  <c r="S74" i="70" s="1"/>
  <c r="T74" i="70" s="1"/>
  <c r="K74" i="70"/>
  <c r="J74" i="70"/>
  <c r="H74" i="70"/>
  <c r="I74" i="70"/>
  <c r="BU74" i="70" s="1"/>
  <c r="AJ75" i="70"/>
  <c r="BP75" i="70" s="1"/>
  <c r="BQ75" i="70" s="1"/>
  <c r="BR75" i="70" s="1"/>
  <c r="BS75" i="70" s="1"/>
  <c r="BT75" i="70" s="1"/>
  <c r="W71" i="70" l="1"/>
  <c r="BZ71" i="70"/>
  <c r="BV72" i="70"/>
  <c r="BW72" i="70" s="1"/>
  <c r="BX72" i="70"/>
  <c r="BY72" i="70" s="1"/>
  <c r="CB71" i="70"/>
  <c r="CA71" i="70"/>
  <c r="V73" i="70"/>
  <c r="BV73" i="70" s="1"/>
  <c r="BW73" i="70" s="1"/>
  <c r="Q74" i="70"/>
  <c r="AH75" i="70"/>
  <c r="BO75" i="70" s="1"/>
  <c r="AH410" i="70"/>
  <c r="BO410" i="70" s="1"/>
  <c r="AI75" i="70"/>
  <c r="U75" i="70"/>
  <c r="K75" i="70"/>
  <c r="J75" i="70"/>
  <c r="I75" i="70"/>
  <c r="BU75" i="70" s="1"/>
  <c r="G75" i="70"/>
  <c r="S75" i="70" s="1"/>
  <c r="T75" i="70" s="1"/>
  <c r="H75" i="70"/>
  <c r="AJ76" i="70"/>
  <c r="BP76" i="70" s="1"/>
  <c r="BQ76" i="70" s="1"/>
  <c r="BR76" i="70" s="1"/>
  <c r="BS76" i="70" s="1"/>
  <c r="BT76" i="70" s="1"/>
  <c r="BZ72" i="70" l="1"/>
  <c r="W72" i="70"/>
  <c r="R73" i="70"/>
  <c r="BL73" i="70" s="1"/>
  <c r="CB72" i="70"/>
  <c r="CA72" i="70"/>
  <c r="V74" i="70"/>
  <c r="R74" i="70" s="1"/>
  <c r="BL74" i="70" s="1"/>
  <c r="Q75" i="70"/>
  <c r="AH76" i="70"/>
  <c r="BO76" i="70" s="1"/>
  <c r="AH411" i="70"/>
  <c r="BO411" i="70" s="1"/>
  <c r="U76" i="70"/>
  <c r="AI76" i="70"/>
  <c r="K76" i="70"/>
  <c r="J76" i="70"/>
  <c r="I76" i="70"/>
  <c r="BU76" i="70" s="1"/>
  <c r="G76" i="70"/>
  <c r="S76" i="70" s="1"/>
  <c r="T76" i="70" s="1"/>
  <c r="H76" i="70"/>
  <c r="AJ77" i="70"/>
  <c r="BP77" i="70" s="1"/>
  <c r="BQ77" i="70" s="1"/>
  <c r="BR77" i="70" s="1"/>
  <c r="BS77" i="70" s="1"/>
  <c r="BT77" i="70" s="1"/>
  <c r="BV74" i="70" l="1"/>
  <c r="BW74" i="70" s="1"/>
  <c r="BX73" i="70"/>
  <c r="BY73" i="70" s="1"/>
  <c r="W73" i="70" s="1"/>
  <c r="V75" i="70"/>
  <c r="R75" i="70" s="1"/>
  <c r="BL75" i="70" s="1"/>
  <c r="BX74" i="70"/>
  <c r="BY74" i="70" s="1"/>
  <c r="Q76" i="70"/>
  <c r="AH77" i="70"/>
  <c r="BO77" i="70" s="1"/>
  <c r="AH412" i="70"/>
  <c r="BO412" i="70" s="1"/>
  <c r="U77" i="70"/>
  <c r="AI77" i="70"/>
  <c r="K77" i="70"/>
  <c r="J77" i="70"/>
  <c r="I77" i="70"/>
  <c r="BU77" i="70" s="1"/>
  <c r="G77" i="70"/>
  <c r="S77" i="70" s="1"/>
  <c r="T77" i="70" s="1"/>
  <c r="H77" i="70"/>
  <c r="AJ78" i="70"/>
  <c r="BP78" i="70" s="1"/>
  <c r="BQ78" i="70" s="1"/>
  <c r="BR78" i="70" s="1"/>
  <c r="BS78" i="70" s="1"/>
  <c r="CB74" i="70" l="1"/>
  <c r="W74" i="70"/>
  <c r="BZ73" i="70"/>
  <c r="CB73" i="70"/>
  <c r="CA73" i="70"/>
  <c r="BX75" i="70"/>
  <c r="BY75" i="70" s="1"/>
  <c r="BV75" i="70"/>
  <c r="BW75" i="70" s="1"/>
  <c r="V76" i="70"/>
  <c r="R76" i="70" s="1"/>
  <c r="BL76" i="70" s="1"/>
  <c r="CA74" i="70"/>
  <c r="BZ74" i="70"/>
  <c r="BT78" i="70"/>
  <c r="Q77" i="70"/>
  <c r="AH78" i="70"/>
  <c r="BO78" i="70" s="1"/>
  <c r="AH413" i="70"/>
  <c r="BO413" i="70" s="1"/>
  <c r="AI78" i="70"/>
  <c r="U78" i="70"/>
  <c r="K78" i="70"/>
  <c r="J78" i="70"/>
  <c r="I78" i="70"/>
  <c r="BU78" i="70" s="1"/>
  <c r="H78" i="70"/>
  <c r="G78" i="70"/>
  <c r="S78" i="70" s="1"/>
  <c r="T78" i="70" s="1"/>
  <c r="AJ79" i="70"/>
  <c r="BP79" i="70" s="1"/>
  <c r="BQ79" i="70" s="1"/>
  <c r="BR79" i="70" s="1"/>
  <c r="BS79" i="70" s="1"/>
  <c r="BT79" i="70" s="1"/>
  <c r="W75" i="70" l="1"/>
  <c r="BX76" i="70"/>
  <c r="BY76" i="70" s="1"/>
  <c r="CA75" i="70"/>
  <c r="BZ75" i="70"/>
  <c r="CB75" i="70"/>
  <c r="BV76" i="70"/>
  <c r="BW76" i="70" s="1"/>
  <c r="V77" i="70"/>
  <c r="R77" i="70" s="1"/>
  <c r="BL77" i="70" s="1"/>
  <c r="Q78" i="70"/>
  <c r="AH79" i="70"/>
  <c r="BO79" i="70" s="1"/>
  <c r="AH414" i="70"/>
  <c r="BO414" i="70" s="1"/>
  <c r="U79" i="70"/>
  <c r="AI79" i="70"/>
  <c r="K79" i="70"/>
  <c r="J79" i="70"/>
  <c r="H79" i="70"/>
  <c r="I79" i="70"/>
  <c r="BU79" i="70" s="1"/>
  <c r="G79" i="70"/>
  <c r="S79" i="70" s="1"/>
  <c r="T79" i="70" s="1"/>
  <c r="AJ80" i="70"/>
  <c r="BP80" i="70" s="1"/>
  <c r="BQ80" i="70" s="1"/>
  <c r="BR80" i="70" s="1"/>
  <c r="BS80" i="70" s="1"/>
  <c r="BT80" i="70" s="1"/>
  <c r="W76" i="70" l="1"/>
  <c r="CA76" i="70"/>
  <c r="BZ76" i="70"/>
  <c r="CB76" i="70"/>
  <c r="BV77" i="70"/>
  <c r="BW77" i="70" s="1"/>
  <c r="BX77" i="70"/>
  <c r="BY77" i="70" s="1"/>
  <c r="V78" i="70"/>
  <c r="R78" i="70" s="1"/>
  <c r="BL78" i="70" s="1"/>
  <c r="Q79" i="70"/>
  <c r="AH80" i="70"/>
  <c r="BO80" i="70" s="1"/>
  <c r="AH415" i="70"/>
  <c r="BO415" i="70" s="1"/>
  <c r="U80" i="70"/>
  <c r="AI80" i="70"/>
  <c r="K80" i="70"/>
  <c r="J80" i="70"/>
  <c r="H80" i="70"/>
  <c r="I80" i="70"/>
  <c r="BU80" i="70" s="1"/>
  <c r="G80" i="70"/>
  <c r="S80" i="70" s="1"/>
  <c r="T80" i="70" s="1"/>
  <c r="AJ81" i="70"/>
  <c r="BP81" i="70" s="1"/>
  <c r="BQ81" i="70" s="1"/>
  <c r="BR81" i="70" s="1"/>
  <c r="BS81" i="70" s="1"/>
  <c r="CB77" i="70" l="1"/>
  <c r="W77" i="70"/>
  <c r="BZ77" i="70"/>
  <c r="CA77" i="70"/>
  <c r="V79" i="70"/>
  <c r="R79" i="70" s="1"/>
  <c r="BL79" i="70" s="1"/>
  <c r="BX78" i="70"/>
  <c r="BY78" i="70" s="1"/>
  <c r="BV78" i="70"/>
  <c r="BW78" i="70" s="1"/>
  <c r="BT81" i="70"/>
  <c r="AH81" i="70"/>
  <c r="BO81" i="70" s="1"/>
  <c r="Q80" i="70"/>
  <c r="AH416" i="70"/>
  <c r="BO416" i="70" s="1"/>
  <c r="AI81" i="70"/>
  <c r="U81" i="70"/>
  <c r="K81" i="70"/>
  <c r="J81" i="70"/>
  <c r="H81" i="70"/>
  <c r="I81" i="70"/>
  <c r="BU81" i="70" s="1"/>
  <c r="G81" i="70"/>
  <c r="S81" i="70" s="1"/>
  <c r="T81" i="70" s="1"/>
  <c r="AJ82" i="70"/>
  <c r="BP82" i="70" s="1"/>
  <c r="BQ82" i="70" s="1"/>
  <c r="BR82" i="70" s="1"/>
  <c r="BS82" i="70" s="1"/>
  <c r="BT82" i="70" s="1"/>
  <c r="CB78" i="70" l="1"/>
  <c r="W78" i="70"/>
  <c r="BV79" i="70"/>
  <c r="BW79" i="70" s="1"/>
  <c r="BX79" i="70"/>
  <c r="BY79" i="70" s="1"/>
  <c r="V80" i="70"/>
  <c r="R80" i="70" s="1"/>
  <c r="BL80" i="70" s="1"/>
  <c r="CA78" i="70"/>
  <c r="BZ78" i="70"/>
  <c r="Q81" i="70"/>
  <c r="AH82" i="70"/>
  <c r="BO82" i="70" s="1"/>
  <c r="AH417" i="70"/>
  <c r="BO417" i="70" s="1"/>
  <c r="AI82" i="70"/>
  <c r="U82" i="70"/>
  <c r="K82" i="70"/>
  <c r="J82" i="70"/>
  <c r="H82" i="70"/>
  <c r="I82" i="70"/>
  <c r="BU82" i="70" s="1"/>
  <c r="G82" i="70"/>
  <c r="S82" i="70" s="1"/>
  <c r="T82" i="70" s="1"/>
  <c r="AJ83" i="70"/>
  <c r="BP83" i="70" s="1"/>
  <c r="BQ83" i="70" s="1"/>
  <c r="BR83" i="70" s="1"/>
  <c r="BS83" i="70" s="1"/>
  <c r="BT83" i="70" s="1"/>
  <c r="BZ79" i="70" l="1"/>
  <c r="W79" i="70"/>
  <c r="CB79" i="70"/>
  <c r="CA79" i="70"/>
  <c r="BV80" i="70"/>
  <c r="BW80" i="70" s="1"/>
  <c r="V81" i="70"/>
  <c r="R81" i="70" s="1"/>
  <c r="BL81" i="70" s="1"/>
  <c r="BX80" i="70"/>
  <c r="BY80" i="70" s="1"/>
  <c r="Q82" i="70"/>
  <c r="AH83" i="70"/>
  <c r="BO83" i="70" s="1"/>
  <c r="AH418" i="70"/>
  <c r="BO418" i="70" s="1"/>
  <c r="U83" i="70"/>
  <c r="AI83" i="70"/>
  <c r="K83" i="70"/>
  <c r="J83" i="70"/>
  <c r="I83" i="70"/>
  <c r="BU83" i="70" s="1"/>
  <c r="G83" i="70"/>
  <c r="S83" i="70" s="1"/>
  <c r="T83" i="70" s="1"/>
  <c r="H83" i="70"/>
  <c r="AJ84" i="70"/>
  <c r="BP84" i="70" s="1"/>
  <c r="BQ84" i="70" s="1"/>
  <c r="BR84" i="70" s="1"/>
  <c r="BS84" i="70" s="1"/>
  <c r="BT84" i="70" s="1"/>
  <c r="CB80" i="70" l="1"/>
  <c r="W80" i="70"/>
  <c r="BV81" i="70"/>
  <c r="BW81" i="70" s="1"/>
  <c r="CA80" i="70"/>
  <c r="BX81" i="70"/>
  <c r="BY81" i="70" s="1"/>
  <c r="BZ80" i="70"/>
  <c r="V82" i="70"/>
  <c r="Q83" i="70"/>
  <c r="AH84" i="70"/>
  <c r="BO84" i="70" s="1"/>
  <c r="AH419" i="70"/>
  <c r="BO419" i="70" s="1"/>
  <c r="U84" i="70"/>
  <c r="AI84" i="70"/>
  <c r="K84" i="70"/>
  <c r="J84" i="70"/>
  <c r="I84" i="70"/>
  <c r="BU84" i="70" s="1"/>
  <c r="G84" i="70"/>
  <c r="S84" i="70" s="1"/>
  <c r="T84" i="70" s="1"/>
  <c r="H84" i="70"/>
  <c r="AJ85" i="70"/>
  <c r="BP85" i="70" s="1"/>
  <c r="BQ85" i="70" s="1"/>
  <c r="BR85" i="70" s="1"/>
  <c r="BS85" i="70" s="1"/>
  <c r="BT85" i="70" s="1"/>
  <c r="W81" i="70" l="1"/>
  <c r="BZ81" i="70"/>
  <c r="CB81" i="70"/>
  <c r="CA81" i="70"/>
  <c r="R82" i="70"/>
  <c r="BL82" i="70" s="1"/>
  <c r="V83" i="70"/>
  <c r="R83" i="70" s="1"/>
  <c r="BL83" i="70" s="1"/>
  <c r="BV82" i="70"/>
  <c r="BW82" i="70" s="1"/>
  <c r="Q84" i="70"/>
  <c r="AH85" i="70"/>
  <c r="BO85" i="70" s="1"/>
  <c r="AH420" i="70"/>
  <c r="BO420" i="70" s="1"/>
  <c r="U85" i="70"/>
  <c r="AI85" i="70"/>
  <c r="K85" i="70"/>
  <c r="J85" i="70"/>
  <c r="I85" i="70"/>
  <c r="BU85" i="70" s="1"/>
  <c r="G85" i="70"/>
  <c r="S85" i="70" s="1"/>
  <c r="T85" i="70" s="1"/>
  <c r="H85" i="70"/>
  <c r="AJ86" i="70"/>
  <c r="BP86" i="70" s="1"/>
  <c r="BQ86" i="70" s="1"/>
  <c r="BR86" i="70" s="1"/>
  <c r="BS86" i="70" s="1"/>
  <c r="BT86" i="70" s="1"/>
  <c r="BV83" i="70" l="1"/>
  <c r="BW83" i="70" s="1"/>
  <c r="BX83" i="70"/>
  <c r="BY83" i="70" s="1"/>
  <c r="V84" i="70"/>
  <c r="R84" i="70" s="1"/>
  <c r="BL84" i="70" s="1"/>
  <c r="BX82" i="70"/>
  <c r="BY82" i="70" s="1"/>
  <c r="W82" i="70" s="1"/>
  <c r="Q85" i="70"/>
  <c r="AH86" i="70"/>
  <c r="BO86" i="70" s="1"/>
  <c r="AH421" i="70"/>
  <c r="BO421" i="70" s="1"/>
  <c r="AI86" i="70"/>
  <c r="U86" i="70"/>
  <c r="K86" i="70"/>
  <c r="J86" i="70"/>
  <c r="I86" i="70"/>
  <c r="BU86" i="70" s="1"/>
  <c r="H86" i="70"/>
  <c r="G86" i="70"/>
  <c r="S86" i="70" s="1"/>
  <c r="T86" i="70" s="1"/>
  <c r="AJ87" i="70"/>
  <c r="BP87" i="70" s="1"/>
  <c r="BQ87" i="70" s="1"/>
  <c r="BR87" i="70" s="1"/>
  <c r="BS87" i="70" s="1"/>
  <c r="BT87" i="70" s="1"/>
  <c r="W83" i="70" l="1"/>
  <c r="BV84" i="70"/>
  <c r="BW84" i="70" s="1"/>
  <c r="BZ83" i="70"/>
  <c r="CB83" i="70"/>
  <c r="CA83" i="70"/>
  <c r="BX84" i="70"/>
  <c r="BY84" i="70" s="1"/>
  <c r="V85" i="70"/>
  <c r="BV85" i="70" s="1"/>
  <c r="BW85" i="70" s="1"/>
  <c r="CB82" i="70"/>
  <c r="CA82" i="70"/>
  <c r="BZ82" i="70"/>
  <c r="Q86" i="70"/>
  <c r="AH87" i="70"/>
  <c r="BO87" i="70" s="1"/>
  <c r="AH422" i="70"/>
  <c r="BO422" i="70" s="1"/>
  <c r="AI87" i="70"/>
  <c r="U87" i="70"/>
  <c r="G87" i="70"/>
  <c r="S87" i="70" s="1"/>
  <c r="T87" i="70" s="1"/>
  <c r="K87" i="70"/>
  <c r="J87" i="70"/>
  <c r="H87" i="70"/>
  <c r="I87" i="70"/>
  <c r="BU87" i="70" s="1"/>
  <c r="AJ88" i="70"/>
  <c r="BP88" i="70" s="1"/>
  <c r="BQ88" i="70" s="1"/>
  <c r="BR88" i="70" s="1"/>
  <c r="BS88" i="70" s="1"/>
  <c r="BT88" i="70" s="1"/>
  <c r="W84" i="70" l="1"/>
  <c r="CB84" i="70"/>
  <c r="BZ84" i="70"/>
  <c r="CA84" i="70"/>
  <c r="V86" i="70"/>
  <c r="R86" i="70" s="1"/>
  <c r="BL86" i="70" s="1"/>
  <c r="R85" i="70"/>
  <c r="BL85" i="70" s="1"/>
  <c r="Q87" i="70"/>
  <c r="AH88" i="70"/>
  <c r="BO88" i="70" s="1"/>
  <c r="AH423" i="70"/>
  <c r="BO423" i="70" s="1"/>
  <c r="U88" i="70"/>
  <c r="AI88" i="70"/>
  <c r="G88" i="70"/>
  <c r="S88" i="70" s="1"/>
  <c r="T88" i="70" s="1"/>
  <c r="K88" i="70"/>
  <c r="J88" i="70"/>
  <c r="H88" i="70"/>
  <c r="I88" i="70"/>
  <c r="BU88" i="70" s="1"/>
  <c r="AJ89" i="70"/>
  <c r="BP89" i="70" s="1"/>
  <c r="BQ89" i="70" s="1"/>
  <c r="BR89" i="70" s="1"/>
  <c r="BS89" i="70" s="1"/>
  <c r="BT89" i="70" s="1"/>
  <c r="BV86" i="70" l="1"/>
  <c r="BW86" i="70" s="1"/>
  <c r="V87" i="70"/>
  <c r="BV87" i="70" s="1"/>
  <c r="BW87" i="70" s="1"/>
  <c r="BX85" i="70"/>
  <c r="BY85" i="70" s="1"/>
  <c r="W85" i="70" s="1"/>
  <c r="BX86" i="70"/>
  <c r="BY86" i="70" s="1"/>
  <c r="AH89" i="70"/>
  <c r="BO89" i="70" s="1"/>
  <c r="Q88" i="70"/>
  <c r="AH424" i="70"/>
  <c r="BO424" i="70" s="1"/>
  <c r="U89" i="70"/>
  <c r="AI89" i="70"/>
  <c r="K89" i="70"/>
  <c r="J89" i="70"/>
  <c r="H89" i="70"/>
  <c r="I89" i="70"/>
  <c r="BU89" i="70" s="1"/>
  <c r="G89" i="70"/>
  <c r="S89" i="70" s="1"/>
  <c r="T89" i="70" s="1"/>
  <c r="AJ90" i="70"/>
  <c r="BP90" i="70" s="1"/>
  <c r="BQ90" i="70" s="1"/>
  <c r="BR90" i="70" s="1"/>
  <c r="BS90" i="70" s="1"/>
  <c r="BT90" i="70" s="1"/>
  <c r="CB86" i="70" l="1"/>
  <c r="W86" i="70"/>
  <c r="R87" i="70"/>
  <c r="BL87" i="70" s="1"/>
  <c r="CA86" i="70"/>
  <c r="V88" i="70"/>
  <c r="R88" i="70" s="1"/>
  <c r="BL88" i="70" s="1"/>
  <c r="CB85" i="70"/>
  <c r="CA85" i="70"/>
  <c r="BZ85" i="70"/>
  <c r="BZ86" i="70"/>
  <c r="AH90" i="70"/>
  <c r="BO90" i="70" s="1"/>
  <c r="Q89" i="70"/>
  <c r="AH425" i="70"/>
  <c r="BO425" i="70" s="1"/>
  <c r="U90" i="70"/>
  <c r="AI90" i="70"/>
  <c r="G90" i="70"/>
  <c r="S90" i="70" s="1"/>
  <c r="T90" i="70" s="1"/>
  <c r="K90" i="70"/>
  <c r="J90" i="70"/>
  <c r="H90" i="70"/>
  <c r="I90" i="70"/>
  <c r="BU90" i="70" s="1"/>
  <c r="AJ91" i="70"/>
  <c r="BP91" i="70" s="1"/>
  <c r="BQ91" i="70" s="1"/>
  <c r="BR91" i="70" s="1"/>
  <c r="BS91" i="70" s="1"/>
  <c r="BT91" i="70" s="1"/>
  <c r="BX87" i="70" l="1"/>
  <c r="BY87" i="70" s="1"/>
  <c r="W87" i="70" s="1"/>
  <c r="BV88" i="70"/>
  <c r="BW88" i="70" s="1"/>
  <c r="V89" i="70"/>
  <c r="R89" i="70" s="1"/>
  <c r="BL89" i="70" s="1"/>
  <c r="BX88" i="70"/>
  <c r="BY88" i="70" s="1"/>
  <c r="Q90" i="70"/>
  <c r="AH91" i="70"/>
  <c r="BO91" i="70" s="1"/>
  <c r="AH426" i="70"/>
  <c r="BO426" i="70" s="1"/>
  <c r="U91" i="70"/>
  <c r="AI91" i="70"/>
  <c r="K91" i="70"/>
  <c r="J91" i="70"/>
  <c r="I91" i="70"/>
  <c r="BU91" i="70" s="1"/>
  <c r="G91" i="70"/>
  <c r="S91" i="70" s="1"/>
  <c r="T91" i="70" s="1"/>
  <c r="H91" i="70"/>
  <c r="AJ92" i="70"/>
  <c r="BP92" i="70" s="1"/>
  <c r="BQ92" i="70" s="1"/>
  <c r="BR92" i="70" s="1"/>
  <c r="BS92" i="70" s="1"/>
  <c r="BT92" i="70" s="1"/>
  <c r="CB88" i="70" l="1"/>
  <c r="W88" i="70"/>
  <c r="CB87" i="70"/>
  <c r="BZ87" i="70"/>
  <c r="CA87" i="70"/>
  <c r="CA88" i="70"/>
  <c r="BX89" i="70"/>
  <c r="BY89" i="70" s="1"/>
  <c r="V90" i="70"/>
  <c r="R90" i="70" s="1"/>
  <c r="BL90" i="70" s="1"/>
  <c r="BV89" i="70"/>
  <c r="BW89" i="70" s="1"/>
  <c r="BZ88" i="70"/>
  <c r="Q91" i="70"/>
  <c r="AH92" i="70"/>
  <c r="BO92" i="70" s="1"/>
  <c r="AH427" i="70"/>
  <c r="BO427" i="70" s="1"/>
  <c r="U92" i="70"/>
  <c r="AI92" i="70"/>
  <c r="K92" i="70"/>
  <c r="J92" i="70"/>
  <c r="I92" i="70"/>
  <c r="BU92" i="70" s="1"/>
  <c r="G92" i="70"/>
  <c r="S92" i="70" s="1"/>
  <c r="T92" i="70" s="1"/>
  <c r="H92" i="70"/>
  <c r="AJ93" i="70"/>
  <c r="BP93" i="70" s="1"/>
  <c r="BQ93" i="70" s="1"/>
  <c r="BR93" i="70" s="1"/>
  <c r="BS93" i="70" s="1"/>
  <c r="BT93" i="70" s="1"/>
  <c r="W89" i="70" l="1"/>
  <c r="BZ89" i="70"/>
  <c r="CA89" i="70"/>
  <c r="CB89" i="70"/>
  <c r="BV90" i="70"/>
  <c r="BW90" i="70" s="1"/>
  <c r="BX90" i="70"/>
  <c r="BY90" i="70" s="1"/>
  <c r="V91" i="70"/>
  <c r="R91" i="70" s="1"/>
  <c r="BL91" i="70" s="1"/>
  <c r="AH93" i="70"/>
  <c r="BO93" i="70" s="1"/>
  <c r="Q92" i="70"/>
  <c r="AH428" i="70"/>
  <c r="BO428" i="70" s="1"/>
  <c r="U93" i="70"/>
  <c r="AI93" i="70"/>
  <c r="K93" i="70"/>
  <c r="J93" i="70"/>
  <c r="I93" i="70"/>
  <c r="BU93" i="70" s="1"/>
  <c r="G93" i="70"/>
  <c r="S93" i="70" s="1"/>
  <c r="T93" i="70" s="1"/>
  <c r="H93" i="70"/>
  <c r="AJ94" i="70"/>
  <c r="BP94" i="70" s="1"/>
  <c r="BQ94" i="70" s="1"/>
  <c r="BR94" i="70" s="1"/>
  <c r="BS94" i="70" s="1"/>
  <c r="BT94" i="70" s="1"/>
  <c r="CB90" i="70" l="1"/>
  <c r="W90" i="70"/>
  <c r="BV91" i="70"/>
  <c r="BW91" i="70" s="1"/>
  <c r="CA90" i="70"/>
  <c r="BZ90" i="70"/>
  <c r="BX91" i="70"/>
  <c r="BY91" i="70" s="1"/>
  <c r="V92" i="70"/>
  <c r="R92" i="70" s="1"/>
  <c r="BL92" i="70" s="1"/>
  <c r="Q93" i="70"/>
  <c r="AH94" i="70"/>
  <c r="BO94" i="70" s="1"/>
  <c r="AH429" i="70"/>
  <c r="BO429" i="70" s="1"/>
  <c r="U94" i="70"/>
  <c r="AI94" i="70"/>
  <c r="K94" i="70"/>
  <c r="J94" i="70"/>
  <c r="I94" i="70"/>
  <c r="BU94" i="70" s="1"/>
  <c r="H94" i="70"/>
  <c r="G94" i="70"/>
  <c r="S94" i="70" s="1"/>
  <c r="T94" i="70" s="1"/>
  <c r="AJ95" i="70"/>
  <c r="BP95" i="70" s="1"/>
  <c r="BQ95" i="70" s="1"/>
  <c r="BR95" i="70" s="1"/>
  <c r="BS95" i="70" s="1"/>
  <c r="BT95" i="70" s="1"/>
  <c r="CB91" i="70" l="1"/>
  <c r="W91" i="70"/>
  <c r="BV92" i="70"/>
  <c r="BW92" i="70" s="1"/>
  <c r="BZ91" i="70"/>
  <c r="CA91" i="70"/>
  <c r="BX92" i="70"/>
  <c r="BY92" i="70" s="1"/>
  <c r="V93" i="70"/>
  <c r="BV93" i="70" s="1"/>
  <c r="BW93" i="70" s="1"/>
  <c r="AH95" i="70"/>
  <c r="BO95" i="70" s="1"/>
  <c r="Q94" i="70"/>
  <c r="AH430" i="70"/>
  <c r="BO430" i="70" s="1"/>
  <c r="U95" i="70"/>
  <c r="AI95" i="70"/>
  <c r="K95" i="70"/>
  <c r="J95" i="70"/>
  <c r="H95" i="70"/>
  <c r="I95" i="70"/>
  <c r="BU95" i="70" s="1"/>
  <c r="G95" i="70"/>
  <c r="S95" i="70" s="1"/>
  <c r="T95" i="70" s="1"/>
  <c r="AJ96" i="70"/>
  <c r="BP96" i="70" s="1"/>
  <c r="BQ96" i="70" s="1"/>
  <c r="BR96" i="70" s="1"/>
  <c r="BS96" i="70" s="1"/>
  <c r="BT96" i="70" s="1"/>
  <c r="BZ92" i="70" l="1"/>
  <c r="W92" i="70"/>
  <c r="CB92" i="70"/>
  <c r="CA92" i="70"/>
  <c r="R93" i="70"/>
  <c r="BL93" i="70" s="1"/>
  <c r="V94" i="70"/>
  <c r="R94" i="70" s="1"/>
  <c r="BL94" i="70" s="1"/>
  <c r="Q95" i="70"/>
  <c r="AH96" i="70"/>
  <c r="BO96" i="70" s="1"/>
  <c r="AH431" i="70"/>
  <c r="BO431" i="70" s="1"/>
  <c r="AI96" i="70"/>
  <c r="U96" i="70"/>
  <c r="K96" i="70"/>
  <c r="J96" i="70"/>
  <c r="H96" i="70"/>
  <c r="I96" i="70"/>
  <c r="BU96" i="70" s="1"/>
  <c r="G96" i="70"/>
  <c r="S96" i="70" s="1"/>
  <c r="T96" i="70" s="1"/>
  <c r="AJ97" i="70"/>
  <c r="BP97" i="70" s="1"/>
  <c r="BQ97" i="70" s="1"/>
  <c r="BR97" i="70" s="1"/>
  <c r="BS97" i="70" s="1"/>
  <c r="BT97" i="70" s="1"/>
  <c r="BV94" i="70" l="1"/>
  <c r="BW94" i="70" s="1"/>
  <c r="BX93" i="70"/>
  <c r="BY93" i="70" s="1"/>
  <c r="W93" i="70" s="1"/>
  <c r="V95" i="70"/>
  <c r="R95" i="70" s="1"/>
  <c r="BL95" i="70" s="1"/>
  <c r="BX94" i="70"/>
  <c r="BY94" i="70" s="1"/>
  <c r="AH97" i="70"/>
  <c r="BO97" i="70" s="1"/>
  <c r="Q96" i="70"/>
  <c r="AH432" i="70"/>
  <c r="BO432" i="70" s="1"/>
  <c r="U97" i="70"/>
  <c r="AI97" i="70"/>
  <c r="K97" i="70"/>
  <c r="J97" i="70"/>
  <c r="H97" i="70"/>
  <c r="I97" i="70"/>
  <c r="BU97" i="70" s="1"/>
  <c r="G97" i="70"/>
  <c r="S97" i="70" s="1"/>
  <c r="T97" i="70" s="1"/>
  <c r="AJ98" i="70"/>
  <c r="BP98" i="70" s="1"/>
  <c r="BQ98" i="70" s="1"/>
  <c r="BR98" i="70" s="1"/>
  <c r="BS98" i="70" s="1"/>
  <c r="BT98" i="70" s="1"/>
  <c r="CB94" i="70" l="1"/>
  <c r="W94" i="70"/>
  <c r="BV95" i="70"/>
  <c r="BW95" i="70" s="1"/>
  <c r="BX95" i="70"/>
  <c r="BY95" i="70" s="1"/>
  <c r="BZ93" i="70"/>
  <c r="CA93" i="70"/>
  <c r="CB93" i="70"/>
  <c r="CA94" i="70"/>
  <c r="V96" i="70"/>
  <c r="R96" i="70" s="1"/>
  <c r="BL96" i="70" s="1"/>
  <c r="BZ94" i="70"/>
  <c r="Q97" i="70"/>
  <c r="AH98" i="70"/>
  <c r="BO98" i="70" s="1"/>
  <c r="AH433" i="70"/>
  <c r="BO433" i="70" s="1"/>
  <c r="U98" i="70"/>
  <c r="AI98" i="70"/>
  <c r="K98" i="70"/>
  <c r="J98" i="70"/>
  <c r="H98" i="70"/>
  <c r="I98" i="70"/>
  <c r="BU98" i="70" s="1"/>
  <c r="G98" i="70"/>
  <c r="S98" i="70" s="1"/>
  <c r="T98" i="70" s="1"/>
  <c r="AJ99" i="70"/>
  <c r="BP99" i="70" s="1"/>
  <c r="BQ99" i="70" s="1"/>
  <c r="BR99" i="70" s="1"/>
  <c r="BS99" i="70" s="1"/>
  <c r="BT99" i="70" s="1"/>
  <c r="W95" i="70" l="1"/>
  <c r="BZ95" i="70"/>
  <c r="CA95" i="70"/>
  <c r="CB95" i="70"/>
  <c r="BX96" i="70"/>
  <c r="BY96" i="70" s="1"/>
  <c r="V97" i="70"/>
  <c r="R97" i="70" s="1"/>
  <c r="BL97" i="70" s="1"/>
  <c r="BV96" i="70"/>
  <c r="BW96" i="70" s="1"/>
  <c r="Q98" i="70"/>
  <c r="AH99" i="70"/>
  <c r="BO99" i="70" s="1"/>
  <c r="AH434" i="70"/>
  <c r="BO434" i="70" s="1"/>
  <c r="U99" i="70"/>
  <c r="AI99" i="70"/>
  <c r="K99" i="70"/>
  <c r="J99" i="70"/>
  <c r="I99" i="70"/>
  <c r="BU99" i="70" s="1"/>
  <c r="H99" i="70"/>
  <c r="G99" i="70"/>
  <c r="S99" i="70" s="1"/>
  <c r="T99" i="70" s="1"/>
  <c r="AJ100" i="70"/>
  <c r="BP100" i="70" s="1"/>
  <c r="BQ100" i="70" s="1"/>
  <c r="BR100" i="70" s="1"/>
  <c r="BS100" i="70" s="1"/>
  <c r="BT100" i="70" s="1"/>
  <c r="W96" i="70" l="1"/>
  <c r="CB96" i="70"/>
  <c r="CA96" i="70"/>
  <c r="BV97" i="70"/>
  <c r="BW97" i="70" s="1"/>
  <c r="BX97" i="70"/>
  <c r="BY97" i="70" s="1"/>
  <c r="V98" i="70"/>
  <c r="BV98" i="70" s="1"/>
  <c r="BW98" i="70" s="1"/>
  <c r="BZ96" i="70"/>
  <c r="Q99" i="70"/>
  <c r="AH100" i="70"/>
  <c r="BO100" i="70" s="1"/>
  <c r="AH435" i="70"/>
  <c r="BO435" i="70" s="1"/>
  <c r="AI100" i="70"/>
  <c r="U100" i="70"/>
  <c r="G100" i="70"/>
  <c r="S100" i="70" s="1"/>
  <c r="T100" i="70" s="1"/>
  <c r="K100" i="70"/>
  <c r="J100" i="70"/>
  <c r="I100" i="70"/>
  <c r="BU100" i="70" s="1"/>
  <c r="H100" i="70"/>
  <c r="AJ101" i="70"/>
  <c r="BP101" i="70" s="1"/>
  <c r="BQ101" i="70" s="1"/>
  <c r="BR101" i="70" s="1"/>
  <c r="BS101" i="70" s="1"/>
  <c r="W97" i="70" l="1"/>
  <c r="CB97" i="70"/>
  <c r="BZ97" i="70"/>
  <c r="CA97" i="70"/>
  <c r="R98" i="70"/>
  <c r="BL98" i="70" s="1"/>
  <c r="V99" i="70"/>
  <c r="R99" i="70" s="1"/>
  <c r="BL99" i="70" s="1"/>
  <c r="BT101" i="70"/>
  <c r="Q100" i="70"/>
  <c r="AH101" i="70"/>
  <c r="BO101" i="70" s="1"/>
  <c r="AH436" i="70"/>
  <c r="BO436" i="70" s="1"/>
  <c r="U101" i="70"/>
  <c r="AI101" i="70"/>
  <c r="G101" i="70"/>
  <c r="S101" i="70" s="1"/>
  <c r="T101" i="70" s="1"/>
  <c r="K101" i="70"/>
  <c r="J101" i="70"/>
  <c r="I101" i="70"/>
  <c r="BU101" i="70" s="1"/>
  <c r="H101" i="70"/>
  <c r="AJ102" i="70"/>
  <c r="BP102" i="70" s="1"/>
  <c r="BQ102" i="70" s="1"/>
  <c r="BR102" i="70" s="1"/>
  <c r="BS102" i="70" s="1"/>
  <c r="BT102" i="70" s="1"/>
  <c r="BV99" i="70" l="1"/>
  <c r="BW99" i="70" s="1"/>
  <c r="BX98" i="70"/>
  <c r="BY98" i="70" s="1"/>
  <c r="W98" i="70" s="1"/>
  <c r="BX99" i="70"/>
  <c r="BY99" i="70" s="1"/>
  <c r="V100" i="70"/>
  <c r="R100" i="70" s="1"/>
  <c r="BL100" i="70" s="1"/>
  <c r="Q101" i="70"/>
  <c r="AH102" i="70"/>
  <c r="BO102" i="70" s="1"/>
  <c r="AH437" i="70"/>
  <c r="BO437" i="70" s="1"/>
  <c r="U102" i="70"/>
  <c r="AI102" i="70"/>
  <c r="G102" i="70"/>
  <c r="S102" i="70" s="1"/>
  <c r="T102" i="70" s="1"/>
  <c r="K102" i="70"/>
  <c r="J102" i="70"/>
  <c r="I102" i="70"/>
  <c r="BU102" i="70" s="1"/>
  <c r="H102" i="70"/>
  <c r="AJ103" i="70"/>
  <c r="BP103" i="70" s="1"/>
  <c r="BQ103" i="70" s="1"/>
  <c r="BR103" i="70" s="1"/>
  <c r="BS103" i="70" s="1"/>
  <c r="BT103" i="70" s="1"/>
  <c r="BZ99" i="70" l="1"/>
  <c r="W99" i="70"/>
  <c r="CB99" i="70"/>
  <c r="BV100" i="70"/>
  <c r="BW100" i="70" s="1"/>
  <c r="CA99" i="70"/>
  <c r="CB98" i="70"/>
  <c r="BZ98" i="70"/>
  <c r="CA98" i="70"/>
  <c r="V101" i="70"/>
  <c r="BV101" i="70" s="1"/>
  <c r="BW101" i="70" s="1"/>
  <c r="BX100" i="70"/>
  <c r="BY100" i="70" s="1"/>
  <c r="Q102" i="70"/>
  <c r="AH103" i="70"/>
  <c r="BO103" i="70" s="1"/>
  <c r="AH438" i="70"/>
  <c r="BO438" i="70" s="1"/>
  <c r="U103" i="70"/>
  <c r="AI103" i="70"/>
  <c r="K103" i="70"/>
  <c r="J103" i="70"/>
  <c r="H103" i="70"/>
  <c r="I103" i="70"/>
  <c r="BU103" i="70" s="1"/>
  <c r="G103" i="70"/>
  <c r="S103" i="70" s="1"/>
  <c r="T103" i="70" s="1"/>
  <c r="AJ104" i="70"/>
  <c r="BP104" i="70" s="1"/>
  <c r="BQ104" i="70" s="1"/>
  <c r="BR104" i="70" s="1"/>
  <c r="BS104" i="70" s="1"/>
  <c r="BT104" i="70" s="1"/>
  <c r="CB100" i="70" l="1"/>
  <c r="W100" i="70"/>
  <c r="R101" i="70"/>
  <c r="BL101" i="70" s="1"/>
  <c r="CA100" i="70"/>
  <c r="V102" i="70"/>
  <c r="BV102" i="70" s="1"/>
  <c r="BW102" i="70" s="1"/>
  <c r="BZ100" i="70"/>
  <c r="Q103" i="70"/>
  <c r="AH104" i="70"/>
  <c r="BO104" i="70" s="1"/>
  <c r="AH439" i="70"/>
  <c r="BO439" i="70" s="1"/>
  <c r="AI104" i="70"/>
  <c r="U104" i="70"/>
  <c r="K104" i="70"/>
  <c r="J104" i="70"/>
  <c r="H104" i="70"/>
  <c r="I104" i="70"/>
  <c r="BU104" i="70" s="1"/>
  <c r="G104" i="70"/>
  <c r="S104" i="70" s="1"/>
  <c r="T104" i="70" s="1"/>
  <c r="AJ105" i="70"/>
  <c r="BP105" i="70" s="1"/>
  <c r="BQ105" i="70" s="1"/>
  <c r="BR105" i="70" s="1"/>
  <c r="BS105" i="70" s="1"/>
  <c r="BT105" i="70" s="1"/>
  <c r="BX101" i="70" l="1"/>
  <c r="BY101" i="70" s="1"/>
  <c r="W101" i="70" s="1"/>
  <c r="R102" i="70"/>
  <c r="BL102" i="70" s="1"/>
  <c r="V103" i="70"/>
  <c r="BV103" i="70" s="1"/>
  <c r="BW103" i="70" s="1"/>
  <c r="Q104" i="70"/>
  <c r="AH105" i="70"/>
  <c r="BO105" i="70" s="1"/>
  <c r="AH440" i="70"/>
  <c r="BO440" i="70" s="1"/>
  <c r="AI105" i="70"/>
  <c r="U105" i="70"/>
  <c r="K105" i="70"/>
  <c r="J105" i="70"/>
  <c r="H105" i="70"/>
  <c r="I105" i="70"/>
  <c r="BU105" i="70" s="1"/>
  <c r="G105" i="70"/>
  <c r="S105" i="70" s="1"/>
  <c r="T105" i="70" s="1"/>
  <c r="AJ106" i="70"/>
  <c r="BP106" i="70" s="1"/>
  <c r="BQ106" i="70" s="1"/>
  <c r="BR106" i="70" s="1"/>
  <c r="BS106" i="70" s="1"/>
  <c r="BT106" i="70" s="1"/>
  <c r="BZ101" i="70" l="1"/>
  <c r="CA101" i="70"/>
  <c r="CB101" i="70"/>
  <c r="BX102" i="70"/>
  <c r="BY102" i="70" s="1"/>
  <c r="CB102" i="70" s="1"/>
  <c r="R103" i="70"/>
  <c r="BL103" i="70" s="1"/>
  <c r="V104" i="70"/>
  <c r="R104" i="70" s="1"/>
  <c r="BL104" i="70" s="1"/>
  <c r="Q105" i="70"/>
  <c r="AH106" i="70"/>
  <c r="BO106" i="70" s="1"/>
  <c r="AH441" i="70"/>
  <c r="BO441" i="70" s="1"/>
  <c r="U106" i="70"/>
  <c r="AI106" i="70"/>
  <c r="K106" i="70"/>
  <c r="J106" i="70"/>
  <c r="H106" i="70"/>
  <c r="I106" i="70"/>
  <c r="BU106" i="70" s="1"/>
  <c r="G106" i="70"/>
  <c r="S106" i="70" s="1"/>
  <c r="T106" i="70" s="1"/>
  <c r="AJ107" i="70"/>
  <c r="BP107" i="70" s="1"/>
  <c r="BQ107" i="70" s="1"/>
  <c r="BR107" i="70" s="1"/>
  <c r="BS107" i="70" s="1"/>
  <c r="BT107" i="70" s="1"/>
  <c r="BZ102" i="70" l="1"/>
  <c r="CA102" i="70"/>
  <c r="W102" i="70"/>
  <c r="BV104" i="70"/>
  <c r="BW104" i="70" s="1"/>
  <c r="BX103" i="70"/>
  <c r="BY103" i="70" s="1"/>
  <c r="W103" i="70" s="1"/>
  <c r="BX104" i="70"/>
  <c r="BY104" i="70" s="1"/>
  <c r="V105" i="70"/>
  <c r="R105" i="70" s="1"/>
  <c r="BL105" i="70" s="1"/>
  <c r="Q106" i="70"/>
  <c r="AH107" i="70"/>
  <c r="BO107" i="70" s="1"/>
  <c r="AH442" i="70"/>
  <c r="BO442" i="70" s="1"/>
  <c r="U107" i="70"/>
  <c r="AI107" i="70"/>
  <c r="K107" i="70"/>
  <c r="J107" i="70"/>
  <c r="I107" i="70"/>
  <c r="BU107" i="70" s="1"/>
  <c r="H107" i="70"/>
  <c r="G107" i="70"/>
  <c r="S107" i="70" s="1"/>
  <c r="T107" i="70" s="1"/>
  <c r="AJ108" i="70"/>
  <c r="BP108" i="70" s="1"/>
  <c r="BQ108" i="70" s="1"/>
  <c r="BR108" i="70" s="1"/>
  <c r="BS108" i="70" s="1"/>
  <c r="BT108" i="70" s="1"/>
  <c r="CA104" i="70" l="1"/>
  <c r="W104" i="70"/>
  <c r="CB104" i="70"/>
  <c r="BZ104" i="70"/>
  <c r="CB103" i="70"/>
  <c r="BZ103" i="70"/>
  <c r="CA103" i="70"/>
  <c r="V106" i="70"/>
  <c r="R106" i="70" s="1"/>
  <c r="BL106" i="70" s="1"/>
  <c r="BX105" i="70"/>
  <c r="BY105" i="70" s="1"/>
  <c r="BV105" i="70"/>
  <c r="BW105" i="70" s="1"/>
  <c r="Q107" i="70"/>
  <c r="AH108" i="70"/>
  <c r="BO108" i="70" s="1"/>
  <c r="AH443" i="70"/>
  <c r="BO443" i="70" s="1"/>
  <c r="AI108" i="70"/>
  <c r="U108" i="70"/>
  <c r="G108" i="70"/>
  <c r="S108" i="70" s="1"/>
  <c r="T108" i="70" s="1"/>
  <c r="K108" i="70"/>
  <c r="J108" i="70"/>
  <c r="I108" i="70"/>
  <c r="BU108" i="70" s="1"/>
  <c r="H108" i="70"/>
  <c r="AJ109" i="70"/>
  <c r="BP109" i="70" s="1"/>
  <c r="BQ109" i="70" s="1"/>
  <c r="BR109" i="70" s="1"/>
  <c r="BS109" i="70" s="1"/>
  <c r="BT109" i="70" s="1"/>
  <c r="CB105" i="70" l="1"/>
  <c r="W105" i="70"/>
  <c r="BV106" i="70"/>
  <c r="BW106" i="70" s="1"/>
  <c r="BX106" i="70"/>
  <c r="BY106" i="70" s="1"/>
  <c r="CA105" i="70"/>
  <c r="BZ105" i="70"/>
  <c r="V107" i="70"/>
  <c r="R107" i="70" s="1"/>
  <c r="BL107" i="70" s="1"/>
  <c r="AH109" i="70"/>
  <c r="BO109" i="70" s="1"/>
  <c r="Q108" i="70"/>
  <c r="AH444" i="70"/>
  <c r="BO444" i="70" s="1"/>
  <c r="AI109" i="70"/>
  <c r="U109" i="70"/>
  <c r="G109" i="70"/>
  <c r="S109" i="70" s="1"/>
  <c r="T109" i="70" s="1"/>
  <c r="K109" i="70"/>
  <c r="J109" i="70"/>
  <c r="I109" i="70"/>
  <c r="BU109" i="70" s="1"/>
  <c r="H109" i="70"/>
  <c r="AJ110" i="70"/>
  <c r="BP110" i="70" s="1"/>
  <c r="BQ110" i="70" s="1"/>
  <c r="BR110" i="70" s="1"/>
  <c r="BS110" i="70" s="1"/>
  <c r="BT110" i="70" s="1"/>
  <c r="W106" i="70" l="1"/>
  <c r="CB106" i="70"/>
  <c r="BZ106" i="70"/>
  <c r="CA106" i="70"/>
  <c r="V108" i="70"/>
  <c r="R108" i="70" s="1"/>
  <c r="BL108" i="70" s="1"/>
  <c r="BX107" i="70"/>
  <c r="BY107" i="70" s="1"/>
  <c r="BV107" i="70"/>
  <c r="BW107" i="70" s="1"/>
  <c r="AH110" i="70"/>
  <c r="BO110" i="70" s="1"/>
  <c r="Q109" i="70"/>
  <c r="AH445" i="70"/>
  <c r="BO445" i="70" s="1"/>
  <c r="U110" i="70"/>
  <c r="AI110" i="70"/>
  <c r="G110" i="70"/>
  <c r="S110" i="70" s="1"/>
  <c r="T110" i="70" s="1"/>
  <c r="K110" i="70"/>
  <c r="J110" i="70"/>
  <c r="I110" i="70"/>
  <c r="BU110" i="70" s="1"/>
  <c r="H110" i="70"/>
  <c r="AJ111" i="70"/>
  <c r="BP111" i="70" s="1"/>
  <c r="BQ111" i="70" s="1"/>
  <c r="BR111" i="70" s="1"/>
  <c r="BS111" i="70" s="1"/>
  <c r="BT111" i="70" s="1"/>
  <c r="CB107" i="70" l="1"/>
  <c r="W107" i="70"/>
  <c r="BX108" i="70"/>
  <c r="BY108" i="70" s="1"/>
  <c r="BV108" i="70"/>
  <c r="BW108" i="70" s="1"/>
  <c r="CA107" i="70"/>
  <c r="BZ107" i="70"/>
  <c r="V109" i="70"/>
  <c r="BV109" i="70" s="1"/>
  <c r="BW109" i="70" s="1"/>
  <c r="Q110" i="70"/>
  <c r="AH111" i="70"/>
  <c r="BO111" i="70" s="1"/>
  <c r="AH446" i="70"/>
  <c r="BO446" i="70" s="1"/>
  <c r="U111" i="70"/>
  <c r="AI111" i="70"/>
  <c r="K111" i="70"/>
  <c r="J111" i="70"/>
  <c r="H111" i="70"/>
  <c r="I111" i="70"/>
  <c r="BU111" i="70" s="1"/>
  <c r="G111" i="70"/>
  <c r="S111" i="70" s="1"/>
  <c r="T111" i="70" s="1"/>
  <c r="AJ112" i="70"/>
  <c r="BP112" i="70" s="1"/>
  <c r="BQ112" i="70" s="1"/>
  <c r="BR112" i="70" s="1"/>
  <c r="BS112" i="70" s="1"/>
  <c r="BT112" i="70" s="1"/>
  <c r="W108" i="70" l="1"/>
  <c r="CA108" i="70"/>
  <c r="BZ108" i="70"/>
  <c r="R109" i="70"/>
  <c r="BL109" i="70" s="1"/>
  <c r="CB108" i="70"/>
  <c r="V110" i="70"/>
  <c r="R110" i="70" s="1"/>
  <c r="BL110" i="70" s="1"/>
  <c r="Q111" i="70"/>
  <c r="AH112" i="70"/>
  <c r="BO112" i="70" s="1"/>
  <c r="AH447" i="70"/>
  <c r="BO447" i="70" s="1"/>
  <c r="U112" i="70"/>
  <c r="AI112" i="70"/>
  <c r="K112" i="70"/>
  <c r="J112" i="70"/>
  <c r="H112" i="70"/>
  <c r="I112" i="70"/>
  <c r="BU112" i="70" s="1"/>
  <c r="G112" i="70"/>
  <c r="S112" i="70" s="1"/>
  <c r="T112" i="70" s="1"/>
  <c r="AJ113" i="70"/>
  <c r="BP113" i="70" s="1"/>
  <c r="BQ113" i="70" s="1"/>
  <c r="BR113" i="70" s="1"/>
  <c r="BS113" i="70" s="1"/>
  <c r="BT113" i="70" s="1"/>
  <c r="BV110" i="70" l="1"/>
  <c r="BW110" i="70" s="1"/>
  <c r="BX109" i="70"/>
  <c r="BY109" i="70" s="1"/>
  <c r="BX110" i="70"/>
  <c r="BY110" i="70" s="1"/>
  <c r="V111" i="70"/>
  <c r="R111" i="70" s="1"/>
  <c r="BL111" i="70" s="1"/>
  <c r="AH113" i="70"/>
  <c r="BO113" i="70" s="1"/>
  <c r="Q112" i="70"/>
  <c r="AH448" i="70"/>
  <c r="BO448" i="70" s="1"/>
  <c r="U113" i="70"/>
  <c r="AI113" i="70"/>
  <c r="K113" i="70"/>
  <c r="J113" i="70"/>
  <c r="H113" i="70"/>
  <c r="I113" i="70"/>
  <c r="BU113" i="70" s="1"/>
  <c r="G113" i="70"/>
  <c r="S113" i="70" s="1"/>
  <c r="T113" i="70" s="1"/>
  <c r="AJ114" i="70"/>
  <c r="BP114" i="70" s="1"/>
  <c r="BQ114" i="70" s="1"/>
  <c r="BR114" i="70" s="1"/>
  <c r="BS114" i="70" s="1"/>
  <c r="BT114" i="70" s="1"/>
  <c r="W110" i="70" l="1"/>
  <c r="CA109" i="70"/>
  <c r="W109" i="70"/>
  <c r="BV111" i="70"/>
  <c r="BW111" i="70" s="1"/>
  <c r="BZ109" i="70"/>
  <c r="CB109" i="70"/>
  <c r="CB110" i="70"/>
  <c r="CA110" i="70"/>
  <c r="BZ110" i="70"/>
  <c r="V112" i="70"/>
  <c r="R112" i="70" s="1"/>
  <c r="BL112" i="70" s="1"/>
  <c r="BX111" i="70"/>
  <c r="BY111" i="70" s="1"/>
  <c r="Q113" i="70"/>
  <c r="AH114" i="70"/>
  <c r="BO114" i="70" s="1"/>
  <c r="AH449" i="70"/>
  <c r="BO449" i="70" s="1"/>
  <c r="AI114" i="70"/>
  <c r="U114" i="70"/>
  <c r="K114" i="70"/>
  <c r="J114" i="70"/>
  <c r="H114" i="70"/>
  <c r="I114" i="70"/>
  <c r="BU114" i="70" s="1"/>
  <c r="G114" i="70"/>
  <c r="S114" i="70" s="1"/>
  <c r="T114" i="70" s="1"/>
  <c r="AJ115" i="70"/>
  <c r="BP115" i="70" s="1"/>
  <c r="BQ115" i="70" s="1"/>
  <c r="BR115" i="70" s="1"/>
  <c r="BS115" i="70" s="1"/>
  <c r="BT115" i="70" s="1"/>
  <c r="BZ111" i="70" l="1"/>
  <c r="W111" i="70"/>
  <c r="BV112" i="70"/>
  <c r="BW112" i="70" s="1"/>
  <c r="CB111" i="70"/>
  <c r="CA111" i="70"/>
  <c r="V113" i="70"/>
  <c r="BV113" i="70" s="1"/>
  <c r="BW113" i="70" s="1"/>
  <c r="BX112" i="70"/>
  <c r="BY112" i="70" s="1"/>
  <c r="Q114" i="70"/>
  <c r="AH115" i="70"/>
  <c r="BO115" i="70" s="1"/>
  <c r="AH450" i="70"/>
  <c r="BO450" i="70" s="1"/>
  <c r="AI115" i="70"/>
  <c r="U115" i="70"/>
  <c r="K115" i="70"/>
  <c r="J115" i="70"/>
  <c r="I115" i="70"/>
  <c r="BU115" i="70" s="1"/>
  <c r="H115" i="70"/>
  <c r="G115" i="70"/>
  <c r="S115" i="70" s="1"/>
  <c r="T115" i="70" s="1"/>
  <c r="AJ116" i="70"/>
  <c r="BP116" i="70" s="1"/>
  <c r="BQ116" i="70" s="1"/>
  <c r="BR116" i="70" s="1"/>
  <c r="BS116" i="70" s="1"/>
  <c r="BT116" i="70" s="1"/>
  <c r="CB112" i="70" l="1"/>
  <c r="W112" i="70"/>
  <c r="R113" i="70"/>
  <c r="BX113" i="70" s="1"/>
  <c r="BY113" i="70" s="1"/>
  <c r="V114" i="70"/>
  <c r="R114" i="70" s="1"/>
  <c r="BL114" i="70" s="1"/>
  <c r="CA112" i="70"/>
  <c r="BZ112" i="70"/>
  <c r="Q115" i="70"/>
  <c r="AH116" i="70"/>
  <c r="BO116" i="70" s="1"/>
  <c r="AH451" i="70"/>
  <c r="BO451" i="70" s="1"/>
  <c r="AI116" i="70"/>
  <c r="U116" i="70"/>
  <c r="G116" i="70"/>
  <c r="S116" i="70" s="1"/>
  <c r="T116" i="70" s="1"/>
  <c r="K116" i="70"/>
  <c r="J116" i="70"/>
  <c r="I116" i="70"/>
  <c r="BU116" i="70" s="1"/>
  <c r="H116" i="70"/>
  <c r="AJ117" i="70"/>
  <c r="BP117" i="70" s="1"/>
  <c r="BQ117" i="70" s="1"/>
  <c r="BR117" i="70" s="1"/>
  <c r="BS117" i="70" s="1"/>
  <c r="BT117" i="70" s="1"/>
  <c r="BL113" i="70" l="1"/>
  <c r="BV114" i="70"/>
  <c r="BW114" i="70" s="1"/>
  <c r="BX114" i="70"/>
  <c r="BY114" i="70" s="1"/>
  <c r="V115" i="70"/>
  <c r="R115" i="70" s="1"/>
  <c r="BL115" i="70" s="1"/>
  <c r="AH117" i="70"/>
  <c r="BO117" i="70" s="1"/>
  <c r="Q116" i="70"/>
  <c r="AH452" i="70"/>
  <c r="BO452" i="70" s="1"/>
  <c r="AI117" i="70"/>
  <c r="U117" i="70"/>
  <c r="G117" i="70"/>
  <c r="S117" i="70" s="1"/>
  <c r="T117" i="70" s="1"/>
  <c r="K117" i="70"/>
  <c r="J117" i="70"/>
  <c r="I117" i="70"/>
  <c r="BU117" i="70" s="1"/>
  <c r="H117" i="70"/>
  <c r="AJ118" i="70"/>
  <c r="BP118" i="70" s="1"/>
  <c r="BQ118" i="70" s="1"/>
  <c r="BR118" i="70" s="1"/>
  <c r="BS118" i="70" s="1"/>
  <c r="BT118" i="70" s="1"/>
  <c r="W114" i="70" l="1"/>
  <c r="BZ113" i="70"/>
  <c r="CA113" i="70"/>
  <c r="CB113" i="70"/>
  <c r="W113" i="70"/>
  <c r="CA114" i="70"/>
  <c r="CB114" i="70"/>
  <c r="BZ114" i="70"/>
  <c r="BX115" i="70"/>
  <c r="BY115" i="70" s="1"/>
  <c r="BV115" i="70"/>
  <c r="BW115" i="70" s="1"/>
  <c r="V116" i="70"/>
  <c r="BV116" i="70" s="1"/>
  <c r="BW116" i="70" s="1"/>
  <c r="Q117" i="70"/>
  <c r="AH118" i="70"/>
  <c r="BO118" i="70" s="1"/>
  <c r="AH453" i="70"/>
  <c r="BO453" i="70" s="1"/>
  <c r="U118" i="70"/>
  <c r="AI118" i="70"/>
  <c r="G118" i="70"/>
  <c r="S118" i="70" s="1"/>
  <c r="T118" i="70" s="1"/>
  <c r="K118" i="70"/>
  <c r="J118" i="70"/>
  <c r="I118" i="70"/>
  <c r="BU118" i="70" s="1"/>
  <c r="H118" i="70"/>
  <c r="AJ119" i="70"/>
  <c r="BP119" i="70" s="1"/>
  <c r="BQ119" i="70" s="1"/>
  <c r="BR119" i="70" s="1"/>
  <c r="BS119" i="70" s="1"/>
  <c r="W115" i="70" l="1"/>
  <c r="R116" i="70"/>
  <c r="BL116" i="70" s="1"/>
  <c r="BZ115" i="70"/>
  <c r="CB115" i="70"/>
  <c r="CA115" i="70"/>
  <c r="V117" i="70"/>
  <c r="BV117" i="70" s="1"/>
  <c r="BW117" i="70" s="1"/>
  <c r="BT119" i="70"/>
  <c r="AH119" i="70"/>
  <c r="BO119" i="70" s="1"/>
  <c r="Q118" i="70"/>
  <c r="AH454" i="70"/>
  <c r="BO454" i="70" s="1"/>
  <c r="U119" i="70"/>
  <c r="AI119" i="70"/>
  <c r="K119" i="70"/>
  <c r="J119" i="70"/>
  <c r="H119" i="70"/>
  <c r="I119" i="70"/>
  <c r="BU119" i="70" s="1"/>
  <c r="G119" i="70"/>
  <c r="S119" i="70" s="1"/>
  <c r="T119" i="70" s="1"/>
  <c r="AJ120" i="70"/>
  <c r="BP120" i="70" s="1"/>
  <c r="BQ120" i="70" s="1"/>
  <c r="BR120" i="70" s="1"/>
  <c r="BS120" i="70" s="1"/>
  <c r="BT120" i="70" s="1"/>
  <c r="BX116" i="70" l="1"/>
  <c r="BY116" i="70" s="1"/>
  <c r="W116" i="70" s="1"/>
  <c r="R117" i="70"/>
  <c r="BL117" i="70" s="1"/>
  <c r="V118" i="70"/>
  <c r="R118" i="70" s="1"/>
  <c r="BL118" i="70" s="1"/>
  <c r="Q119" i="70"/>
  <c r="AH120" i="70"/>
  <c r="BO120" i="70" s="1"/>
  <c r="AH455" i="70"/>
  <c r="BO455" i="70" s="1"/>
  <c r="AI120" i="70"/>
  <c r="U120" i="70"/>
  <c r="K120" i="70"/>
  <c r="J120" i="70"/>
  <c r="H120" i="70"/>
  <c r="I120" i="70"/>
  <c r="BU120" i="70" s="1"/>
  <c r="G120" i="70"/>
  <c r="S120" i="70" s="1"/>
  <c r="T120" i="70" s="1"/>
  <c r="AJ121" i="70"/>
  <c r="BP121" i="70" s="1"/>
  <c r="BQ121" i="70" s="1"/>
  <c r="BR121" i="70" s="1"/>
  <c r="BS121" i="70" s="1"/>
  <c r="BT121" i="70" s="1"/>
  <c r="BV118" i="70" l="1"/>
  <c r="BW118" i="70" s="1"/>
  <c r="CA116" i="70"/>
  <c r="CB116" i="70"/>
  <c r="BZ116" i="70"/>
  <c r="BX117" i="70"/>
  <c r="BY117" i="70" s="1"/>
  <c r="W117" i="70" s="1"/>
  <c r="V119" i="70"/>
  <c r="R119" i="70" s="1"/>
  <c r="BL119" i="70" s="1"/>
  <c r="BX118" i="70"/>
  <c r="BY118" i="70" s="1"/>
  <c r="AH121" i="70"/>
  <c r="BO121" i="70" s="1"/>
  <c r="Q120" i="70"/>
  <c r="AH456" i="70"/>
  <c r="BO456" i="70" s="1"/>
  <c r="AI121" i="70"/>
  <c r="U121" i="70"/>
  <c r="K121" i="70"/>
  <c r="J121" i="70"/>
  <c r="H121" i="70"/>
  <c r="I121" i="70"/>
  <c r="BU121" i="70" s="1"/>
  <c r="G121" i="70"/>
  <c r="S121" i="70" s="1"/>
  <c r="T121" i="70" s="1"/>
  <c r="AJ122" i="70"/>
  <c r="BP122" i="70" s="1"/>
  <c r="BQ122" i="70" s="1"/>
  <c r="BR122" i="70" s="1"/>
  <c r="BS122" i="70" s="1"/>
  <c r="BT122" i="70" s="1"/>
  <c r="CB118" i="70" l="1"/>
  <c r="W118" i="70"/>
  <c r="CA117" i="70"/>
  <c r="BZ117" i="70"/>
  <c r="CB117" i="70"/>
  <c r="BV119" i="70"/>
  <c r="BW119" i="70" s="1"/>
  <c r="BX119" i="70"/>
  <c r="BY119" i="70" s="1"/>
  <c r="CA118" i="70"/>
  <c r="V120" i="70"/>
  <c r="R120" i="70" s="1"/>
  <c r="BL120" i="70" s="1"/>
  <c r="BZ118" i="70"/>
  <c r="Q121" i="70"/>
  <c r="AH122" i="70"/>
  <c r="BO122" i="70" s="1"/>
  <c r="AH457" i="70"/>
  <c r="BO457" i="70" s="1"/>
  <c r="AI122" i="70"/>
  <c r="U122" i="70"/>
  <c r="K122" i="70"/>
  <c r="J122" i="70"/>
  <c r="H122" i="70"/>
  <c r="I122" i="70"/>
  <c r="BU122" i="70" s="1"/>
  <c r="G122" i="70"/>
  <c r="S122" i="70" s="1"/>
  <c r="T122" i="70" s="1"/>
  <c r="AJ123" i="70"/>
  <c r="BP123" i="70" s="1"/>
  <c r="BQ123" i="70" s="1"/>
  <c r="BR123" i="70" s="1"/>
  <c r="BS123" i="70" s="1"/>
  <c r="CB119" i="70" l="1"/>
  <c r="W119" i="70"/>
  <c r="CA119" i="70"/>
  <c r="BZ119" i="70"/>
  <c r="BV120" i="70"/>
  <c r="BW120" i="70" s="1"/>
  <c r="BX120" i="70"/>
  <c r="BY120" i="70" s="1"/>
  <c r="V121" i="70"/>
  <c r="BV121" i="70" s="1"/>
  <c r="BW121" i="70" s="1"/>
  <c r="BT123" i="70"/>
  <c r="Q122" i="70"/>
  <c r="AH123" i="70"/>
  <c r="BO123" i="70" s="1"/>
  <c r="AH458" i="70"/>
  <c r="BO458" i="70" s="1"/>
  <c r="U123" i="70"/>
  <c r="AI123" i="70"/>
  <c r="K123" i="70"/>
  <c r="J123" i="70"/>
  <c r="I123" i="70"/>
  <c r="BU123" i="70" s="1"/>
  <c r="H123" i="70"/>
  <c r="G123" i="70"/>
  <c r="S123" i="70" s="1"/>
  <c r="T123" i="70" s="1"/>
  <c r="AJ124" i="70"/>
  <c r="BP124" i="70" s="1"/>
  <c r="BQ124" i="70" s="1"/>
  <c r="BR124" i="70" s="1"/>
  <c r="BS124" i="70" s="1"/>
  <c r="BT124" i="70" s="1"/>
  <c r="W120" i="70" l="1"/>
  <c r="CB120" i="70"/>
  <c r="CA120" i="70"/>
  <c r="BZ120" i="70"/>
  <c r="R121" i="70"/>
  <c r="BL121" i="70" s="1"/>
  <c r="V122" i="70"/>
  <c r="R122" i="70" s="1"/>
  <c r="BL122" i="70" s="1"/>
  <c r="Q123" i="70"/>
  <c r="AH124" i="70"/>
  <c r="BO124" i="70" s="1"/>
  <c r="AH459" i="70"/>
  <c r="BO459" i="70" s="1"/>
  <c r="AI124" i="70"/>
  <c r="U124" i="70"/>
  <c r="G124" i="70"/>
  <c r="S124" i="70" s="1"/>
  <c r="T124" i="70" s="1"/>
  <c r="K124" i="70"/>
  <c r="J124" i="70"/>
  <c r="I124" i="70"/>
  <c r="BU124" i="70" s="1"/>
  <c r="H124" i="70"/>
  <c r="AJ125" i="70"/>
  <c r="BP125" i="70" s="1"/>
  <c r="BQ125" i="70" s="1"/>
  <c r="BR125" i="70" s="1"/>
  <c r="BS125" i="70" s="1"/>
  <c r="BX121" i="70" l="1"/>
  <c r="BY121" i="70" s="1"/>
  <c r="CA121" i="70" s="1"/>
  <c r="BX122" i="70"/>
  <c r="BY122" i="70" s="1"/>
  <c r="BV122" i="70"/>
  <c r="BW122" i="70" s="1"/>
  <c r="V123" i="70"/>
  <c r="BV123" i="70" s="1"/>
  <c r="BW123" i="70" s="1"/>
  <c r="BT125" i="70"/>
  <c r="Q124" i="70"/>
  <c r="AH125" i="70"/>
  <c r="BO125" i="70" s="1"/>
  <c r="AH460" i="70"/>
  <c r="BO460" i="70" s="1"/>
  <c r="U125" i="70"/>
  <c r="AI125" i="70"/>
  <c r="G125" i="70"/>
  <c r="S125" i="70" s="1"/>
  <c r="T125" i="70" s="1"/>
  <c r="K125" i="70"/>
  <c r="J125" i="70"/>
  <c r="I125" i="70"/>
  <c r="BU125" i="70" s="1"/>
  <c r="H125" i="70"/>
  <c r="AJ126" i="70"/>
  <c r="BP126" i="70" s="1"/>
  <c r="BQ126" i="70" s="1"/>
  <c r="BR126" i="70" s="1"/>
  <c r="BS126" i="70" s="1"/>
  <c r="BT126" i="70" s="1"/>
  <c r="BZ121" i="70" l="1"/>
  <c r="CB121" i="70"/>
  <c r="W121" i="70"/>
  <c r="CB122" i="70"/>
  <c r="W122" i="70"/>
  <c r="R123" i="70"/>
  <c r="BL123" i="70" s="1"/>
  <c r="BZ122" i="70"/>
  <c r="CA122" i="70"/>
  <c r="V124" i="70"/>
  <c r="Q125" i="70"/>
  <c r="AH126" i="70"/>
  <c r="BO126" i="70" s="1"/>
  <c r="AH461" i="70"/>
  <c r="BO461" i="70" s="1"/>
  <c r="AI126" i="70"/>
  <c r="U126" i="70"/>
  <c r="G126" i="70"/>
  <c r="S126" i="70" s="1"/>
  <c r="T126" i="70" s="1"/>
  <c r="K126" i="70"/>
  <c r="J126" i="70"/>
  <c r="I126" i="70"/>
  <c r="BU126" i="70" s="1"/>
  <c r="H126" i="70"/>
  <c r="AJ127" i="70"/>
  <c r="BP127" i="70" s="1"/>
  <c r="BQ127" i="70" s="1"/>
  <c r="BR127" i="70" s="1"/>
  <c r="BS127" i="70" s="1"/>
  <c r="BX123" i="70" l="1"/>
  <c r="BY123" i="70" s="1"/>
  <c r="V125" i="70"/>
  <c r="BV125" i="70" s="1"/>
  <c r="BW125" i="70" s="1"/>
  <c r="BV124" i="70"/>
  <c r="BW124" i="70" s="1"/>
  <c r="R124" i="70"/>
  <c r="BL124" i="70" s="1"/>
  <c r="BT127" i="70"/>
  <c r="AH127" i="70"/>
  <c r="BO127" i="70" s="1"/>
  <c r="Q126" i="70"/>
  <c r="AH462" i="70"/>
  <c r="BO462" i="70" s="1"/>
  <c r="U127" i="70"/>
  <c r="AI127" i="70"/>
  <c r="K127" i="70"/>
  <c r="J127" i="70"/>
  <c r="H127" i="70"/>
  <c r="I127" i="70"/>
  <c r="BU127" i="70" s="1"/>
  <c r="G127" i="70"/>
  <c r="S127" i="70" s="1"/>
  <c r="T127" i="70" s="1"/>
  <c r="AJ128" i="70"/>
  <c r="BP128" i="70" s="1"/>
  <c r="BQ128" i="70" s="1"/>
  <c r="BR128" i="70" s="1"/>
  <c r="BS128" i="70" s="1"/>
  <c r="BT128" i="70" s="1"/>
  <c r="BZ123" i="70" l="1"/>
  <c r="W123" i="70"/>
  <c r="CA123" i="70"/>
  <c r="CB123" i="70"/>
  <c r="R125" i="70"/>
  <c r="BL125" i="70" s="1"/>
  <c r="V126" i="70"/>
  <c r="BV126" i="70" s="1"/>
  <c r="BW126" i="70" s="1"/>
  <c r="BX124" i="70"/>
  <c r="BY124" i="70" s="1"/>
  <c r="W124" i="70" s="1"/>
  <c r="Q127" i="70"/>
  <c r="AH128" i="70"/>
  <c r="BO128" i="70" s="1"/>
  <c r="AH463" i="70"/>
  <c r="BO463" i="70" s="1"/>
  <c r="AI128" i="70"/>
  <c r="U128" i="70"/>
  <c r="K128" i="70"/>
  <c r="J128" i="70"/>
  <c r="H128" i="70"/>
  <c r="I128" i="70"/>
  <c r="BU128" i="70" s="1"/>
  <c r="G128" i="70"/>
  <c r="S128" i="70" s="1"/>
  <c r="T128" i="70" s="1"/>
  <c r="AJ129" i="70"/>
  <c r="BP129" i="70" s="1"/>
  <c r="BQ129" i="70" s="1"/>
  <c r="BR129" i="70" s="1"/>
  <c r="BS129" i="70" s="1"/>
  <c r="BT129" i="70" s="1"/>
  <c r="BX125" i="70" l="1"/>
  <c r="BY125" i="70" s="1"/>
  <c r="W125" i="70" s="1"/>
  <c r="R126" i="70"/>
  <c r="BL126" i="70" s="1"/>
  <c r="BZ124" i="70"/>
  <c r="V127" i="70"/>
  <c r="R127" i="70" s="1"/>
  <c r="BL127" i="70" s="1"/>
  <c r="CB124" i="70"/>
  <c r="CA124" i="70"/>
  <c r="Q128" i="70"/>
  <c r="AH129" i="70"/>
  <c r="BO129" i="70" s="1"/>
  <c r="AH464" i="70"/>
  <c r="BO464" i="70" s="1"/>
  <c r="U129" i="70"/>
  <c r="AI129" i="70"/>
  <c r="K129" i="70"/>
  <c r="J129" i="70"/>
  <c r="H129" i="70"/>
  <c r="I129" i="70"/>
  <c r="BU129" i="70" s="1"/>
  <c r="G129" i="70"/>
  <c r="S129" i="70" s="1"/>
  <c r="T129" i="70" s="1"/>
  <c r="AJ130" i="70"/>
  <c r="BP130" i="70" s="1"/>
  <c r="BQ130" i="70" s="1"/>
  <c r="BR130" i="70" s="1"/>
  <c r="BS130" i="70" s="1"/>
  <c r="BT130" i="70" s="1"/>
  <c r="BX126" i="70" l="1"/>
  <c r="BY126" i="70" s="1"/>
  <c r="CB126" i="70" s="1"/>
  <c r="CA125" i="70"/>
  <c r="CB125" i="70"/>
  <c r="BZ125" i="70"/>
  <c r="BV127" i="70"/>
  <c r="BW127" i="70" s="1"/>
  <c r="BX127" i="70"/>
  <c r="BY127" i="70" s="1"/>
  <c r="V128" i="70"/>
  <c r="BV128" i="70" s="1"/>
  <c r="BW128" i="70" s="1"/>
  <c r="Q129" i="70"/>
  <c r="AH130" i="70"/>
  <c r="BO130" i="70" s="1"/>
  <c r="AH465" i="70"/>
  <c r="BO465" i="70" s="1"/>
  <c r="U130" i="70"/>
  <c r="AI130" i="70"/>
  <c r="K130" i="70"/>
  <c r="J130" i="70"/>
  <c r="H130" i="70"/>
  <c r="I130" i="70"/>
  <c r="BU130" i="70" s="1"/>
  <c r="G130" i="70"/>
  <c r="S130" i="70" s="1"/>
  <c r="T130" i="70" s="1"/>
  <c r="AJ131" i="70"/>
  <c r="BP131" i="70" s="1"/>
  <c r="BQ131" i="70" s="1"/>
  <c r="BR131" i="70" s="1"/>
  <c r="BS131" i="70" s="1"/>
  <c r="BZ126" i="70" l="1"/>
  <c r="CA126" i="70"/>
  <c r="W127" i="70"/>
  <c r="W126" i="70"/>
  <c r="CA127" i="70"/>
  <c r="CB127" i="70"/>
  <c r="BZ127" i="70"/>
  <c r="V129" i="70"/>
  <c r="R129" i="70" s="1"/>
  <c r="BL129" i="70" s="1"/>
  <c r="R128" i="70"/>
  <c r="BL128" i="70" s="1"/>
  <c r="BT131" i="70"/>
  <c r="AH131" i="70"/>
  <c r="BO131" i="70" s="1"/>
  <c r="Q130" i="70"/>
  <c r="AH466" i="70"/>
  <c r="BO466" i="70" s="1"/>
  <c r="U131" i="70"/>
  <c r="AI131" i="70"/>
  <c r="K131" i="70"/>
  <c r="J131" i="70"/>
  <c r="I131" i="70"/>
  <c r="BU131" i="70" s="1"/>
  <c r="H131" i="70"/>
  <c r="G131" i="70"/>
  <c r="S131" i="70" s="1"/>
  <c r="T131" i="70" s="1"/>
  <c r="AJ132" i="70"/>
  <c r="BP132" i="70" s="1"/>
  <c r="BQ132" i="70" s="1"/>
  <c r="BR132" i="70" s="1"/>
  <c r="BS132" i="70" s="1"/>
  <c r="BT132" i="70" s="1"/>
  <c r="BV129" i="70" l="1"/>
  <c r="BW129" i="70" s="1"/>
  <c r="V130" i="70"/>
  <c r="R130" i="70" s="1"/>
  <c r="BL130" i="70" s="1"/>
  <c r="BX128" i="70"/>
  <c r="BY128" i="70" s="1"/>
  <c r="W128" i="70" s="1"/>
  <c r="BX129" i="70"/>
  <c r="BY129" i="70" s="1"/>
  <c r="Q131" i="70"/>
  <c r="AH132" i="70"/>
  <c r="BO132" i="70" s="1"/>
  <c r="AH467" i="70"/>
  <c r="BO467" i="70" s="1"/>
  <c r="AI132" i="70"/>
  <c r="U132" i="70"/>
  <c r="G132" i="70"/>
  <c r="S132" i="70" s="1"/>
  <c r="T132" i="70" s="1"/>
  <c r="K132" i="70"/>
  <c r="J132" i="70"/>
  <c r="I132" i="70"/>
  <c r="BU132" i="70" s="1"/>
  <c r="H132" i="70"/>
  <c r="AJ133" i="70"/>
  <c r="BP133" i="70" s="1"/>
  <c r="BQ133" i="70" s="1"/>
  <c r="BR133" i="70" s="1"/>
  <c r="BS133" i="70" s="1"/>
  <c r="BT133" i="70" s="1"/>
  <c r="CA129" i="70" l="1"/>
  <c r="W129" i="70"/>
  <c r="BV130" i="70"/>
  <c r="BW130" i="70" s="1"/>
  <c r="CB129" i="70"/>
  <c r="BZ129" i="70"/>
  <c r="BX130" i="70"/>
  <c r="BY130" i="70" s="1"/>
  <c r="BZ128" i="70"/>
  <c r="CA128" i="70"/>
  <c r="CB128" i="70"/>
  <c r="V131" i="70"/>
  <c r="R131" i="70" s="1"/>
  <c r="BL131" i="70" s="1"/>
  <c r="Q132" i="70"/>
  <c r="AH133" i="70"/>
  <c r="BO133" i="70" s="1"/>
  <c r="AH468" i="70"/>
  <c r="BO468" i="70" s="1"/>
  <c r="U133" i="70"/>
  <c r="AI133" i="70"/>
  <c r="G133" i="70"/>
  <c r="S133" i="70" s="1"/>
  <c r="T133" i="70" s="1"/>
  <c r="K133" i="70"/>
  <c r="J133" i="70"/>
  <c r="I133" i="70"/>
  <c r="BU133" i="70" s="1"/>
  <c r="H133" i="70"/>
  <c r="AJ134" i="70"/>
  <c r="BP134" i="70" s="1"/>
  <c r="BQ134" i="70" s="1"/>
  <c r="BR134" i="70" s="1"/>
  <c r="BS134" i="70" s="1"/>
  <c r="BT134" i="70" s="1"/>
  <c r="W130" i="70" l="1"/>
  <c r="CB130" i="70"/>
  <c r="BZ130" i="70"/>
  <c r="CA130" i="70"/>
  <c r="BV131" i="70"/>
  <c r="BW131" i="70" s="1"/>
  <c r="V132" i="70"/>
  <c r="R132" i="70" s="1"/>
  <c r="BL132" i="70" s="1"/>
  <c r="BX131" i="70"/>
  <c r="BY131" i="70" s="1"/>
  <c r="Q133" i="70"/>
  <c r="AH134" i="70"/>
  <c r="BO134" i="70" s="1"/>
  <c r="AH469" i="70"/>
  <c r="BO469" i="70" s="1"/>
  <c r="U134" i="70"/>
  <c r="AI134" i="70"/>
  <c r="G134" i="70"/>
  <c r="S134" i="70" s="1"/>
  <c r="T134" i="70" s="1"/>
  <c r="K134" i="70"/>
  <c r="J134" i="70"/>
  <c r="I134" i="70"/>
  <c r="BU134" i="70" s="1"/>
  <c r="H134" i="70"/>
  <c r="AJ135" i="70"/>
  <c r="BP135" i="70" s="1"/>
  <c r="BQ135" i="70" s="1"/>
  <c r="BR135" i="70" s="1"/>
  <c r="BS135" i="70" s="1"/>
  <c r="BT135" i="70" s="1"/>
  <c r="BZ131" i="70" l="1"/>
  <c r="W131" i="70"/>
  <c r="BV132" i="70"/>
  <c r="BW132" i="70" s="1"/>
  <c r="CB131" i="70"/>
  <c r="CA131" i="70"/>
  <c r="V133" i="70"/>
  <c r="BV133" i="70" s="1"/>
  <c r="BW133" i="70" s="1"/>
  <c r="BX132" i="70"/>
  <c r="BY132" i="70" s="1"/>
  <c r="Q134" i="70"/>
  <c r="AH135" i="70"/>
  <c r="BO135" i="70" s="1"/>
  <c r="AH470" i="70"/>
  <c r="BO470" i="70" s="1"/>
  <c r="U135" i="70"/>
  <c r="AI135" i="70"/>
  <c r="K135" i="70"/>
  <c r="J135" i="70"/>
  <c r="H135" i="70"/>
  <c r="I135" i="70"/>
  <c r="BU135" i="70" s="1"/>
  <c r="G135" i="70"/>
  <c r="S135" i="70" s="1"/>
  <c r="T135" i="70" s="1"/>
  <c r="AJ136" i="70"/>
  <c r="BP136" i="70" s="1"/>
  <c r="BQ136" i="70" s="1"/>
  <c r="BR136" i="70" s="1"/>
  <c r="BS136" i="70" s="1"/>
  <c r="BT136" i="70" s="1"/>
  <c r="CB132" i="70" l="1"/>
  <c r="W132" i="70"/>
  <c r="V134" i="70"/>
  <c r="R134" i="70" s="1"/>
  <c r="BL134" i="70" s="1"/>
  <c r="CA132" i="70"/>
  <c r="BZ132" i="70"/>
  <c r="R133" i="70"/>
  <c r="BL133" i="70" s="1"/>
  <c r="AH136" i="70"/>
  <c r="BO136" i="70" s="1"/>
  <c r="Q135" i="70"/>
  <c r="AH471" i="70"/>
  <c r="BO471" i="70" s="1"/>
  <c r="AI136" i="70"/>
  <c r="U136" i="70"/>
  <c r="K136" i="70"/>
  <c r="J136" i="70"/>
  <c r="H136" i="70"/>
  <c r="I136" i="70"/>
  <c r="BU136" i="70" s="1"/>
  <c r="G136" i="70"/>
  <c r="S136" i="70" s="1"/>
  <c r="T136" i="70" s="1"/>
  <c r="AJ137" i="70"/>
  <c r="BP137" i="70" s="1"/>
  <c r="BQ137" i="70" s="1"/>
  <c r="BR137" i="70" s="1"/>
  <c r="BS137" i="70" s="1"/>
  <c r="BT137" i="70" s="1"/>
  <c r="BV134" i="70" l="1"/>
  <c r="BW134" i="70" s="1"/>
  <c r="V135" i="70"/>
  <c r="R135" i="70" s="1"/>
  <c r="BL135" i="70" s="1"/>
  <c r="BX133" i="70"/>
  <c r="BY133" i="70" s="1"/>
  <c r="W133" i="70" s="1"/>
  <c r="BX134" i="70"/>
  <c r="BY134" i="70" s="1"/>
  <c r="Q136" i="70"/>
  <c r="AH137" i="70"/>
  <c r="BO137" i="70" s="1"/>
  <c r="AH472" i="70"/>
  <c r="BO472" i="70" s="1"/>
  <c r="U137" i="70"/>
  <c r="AI137" i="70"/>
  <c r="K137" i="70"/>
  <c r="J137" i="70"/>
  <c r="H137" i="70"/>
  <c r="I137" i="70"/>
  <c r="BU137" i="70" s="1"/>
  <c r="G137" i="70"/>
  <c r="S137" i="70" s="1"/>
  <c r="T137" i="70" s="1"/>
  <c r="AJ138" i="70"/>
  <c r="BP138" i="70" s="1"/>
  <c r="BQ138" i="70" s="1"/>
  <c r="BR138" i="70" s="1"/>
  <c r="BS138" i="70" s="1"/>
  <c r="BT138" i="70" s="1"/>
  <c r="W134" i="70" l="1"/>
  <c r="BX135" i="70"/>
  <c r="BY135" i="70" s="1"/>
  <c r="BV135" i="70"/>
  <c r="BW135" i="70" s="1"/>
  <c r="CB134" i="70"/>
  <c r="CA134" i="70"/>
  <c r="V136" i="70"/>
  <c r="BV136" i="70" s="1"/>
  <c r="BW136" i="70" s="1"/>
  <c r="CA133" i="70"/>
  <c r="BZ133" i="70"/>
  <c r="CB133" i="70"/>
  <c r="BZ134" i="70"/>
  <c r="Q137" i="70"/>
  <c r="AH138" i="70"/>
  <c r="BO138" i="70" s="1"/>
  <c r="AH473" i="70"/>
  <c r="BO473" i="70" s="1"/>
  <c r="AI138" i="70"/>
  <c r="U138" i="70"/>
  <c r="K138" i="70"/>
  <c r="J138" i="70"/>
  <c r="H138" i="70"/>
  <c r="I138" i="70"/>
  <c r="BU138" i="70" s="1"/>
  <c r="G138" i="70"/>
  <c r="S138" i="70" s="1"/>
  <c r="T138" i="70" s="1"/>
  <c r="AJ139" i="70"/>
  <c r="BP139" i="70" s="1"/>
  <c r="BQ139" i="70" s="1"/>
  <c r="BR139" i="70" s="1"/>
  <c r="BS139" i="70" s="1"/>
  <c r="W135" i="70" l="1"/>
  <c r="R136" i="70"/>
  <c r="BL136" i="70" s="1"/>
  <c r="CA135" i="70"/>
  <c r="BZ135" i="70"/>
  <c r="CB135" i="70"/>
  <c r="V137" i="70"/>
  <c r="BV137" i="70" s="1"/>
  <c r="BW137" i="70" s="1"/>
  <c r="BT139" i="70"/>
  <c r="AH139" i="70"/>
  <c r="BO139" i="70" s="1"/>
  <c r="Q138" i="70"/>
  <c r="AH474" i="70"/>
  <c r="BO474" i="70" s="1"/>
  <c r="U139" i="70"/>
  <c r="AI139" i="70"/>
  <c r="K139" i="70"/>
  <c r="J139" i="70"/>
  <c r="I139" i="70"/>
  <c r="BU139" i="70" s="1"/>
  <c r="H139" i="70"/>
  <c r="G139" i="70"/>
  <c r="S139" i="70" s="1"/>
  <c r="T139" i="70" s="1"/>
  <c r="AJ140" i="70"/>
  <c r="BP140" i="70" s="1"/>
  <c r="BQ140" i="70" s="1"/>
  <c r="BR140" i="70" s="1"/>
  <c r="BS140" i="70" s="1"/>
  <c r="BT140" i="70" s="1"/>
  <c r="BX136" i="70" l="1"/>
  <c r="BY136" i="70" s="1"/>
  <c r="BZ136" i="70" s="1"/>
  <c r="R137" i="70"/>
  <c r="BL137" i="70" s="1"/>
  <c r="V138" i="70"/>
  <c r="R138" i="70" s="1"/>
  <c r="BL138" i="70" s="1"/>
  <c r="Q139" i="70"/>
  <c r="AH140" i="70"/>
  <c r="BO140" i="70" s="1"/>
  <c r="AH475" i="70"/>
  <c r="BO475" i="70" s="1"/>
  <c r="AI140" i="70"/>
  <c r="U140" i="70"/>
  <c r="G140" i="70"/>
  <c r="S140" i="70" s="1"/>
  <c r="T140" i="70" s="1"/>
  <c r="K140" i="70"/>
  <c r="J140" i="70"/>
  <c r="I140" i="70"/>
  <c r="BU140" i="70" s="1"/>
  <c r="H140" i="70"/>
  <c r="AJ141" i="70"/>
  <c r="BP141" i="70" s="1"/>
  <c r="BQ141" i="70" s="1"/>
  <c r="BR141" i="70" s="1"/>
  <c r="BS141" i="70" s="1"/>
  <c r="BT141" i="70" s="1"/>
  <c r="BX137" i="70" l="1"/>
  <c r="BY137" i="70" s="1"/>
  <c r="CB137" i="70" s="1"/>
  <c r="CB136" i="70"/>
  <c r="W136" i="70"/>
  <c r="CA136" i="70"/>
  <c r="BV138" i="70"/>
  <c r="BW138" i="70" s="1"/>
  <c r="BX138" i="70"/>
  <c r="BY138" i="70" s="1"/>
  <c r="V139" i="70"/>
  <c r="BV139" i="70" s="1"/>
  <c r="BW139" i="70" s="1"/>
  <c r="Q140" i="70"/>
  <c r="AH141" i="70"/>
  <c r="BO141" i="70" s="1"/>
  <c r="AH476" i="70"/>
  <c r="BO476" i="70" s="1"/>
  <c r="U141" i="70"/>
  <c r="AI141" i="70"/>
  <c r="G141" i="70"/>
  <c r="S141" i="70" s="1"/>
  <c r="T141" i="70" s="1"/>
  <c r="K141" i="70"/>
  <c r="J141" i="70"/>
  <c r="I141" i="70"/>
  <c r="BU141" i="70" s="1"/>
  <c r="H141" i="70"/>
  <c r="AJ142" i="70"/>
  <c r="BP142" i="70" s="1"/>
  <c r="BQ142" i="70" s="1"/>
  <c r="BR142" i="70" s="1"/>
  <c r="BS142" i="70" s="1"/>
  <c r="CA137" i="70" l="1"/>
  <c r="BZ137" i="70"/>
  <c r="W137" i="70"/>
  <c r="CB138" i="70"/>
  <c r="W138" i="70"/>
  <c r="BZ138" i="70"/>
  <c r="CA138" i="70"/>
  <c r="R139" i="70"/>
  <c r="BL139" i="70" s="1"/>
  <c r="V140" i="70"/>
  <c r="R140" i="70" s="1"/>
  <c r="BL140" i="70" s="1"/>
  <c r="BT142" i="70"/>
  <c r="Q141" i="70"/>
  <c r="AH142" i="70"/>
  <c r="BO142" i="70" s="1"/>
  <c r="AH477" i="70"/>
  <c r="BO477" i="70" s="1"/>
  <c r="U142" i="70"/>
  <c r="AI142" i="70"/>
  <c r="G142" i="70"/>
  <c r="S142" i="70" s="1"/>
  <c r="T142" i="70" s="1"/>
  <c r="K142" i="70"/>
  <c r="J142" i="70"/>
  <c r="I142" i="70"/>
  <c r="BU142" i="70" s="1"/>
  <c r="H142" i="70"/>
  <c r="AJ143" i="70"/>
  <c r="BP143" i="70" s="1"/>
  <c r="BQ143" i="70" s="1"/>
  <c r="BR143" i="70" s="1"/>
  <c r="BS143" i="70" s="1"/>
  <c r="BT143" i="70" s="1"/>
  <c r="BV140" i="70" l="1"/>
  <c r="BW140" i="70" s="1"/>
  <c r="BX140" i="70"/>
  <c r="BY140" i="70" s="1"/>
  <c r="BX139" i="70"/>
  <c r="BY139" i="70" s="1"/>
  <c r="W139" i="70" s="1"/>
  <c r="V141" i="70"/>
  <c r="BV141" i="70" s="1"/>
  <c r="BW141" i="70" s="1"/>
  <c r="AH143" i="70"/>
  <c r="BO143" i="70" s="1"/>
  <c r="Q142" i="70"/>
  <c r="AH478" i="70"/>
  <c r="BO478" i="70" s="1"/>
  <c r="U143" i="70"/>
  <c r="AI143" i="70"/>
  <c r="K143" i="70"/>
  <c r="J143" i="70"/>
  <c r="H143" i="70"/>
  <c r="I143" i="70"/>
  <c r="BU143" i="70" s="1"/>
  <c r="G143" i="70"/>
  <c r="S143" i="70" s="1"/>
  <c r="T143" i="70" s="1"/>
  <c r="AJ144" i="70"/>
  <c r="BP144" i="70" s="1"/>
  <c r="BQ144" i="70" s="1"/>
  <c r="BR144" i="70" s="1"/>
  <c r="BS144" i="70" s="1"/>
  <c r="BT144" i="70" s="1"/>
  <c r="W140" i="70" l="1"/>
  <c r="R141" i="70"/>
  <c r="BL141" i="70" s="1"/>
  <c r="CA140" i="70"/>
  <c r="BZ140" i="70"/>
  <c r="BZ139" i="70"/>
  <c r="CA139" i="70"/>
  <c r="CB139" i="70"/>
  <c r="CB140" i="70"/>
  <c r="V142" i="70"/>
  <c r="BV142" i="70" s="1"/>
  <c r="BW142" i="70" s="1"/>
  <c r="Q143" i="70"/>
  <c r="AH144" i="70"/>
  <c r="BO144" i="70" s="1"/>
  <c r="AH479" i="70"/>
  <c r="BO479" i="70" s="1"/>
  <c r="AI144" i="70"/>
  <c r="U144" i="70"/>
  <c r="K144" i="70"/>
  <c r="J144" i="70"/>
  <c r="H144" i="70"/>
  <c r="I144" i="70"/>
  <c r="BU144" i="70" s="1"/>
  <c r="G144" i="70"/>
  <c r="S144" i="70" s="1"/>
  <c r="T144" i="70" s="1"/>
  <c r="AJ145" i="70"/>
  <c r="BP145" i="70" s="1"/>
  <c r="BQ145" i="70" s="1"/>
  <c r="BR145" i="70" s="1"/>
  <c r="BS145" i="70" s="1"/>
  <c r="BT145" i="70" s="1"/>
  <c r="R142" i="70" l="1"/>
  <c r="BL142" i="70" s="1"/>
  <c r="BX141" i="70"/>
  <c r="BY141" i="70" s="1"/>
  <c r="W141" i="70" s="1"/>
  <c r="V143" i="70"/>
  <c r="R143" i="70" s="1"/>
  <c r="BL143" i="70" s="1"/>
  <c r="AH145" i="70"/>
  <c r="BO145" i="70" s="1"/>
  <c r="Q144" i="70"/>
  <c r="AH480" i="70"/>
  <c r="BO480" i="70" s="1"/>
  <c r="AI145" i="70"/>
  <c r="U145" i="70"/>
  <c r="K145" i="70"/>
  <c r="J145" i="70"/>
  <c r="H145" i="70"/>
  <c r="I145" i="70"/>
  <c r="BU145" i="70" s="1"/>
  <c r="G145" i="70"/>
  <c r="S145" i="70" s="1"/>
  <c r="T145" i="70" s="1"/>
  <c r="AJ146" i="70"/>
  <c r="BP146" i="70" s="1"/>
  <c r="BQ146" i="70" s="1"/>
  <c r="BR146" i="70" s="1"/>
  <c r="BS146" i="70" s="1"/>
  <c r="BT146" i="70" s="1"/>
  <c r="BV143" i="70" l="1"/>
  <c r="BW143" i="70" s="1"/>
  <c r="BX142" i="70"/>
  <c r="BY142" i="70" s="1"/>
  <c r="CA142" i="70" s="1"/>
  <c r="BZ141" i="70"/>
  <c r="CB141" i="70"/>
  <c r="CA141" i="70"/>
  <c r="BX143" i="70"/>
  <c r="BY143" i="70" s="1"/>
  <c r="V144" i="70"/>
  <c r="R144" i="70" s="1"/>
  <c r="BL144" i="70" s="1"/>
  <c r="Q145" i="70"/>
  <c r="AH146" i="70"/>
  <c r="BO146" i="70" s="1"/>
  <c r="AH481" i="70"/>
  <c r="BO481" i="70" s="1"/>
  <c r="AI146" i="70"/>
  <c r="U146" i="70"/>
  <c r="K146" i="70"/>
  <c r="J146" i="70"/>
  <c r="H146" i="70"/>
  <c r="I146" i="70"/>
  <c r="BU146" i="70" s="1"/>
  <c r="G146" i="70"/>
  <c r="S146" i="70" s="1"/>
  <c r="T146" i="70" s="1"/>
  <c r="AJ147" i="70"/>
  <c r="BP147" i="70" s="1"/>
  <c r="BQ147" i="70" s="1"/>
  <c r="BR147" i="70" s="1"/>
  <c r="BS147" i="70" s="1"/>
  <c r="BT147" i="70" s="1"/>
  <c r="W143" i="70" l="1"/>
  <c r="CB142" i="70"/>
  <c r="W142" i="70"/>
  <c r="CB143" i="70"/>
  <c r="BZ143" i="70"/>
  <c r="BZ142" i="70"/>
  <c r="CA143" i="70"/>
  <c r="BV144" i="70"/>
  <c r="BW144" i="70" s="1"/>
  <c r="BX144" i="70"/>
  <c r="BY144" i="70" s="1"/>
  <c r="V145" i="70"/>
  <c r="BV145" i="70" s="1"/>
  <c r="BW145" i="70" s="1"/>
  <c r="Q146" i="70"/>
  <c r="AH147" i="70"/>
  <c r="BO147" i="70" s="1"/>
  <c r="AH482" i="70"/>
  <c r="BO482" i="70" s="1"/>
  <c r="AI147" i="70"/>
  <c r="U147" i="70"/>
  <c r="K147" i="70"/>
  <c r="J147" i="70"/>
  <c r="I147" i="70"/>
  <c r="BU147" i="70" s="1"/>
  <c r="H147" i="70"/>
  <c r="G147" i="70"/>
  <c r="S147" i="70" s="1"/>
  <c r="T147" i="70" s="1"/>
  <c r="AJ148" i="70"/>
  <c r="BP148" i="70" s="1"/>
  <c r="BQ148" i="70" s="1"/>
  <c r="BR148" i="70" s="1"/>
  <c r="BS148" i="70" s="1"/>
  <c r="BT148" i="70" s="1"/>
  <c r="W144" i="70" l="1"/>
  <c r="CB144" i="70"/>
  <c r="CA144" i="70"/>
  <c r="R145" i="70"/>
  <c r="BL145" i="70" s="1"/>
  <c r="V146" i="70"/>
  <c r="R146" i="70" s="1"/>
  <c r="BL146" i="70" s="1"/>
  <c r="BZ144" i="70"/>
  <c r="Q147" i="70"/>
  <c r="AH148" i="70"/>
  <c r="BO148" i="70" s="1"/>
  <c r="AH483" i="70"/>
  <c r="BO483" i="70" s="1"/>
  <c r="U148" i="70"/>
  <c r="AI148" i="70"/>
  <c r="G148" i="70"/>
  <c r="S148" i="70" s="1"/>
  <c r="T148" i="70" s="1"/>
  <c r="K148" i="70"/>
  <c r="J148" i="70"/>
  <c r="I148" i="70"/>
  <c r="BU148" i="70" s="1"/>
  <c r="H148" i="70"/>
  <c r="AJ149" i="70"/>
  <c r="BP149" i="70" s="1"/>
  <c r="BQ149" i="70" s="1"/>
  <c r="BR149" i="70" s="1"/>
  <c r="BS149" i="70" s="1"/>
  <c r="BT149" i="70" s="1"/>
  <c r="BV146" i="70" l="1"/>
  <c r="BW146" i="70" s="1"/>
  <c r="BX145" i="70"/>
  <c r="BY145" i="70" s="1"/>
  <c r="W145" i="70" s="1"/>
  <c r="V147" i="70"/>
  <c r="BV147" i="70" s="1"/>
  <c r="BW147" i="70" s="1"/>
  <c r="BX146" i="70"/>
  <c r="BY146" i="70" s="1"/>
  <c r="AH149" i="70"/>
  <c r="BO149" i="70" s="1"/>
  <c r="Q148" i="70"/>
  <c r="AH484" i="70"/>
  <c r="BO484" i="70" s="1"/>
  <c r="U149" i="70"/>
  <c r="AI149" i="70"/>
  <c r="G149" i="70"/>
  <c r="S149" i="70" s="1"/>
  <c r="T149" i="70" s="1"/>
  <c r="K149" i="70"/>
  <c r="J149" i="70"/>
  <c r="I149" i="70"/>
  <c r="BU149" i="70" s="1"/>
  <c r="H149" i="70"/>
  <c r="AJ150" i="70"/>
  <c r="BP150" i="70" s="1"/>
  <c r="BQ150" i="70" s="1"/>
  <c r="BR150" i="70" s="1"/>
  <c r="BS150" i="70" s="1"/>
  <c r="CB146" i="70" l="1"/>
  <c r="W146" i="70"/>
  <c r="R147" i="70"/>
  <c r="BL147" i="70" s="1"/>
  <c r="CB145" i="70"/>
  <c r="CA145" i="70"/>
  <c r="BZ145" i="70"/>
  <c r="V148" i="70"/>
  <c r="BV148" i="70" s="1"/>
  <c r="BW148" i="70" s="1"/>
  <c r="CA146" i="70"/>
  <c r="BZ146" i="70"/>
  <c r="BT150" i="70"/>
  <c r="Q149" i="70"/>
  <c r="AH150" i="70"/>
  <c r="BO150" i="70" s="1"/>
  <c r="AH485" i="70"/>
  <c r="BO485" i="70" s="1"/>
  <c r="AI150" i="70"/>
  <c r="U150" i="70"/>
  <c r="G150" i="70"/>
  <c r="S150" i="70" s="1"/>
  <c r="T150" i="70" s="1"/>
  <c r="K150" i="70"/>
  <c r="J150" i="70"/>
  <c r="I150" i="70"/>
  <c r="BU150" i="70" s="1"/>
  <c r="H150" i="70"/>
  <c r="AJ151" i="70"/>
  <c r="BP151" i="70" s="1"/>
  <c r="BQ151" i="70" s="1"/>
  <c r="BR151" i="70" s="1"/>
  <c r="BS151" i="70" s="1"/>
  <c r="R148" i="70" l="1"/>
  <c r="BL148" i="70" s="1"/>
  <c r="BX147" i="70"/>
  <c r="BY147" i="70" s="1"/>
  <c r="W147" i="70" s="1"/>
  <c r="V149" i="70"/>
  <c r="BV149" i="70" s="1"/>
  <c r="BW149" i="70" s="1"/>
  <c r="BT151" i="70"/>
  <c r="AH151" i="70"/>
  <c r="BO151" i="70" s="1"/>
  <c r="Q150" i="70"/>
  <c r="AH486" i="70"/>
  <c r="BO486" i="70" s="1"/>
  <c r="AI151" i="70"/>
  <c r="U151" i="70"/>
  <c r="K151" i="70"/>
  <c r="J151" i="70"/>
  <c r="H151" i="70"/>
  <c r="I151" i="70"/>
  <c r="BU151" i="70" s="1"/>
  <c r="G151" i="70"/>
  <c r="S151" i="70" s="1"/>
  <c r="T151" i="70" s="1"/>
  <c r="AJ152" i="70"/>
  <c r="BP152" i="70" s="1"/>
  <c r="BQ152" i="70" s="1"/>
  <c r="BR152" i="70" s="1"/>
  <c r="BS152" i="70" s="1"/>
  <c r="BT152" i="70" s="1"/>
  <c r="BX148" i="70" l="1"/>
  <c r="BY148" i="70" s="1"/>
  <c r="BZ147" i="70"/>
  <c r="CA147" i="70"/>
  <c r="CB147" i="70"/>
  <c r="V150" i="70"/>
  <c r="R150" i="70" s="1"/>
  <c r="BL150" i="70" s="1"/>
  <c r="R149" i="70"/>
  <c r="BL149" i="70" s="1"/>
  <c r="Q151" i="70"/>
  <c r="V151" i="70" s="1"/>
  <c r="AH152" i="70"/>
  <c r="BO152" i="70" s="1"/>
  <c r="AH487" i="70"/>
  <c r="BO487" i="70" s="1"/>
  <c r="AI152" i="70"/>
  <c r="U152" i="70"/>
  <c r="K152" i="70"/>
  <c r="J152" i="70"/>
  <c r="H152" i="70"/>
  <c r="I152" i="70"/>
  <c r="BU152" i="70" s="1"/>
  <c r="G152" i="70"/>
  <c r="S152" i="70" s="1"/>
  <c r="T152" i="70" s="1"/>
  <c r="AJ153" i="70"/>
  <c r="BP153" i="70" s="1"/>
  <c r="BQ153" i="70" s="1"/>
  <c r="BR153" i="70" s="1"/>
  <c r="BS153" i="70" s="1"/>
  <c r="BT153" i="70" s="1"/>
  <c r="BZ148" i="70" l="1"/>
  <c r="W148" i="70"/>
  <c r="BV150" i="70"/>
  <c r="BW150" i="70" s="1"/>
  <c r="CB148" i="70"/>
  <c r="CA148" i="70"/>
  <c r="BX149" i="70"/>
  <c r="BY149" i="70" s="1"/>
  <c r="W149" i="70" s="1"/>
  <c r="R151" i="70"/>
  <c r="BL151" i="70" s="1"/>
  <c r="BX150" i="70"/>
  <c r="BY150" i="70" s="1"/>
  <c r="AH153" i="70"/>
  <c r="BO153" i="70" s="1"/>
  <c r="Q152" i="70"/>
  <c r="AH488" i="70"/>
  <c r="BO488" i="70" s="1"/>
  <c r="BV151" i="70"/>
  <c r="BW151" i="70" s="1"/>
  <c r="AI153" i="70"/>
  <c r="U153" i="70"/>
  <c r="K153" i="70"/>
  <c r="J153" i="70"/>
  <c r="H153" i="70"/>
  <c r="I153" i="70"/>
  <c r="BU153" i="70" s="1"/>
  <c r="G153" i="70"/>
  <c r="S153" i="70" s="1"/>
  <c r="T153" i="70" s="1"/>
  <c r="AJ154" i="70"/>
  <c r="BP154" i="70" s="1"/>
  <c r="BQ154" i="70" s="1"/>
  <c r="BR154" i="70" s="1"/>
  <c r="BS154" i="70" s="1"/>
  <c r="BT154" i="70" s="1"/>
  <c r="CB150" i="70" l="1"/>
  <c r="W150" i="70"/>
  <c r="CA150" i="70"/>
  <c r="V152" i="70"/>
  <c r="R152" i="70" s="1"/>
  <c r="BL152" i="70" s="1"/>
  <c r="CA149" i="70"/>
  <c r="BZ149" i="70"/>
  <c r="CB149" i="70"/>
  <c r="BX151" i="70"/>
  <c r="BY151" i="70" s="1"/>
  <c r="BZ150" i="70"/>
  <c r="Q153" i="70"/>
  <c r="AH154" i="70"/>
  <c r="BO154" i="70" s="1"/>
  <c r="AH489" i="70"/>
  <c r="BO489" i="70" s="1"/>
  <c r="U154" i="70"/>
  <c r="AI154" i="70"/>
  <c r="K154" i="70"/>
  <c r="J154" i="70"/>
  <c r="H154" i="70"/>
  <c r="I154" i="70"/>
  <c r="BU154" i="70" s="1"/>
  <c r="G154" i="70"/>
  <c r="S154" i="70" s="1"/>
  <c r="T154" i="70" s="1"/>
  <c r="AJ155" i="70"/>
  <c r="BP155" i="70" s="1"/>
  <c r="BQ155" i="70" s="1"/>
  <c r="BR155" i="70" s="1"/>
  <c r="BS155" i="70" s="1"/>
  <c r="BT155" i="70" s="1"/>
  <c r="CB151" i="70" l="1"/>
  <c r="W151" i="70"/>
  <c r="CA151" i="70"/>
  <c r="BV152" i="70"/>
  <c r="BW152" i="70" s="1"/>
  <c r="BX152" i="70"/>
  <c r="BY152" i="70" s="1"/>
  <c r="CA152" i="70" s="1"/>
  <c r="V153" i="70"/>
  <c r="BV153" i="70" s="1"/>
  <c r="BW153" i="70" s="1"/>
  <c r="BZ151" i="70"/>
  <c r="Q154" i="70"/>
  <c r="AH155" i="70"/>
  <c r="BO155" i="70" s="1"/>
  <c r="AH490" i="70"/>
  <c r="BO490" i="70" s="1"/>
  <c r="U155" i="70"/>
  <c r="AI155" i="70"/>
  <c r="K155" i="70"/>
  <c r="J155" i="70"/>
  <c r="I155" i="70"/>
  <c r="BU155" i="70" s="1"/>
  <c r="H155" i="70"/>
  <c r="G155" i="70"/>
  <c r="S155" i="70" s="1"/>
  <c r="T155" i="70" s="1"/>
  <c r="AJ156" i="70"/>
  <c r="BP156" i="70" s="1"/>
  <c r="BQ156" i="70" s="1"/>
  <c r="BR156" i="70" s="1"/>
  <c r="BS156" i="70" s="1"/>
  <c r="CB152" i="70" l="1"/>
  <c r="W152" i="70"/>
  <c r="BZ152" i="70"/>
  <c r="R153" i="70"/>
  <c r="BL153" i="70" s="1"/>
  <c r="V154" i="70"/>
  <c r="R154" i="70" s="1"/>
  <c r="BL154" i="70" s="1"/>
  <c r="BT156" i="70"/>
  <c r="Q155" i="70"/>
  <c r="AH156" i="70"/>
  <c r="BO156" i="70" s="1"/>
  <c r="AH491" i="70"/>
  <c r="BO491" i="70" s="1"/>
  <c r="AI156" i="70"/>
  <c r="U156" i="70"/>
  <c r="G156" i="70"/>
  <c r="S156" i="70" s="1"/>
  <c r="T156" i="70" s="1"/>
  <c r="K156" i="70"/>
  <c r="J156" i="70"/>
  <c r="I156" i="70"/>
  <c r="BU156" i="70" s="1"/>
  <c r="H156" i="70"/>
  <c r="AJ157" i="70"/>
  <c r="BP157" i="70" s="1"/>
  <c r="BQ157" i="70" s="1"/>
  <c r="BR157" i="70" s="1"/>
  <c r="BS157" i="70" s="1"/>
  <c r="BX153" i="70" l="1"/>
  <c r="BY153" i="70" s="1"/>
  <c r="CA153" i="70" s="1"/>
  <c r="BV154" i="70"/>
  <c r="BW154" i="70" s="1"/>
  <c r="V155" i="70"/>
  <c r="BV155" i="70" s="1"/>
  <c r="BW155" i="70" s="1"/>
  <c r="BX154" i="70"/>
  <c r="BY154" i="70" s="1"/>
  <c r="BT157" i="70"/>
  <c r="AH157" i="70"/>
  <c r="BO157" i="70" s="1"/>
  <c r="Q156" i="70"/>
  <c r="AH492" i="70"/>
  <c r="BO492" i="70" s="1"/>
  <c r="U157" i="70"/>
  <c r="AI157" i="70"/>
  <c r="G157" i="70"/>
  <c r="S157" i="70" s="1"/>
  <c r="T157" i="70" s="1"/>
  <c r="K157" i="70"/>
  <c r="J157" i="70"/>
  <c r="I157" i="70"/>
  <c r="BU157" i="70" s="1"/>
  <c r="H157" i="70"/>
  <c r="AJ158" i="70"/>
  <c r="BP158" i="70" s="1"/>
  <c r="BQ158" i="70" s="1"/>
  <c r="BR158" i="70" s="1"/>
  <c r="BS158" i="70" s="1"/>
  <c r="BT158" i="70" s="1"/>
  <c r="BZ153" i="70" l="1"/>
  <c r="CB153" i="70"/>
  <c r="W153" i="70"/>
  <c r="CB154" i="70"/>
  <c r="W154" i="70"/>
  <c r="V156" i="70"/>
  <c r="R156" i="70" s="1"/>
  <c r="BL156" i="70" s="1"/>
  <c r="CA154" i="70"/>
  <c r="R155" i="70"/>
  <c r="BL155" i="70" s="1"/>
  <c r="BZ154" i="70"/>
  <c r="Q157" i="70"/>
  <c r="AH158" i="70"/>
  <c r="BO158" i="70" s="1"/>
  <c r="AH493" i="70"/>
  <c r="BO493" i="70" s="1"/>
  <c r="U158" i="70"/>
  <c r="AI158" i="70"/>
  <c r="G158" i="70"/>
  <c r="S158" i="70" s="1"/>
  <c r="T158" i="70" s="1"/>
  <c r="K158" i="70"/>
  <c r="J158" i="70"/>
  <c r="I158" i="70"/>
  <c r="BU158" i="70" s="1"/>
  <c r="H158" i="70"/>
  <c r="AJ159" i="70"/>
  <c r="BP159" i="70" s="1"/>
  <c r="BQ159" i="70" s="1"/>
  <c r="BR159" i="70" s="1"/>
  <c r="BS159" i="70" s="1"/>
  <c r="BV156" i="70" l="1"/>
  <c r="BW156" i="70" s="1"/>
  <c r="V157" i="70"/>
  <c r="R157" i="70" s="1"/>
  <c r="BL157" i="70" s="1"/>
  <c r="BX155" i="70"/>
  <c r="BY155" i="70" s="1"/>
  <c r="W155" i="70" s="1"/>
  <c r="BX156" i="70"/>
  <c r="BY156" i="70" s="1"/>
  <c r="BT159" i="70"/>
  <c r="AH159" i="70"/>
  <c r="BO159" i="70" s="1"/>
  <c r="Q158" i="70"/>
  <c r="AH494" i="70"/>
  <c r="BO494" i="70" s="1"/>
  <c r="U159" i="70"/>
  <c r="AI159" i="70"/>
  <c r="K159" i="70"/>
  <c r="J159" i="70"/>
  <c r="H159" i="70"/>
  <c r="I159" i="70"/>
  <c r="BU159" i="70" s="1"/>
  <c r="G159" i="70"/>
  <c r="S159" i="70" s="1"/>
  <c r="T159" i="70" s="1"/>
  <c r="AJ160" i="70"/>
  <c r="BP160" i="70" s="1"/>
  <c r="BQ160" i="70" s="1"/>
  <c r="BR160" i="70" s="1"/>
  <c r="BS160" i="70" s="1"/>
  <c r="BT160" i="70" s="1"/>
  <c r="CB156" i="70" l="1"/>
  <c r="W156" i="70"/>
  <c r="BV157" i="70"/>
  <c r="BW157" i="70" s="1"/>
  <c r="CA156" i="70"/>
  <c r="BZ156" i="70"/>
  <c r="V158" i="70"/>
  <c r="R158" i="70" s="1"/>
  <c r="BL158" i="70" s="1"/>
  <c r="CA155" i="70"/>
  <c r="BZ155" i="70"/>
  <c r="CB155" i="70"/>
  <c r="BX157" i="70"/>
  <c r="BY157" i="70" s="1"/>
  <c r="Q159" i="70"/>
  <c r="AH160" i="70"/>
  <c r="BO160" i="70" s="1"/>
  <c r="AH495" i="70"/>
  <c r="BO495" i="70" s="1"/>
  <c r="AI160" i="70"/>
  <c r="U160" i="70"/>
  <c r="K160" i="70"/>
  <c r="J160" i="70"/>
  <c r="H160" i="70"/>
  <c r="I160" i="70"/>
  <c r="BU160" i="70" s="1"/>
  <c r="G160" i="70"/>
  <c r="S160" i="70" s="1"/>
  <c r="T160" i="70" s="1"/>
  <c r="AJ161" i="70"/>
  <c r="BP161" i="70" s="1"/>
  <c r="BQ161" i="70" s="1"/>
  <c r="BR161" i="70" s="1"/>
  <c r="BS161" i="70" s="1"/>
  <c r="BT161" i="70" s="1"/>
  <c r="CB157" i="70" l="1"/>
  <c r="W157" i="70"/>
  <c r="BV158" i="70"/>
  <c r="BW158" i="70" s="1"/>
  <c r="BX158" i="70"/>
  <c r="BY158" i="70" s="1"/>
  <c r="CA158" i="70" s="1"/>
  <c r="V159" i="70"/>
  <c r="BV159" i="70" s="1"/>
  <c r="BW159" i="70" s="1"/>
  <c r="CA157" i="70"/>
  <c r="BZ157" i="70"/>
  <c r="Q160" i="70"/>
  <c r="AH161" i="70"/>
  <c r="BO161" i="70" s="1"/>
  <c r="AH496" i="70"/>
  <c r="BO496" i="70" s="1"/>
  <c r="U161" i="70"/>
  <c r="AI161" i="70"/>
  <c r="K161" i="70"/>
  <c r="J161" i="70"/>
  <c r="H161" i="70"/>
  <c r="I161" i="70"/>
  <c r="BU161" i="70" s="1"/>
  <c r="G161" i="70"/>
  <c r="S161" i="70" s="1"/>
  <c r="T161" i="70" s="1"/>
  <c r="AJ162" i="70"/>
  <c r="BP162" i="70" s="1"/>
  <c r="BQ162" i="70" s="1"/>
  <c r="BR162" i="70" s="1"/>
  <c r="BS162" i="70" s="1"/>
  <c r="CB158" i="70" l="1"/>
  <c r="W158" i="70"/>
  <c r="BZ158" i="70"/>
  <c r="V160" i="70"/>
  <c r="R160" i="70" s="1"/>
  <c r="BL160" i="70" s="1"/>
  <c r="R159" i="70"/>
  <c r="BL159" i="70" s="1"/>
  <c r="BT162" i="70"/>
  <c r="Q161" i="70"/>
  <c r="AH162" i="70"/>
  <c r="BO162" i="70" s="1"/>
  <c r="AH497" i="70"/>
  <c r="BO497" i="70" s="1"/>
  <c r="AI162" i="70"/>
  <c r="U162" i="70"/>
  <c r="K162" i="70"/>
  <c r="J162" i="70"/>
  <c r="H162" i="70"/>
  <c r="I162" i="70"/>
  <c r="BU162" i="70" s="1"/>
  <c r="G162" i="70"/>
  <c r="S162" i="70" s="1"/>
  <c r="T162" i="70" s="1"/>
  <c r="AJ163" i="70"/>
  <c r="BP163" i="70" s="1"/>
  <c r="BQ163" i="70" s="1"/>
  <c r="BR163" i="70" s="1"/>
  <c r="BS163" i="70" s="1"/>
  <c r="BT163" i="70" s="1"/>
  <c r="BV160" i="70" l="1"/>
  <c r="BW160" i="70" s="1"/>
  <c r="V161" i="70"/>
  <c r="BV161" i="70" s="1"/>
  <c r="BW161" i="70" s="1"/>
  <c r="BX159" i="70"/>
  <c r="BY159" i="70" s="1"/>
  <c r="W159" i="70" s="1"/>
  <c r="BX160" i="70"/>
  <c r="BY160" i="70" s="1"/>
  <c r="Q162" i="70"/>
  <c r="AH163" i="70"/>
  <c r="BO163" i="70" s="1"/>
  <c r="AH498" i="70"/>
  <c r="BO498" i="70" s="1"/>
  <c r="U163" i="70"/>
  <c r="AI163" i="70"/>
  <c r="K163" i="70"/>
  <c r="J163" i="70"/>
  <c r="I163" i="70"/>
  <c r="BU163" i="70" s="1"/>
  <c r="H163" i="70"/>
  <c r="G163" i="70"/>
  <c r="S163" i="70" s="1"/>
  <c r="T163" i="70" s="1"/>
  <c r="AJ164" i="70"/>
  <c r="BP164" i="70" s="1"/>
  <c r="BQ164" i="70" s="1"/>
  <c r="BR164" i="70" s="1"/>
  <c r="BS164" i="70" s="1"/>
  <c r="R161" i="70" l="1"/>
  <c r="BL161" i="70" s="1"/>
  <c r="CB160" i="70"/>
  <c r="W160" i="70"/>
  <c r="CA160" i="70"/>
  <c r="BZ160" i="70"/>
  <c r="CA159" i="70"/>
  <c r="CB159" i="70"/>
  <c r="BZ159" i="70"/>
  <c r="V162" i="70"/>
  <c r="BV162" i="70" s="1"/>
  <c r="BW162" i="70" s="1"/>
  <c r="BT164" i="70"/>
  <c r="Q163" i="70"/>
  <c r="AH164" i="70"/>
  <c r="BO164" i="70" s="1"/>
  <c r="AH499" i="70"/>
  <c r="BO499" i="70" s="1"/>
  <c r="AI164" i="70"/>
  <c r="U164" i="70"/>
  <c r="G164" i="70"/>
  <c r="S164" i="70" s="1"/>
  <c r="T164" i="70" s="1"/>
  <c r="K164" i="70"/>
  <c r="J164" i="70"/>
  <c r="I164" i="70"/>
  <c r="BU164" i="70" s="1"/>
  <c r="H164" i="70"/>
  <c r="AJ165" i="70"/>
  <c r="BP165" i="70" s="1"/>
  <c r="BQ165" i="70" s="1"/>
  <c r="BR165" i="70" s="1"/>
  <c r="BS165" i="70" s="1"/>
  <c r="BT165" i="70" s="1"/>
  <c r="BX161" i="70" l="1"/>
  <c r="BY161" i="70" s="1"/>
  <c r="CB161" i="70" s="1"/>
  <c r="R162" i="70"/>
  <c r="BL162" i="70" s="1"/>
  <c r="V163" i="70"/>
  <c r="BV163" i="70" s="1"/>
  <c r="BW163" i="70" s="1"/>
  <c r="Q164" i="70"/>
  <c r="AH165" i="70"/>
  <c r="BO165" i="70" s="1"/>
  <c r="AH500" i="70"/>
  <c r="BO500" i="70" s="1"/>
  <c r="U165" i="70"/>
  <c r="AI165" i="70"/>
  <c r="G165" i="70"/>
  <c r="S165" i="70" s="1"/>
  <c r="T165" i="70" s="1"/>
  <c r="K165" i="70"/>
  <c r="J165" i="70"/>
  <c r="I165" i="70"/>
  <c r="BU165" i="70" s="1"/>
  <c r="H165" i="70"/>
  <c r="AJ166" i="70"/>
  <c r="BP166" i="70" s="1"/>
  <c r="BQ166" i="70" s="1"/>
  <c r="BR166" i="70" s="1"/>
  <c r="BS166" i="70" s="1"/>
  <c r="BT166" i="70" s="1"/>
  <c r="BZ161" i="70" l="1"/>
  <c r="CA161" i="70"/>
  <c r="W161" i="70"/>
  <c r="BX162" i="70"/>
  <c r="BY162" i="70" s="1"/>
  <c r="W162" i="70" s="1"/>
  <c r="R163" i="70"/>
  <c r="BL163" i="70" s="1"/>
  <c r="V164" i="70"/>
  <c r="R164" i="70" s="1"/>
  <c r="BL164" i="70" s="1"/>
  <c r="Q165" i="70"/>
  <c r="AH166" i="70"/>
  <c r="BO166" i="70" s="1"/>
  <c r="AH501" i="70"/>
  <c r="BO501" i="70" s="1"/>
  <c r="U166" i="70"/>
  <c r="AI166" i="70"/>
  <c r="G166" i="70"/>
  <c r="S166" i="70" s="1"/>
  <c r="T166" i="70" s="1"/>
  <c r="K166" i="70"/>
  <c r="J166" i="70"/>
  <c r="I166" i="70"/>
  <c r="BU166" i="70" s="1"/>
  <c r="H166" i="70"/>
  <c r="AJ167" i="70"/>
  <c r="BP167" i="70" s="1"/>
  <c r="BQ167" i="70" s="1"/>
  <c r="BR167" i="70" s="1"/>
  <c r="BS167" i="70" s="1"/>
  <c r="BZ162" i="70" l="1"/>
  <c r="CB162" i="70"/>
  <c r="CA162" i="70"/>
  <c r="BV164" i="70"/>
  <c r="BW164" i="70" s="1"/>
  <c r="BX163" i="70"/>
  <c r="BY163" i="70" s="1"/>
  <c r="V165" i="70"/>
  <c r="R165" i="70" s="1"/>
  <c r="BL165" i="70" s="1"/>
  <c r="BX164" i="70"/>
  <c r="BY164" i="70" s="1"/>
  <c r="BT167" i="70"/>
  <c r="AH167" i="70"/>
  <c r="BO167" i="70" s="1"/>
  <c r="Q166" i="70"/>
  <c r="AH502" i="70"/>
  <c r="BO502" i="70" s="1"/>
  <c r="U167" i="70"/>
  <c r="AI167" i="70"/>
  <c r="K167" i="70"/>
  <c r="J167" i="70"/>
  <c r="H167" i="70"/>
  <c r="I167" i="70"/>
  <c r="BU167" i="70" s="1"/>
  <c r="G167" i="70"/>
  <c r="S167" i="70" s="1"/>
  <c r="T167" i="70" s="1"/>
  <c r="AJ168" i="70"/>
  <c r="BP168" i="70" s="1"/>
  <c r="BQ168" i="70" s="1"/>
  <c r="BR168" i="70" s="1"/>
  <c r="BS168" i="70" s="1"/>
  <c r="W164" i="70" l="1"/>
  <c r="BZ163" i="70"/>
  <c r="W163" i="70"/>
  <c r="BV165" i="70"/>
  <c r="BW165" i="70" s="1"/>
  <c r="CB163" i="70"/>
  <c r="CA163" i="70"/>
  <c r="CB164" i="70"/>
  <c r="CA164" i="70"/>
  <c r="BZ164" i="70"/>
  <c r="V166" i="70"/>
  <c r="BV166" i="70" s="1"/>
  <c r="BW166" i="70" s="1"/>
  <c r="BX165" i="70"/>
  <c r="BY165" i="70" s="1"/>
  <c r="BT168" i="70"/>
  <c r="Q167" i="70"/>
  <c r="AH168" i="70"/>
  <c r="BO168" i="70" s="1"/>
  <c r="AH503" i="70"/>
  <c r="BO503" i="70" s="1"/>
  <c r="AI168" i="70"/>
  <c r="U168" i="70"/>
  <c r="K168" i="70"/>
  <c r="J168" i="70"/>
  <c r="H168" i="70"/>
  <c r="I168" i="70"/>
  <c r="BU168" i="70" s="1"/>
  <c r="G168" i="70"/>
  <c r="S168" i="70" s="1"/>
  <c r="T168" i="70" s="1"/>
  <c r="AJ169" i="70"/>
  <c r="BP169" i="70" s="1"/>
  <c r="BQ169" i="70" s="1"/>
  <c r="BR169" i="70" s="1"/>
  <c r="BS169" i="70" s="1"/>
  <c r="BT169" i="70" s="1"/>
  <c r="CA165" i="70" l="1"/>
  <c r="W165" i="70"/>
  <c r="R166" i="70"/>
  <c r="BL166" i="70" s="1"/>
  <c r="CB165" i="70"/>
  <c r="BZ165" i="70"/>
  <c r="V167" i="70"/>
  <c r="BV167" i="70" s="1"/>
  <c r="BW167" i="70" s="1"/>
  <c r="AH169" i="70"/>
  <c r="BO169" i="70" s="1"/>
  <c r="Q168" i="70"/>
  <c r="AH504" i="70"/>
  <c r="BO504" i="70" s="1"/>
  <c r="AI169" i="70"/>
  <c r="U169" i="70"/>
  <c r="K169" i="70"/>
  <c r="J169" i="70"/>
  <c r="H169" i="70"/>
  <c r="I169" i="70"/>
  <c r="BU169" i="70" s="1"/>
  <c r="G169" i="70"/>
  <c r="S169" i="70" s="1"/>
  <c r="T169" i="70" s="1"/>
  <c r="AJ170" i="70"/>
  <c r="BP170" i="70" s="1"/>
  <c r="BQ170" i="70" s="1"/>
  <c r="BR170" i="70" s="1"/>
  <c r="BS170" i="70" s="1"/>
  <c r="BT170" i="70" s="1"/>
  <c r="BX166" i="70" l="1"/>
  <c r="BY166" i="70" s="1"/>
  <c r="BZ166" i="70" s="1"/>
  <c r="R167" i="70"/>
  <c r="BL167" i="70" s="1"/>
  <c r="V168" i="70"/>
  <c r="BV168" i="70" s="1"/>
  <c r="BW168" i="70" s="1"/>
  <c r="Q169" i="70"/>
  <c r="AH170" i="70"/>
  <c r="BO170" i="70" s="1"/>
  <c r="AH505" i="70"/>
  <c r="BO505" i="70" s="1"/>
  <c r="U170" i="70"/>
  <c r="AI170" i="70"/>
  <c r="K170" i="70"/>
  <c r="J170" i="70"/>
  <c r="H170" i="70"/>
  <c r="I170" i="70"/>
  <c r="BU170" i="70" s="1"/>
  <c r="G170" i="70"/>
  <c r="S170" i="70" s="1"/>
  <c r="T170" i="70" s="1"/>
  <c r="AJ171" i="70"/>
  <c r="BP171" i="70" s="1"/>
  <c r="BQ171" i="70" s="1"/>
  <c r="BR171" i="70" s="1"/>
  <c r="BS171" i="70" s="1"/>
  <c r="BT171" i="70" s="1"/>
  <c r="CA166" i="70" l="1"/>
  <c r="W166" i="70"/>
  <c r="CB166" i="70"/>
  <c r="BX167" i="70"/>
  <c r="BY167" i="70" s="1"/>
  <c r="W167" i="70" s="1"/>
  <c r="R168" i="70"/>
  <c r="BL168" i="70" s="1"/>
  <c r="V169" i="70"/>
  <c r="R169" i="70" s="1"/>
  <c r="BL169" i="70" s="1"/>
  <c r="Q170" i="70"/>
  <c r="AH171" i="70"/>
  <c r="BO171" i="70" s="1"/>
  <c r="AH506" i="70"/>
  <c r="BO506" i="70" s="1"/>
  <c r="U171" i="70"/>
  <c r="AI171" i="70"/>
  <c r="K171" i="70"/>
  <c r="J171" i="70"/>
  <c r="I171" i="70"/>
  <c r="BU171" i="70" s="1"/>
  <c r="H171" i="70"/>
  <c r="G171" i="70"/>
  <c r="S171" i="70" s="1"/>
  <c r="T171" i="70" s="1"/>
  <c r="AJ172" i="70"/>
  <c r="BP172" i="70" s="1"/>
  <c r="BQ172" i="70" s="1"/>
  <c r="BR172" i="70" s="1"/>
  <c r="BS172" i="70" s="1"/>
  <c r="BT172" i="70" s="1"/>
  <c r="BX168" i="70" l="1"/>
  <c r="BY168" i="70" s="1"/>
  <c r="CB168" i="70" s="1"/>
  <c r="CA167" i="70"/>
  <c r="CB167" i="70"/>
  <c r="BZ167" i="70"/>
  <c r="BX169" i="70"/>
  <c r="BY169" i="70" s="1"/>
  <c r="BV169" i="70"/>
  <c r="BW169" i="70" s="1"/>
  <c r="V170" i="70"/>
  <c r="R170" i="70" s="1"/>
  <c r="BL170" i="70" s="1"/>
  <c r="AH172" i="70"/>
  <c r="BO172" i="70" s="1"/>
  <c r="Q171" i="70"/>
  <c r="AH507" i="70"/>
  <c r="BO507" i="70" s="1"/>
  <c r="U172" i="70"/>
  <c r="AI172" i="70"/>
  <c r="G172" i="70"/>
  <c r="S172" i="70" s="1"/>
  <c r="T172" i="70" s="1"/>
  <c r="K172" i="70"/>
  <c r="J172" i="70"/>
  <c r="I172" i="70"/>
  <c r="BU172" i="70" s="1"/>
  <c r="H172" i="70"/>
  <c r="AJ173" i="70"/>
  <c r="BP173" i="70" s="1"/>
  <c r="BQ173" i="70" s="1"/>
  <c r="BR173" i="70" s="1"/>
  <c r="BS173" i="70" s="1"/>
  <c r="BT173" i="70" s="1"/>
  <c r="W168" i="70" l="1"/>
  <c r="CA168" i="70"/>
  <c r="BZ168" i="70"/>
  <c r="CA169" i="70"/>
  <c r="W169" i="70"/>
  <c r="BZ169" i="70"/>
  <c r="CB169" i="70"/>
  <c r="BV170" i="70"/>
  <c r="BW170" i="70" s="1"/>
  <c r="BX170" i="70"/>
  <c r="BY170" i="70" s="1"/>
  <c r="V171" i="70"/>
  <c r="BV171" i="70" s="1"/>
  <c r="BW171" i="70" s="1"/>
  <c r="Q172" i="70"/>
  <c r="AH173" i="70"/>
  <c r="BO173" i="70" s="1"/>
  <c r="AH508" i="70"/>
  <c r="BO508" i="70" s="1"/>
  <c r="U173" i="70"/>
  <c r="AI173" i="70"/>
  <c r="G173" i="70"/>
  <c r="S173" i="70" s="1"/>
  <c r="T173" i="70" s="1"/>
  <c r="K173" i="70"/>
  <c r="J173" i="70"/>
  <c r="I173" i="70"/>
  <c r="BU173" i="70" s="1"/>
  <c r="H173" i="70"/>
  <c r="AJ174" i="70"/>
  <c r="BP174" i="70" s="1"/>
  <c r="BQ174" i="70" s="1"/>
  <c r="BR174" i="70" s="1"/>
  <c r="BS174" i="70" s="1"/>
  <c r="BT174" i="70" s="1"/>
  <c r="W170" i="70" l="1"/>
  <c r="CB170" i="70"/>
  <c r="CA170" i="70"/>
  <c r="BZ170" i="70"/>
  <c r="R171" i="70"/>
  <c r="BL171" i="70" s="1"/>
  <c r="V172" i="70"/>
  <c r="R172" i="70" s="1"/>
  <c r="BL172" i="70" s="1"/>
  <c r="Q173" i="70"/>
  <c r="AH174" i="70"/>
  <c r="BO174" i="70" s="1"/>
  <c r="AH509" i="70"/>
  <c r="BO509" i="70" s="1"/>
  <c r="AI174" i="70"/>
  <c r="U174" i="70"/>
  <c r="G174" i="70"/>
  <c r="S174" i="70" s="1"/>
  <c r="T174" i="70" s="1"/>
  <c r="K174" i="70"/>
  <c r="J174" i="70"/>
  <c r="I174" i="70"/>
  <c r="BU174" i="70" s="1"/>
  <c r="H174" i="70"/>
  <c r="AJ175" i="70"/>
  <c r="BP175" i="70" s="1"/>
  <c r="BQ175" i="70" s="1"/>
  <c r="BR175" i="70" s="1"/>
  <c r="BS175" i="70" s="1"/>
  <c r="BV172" i="70" l="1"/>
  <c r="BW172" i="70" s="1"/>
  <c r="BX171" i="70"/>
  <c r="BY171" i="70" s="1"/>
  <c r="V173" i="70"/>
  <c r="R173" i="70" s="1"/>
  <c r="BL173" i="70" s="1"/>
  <c r="BX172" i="70"/>
  <c r="BY172" i="70" s="1"/>
  <c r="BT175" i="70"/>
  <c r="Q174" i="70"/>
  <c r="AH175" i="70"/>
  <c r="BO175" i="70" s="1"/>
  <c r="AH510" i="70"/>
  <c r="BO510" i="70" s="1"/>
  <c r="U175" i="70"/>
  <c r="AI175" i="70"/>
  <c r="K175" i="70"/>
  <c r="J175" i="70"/>
  <c r="H175" i="70"/>
  <c r="I175" i="70"/>
  <c r="BU175" i="70" s="1"/>
  <c r="G175" i="70"/>
  <c r="S175" i="70" s="1"/>
  <c r="T175" i="70" s="1"/>
  <c r="AJ176" i="70"/>
  <c r="BP176" i="70" s="1"/>
  <c r="BQ176" i="70" s="1"/>
  <c r="BR176" i="70" s="1"/>
  <c r="BS176" i="70" s="1"/>
  <c r="CB172" i="70" l="1"/>
  <c r="W172" i="70"/>
  <c r="BZ171" i="70"/>
  <c r="W171" i="70"/>
  <c r="BV173" i="70"/>
  <c r="BW173" i="70" s="1"/>
  <c r="CA171" i="70"/>
  <c r="CB171" i="70"/>
  <c r="BX173" i="70"/>
  <c r="BY173" i="70" s="1"/>
  <c r="CA172" i="70"/>
  <c r="V174" i="70"/>
  <c r="R174" i="70" s="1"/>
  <c r="BL174" i="70" s="1"/>
  <c r="BZ172" i="70"/>
  <c r="BT176" i="70"/>
  <c r="Q175" i="70"/>
  <c r="AH176" i="70"/>
  <c r="BO176" i="70" s="1"/>
  <c r="AH511" i="70"/>
  <c r="BO511" i="70" s="1"/>
  <c r="AI176" i="70"/>
  <c r="U176" i="70"/>
  <c r="K176" i="70"/>
  <c r="J176" i="70"/>
  <c r="H176" i="70"/>
  <c r="I176" i="70"/>
  <c r="BU176" i="70" s="1"/>
  <c r="G176" i="70"/>
  <c r="S176" i="70" s="1"/>
  <c r="T176" i="70" s="1"/>
  <c r="AJ177" i="70"/>
  <c r="BP177" i="70" s="1"/>
  <c r="BQ177" i="70" s="1"/>
  <c r="BR177" i="70" s="1"/>
  <c r="BS177" i="70" s="1"/>
  <c r="W173" i="70" l="1"/>
  <c r="BZ173" i="70"/>
  <c r="CA173" i="70"/>
  <c r="CB173" i="70"/>
  <c r="BX174" i="70"/>
  <c r="BY174" i="70" s="1"/>
  <c r="BV174" i="70"/>
  <c r="BW174" i="70" s="1"/>
  <c r="V175" i="70"/>
  <c r="BV175" i="70" s="1"/>
  <c r="BW175" i="70" s="1"/>
  <c r="BT177" i="70"/>
  <c r="AH177" i="70"/>
  <c r="BO177" i="70" s="1"/>
  <c r="Q176" i="70"/>
  <c r="AH512" i="70"/>
  <c r="BO512" i="70" s="1"/>
  <c r="AI177" i="70"/>
  <c r="U177" i="70"/>
  <c r="K177" i="70"/>
  <c r="J177" i="70"/>
  <c r="H177" i="70"/>
  <c r="I177" i="70"/>
  <c r="BU177" i="70" s="1"/>
  <c r="G177" i="70"/>
  <c r="S177" i="70" s="1"/>
  <c r="T177" i="70" s="1"/>
  <c r="AJ178" i="70"/>
  <c r="BP178" i="70" s="1"/>
  <c r="BQ178" i="70" s="1"/>
  <c r="BR178" i="70" s="1"/>
  <c r="BS178" i="70" s="1"/>
  <c r="BT178" i="70" s="1"/>
  <c r="CA174" i="70" l="1"/>
  <c r="W174" i="70"/>
  <c r="BZ174" i="70"/>
  <c r="R175" i="70"/>
  <c r="BL175" i="70" s="1"/>
  <c r="CB174" i="70"/>
  <c r="V176" i="70"/>
  <c r="R176" i="70" s="1"/>
  <c r="BL176" i="70" s="1"/>
  <c r="Q177" i="70"/>
  <c r="AH178" i="70"/>
  <c r="BO178" i="70" s="1"/>
  <c r="AH513" i="70"/>
  <c r="BO513" i="70" s="1"/>
  <c r="U178" i="70"/>
  <c r="AI178" i="70"/>
  <c r="K178" i="70"/>
  <c r="J178" i="70"/>
  <c r="H178" i="70"/>
  <c r="I178" i="70"/>
  <c r="BU178" i="70" s="1"/>
  <c r="G178" i="70"/>
  <c r="S178" i="70" s="1"/>
  <c r="T178" i="70" s="1"/>
  <c r="AJ179" i="70"/>
  <c r="BP179" i="70" s="1"/>
  <c r="BQ179" i="70" s="1"/>
  <c r="BR179" i="70" s="1"/>
  <c r="BS179" i="70" s="1"/>
  <c r="BT179" i="70" s="1"/>
  <c r="BX175" i="70" l="1"/>
  <c r="BY175" i="70" s="1"/>
  <c r="CA175" i="70" s="1"/>
  <c r="BV176" i="70"/>
  <c r="BW176" i="70" s="1"/>
  <c r="BX176" i="70"/>
  <c r="BY176" i="70" s="1"/>
  <c r="V177" i="70"/>
  <c r="R177" i="70" s="1"/>
  <c r="BL177" i="70" s="1"/>
  <c r="BZ175" i="70"/>
  <c r="AH179" i="70"/>
  <c r="BO179" i="70" s="1"/>
  <c r="Q178" i="70"/>
  <c r="AH514" i="70"/>
  <c r="BO514" i="70" s="1"/>
  <c r="U179" i="70"/>
  <c r="AI179" i="70"/>
  <c r="K179" i="70"/>
  <c r="J179" i="70"/>
  <c r="I179" i="70"/>
  <c r="BU179" i="70" s="1"/>
  <c r="H179" i="70"/>
  <c r="G179" i="70"/>
  <c r="S179" i="70" s="1"/>
  <c r="T179" i="70" s="1"/>
  <c r="AJ180" i="70"/>
  <c r="BP180" i="70" s="1"/>
  <c r="BQ180" i="70" s="1"/>
  <c r="BR180" i="70" s="1"/>
  <c r="BS180" i="70" s="1"/>
  <c r="BT180" i="70" s="1"/>
  <c r="CB175" i="70" l="1"/>
  <c r="W175" i="70"/>
  <c r="BZ176" i="70"/>
  <c r="CA176" i="70"/>
  <c r="W176" i="70"/>
  <c r="CB176" i="70"/>
  <c r="BV177" i="70"/>
  <c r="BW177" i="70" s="1"/>
  <c r="BX177" i="70"/>
  <c r="BY177" i="70" s="1"/>
  <c r="V178" i="70"/>
  <c r="BV178" i="70" s="1"/>
  <c r="BW178" i="70" s="1"/>
  <c r="Q179" i="70"/>
  <c r="AH180" i="70"/>
  <c r="BO180" i="70" s="1"/>
  <c r="AH515" i="70"/>
  <c r="BO515" i="70" s="1"/>
  <c r="AI180" i="70"/>
  <c r="U180" i="70"/>
  <c r="G180" i="70"/>
  <c r="S180" i="70" s="1"/>
  <c r="T180" i="70" s="1"/>
  <c r="K180" i="70"/>
  <c r="J180" i="70"/>
  <c r="I180" i="70"/>
  <c r="BU180" i="70" s="1"/>
  <c r="H180" i="70"/>
  <c r="AJ181" i="70"/>
  <c r="BP181" i="70" s="1"/>
  <c r="BQ181" i="70" s="1"/>
  <c r="BR181" i="70" s="1"/>
  <c r="BS181" i="70" s="1"/>
  <c r="BT181" i="70" s="1"/>
  <c r="CA177" i="70" l="1"/>
  <c r="W177" i="70"/>
  <c r="R178" i="70"/>
  <c r="BL178" i="70" s="1"/>
  <c r="CB177" i="70"/>
  <c r="BZ177" i="70"/>
  <c r="V179" i="70"/>
  <c r="R179" i="70" s="1"/>
  <c r="BL179" i="70" s="1"/>
  <c r="AH181" i="70"/>
  <c r="BO181" i="70" s="1"/>
  <c r="Q180" i="70"/>
  <c r="AH516" i="70"/>
  <c r="BO516" i="70" s="1"/>
  <c r="AI181" i="70"/>
  <c r="U181" i="70"/>
  <c r="G181" i="70"/>
  <c r="S181" i="70" s="1"/>
  <c r="T181" i="70" s="1"/>
  <c r="K181" i="70"/>
  <c r="J181" i="70"/>
  <c r="I181" i="70"/>
  <c r="BU181" i="70" s="1"/>
  <c r="H181" i="70"/>
  <c r="AJ182" i="70"/>
  <c r="BP182" i="70" s="1"/>
  <c r="BQ182" i="70" s="1"/>
  <c r="BR182" i="70" s="1"/>
  <c r="BS182" i="70" s="1"/>
  <c r="BT182" i="70" s="1"/>
  <c r="BX178" i="70" l="1"/>
  <c r="BY178" i="70" s="1"/>
  <c r="W178" i="70" s="1"/>
  <c r="BV179" i="70"/>
  <c r="BW179" i="70" s="1"/>
  <c r="V180" i="70"/>
  <c r="R180" i="70" s="1"/>
  <c r="BL180" i="70" s="1"/>
  <c r="BX179" i="70"/>
  <c r="BY179" i="70" s="1"/>
  <c r="Q181" i="70"/>
  <c r="AH182" i="70"/>
  <c r="BO182" i="70" s="1"/>
  <c r="AH517" i="70"/>
  <c r="BO517" i="70" s="1"/>
  <c r="U182" i="70"/>
  <c r="AI182" i="70"/>
  <c r="G182" i="70"/>
  <c r="S182" i="70" s="1"/>
  <c r="T182" i="70" s="1"/>
  <c r="K182" i="70"/>
  <c r="J182" i="70"/>
  <c r="I182" i="70"/>
  <c r="BU182" i="70" s="1"/>
  <c r="H182" i="70"/>
  <c r="AJ183" i="70"/>
  <c r="BP183" i="70" s="1"/>
  <c r="BQ183" i="70" s="1"/>
  <c r="BR183" i="70" s="1"/>
  <c r="BS183" i="70" s="1"/>
  <c r="BT183" i="70" s="1"/>
  <c r="CB179" i="70" l="1"/>
  <c r="W179" i="70"/>
  <c r="BV180" i="70"/>
  <c r="BW180" i="70" s="1"/>
  <c r="CA178" i="70"/>
  <c r="BZ178" i="70"/>
  <c r="CB178" i="70"/>
  <c r="CA179" i="70"/>
  <c r="BX180" i="70"/>
  <c r="BY180" i="70" s="1"/>
  <c r="V181" i="70"/>
  <c r="BV181" i="70" s="1"/>
  <c r="BW181" i="70" s="1"/>
  <c r="BZ179" i="70"/>
  <c r="Q182" i="70"/>
  <c r="AH183" i="70"/>
  <c r="BO183" i="70" s="1"/>
  <c r="AH518" i="70"/>
  <c r="BO518" i="70" s="1"/>
  <c r="U183" i="70"/>
  <c r="AI183" i="70"/>
  <c r="K183" i="70"/>
  <c r="J183" i="70"/>
  <c r="H183" i="70"/>
  <c r="I183" i="70"/>
  <c r="BU183" i="70" s="1"/>
  <c r="G183" i="70"/>
  <c r="S183" i="70" s="1"/>
  <c r="T183" i="70" s="1"/>
  <c r="AJ184" i="70"/>
  <c r="BP184" i="70" s="1"/>
  <c r="BQ184" i="70" s="1"/>
  <c r="BR184" i="70" s="1"/>
  <c r="BS184" i="70" s="1"/>
  <c r="W180" i="70" l="1"/>
  <c r="BZ180" i="70"/>
  <c r="CA180" i="70"/>
  <c r="CB180" i="70"/>
  <c r="V182" i="70"/>
  <c r="R182" i="70" s="1"/>
  <c r="BL182" i="70" s="1"/>
  <c r="R181" i="70"/>
  <c r="BL181" i="70" s="1"/>
  <c r="BT184" i="70"/>
  <c r="AH184" i="70"/>
  <c r="BO184" i="70" s="1"/>
  <c r="Q183" i="70"/>
  <c r="AH519" i="70"/>
  <c r="BO519" i="70" s="1"/>
  <c r="U184" i="70"/>
  <c r="AI184" i="70"/>
  <c r="K184" i="70"/>
  <c r="J184" i="70"/>
  <c r="H184" i="70"/>
  <c r="I184" i="70"/>
  <c r="BU184" i="70" s="1"/>
  <c r="G184" i="70"/>
  <c r="S184" i="70" s="1"/>
  <c r="T184" i="70" s="1"/>
  <c r="AJ185" i="70"/>
  <c r="BP185" i="70" s="1"/>
  <c r="BQ185" i="70" s="1"/>
  <c r="BR185" i="70" s="1"/>
  <c r="BS185" i="70" s="1"/>
  <c r="BT185" i="70" s="1"/>
  <c r="BV182" i="70" l="1"/>
  <c r="BW182" i="70" s="1"/>
  <c r="V183" i="70"/>
  <c r="R183" i="70" s="1"/>
  <c r="BL183" i="70" s="1"/>
  <c r="BX181" i="70"/>
  <c r="BY181" i="70" s="1"/>
  <c r="W181" i="70" s="1"/>
  <c r="BX182" i="70"/>
  <c r="BY182" i="70" s="1"/>
  <c r="Q184" i="70"/>
  <c r="AH185" i="70"/>
  <c r="BO185" i="70" s="1"/>
  <c r="AH520" i="70"/>
  <c r="BO520" i="70" s="1"/>
  <c r="U185" i="70"/>
  <c r="AI185" i="70"/>
  <c r="K185" i="70"/>
  <c r="J185" i="70"/>
  <c r="H185" i="70"/>
  <c r="I185" i="70"/>
  <c r="BU185" i="70" s="1"/>
  <c r="G185" i="70"/>
  <c r="S185" i="70" s="1"/>
  <c r="T185" i="70" s="1"/>
  <c r="AJ186" i="70"/>
  <c r="BP186" i="70" s="1"/>
  <c r="BQ186" i="70" s="1"/>
  <c r="BR186" i="70" s="1"/>
  <c r="BS186" i="70" s="1"/>
  <c r="CB182" i="70" l="1"/>
  <c r="W182" i="70"/>
  <c r="BV183" i="70"/>
  <c r="BW183" i="70" s="1"/>
  <c r="CA182" i="70"/>
  <c r="BZ182" i="70"/>
  <c r="V184" i="70"/>
  <c r="R184" i="70" s="1"/>
  <c r="BL184" i="70" s="1"/>
  <c r="CA181" i="70"/>
  <c r="BZ181" i="70"/>
  <c r="CB181" i="70"/>
  <c r="BX183" i="70"/>
  <c r="BY183" i="70" s="1"/>
  <c r="BT186" i="70"/>
  <c r="AH186" i="70"/>
  <c r="BO186" i="70" s="1"/>
  <c r="Q185" i="70"/>
  <c r="AH521" i="70"/>
  <c r="BO521" i="70" s="1"/>
  <c r="AI186" i="70"/>
  <c r="U186" i="70"/>
  <c r="K186" i="70"/>
  <c r="J186" i="70"/>
  <c r="H186" i="70"/>
  <c r="I186" i="70"/>
  <c r="BU186" i="70" s="1"/>
  <c r="G186" i="70"/>
  <c r="S186" i="70" s="1"/>
  <c r="T186" i="70" s="1"/>
  <c r="AJ187" i="70"/>
  <c r="BP187" i="70" s="1"/>
  <c r="BQ187" i="70" s="1"/>
  <c r="BR187" i="70" s="1"/>
  <c r="BS187" i="70" s="1"/>
  <c r="BT187" i="70" s="1"/>
  <c r="CB183" i="70" l="1"/>
  <c r="W183" i="70"/>
  <c r="BV184" i="70"/>
  <c r="BW184" i="70" s="1"/>
  <c r="BX184" i="70"/>
  <c r="BY184" i="70" s="1"/>
  <c r="CA183" i="70"/>
  <c r="BZ183" i="70"/>
  <c r="V185" i="70"/>
  <c r="BV185" i="70" s="1"/>
  <c r="BW185" i="70" s="1"/>
  <c r="Q186" i="70"/>
  <c r="AH187" i="70"/>
  <c r="BO187" i="70" s="1"/>
  <c r="AH522" i="70"/>
  <c r="BO522" i="70" s="1"/>
  <c r="U187" i="70"/>
  <c r="AI187" i="70"/>
  <c r="K187" i="70"/>
  <c r="J187" i="70"/>
  <c r="I187" i="70"/>
  <c r="BU187" i="70" s="1"/>
  <c r="H187" i="70"/>
  <c r="G187" i="70"/>
  <c r="S187" i="70" s="1"/>
  <c r="T187" i="70" s="1"/>
  <c r="AJ188" i="70"/>
  <c r="BP188" i="70" s="1"/>
  <c r="BQ188" i="70" s="1"/>
  <c r="BR188" i="70" s="1"/>
  <c r="BS188" i="70" s="1"/>
  <c r="W184" i="70" l="1"/>
  <c r="CA184" i="70"/>
  <c r="CB184" i="70"/>
  <c r="R185" i="70"/>
  <c r="BL185" i="70" s="1"/>
  <c r="BZ184" i="70"/>
  <c r="V186" i="70"/>
  <c r="BV186" i="70" s="1"/>
  <c r="BW186" i="70" s="1"/>
  <c r="BT188" i="70"/>
  <c r="Q187" i="70"/>
  <c r="AH188" i="70"/>
  <c r="BO188" i="70" s="1"/>
  <c r="AH523" i="70"/>
  <c r="BO523" i="70" s="1"/>
  <c r="AI188" i="70"/>
  <c r="U188" i="70"/>
  <c r="G188" i="70"/>
  <c r="S188" i="70" s="1"/>
  <c r="T188" i="70" s="1"/>
  <c r="K188" i="70"/>
  <c r="J188" i="70"/>
  <c r="I188" i="70"/>
  <c r="BU188" i="70" s="1"/>
  <c r="H188" i="70"/>
  <c r="AJ189" i="70"/>
  <c r="BP189" i="70" s="1"/>
  <c r="BQ189" i="70" s="1"/>
  <c r="BR189" i="70" s="1"/>
  <c r="BS189" i="70" s="1"/>
  <c r="BT189" i="70" s="1"/>
  <c r="BX185" i="70" l="1"/>
  <c r="BY185" i="70" s="1"/>
  <c r="CA185" i="70" s="1"/>
  <c r="R186" i="70"/>
  <c r="BL186" i="70" s="1"/>
  <c r="V187" i="70"/>
  <c r="BV187" i="70" s="1"/>
  <c r="BW187" i="70" s="1"/>
  <c r="Q188" i="70"/>
  <c r="AH189" i="70"/>
  <c r="BO189" i="70" s="1"/>
  <c r="AH524" i="70"/>
  <c r="BO524" i="70" s="1"/>
  <c r="AI189" i="70"/>
  <c r="U189" i="70"/>
  <c r="G189" i="70"/>
  <c r="S189" i="70" s="1"/>
  <c r="T189" i="70" s="1"/>
  <c r="K189" i="70"/>
  <c r="J189" i="70"/>
  <c r="I189" i="70"/>
  <c r="BU189" i="70" s="1"/>
  <c r="H189" i="70"/>
  <c r="AJ190" i="70"/>
  <c r="BP190" i="70" s="1"/>
  <c r="BQ190" i="70" s="1"/>
  <c r="BR190" i="70" s="1"/>
  <c r="BS190" i="70" s="1"/>
  <c r="BT190" i="70" s="1"/>
  <c r="BZ185" i="70" l="1"/>
  <c r="CB185" i="70"/>
  <c r="W185" i="70"/>
  <c r="BX186" i="70"/>
  <c r="BY186" i="70" s="1"/>
  <c r="CA186" i="70" s="1"/>
  <c r="R187" i="70"/>
  <c r="BL187" i="70" s="1"/>
  <c r="V188" i="70"/>
  <c r="R188" i="70" s="1"/>
  <c r="BL188" i="70" s="1"/>
  <c r="AH190" i="70"/>
  <c r="BO190" i="70" s="1"/>
  <c r="Q189" i="70"/>
  <c r="AH525" i="70"/>
  <c r="BO525" i="70" s="1"/>
  <c r="U190" i="70"/>
  <c r="AI190" i="70"/>
  <c r="G190" i="70"/>
  <c r="S190" i="70" s="1"/>
  <c r="T190" i="70" s="1"/>
  <c r="K190" i="70"/>
  <c r="J190" i="70"/>
  <c r="I190" i="70"/>
  <c r="BU190" i="70" s="1"/>
  <c r="H190" i="70"/>
  <c r="AJ191" i="70"/>
  <c r="BP191" i="70" s="1"/>
  <c r="BQ191" i="70" s="1"/>
  <c r="BR191" i="70" s="1"/>
  <c r="BS191" i="70" s="1"/>
  <c r="CB186" i="70" l="1"/>
  <c r="W186" i="70"/>
  <c r="BZ186" i="70"/>
  <c r="BV188" i="70"/>
  <c r="BW188" i="70" s="1"/>
  <c r="BX187" i="70"/>
  <c r="BY187" i="70" s="1"/>
  <c r="W187" i="70" s="1"/>
  <c r="BX188" i="70"/>
  <c r="BY188" i="70" s="1"/>
  <c r="V189" i="70"/>
  <c r="R189" i="70" s="1"/>
  <c r="BL189" i="70" s="1"/>
  <c r="BT191" i="70"/>
  <c r="Q190" i="70"/>
  <c r="AH191" i="70"/>
  <c r="BO191" i="70" s="1"/>
  <c r="AH526" i="70"/>
  <c r="BO526" i="70" s="1"/>
  <c r="U191" i="70"/>
  <c r="AI191" i="70"/>
  <c r="K191" i="70"/>
  <c r="J191" i="70"/>
  <c r="H191" i="70"/>
  <c r="I191" i="70"/>
  <c r="BU191" i="70" s="1"/>
  <c r="G191" i="70"/>
  <c r="S191" i="70" s="1"/>
  <c r="T191" i="70" s="1"/>
  <c r="AJ192" i="70"/>
  <c r="BP192" i="70" s="1"/>
  <c r="BQ192" i="70" s="1"/>
  <c r="BR192" i="70" s="1"/>
  <c r="BS192" i="70" s="1"/>
  <c r="BT192" i="70" s="1"/>
  <c r="CB188" i="70" l="1"/>
  <c r="W188" i="70"/>
  <c r="BV189" i="70"/>
  <c r="BW189" i="70" s="1"/>
  <c r="BZ187" i="70"/>
  <c r="CA187" i="70"/>
  <c r="CB187" i="70"/>
  <c r="CA188" i="70"/>
  <c r="BZ188" i="70"/>
  <c r="BX189" i="70"/>
  <c r="BY189" i="70" s="1"/>
  <c r="V190" i="70"/>
  <c r="BV190" i="70" s="1"/>
  <c r="BW190" i="70" s="1"/>
  <c r="Q191" i="70"/>
  <c r="AH192" i="70"/>
  <c r="BO192" i="70" s="1"/>
  <c r="AH527" i="70"/>
  <c r="BO527" i="70" s="1"/>
  <c r="AI192" i="70"/>
  <c r="U192" i="70"/>
  <c r="K192" i="70"/>
  <c r="J192" i="70"/>
  <c r="H192" i="70"/>
  <c r="I192" i="70"/>
  <c r="BU192" i="70" s="1"/>
  <c r="G192" i="70"/>
  <c r="S192" i="70" s="1"/>
  <c r="T192" i="70" s="1"/>
  <c r="AJ193" i="70"/>
  <c r="BP193" i="70" s="1"/>
  <c r="BQ193" i="70" s="1"/>
  <c r="BR193" i="70" s="1"/>
  <c r="BS193" i="70" s="1"/>
  <c r="BT193" i="70" s="1"/>
  <c r="R190" i="70" l="1"/>
  <c r="BL190" i="70" s="1"/>
  <c r="W189" i="70"/>
  <c r="BZ189" i="70"/>
  <c r="CA189" i="70"/>
  <c r="CB189" i="70"/>
  <c r="V191" i="70"/>
  <c r="R191" i="70" s="1"/>
  <c r="BL191" i="70" s="1"/>
  <c r="BX190" i="70"/>
  <c r="BY190" i="70" s="1"/>
  <c r="Q192" i="70"/>
  <c r="AH193" i="70"/>
  <c r="BO193" i="70" s="1"/>
  <c r="AH528" i="70"/>
  <c r="BO528" i="70" s="1"/>
  <c r="AI193" i="70"/>
  <c r="U193" i="70"/>
  <c r="K193" i="70"/>
  <c r="J193" i="70"/>
  <c r="H193" i="70"/>
  <c r="I193" i="70"/>
  <c r="BU193" i="70" s="1"/>
  <c r="G193" i="70"/>
  <c r="S193" i="70" s="1"/>
  <c r="T193" i="70" s="1"/>
  <c r="AJ194" i="70"/>
  <c r="BP194" i="70" s="1"/>
  <c r="BQ194" i="70" s="1"/>
  <c r="BR194" i="70" s="1"/>
  <c r="BS194" i="70" s="1"/>
  <c r="BT194" i="70" s="1"/>
  <c r="CB190" i="70" l="1"/>
  <c r="W190" i="70"/>
  <c r="BV191" i="70"/>
  <c r="BW191" i="70" s="1"/>
  <c r="BX191" i="70"/>
  <c r="BY191" i="70" s="1"/>
  <c r="CA190" i="70"/>
  <c r="V192" i="70"/>
  <c r="R192" i="70" s="1"/>
  <c r="BL192" i="70" s="1"/>
  <c r="BZ190" i="70"/>
  <c r="Q193" i="70"/>
  <c r="AH194" i="70"/>
  <c r="BO194" i="70" s="1"/>
  <c r="AH529" i="70"/>
  <c r="BO529" i="70" s="1"/>
  <c r="AI194" i="70"/>
  <c r="U194" i="70"/>
  <c r="K194" i="70"/>
  <c r="J194" i="70"/>
  <c r="H194" i="70"/>
  <c r="I194" i="70"/>
  <c r="BU194" i="70" s="1"/>
  <c r="G194" i="70"/>
  <c r="S194" i="70" s="1"/>
  <c r="T194" i="70" s="1"/>
  <c r="AJ195" i="70"/>
  <c r="BP195" i="70" s="1"/>
  <c r="BQ195" i="70" s="1"/>
  <c r="BR195" i="70" s="1"/>
  <c r="BS195" i="70" s="1"/>
  <c r="BT195" i="70" s="1"/>
  <c r="CB191" i="70" l="1"/>
  <c r="W191" i="70"/>
  <c r="CA191" i="70"/>
  <c r="BZ191" i="70"/>
  <c r="BV192" i="70"/>
  <c r="BW192" i="70" s="1"/>
  <c r="BX192" i="70"/>
  <c r="BY192" i="70" s="1"/>
  <c r="V193" i="70"/>
  <c r="R193" i="70" s="1"/>
  <c r="BL193" i="70" s="1"/>
  <c r="Q194" i="70"/>
  <c r="AH195" i="70"/>
  <c r="BO195" i="70" s="1"/>
  <c r="AH530" i="70"/>
  <c r="BO530" i="70" s="1"/>
  <c r="AI195" i="70"/>
  <c r="U195" i="70"/>
  <c r="K195" i="70"/>
  <c r="J195" i="70"/>
  <c r="I195" i="70"/>
  <c r="BU195" i="70" s="1"/>
  <c r="H195" i="70"/>
  <c r="G195" i="70"/>
  <c r="S195" i="70" s="1"/>
  <c r="T195" i="70" s="1"/>
  <c r="AJ196" i="70"/>
  <c r="BP196" i="70" s="1"/>
  <c r="BQ196" i="70" s="1"/>
  <c r="BR196" i="70" s="1"/>
  <c r="BS196" i="70" s="1"/>
  <c r="BT196" i="70" s="1"/>
  <c r="CA192" i="70" l="1"/>
  <c r="W192" i="70"/>
  <c r="CB192" i="70"/>
  <c r="BZ192" i="70"/>
  <c r="BX193" i="70"/>
  <c r="BY193" i="70" s="1"/>
  <c r="BV193" i="70"/>
  <c r="BW193" i="70" s="1"/>
  <c r="V194" i="70"/>
  <c r="BV194" i="70" s="1"/>
  <c r="BW194" i="70" s="1"/>
  <c r="Q195" i="70"/>
  <c r="AH196" i="70"/>
  <c r="BO196" i="70" s="1"/>
  <c r="AH531" i="70"/>
  <c r="BO531" i="70" s="1"/>
  <c r="AI196" i="70"/>
  <c r="U196" i="70"/>
  <c r="G196" i="70"/>
  <c r="S196" i="70" s="1"/>
  <c r="T196" i="70" s="1"/>
  <c r="K196" i="70"/>
  <c r="J196" i="70"/>
  <c r="I196" i="70"/>
  <c r="BU196" i="70" s="1"/>
  <c r="H196" i="70"/>
  <c r="AJ197" i="70"/>
  <c r="BP197" i="70" s="1"/>
  <c r="BQ197" i="70" s="1"/>
  <c r="BR197" i="70" s="1"/>
  <c r="BS197" i="70" s="1"/>
  <c r="BT197" i="70" s="1"/>
  <c r="CA193" i="70" l="1"/>
  <c r="W193" i="70"/>
  <c r="CB193" i="70"/>
  <c r="BZ193" i="70"/>
  <c r="R194" i="70"/>
  <c r="BL194" i="70" s="1"/>
  <c r="V195" i="70"/>
  <c r="R195" i="70" s="1"/>
  <c r="BL195" i="70" s="1"/>
  <c r="Q196" i="70"/>
  <c r="AH197" i="70"/>
  <c r="BO197" i="70" s="1"/>
  <c r="AH532" i="70"/>
  <c r="BO532" i="70" s="1"/>
  <c r="U197" i="70"/>
  <c r="AI197" i="70"/>
  <c r="G197" i="70"/>
  <c r="S197" i="70" s="1"/>
  <c r="T197" i="70" s="1"/>
  <c r="K197" i="70"/>
  <c r="J197" i="70"/>
  <c r="I197" i="70"/>
  <c r="BU197" i="70" s="1"/>
  <c r="H197" i="70"/>
  <c r="AJ198" i="70"/>
  <c r="BP198" i="70" s="1"/>
  <c r="BQ198" i="70" s="1"/>
  <c r="BR198" i="70" s="1"/>
  <c r="BS198" i="70" s="1"/>
  <c r="BT198" i="70" s="1"/>
  <c r="BX194" i="70" l="1"/>
  <c r="BY194" i="70" s="1"/>
  <c r="BZ194" i="70" s="1"/>
  <c r="BV195" i="70"/>
  <c r="BW195" i="70" s="1"/>
  <c r="V196" i="70"/>
  <c r="R196" i="70" s="1"/>
  <c r="BL196" i="70" s="1"/>
  <c r="BX195" i="70"/>
  <c r="BY195" i="70" s="1"/>
  <c r="Q197" i="70"/>
  <c r="V197" i="70" s="1"/>
  <c r="BV197" i="70" s="1"/>
  <c r="BW197" i="70" s="1"/>
  <c r="AH198" i="70"/>
  <c r="BO198" i="70" s="1"/>
  <c r="AH533" i="70"/>
  <c r="BO533" i="70" s="1"/>
  <c r="AI198" i="70"/>
  <c r="U198" i="70"/>
  <c r="G198" i="70"/>
  <c r="S198" i="70" s="1"/>
  <c r="T198" i="70" s="1"/>
  <c r="K198" i="70"/>
  <c r="J198" i="70"/>
  <c r="I198" i="70"/>
  <c r="BU198" i="70" s="1"/>
  <c r="H198" i="70"/>
  <c r="AJ199" i="70"/>
  <c r="BP199" i="70" s="1"/>
  <c r="BQ199" i="70" s="1"/>
  <c r="BR199" i="70" s="1"/>
  <c r="BS199" i="70" s="1"/>
  <c r="BT199" i="70" s="1"/>
  <c r="CB194" i="70" l="1"/>
  <c r="W194" i="70"/>
  <c r="CA194" i="70"/>
  <c r="CB195" i="70"/>
  <c r="W195" i="70"/>
  <c r="BV196" i="70"/>
  <c r="BW196" i="70" s="1"/>
  <c r="BX196" i="70"/>
  <c r="BY196" i="70" s="1"/>
  <c r="CA195" i="70"/>
  <c r="BZ195" i="70"/>
  <c r="R197" i="70"/>
  <c r="BL197" i="70" s="1"/>
  <c r="Q198" i="70"/>
  <c r="AH199" i="70"/>
  <c r="BO199" i="70" s="1"/>
  <c r="AH534" i="70"/>
  <c r="BO534" i="70" s="1"/>
  <c r="U199" i="70"/>
  <c r="AI199" i="70"/>
  <c r="K199" i="70"/>
  <c r="J199" i="70"/>
  <c r="H199" i="70"/>
  <c r="I199" i="70"/>
  <c r="BU199" i="70" s="1"/>
  <c r="G199" i="70"/>
  <c r="S199" i="70" s="1"/>
  <c r="T199" i="70" s="1"/>
  <c r="AJ200" i="70"/>
  <c r="BP200" i="70" s="1"/>
  <c r="BQ200" i="70" s="1"/>
  <c r="BR200" i="70" s="1"/>
  <c r="BS200" i="70" s="1"/>
  <c r="W196" i="70" l="1"/>
  <c r="BZ196" i="70"/>
  <c r="CB196" i="70"/>
  <c r="BX197" i="70"/>
  <c r="BY197" i="70" s="1"/>
  <c r="CA197" i="70" s="1"/>
  <c r="CA196" i="70"/>
  <c r="V198" i="70"/>
  <c r="R198" i="70" s="1"/>
  <c r="BL198" i="70" s="1"/>
  <c r="BT200" i="70"/>
  <c r="AH200" i="70"/>
  <c r="BO200" i="70" s="1"/>
  <c r="Q199" i="70"/>
  <c r="AH535" i="70"/>
  <c r="BO535" i="70" s="1"/>
  <c r="AI200" i="70"/>
  <c r="U200" i="70"/>
  <c r="K200" i="70"/>
  <c r="J200" i="70"/>
  <c r="H200" i="70"/>
  <c r="I200" i="70"/>
  <c r="BU200" i="70" s="1"/>
  <c r="G200" i="70"/>
  <c r="S200" i="70" s="1"/>
  <c r="T200" i="70" s="1"/>
  <c r="AJ201" i="70"/>
  <c r="BP201" i="70" s="1"/>
  <c r="BQ201" i="70" s="1"/>
  <c r="BR201" i="70" s="1"/>
  <c r="BS201" i="70" s="1"/>
  <c r="BT201" i="70" s="1"/>
  <c r="BZ197" i="70" l="1"/>
  <c r="CB197" i="70"/>
  <c r="W197" i="70"/>
  <c r="BV198" i="70"/>
  <c r="BW198" i="70" s="1"/>
  <c r="V199" i="70"/>
  <c r="R199" i="70" s="1"/>
  <c r="BL199" i="70" s="1"/>
  <c r="BX198" i="70"/>
  <c r="BY198" i="70" s="1"/>
  <c r="Q200" i="70"/>
  <c r="AH201" i="70"/>
  <c r="BO201" i="70" s="1"/>
  <c r="AH536" i="70"/>
  <c r="BO536" i="70" s="1"/>
  <c r="U201" i="70"/>
  <c r="AI201" i="70"/>
  <c r="K201" i="70"/>
  <c r="J201" i="70"/>
  <c r="H201" i="70"/>
  <c r="I201" i="70"/>
  <c r="BU201" i="70" s="1"/>
  <c r="G201" i="70"/>
  <c r="S201" i="70" s="1"/>
  <c r="T201" i="70" s="1"/>
  <c r="AJ202" i="70"/>
  <c r="BP202" i="70" s="1"/>
  <c r="BQ202" i="70" s="1"/>
  <c r="BR202" i="70" s="1"/>
  <c r="BS202" i="70" s="1"/>
  <c r="BT202" i="70" s="1"/>
  <c r="CB198" i="70" l="1"/>
  <c r="W198" i="70"/>
  <c r="BX199" i="70"/>
  <c r="BY199" i="70" s="1"/>
  <c r="BV199" i="70"/>
  <c r="BW199" i="70" s="1"/>
  <c r="V200" i="70"/>
  <c r="BV200" i="70" s="1"/>
  <c r="BW200" i="70" s="1"/>
  <c r="CA198" i="70"/>
  <c r="BZ198" i="70"/>
  <c r="Q201" i="70"/>
  <c r="AH202" i="70"/>
  <c r="BO202" i="70" s="1"/>
  <c r="AH537" i="70"/>
  <c r="BO537" i="70" s="1"/>
  <c r="U202" i="70"/>
  <c r="AI202" i="70"/>
  <c r="K202" i="70"/>
  <c r="J202" i="70"/>
  <c r="H202" i="70"/>
  <c r="I202" i="70"/>
  <c r="BU202" i="70" s="1"/>
  <c r="G202" i="70"/>
  <c r="S202" i="70" s="1"/>
  <c r="T202" i="70" s="1"/>
  <c r="AJ203" i="70"/>
  <c r="BP203" i="70" s="1"/>
  <c r="BQ203" i="70" s="1"/>
  <c r="BR203" i="70" s="1"/>
  <c r="BS203" i="70" s="1"/>
  <c r="BT203" i="70" s="1"/>
  <c r="W199" i="70" l="1"/>
  <c r="R200" i="70"/>
  <c r="BL200" i="70" s="1"/>
  <c r="CB199" i="70"/>
  <c r="CA199" i="70"/>
  <c r="BZ199" i="70"/>
  <c r="V201" i="70"/>
  <c r="BV201" i="70" s="1"/>
  <c r="BW201" i="70" s="1"/>
  <c r="AH203" i="70"/>
  <c r="BO203" i="70" s="1"/>
  <c r="Q202" i="70"/>
  <c r="AH538" i="70"/>
  <c r="BO538" i="70" s="1"/>
  <c r="U203" i="70"/>
  <c r="AI203" i="70"/>
  <c r="K203" i="70"/>
  <c r="J203" i="70"/>
  <c r="I203" i="70"/>
  <c r="BU203" i="70" s="1"/>
  <c r="H203" i="70"/>
  <c r="G203" i="70"/>
  <c r="S203" i="70" s="1"/>
  <c r="T203" i="70" s="1"/>
  <c r="BX200" i="70" l="1"/>
  <c r="BY200" i="70" s="1"/>
  <c r="BZ200" i="70" s="1"/>
  <c r="R201" i="70"/>
  <c r="BL201" i="70" s="1"/>
  <c r="V202" i="70"/>
  <c r="BV202" i="70" s="1"/>
  <c r="BW202" i="70" s="1"/>
  <c r="AJ204" i="70"/>
  <c r="BP204" i="70" s="1"/>
  <c r="BQ204" i="70" s="1"/>
  <c r="BR204" i="70" s="1"/>
  <c r="BS204" i="70" s="1"/>
  <c r="BT204" i="70" s="1"/>
  <c r="AH204" i="70"/>
  <c r="BO204" i="70" s="1"/>
  <c r="Q203" i="70"/>
  <c r="AH539" i="70"/>
  <c r="BO539" i="70" s="1"/>
  <c r="AI204" i="70"/>
  <c r="U204" i="70"/>
  <c r="G204" i="70"/>
  <c r="S204" i="70" s="1"/>
  <c r="T204" i="70" s="1"/>
  <c r="K204" i="70"/>
  <c r="J204" i="70"/>
  <c r="I204" i="70"/>
  <c r="BU204" i="70" s="1"/>
  <c r="H204" i="70"/>
  <c r="CA200" i="70" l="1"/>
  <c r="W200" i="70"/>
  <c r="CB200" i="70"/>
  <c r="R202" i="70"/>
  <c r="BL202" i="70" s="1"/>
  <c r="BX201" i="70"/>
  <c r="BY201" i="70" s="1"/>
  <c r="W201" i="70" s="1"/>
  <c r="V203" i="70"/>
  <c r="R203" i="70" s="1"/>
  <c r="BL203" i="70" s="1"/>
  <c r="Q204" i="70"/>
  <c r="AH540" i="70"/>
  <c r="BO540" i="70" s="1"/>
  <c r="BV203" i="70" l="1"/>
  <c r="BW203" i="70" s="1"/>
  <c r="BX202" i="70"/>
  <c r="BY202" i="70" s="1"/>
  <c r="BZ201" i="70"/>
  <c r="CA201" i="70"/>
  <c r="CB201" i="70"/>
  <c r="V204" i="70"/>
  <c r="R204" i="70" s="1"/>
  <c r="BL204" i="70" s="1"/>
  <c r="BX203" i="70"/>
  <c r="BY203" i="70" s="1"/>
  <c r="AH541" i="70"/>
  <c r="BO541" i="70" s="1"/>
  <c r="CB203" i="70" l="1"/>
  <c r="W203" i="70"/>
  <c r="CA202" i="70"/>
  <c r="W202" i="70"/>
  <c r="BZ202" i="70"/>
  <c r="CB202" i="70"/>
  <c r="BX204" i="70"/>
  <c r="BY204" i="70" s="1"/>
  <c r="BV204" i="70"/>
  <c r="BW204" i="70" s="1"/>
  <c r="BZ203" i="70"/>
  <c r="CA203" i="70"/>
  <c r="AH542" i="70"/>
  <c r="BO542" i="70" s="1"/>
  <c r="W204" i="70" l="1"/>
  <c r="CB204" i="70"/>
  <c r="CA204" i="70"/>
  <c r="BZ204" i="70"/>
  <c r="AH543" i="70"/>
  <c r="BO543" i="70" s="1"/>
  <c r="AH544" i="70" l="1"/>
  <c r="BO544" i="70" s="1"/>
  <c r="AH545" i="70" l="1"/>
  <c r="BO545" i="70" s="1"/>
  <c r="AH546" i="70" l="1"/>
  <c r="BO546" i="70" s="1"/>
  <c r="AH547" i="70" l="1"/>
  <c r="BO547" i="70" s="1"/>
  <c r="AH548" i="70" l="1"/>
  <c r="BO548" i="70" s="1"/>
  <c r="AH549" i="70" l="1"/>
  <c r="BO549" i="70" s="1"/>
  <c r="AH550" i="70" l="1"/>
  <c r="BO550" i="70" s="1"/>
  <c r="AH551" i="70" l="1"/>
  <c r="BO551" i="70" s="1"/>
  <c r="AH552" i="70" l="1"/>
  <c r="BO552" i="70" s="1"/>
  <c r="AH553" i="70" l="1"/>
  <c r="BO553" i="70" s="1"/>
  <c r="AH554" i="70" l="1"/>
  <c r="BO554" i="70" s="1"/>
  <c r="AH555" i="70" l="1"/>
  <c r="BO555" i="70" s="1"/>
  <c r="AH556" i="70" l="1"/>
  <c r="BO556" i="70" s="1"/>
  <c r="AH557" i="70" l="1"/>
  <c r="BO557" i="70" s="1"/>
  <c r="AH558" i="70" l="1"/>
  <c r="BO558" i="70" s="1"/>
  <c r="AH559" i="70" l="1"/>
  <c r="BO559" i="70" s="1"/>
  <c r="AH560" i="70" l="1"/>
  <c r="BO560" i="70" s="1"/>
  <c r="AH561" i="70" l="1"/>
  <c r="BO561" i="70" s="1"/>
  <c r="AH562" i="70" l="1"/>
  <c r="BO562" i="70" s="1"/>
  <c r="AH563" i="70" l="1"/>
  <c r="BO563" i="70" s="1"/>
  <c r="AH564" i="70" l="1"/>
  <c r="BO564" i="70" s="1"/>
  <c r="AH565" i="70" l="1"/>
  <c r="BO565" i="70" s="1"/>
  <c r="AH566" i="70" l="1"/>
  <c r="BO566" i="70" s="1"/>
  <c r="AH567" i="70" l="1"/>
  <c r="BO567" i="70" s="1"/>
  <c r="AH568" i="70" l="1"/>
  <c r="BO568" i="70" s="1"/>
  <c r="AH569" i="70" l="1"/>
  <c r="BO569" i="70" s="1"/>
  <c r="AH570" i="70" l="1"/>
  <c r="BO570" i="70" s="1"/>
  <c r="AH571" i="70" l="1"/>
  <c r="BO571" i="70" s="1"/>
  <c r="AH572" i="70" l="1"/>
  <c r="BO572" i="70" s="1"/>
  <c r="AH573" i="70" l="1"/>
  <c r="BO573" i="70" s="1"/>
  <c r="AH574" i="70" l="1"/>
  <c r="BO574" i="70" s="1"/>
  <c r="AH575" i="70" l="1"/>
  <c r="BO575" i="70" s="1"/>
  <c r="AH576" i="70" l="1"/>
  <c r="BO576" i="70" s="1"/>
  <c r="AH577" i="70" l="1"/>
  <c r="BO577" i="70" s="1"/>
  <c r="AH578" i="70" l="1"/>
  <c r="BO578" i="70" s="1"/>
  <c r="AH580" i="70" l="1"/>
  <c r="BO580" i="70" s="1"/>
  <c r="AH581" i="70" l="1"/>
  <c r="BO581" i="70" s="1"/>
  <c r="AH582" i="70" l="1"/>
  <c r="BO582" i="70" s="1"/>
  <c r="AH583" i="70" l="1"/>
  <c r="BO583" i="70" s="1"/>
  <c r="AH585" i="70" l="1"/>
  <c r="BO585" i="70" s="1"/>
  <c r="AH586" i="70" l="1"/>
  <c r="BO586" i="70" s="1"/>
  <c r="AH587" i="70" l="1"/>
  <c r="BO587" i="70" s="1"/>
  <c r="AH588" i="70" l="1"/>
  <c r="BO588" i="70" s="1"/>
  <c r="AH590" i="70" l="1"/>
  <c r="BO590" i="70" s="1"/>
  <c r="AH591" i="70" l="1"/>
  <c r="BO591" i="70" s="1"/>
  <c r="AH205" i="70" l="1"/>
  <c r="BO205" i="70" s="1"/>
  <c r="AH592" i="70"/>
  <c r="BO592" i="70" s="1"/>
  <c r="AJ205" i="70"/>
  <c r="BP205" i="70" s="1"/>
  <c r="AH206" i="70" l="1"/>
  <c r="BO206" i="70" s="1"/>
  <c r="BQ205" i="70"/>
  <c r="BR205" i="70" s="1"/>
  <c r="BS205" i="70" s="1"/>
  <c r="BT205" i="70" s="1"/>
  <c r="AH593" i="70"/>
  <c r="BO593" i="70" s="1"/>
  <c r="U205" i="70"/>
  <c r="Q205" i="70"/>
  <c r="K205" i="70"/>
  <c r="J205" i="70"/>
  <c r="I205" i="70"/>
  <c r="BU205" i="70" s="1"/>
  <c r="H205" i="70"/>
  <c r="G205" i="70"/>
  <c r="S205" i="70" s="1"/>
  <c r="T205" i="70" s="1"/>
  <c r="AI205" i="70"/>
  <c r="AJ206" i="70"/>
  <c r="BP206" i="70" s="1"/>
  <c r="AH207" i="70" l="1"/>
  <c r="BO207" i="70" s="1"/>
  <c r="BQ206" i="70"/>
  <c r="BR206" i="70" s="1"/>
  <c r="BS206" i="70" s="1"/>
  <c r="BT206" i="70" s="1"/>
  <c r="AH595" i="70"/>
  <c r="BO595" i="70" s="1"/>
  <c r="Q206" i="70"/>
  <c r="U206" i="70"/>
  <c r="V205" i="70"/>
  <c r="R205" i="70" s="1"/>
  <c r="BL205" i="70" s="1"/>
  <c r="G206" i="70"/>
  <c r="S206" i="70" s="1"/>
  <c r="T206" i="70" s="1"/>
  <c r="K206" i="70"/>
  <c r="J206" i="70"/>
  <c r="I206" i="70"/>
  <c r="BU206" i="70" s="1"/>
  <c r="H206" i="70"/>
  <c r="AI206" i="70"/>
  <c r="AJ207" i="70"/>
  <c r="BP207" i="70" s="1"/>
  <c r="AH208" i="70" l="1"/>
  <c r="BO208" i="70" s="1"/>
  <c r="BQ207" i="70"/>
  <c r="BR207" i="70" s="1"/>
  <c r="BS207" i="70" s="1"/>
  <c r="BT207" i="70" s="1"/>
  <c r="AH596" i="70"/>
  <c r="BO596" i="70" s="1"/>
  <c r="BV205" i="70"/>
  <c r="BW205" i="70" s="1"/>
  <c r="BX205" i="70"/>
  <c r="BY205" i="70" s="1"/>
  <c r="Q207" i="70"/>
  <c r="U207" i="70"/>
  <c r="V206" i="70"/>
  <c r="G207" i="70"/>
  <c r="S207" i="70" s="1"/>
  <c r="T207" i="70" s="1"/>
  <c r="K207" i="70"/>
  <c r="J207" i="70"/>
  <c r="I207" i="70"/>
  <c r="BU207" i="70" s="1"/>
  <c r="H207" i="70"/>
  <c r="AI207" i="70"/>
  <c r="AJ208" i="70"/>
  <c r="BP208" i="70" s="1"/>
  <c r="W205" i="70" l="1"/>
  <c r="R206" i="70"/>
  <c r="BL206" i="70" s="1"/>
  <c r="CA205" i="70"/>
  <c r="BZ205" i="70"/>
  <c r="CB205" i="70"/>
  <c r="AH209" i="70"/>
  <c r="BO209" i="70" s="1"/>
  <c r="BQ208" i="70"/>
  <c r="BR208" i="70" s="1"/>
  <c r="BS208" i="70" s="1"/>
  <c r="BT208" i="70" s="1"/>
  <c r="AH597" i="70"/>
  <c r="BO597" i="70" s="1"/>
  <c r="BV206" i="70"/>
  <c r="BW206" i="70" s="1"/>
  <c r="Q208" i="70"/>
  <c r="U208" i="70"/>
  <c r="V207" i="70"/>
  <c r="R207" i="70" s="1"/>
  <c r="BL207" i="70" s="1"/>
  <c r="G208" i="70"/>
  <c r="S208" i="70" s="1"/>
  <c r="T208" i="70" s="1"/>
  <c r="K208" i="70"/>
  <c r="J208" i="70"/>
  <c r="I208" i="70"/>
  <c r="BU208" i="70" s="1"/>
  <c r="H208" i="70"/>
  <c r="AI208" i="70"/>
  <c r="AJ209" i="70"/>
  <c r="BP209" i="70" s="1"/>
  <c r="BX206" i="70" l="1"/>
  <c r="BY206" i="70" s="1"/>
  <c r="AH210" i="70"/>
  <c r="BO210" i="70" s="1"/>
  <c r="BQ209" i="70"/>
  <c r="BR209" i="70" s="1"/>
  <c r="BS209" i="70" s="1"/>
  <c r="BT209" i="70" s="1"/>
  <c r="AH598" i="70"/>
  <c r="BO598" i="70" s="1"/>
  <c r="BV207" i="70"/>
  <c r="BW207" i="70" s="1"/>
  <c r="BX207" i="70"/>
  <c r="BY207" i="70" s="1"/>
  <c r="U209" i="70"/>
  <c r="Q209" i="70"/>
  <c r="V208" i="70"/>
  <c r="R208" i="70" s="1"/>
  <c r="BL208" i="70" s="1"/>
  <c r="K209" i="70"/>
  <c r="J209" i="70"/>
  <c r="H209" i="70"/>
  <c r="I209" i="70"/>
  <c r="BU209" i="70" s="1"/>
  <c r="G209" i="70"/>
  <c r="S209" i="70" s="1"/>
  <c r="T209" i="70" s="1"/>
  <c r="AI209" i="70"/>
  <c r="AJ210" i="70"/>
  <c r="BP210" i="70" s="1"/>
  <c r="W207" i="70" l="1"/>
  <c r="CB206" i="70"/>
  <c r="W206" i="70"/>
  <c r="CA206" i="70"/>
  <c r="BZ206" i="70"/>
  <c r="BZ207" i="70"/>
  <c r="CA207" i="70"/>
  <c r="CB207" i="70"/>
  <c r="AH211" i="70"/>
  <c r="BO211" i="70" s="1"/>
  <c r="BQ210" i="70"/>
  <c r="BR210" i="70" s="1"/>
  <c r="BS210" i="70" s="1"/>
  <c r="BT210" i="70" s="1"/>
  <c r="AH600" i="70"/>
  <c r="BO600" i="70" s="1"/>
  <c r="BV208" i="70"/>
  <c r="BW208" i="70" s="1"/>
  <c r="BX208" i="70"/>
  <c r="BY208" i="70" s="1"/>
  <c r="Q210" i="70"/>
  <c r="U210" i="70"/>
  <c r="V209" i="70"/>
  <c r="K210" i="70"/>
  <c r="J210" i="70"/>
  <c r="H210" i="70"/>
  <c r="I210" i="70"/>
  <c r="BU210" i="70" s="1"/>
  <c r="G210" i="70"/>
  <c r="S210" i="70" s="1"/>
  <c r="T210" i="70" s="1"/>
  <c r="AI210" i="70"/>
  <c r="AJ211" i="70"/>
  <c r="BP211" i="70" s="1"/>
  <c r="W208" i="70" l="1"/>
  <c r="R209" i="70"/>
  <c r="BL209" i="70" s="1"/>
  <c r="CB208" i="70"/>
  <c r="BZ208" i="70"/>
  <c r="CA208" i="70"/>
  <c r="AH212" i="70"/>
  <c r="BO212" i="70" s="1"/>
  <c r="BQ211" i="70"/>
  <c r="BR211" i="70" s="1"/>
  <c r="BS211" i="70" s="1"/>
  <c r="BT211" i="70" s="1"/>
  <c r="AH601" i="70"/>
  <c r="BO601" i="70" s="1"/>
  <c r="BV209" i="70"/>
  <c r="BW209" i="70" s="1"/>
  <c r="U211" i="70"/>
  <c r="Q211" i="70"/>
  <c r="V210" i="70"/>
  <c r="R210" i="70" s="1"/>
  <c r="BL210" i="70" s="1"/>
  <c r="K211" i="70"/>
  <c r="J211" i="70"/>
  <c r="H211" i="70"/>
  <c r="I211" i="70"/>
  <c r="BU211" i="70" s="1"/>
  <c r="G211" i="70"/>
  <c r="S211" i="70" s="1"/>
  <c r="T211" i="70" s="1"/>
  <c r="AI211" i="70"/>
  <c r="AJ212" i="70"/>
  <c r="BP212" i="70" s="1"/>
  <c r="BX209" i="70" l="1"/>
  <c r="BY209" i="70" s="1"/>
  <c r="AH213" i="70"/>
  <c r="BO213" i="70" s="1"/>
  <c r="BQ212" i="70"/>
  <c r="BR212" i="70" s="1"/>
  <c r="BS212" i="70" s="1"/>
  <c r="BT212" i="70" s="1"/>
  <c r="AH602" i="70"/>
  <c r="BO602" i="70" s="1"/>
  <c r="BV210" i="70"/>
  <c r="BW210" i="70" s="1"/>
  <c r="BX210" i="70"/>
  <c r="BY210" i="70" s="1"/>
  <c r="U212" i="70"/>
  <c r="Q212" i="70"/>
  <c r="V211" i="70"/>
  <c r="R211" i="70" s="1"/>
  <c r="BL211" i="70" s="1"/>
  <c r="K212" i="70"/>
  <c r="J212" i="70"/>
  <c r="H212" i="70"/>
  <c r="I212" i="70"/>
  <c r="BU212" i="70" s="1"/>
  <c r="G212" i="70"/>
  <c r="S212" i="70" s="1"/>
  <c r="T212" i="70" s="1"/>
  <c r="AI212" i="70"/>
  <c r="AJ213" i="70"/>
  <c r="BP213" i="70" s="1"/>
  <c r="W210" i="70" l="1"/>
  <c r="CB209" i="70"/>
  <c r="W209" i="70"/>
  <c r="CA209" i="70"/>
  <c r="BZ210" i="70"/>
  <c r="CA210" i="70"/>
  <c r="BZ209" i="70"/>
  <c r="CB210" i="70"/>
  <c r="AH214" i="70"/>
  <c r="BO214" i="70" s="1"/>
  <c r="BQ213" i="70"/>
  <c r="BR213" i="70" s="1"/>
  <c r="BS213" i="70" s="1"/>
  <c r="BT213" i="70" s="1"/>
  <c r="AH603" i="70"/>
  <c r="BO603" i="70" s="1"/>
  <c r="BV211" i="70"/>
  <c r="BW211" i="70" s="1"/>
  <c r="BX211" i="70"/>
  <c r="BY211" i="70" s="1"/>
  <c r="U213" i="70"/>
  <c r="Q213" i="70"/>
  <c r="V212" i="70"/>
  <c r="R212" i="70" s="1"/>
  <c r="BL212" i="70" s="1"/>
  <c r="K213" i="70"/>
  <c r="J213" i="70"/>
  <c r="I213" i="70"/>
  <c r="BU213" i="70" s="1"/>
  <c r="H213" i="70"/>
  <c r="G213" i="70"/>
  <c r="S213" i="70" s="1"/>
  <c r="T213" i="70" s="1"/>
  <c r="AI213" i="70"/>
  <c r="AJ214" i="70"/>
  <c r="BP214" i="70" s="1"/>
  <c r="W211" i="70" l="1"/>
  <c r="BZ211" i="70"/>
  <c r="CA211" i="70"/>
  <c r="CB211" i="70"/>
  <c r="AH215" i="70"/>
  <c r="BO215" i="70" s="1"/>
  <c r="BQ214" i="70"/>
  <c r="BR214" i="70" s="1"/>
  <c r="BS214" i="70" s="1"/>
  <c r="BT214" i="70" s="1"/>
  <c r="AH605" i="70"/>
  <c r="BO605" i="70" s="1"/>
  <c r="BV212" i="70"/>
  <c r="BW212" i="70" s="1"/>
  <c r="BX212" i="70"/>
  <c r="BY212" i="70" s="1"/>
  <c r="V213" i="70"/>
  <c r="BV213" i="70" s="1"/>
  <c r="BW213" i="70" s="1"/>
  <c r="Q214" i="70"/>
  <c r="U214" i="70"/>
  <c r="G214" i="70"/>
  <c r="S214" i="70" s="1"/>
  <c r="T214" i="70" s="1"/>
  <c r="K214" i="70"/>
  <c r="J214" i="70"/>
  <c r="I214" i="70"/>
  <c r="BU214" i="70" s="1"/>
  <c r="H214" i="70"/>
  <c r="AI214" i="70"/>
  <c r="AJ215" i="70"/>
  <c r="BP215" i="70" s="1"/>
  <c r="W212" i="70" l="1"/>
  <c r="R213" i="70"/>
  <c r="BL213" i="70" s="1"/>
  <c r="CB212" i="70"/>
  <c r="BZ212" i="70"/>
  <c r="CA212" i="70"/>
  <c r="AH216" i="70"/>
  <c r="BO216" i="70" s="1"/>
  <c r="BQ215" i="70"/>
  <c r="BR215" i="70" s="1"/>
  <c r="BS215" i="70" s="1"/>
  <c r="BT215" i="70" s="1"/>
  <c r="AH606" i="70"/>
  <c r="BO606" i="70" s="1"/>
  <c r="U215" i="70"/>
  <c r="Q215" i="70"/>
  <c r="V214" i="70"/>
  <c r="R214" i="70" s="1"/>
  <c r="BL214" i="70" s="1"/>
  <c r="G215" i="70"/>
  <c r="S215" i="70" s="1"/>
  <c r="T215" i="70" s="1"/>
  <c r="K215" i="70"/>
  <c r="J215" i="70"/>
  <c r="I215" i="70"/>
  <c r="BU215" i="70" s="1"/>
  <c r="H215" i="70"/>
  <c r="AI215" i="70"/>
  <c r="AJ216" i="70"/>
  <c r="BP216" i="70" s="1"/>
  <c r="BX213" i="70" l="1"/>
  <c r="BY213" i="70" s="1"/>
  <c r="W213" i="70" s="1"/>
  <c r="AH217" i="70"/>
  <c r="BO217" i="70" s="1"/>
  <c r="BQ216" i="70"/>
  <c r="BR216" i="70" s="1"/>
  <c r="BS216" i="70" s="1"/>
  <c r="BT216" i="70" s="1"/>
  <c r="AH607" i="70"/>
  <c r="BO607" i="70" s="1"/>
  <c r="BV214" i="70"/>
  <c r="BW214" i="70" s="1"/>
  <c r="BX214" i="70"/>
  <c r="BY214" i="70" s="1"/>
  <c r="V215" i="70"/>
  <c r="R215" i="70" s="1"/>
  <c r="BL215" i="70" s="1"/>
  <c r="U216" i="70"/>
  <c r="Q216" i="70"/>
  <c r="G216" i="70"/>
  <c r="S216" i="70" s="1"/>
  <c r="T216" i="70" s="1"/>
  <c r="K216" i="70"/>
  <c r="J216" i="70"/>
  <c r="I216" i="70"/>
  <c r="BU216" i="70" s="1"/>
  <c r="H216" i="70"/>
  <c r="AI216" i="70"/>
  <c r="AJ217" i="70"/>
  <c r="BP217" i="70" s="1"/>
  <c r="CB213" i="70" l="1"/>
  <c r="BZ213" i="70"/>
  <c r="CA213" i="70"/>
  <c r="W214" i="70"/>
  <c r="BX215" i="70"/>
  <c r="BY215" i="70" s="1"/>
  <c r="CB215" i="70" s="1"/>
  <c r="BZ214" i="70"/>
  <c r="CA214" i="70"/>
  <c r="CB214" i="70"/>
  <c r="AH218" i="70"/>
  <c r="BO218" i="70" s="1"/>
  <c r="BQ217" i="70"/>
  <c r="BR217" i="70" s="1"/>
  <c r="BS217" i="70" s="1"/>
  <c r="BT217" i="70" s="1"/>
  <c r="AH608" i="70"/>
  <c r="BO608" i="70" s="1"/>
  <c r="BV215" i="70"/>
  <c r="BW215" i="70" s="1"/>
  <c r="V216" i="70"/>
  <c r="BV216" i="70" s="1"/>
  <c r="BW216" i="70" s="1"/>
  <c r="U217" i="70"/>
  <c r="Q217" i="70"/>
  <c r="K217" i="70"/>
  <c r="J217" i="70"/>
  <c r="H217" i="70"/>
  <c r="I217" i="70"/>
  <c r="BU217" i="70" s="1"/>
  <c r="G217" i="70"/>
  <c r="S217" i="70" s="1"/>
  <c r="T217" i="70" s="1"/>
  <c r="AI217" i="70"/>
  <c r="AJ218" i="70"/>
  <c r="BP218" i="70" s="1"/>
  <c r="W215" i="70" l="1"/>
  <c r="R216" i="70"/>
  <c r="BL216" i="70" s="1"/>
  <c r="BZ215" i="70"/>
  <c r="CA215" i="70"/>
  <c r="AH219" i="70"/>
  <c r="BO219" i="70" s="1"/>
  <c r="BQ218" i="70"/>
  <c r="BR218" i="70" s="1"/>
  <c r="BS218" i="70" s="1"/>
  <c r="BT218" i="70" s="1"/>
  <c r="AH610" i="70"/>
  <c r="BO610" i="70" s="1"/>
  <c r="V217" i="70"/>
  <c r="Q218" i="70"/>
  <c r="U218" i="70"/>
  <c r="K218" i="70"/>
  <c r="J218" i="70"/>
  <c r="H218" i="70"/>
  <c r="I218" i="70"/>
  <c r="BU218" i="70" s="1"/>
  <c r="G218" i="70"/>
  <c r="S218" i="70" s="1"/>
  <c r="T218" i="70" s="1"/>
  <c r="AI218" i="70"/>
  <c r="AJ219" i="70"/>
  <c r="BP219" i="70" s="1"/>
  <c r="BX216" i="70" l="1"/>
  <c r="BY216" i="70" s="1"/>
  <c r="CB216" i="70" s="1"/>
  <c r="R217" i="70"/>
  <c r="BL217" i="70" s="1"/>
  <c r="AH220" i="70"/>
  <c r="BO220" i="70" s="1"/>
  <c r="BQ219" i="70"/>
  <c r="BR219" i="70" s="1"/>
  <c r="BS219" i="70" s="1"/>
  <c r="BT219" i="70" s="1"/>
  <c r="AH611" i="70"/>
  <c r="BO611" i="70" s="1"/>
  <c r="BV217" i="70"/>
  <c r="BW217" i="70" s="1"/>
  <c r="U219" i="70"/>
  <c r="Q219" i="70"/>
  <c r="V218" i="70"/>
  <c r="R218" i="70" s="1"/>
  <c r="BL218" i="70" s="1"/>
  <c r="K219" i="70"/>
  <c r="J219" i="70"/>
  <c r="H219" i="70"/>
  <c r="I219" i="70"/>
  <c r="BU219" i="70" s="1"/>
  <c r="G219" i="70"/>
  <c r="S219" i="70" s="1"/>
  <c r="T219" i="70" s="1"/>
  <c r="AI219" i="70"/>
  <c r="AJ220" i="70"/>
  <c r="BP220" i="70" s="1"/>
  <c r="BZ216" i="70" l="1"/>
  <c r="W216" i="70"/>
  <c r="CA216" i="70"/>
  <c r="BX217" i="70"/>
  <c r="BY217" i="70" s="1"/>
  <c r="AH221" i="70"/>
  <c r="BO221" i="70" s="1"/>
  <c r="BQ220" i="70"/>
  <c r="BR220" i="70" s="1"/>
  <c r="BS220" i="70" s="1"/>
  <c r="BT220" i="70" s="1"/>
  <c r="AH612" i="70"/>
  <c r="BO612" i="70" s="1"/>
  <c r="BV218" i="70"/>
  <c r="BW218" i="70" s="1"/>
  <c r="BX218" i="70"/>
  <c r="BY218" i="70" s="1"/>
  <c r="V219" i="70"/>
  <c r="R219" i="70" s="1"/>
  <c r="BL219" i="70" s="1"/>
  <c r="U220" i="70"/>
  <c r="Q220" i="70"/>
  <c r="K220" i="70"/>
  <c r="J220" i="70"/>
  <c r="H220" i="70"/>
  <c r="I220" i="70"/>
  <c r="BU220" i="70" s="1"/>
  <c r="G220" i="70"/>
  <c r="S220" i="70" s="1"/>
  <c r="T220" i="70" s="1"/>
  <c r="AI220" i="70"/>
  <c r="AJ221" i="70"/>
  <c r="BP221" i="70" s="1"/>
  <c r="CB217" i="70" l="1"/>
  <c r="W217" i="70"/>
  <c r="W218" i="70"/>
  <c r="CA217" i="70"/>
  <c r="BZ218" i="70"/>
  <c r="CA218" i="70"/>
  <c r="BZ217" i="70"/>
  <c r="AH222" i="70"/>
  <c r="BO222" i="70" s="1"/>
  <c r="BQ221" i="70"/>
  <c r="BR221" i="70" s="1"/>
  <c r="BS221" i="70" s="1"/>
  <c r="BT221" i="70" s="1"/>
  <c r="CB218" i="70"/>
  <c r="AH613" i="70"/>
  <c r="BO613" i="70" s="1"/>
  <c r="BV219" i="70"/>
  <c r="BW219" i="70" s="1"/>
  <c r="BX219" i="70"/>
  <c r="BY219" i="70" s="1"/>
  <c r="U221" i="70"/>
  <c r="Q221" i="70"/>
  <c r="V220" i="70"/>
  <c r="K221" i="70"/>
  <c r="J221" i="70"/>
  <c r="I221" i="70"/>
  <c r="BU221" i="70" s="1"/>
  <c r="H221" i="70"/>
  <c r="G221" i="70"/>
  <c r="S221" i="70" s="1"/>
  <c r="T221" i="70" s="1"/>
  <c r="AI221" i="70"/>
  <c r="AJ222" i="70"/>
  <c r="BP222" i="70" s="1"/>
  <c r="W219" i="70" l="1"/>
  <c r="R220" i="70"/>
  <c r="BL220" i="70" s="1"/>
  <c r="BZ219" i="70"/>
  <c r="CA219" i="70"/>
  <c r="CB219" i="70"/>
  <c r="AH223" i="70"/>
  <c r="BO223" i="70" s="1"/>
  <c r="BQ222" i="70"/>
  <c r="BR222" i="70" s="1"/>
  <c r="BS222" i="70" s="1"/>
  <c r="BT222" i="70" s="1"/>
  <c r="AH615" i="70"/>
  <c r="BO615" i="70" s="1"/>
  <c r="BV220" i="70"/>
  <c r="BW220" i="70" s="1"/>
  <c r="Q222" i="70"/>
  <c r="U222" i="70"/>
  <c r="V221" i="70"/>
  <c r="R221" i="70" s="1"/>
  <c r="BL221" i="70" s="1"/>
  <c r="G222" i="70"/>
  <c r="S222" i="70" s="1"/>
  <c r="T222" i="70" s="1"/>
  <c r="K222" i="70"/>
  <c r="J222" i="70"/>
  <c r="I222" i="70"/>
  <c r="BU222" i="70" s="1"/>
  <c r="H222" i="70"/>
  <c r="AI222" i="70"/>
  <c r="AJ223" i="70"/>
  <c r="BP223" i="70" s="1"/>
  <c r="BX220" i="70" l="1"/>
  <c r="BY220" i="70" s="1"/>
  <c r="AH224" i="70"/>
  <c r="BO224" i="70" s="1"/>
  <c r="BQ223" i="70"/>
  <c r="BR223" i="70" s="1"/>
  <c r="BS223" i="70" s="1"/>
  <c r="BT223" i="70" s="1"/>
  <c r="AH616" i="70"/>
  <c r="BO616" i="70" s="1"/>
  <c r="BV221" i="70"/>
  <c r="BW221" i="70" s="1"/>
  <c r="BX221" i="70"/>
  <c r="BY221" i="70" s="1"/>
  <c r="U223" i="70"/>
  <c r="Q223" i="70"/>
  <c r="V222" i="70"/>
  <c r="R222" i="70" s="1"/>
  <c r="BL222" i="70" s="1"/>
  <c r="G223" i="70"/>
  <c r="S223" i="70" s="1"/>
  <c r="T223" i="70" s="1"/>
  <c r="K223" i="70"/>
  <c r="J223" i="70"/>
  <c r="I223" i="70"/>
  <c r="BU223" i="70" s="1"/>
  <c r="H223" i="70"/>
  <c r="AI223" i="70"/>
  <c r="AJ224" i="70"/>
  <c r="BP224" i="70" s="1"/>
  <c r="W221" i="70" l="1"/>
  <c r="CB220" i="70"/>
  <c r="W220" i="70"/>
  <c r="CA220" i="70"/>
  <c r="BZ220" i="70"/>
  <c r="CA221" i="70"/>
  <c r="BZ221" i="70"/>
  <c r="CB221" i="70"/>
  <c r="AH225" i="70"/>
  <c r="BO225" i="70" s="1"/>
  <c r="BQ224" i="70"/>
  <c r="BR224" i="70" s="1"/>
  <c r="BS224" i="70" s="1"/>
  <c r="BT224" i="70" s="1"/>
  <c r="AH617" i="70"/>
  <c r="BO617" i="70" s="1"/>
  <c r="BV222" i="70"/>
  <c r="BW222" i="70" s="1"/>
  <c r="BX222" i="70"/>
  <c r="BY222" i="70" s="1"/>
  <c r="U224" i="70"/>
  <c r="Q224" i="70"/>
  <c r="V223" i="70"/>
  <c r="R223" i="70" s="1"/>
  <c r="BL223" i="70" s="1"/>
  <c r="G224" i="70"/>
  <c r="S224" i="70" s="1"/>
  <c r="T224" i="70" s="1"/>
  <c r="K224" i="70"/>
  <c r="J224" i="70"/>
  <c r="I224" i="70"/>
  <c r="BU224" i="70" s="1"/>
  <c r="H224" i="70"/>
  <c r="AI224" i="70"/>
  <c r="AJ225" i="70"/>
  <c r="BP225" i="70" s="1"/>
  <c r="W222" i="70" l="1"/>
  <c r="BZ222" i="70"/>
  <c r="CA222" i="70"/>
  <c r="CB222" i="70"/>
  <c r="AH226" i="70"/>
  <c r="BO226" i="70" s="1"/>
  <c r="BQ225" i="70"/>
  <c r="BR225" i="70" s="1"/>
  <c r="BS225" i="70" s="1"/>
  <c r="BT225" i="70" s="1"/>
  <c r="AH618" i="70"/>
  <c r="BO618" i="70" s="1"/>
  <c r="BV223" i="70"/>
  <c r="BW223" i="70" s="1"/>
  <c r="BX223" i="70"/>
  <c r="BY223" i="70" s="1"/>
  <c r="U225" i="70"/>
  <c r="Q225" i="70"/>
  <c r="V224" i="70"/>
  <c r="K225" i="70"/>
  <c r="J225" i="70"/>
  <c r="H225" i="70"/>
  <c r="I225" i="70"/>
  <c r="BU225" i="70" s="1"/>
  <c r="G225" i="70"/>
  <c r="S225" i="70" s="1"/>
  <c r="T225" i="70" s="1"/>
  <c r="AI225" i="70"/>
  <c r="AJ226" i="70"/>
  <c r="BP226" i="70" s="1"/>
  <c r="W223" i="70" l="1"/>
  <c r="R224" i="70"/>
  <c r="BL224" i="70" s="1"/>
  <c r="BZ223" i="70"/>
  <c r="CA223" i="70"/>
  <c r="CB223" i="70"/>
  <c r="AH227" i="70"/>
  <c r="BO227" i="70" s="1"/>
  <c r="BQ226" i="70"/>
  <c r="BR226" i="70" s="1"/>
  <c r="BS226" i="70" s="1"/>
  <c r="BT226" i="70" s="1"/>
  <c r="AH620" i="70"/>
  <c r="BO620" i="70" s="1"/>
  <c r="BV224" i="70"/>
  <c r="BW224" i="70" s="1"/>
  <c r="V225" i="70"/>
  <c r="Q226" i="70"/>
  <c r="U226" i="70"/>
  <c r="K226" i="70"/>
  <c r="J226" i="70"/>
  <c r="H226" i="70"/>
  <c r="I226" i="70"/>
  <c r="BU226" i="70" s="1"/>
  <c r="G226" i="70"/>
  <c r="S226" i="70" s="1"/>
  <c r="T226" i="70" s="1"/>
  <c r="AI226" i="70"/>
  <c r="AJ227" i="70"/>
  <c r="BP227" i="70" s="1"/>
  <c r="R225" i="70" l="1"/>
  <c r="BL225" i="70" s="1"/>
  <c r="BX224" i="70"/>
  <c r="BY224" i="70" s="1"/>
  <c r="AH228" i="70"/>
  <c r="BO228" i="70" s="1"/>
  <c r="BQ227" i="70"/>
  <c r="BR227" i="70" s="1"/>
  <c r="BS227" i="70" s="1"/>
  <c r="BT227" i="70" s="1"/>
  <c r="AH621" i="70"/>
  <c r="BO621" i="70" s="1"/>
  <c r="BV225" i="70"/>
  <c r="BW225" i="70" s="1"/>
  <c r="U227" i="70"/>
  <c r="Q227" i="70"/>
  <c r="V226" i="70"/>
  <c r="R226" i="70" s="1"/>
  <c r="BL226" i="70" s="1"/>
  <c r="K227" i="70"/>
  <c r="J227" i="70"/>
  <c r="H227" i="70"/>
  <c r="I227" i="70"/>
  <c r="BU227" i="70" s="1"/>
  <c r="G227" i="70"/>
  <c r="S227" i="70" s="1"/>
  <c r="T227" i="70" s="1"/>
  <c r="AI227" i="70"/>
  <c r="AJ228" i="70"/>
  <c r="BP228" i="70" s="1"/>
  <c r="CB224" i="70" l="1"/>
  <c r="W224" i="70"/>
  <c r="CA224" i="70"/>
  <c r="BX225" i="70"/>
  <c r="BY225" i="70" s="1"/>
  <c r="CA225" i="70" s="1"/>
  <c r="BZ224" i="70"/>
  <c r="AH229" i="70"/>
  <c r="BO229" i="70" s="1"/>
  <c r="BQ228" i="70"/>
  <c r="BR228" i="70" s="1"/>
  <c r="BS228" i="70" s="1"/>
  <c r="BT228" i="70" s="1"/>
  <c r="AH622" i="70"/>
  <c r="BO622" i="70" s="1"/>
  <c r="BV226" i="70"/>
  <c r="BW226" i="70" s="1"/>
  <c r="BX226" i="70"/>
  <c r="BY226" i="70" s="1"/>
  <c r="U228" i="70"/>
  <c r="Q228" i="70"/>
  <c r="V227" i="70"/>
  <c r="R227" i="70" s="1"/>
  <c r="BL227" i="70" s="1"/>
  <c r="K228" i="70"/>
  <c r="J228" i="70"/>
  <c r="H228" i="70"/>
  <c r="I228" i="70"/>
  <c r="BU228" i="70" s="1"/>
  <c r="G228" i="70"/>
  <c r="S228" i="70" s="1"/>
  <c r="T228" i="70" s="1"/>
  <c r="AI228" i="70"/>
  <c r="AJ229" i="70"/>
  <c r="BP229" i="70" s="1"/>
  <c r="W226" i="70" l="1"/>
  <c r="CB225" i="70"/>
  <c r="W225" i="70"/>
  <c r="BZ225" i="70"/>
  <c r="BZ226" i="70"/>
  <c r="CA226" i="70"/>
  <c r="CB226" i="70"/>
  <c r="AH230" i="70"/>
  <c r="BO230" i="70" s="1"/>
  <c r="BQ229" i="70"/>
  <c r="BR229" i="70" s="1"/>
  <c r="BS229" i="70" s="1"/>
  <c r="BT229" i="70" s="1"/>
  <c r="AH623" i="70"/>
  <c r="BO623" i="70" s="1"/>
  <c r="BV227" i="70"/>
  <c r="BW227" i="70" s="1"/>
  <c r="BX227" i="70"/>
  <c r="BY227" i="70" s="1"/>
  <c r="U229" i="70"/>
  <c r="Q229" i="70"/>
  <c r="V228" i="70"/>
  <c r="R228" i="70" s="1"/>
  <c r="BL228" i="70" s="1"/>
  <c r="K229" i="70"/>
  <c r="J229" i="70"/>
  <c r="I229" i="70"/>
  <c r="BU229" i="70" s="1"/>
  <c r="H229" i="70"/>
  <c r="G229" i="70"/>
  <c r="S229" i="70" s="1"/>
  <c r="T229" i="70" s="1"/>
  <c r="AI229" i="70"/>
  <c r="AJ230" i="70"/>
  <c r="BP230" i="70" s="1"/>
  <c r="W227" i="70" l="1"/>
  <c r="BZ227" i="70"/>
  <c r="CA227" i="70"/>
  <c r="CB227" i="70"/>
  <c r="AH231" i="70"/>
  <c r="BO231" i="70" s="1"/>
  <c r="BQ230" i="70"/>
  <c r="BR230" i="70" s="1"/>
  <c r="BS230" i="70" s="1"/>
  <c r="BT230" i="70" s="1"/>
  <c r="AH625" i="70"/>
  <c r="BO625" i="70" s="1"/>
  <c r="BV228" i="70"/>
  <c r="BW228" i="70" s="1"/>
  <c r="BX228" i="70"/>
  <c r="BY228" i="70" s="1"/>
  <c r="V229" i="70"/>
  <c r="Q230" i="70"/>
  <c r="U230" i="70"/>
  <c r="G230" i="70"/>
  <c r="S230" i="70" s="1"/>
  <c r="T230" i="70" s="1"/>
  <c r="K230" i="70"/>
  <c r="J230" i="70"/>
  <c r="I230" i="70"/>
  <c r="BU230" i="70" s="1"/>
  <c r="H230" i="70"/>
  <c r="AI230" i="70"/>
  <c r="AJ231" i="70"/>
  <c r="BP231" i="70" s="1"/>
  <c r="W228" i="70" l="1"/>
  <c r="R229" i="70"/>
  <c r="BL229" i="70" s="1"/>
  <c r="BZ228" i="70"/>
  <c r="CA228" i="70"/>
  <c r="CB228" i="70"/>
  <c r="AH232" i="70"/>
  <c r="BO232" i="70" s="1"/>
  <c r="BQ231" i="70"/>
  <c r="BR231" i="70" s="1"/>
  <c r="BS231" i="70" s="1"/>
  <c r="BT231" i="70" s="1"/>
  <c r="AH626" i="70"/>
  <c r="BO626" i="70" s="1"/>
  <c r="BV229" i="70"/>
  <c r="BW229" i="70" s="1"/>
  <c r="V230" i="70"/>
  <c r="R230" i="70" s="1"/>
  <c r="BL230" i="70" s="1"/>
  <c r="Q231" i="70"/>
  <c r="U231" i="70"/>
  <c r="G231" i="70"/>
  <c r="S231" i="70" s="1"/>
  <c r="T231" i="70" s="1"/>
  <c r="K231" i="70"/>
  <c r="J231" i="70"/>
  <c r="I231" i="70"/>
  <c r="BU231" i="70" s="1"/>
  <c r="H231" i="70"/>
  <c r="AI231" i="70"/>
  <c r="AJ232" i="70"/>
  <c r="BP232" i="70" s="1"/>
  <c r="BX229" i="70" l="1"/>
  <c r="BY229" i="70" s="1"/>
  <c r="AH233" i="70"/>
  <c r="BO233" i="70" s="1"/>
  <c r="BQ232" i="70"/>
  <c r="BR232" i="70" s="1"/>
  <c r="BS232" i="70" s="1"/>
  <c r="BT232" i="70" s="1"/>
  <c r="AH627" i="70"/>
  <c r="BO627" i="70" s="1"/>
  <c r="BV230" i="70"/>
  <c r="BW230" i="70" s="1"/>
  <c r="BX230" i="70"/>
  <c r="BY230" i="70" s="1"/>
  <c r="U232" i="70"/>
  <c r="Q232" i="70"/>
  <c r="V231" i="70"/>
  <c r="R231" i="70" s="1"/>
  <c r="BL231" i="70" s="1"/>
  <c r="G232" i="70"/>
  <c r="S232" i="70" s="1"/>
  <c r="T232" i="70" s="1"/>
  <c r="K232" i="70"/>
  <c r="J232" i="70"/>
  <c r="I232" i="70"/>
  <c r="BU232" i="70" s="1"/>
  <c r="H232" i="70"/>
  <c r="AI232" i="70"/>
  <c r="AJ233" i="70"/>
  <c r="BP233" i="70" s="1"/>
  <c r="W230" i="70" l="1"/>
  <c r="CB229" i="70"/>
  <c r="W229" i="70"/>
  <c r="CA229" i="70"/>
  <c r="BZ229" i="70"/>
  <c r="BZ230" i="70"/>
  <c r="CA230" i="70"/>
  <c r="CB230" i="70"/>
  <c r="AH234" i="70"/>
  <c r="BO234" i="70" s="1"/>
  <c r="BQ233" i="70"/>
  <c r="BR233" i="70" s="1"/>
  <c r="BS233" i="70" s="1"/>
  <c r="BT233" i="70" s="1"/>
  <c r="AH628" i="70"/>
  <c r="BO628" i="70" s="1"/>
  <c r="BV231" i="70"/>
  <c r="BW231" i="70" s="1"/>
  <c r="BX231" i="70"/>
  <c r="BY231" i="70" s="1"/>
  <c r="U233" i="70"/>
  <c r="Q233" i="70"/>
  <c r="V232" i="70"/>
  <c r="R232" i="70" s="1"/>
  <c r="BL232" i="70" s="1"/>
  <c r="K233" i="70"/>
  <c r="J233" i="70"/>
  <c r="H233" i="70"/>
  <c r="I233" i="70"/>
  <c r="BU233" i="70" s="1"/>
  <c r="G233" i="70"/>
  <c r="S233" i="70" s="1"/>
  <c r="T233" i="70" s="1"/>
  <c r="AI233" i="70"/>
  <c r="AJ234" i="70"/>
  <c r="BP234" i="70" s="1"/>
  <c r="W231" i="70" l="1"/>
  <c r="BZ231" i="70"/>
  <c r="CA231" i="70"/>
  <c r="CB231" i="70"/>
  <c r="AH235" i="70"/>
  <c r="BO235" i="70" s="1"/>
  <c r="BQ234" i="70"/>
  <c r="BR234" i="70" s="1"/>
  <c r="BS234" i="70" s="1"/>
  <c r="BT234" i="70" s="1"/>
  <c r="AH629" i="70"/>
  <c r="BO629" i="70" s="1"/>
  <c r="BV232" i="70"/>
  <c r="BW232" i="70" s="1"/>
  <c r="BX232" i="70"/>
  <c r="BY232" i="70" s="1"/>
  <c r="Q234" i="70"/>
  <c r="U234" i="70"/>
  <c r="V233" i="70"/>
  <c r="R233" i="70" s="1"/>
  <c r="BL233" i="70" s="1"/>
  <c r="K234" i="70"/>
  <c r="J234" i="70"/>
  <c r="H234" i="70"/>
  <c r="I234" i="70"/>
  <c r="BU234" i="70" s="1"/>
  <c r="G234" i="70"/>
  <c r="S234" i="70" s="1"/>
  <c r="T234" i="70" s="1"/>
  <c r="AI234" i="70"/>
  <c r="AJ235" i="70"/>
  <c r="BP235" i="70" s="1"/>
  <c r="W232" i="70" l="1"/>
  <c r="BZ232" i="70"/>
  <c r="CA232" i="70"/>
  <c r="CB232" i="70"/>
  <c r="AH236" i="70"/>
  <c r="BO236" i="70" s="1"/>
  <c r="BQ235" i="70"/>
  <c r="BR235" i="70" s="1"/>
  <c r="BS235" i="70" s="1"/>
  <c r="BT235" i="70" s="1"/>
  <c r="AH631" i="70"/>
  <c r="BO631" i="70" s="1"/>
  <c r="BV233" i="70"/>
  <c r="BW233" i="70" s="1"/>
  <c r="BX233" i="70"/>
  <c r="BY233" i="70" s="1"/>
  <c r="U235" i="70"/>
  <c r="Q235" i="70"/>
  <c r="V234" i="70"/>
  <c r="R234" i="70" s="1"/>
  <c r="BL234" i="70" s="1"/>
  <c r="K235" i="70"/>
  <c r="J235" i="70"/>
  <c r="H235" i="70"/>
  <c r="I235" i="70"/>
  <c r="BU235" i="70" s="1"/>
  <c r="G235" i="70"/>
  <c r="S235" i="70" s="1"/>
  <c r="T235" i="70" s="1"/>
  <c r="AI235" i="70"/>
  <c r="AJ236" i="70"/>
  <c r="BP236" i="70" s="1"/>
  <c r="W233" i="70" l="1"/>
  <c r="CA233" i="70"/>
  <c r="BZ233" i="70"/>
  <c r="CB233" i="70"/>
  <c r="AH237" i="70"/>
  <c r="BO237" i="70" s="1"/>
  <c r="BQ236" i="70"/>
  <c r="BR236" i="70" s="1"/>
  <c r="BS236" i="70" s="1"/>
  <c r="BT236" i="70" s="1"/>
  <c r="AH632" i="70"/>
  <c r="BO632" i="70" s="1"/>
  <c r="BV234" i="70"/>
  <c r="BW234" i="70" s="1"/>
  <c r="BX234" i="70"/>
  <c r="BY234" i="70" s="1"/>
  <c r="U236" i="70"/>
  <c r="Q236" i="70"/>
  <c r="V235" i="70"/>
  <c r="R235" i="70" s="1"/>
  <c r="BL235" i="70" s="1"/>
  <c r="K236" i="70"/>
  <c r="J236" i="70"/>
  <c r="H236" i="70"/>
  <c r="I236" i="70"/>
  <c r="BU236" i="70" s="1"/>
  <c r="G236" i="70"/>
  <c r="S236" i="70" s="1"/>
  <c r="T236" i="70" s="1"/>
  <c r="AI236" i="70"/>
  <c r="AJ237" i="70"/>
  <c r="BP237" i="70" s="1"/>
  <c r="W234" i="70" l="1"/>
  <c r="BZ234" i="70"/>
  <c r="CA234" i="70"/>
  <c r="CB234" i="70"/>
  <c r="AH238" i="70"/>
  <c r="BO238" i="70" s="1"/>
  <c r="BQ237" i="70"/>
  <c r="BR237" i="70" s="1"/>
  <c r="BS237" i="70" s="1"/>
  <c r="BT237" i="70" s="1"/>
  <c r="AH633" i="70"/>
  <c r="BO633" i="70" s="1"/>
  <c r="BV235" i="70"/>
  <c r="BW235" i="70" s="1"/>
  <c r="BX235" i="70"/>
  <c r="BY235" i="70" s="1"/>
  <c r="Q237" i="70"/>
  <c r="U237" i="70"/>
  <c r="V236" i="70"/>
  <c r="J237" i="70"/>
  <c r="K237" i="70"/>
  <c r="I237" i="70"/>
  <c r="BU237" i="70" s="1"/>
  <c r="H237" i="70"/>
  <c r="G237" i="70"/>
  <c r="S237" i="70" s="1"/>
  <c r="T237" i="70" s="1"/>
  <c r="AI237" i="70"/>
  <c r="AJ238" i="70"/>
  <c r="BP238" i="70" s="1"/>
  <c r="W235" i="70" l="1"/>
  <c r="R236" i="70"/>
  <c r="BL236" i="70" s="1"/>
  <c r="BZ235" i="70"/>
  <c r="CA235" i="70"/>
  <c r="CB235" i="70"/>
  <c r="AH239" i="70"/>
  <c r="BO239" i="70" s="1"/>
  <c r="BQ238" i="70"/>
  <c r="BR238" i="70" s="1"/>
  <c r="BS238" i="70" s="1"/>
  <c r="BT238" i="70" s="1"/>
  <c r="AH634" i="70"/>
  <c r="BO634" i="70" s="1"/>
  <c r="V237" i="70"/>
  <c r="BV237" i="70" s="1"/>
  <c r="BW237" i="70" s="1"/>
  <c r="BV236" i="70"/>
  <c r="BW236" i="70" s="1"/>
  <c r="Q238" i="70"/>
  <c r="U238" i="70"/>
  <c r="G238" i="70"/>
  <c r="S238" i="70" s="1"/>
  <c r="T238" i="70" s="1"/>
  <c r="K238" i="70"/>
  <c r="J238" i="70"/>
  <c r="I238" i="70"/>
  <c r="BU238" i="70" s="1"/>
  <c r="H238" i="70"/>
  <c r="AI238" i="70"/>
  <c r="AJ239" i="70"/>
  <c r="BP239" i="70" s="1"/>
  <c r="BX236" i="70" l="1"/>
  <c r="BY236" i="70" s="1"/>
  <c r="R237" i="70"/>
  <c r="BL237" i="70" s="1"/>
  <c r="AH240" i="70"/>
  <c r="BO240" i="70" s="1"/>
  <c r="BQ239" i="70"/>
  <c r="BR239" i="70" s="1"/>
  <c r="BS239" i="70" s="1"/>
  <c r="BT239" i="70" s="1"/>
  <c r="AH636" i="70"/>
  <c r="BO636" i="70" s="1"/>
  <c r="U239" i="70"/>
  <c r="Q239" i="70"/>
  <c r="V238" i="70"/>
  <c r="G239" i="70"/>
  <c r="S239" i="70" s="1"/>
  <c r="T239" i="70" s="1"/>
  <c r="K239" i="70"/>
  <c r="J239" i="70"/>
  <c r="I239" i="70"/>
  <c r="BU239" i="70" s="1"/>
  <c r="H239" i="70"/>
  <c r="AI239" i="70"/>
  <c r="AJ240" i="70"/>
  <c r="BP240" i="70" s="1"/>
  <c r="CB236" i="70" l="1"/>
  <c r="W236" i="70"/>
  <c r="BX237" i="70"/>
  <c r="BY237" i="70" s="1"/>
  <c r="W237" i="70" s="1"/>
  <c r="CA236" i="70"/>
  <c r="BZ236" i="70"/>
  <c r="R238" i="70"/>
  <c r="BL238" i="70" s="1"/>
  <c r="AH241" i="70"/>
  <c r="BO241" i="70" s="1"/>
  <c r="BQ240" i="70"/>
  <c r="BR240" i="70" s="1"/>
  <c r="BS240" i="70" s="1"/>
  <c r="BT240" i="70" s="1"/>
  <c r="AH637" i="70"/>
  <c r="BO637" i="70" s="1"/>
  <c r="BV238" i="70"/>
  <c r="BW238" i="70" s="1"/>
  <c r="V239" i="70"/>
  <c r="R239" i="70" s="1"/>
  <c r="BL239" i="70" s="1"/>
  <c r="U240" i="70"/>
  <c r="Q240" i="70"/>
  <c r="G240" i="70"/>
  <c r="S240" i="70" s="1"/>
  <c r="T240" i="70" s="1"/>
  <c r="K240" i="70"/>
  <c r="J240" i="70"/>
  <c r="I240" i="70"/>
  <c r="BU240" i="70" s="1"/>
  <c r="H240" i="70"/>
  <c r="AI240" i="70"/>
  <c r="AJ241" i="70"/>
  <c r="BP241" i="70" s="1"/>
  <c r="BZ237" i="70" l="1"/>
  <c r="CB237" i="70"/>
  <c r="CA237" i="70"/>
  <c r="BX238" i="70"/>
  <c r="BY238" i="70" s="1"/>
  <c r="AH242" i="70"/>
  <c r="BO242" i="70" s="1"/>
  <c r="BQ241" i="70"/>
  <c r="BR241" i="70" s="1"/>
  <c r="BS241" i="70" s="1"/>
  <c r="BT241" i="70" s="1"/>
  <c r="AH638" i="70"/>
  <c r="BO638" i="70" s="1"/>
  <c r="BV239" i="70"/>
  <c r="BW239" i="70" s="1"/>
  <c r="BX239" i="70"/>
  <c r="BY239" i="70" s="1"/>
  <c r="U241" i="70"/>
  <c r="Q241" i="70"/>
  <c r="V240" i="70"/>
  <c r="R240" i="70" s="1"/>
  <c r="BL240" i="70" s="1"/>
  <c r="K241" i="70"/>
  <c r="J241" i="70"/>
  <c r="H241" i="70"/>
  <c r="I241" i="70"/>
  <c r="BU241" i="70" s="1"/>
  <c r="G241" i="70"/>
  <c r="S241" i="70" s="1"/>
  <c r="T241" i="70" s="1"/>
  <c r="AI241" i="70"/>
  <c r="AJ242" i="70"/>
  <c r="BP242" i="70" s="1"/>
  <c r="CB238" i="70" l="1"/>
  <c r="W238" i="70"/>
  <c r="W239" i="70"/>
  <c r="CA238" i="70"/>
  <c r="CB239" i="70"/>
  <c r="BZ239" i="70"/>
  <c r="CA239" i="70"/>
  <c r="BZ238" i="70"/>
  <c r="AH243" i="70"/>
  <c r="BO243" i="70" s="1"/>
  <c r="BQ242" i="70"/>
  <c r="BR242" i="70" s="1"/>
  <c r="BS242" i="70" s="1"/>
  <c r="BT242" i="70" s="1"/>
  <c r="AH639" i="70"/>
  <c r="BO639" i="70" s="1"/>
  <c r="BV240" i="70"/>
  <c r="BW240" i="70" s="1"/>
  <c r="BX240" i="70"/>
  <c r="BY240" i="70" s="1"/>
  <c r="Q242" i="70"/>
  <c r="U242" i="70"/>
  <c r="V241" i="70"/>
  <c r="R241" i="70" s="1"/>
  <c r="BL241" i="70" s="1"/>
  <c r="K242" i="70"/>
  <c r="J242" i="70"/>
  <c r="H242" i="70"/>
  <c r="I242" i="70"/>
  <c r="BU242" i="70" s="1"/>
  <c r="G242" i="70"/>
  <c r="S242" i="70" s="1"/>
  <c r="T242" i="70" s="1"/>
  <c r="AI242" i="70"/>
  <c r="AJ243" i="70"/>
  <c r="BP243" i="70" s="1"/>
  <c r="W240" i="70" l="1"/>
  <c r="BZ240" i="70"/>
  <c r="CA240" i="70"/>
  <c r="CB240" i="70"/>
  <c r="AH244" i="70"/>
  <c r="BO244" i="70" s="1"/>
  <c r="BQ243" i="70"/>
  <c r="BR243" i="70" s="1"/>
  <c r="BS243" i="70" s="1"/>
  <c r="BT243" i="70" s="1"/>
  <c r="AH641" i="70"/>
  <c r="BO641" i="70" s="1"/>
  <c r="BV241" i="70"/>
  <c r="BW241" i="70" s="1"/>
  <c r="BX241" i="70"/>
  <c r="BY241" i="70" s="1"/>
  <c r="U243" i="70"/>
  <c r="Q243" i="70"/>
  <c r="V242" i="70"/>
  <c r="R242" i="70" s="1"/>
  <c r="BL242" i="70" s="1"/>
  <c r="K243" i="70"/>
  <c r="J243" i="70"/>
  <c r="H243" i="70"/>
  <c r="I243" i="70"/>
  <c r="BU243" i="70" s="1"/>
  <c r="G243" i="70"/>
  <c r="S243" i="70" s="1"/>
  <c r="T243" i="70" s="1"/>
  <c r="AI243" i="70"/>
  <c r="AJ244" i="70"/>
  <c r="BP244" i="70" s="1"/>
  <c r="W241" i="70" l="1"/>
  <c r="CA241" i="70"/>
  <c r="BZ241" i="70"/>
  <c r="CB241" i="70"/>
  <c r="AH245" i="70"/>
  <c r="BO245" i="70" s="1"/>
  <c r="BQ244" i="70"/>
  <c r="BR244" i="70" s="1"/>
  <c r="BS244" i="70" s="1"/>
  <c r="BT244" i="70" s="1"/>
  <c r="AH642" i="70"/>
  <c r="BO642" i="70" s="1"/>
  <c r="BV242" i="70"/>
  <c r="BW242" i="70" s="1"/>
  <c r="BX242" i="70"/>
  <c r="BY242" i="70" s="1"/>
  <c r="U244" i="70"/>
  <c r="Q244" i="70"/>
  <c r="V243" i="70"/>
  <c r="R243" i="70" s="1"/>
  <c r="BL243" i="70" s="1"/>
  <c r="K244" i="70"/>
  <c r="J244" i="70"/>
  <c r="H244" i="70"/>
  <c r="I244" i="70"/>
  <c r="BU244" i="70" s="1"/>
  <c r="G244" i="70"/>
  <c r="S244" i="70" s="1"/>
  <c r="T244" i="70" s="1"/>
  <c r="AI244" i="70"/>
  <c r="AJ245" i="70"/>
  <c r="BP245" i="70" s="1"/>
  <c r="W242" i="70" l="1"/>
  <c r="BZ242" i="70"/>
  <c r="CA242" i="70"/>
  <c r="CB242" i="70"/>
  <c r="AH246" i="70"/>
  <c r="BO246" i="70" s="1"/>
  <c r="BQ245" i="70"/>
  <c r="BR245" i="70" s="1"/>
  <c r="BS245" i="70" s="1"/>
  <c r="BT245" i="70" s="1"/>
  <c r="AH643" i="70"/>
  <c r="BO643" i="70" s="1"/>
  <c r="BV243" i="70"/>
  <c r="BW243" i="70" s="1"/>
  <c r="BX243" i="70"/>
  <c r="BY243" i="70" s="1"/>
  <c r="U245" i="70"/>
  <c r="Q245" i="70"/>
  <c r="V244" i="70"/>
  <c r="R244" i="70" s="1"/>
  <c r="BL244" i="70" s="1"/>
  <c r="K245" i="70"/>
  <c r="J245" i="70"/>
  <c r="I245" i="70"/>
  <c r="BU245" i="70" s="1"/>
  <c r="H245" i="70"/>
  <c r="G245" i="70"/>
  <c r="S245" i="70" s="1"/>
  <c r="T245" i="70" s="1"/>
  <c r="AI245" i="70"/>
  <c r="AJ246" i="70"/>
  <c r="BP246" i="70" s="1"/>
  <c r="W243" i="70" l="1"/>
  <c r="BZ243" i="70"/>
  <c r="CA243" i="70"/>
  <c r="CB243" i="70"/>
  <c r="AH247" i="70"/>
  <c r="BO247" i="70" s="1"/>
  <c r="BQ246" i="70"/>
  <c r="BR246" i="70" s="1"/>
  <c r="BS246" i="70" s="1"/>
  <c r="BT246" i="70" s="1"/>
  <c r="AH644" i="70"/>
  <c r="BO644" i="70" s="1"/>
  <c r="BV244" i="70"/>
  <c r="BW244" i="70" s="1"/>
  <c r="BX244" i="70"/>
  <c r="BY244" i="70" s="1"/>
  <c r="V245" i="70"/>
  <c r="BV245" i="70" s="1"/>
  <c r="BW245" i="70" s="1"/>
  <c r="Q246" i="70"/>
  <c r="U246" i="70"/>
  <c r="G246" i="70"/>
  <c r="S246" i="70" s="1"/>
  <c r="T246" i="70" s="1"/>
  <c r="K246" i="70"/>
  <c r="J246" i="70"/>
  <c r="I246" i="70"/>
  <c r="BU246" i="70" s="1"/>
  <c r="H246" i="70"/>
  <c r="AI246" i="70"/>
  <c r="AJ247" i="70"/>
  <c r="BP247" i="70" s="1"/>
  <c r="W244" i="70" l="1"/>
  <c r="R245" i="70"/>
  <c r="BL245" i="70" s="1"/>
  <c r="BZ244" i="70"/>
  <c r="CA244" i="70"/>
  <c r="CB244" i="70"/>
  <c r="AH248" i="70"/>
  <c r="BO248" i="70" s="1"/>
  <c r="BQ247" i="70"/>
  <c r="BR247" i="70" s="1"/>
  <c r="BS247" i="70" s="1"/>
  <c r="BT247" i="70" s="1"/>
  <c r="AH646" i="70"/>
  <c r="BO646" i="70" s="1"/>
  <c r="U247" i="70"/>
  <c r="Q247" i="70"/>
  <c r="V246" i="70"/>
  <c r="R246" i="70" s="1"/>
  <c r="BL246" i="70" s="1"/>
  <c r="G247" i="70"/>
  <c r="S247" i="70" s="1"/>
  <c r="T247" i="70" s="1"/>
  <c r="K247" i="70"/>
  <c r="J247" i="70"/>
  <c r="I247" i="70"/>
  <c r="BU247" i="70" s="1"/>
  <c r="H247" i="70"/>
  <c r="AI247" i="70"/>
  <c r="AJ248" i="70"/>
  <c r="BP248" i="70" s="1"/>
  <c r="BX245" i="70" l="1"/>
  <c r="BY245" i="70" s="1"/>
  <c r="AH249" i="70"/>
  <c r="BO249" i="70" s="1"/>
  <c r="BQ248" i="70"/>
  <c r="BR248" i="70" s="1"/>
  <c r="BS248" i="70" s="1"/>
  <c r="BT248" i="70" s="1"/>
  <c r="AH647" i="70"/>
  <c r="BO647" i="70" s="1"/>
  <c r="BV246" i="70"/>
  <c r="BW246" i="70" s="1"/>
  <c r="BX246" i="70"/>
  <c r="BY246" i="70" s="1"/>
  <c r="Q248" i="70"/>
  <c r="U248" i="70"/>
  <c r="V247" i="70"/>
  <c r="R247" i="70" s="1"/>
  <c r="BL247" i="70" s="1"/>
  <c r="G248" i="70"/>
  <c r="S248" i="70" s="1"/>
  <c r="T248" i="70" s="1"/>
  <c r="K248" i="70"/>
  <c r="J248" i="70"/>
  <c r="I248" i="70"/>
  <c r="BU248" i="70" s="1"/>
  <c r="H248" i="70"/>
  <c r="AI248" i="70"/>
  <c r="AJ249" i="70"/>
  <c r="BP249" i="70" s="1"/>
  <c r="W246" i="70" l="1"/>
  <c r="CA245" i="70"/>
  <c r="W245" i="70"/>
  <c r="CB245" i="70"/>
  <c r="BZ245" i="70"/>
  <c r="BZ246" i="70"/>
  <c r="CA246" i="70"/>
  <c r="CB246" i="70"/>
  <c r="AH250" i="70"/>
  <c r="BO250" i="70" s="1"/>
  <c r="BQ249" i="70"/>
  <c r="BR249" i="70" s="1"/>
  <c r="BS249" i="70" s="1"/>
  <c r="BT249" i="70" s="1"/>
  <c r="AH648" i="70"/>
  <c r="BO648" i="70" s="1"/>
  <c r="BV247" i="70"/>
  <c r="BW247" i="70" s="1"/>
  <c r="BX247" i="70"/>
  <c r="BY247" i="70" s="1"/>
  <c r="U249" i="70"/>
  <c r="Q249" i="70"/>
  <c r="V248" i="70"/>
  <c r="K249" i="70"/>
  <c r="J249" i="70"/>
  <c r="H249" i="70"/>
  <c r="I249" i="70"/>
  <c r="BU249" i="70" s="1"/>
  <c r="G249" i="70"/>
  <c r="S249" i="70" s="1"/>
  <c r="T249" i="70" s="1"/>
  <c r="AI249" i="70"/>
  <c r="AJ250" i="70"/>
  <c r="BP250" i="70" s="1"/>
  <c r="W247" i="70" l="1"/>
  <c r="R248" i="70"/>
  <c r="BL248" i="70" s="1"/>
  <c r="BZ247" i="70"/>
  <c r="CA247" i="70"/>
  <c r="CB247" i="70"/>
  <c r="AH251" i="70"/>
  <c r="BO251" i="70" s="1"/>
  <c r="BQ250" i="70"/>
  <c r="BR250" i="70" s="1"/>
  <c r="BS250" i="70" s="1"/>
  <c r="BT250" i="70" s="1"/>
  <c r="AH649" i="70"/>
  <c r="BO649" i="70" s="1"/>
  <c r="BV248" i="70"/>
  <c r="BW248" i="70" s="1"/>
  <c r="Q250" i="70"/>
  <c r="U250" i="70"/>
  <c r="V249" i="70"/>
  <c r="K250" i="70"/>
  <c r="J250" i="70"/>
  <c r="H250" i="70"/>
  <c r="I250" i="70"/>
  <c r="BU250" i="70" s="1"/>
  <c r="G250" i="70"/>
  <c r="S250" i="70" s="1"/>
  <c r="T250" i="70" s="1"/>
  <c r="AI250" i="70"/>
  <c r="AJ251" i="70"/>
  <c r="BP251" i="70" s="1"/>
  <c r="BX248" i="70" l="1"/>
  <c r="BY248" i="70" s="1"/>
  <c r="R249" i="70"/>
  <c r="BL249" i="70" s="1"/>
  <c r="AH252" i="70"/>
  <c r="BO252" i="70" s="1"/>
  <c r="BQ251" i="70"/>
  <c r="BR251" i="70" s="1"/>
  <c r="BS251" i="70" s="1"/>
  <c r="BT251" i="70" s="1"/>
  <c r="AH651" i="70"/>
  <c r="BO651" i="70" s="1"/>
  <c r="BV249" i="70"/>
  <c r="BW249" i="70" s="1"/>
  <c r="U251" i="70"/>
  <c r="Q251" i="70"/>
  <c r="V250" i="70"/>
  <c r="R250" i="70" s="1"/>
  <c r="BL250" i="70" s="1"/>
  <c r="K251" i="70"/>
  <c r="J251" i="70"/>
  <c r="H251" i="70"/>
  <c r="I251" i="70"/>
  <c r="BU251" i="70" s="1"/>
  <c r="G251" i="70"/>
  <c r="S251" i="70" s="1"/>
  <c r="T251" i="70" s="1"/>
  <c r="AI251" i="70"/>
  <c r="AJ252" i="70"/>
  <c r="BP252" i="70" s="1"/>
  <c r="CB248" i="70" l="1"/>
  <c r="W248" i="70"/>
  <c r="CA248" i="70"/>
  <c r="BZ248" i="70"/>
  <c r="BX249" i="70"/>
  <c r="BY249" i="70" s="1"/>
  <c r="AH253" i="70"/>
  <c r="BO253" i="70" s="1"/>
  <c r="BQ252" i="70"/>
  <c r="BR252" i="70" s="1"/>
  <c r="BS252" i="70" s="1"/>
  <c r="BT252" i="70" s="1"/>
  <c r="AH652" i="70"/>
  <c r="BO652" i="70" s="1"/>
  <c r="BV250" i="70"/>
  <c r="BW250" i="70" s="1"/>
  <c r="BX250" i="70"/>
  <c r="BY250" i="70" s="1"/>
  <c r="V251" i="70"/>
  <c r="R251" i="70" s="1"/>
  <c r="BL251" i="70" s="1"/>
  <c r="U252" i="70"/>
  <c r="Q252" i="70"/>
  <c r="K252" i="70"/>
  <c r="J252" i="70"/>
  <c r="H252" i="70"/>
  <c r="I252" i="70"/>
  <c r="BU252" i="70" s="1"/>
  <c r="G252" i="70"/>
  <c r="S252" i="70" s="1"/>
  <c r="T252" i="70" s="1"/>
  <c r="AI252" i="70"/>
  <c r="AJ253" i="70"/>
  <c r="BP253" i="70" s="1"/>
  <c r="W250" i="70" l="1"/>
  <c r="CB249" i="70"/>
  <c r="W249" i="70"/>
  <c r="CA249" i="70"/>
  <c r="BZ249" i="70"/>
  <c r="BZ250" i="70"/>
  <c r="CA250" i="70"/>
  <c r="CB250" i="70"/>
  <c r="AH254" i="70"/>
  <c r="BO254" i="70" s="1"/>
  <c r="BQ253" i="70"/>
  <c r="BR253" i="70" s="1"/>
  <c r="BS253" i="70" s="1"/>
  <c r="BT253" i="70" s="1"/>
  <c r="AH653" i="70"/>
  <c r="BO653" i="70" s="1"/>
  <c r="BV251" i="70"/>
  <c r="BW251" i="70" s="1"/>
  <c r="BX251" i="70"/>
  <c r="BY251" i="70" s="1"/>
  <c r="U253" i="70"/>
  <c r="Q253" i="70"/>
  <c r="V252" i="70"/>
  <c r="R252" i="70" s="1"/>
  <c r="BL252" i="70" s="1"/>
  <c r="K253" i="70"/>
  <c r="J253" i="70"/>
  <c r="I253" i="70"/>
  <c r="BU253" i="70" s="1"/>
  <c r="H253" i="70"/>
  <c r="G253" i="70"/>
  <c r="S253" i="70" s="1"/>
  <c r="T253" i="70" s="1"/>
  <c r="AI253" i="70"/>
  <c r="AJ254" i="70"/>
  <c r="BP254" i="70" s="1"/>
  <c r="W251" i="70" l="1"/>
  <c r="CB251" i="70"/>
  <c r="BZ251" i="70"/>
  <c r="CA251" i="70"/>
  <c r="AH255" i="70"/>
  <c r="BO255" i="70" s="1"/>
  <c r="BQ254" i="70"/>
  <c r="BR254" i="70" s="1"/>
  <c r="BS254" i="70" s="1"/>
  <c r="BT254" i="70" s="1"/>
  <c r="AH654" i="70"/>
  <c r="BO654" i="70" s="1"/>
  <c r="BV252" i="70"/>
  <c r="BW252" i="70" s="1"/>
  <c r="BX252" i="70"/>
  <c r="BY252" i="70" s="1"/>
  <c r="Q254" i="70"/>
  <c r="U254" i="70"/>
  <c r="V253" i="70"/>
  <c r="R253" i="70" s="1"/>
  <c r="BL253" i="70" s="1"/>
  <c r="G254" i="70"/>
  <c r="S254" i="70" s="1"/>
  <c r="T254" i="70" s="1"/>
  <c r="K254" i="70"/>
  <c r="J254" i="70"/>
  <c r="I254" i="70"/>
  <c r="BU254" i="70" s="1"/>
  <c r="H254" i="70"/>
  <c r="AI254" i="70"/>
  <c r="AJ255" i="70"/>
  <c r="BP255" i="70" s="1"/>
  <c r="W252" i="70" l="1"/>
  <c r="CA252" i="70"/>
  <c r="BZ252" i="70"/>
  <c r="AH256" i="70"/>
  <c r="BO256" i="70" s="1"/>
  <c r="CB252" i="70"/>
  <c r="BQ255" i="70"/>
  <c r="BR255" i="70" s="1"/>
  <c r="BS255" i="70" s="1"/>
  <c r="BT255" i="70" s="1"/>
  <c r="AH656" i="70"/>
  <c r="BO656" i="70" s="1"/>
  <c r="BV253" i="70"/>
  <c r="BW253" i="70" s="1"/>
  <c r="BX253" i="70"/>
  <c r="BY253" i="70" s="1"/>
  <c r="Q255" i="70"/>
  <c r="U255" i="70"/>
  <c r="AI255" i="70"/>
  <c r="V254" i="70"/>
  <c r="G255" i="70"/>
  <c r="S255" i="70" s="1"/>
  <c r="T255" i="70" s="1"/>
  <c r="K255" i="70"/>
  <c r="J255" i="70"/>
  <c r="I255" i="70"/>
  <c r="BU255" i="70" s="1"/>
  <c r="H255" i="70"/>
  <c r="AJ256" i="70"/>
  <c r="BP256" i="70" s="1"/>
  <c r="W253" i="70" l="1"/>
  <c r="R254" i="70"/>
  <c r="BL254" i="70" s="1"/>
  <c r="BZ253" i="70"/>
  <c r="CA253" i="70"/>
  <c r="CB253" i="70"/>
  <c r="AH257" i="70"/>
  <c r="BO257" i="70" s="1"/>
  <c r="BQ256" i="70"/>
  <c r="BR256" i="70" s="1"/>
  <c r="BS256" i="70" s="1"/>
  <c r="BT256" i="70" s="1"/>
  <c r="AH657" i="70"/>
  <c r="BO657" i="70" s="1"/>
  <c r="BV254" i="70"/>
  <c r="BW254" i="70" s="1"/>
  <c r="AI256" i="70"/>
  <c r="U256" i="70"/>
  <c r="Q256" i="70"/>
  <c r="V255" i="70"/>
  <c r="R255" i="70" s="1"/>
  <c r="BL255" i="70" s="1"/>
  <c r="G256" i="70"/>
  <c r="S256" i="70" s="1"/>
  <c r="T256" i="70" s="1"/>
  <c r="K256" i="70"/>
  <c r="J256" i="70"/>
  <c r="I256" i="70"/>
  <c r="BU256" i="70" s="1"/>
  <c r="H256" i="70"/>
  <c r="AJ257" i="70"/>
  <c r="BP257" i="70" s="1"/>
  <c r="BX254" i="70" l="1"/>
  <c r="BY254" i="70" s="1"/>
  <c r="AH258" i="70"/>
  <c r="BO258" i="70" s="1"/>
  <c r="BQ257" i="70"/>
  <c r="BR257" i="70" s="1"/>
  <c r="BS257" i="70" s="1"/>
  <c r="BT257" i="70" s="1"/>
  <c r="AH658" i="70"/>
  <c r="BO658" i="70" s="1"/>
  <c r="BV255" i="70"/>
  <c r="BW255" i="70" s="1"/>
  <c r="BX255" i="70"/>
  <c r="BY255" i="70" s="1"/>
  <c r="V256" i="70"/>
  <c r="BV256" i="70" s="1"/>
  <c r="BW256" i="70" s="1"/>
  <c r="U257" i="70"/>
  <c r="AI257" i="70"/>
  <c r="Q257" i="70"/>
  <c r="K257" i="70"/>
  <c r="J257" i="70"/>
  <c r="H257" i="70"/>
  <c r="I257" i="70"/>
  <c r="BU257" i="70" s="1"/>
  <c r="G257" i="70"/>
  <c r="S257" i="70" s="1"/>
  <c r="T257" i="70" s="1"/>
  <c r="AJ258" i="70"/>
  <c r="BP258" i="70" s="1"/>
  <c r="W255" i="70" l="1"/>
  <c r="CB254" i="70"/>
  <c r="W254" i="70"/>
  <c r="CA254" i="70"/>
  <c r="BZ254" i="70"/>
  <c r="R256" i="70"/>
  <c r="BL256" i="70" s="1"/>
  <c r="CB255" i="70"/>
  <c r="BZ255" i="70"/>
  <c r="CA255" i="70"/>
  <c r="AH259" i="70"/>
  <c r="BO259" i="70" s="1"/>
  <c r="BQ258" i="70"/>
  <c r="BR258" i="70" s="1"/>
  <c r="BS258" i="70" s="1"/>
  <c r="BT258" i="70" s="1"/>
  <c r="AH659" i="70"/>
  <c r="BO659" i="70" s="1"/>
  <c r="V257" i="70"/>
  <c r="R257" i="70" s="1"/>
  <c r="BL257" i="70" s="1"/>
  <c r="Q258" i="70"/>
  <c r="AI258" i="70"/>
  <c r="U258" i="70"/>
  <c r="K258" i="70"/>
  <c r="J258" i="70"/>
  <c r="H258" i="70"/>
  <c r="I258" i="70"/>
  <c r="BU258" i="70" s="1"/>
  <c r="G258" i="70"/>
  <c r="S258" i="70" s="1"/>
  <c r="T258" i="70" s="1"/>
  <c r="AJ259" i="70"/>
  <c r="BP259" i="70" s="1"/>
  <c r="BX256" i="70" l="1"/>
  <c r="BY256" i="70" s="1"/>
  <c r="AH260" i="70"/>
  <c r="BO260" i="70" s="1"/>
  <c r="BQ259" i="70"/>
  <c r="BR259" i="70" s="1"/>
  <c r="BS259" i="70" s="1"/>
  <c r="BT259" i="70" s="1"/>
  <c r="AH661" i="70"/>
  <c r="BO661" i="70" s="1"/>
  <c r="BV257" i="70"/>
  <c r="BW257" i="70" s="1"/>
  <c r="BX257" i="70"/>
  <c r="BY257" i="70" s="1"/>
  <c r="U259" i="70"/>
  <c r="AI259" i="70"/>
  <c r="Q259" i="70"/>
  <c r="V258" i="70"/>
  <c r="R258" i="70" s="1"/>
  <c r="BL258" i="70" s="1"/>
  <c r="K259" i="70"/>
  <c r="J259" i="70"/>
  <c r="H259" i="70"/>
  <c r="I259" i="70"/>
  <c r="BU259" i="70" s="1"/>
  <c r="G259" i="70"/>
  <c r="S259" i="70" s="1"/>
  <c r="T259" i="70" s="1"/>
  <c r="AJ260" i="70"/>
  <c r="BP260" i="70" s="1"/>
  <c r="W257" i="70" l="1"/>
  <c r="CA256" i="70"/>
  <c r="W256" i="70"/>
  <c r="CB256" i="70"/>
  <c r="BZ256" i="70"/>
  <c r="BZ257" i="70"/>
  <c r="CA257" i="70"/>
  <c r="CB257" i="70"/>
  <c r="AH261" i="70"/>
  <c r="BO261" i="70" s="1"/>
  <c r="BQ260" i="70"/>
  <c r="BR260" i="70" s="1"/>
  <c r="BS260" i="70" s="1"/>
  <c r="BT260" i="70" s="1"/>
  <c r="AH662" i="70"/>
  <c r="BO662" i="70" s="1"/>
  <c r="BV258" i="70"/>
  <c r="BW258" i="70" s="1"/>
  <c r="BX258" i="70"/>
  <c r="BY258" i="70" s="1"/>
  <c r="Q260" i="70"/>
  <c r="U260" i="70"/>
  <c r="AI260" i="70"/>
  <c r="V259" i="70"/>
  <c r="K260" i="70"/>
  <c r="J260" i="70"/>
  <c r="H260" i="70"/>
  <c r="I260" i="70"/>
  <c r="BU260" i="70" s="1"/>
  <c r="G260" i="70"/>
  <c r="S260" i="70" s="1"/>
  <c r="T260" i="70" s="1"/>
  <c r="AJ261" i="70"/>
  <c r="BP261" i="70" s="1"/>
  <c r="W258" i="70" l="1"/>
  <c r="R259" i="70"/>
  <c r="BL259" i="70" s="1"/>
  <c r="BZ258" i="70"/>
  <c r="CA258" i="70"/>
  <c r="CB258" i="70"/>
  <c r="AH262" i="70"/>
  <c r="BO262" i="70" s="1"/>
  <c r="BQ261" i="70"/>
  <c r="BR261" i="70" s="1"/>
  <c r="BS261" i="70" s="1"/>
  <c r="BT261" i="70" s="1"/>
  <c r="AH663" i="70"/>
  <c r="BO663" i="70" s="1"/>
  <c r="BV259" i="70"/>
  <c r="BW259" i="70" s="1"/>
  <c r="AI261" i="70"/>
  <c r="U261" i="70"/>
  <c r="Q261" i="70"/>
  <c r="V260" i="70"/>
  <c r="R260" i="70" s="1"/>
  <c r="BL260" i="70" s="1"/>
  <c r="K261" i="70"/>
  <c r="J261" i="70"/>
  <c r="I261" i="70"/>
  <c r="BU261" i="70" s="1"/>
  <c r="H261" i="70"/>
  <c r="G261" i="70"/>
  <c r="S261" i="70" s="1"/>
  <c r="T261" i="70" s="1"/>
  <c r="AJ262" i="70"/>
  <c r="BP262" i="70" s="1"/>
  <c r="BX259" i="70" l="1"/>
  <c r="BY259" i="70" s="1"/>
  <c r="AH263" i="70"/>
  <c r="BO263" i="70" s="1"/>
  <c r="BQ262" i="70"/>
  <c r="BR262" i="70" s="1"/>
  <c r="BS262" i="70" s="1"/>
  <c r="BT262" i="70" s="1"/>
  <c r="AH664" i="70"/>
  <c r="BO664" i="70" s="1"/>
  <c r="BV260" i="70"/>
  <c r="BW260" i="70" s="1"/>
  <c r="V261" i="70"/>
  <c r="BV261" i="70" s="1"/>
  <c r="BW261" i="70" s="1"/>
  <c r="BX260" i="70"/>
  <c r="BY260" i="70" s="1"/>
  <c r="AI262" i="70"/>
  <c r="U262" i="70"/>
  <c r="Q262" i="70"/>
  <c r="G262" i="70"/>
  <c r="S262" i="70" s="1"/>
  <c r="T262" i="70" s="1"/>
  <c r="K262" i="70"/>
  <c r="J262" i="70"/>
  <c r="I262" i="70"/>
  <c r="BU262" i="70" s="1"/>
  <c r="H262" i="70"/>
  <c r="AJ263" i="70"/>
  <c r="BP263" i="70" s="1"/>
  <c r="W260" i="70" l="1"/>
  <c r="CB259" i="70"/>
  <c r="W259" i="70"/>
  <c r="CA259" i="70"/>
  <c r="BZ259" i="70"/>
  <c r="R261" i="70"/>
  <c r="BL261" i="70" s="1"/>
  <c r="CB260" i="70"/>
  <c r="CA260" i="70"/>
  <c r="BZ260" i="70"/>
  <c r="AH264" i="70"/>
  <c r="BO264" i="70" s="1"/>
  <c r="BQ263" i="70"/>
  <c r="BR263" i="70" s="1"/>
  <c r="BS263" i="70" s="1"/>
  <c r="BT263" i="70" s="1"/>
  <c r="AH666" i="70"/>
  <c r="BO666" i="70" s="1"/>
  <c r="V262" i="70"/>
  <c r="U263" i="70"/>
  <c r="Q263" i="70"/>
  <c r="AI263" i="70"/>
  <c r="G263" i="70"/>
  <c r="S263" i="70" s="1"/>
  <c r="T263" i="70" s="1"/>
  <c r="K263" i="70"/>
  <c r="J263" i="70"/>
  <c r="I263" i="70"/>
  <c r="BU263" i="70" s="1"/>
  <c r="H263" i="70"/>
  <c r="AJ264" i="70"/>
  <c r="BP264" i="70" s="1"/>
  <c r="BX261" i="70" l="1"/>
  <c r="BY261" i="70" s="1"/>
  <c r="W261" i="70" s="1"/>
  <c r="R262" i="70"/>
  <c r="BL262" i="70" s="1"/>
  <c r="AH265" i="70"/>
  <c r="BO265" i="70" s="1"/>
  <c r="BQ264" i="70"/>
  <c r="BR264" i="70" s="1"/>
  <c r="BS264" i="70" s="1"/>
  <c r="BT264" i="70" s="1"/>
  <c r="AH667" i="70"/>
  <c r="BO667" i="70" s="1"/>
  <c r="BV262" i="70"/>
  <c r="BW262" i="70" s="1"/>
  <c r="V263" i="70"/>
  <c r="R263" i="70" s="1"/>
  <c r="BL263" i="70" s="1"/>
  <c r="Q264" i="70"/>
  <c r="AI264" i="70"/>
  <c r="U264" i="70"/>
  <c r="G264" i="70"/>
  <c r="S264" i="70" s="1"/>
  <c r="T264" i="70" s="1"/>
  <c r="K264" i="70"/>
  <c r="J264" i="70"/>
  <c r="I264" i="70"/>
  <c r="BU264" i="70" s="1"/>
  <c r="H264" i="70"/>
  <c r="AJ265" i="70"/>
  <c r="BP265" i="70" s="1"/>
  <c r="CA261" i="70" l="1"/>
  <c r="BZ261" i="70"/>
  <c r="CB261" i="70"/>
  <c r="BX262" i="70"/>
  <c r="BY262" i="70" s="1"/>
  <c r="AH266" i="70"/>
  <c r="BO266" i="70" s="1"/>
  <c r="BQ265" i="70"/>
  <c r="BR265" i="70" s="1"/>
  <c r="BS265" i="70" s="1"/>
  <c r="BT265" i="70" s="1"/>
  <c r="AH668" i="70"/>
  <c r="BO668" i="70" s="1"/>
  <c r="BV263" i="70"/>
  <c r="BW263" i="70" s="1"/>
  <c r="BX263" i="70"/>
  <c r="BY263" i="70" s="1"/>
  <c r="U265" i="70"/>
  <c r="AI265" i="70"/>
  <c r="Q265" i="70"/>
  <c r="V264" i="70"/>
  <c r="R264" i="70" s="1"/>
  <c r="BL264" i="70" s="1"/>
  <c r="K265" i="70"/>
  <c r="J265" i="70"/>
  <c r="H265" i="70"/>
  <c r="I265" i="70"/>
  <c r="BU265" i="70" s="1"/>
  <c r="G265" i="70"/>
  <c r="S265" i="70" s="1"/>
  <c r="T265" i="70" s="1"/>
  <c r="AJ266" i="70"/>
  <c r="BP266" i="70" s="1"/>
  <c r="W263" i="70" l="1"/>
  <c r="CB262" i="70"/>
  <c r="W262" i="70"/>
  <c r="CA262" i="70"/>
  <c r="CB263" i="70"/>
  <c r="BZ263" i="70"/>
  <c r="CA263" i="70"/>
  <c r="BZ262" i="70"/>
  <c r="AH267" i="70"/>
  <c r="BO267" i="70" s="1"/>
  <c r="BQ266" i="70"/>
  <c r="BR266" i="70" s="1"/>
  <c r="BS266" i="70" s="1"/>
  <c r="BT266" i="70" s="1"/>
  <c r="AH669" i="70"/>
  <c r="BO669" i="70" s="1"/>
  <c r="BV264" i="70"/>
  <c r="BW264" i="70" s="1"/>
  <c r="BX264" i="70"/>
  <c r="BY264" i="70" s="1"/>
  <c r="Q266" i="70"/>
  <c r="AI266" i="70"/>
  <c r="U266" i="70"/>
  <c r="V265" i="70"/>
  <c r="R265" i="70" s="1"/>
  <c r="BL265" i="70" s="1"/>
  <c r="K266" i="70"/>
  <c r="J266" i="70"/>
  <c r="H266" i="70"/>
  <c r="I266" i="70"/>
  <c r="BU266" i="70" s="1"/>
  <c r="G266" i="70"/>
  <c r="S266" i="70" s="1"/>
  <c r="T266" i="70" s="1"/>
  <c r="AJ267" i="70"/>
  <c r="BP267" i="70" s="1"/>
  <c r="W264" i="70" l="1"/>
  <c r="CB264" i="70"/>
  <c r="CA264" i="70"/>
  <c r="BZ264" i="70"/>
  <c r="AH268" i="70"/>
  <c r="BO268" i="70" s="1"/>
  <c r="BQ267" i="70"/>
  <c r="BR267" i="70" s="1"/>
  <c r="BS267" i="70" s="1"/>
  <c r="BT267" i="70" s="1"/>
  <c r="AH671" i="70"/>
  <c r="BO671" i="70" s="1"/>
  <c r="BV265" i="70"/>
  <c r="BW265" i="70" s="1"/>
  <c r="BX265" i="70"/>
  <c r="BY265" i="70" s="1"/>
  <c r="Q267" i="70"/>
  <c r="U267" i="70"/>
  <c r="AI267" i="70"/>
  <c r="V266" i="70"/>
  <c r="R266" i="70" s="1"/>
  <c r="BL266" i="70" s="1"/>
  <c r="K267" i="70"/>
  <c r="J267" i="70"/>
  <c r="H267" i="70"/>
  <c r="I267" i="70"/>
  <c r="BU267" i="70" s="1"/>
  <c r="G267" i="70"/>
  <c r="S267" i="70" s="1"/>
  <c r="T267" i="70" s="1"/>
  <c r="AJ268" i="70"/>
  <c r="BP268" i="70" s="1"/>
  <c r="W265" i="70" l="1"/>
  <c r="CB265" i="70"/>
  <c r="BZ265" i="70"/>
  <c r="CA265" i="70"/>
  <c r="AH269" i="70"/>
  <c r="BO269" i="70" s="1"/>
  <c r="BQ268" i="70"/>
  <c r="BR268" i="70" s="1"/>
  <c r="BS268" i="70" s="1"/>
  <c r="BT268" i="70" s="1"/>
  <c r="AH672" i="70"/>
  <c r="BO672" i="70" s="1"/>
  <c r="BV266" i="70"/>
  <c r="BW266" i="70" s="1"/>
  <c r="BX266" i="70"/>
  <c r="BY266" i="70" s="1"/>
  <c r="AI268" i="70"/>
  <c r="Q268" i="70"/>
  <c r="U268" i="70"/>
  <c r="V267" i="70"/>
  <c r="R267" i="70" s="1"/>
  <c r="BL267" i="70" s="1"/>
  <c r="K268" i="70"/>
  <c r="J268" i="70"/>
  <c r="H268" i="70"/>
  <c r="I268" i="70"/>
  <c r="BU268" i="70" s="1"/>
  <c r="G268" i="70"/>
  <c r="S268" i="70" s="1"/>
  <c r="T268" i="70" s="1"/>
  <c r="AJ269" i="70"/>
  <c r="BP269" i="70" s="1"/>
  <c r="W266" i="70" l="1"/>
  <c r="BZ266" i="70"/>
  <c r="CA266" i="70"/>
  <c r="CB266" i="70"/>
  <c r="AH270" i="70"/>
  <c r="BO270" i="70" s="1"/>
  <c r="BQ269" i="70"/>
  <c r="BR269" i="70" s="1"/>
  <c r="BS269" i="70" s="1"/>
  <c r="BT269" i="70" s="1"/>
  <c r="AH673" i="70"/>
  <c r="BO673" i="70" s="1"/>
  <c r="BV267" i="70"/>
  <c r="BW267" i="70" s="1"/>
  <c r="BX267" i="70"/>
  <c r="BY267" i="70" s="1"/>
  <c r="U269" i="70"/>
  <c r="AI269" i="70"/>
  <c r="Q269" i="70"/>
  <c r="V268" i="70"/>
  <c r="R268" i="70" s="1"/>
  <c r="BL268" i="70" s="1"/>
  <c r="K269" i="70"/>
  <c r="J269" i="70"/>
  <c r="I269" i="70"/>
  <c r="BU269" i="70" s="1"/>
  <c r="H269" i="70"/>
  <c r="G269" i="70"/>
  <c r="S269" i="70" s="1"/>
  <c r="T269" i="70" s="1"/>
  <c r="AJ270" i="70"/>
  <c r="BP270" i="70" s="1"/>
  <c r="W267" i="70" l="1"/>
  <c r="BZ267" i="70"/>
  <c r="CA267" i="70"/>
  <c r="CB267" i="70"/>
  <c r="AH271" i="70"/>
  <c r="BO271" i="70" s="1"/>
  <c r="BQ270" i="70"/>
  <c r="BR270" i="70" s="1"/>
  <c r="BS270" i="70" s="1"/>
  <c r="BT270" i="70" s="1"/>
  <c r="AH674" i="70"/>
  <c r="BO674" i="70" s="1"/>
  <c r="BV268" i="70"/>
  <c r="BW268" i="70" s="1"/>
  <c r="V269" i="70"/>
  <c r="BV269" i="70" s="1"/>
  <c r="BW269" i="70" s="1"/>
  <c r="BX268" i="70"/>
  <c r="BY268" i="70" s="1"/>
  <c r="Q270" i="70"/>
  <c r="AI270" i="70"/>
  <c r="U270" i="70"/>
  <c r="G270" i="70"/>
  <c r="S270" i="70" s="1"/>
  <c r="T270" i="70" s="1"/>
  <c r="K270" i="70"/>
  <c r="J270" i="70"/>
  <c r="I270" i="70"/>
  <c r="BU270" i="70" s="1"/>
  <c r="H270" i="70"/>
  <c r="AJ271" i="70"/>
  <c r="BP271" i="70" s="1"/>
  <c r="W268" i="70" l="1"/>
  <c r="R269" i="70"/>
  <c r="BL269" i="70" s="1"/>
  <c r="CA268" i="70"/>
  <c r="BZ268" i="70"/>
  <c r="CB268" i="70"/>
  <c r="AH272" i="70"/>
  <c r="BO272" i="70" s="1"/>
  <c r="BQ271" i="70"/>
  <c r="BR271" i="70" s="1"/>
  <c r="BS271" i="70" s="1"/>
  <c r="BT271" i="70" s="1"/>
  <c r="AH676" i="70"/>
  <c r="BO676" i="70" s="1"/>
  <c r="U271" i="70"/>
  <c r="AI271" i="70"/>
  <c r="Q271" i="70"/>
  <c r="V270" i="70"/>
  <c r="R270" i="70" s="1"/>
  <c r="BL270" i="70" s="1"/>
  <c r="G271" i="70"/>
  <c r="S271" i="70" s="1"/>
  <c r="T271" i="70" s="1"/>
  <c r="K271" i="70"/>
  <c r="J271" i="70"/>
  <c r="I271" i="70"/>
  <c r="BU271" i="70" s="1"/>
  <c r="H271" i="70"/>
  <c r="AJ272" i="70"/>
  <c r="BP272" i="70" s="1"/>
  <c r="BX269" i="70" l="1"/>
  <c r="BY269" i="70" s="1"/>
  <c r="W269" i="70" s="1"/>
  <c r="AH273" i="70"/>
  <c r="BO273" i="70" s="1"/>
  <c r="BQ272" i="70"/>
  <c r="BR272" i="70" s="1"/>
  <c r="BS272" i="70" s="1"/>
  <c r="BT272" i="70" s="1"/>
  <c r="AH677" i="70"/>
  <c r="BO677" i="70" s="1"/>
  <c r="BV270" i="70"/>
  <c r="BW270" i="70" s="1"/>
  <c r="BX270" i="70"/>
  <c r="BY270" i="70" s="1"/>
  <c r="Q272" i="70"/>
  <c r="AI272" i="70"/>
  <c r="U272" i="70"/>
  <c r="V271" i="70"/>
  <c r="R271" i="70" s="1"/>
  <c r="BL271" i="70" s="1"/>
  <c r="G272" i="70"/>
  <c r="S272" i="70" s="1"/>
  <c r="T272" i="70" s="1"/>
  <c r="K272" i="70"/>
  <c r="J272" i="70"/>
  <c r="I272" i="70"/>
  <c r="BU272" i="70" s="1"/>
  <c r="H272" i="70"/>
  <c r="AJ273" i="70"/>
  <c r="BP273" i="70" s="1"/>
  <c r="CB269" i="70" l="1"/>
  <c r="CA269" i="70"/>
  <c r="BZ269" i="70"/>
  <c r="W270" i="70"/>
  <c r="BZ270" i="70"/>
  <c r="CA270" i="70"/>
  <c r="CB270" i="70"/>
  <c r="AH274" i="70"/>
  <c r="BO274" i="70" s="1"/>
  <c r="BQ273" i="70"/>
  <c r="BR273" i="70" s="1"/>
  <c r="BS273" i="70" s="1"/>
  <c r="BT273" i="70" s="1"/>
  <c r="AH678" i="70"/>
  <c r="BO678" i="70" s="1"/>
  <c r="BV271" i="70"/>
  <c r="BW271" i="70" s="1"/>
  <c r="BX271" i="70"/>
  <c r="BY271" i="70" s="1"/>
  <c r="U273" i="70"/>
  <c r="AI273" i="70"/>
  <c r="Q273" i="70"/>
  <c r="V272" i="70"/>
  <c r="K273" i="70"/>
  <c r="J273" i="70"/>
  <c r="H273" i="70"/>
  <c r="I273" i="70"/>
  <c r="BU273" i="70" s="1"/>
  <c r="G273" i="70"/>
  <c r="S273" i="70" s="1"/>
  <c r="T273" i="70" s="1"/>
  <c r="AJ274" i="70"/>
  <c r="BP274" i="70" s="1"/>
  <c r="W271" i="70" l="1"/>
  <c r="R272" i="70"/>
  <c r="BL272" i="70" s="1"/>
  <c r="BZ271" i="70"/>
  <c r="CA271" i="70"/>
  <c r="CB271" i="70"/>
  <c r="AH275" i="70"/>
  <c r="BO275" i="70" s="1"/>
  <c r="BQ274" i="70"/>
  <c r="BR274" i="70" s="1"/>
  <c r="BS274" i="70" s="1"/>
  <c r="BT274" i="70" s="1"/>
  <c r="AH679" i="70"/>
  <c r="BO679" i="70" s="1"/>
  <c r="BV272" i="70"/>
  <c r="BW272" i="70" s="1"/>
  <c r="Q274" i="70"/>
  <c r="AI274" i="70"/>
  <c r="U274" i="70"/>
  <c r="V273" i="70"/>
  <c r="R273" i="70" s="1"/>
  <c r="BL273" i="70" s="1"/>
  <c r="K274" i="70"/>
  <c r="J274" i="70"/>
  <c r="H274" i="70"/>
  <c r="I274" i="70"/>
  <c r="BU274" i="70" s="1"/>
  <c r="G274" i="70"/>
  <c r="S274" i="70" s="1"/>
  <c r="T274" i="70" s="1"/>
  <c r="AJ275" i="70"/>
  <c r="BP275" i="70" s="1"/>
  <c r="BX272" i="70" l="1"/>
  <c r="BY272" i="70" s="1"/>
  <c r="AH276" i="70"/>
  <c r="BO276" i="70" s="1"/>
  <c r="BQ275" i="70"/>
  <c r="BR275" i="70" s="1"/>
  <c r="BS275" i="70" s="1"/>
  <c r="BT275" i="70" s="1"/>
  <c r="BV273" i="70"/>
  <c r="BW273" i="70" s="1"/>
  <c r="BX273" i="70"/>
  <c r="BY273" i="70" s="1"/>
  <c r="U275" i="70"/>
  <c r="AI275" i="70"/>
  <c r="Q275" i="70"/>
  <c r="V274" i="70"/>
  <c r="R274" i="70" s="1"/>
  <c r="BL274" i="70" s="1"/>
  <c r="K275" i="70"/>
  <c r="J275" i="70"/>
  <c r="H275" i="70"/>
  <c r="I275" i="70"/>
  <c r="BU275" i="70" s="1"/>
  <c r="G275" i="70"/>
  <c r="S275" i="70" s="1"/>
  <c r="T275" i="70" s="1"/>
  <c r="AJ276" i="70"/>
  <c r="BP276" i="70" s="1"/>
  <c r="W273" i="70" l="1"/>
  <c r="CB272" i="70"/>
  <c r="W272" i="70"/>
  <c r="CA272" i="70"/>
  <c r="BZ272" i="70"/>
  <c r="BZ273" i="70"/>
  <c r="CA273" i="70"/>
  <c r="CB273" i="70"/>
  <c r="AH277" i="70"/>
  <c r="BO277" i="70" s="1"/>
  <c r="BQ276" i="70"/>
  <c r="BR276" i="70" s="1"/>
  <c r="BS276" i="70" s="1"/>
  <c r="BT276" i="70" s="1"/>
  <c r="BV274" i="70"/>
  <c r="BW274" i="70" s="1"/>
  <c r="BX274" i="70"/>
  <c r="BY274" i="70" s="1"/>
  <c r="Q276" i="70"/>
  <c r="AI276" i="70"/>
  <c r="U276" i="70"/>
  <c r="V275" i="70"/>
  <c r="K276" i="70"/>
  <c r="J276" i="70"/>
  <c r="H276" i="70"/>
  <c r="I276" i="70"/>
  <c r="BU276" i="70" s="1"/>
  <c r="G276" i="70"/>
  <c r="S276" i="70" s="1"/>
  <c r="T276" i="70" s="1"/>
  <c r="AJ277" i="70"/>
  <c r="BP277" i="70" s="1"/>
  <c r="W274" i="70" l="1"/>
  <c r="R275" i="70"/>
  <c r="BL275" i="70" s="1"/>
  <c r="BZ274" i="70"/>
  <c r="CA274" i="70"/>
  <c r="CB274" i="70"/>
  <c r="AH278" i="70"/>
  <c r="BO278" i="70" s="1"/>
  <c r="BQ277" i="70"/>
  <c r="BR277" i="70" s="1"/>
  <c r="BS277" i="70" s="1"/>
  <c r="BT277" i="70" s="1"/>
  <c r="BV275" i="70"/>
  <c r="BW275" i="70" s="1"/>
  <c r="U277" i="70"/>
  <c r="AI277" i="70"/>
  <c r="Q277" i="70"/>
  <c r="V276" i="70"/>
  <c r="R276" i="70" s="1"/>
  <c r="BL276" i="70" s="1"/>
  <c r="K277" i="70"/>
  <c r="J277" i="70"/>
  <c r="I277" i="70"/>
  <c r="BU277" i="70" s="1"/>
  <c r="H277" i="70"/>
  <c r="G277" i="70"/>
  <c r="S277" i="70" s="1"/>
  <c r="T277" i="70" s="1"/>
  <c r="AJ278" i="70"/>
  <c r="BP278" i="70" s="1"/>
  <c r="BX275" i="70" l="1"/>
  <c r="BY275" i="70" s="1"/>
  <c r="AH279" i="70"/>
  <c r="BO279" i="70" s="1"/>
  <c r="BQ278" i="70"/>
  <c r="BR278" i="70" s="1"/>
  <c r="BS278" i="70" s="1"/>
  <c r="BT278" i="70" s="1"/>
  <c r="BV276" i="70"/>
  <c r="BW276" i="70" s="1"/>
  <c r="BX276" i="70"/>
  <c r="BY276" i="70" s="1"/>
  <c r="V277" i="70"/>
  <c r="R277" i="70" s="1"/>
  <c r="BL277" i="70" s="1"/>
  <c r="Q278" i="70"/>
  <c r="AI278" i="70"/>
  <c r="U278" i="70"/>
  <c r="G278" i="70"/>
  <c r="S278" i="70" s="1"/>
  <c r="T278" i="70" s="1"/>
  <c r="K278" i="70"/>
  <c r="J278" i="70"/>
  <c r="I278" i="70"/>
  <c r="BU278" i="70" s="1"/>
  <c r="H278" i="70"/>
  <c r="AJ279" i="70"/>
  <c r="BP279" i="70" s="1"/>
  <c r="W276" i="70" l="1"/>
  <c r="CB275" i="70"/>
  <c r="W275" i="70"/>
  <c r="CA275" i="70"/>
  <c r="BZ275" i="70"/>
  <c r="CA276" i="70"/>
  <c r="BZ276" i="70"/>
  <c r="CB276" i="70"/>
  <c r="AH280" i="70"/>
  <c r="BO280" i="70" s="1"/>
  <c r="BQ279" i="70"/>
  <c r="BR279" i="70" s="1"/>
  <c r="BS279" i="70" s="1"/>
  <c r="BT279" i="70" s="1"/>
  <c r="BV277" i="70"/>
  <c r="BW277" i="70" s="1"/>
  <c r="BX277" i="70"/>
  <c r="BY277" i="70" s="1"/>
  <c r="U279" i="70"/>
  <c r="Q279" i="70"/>
  <c r="AI279" i="70"/>
  <c r="V278" i="70"/>
  <c r="R278" i="70" s="1"/>
  <c r="BL278" i="70" s="1"/>
  <c r="G279" i="70"/>
  <c r="S279" i="70" s="1"/>
  <c r="T279" i="70" s="1"/>
  <c r="K279" i="70"/>
  <c r="J279" i="70"/>
  <c r="I279" i="70"/>
  <c r="BU279" i="70" s="1"/>
  <c r="H279" i="70"/>
  <c r="AJ280" i="70"/>
  <c r="BP280" i="70" s="1"/>
  <c r="W277" i="70" l="1"/>
  <c r="BZ277" i="70"/>
  <c r="CA277" i="70"/>
  <c r="CB277" i="70"/>
  <c r="AH281" i="70"/>
  <c r="BO281" i="70" s="1"/>
  <c r="BQ280" i="70"/>
  <c r="BR280" i="70" s="1"/>
  <c r="BS280" i="70" s="1"/>
  <c r="BT280" i="70" s="1"/>
  <c r="BV278" i="70"/>
  <c r="BW278" i="70" s="1"/>
  <c r="BX278" i="70"/>
  <c r="BY278" i="70" s="1"/>
  <c r="Q280" i="70"/>
  <c r="AI280" i="70"/>
  <c r="U280" i="70"/>
  <c r="V279" i="70"/>
  <c r="G280" i="70"/>
  <c r="S280" i="70" s="1"/>
  <c r="T280" i="70" s="1"/>
  <c r="K280" i="70"/>
  <c r="J280" i="70"/>
  <c r="I280" i="70"/>
  <c r="BU280" i="70" s="1"/>
  <c r="H280" i="70"/>
  <c r="AJ281" i="70"/>
  <c r="BP281" i="70" s="1"/>
  <c r="W278" i="70" l="1"/>
  <c r="R279" i="70"/>
  <c r="BL279" i="70" s="1"/>
  <c r="BZ278" i="70"/>
  <c r="CA278" i="70"/>
  <c r="CB278" i="70"/>
  <c r="AH282" i="70"/>
  <c r="BO282" i="70" s="1"/>
  <c r="BQ281" i="70"/>
  <c r="BR281" i="70" s="1"/>
  <c r="BS281" i="70" s="1"/>
  <c r="BT281" i="70" s="1"/>
  <c r="BV279" i="70"/>
  <c r="BW279" i="70" s="1"/>
  <c r="U281" i="70"/>
  <c r="AI281" i="70"/>
  <c r="Q281" i="70"/>
  <c r="V280" i="70"/>
  <c r="R280" i="70" s="1"/>
  <c r="BL280" i="70" s="1"/>
  <c r="K281" i="70"/>
  <c r="J281" i="70"/>
  <c r="H281" i="70"/>
  <c r="I281" i="70"/>
  <c r="BU281" i="70" s="1"/>
  <c r="G281" i="70"/>
  <c r="S281" i="70" s="1"/>
  <c r="T281" i="70" s="1"/>
  <c r="AJ282" i="70"/>
  <c r="BP282" i="70" s="1"/>
  <c r="BX279" i="70" l="1"/>
  <c r="BY279" i="70" s="1"/>
  <c r="AH283" i="70"/>
  <c r="BO283" i="70" s="1"/>
  <c r="BQ282" i="70"/>
  <c r="BR282" i="70" s="1"/>
  <c r="BS282" i="70" s="1"/>
  <c r="BT282" i="70" s="1"/>
  <c r="BV280" i="70"/>
  <c r="BW280" i="70" s="1"/>
  <c r="BX280" i="70"/>
  <c r="BY280" i="70" s="1"/>
  <c r="AI282" i="70"/>
  <c r="Q282" i="70"/>
  <c r="U282" i="70"/>
  <c r="V281" i="70"/>
  <c r="R281" i="70" s="1"/>
  <c r="BL281" i="70" s="1"/>
  <c r="K282" i="70"/>
  <c r="J282" i="70"/>
  <c r="H282" i="70"/>
  <c r="I282" i="70"/>
  <c r="BU282" i="70" s="1"/>
  <c r="G282" i="70"/>
  <c r="S282" i="70" s="1"/>
  <c r="T282" i="70" s="1"/>
  <c r="AJ283" i="70"/>
  <c r="BP283" i="70" s="1"/>
  <c r="W280" i="70" l="1"/>
  <c r="CB279" i="70"/>
  <c r="W279" i="70"/>
  <c r="CA279" i="70"/>
  <c r="BZ279" i="70"/>
  <c r="BX281" i="70"/>
  <c r="BY281" i="70" s="1"/>
  <c r="CA280" i="70"/>
  <c r="BZ280" i="70"/>
  <c r="CB280" i="70"/>
  <c r="AH284" i="70"/>
  <c r="BO284" i="70" s="1"/>
  <c r="BQ283" i="70"/>
  <c r="BR283" i="70" s="1"/>
  <c r="BS283" i="70" s="1"/>
  <c r="BT283" i="70" s="1"/>
  <c r="BV281" i="70"/>
  <c r="BW281" i="70" s="1"/>
  <c r="V282" i="70"/>
  <c r="R282" i="70" s="1"/>
  <c r="BL282" i="70" s="1"/>
  <c r="AI283" i="70"/>
  <c r="Q283" i="70"/>
  <c r="U283" i="70"/>
  <c r="K283" i="70"/>
  <c r="J283" i="70"/>
  <c r="H283" i="70"/>
  <c r="I283" i="70"/>
  <c r="BU283" i="70" s="1"/>
  <c r="G283" i="70"/>
  <c r="S283" i="70" s="1"/>
  <c r="T283" i="70" s="1"/>
  <c r="AJ284" i="70"/>
  <c r="BP284" i="70" s="1"/>
  <c r="CB281" i="70" l="1"/>
  <c r="W281" i="70"/>
  <c r="CA281" i="70"/>
  <c r="BZ281" i="70"/>
  <c r="AH285" i="70"/>
  <c r="BO285" i="70" s="1"/>
  <c r="BQ284" i="70"/>
  <c r="BR284" i="70" s="1"/>
  <c r="BS284" i="70" s="1"/>
  <c r="BT284" i="70" s="1"/>
  <c r="BV282" i="70"/>
  <c r="BW282" i="70" s="1"/>
  <c r="BX282" i="70"/>
  <c r="BY282" i="70" s="1"/>
  <c r="AI284" i="70"/>
  <c r="U284" i="70"/>
  <c r="Q284" i="70"/>
  <c r="V283" i="70"/>
  <c r="K284" i="70"/>
  <c r="J284" i="70"/>
  <c r="H284" i="70"/>
  <c r="I284" i="70"/>
  <c r="BU284" i="70" s="1"/>
  <c r="G284" i="70"/>
  <c r="S284" i="70" s="1"/>
  <c r="T284" i="70" s="1"/>
  <c r="AJ285" i="70"/>
  <c r="BP285" i="70" s="1"/>
  <c r="W282" i="70" l="1"/>
  <c r="R283" i="70"/>
  <c r="BL283" i="70" s="1"/>
  <c r="CB282" i="70"/>
  <c r="BZ282" i="70"/>
  <c r="CA282" i="70"/>
  <c r="AH286" i="70"/>
  <c r="BO286" i="70" s="1"/>
  <c r="BQ285" i="70"/>
  <c r="BR285" i="70" s="1"/>
  <c r="BS285" i="70" s="1"/>
  <c r="BT285" i="70" s="1"/>
  <c r="BV283" i="70"/>
  <c r="BW283" i="70" s="1"/>
  <c r="V284" i="70"/>
  <c r="R284" i="70" s="1"/>
  <c r="BL284" i="70" s="1"/>
  <c r="U285" i="70"/>
  <c r="AI285" i="70"/>
  <c r="Q285" i="70"/>
  <c r="K285" i="70"/>
  <c r="J285" i="70"/>
  <c r="I285" i="70"/>
  <c r="BU285" i="70" s="1"/>
  <c r="H285" i="70"/>
  <c r="G285" i="70"/>
  <c r="S285" i="70" s="1"/>
  <c r="T285" i="70" s="1"/>
  <c r="AJ286" i="70"/>
  <c r="BP286" i="70" s="1"/>
  <c r="BX283" i="70" l="1"/>
  <c r="BY283" i="70" s="1"/>
  <c r="AH287" i="70"/>
  <c r="BO287" i="70" s="1"/>
  <c r="BQ286" i="70"/>
  <c r="BR286" i="70" s="1"/>
  <c r="BS286" i="70" s="1"/>
  <c r="BT286" i="70" s="1"/>
  <c r="V285" i="70"/>
  <c r="BV285" i="70" s="1"/>
  <c r="BW285" i="70" s="1"/>
  <c r="BV284" i="70"/>
  <c r="BW284" i="70" s="1"/>
  <c r="BX284" i="70"/>
  <c r="BY284" i="70" s="1"/>
  <c r="Q286" i="70"/>
  <c r="AI286" i="70"/>
  <c r="U286" i="70"/>
  <c r="G286" i="70"/>
  <c r="S286" i="70" s="1"/>
  <c r="T286" i="70" s="1"/>
  <c r="K286" i="70"/>
  <c r="J286" i="70"/>
  <c r="I286" i="70"/>
  <c r="BU286" i="70" s="1"/>
  <c r="H286" i="70"/>
  <c r="AJ287" i="70"/>
  <c r="BP287" i="70" s="1"/>
  <c r="W284" i="70" l="1"/>
  <c r="CB283" i="70"/>
  <c r="W283" i="70"/>
  <c r="CA283" i="70"/>
  <c r="BZ283" i="70"/>
  <c r="R285" i="70"/>
  <c r="BL285" i="70" s="1"/>
  <c r="CA284" i="70"/>
  <c r="BZ284" i="70"/>
  <c r="AH288" i="70"/>
  <c r="BO288" i="70" s="1"/>
  <c r="CB284" i="70"/>
  <c r="BQ287" i="70"/>
  <c r="BR287" i="70" s="1"/>
  <c r="BS287" i="70" s="1"/>
  <c r="BT287" i="70" s="1"/>
  <c r="U287" i="70"/>
  <c r="AI287" i="70"/>
  <c r="Q287" i="70"/>
  <c r="V286" i="70"/>
  <c r="G287" i="70"/>
  <c r="S287" i="70" s="1"/>
  <c r="T287" i="70" s="1"/>
  <c r="K287" i="70"/>
  <c r="J287" i="70"/>
  <c r="I287" i="70"/>
  <c r="BU287" i="70" s="1"/>
  <c r="H287" i="70"/>
  <c r="AJ288" i="70"/>
  <c r="BP288" i="70" s="1"/>
  <c r="BX285" i="70" l="1"/>
  <c r="BY285" i="70" s="1"/>
  <c r="W285" i="70" s="1"/>
  <c r="R286" i="70"/>
  <c r="BL286" i="70" s="1"/>
  <c r="AH289" i="70"/>
  <c r="BO289" i="70" s="1"/>
  <c r="BQ288" i="70"/>
  <c r="BR288" i="70" s="1"/>
  <c r="BS288" i="70" s="1"/>
  <c r="BT288" i="70" s="1"/>
  <c r="BV286" i="70"/>
  <c r="BW286" i="70" s="1"/>
  <c r="Q288" i="70"/>
  <c r="AI288" i="70"/>
  <c r="U288" i="70"/>
  <c r="V287" i="70"/>
  <c r="R287" i="70" s="1"/>
  <c r="BL287" i="70" s="1"/>
  <c r="G288" i="70"/>
  <c r="S288" i="70" s="1"/>
  <c r="T288" i="70" s="1"/>
  <c r="K288" i="70"/>
  <c r="J288" i="70"/>
  <c r="I288" i="70"/>
  <c r="BU288" i="70" s="1"/>
  <c r="H288" i="70"/>
  <c r="AJ289" i="70"/>
  <c r="BP289" i="70" s="1"/>
  <c r="CA285" i="70" l="1"/>
  <c r="BZ285" i="70"/>
  <c r="CB285" i="70"/>
  <c r="BX286" i="70"/>
  <c r="BY286" i="70" s="1"/>
  <c r="AH290" i="70"/>
  <c r="BO290" i="70" s="1"/>
  <c r="BQ289" i="70"/>
  <c r="BR289" i="70" s="1"/>
  <c r="BS289" i="70" s="1"/>
  <c r="BT289" i="70" s="1"/>
  <c r="BV287" i="70"/>
  <c r="BW287" i="70" s="1"/>
  <c r="BX287" i="70"/>
  <c r="BY287" i="70" s="1"/>
  <c r="U289" i="70"/>
  <c r="AI289" i="70"/>
  <c r="Q289" i="70"/>
  <c r="V288" i="70"/>
  <c r="R288" i="70" s="1"/>
  <c r="BL288" i="70" s="1"/>
  <c r="K289" i="70"/>
  <c r="J289" i="70"/>
  <c r="H289" i="70"/>
  <c r="I289" i="70"/>
  <c r="BU289" i="70" s="1"/>
  <c r="G289" i="70"/>
  <c r="S289" i="70" s="1"/>
  <c r="T289" i="70" s="1"/>
  <c r="AJ290" i="70"/>
  <c r="BP290" i="70" s="1"/>
  <c r="W287" i="70" l="1"/>
  <c r="CB286" i="70"/>
  <c r="W286" i="70"/>
  <c r="CA286" i="70"/>
  <c r="BZ286" i="70"/>
  <c r="CB287" i="70"/>
  <c r="BZ287" i="70"/>
  <c r="CA287" i="70"/>
  <c r="AH291" i="70"/>
  <c r="BO291" i="70" s="1"/>
  <c r="BQ290" i="70"/>
  <c r="BR290" i="70" s="1"/>
  <c r="BS290" i="70" s="1"/>
  <c r="BT290" i="70" s="1"/>
  <c r="BV288" i="70"/>
  <c r="BW288" i="70" s="1"/>
  <c r="BX288" i="70"/>
  <c r="BY288" i="70" s="1"/>
  <c r="V289" i="70"/>
  <c r="R289" i="70" s="1"/>
  <c r="BL289" i="70" s="1"/>
  <c r="Q290" i="70"/>
  <c r="AI290" i="70"/>
  <c r="U290" i="70"/>
  <c r="K290" i="70"/>
  <c r="J290" i="70"/>
  <c r="H290" i="70"/>
  <c r="I290" i="70"/>
  <c r="BU290" i="70" s="1"/>
  <c r="G290" i="70"/>
  <c r="S290" i="70" s="1"/>
  <c r="T290" i="70" s="1"/>
  <c r="AJ291" i="70"/>
  <c r="BP291" i="70" s="1"/>
  <c r="W288" i="70" l="1"/>
  <c r="CB288" i="70"/>
  <c r="CA288" i="70"/>
  <c r="BZ288" i="70"/>
  <c r="AH292" i="70"/>
  <c r="BO292" i="70" s="1"/>
  <c r="BQ291" i="70"/>
  <c r="BR291" i="70" s="1"/>
  <c r="BS291" i="70" s="1"/>
  <c r="BT291" i="70" s="1"/>
  <c r="BV289" i="70"/>
  <c r="BW289" i="70" s="1"/>
  <c r="BX289" i="70"/>
  <c r="BY289" i="70" s="1"/>
  <c r="Q291" i="70"/>
  <c r="AI291" i="70"/>
  <c r="U291" i="70"/>
  <c r="V290" i="70"/>
  <c r="K291" i="70"/>
  <c r="J291" i="70"/>
  <c r="H291" i="70"/>
  <c r="I291" i="70"/>
  <c r="BU291" i="70" s="1"/>
  <c r="G291" i="70"/>
  <c r="S291" i="70" s="1"/>
  <c r="T291" i="70" s="1"/>
  <c r="AJ292" i="70"/>
  <c r="BP292" i="70" s="1"/>
  <c r="W289" i="70" l="1"/>
  <c r="R290" i="70"/>
  <c r="BL290" i="70" s="1"/>
  <c r="BZ289" i="70"/>
  <c r="CA289" i="70"/>
  <c r="CB289" i="70"/>
  <c r="AH293" i="70"/>
  <c r="BO293" i="70" s="1"/>
  <c r="BQ292" i="70"/>
  <c r="BR292" i="70" s="1"/>
  <c r="BS292" i="70" s="1"/>
  <c r="BT292" i="70" s="1"/>
  <c r="BV290" i="70"/>
  <c r="BW290" i="70" s="1"/>
  <c r="Q292" i="70"/>
  <c r="AI292" i="70"/>
  <c r="U292" i="70"/>
  <c r="V291" i="70"/>
  <c r="R291" i="70" s="1"/>
  <c r="BL291" i="70" s="1"/>
  <c r="K292" i="70"/>
  <c r="J292" i="70"/>
  <c r="H292" i="70"/>
  <c r="I292" i="70"/>
  <c r="BU292" i="70" s="1"/>
  <c r="G292" i="70"/>
  <c r="S292" i="70" s="1"/>
  <c r="T292" i="70" s="1"/>
  <c r="AJ293" i="70"/>
  <c r="BP293" i="70" s="1"/>
  <c r="BX290" i="70" l="1"/>
  <c r="BY290" i="70" s="1"/>
  <c r="AH294" i="70"/>
  <c r="BO294" i="70" s="1"/>
  <c r="BQ293" i="70"/>
  <c r="BR293" i="70" s="1"/>
  <c r="BS293" i="70" s="1"/>
  <c r="BT293" i="70" s="1"/>
  <c r="BV291" i="70"/>
  <c r="BW291" i="70" s="1"/>
  <c r="BX291" i="70"/>
  <c r="BY291" i="70" s="1"/>
  <c r="U293" i="70"/>
  <c r="AI293" i="70"/>
  <c r="Q293" i="70"/>
  <c r="V292" i="70"/>
  <c r="K293" i="70"/>
  <c r="J293" i="70"/>
  <c r="I293" i="70"/>
  <c r="BU293" i="70" s="1"/>
  <c r="H293" i="70"/>
  <c r="G293" i="70"/>
  <c r="S293" i="70" s="1"/>
  <c r="T293" i="70" s="1"/>
  <c r="AJ294" i="70"/>
  <c r="BP294" i="70" s="1"/>
  <c r="W291" i="70" l="1"/>
  <c r="CB290" i="70"/>
  <c r="W290" i="70"/>
  <c r="CA290" i="70"/>
  <c r="BZ290" i="70"/>
  <c r="R292" i="70"/>
  <c r="BL292" i="70" s="1"/>
  <c r="BZ291" i="70"/>
  <c r="CA291" i="70"/>
  <c r="CB291" i="70"/>
  <c r="AH295" i="70"/>
  <c r="BO295" i="70" s="1"/>
  <c r="BQ294" i="70"/>
  <c r="BR294" i="70" s="1"/>
  <c r="BS294" i="70" s="1"/>
  <c r="BT294" i="70" s="1"/>
  <c r="BV292" i="70"/>
  <c r="BW292" i="70" s="1"/>
  <c r="V293" i="70"/>
  <c r="R293" i="70" s="1"/>
  <c r="BL293" i="70" s="1"/>
  <c r="Q294" i="70"/>
  <c r="AI294" i="70"/>
  <c r="U294" i="70"/>
  <c r="G294" i="70"/>
  <c r="S294" i="70" s="1"/>
  <c r="T294" i="70" s="1"/>
  <c r="K294" i="70"/>
  <c r="J294" i="70"/>
  <c r="I294" i="70"/>
  <c r="BU294" i="70" s="1"/>
  <c r="H294" i="70"/>
  <c r="AJ295" i="70"/>
  <c r="BP295" i="70" s="1"/>
  <c r="BX292" i="70" l="1"/>
  <c r="BY292" i="70" s="1"/>
  <c r="AH296" i="70"/>
  <c r="BO296" i="70" s="1"/>
  <c r="BQ295" i="70"/>
  <c r="BR295" i="70" s="1"/>
  <c r="BS295" i="70" s="1"/>
  <c r="BT295" i="70" s="1"/>
  <c r="BV293" i="70"/>
  <c r="BW293" i="70" s="1"/>
  <c r="BX293" i="70"/>
  <c r="BY293" i="70" s="1"/>
  <c r="AI295" i="70"/>
  <c r="U295" i="70"/>
  <c r="Q295" i="70"/>
  <c r="V294" i="70"/>
  <c r="R294" i="70" s="1"/>
  <c r="BL294" i="70" s="1"/>
  <c r="G295" i="70"/>
  <c r="S295" i="70" s="1"/>
  <c r="T295" i="70" s="1"/>
  <c r="K295" i="70"/>
  <c r="J295" i="70"/>
  <c r="I295" i="70"/>
  <c r="BU295" i="70" s="1"/>
  <c r="H295" i="70"/>
  <c r="AJ296" i="70"/>
  <c r="BP296" i="70" s="1"/>
  <c r="W293" i="70" l="1"/>
  <c r="CB292" i="70"/>
  <c r="W292" i="70"/>
  <c r="CA292" i="70"/>
  <c r="BZ292" i="70"/>
  <c r="CB293" i="70"/>
  <c r="BZ293" i="70"/>
  <c r="CA293" i="70"/>
  <c r="AH297" i="70"/>
  <c r="BO297" i="70" s="1"/>
  <c r="BQ296" i="70"/>
  <c r="BR296" i="70" s="1"/>
  <c r="BS296" i="70" s="1"/>
  <c r="BT296" i="70" s="1"/>
  <c r="BV294" i="70"/>
  <c r="BW294" i="70" s="1"/>
  <c r="BX294" i="70"/>
  <c r="BY294" i="70" s="1"/>
  <c r="Q296" i="70"/>
  <c r="AI296" i="70"/>
  <c r="U296" i="70"/>
  <c r="V295" i="70"/>
  <c r="R295" i="70" s="1"/>
  <c r="BL295" i="70" s="1"/>
  <c r="G296" i="70"/>
  <c r="S296" i="70" s="1"/>
  <c r="T296" i="70" s="1"/>
  <c r="K296" i="70"/>
  <c r="J296" i="70"/>
  <c r="I296" i="70"/>
  <c r="BU296" i="70" s="1"/>
  <c r="H296" i="70"/>
  <c r="AJ297" i="70"/>
  <c r="BP297" i="70" s="1"/>
  <c r="W294" i="70" l="1"/>
  <c r="CB294" i="70"/>
  <c r="BZ294" i="70"/>
  <c r="CA294" i="70"/>
  <c r="AH298" i="70"/>
  <c r="BO298" i="70" s="1"/>
  <c r="BQ297" i="70"/>
  <c r="BR297" i="70" s="1"/>
  <c r="BS297" i="70" s="1"/>
  <c r="BT297" i="70" s="1"/>
  <c r="BV295" i="70"/>
  <c r="BW295" i="70" s="1"/>
  <c r="BX295" i="70"/>
  <c r="BY295" i="70" s="1"/>
  <c r="U297" i="70"/>
  <c r="Q297" i="70"/>
  <c r="AI297" i="70"/>
  <c r="V296" i="70"/>
  <c r="R296" i="70" s="1"/>
  <c r="BL296" i="70" s="1"/>
  <c r="K297" i="70"/>
  <c r="J297" i="70"/>
  <c r="H297" i="70"/>
  <c r="I297" i="70"/>
  <c r="BU297" i="70" s="1"/>
  <c r="G297" i="70"/>
  <c r="S297" i="70" s="1"/>
  <c r="T297" i="70" s="1"/>
  <c r="AJ298" i="70"/>
  <c r="BP298" i="70" s="1"/>
  <c r="W295" i="70" l="1"/>
  <c r="BX296" i="70"/>
  <c r="BY296" i="70" s="1"/>
  <c r="CB295" i="70"/>
  <c r="BZ295" i="70"/>
  <c r="CA295" i="70"/>
  <c r="AH299" i="70"/>
  <c r="BO299" i="70" s="1"/>
  <c r="BQ298" i="70"/>
  <c r="BR298" i="70" s="1"/>
  <c r="BS298" i="70" s="1"/>
  <c r="BT298" i="70" s="1"/>
  <c r="BV296" i="70"/>
  <c r="BW296" i="70" s="1"/>
  <c r="V297" i="70"/>
  <c r="R297" i="70" s="1"/>
  <c r="BL297" i="70" s="1"/>
  <c r="Q298" i="70"/>
  <c r="AI298" i="70"/>
  <c r="U298" i="70"/>
  <c r="K298" i="70"/>
  <c r="J298" i="70"/>
  <c r="H298" i="70"/>
  <c r="I298" i="70"/>
  <c r="BU298" i="70" s="1"/>
  <c r="G298" i="70"/>
  <c r="S298" i="70" s="1"/>
  <c r="T298" i="70" s="1"/>
  <c r="AJ299" i="70"/>
  <c r="BP299" i="70" s="1"/>
  <c r="CB296" i="70" l="1"/>
  <c r="W296" i="70"/>
  <c r="BZ296" i="70"/>
  <c r="CA296" i="70"/>
  <c r="AH300" i="70"/>
  <c r="BO300" i="70" s="1"/>
  <c r="BQ299" i="70"/>
  <c r="BR299" i="70" s="1"/>
  <c r="BS299" i="70" s="1"/>
  <c r="BT299" i="70" s="1"/>
  <c r="BV297" i="70"/>
  <c r="BW297" i="70" s="1"/>
  <c r="BX297" i="70"/>
  <c r="BY297" i="70" s="1"/>
  <c r="U299" i="70"/>
  <c r="AI299" i="70"/>
  <c r="Q299" i="70"/>
  <c r="V298" i="70"/>
  <c r="R298" i="70" s="1"/>
  <c r="BL298" i="70" s="1"/>
  <c r="K299" i="70"/>
  <c r="J299" i="70"/>
  <c r="H299" i="70"/>
  <c r="I299" i="70"/>
  <c r="BU299" i="70" s="1"/>
  <c r="G299" i="70"/>
  <c r="S299" i="70" s="1"/>
  <c r="T299" i="70" s="1"/>
  <c r="AJ300" i="70"/>
  <c r="BP300" i="70" s="1"/>
  <c r="W297" i="70" l="1"/>
  <c r="CB297" i="70"/>
  <c r="BZ297" i="70"/>
  <c r="CA297" i="70"/>
  <c r="AH301" i="70"/>
  <c r="BO301" i="70" s="1"/>
  <c r="BQ300" i="70"/>
  <c r="BR300" i="70" s="1"/>
  <c r="BS300" i="70" s="1"/>
  <c r="BT300" i="70" s="1"/>
  <c r="BV298" i="70"/>
  <c r="BW298" i="70" s="1"/>
  <c r="BX298" i="70"/>
  <c r="BY298" i="70" s="1"/>
  <c r="Q300" i="70"/>
  <c r="AI300" i="70"/>
  <c r="U300" i="70"/>
  <c r="V299" i="70"/>
  <c r="R299" i="70" s="1"/>
  <c r="BL299" i="70" s="1"/>
  <c r="K300" i="70"/>
  <c r="J300" i="70"/>
  <c r="H300" i="70"/>
  <c r="I300" i="70"/>
  <c r="BU300" i="70" s="1"/>
  <c r="G300" i="70"/>
  <c r="S300" i="70" s="1"/>
  <c r="T300" i="70" s="1"/>
  <c r="AJ301" i="70"/>
  <c r="BP301" i="70" s="1"/>
  <c r="W298" i="70" l="1"/>
  <c r="CB298" i="70"/>
  <c r="BZ298" i="70"/>
  <c r="CA298" i="70"/>
  <c r="AH302" i="70"/>
  <c r="BO302" i="70" s="1"/>
  <c r="BQ301" i="70"/>
  <c r="BR301" i="70" s="1"/>
  <c r="BS301" i="70" s="1"/>
  <c r="BT301" i="70" s="1"/>
  <c r="BV299" i="70"/>
  <c r="BW299" i="70" s="1"/>
  <c r="BX299" i="70"/>
  <c r="BY299" i="70" s="1"/>
  <c r="U301" i="70"/>
  <c r="AI301" i="70"/>
  <c r="Q301" i="70"/>
  <c r="V300" i="70"/>
  <c r="R300" i="70" s="1"/>
  <c r="BL300" i="70" s="1"/>
  <c r="J301" i="70"/>
  <c r="K301" i="70"/>
  <c r="I301" i="70"/>
  <c r="BU301" i="70" s="1"/>
  <c r="H301" i="70"/>
  <c r="G301" i="70"/>
  <c r="S301" i="70" s="1"/>
  <c r="T301" i="70" s="1"/>
  <c r="AJ302" i="70"/>
  <c r="BP302" i="70" s="1"/>
  <c r="W299" i="70" l="1"/>
  <c r="CB299" i="70"/>
  <c r="BZ299" i="70"/>
  <c r="CA299" i="70"/>
  <c r="AH303" i="70"/>
  <c r="BO303" i="70" s="1"/>
  <c r="BQ302" i="70"/>
  <c r="BR302" i="70" s="1"/>
  <c r="BS302" i="70" s="1"/>
  <c r="BT302" i="70" s="1"/>
  <c r="BV300" i="70"/>
  <c r="BW300" i="70" s="1"/>
  <c r="BX300" i="70"/>
  <c r="BY300" i="70" s="1"/>
  <c r="Q302" i="70"/>
  <c r="AI302" i="70"/>
  <c r="U302" i="70"/>
  <c r="V301" i="70"/>
  <c r="R301" i="70" s="1"/>
  <c r="BL301" i="70" s="1"/>
  <c r="G302" i="70"/>
  <c r="S302" i="70" s="1"/>
  <c r="T302" i="70" s="1"/>
  <c r="K302" i="70"/>
  <c r="J302" i="70"/>
  <c r="I302" i="70"/>
  <c r="BU302" i="70" s="1"/>
  <c r="H302" i="70"/>
  <c r="AJ303" i="70"/>
  <c r="BP303" i="70" s="1"/>
  <c r="W300" i="70" l="1"/>
  <c r="CA300" i="70"/>
  <c r="BZ300" i="70"/>
  <c r="CB300" i="70"/>
  <c r="AH304" i="70"/>
  <c r="BO304" i="70" s="1"/>
  <c r="BQ303" i="70"/>
  <c r="BR303" i="70" s="1"/>
  <c r="BS303" i="70" s="1"/>
  <c r="BT303" i="70" s="1"/>
  <c r="BV301" i="70"/>
  <c r="BW301" i="70" s="1"/>
  <c r="BX301" i="70"/>
  <c r="BY301" i="70" s="1"/>
  <c r="Q303" i="70"/>
  <c r="U303" i="70"/>
  <c r="AI303" i="70"/>
  <c r="V302" i="70"/>
  <c r="R302" i="70" s="1"/>
  <c r="BL302" i="70" s="1"/>
  <c r="G303" i="70"/>
  <c r="S303" i="70" s="1"/>
  <c r="T303" i="70" s="1"/>
  <c r="K303" i="70"/>
  <c r="J303" i="70"/>
  <c r="I303" i="70"/>
  <c r="BU303" i="70" s="1"/>
  <c r="H303" i="70"/>
  <c r="AJ304" i="70"/>
  <c r="BP304" i="70" s="1"/>
  <c r="W301" i="70" l="1"/>
  <c r="BX302" i="70"/>
  <c r="BY302" i="70" s="1"/>
  <c r="CB302" i="70" s="1"/>
  <c r="BZ301" i="70"/>
  <c r="CA301" i="70"/>
  <c r="CB301" i="70"/>
  <c r="BQ304" i="70"/>
  <c r="BR304" i="70" s="1"/>
  <c r="BS304" i="70" s="1"/>
  <c r="BT304" i="70" s="1"/>
  <c r="BV302" i="70"/>
  <c r="BW302" i="70" s="1"/>
  <c r="Q304" i="70"/>
  <c r="AI304" i="70"/>
  <c r="U304" i="70"/>
  <c r="V303" i="70"/>
  <c r="R303" i="70" s="1"/>
  <c r="BL303" i="70" s="1"/>
  <c r="G304" i="70"/>
  <c r="S304" i="70" s="1"/>
  <c r="T304" i="70" s="1"/>
  <c r="K304" i="70"/>
  <c r="J304" i="70"/>
  <c r="I304" i="70"/>
  <c r="BU304" i="70" s="1"/>
  <c r="H304" i="70"/>
  <c r="W302" i="70" l="1"/>
  <c r="BZ302" i="70"/>
  <c r="CA302" i="70"/>
  <c r="BV303" i="70"/>
  <c r="BW303" i="70" s="1"/>
  <c r="BX303" i="70"/>
  <c r="BY303" i="70" s="1"/>
  <c r="V304" i="70"/>
  <c r="R304" i="70" s="1"/>
  <c r="BL304" i="70" s="1"/>
  <c r="W303" i="70" l="1"/>
  <c r="BZ303" i="70"/>
  <c r="CA303" i="70"/>
  <c r="CB303" i="70"/>
  <c r="BV304" i="70"/>
  <c r="BW304" i="70" s="1"/>
  <c r="BX304" i="70"/>
  <c r="BY304" i="70" s="1"/>
  <c r="W304" i="70" l="1"/>
  <c r="CA304" i="70"/>
  <c r="BZ304" i="70"/>
  <c r="CB304" i="70"/>
  <c r="AJ306" i="70" l="1"/>
  <c r="BP306" i="70" s="1"/>
  <c r="BQ306" i="70" l="1"/>
  <c r="BR306" i="70" s="1"/>
  <c r="BS306" i="70" s="1"/>
  <c r="BT306" i="70" s="1"/>
  <c r="AI306" i="70"/>
  <c r="U306" i="70"/>
  <c r="Q306" i="70"/>
  <c r="G306" i="70"/>
  <c r="S306" i="70" s="1"/>
  <c r="T306" i="70" s="1"/>
  <c r="K306" i="70"/>
  <c r="J306" i="70"/>
  <c r="I306" i="70"/>
  <c r="BU306" i="70" s="1"/>
  <c r="H306" i="70"/>
  <c r="AJ307" i="70"/>
  <c r="BP307" i="70" s="1"/>
  <c r="BQ307" i="70" l="1"/>
  <c r="BR307" i="70" s="1"/>
  <c r="BS307" i="70" s="1"/>
  <c r="BT307" i="70" s="1"/>
  <c r="V306" i="70"/>
  <c r="BV306" i="70" s="1"/>
  <c r="BW306" i="70" s="1"/>
  <c r="Q307" i="70"/>
  <c r="U307" i="70"/>
  <c r="AI307" i="70"/>
  <c r="G307" i="70"/>
  <c r="S307" i="70" s="1"/>
  <c r="T307" i="70" s="1"/>
  <c r="K307" i="70"/>
  <c r="J307" i="70"/>
  <c r="I307" i="70"/>
  <c r="BU307" i="70" s="1"/>
  <c r="H307" i="70"/>
  <c r="AJ308" i="70"/>
  <c r="BP308" i="70" s="1"/>
  <c r="R306" i="70" l="1"/>
  <c r="BL306" i="70" s="1"/>
  <c r="BQ308" i="70"/>
  <c r="BR308" i="70" s="1"/>
  <c r="BS308" i="70" s="1"/>
  <c r="BT308" i="70" s="1"/>
  <c r="U308" i="70"/>
  <c r="AI308" i="70"/>
  <c r="Q308" i="70"/>
  <c r="V307" i="70"/>
  <c r="R307" i="70" s="1"/>
  <c r="BL307" i="70" s="1"/>
  <c r="K308" i="70"/>
  <c r="J308" i="70"/>
  <c r="H308" i="70"/>
  <c r="I308" i="70"/>
  <c r="BU308" i="70" s="1"/>
  <c r="G308" i="70"/>
  <c r="S308" i="70" s="1"/>
  <c r="T308" i="70" s="1"/>
  <c r="AJ309" i="70"/>
  <c r="BP309" i="70" s="1"/>
  <c r="BX306" i="70" l="1"/>
  <c r="BY306" i="70" s="1"/>
  <c r="W306" i="70" s="1"/>
  <c r="BQ309" i="70"/>
  <c r="BR309" i="70" s="1"/>
  <c r="BS309" i="70" s="1"/>
  <c r="BT309" i="70" s="1"/>
  <c r="BV307" i="70"/>
  <c r="BW307" i="70" s="1"/>
  <c r="BX307" i="70"/>
  <c r="BY307" i="70" s="1"/>
  <c r="AI309" i="70"/>
  <c r="U309" i="70"/>
  <c r="Q309" i="70"/>
  <c r="V308" i="70"/>
  <c r="R308" i="70" s="1"/>
  <c r="BL308" i="70" s="1"/>
  <c r="K309" i="70"/>
  <c r="J309" i="70"/>
  <c r="H309" i="70"/>
  <c r="I309" i="70"/>
  <c r="BU309" i="70" s="1"/>
  <c r="G309" i="70"/>
  <c r="S309" i="70" s="1"/>
  <c r="T309" i="70" s="1"/>
  <c r="AJ310" i="70"/>
  <c r="BP310" i="70" s="1"/>
  <c r="CB306" i="70" l="1"/>
  <c r="CA306" i="70"/>
  <c r="BZ306" i="70"/>
  <c r="W307" i="70"/>
  <c r="CB307" i="70"/>
  <c r="BZ307" i="70"/>
  <c r="CA307" i="70"/>
  <c r="BQ310" i="70"/>
  <c r="BR310" i="70" s="1"/>
  <c r="BS310" i="70" s="1"/>
  <c r="BT310" i="70" s="1"/>
  <c r="BV308" i="70"/>
  <c r="BW308" i="70" s="1"/>
  <c r="BX308" i="70"/>
  <c r="BY308" i="70" s="1"/>
  <c r="Q310" i="70"/>
  <c r="U310" i="70"/>
  <c r="AI310" i="70"/>
  <c r="V309" i="70"/>
  <c r="R309" i="70" s="1"/>
  <c r="BL309" i="70" s="1"/>
  <c r="K310" i="70"/>
  <c r="J310" i="70"/>
  <c r="H310" i="70"/>
  <c r="I310" i="70"/>
  <c r="BU310" i="70" s="1"/>
  <c r="G310" i="70"/>
  <c r="S310" i="70" s="1"/>
  <c r="T310" i="70" s="1"/>
  <c r="AJ311" i="70"/>
  <c r="BP311" i="70" s="1"/>
  <c r="W308" i="70" l="1"/>
  <c r="CB308" i="70"/>
  <c r="BZ308" i="70"/>
  <c r="CA308" i="70"/>
  <c r="BQ311" i="70"/>
  <c r="BR311" i="70" s="1"/>
  <c r="BS311" i="70" s="1"/>
  <c r="BT311" i="70" s="1"/>
  <c r="BV309" i="70"/>
  <c r="BW309" i="70" s="1"/>
  <c r="V310" i="70"/>
  <c r="BV310" i="70" s="1"/>
  <c r="BW310" i="70" s="1"/>
  <c r="BX309" i="70"/>
  <c r="BY309" i="70" s="1"/>
  <c r="Q311" i="70"/>
  <c r="AI311" i="70"/>
  <c r="U311" i="70"/>
  <c r="K311" i="70"/>
  <c r="J311" i="70"/>
  <c r="H311" i="70"/>
  <c r="I311" i="70"/>
  <c r="BU311" i="70" s="1"/>
  <c r="G311" i="70"/>
  <c r="S311" i="70" s="1"/>
  <c r="T311" i="70" s="1"/>
  <c r="AJ312" i="70"/>
  <c r="BP312" i="70" s="1"/>
  <c r="W309" i="70" l="1"/>
  <c r="R310" i="70"/>
  <c r="BL310" i="70" s="1"/>
  <c r="CB309" i="70"/>
  <c r="BZ309" i="70"/>
  <c r="CA309" i="70"/>
  <c r="BQ312" i="70"/>
  <c r="BR312" i="70" s="1"/>
  <c r="BS312" i="70" s="1"/>
  <c r="BT312" i="70" s="1"/>
  <c r="U312" i="70"/>
  <c r="AI312" i="70"/>
  <c r="Q312" i="70"/>
  <c r="V311" i="70"/>
  <c r="R311" i="70" s="1"/>
  <c r="BL311" i="70" s="1"/>
  <c r="K312" i="70"/>
  <c r="J312" i="70"/>
  <c r="I312" i="70"/>
  <c r="BU312" i="70" s="1"/>
  <c r="H312" i="70"/>
  <c r="G312" i="70"/>
  <c r="S312" i="70" s="1"/>
  <c r="T312" i="70" s="1"/>
  <c r="AJ313" i="70"/>
  <c r="BP313" i="70" s="1"/>
  <c r="BX310" i="70" l="1"/>
  <c r="BY310" i="70" s="1"/>
  <c r="W310" i="70" s="1"/>
  <c r="BQ313" i="70"/>
  <c r="BR313" i="70" s="1"/>
  <c r="BS313" i="70" s="1"/>
  <c r="BT313" i="70" s="1"/>
  <c r="BV311" i="70"/>
  <c r="BW311" i="70" s="1"/>
  <c r="V312" i="70"/>
  <c r="BV312" i="70" s="1"/>
  <c r="BW312" i="70" s="1"/>
  <c r="BX311" i="70"/>
  <c r="BY311" i="70" s="1"/>
  <c r="Q313" i="70"/>
  <c r="AI313" i="70"/>
  <c r="U313" i="70"/>
  <c r="G313" i="70"/>
  <c r="S313" i="70" s="1"/>
  <c r="T313" i="70" s="1"/>
  <c r="K313" i="70"/>
  <c r="J313" i="70"/>
  <c r="I313" i="70"/>
  <c r="BU313" i="70" s="1"/>
  <c r="H313" i="70"/>
  <c r="AJ314" i="70"/>
  <c r="BP314" i="70" s="1"/>
  <c r="CB310" i="70" l="1"/>
  <c r="CA310" i="70"/>
  <c r="BZ310" i="70"/>
  <c r="W311" i="70"/>
  <c r="R312" i="70"/>
  <c r="BL312" i="70" s="1"/>
  <c r="BZ311" i="70"/>
  <c r="CA311" i="70"/>
  <c r="BQ314" i="70"/>
  <c r="BR314" i="70" s="1"/>
  <c r="BS314" i="70" s="1"/>
  <c r="BT314" i="70" s="1"/>
  <c r="CB311" i="70"/>
  <c r="U314" i="70"/>
  <c r="Q314" i="70"/>
  <c r="AI314" i="70"/>
  <c r="V313" i="70"/>
  <c r="R313" i="70" s="1"/>
  <c r="BL313" i="70" s="1"/>
  <c r="G314" i="70"/>
  <c r="S314" i="70" s="1"/>
  <c r="T314" i="70" s="1"/>
  <c r="K314" i="70"/>
  <c r="J314" i="70"/>
  <c r="I314" i="70"/>
  <c r="BU314" i="70" s="1"/>
  <c r="H314" i="70"/>
  <c r="AJ315" i="70"/>
  <c r="BP315" i="70" s="1"/>
  <c r="BX312" i="70" l="1"/>
  <c r="BY312" i="70" s="1"/>
  <c r="W312" i="70" s="1"/>
  <c r="BQ315" i="70"/>
  <c r="BR315" i="70" s="1"/>
  <c r="BS315" i="70" s="1"/>
  <c r="BT315" i="70" s="1"/>
  <c r="BV313" i="70"/>
  <c r="BW313" i="70" s="1"/>
  <c r="BX313" i="70"/>
  <c r="BY313" i="70" s="1"/>
  <c r="Q315" i="70"/>
  <c r="U315" i="70"/>
  <c r="AI315" i="70"/>
  <c r="V314" i="70"/>
  <c r="R314" i="70" s="1"/>
  <c r="BL314" i="70" s="1"/>
  <c r="G315" i="70"/>
  <c r="S315" i="70" s="1"/>
  <c r="T315" i="70" s="1"/>
  <c r="K315" i="70"/>
  <c r="J315" i="70"/>
  <c r="I315" i="70"/>
  <c r="BU315" i="70" s="1"/>
  <c r="H315" i="70"/>
  <c r="AJ316" i="70"/>
  <c r="BP316" i="70" s="1"/>
  <c r="W313" i="70" l="1"/>
  <c r="CB312" i="70"/>
  <c r="CA312" i="70"/>
  <c r="BZ312" i="70"/>
  <c r="CB313" i="70"/>
  <c r="BZ313" i="70"/>
  <c r="CA313" i="70"/>
  <c r="BQ316" i="70"/>
  <c r="BR316" i="70" s="1"/>
  <c r="BS316" i="70" s="1"/>
  <c r="BT316" i="70" s="1"/>
  <c r="BV314" i="70"/>
  <c r="BW314" i="70" s="1"/>
  <c r="BX314" i="70"/>
  <c r="BY314" i="70" s="1"/>
  <c r="U316" i="70"/>
  <c r="Q316" i="70"/>
  <c r="AI316" i="70"/>
  <c r="V315" i="70"/>
  <c r="R315" i="70" s="1"/>
  <c r="BL315" i="70" s="1"/>
  <c r="K316" i="70"/>
  <c r="J316" i="70"/>
  <c r="H316" i="70"/>
  <c r="I316" i="70"/>
  <c r="BU316" i="70" s="1"/>
  <c r="G316" i="70"/>
  <c r="S316" i="70" s="1"/>
  <c r="T316" i="70" s="1"/>
  <c r="AJ317" i="70"/>
  <c r="BP317" i="70" s="1"/>
  <c r="W314" i="70" l="1"/>
  <c r="CB314" i="70"/>
  <c r="BZ314" i="70"/>
  <c r="CA314" i="70"/>
  <c r="BQ317" i="70"/>
  <c r="BR317" i="70" s="1"/>
  <c r="BS317" i="70" s="1"/>
  <c r="BT317" i="70" s="1"/>
  <c r="BV315" i="70"/>
  <c r="BW315" i="70" s="1"/>
  <c r="BX315" i="70"/>
  <c r="BY315" i="70" s="1"/>
  <c r="V316" i="70"/>
  <c r="Q317" i="70"/>
  <c r="AI317" i="70"/>
  <c r="U317" i="70"/>
  <c r="K317" i="70"/>
  <c r="J317" i="70"/>
  <c r="H317" i="70"/>
  <c r="I317" i="70"/>
  <c r="BU317" i="70" s="1"/>
  <c r="G317" i="70"/>
  <c r="S317" i="70" s="1"/>
  <c r="T317" i="70" s="1"/>
  <c r="AJ318" i="70"/>
  <c r="BP318" i="70" s="1"/>
  <c r="W315" i="70" l="1"/>
  <c r="R316" i="70"/>
  <c r="BL316" i="70" s="1"/>
  <c r="CB315" i="70"/>
  <c r="BZ315" i="70"/>
  <c r="CA315" i="70"/>
  <c r="BQ318" i="70"/>
  <c r="BR318" i="70" s="1"/>
  <c r="BS318" i="70" s="1"/>
  <c r="BT318" i="70" s="1"/>
  <c r="V317" i="70"/>
  <c r="BV317" i="70" s="1"/>
  <c r="BW317" i="70" s="1"/>
  <c r="BV316" i="70"/>
  <c r="BW316" i="70" s="1"/>
  <c r="U318" i="70"/>
  <c r="Q318" i="70"/>
  <c r="AI318" i="70"/>
  <c r="K318" i="70"/>
  <c r="J318" i="70"/>
  <c r="H318" i="70"/>
  <c r="I318" i="70"/>
  <c r="BU318" i="70" s="1"/>
  <c r="G318" i="70"/>
  <c r="S318" i="70" s="1"/>
  <c r="T318" i="70" s="1"/>
  <c r="AJ319" i="70"/>
  <c r="BP319" i="70" s="1"/>
  <c r="BX316" i="70" l="1"/>
  <c r="BY316" i="70" s="1"/>
  <c r="R317" i="70"/>
  <c r="BL317" i="70" s="1"/>
  <c r="BQ319" i="70"/>
  <c r="BR319" i="70" s="1"/>
  <c r="BS319" i="70" s="1"/>
  <c r="BT319" i="70" s="1"/>
  <c r="V318" i="70"/>
  <c r="R318" i="70" s="1"/>
  <c r="BL318" i="70" s="1"/>
  <c r="U319" i="70"/>
  <c r="AI319" i="70"/>
  <c r="Q319" i="70"/>
  <c r="K319" i="70"/>
  <c r="J319" i="70"/>
  <c r="H319" i="70"/>
  <c r="I319" i="70"/>
  <c r="BU319" i="70" s="1"/>
  <c r="G319" i="70"/>
  <c r="S319" i="70" s="1"/>
  <c r="T319" i="70" s="1"/>
  <c r="AJ320" i="70"/>
  <c r="BP320" i="70" s="1"/>
  <c r="BX317" i="70" l="1"/>
  <c r="BY317" i="70" s="1"/>
  <c r="W317" i="70" s="1"/>
  <c r="CB316" i="70"/>
  <c r="W316" i="70"/>
  <c r="CA316" i="70"/>
  <c r="BZ316" i="70"/>
  <c r="BQ320" i="70"/>
  <c r="BR320" i="70" s="1"/>
  <c r="BS320" i="70" s="1"/>
  <c r="BT320" i="70" s="1"/>
  <c r="BV318" i="70"/>
  <c r="BW318" i="70" s="1"/>
  <c r="BX318" i="70"/>
  <c r="BY318" i="70" s="1"/>
  <c r="U320" i="70"/>
  <c r="AI320" i="70"/>
  <c r="Q320" i="70"/>
  <c r="V319" i="70"/>
  <c r="K320" i="70"/>
  <c r="J320" i="70"/>
  <c r="I320" i="70"/>
  <c r="BU320" i="70" s="1"/>
  <c r="H320" i="70"/>
  <c r="G320" i="70"/>
  <c r="S320" i="70" s="1"/>
  <c r="T320" i="70" s="1"/>
  <c r="AJ321" i="70"/>
  <c r="BP321" i="70" s="1"/>
  <c r="CA317" i="70" l="1"/>
  <c r="BZ317" i="70"/>
  <c r="CB317" i="70"/>
  <c r="W318" i="70"/>
  <c r="R319" i="70"/>
  <c r="BL319" i="70" s="1"/>
  <c r="CB318" i="70"/>
  <c r="BZ318" i="70"/>
  <c r="CA318" i="70"/>
  <c r="BQ321" i="70"/>
  <c r="BR321" i="70" s="1"/>
  <c r="BS321" i="70" s="1"/>
  <c r="BT321" i="70" s="1"/>
  <c r="V320" i="70"/>
  <c r="BV320" i="70" s="1"/>
  <c r="BW320" i="70" s="1"/>
  <c r="BV319" i="70"/>
  <c r="BW319" i="70" s="1"/>
  <c r="Q321" i="70"/>
  <c r="AI321" i="70"/>
  <c r="U321" i="70"/>
  <c r="G321" i="70"/>
  <c r="S321" i="70" s="1"/>
  <c r="T321" i="70" s="1"/>
  <c r="K321" i="70"/>
  <c r="J321" i="70"/>
  <c r="I321" i="70"/>
  <c r="BU321" i="70" s="1"/>
  <c r="H321" i="70"/>
  <c r="AJ322" i="70"/>
  <c r="BP322" i="70" s="1"/>
  <c r="R320" i="70" l="1"/>
  <c r="BL320" i="70" s="1"/>
  <c r="BX319" i="70"/>
  <c r="BY319" i="70" s="1"/>
  <c r="BQ322" i="70"/>
  <c r="BR322" i="70" s="1"/>
  <c r="BS322" i="70" s="1"/>
  <c r="BT322" i="70" s="1"/>
  <c r="Q322" i="70"/>
  <c r="U322" i="70"/>
  <c r="AI322" i="70"/>
  <c r="V321" i="70"/>
  <c r="R321" i="70" s="1"/>
  <c r="BL321" i="70" s="1"/>
  <c r="G322" i="70"/>
  <c r="S322" i="70" s="1"/>
  <c r="T322" i="70" s="1"/>
  <c r="K322" i="70"/>
  <c r="J322" i="70"/>
  <c r="I322" i="70"/>
  <c r="BU322" i="70" s="1"/>
  <c r="H322" i="70"/>
  <c r="AJ323" i="70"/>
  <c r="BP323" i="70" s="1"/>
  <c r="BX320" i="70" l="1"/>
  <c r="BY320" i="70" s="1"/>
  <c r="W320" i="70" s="1"/>
  <c r="CB319" i="70"/>
  <c r="W319" i="70"/>
  <c r="CA319" i="70"/>
  <c r="BZ319" i="70"/>
  <c r="BQ323" i="70"/>
  <c r="BR323" i="70" s="1"/>
  <c r="BS323" i="70" s="1"/>
  <c r="BT323" i="70" s="1"/>
  <c r="BV321" i="70"/>
  <c r="BW321" i="70" s="1"/>
  <c r="BX321" i="70"/>
  <c r="BY321" i="70" s="1"/>
  <c r="Q323" i="70"/>
  <c r="AI323" i="70"/>
  <c r="U323" i="70"/>
  <c r="V322" i="70"/>
  <c r="R322" i="70" s="1"/>
  <c r="BL322" i="70" s="1"/>
  <c r="G323" i="70"/>
  <c r="S323" i="70" s="1"/>
  <c r="T323" i="70" s="1"/>
  <c r="K323" i="70"/>
  <c r="J323" i="70"/>
  <c r="I323" i="70"/>
  <c r="BU323" i="70" s="1"/>
  <c r="H323" i="70"/>
  <c r="AJ324" i="70"/>
  <c r="BP324" i="70" s="1"/>
  <c r="CA320" i="70" l="1"/>
  <c r="BZ320" i="70"/>
  <c r="CB320" i="70"/>
  <c r="W321" i="70"/>
  <c r="CB321" i="70"/>
  <c r="BZ321" i="70"/>
  <c r="CA321" i="70"/>
  <c r="BQ324" i="70"/>
  <c r="BR324" i="70" s="1"/>
  <c r="BS324" i="70" s="1"/>
  <c r="BT324" i="70" s="1"/>
  <c r="BV322" i="70"/>
  <c r="BW322" i="70" s="1"/>
  <c r="V323" i="70"/>
  <c r="BV323" i="70" s="1"/>
  <c r="BW323" i="70" s="1"/>
  <c r="BX322" i="70"/>
  <c r="BY322" i="70" s="1"/>
  <c r="AI324" i="70"/>
  <c r="Q324" i="70"/>
  <c r="U324" i="70"/>
  <c r="K324" i="70"/>
  <c r="J324" i="70"/>
  <c r="H324" i="70"/>
  <c r="I324" i="70"/>
  <c r="BU324" i="70" s="1"/>
  <c r="G324" i="70"/>
  <c r="S324" i="70" s="1"/>
  <c r="T324" i="70" s="1"/>
  <c r="AJ325" i="70"/>
  <c r="BP325" i="70" s="1"/>
  <c r="W322" i="70" l="1"/>
  <c r="R323" i="70"/>
  <c r="BL323" i="70" s="1"/>
  <c r="CB322" i="70"/>
  <c r="BZ322" i="70"/>
  <c r="CA322" i="70"/>
  <c r="BQ325" i="70"/>
  <c r="BR325" i="70" s="1"/>
  <c r="BS325" i="70" s="1"/>
  <c r="BT325" i="70" s="1"/>
  <c r="Q325" i="70"/>
  <c r="AI325" i="70"/>
  <c r="U325" i="70"/>
  <c r="V324" i="70"/>
  <c r="K325" i="70"/>
  <c r="J325" i="70"/>
  <c r="H325" i="70"/>
  <c r="I325" i="70"/>
  <c r="BU325" i="70" s="1"/>
  <c r="G325" i="70"/>
  <c r="S325" i="70" s="1"/>
  <c r="T325" i="70" s="1"/>
  <c r="AJ326" i="70"/>
  <c r="BP326" i="70" s="1"/>
  <c r="BX323" i="70" l="1"/>
  <c r="BY323" i="70" s="1"/>
  <c r="W323" i="70" s="1"/>
  <c r="R324" i="70"/>
  <c r="BL324" i="70" s="1"/>
  <c r="BQ326" i="70"/>
  <c r="BR326" i="70" s="1"/>
  <c r="BS326" i="70" s="1"/>
  <c r="BT326" i="70" s="1"/>
  <c r="BV324" i="70"/>
  <c r="BW324" i="70" s="1"/>
  <c r="Q326" i="70"/>
  <c r="AI326" i="70"/>
  <c r="U326" i="70"/>
  <c r="V325" i="70"/>
  <c r="R325" i="70" s="1"/>
  <c r="BL325" i="70" s="1"/>
  <c r="K326" i="70"/>
  <c r="J326" i="70"/>
  <c r="H326" i="70"/>
  <c r="I326" i="70"/>
  <c r="BU326" i="70" s="1"/>
  <c r="G326" i="70"/>
  <c r="S326" i="70" s="1"/>
  <c r="T326" i="70" s="1"/>
  <c r="AJ327" i="70"/>
  <c r="BP327" i="70" s="1"/>
  <c r="CB323" i="70" l="1"/>
  <c r="BZ323" i="70"/>
  <c r="CA323" i="70"/>
  <c r="BX324" i="70"/>
  <c r="BY324" i="70" s="1"/>
  <c r="BQ327" i="70"/>
  <c r="BR327" i="70" s="1"/>
  <c r="BS327" i="70" s="1"/>
  <c r="BT327" i="70" s="1"/>
  <c r="BV325" i="70"/>
  <c r="BW325" i="70" s="1"/>
  <c r="BX325" i="70"/>
  <c r="BY325" i="70" s="1"/>
  <c r="AI327" i="70"/>
  <c r="U327" i="70"/>
  <c r="Q327" i="70"/>
  <c r="V326" i="70"/>
  <c r="R326" i="70" s="1"/>
  <c r="BL326" i="70" s="1"/>
  <c r="K327" i="70"/>
  <c r="J327" i="70"/>
  <c r="H327" i="70"/>
  <c r="I327" i="70"/>
  <c r="BU327" i="70" s="1"/>
  <c r="G327" i="70"/>
  <c r="S327" i="70" s="1"/>
  <c r="T327" i="70" s="1"/>
  <c r="AJ328" i="70"/>
  <c r="BP328" i="70" s="1"/>
  <c r="W325" i="70" l="1"/>
  <c r="CB324" i="70"/>
  <c r="W324" i="70"/>
  <c r="CA324" i="70"/>
  <c r="CB325" i="70"/>
  <c r="BZ325" i="70"/>
  <c r="CA325" i="70"/>
  <c r="BZ324" i="70"/>
  <c r="BQ328" i="70"/>
  <c r="BR328" i="70" s="1"/>
  <c r="BS328" i="70" s="1"/>
  <c r="BT328" i="70" s="1"/>
  <c r="BV326" i="70"/>
  <c r="BW326" i="70" s="1"/>
  <c r="BX326" i="70"/>
  <c r="BY326" i="70" s="1"/>
  <c r="U328" i="70"/>
  <c r="Q328" i="70"/>
  <c r="AI328" i="70"/>
  <c r="V327" i="70"/>
  <c r="R327" i="70" s="1"/>
  <c r="BL327" i="70" s="1"/>
  <c r="K328" i="70"/>
  <c r="J328" i="70"/>
  <c r="I328" i="70"/>
  <c r="BU328" i="70" s="1"/>
  <c r="H328" i="70"/>
  <c r="G328" i="70"/>
  <c r="S328" i="70" s="1"/>
  <c r="T328" i="70" s="1"/>
  <c r="AJ329" i="70"/>
  <c r="BP329" i="70" s="1"/>
  <c r="W326" i="70" l="1"/>
  <c r="CB326" i="70"/>
  <c r="BZ326" i="70"/>
  <c r="CA326" i="70"/>
  <c r="BQ329" i="70"/>
  <c r="BR329" i="70" s="1"/>
  <c r="BS329" i="70" s="1"/>
  <c r="BT329" i="70" s="1"/>
  <c r="BV327" i="70"/>
  <c r="BW327" i="70" s="1"/>
  <c r="BX327" i="70"/>
  <c r="BY327" i="70" s="1"/>
  <c r="V328" i="70"/>
  <c r="R328" i="70" s="1"/>
  <c r="BL328" i="70" s="1"/>
  <c r="AI329" i="70"/>
  <c r="Q329" i="70"/>
  <c r="U329" i="70"/>
  <c r="G329" i="70"/>
  <c r="S329" i="70" s="1"/>
  <c r="T329" i="70" s="1"/>
  <c r="K329" i="70"/>
  <c r="J329" i="70"/>
  <c r="I329" i="70"/>
  <c r="BU329" i="70" s="1"/>
  <c r="H329" i="70"/>
  <c r="AJ330" i="70"/>
  <c r="BP330" i="70" s="1"/>
  <c r="W327" i="70" l="1"/>
  <c r="CB327" i="70"/>
  <c r="BZ327" i="70"/>
  <c r="CA327" i="70"/>
  <c r="BQ330" i="70"/>
  <c r="BR330" i="70" s="1"/>
  <c r="BS330" i="70" s="1"/>
  <c r="BT330" i="70" s="1"/>
  <c r="BV328" i="70"/>
  <c r="BW328" i="70" s="1"/>
  <c r="BX328" i="70"/>
  <c r="BY328" i="70" s="1"/>
  <c r="U330" i="70"/>
  <c r="Q330" i="70"/>
  <c r="AI330" i="70"/>
  <c r="V329" i="70"/>
  <c r="G330" i="70"/>
  <c r="S330" i="70" s="1"/>
  <c r="T330" i="70" s="1"/>
  <c r="K330" i="70"/>
  <c r="J330" i="70"/>
  <c r="I330" i="70"/>
  <c r="BU330" i="70" s="1"/>
  <c r="H330" i="70"/>
  <c r="AJ331" i="70"/>
  <c r="BP331" i="70" s="1"/>
  <c r="W328" i="70" l="1"/>
  <c r="R329" i="70"/>
  <c r="BL329" i="70" s="1"/>
  <c r="CB328" i="70"/>
  <c r="BZ328" i="70"/>
  <c r="CA328" i="70"/>
  <c r="BQ331" i="70"/>
  <c r="BR331" i="70" s="1"/>
  <c r="BS331" i="70" s="1"/>
  <c r="BT331" i="70" s="1"/>
  <c r="BV329" i="70"/>
  <c r="BW329" i="70" s="1"/>
  <c r="V330" i="70"/>
  <c r="Q331" i="70"/>
  <c r="U331" i="70"/>
  <c r="AI331" i="70"/>
  <c r="G331" i="70"/>
  <c r="S331" i="70" s="1"/>
  <c r="T331" i="70" s="1"/>
  <c r="K331" i="70"/>
  <c r="J331" i="70"/>
  <c r="I331" i="70"/>
  <c r="BU331" i="70" s="1"/>
  <c r="H331" i="70"/>
  <c r="AJ332" i="70"/>
  <c r="BP332" i="70" s="1"/>
  <c r="R330" i="70" l="1"/>
  <c r="BL330" i="70" s="1"/>
  <c r="BX329" i="70"/>
  <c r="BY329" i="70" s="1"/>
  <c r="BQ332" i="70"/>
  <c r="BR332" i="70" s="1"/>
  <c r="BS332" i="70" s="1"/>
  <c r="BT332" i="70" s="1"/>
  <c r="BV330" i="70"/>
  <c r="BW330" i="70" s="1"/>
  <c r="U332" i="70"/>
  <c r="AI332" i="70"/>
  <c r="Q332" i="70"/>
  <c r="V331" i="70"/>
  <c r="R331" i="70" s="1"/>
  <c r="BL331" i="70" s="1"/>
  <c r="K332" i="70"/>
  <c r="J332" i="70"/>
  <c r="H332" i="70"/>
  <c r="I332" i="70"/>
  <c r="BU332" i="70" s="1"/>
  <c r="G332" i="70"/>
  <c r="S332" i="70" s="1"/>
  <c r="T332" i="70" s="1"/>
  <c r="AJ333" i="70"/>
  <c r="BP333" i="70" s="1"/>
  <c r="CB329" i="70" l="1"/>
  <c r="W329" i="70"/>
  <c r="CA329" i="70"/>
  <c r="BX330" i="70"/>
  <c r="BY330" i="70" s="1"/>
  <c r="BZ329" i="70"/>
  <c r="BQ333" i="70"/>
  <c r="BR333" i="70" s="1"/>
  <c r="BS333" i="70" s="1"/>
  <c r="BT333" i="70" s="1"/>
  <c r="BV331" i="70"/>
  <c r="BW331" i="70" s="1"/>
  <c r="V332" i="70"/>
  <c r="BV332" i="70" s="1"/>
  <c r="BW332" i="70" s="1"/>
  <c r="BX331" i="70"/>
  <c r="BY331" i="70" s="1"/>
  <c r="Q333" i="70"/>
  <c r="U333" i="70"/>
  <c r="AI333" i="70"/>
  <c r="K333" i="70"/>
  <c r="J333" i="70"/>
  <c r="H333" i="70"/>
  <c r="I333" i="70"/>
  <c r="BU333" i="70" s="1"/>
  <c r="G333" i="70"/>
  <c r="S333" i="70" s="1"/>
  <c r="T333" i="70" s="1"/>
  <c r="AJ334" i="70"/>
  <c r="BP334" i="70" s="1"/>
  <c r="CB330" i="70" l="1"/>
  <c r="W330" i="70"/>
  <c r="W331" i="70"/>
  <c r="CA330" i="70"/>
  <c r="BZ330" i="70"/>
  <c r="R332" i="70"/>
  <c r="BL332" i="70" s="1"/>
  <c r="CB331" i="70"/>
  <c r="BZ331" i="70"/>
  <c r="CA331" i="70"/>
  <c r="BQ334" i="70"/>
  <c r="BR334" i="70" s="1"/>
  <c r="BS334" i="70" s="1"/>
  <c r="BT334" i="70" s="1"/>
  <c r="AI334" i="70"/>
  <c r="U334" i="70"/>
  <c r="Q334" i="70"/>
  <c r="V333" i="70"/>
  <c r="R333" i="70" s="1"/>
  <c r="BL333" i="70" s="1"/>
  <c r="K334" i="70"/>
  <c r="J334" i="70"/>
  <c r="H334" i="70"/>
  <c r="I334" i="70"/>
  <c r="BU334" i="70" s="1"/>
  <c r="G334" i="70"/>
  <c r="S334" i="70" s="1"/>
  <c r="T334" i="70" s="1"/>
  <c r="AJ335" i="70"/>
  <c r="BP335" i="70" s="1"/>
  <c r="BX332" i="70" l="1"/>
  <c r="BY332" i="70" s="1"/>
  <c r="BQ335" i="70"/>
  <c r="BR335" i="70" s="1"/>
  <c r="BS335" i="70" s="1"/>
  <c r="BT335" i="70" s="1"/>
  <c r="BV333" i="70"/>
  <c r="BW333" i="70" s="1"/>
  <c r="BX333" i="70"/>
  <c r="BY333" i="70" s="1"/>
  <c r="Q335" i="70"/>
  <c r="U335" i="70"/>
  <c r="AI335" i="70"/>
  <c r="V334" i="70"/>
  <c r="R334" i="70" s="1"/>
  <c r="BL334" i="70" s="1"/>
  <c r="K335" i="70"/>
  <c r="J335" i="70"/>
  <c r="H335" i="70"/>
  <c r="I335" i="70"/>
  <c r="BU335" i="70" s="1"/>
  <c r="G335" i="70"/>
  <c r="S335" i="70" s="1"/>
  <c r="T335" i="70" s="1"/>
  <c r="AJ336" i="70"/>
  <c r="BP336" i="70" s="1"/>
  <c r="W333" i="70" l="1"/>
  <c r="BZ332" i="70"/>
  <c r="W332" i="70"/>
  <c r="CB332" i="70"/>
  <c r="CA332" i="70"/>
  <c r="CB333" i="70"/>
  <c r="CA333" i="70"/>
  <c r="BZ333" i="70"/>
  <c r="BQ336" i="70"/>
  <c r="BR336" i="70" s="1"/>
  <c r="BS336" i="70" s="1"/>
  <c r="BT336" i="70" s="1"/>
  <c r="BV334" i="70"/>
  <c r="BW334" i="70" s="1"/>
  <c r="BX334" i="70"/>
  <c r="BY334" i="70" s="1"/>
  <c r="U336" i="70"/>
  <c r="AI336" i="70"/>
  <c r="Q336" i="70"/>
  <c r="V335" i="70"/>
  <c r="K336" i="70"/>
  <c r="J336" i="70"/>
  <c r="I336" i="70"/>
  <c r="BU336" i="70" s="1"/>
  <c r="H336" i="70"/>
  <c r="G336" i="70"/>
  <c r="S336" i="70" s="1"/>
  <c r="T336" i="70" s="1"/>
  <c r="AJ337" i="70"/>
  <c r="BP337" i="70" s="1"/>
  <c r="W334" i="70" l="1"/>
  <c r="R335" i="70"/>
  <c r="BL335" i="70" s="1"/>
  <c r="CB334" i="70"/>
  <c r="BZ334" i="70"/>
  <c r="CA334" i="70"/>
  <c r="BQ337" i="70"/>
  <c r="BR337" i="70" s="1"/>
  <c r="BS337" i="70" s="1"/>
  <c r="BT337" i="70" s="1"/>
  <c r="V336" i="70"/>
  <c r="BV336" i="70" s="1"/>
  <c r="BW336" i="70" s="1"/>
  <c r="BV335" i="70"/>
  <c r="BW335" i="70" s="1"/>
  <c r="Q337" i="70"/>
  <c r="AI337" i="70"/>
  <c r="U337" i="70"/>
  <c r="G337" i="70"/>
  <c r="S337" i="70" s="1"/>
  <c r="T337" i="70" s="1"/>
  <c r="K337" i="70"/>
  <c r="J337" i="70"/>
  <c r="I337" i="70"/>
  <c r="BU337" i="70" s="1"/>
  <c r="H337" i="70"/>
  <c r="AJ338" i="70"/>
  <c r="BP338" i="70" s="1"/>
  <c r="BX335" i="70" l="1"/>
  <c r="BY335" i="70" s="1"/>
  <c r="R336" i="70"/>
  <c r="BL336" i="70" s="1"/>
  <c r="BQ338" i="70"/>
  <c r="BR338" i="70" s="1"/>
  <c r="BS338" i="70" s="1"/>
  <c r="BT338" i="70" s="1"/>
  <c r="V337" i="70"/>
  <c r="BV337" i="70" s="1"/>
  <c r="BW337" i="70" s="1"/>
  <c r="U338" i="70"/>
  <c r="Q338" i="70"/>
  <c r="AI338" i="70"/>
  <c r="G338" i="70"/>
  <c r="S338" i="70" s="1"/>
  <c r="T338" i="70" s="1"/>
  <c r="K338" i="70"/>
  <c r="J338" i="70"/>
  <c r="I338" i="70"/>
  <c r="BU338" i="70" s="1"/>
  <c r="H338" i="70"/>
  <c r="AJ339" i="70"/>
  <c r="BP339" i="70" s="1"/>
  <c r="CB335" i="70" l="1"/>
  <c r="W335" i="70"/>
  <c r="BX336" i="70"/>
  <c r="BY336" i="70" s="1"/>
  <c r="CB336" i="70" s="1"/>
  <c r="CA335" i="70"/>
  <c r="BZ335" i="70"/>
  <c r="R337" i="70"/>
  <c r="BL337" i="70" s="1"/>
  <c r="BQ339" i="70"/>
  <c r="BR339" i="70" s="1"/>
  <c r="BS339" i="70" s="1"/>
  <c r="BT339" i="70" s="1"/>
  <c r="V338" i="70"/>
  <c r="R338" i="70" s="1"/>
  <c r="BL338" i="70" s="1"/>
  <c r="U339" i="70"/>
  <c r="AI339" i="70"/>
  <c r="Q339" i="70"/>
  <c r="G339" i="70"/>
  <c r="S339" i="70" s="1"/>
  <c r="T339" i="70" s="1"/>
  <c r="K339" i="70"/>
  <c r="J339" i="70"/>
  <c r="I339" i="70"/>
  <c r="BU339" i="70" s="1"/>
  <c r="H339" i="70"/>
  <c r="AJ340" i="70"/>
  <c r="BP340" i="70" s="1"/>
  <c r="BZ336" i="70" l="1"/>
  <c r="W336" i="70"/>
  <c r="CA336" i="70"/>
  <c r="BX337" i="70"/>
  <c r="BY337" i="70" s="1"/>
  <c r="CB337" i="70" s="1"/>
  <c r="BQ340" i="70"/>
  <c r="BR340" i="70" s="1"/>
  <c r="BS340" i="70" s="1"/>
  <c r="BT340" i="70" s="1"/>
  <c r="V339" i="70"/>
  <c r="BV339" i="70" s="1"/>
  <c r="BW339" i="70" s="1"/>
  <c r="BV338" i="70"/>
  <c r="BW338" i="70" s="1"/>
  <c r="BX338" i="70"/>
  <c r="BY338" i="70" s="1"/>
  <c r="U340" i="70"/>
  <c r="AI340" i="70"/>
  <c r="Q340" i="70"/>
  <c r="K340" i="70"/>
  <c r="J340" i="70"/>
  <c r="H340" i="70"/>
  <c r="I340" i="70"/>
  <c r="BU340" i="70" s="1"/>
  <c r="G340" i="70"/>
  <c r="S340" i="70" s="1"/>
  <c r="T340" i="70" s="1"/>
  <c r="AJ341" i="70"/>
  <c r="BP341" i="70" s="1"/>
  <c r="BZ337" i="70" l="1"/>
  <c r="W337" i="70"/>
  <c r="W338" i="70"/>
  <c r="CA337" i="70"/>
  <c r="R339" i="70"/>
  <c r="BL339" i="70" s="1"/>
  <c r="BZ338" i="70"/>
  <c r="CA338" i="70"/>
  <c r="BQ341" i="70"/>
  <c r="BR341" i="70" s="1"/>
  <c r="BS341" i="70" s="1"/>
  <c r="BT341" i="70" s="1"/>
  <c r="CB338" i="70"/>
  <c r="V340" i="70"/>
  <c r="R340" i="70" s="1"/>
  <c r="BL340" i="70" s="1"/>
  <c r="Q341" i="70"/>
  <c r="AI341" i="70"/>
  <c r="U341" i="70"/>
  <c r="K341" i="70"/>
  <c r="J341" i="70"/>
  <c r="H341" i="70"/>
  <c r="I341" i="70"/>
  <c r="BU341" i="70" s="1"/>
  <c r="G341" i="70"/>
  <c r="S341" i="70" s="1"/>
  <c r="T341" i="70" s="1"/>
  <c r="AJ342" i="70"/>
  <c r="BP342" i="70" s="1"/>
  <c r="BX339" i="70" l="1"/>
  <c r="BY339" i="70" s="1"/>
  <c r="BQ342" i="70"/>
  <c r="BR342" i="70" s="1"/>
  <c r="BS342" i="70" s="1"/>
  <c r="BT342" i="70" s="1"/>
  <c r="BV340" i="70"/>
  <c r="BW340" i="70" s="1"/>
  <c r="BX340" i="70"/>
  <c r="BY340" i="70" s="1"/>
  <c r="U342" i="70"/>
  <c r="AI342" i="70"/>
  <c r="Q342" i="70"/>
  <c r="V341" i="70"/>
  <c r="R341" i="70" s="1"/>
  <c r="BL341" i="70" s="1"/>
  <c r="K342" i="70"/>
  <c r="J342" i="70"/>
  <c r="H342" i="70"/>
  <c r="I342" i="70"/>
  <c r="BU342" i="70" s="1"/>
  <c r="G342" i="70"/>
  <c r="S342" i="70" s="1"/>
  <c r="T342" i="70" s="1"/>
  <c r="AJ343" i="70"/>
  <c r="BP343" i="70" s="1"/>
  <c r="W340" i="70" l="1"/>
  <c r="BZ339" i="70"/>
  <c r="W339" i="70"/>
  <c r="CB339" i="70"/>
  <c r="CA339" i="70"/>
  <c r="CB340" i="70"/>
  <c r="BZ340" i="70"/>
  <c r="CA340" i="70"/>
  <c r="BQ343" i="70"/>
  <c r="BR343" i="70" s="1"/>
  <c r="BS343" i="70" s="1"/>
  <c r="BT343" i="70" s="1"/>
  <c r="BV341" i="70"/>
  <c r="BW341" i="70" s="1"/>
  <c r="BX341" i="70"/>
  <c r="BY341" i="70" s="1"/>
  <c r="Q343" i="70"/>
  <c r="AI343" i="70"/>
  <c r="U343" i="70"/>
  <c r="V342" i="70"/>
  <c r="K343" i="70"/>
  <c r="J343" i="70"/>
  <c r="H343" i="70"/>
  <c r="I343" i="70"/>
  <c r="BU343" i="70" s="1"/>
  <c r="G343" i="70"/>
  <c r="S343" i="70" s="1"/>
  <c r="T343" i="70" s="1"/>
  <c r="AJ344" i="70"/>
  <c r="BP344" i="70" s="1"/>
  <c r="W341" i="70" l="1"/>
  <c r="R342" i="70"/>
  <c r="BL342" i="70" s="1"/>
  <c r="CB341" i="70"/>
  <c r="CA341" i="70"/>
  <c r="BZ341" i="70"/>
  <c r="BQ344" i="70"/>
  <c r="BR344" i="70" s="1"/>
  <c r="BS344" i="70" s="1"/>
  <c r="BT344" i="70" s="1"/>
  <c r="BV342" i="70"/>
  <c r="BW342" i="70" s="1"/>
  <c r="V343" i="70"/>
  <c r="BV343" i="70" s="1"/>
  <c r="BW343" i="70" s="1"/>
  <c r="U344" i="70"/>
  <c r="AI344" i="70"/>
  <c r="Q344" i="70"/>
  <c r="K344" i="70"/>
  <c r="J344" i="70"/>
  <c r="I344" i="70"/>
  <c r="BU344" i="70" s="1"/>
  <c r="H344" i="70"/>
  <c r="G344" i="70"/>
  <c r="S344" i="70" s="1"/>
  <c r="T344" i="70" s="1"/>
  <c r="AJ345" i="70"/>
  <c r="BP345" i="70" s="1"/>
  <c r="BX342" i="70" l="1"/>
  <c r="BY342" i="70" s="1"/>
  <c r="R343" i="70"/>
  <c r="BL343" i="70" s="1"/>
  <c r="BQ345" i="70"/>
  <c r="BR345" i="70" s="1"/>
  <c r="BS345" i="70" s="1"/>
  <c r="BT345" i="70" s="1"/>
  <c r="V344" i="70"/>
  <c r="BV344" i="70" s="1"/>
  <c r="BW344" i="70" s="1"/>
  <c r="Q345" i="70"/>
  <c r="U345" i="70"/>
  <c r="AI345" i="70"/>
  <c r="G345" i="70"/>
  <c r="S345" i="70" s="1"/>
  <c r="T345" i="70" s="1"/>
  <c r="K345" i="70"/>
  <c r="J345" i="70"/>
  <c r="I345" i="70"/>
  <c r="BU345" i="70" s="1"/>
  <c r="H345" i="70"/>
  <c r="CB342" i="70" l="1"/>
  <c r="W342" i="70"/>
  <c r="BX343" i="70"/>
  <c r="BY343" i="70" s="1"/>
  <c r="CA342" i="70"/>
  <c r="BZ342" i="70"/>
  <c r="R344" i="70"/>
  <c r="BL344" i="70" s="1"/>
  <c r="V345" i="70"/>
  <c r="R345" i="70" s="1"/>
  <c r="BL345" i="70" s="1"/>
  <c r="BZ343" i="70" l="1"/>
  <c r="W343" i="70"/>
  <c r="CA343" i="70"/>
  <c r="CB343" i="70"/>
  <c r="BX344" i="70"/>
  <c r="BY344" i="70" s="1"/>
  <c r="BV345" i="70"/>
  <c r="BW345" i="70" s="1"/>
  <c r="BX345" i="70"/>
  <c r="BY345" i="70" s="1"/>
  <c r="W345" i="70" l="1"/>
  <c r="BZ344" i="70"/>
  <c r="W344" i="70"/>
  <c r="CB344" i="70"/>
  <c r="CA344" i="70"/>
  <c r="BZ345" i="70"/>
  <c r="CA345" i="70"/>
  <c r="CB345" i="70"/>
  <c r="AJ346" i="70" l="1"/>
  <c r="BP346" i="70" s="1"/>
  <c r="BQ346" i="70" l="1"/>
  <c r="BR346" i="70" s="1"/>
  <c r="BS346" i="70" s="1"/>
  <c r="BT346" i="70" s="1"/>
  <c r="Q346" i="70"/>
  <c r="AI346" i="70"/>
  <c r="U346" i="70"/>
  <c r="J346" i="70"/>
  <c r="K346" i="70"/>
  <c r="H346" i="70"/>
  <c r="I346" i="70"/>
  <c r="BU346" i="70" s="1"/>
  <c r="G346" i="70"/>
  <c r="S346" i="70" s="1"/>
  <c r="T346" i="70" s="1"/>
  <c r="AJ347" i="70"/>
  <c r="BP347" i="70" s="1"/>
  <c r="BQ347" i="70" l="1"/>
  <c r="BR347" i="70" s="1"/>
  <c r="BS347" i="70" s="1"/>
  <c r="BT347" i="70" s="1"/>
  <c r="V346" i="70"/>
  <c r="BV346" i="70" s="1"/>
  <c r="BW346" i="70" s="1"/>
  <c r="AI347" i="70"/>
  <c r="U347" i="70"/>
  <c r="Q347" i="70"/>
  <c r="K347" i="70"/>
  <c r="J347" i="70"/>
  <c r="H347" i="70"/>
  <c r="I347" i="70"/>
  <c r="BU347" i="70" s="1"/>
  <c r="G347" i="70"/>
  <c r="S347" i="70" s="1"/>
  <c r="T347" i="70" s="1"/>
  <c r="AJ348" i="70"/>
  <c r="BP348" i="70" s="1"/>
  <c r="R346" i="70" l="1"/>
  <c r="BL346" i="70" s="1"/>
  <c r="BQ348" i="70"/>
  <c r="BR348" i="70" s="1"/>
  <c r="BS348" i="70" s="1"/>
  <c r="BT348" i="70" s="1"/>
  <c r="V347" i="70"/>
  <c r="R347" i="70" s="1"/>
  <c r="BL347" i="70" s="1"/>
  <c r="AI348" i="70"/>
  <c r="Q348" i="70"/>
  <c r="U348" i="70"/>
  <c r="K348" i="70"/>
  <c r="J348" i="70"/>
  <c r="H348" i="70"/>
  <c r="I348" i="70"/>
  <c r="BU348" i="70" s="1"/>
  <c r="G348" i="70"/>
  <c r="S348" i="70" s="1"/>
  <c r="T348" i="70" s="1"/>
  <c r="AJ349" i="70"/>
  <c r="BP349" i="70" s="1"/>
  <c r="BX346" i="70" l="1"/>
  <c r="BY346" i="70" s="1"/>
  <c r="BQ349" i="70"/>
  <c r="BR349" i="70" s="1"/>
  <c r="BS349" i="70" s="1"/>
  <c r="BT349" i="70" s="1"/>
  <c r="BV347" i="70"/>
  <c r="BW347" i="70" s="1"/>
  <c r="V348" i="70"/>
  <c r="BV348" i="70" s="1"/>
  <c r="BW348" i="70" s="1"/>
  <c r="BX347" i="70"/>
  <c r="BY347" i="70" s="1"/>
  <c r="AI349" i="70"/>
  <c r="U349" i="70"/>
  <c r="Q349" i="70"/>
  <c r="K349" i="70"/>
  <c r="J349" i="70"/>
  <c r="H349" i="70"/>
  <c r="I349" i="70"/>
  <c r="BU349" i="70" s="1"/>
  <c r="G349" i="70"/>
  <c r="S349" i="70" s="1"/>
  <c r="T349" i="70" s="1"/>
  <c r="AJ350" i="70"/>
  <c r="BP350" i="70" s="1"/>
  <c r="W347" i="70" l="1"/>
  <c r="BZ346" i="70"/>
  <c r="W346" i="70"/>
  <c r="CB346" i="70"/>
  <c r="CA346" i="70"/>
  <c r="R348" i="70"/>
  <c r="BL348" i="70" s="1"/>
  <c r="BZ347" i="70"/>
  <c r="CA347" i="70"/>
  <c r="BQ350" i="70"/>
  <c r="BR350" i="70" s="1"/>
  <c r="BS350" i="70" s="1"/>
  <c r="BT350" i="70" s="1"/>
  <c r="CB347" i="70"/>
  <c r="V349" i="70"/>
  <c r="R349" i="70" s="1"/>
  <c r="BL349" i="70" s="1"/>
  <c r="U350" i="70"/>
  <c r="AI350" i="70"/>
  <c r="Q350" i="70"/>
  <c r="K350" i="70"/>
  <c r="J350" i="70"/>
  <c r="I350" i="70"/>
  <c r="BU350" i="70" s="1"/>
  <c r="H350" i="70"/>
  <c r="G350" i="70"/>
  <c r="S350" i="70" s="1"/>
  <c r="T350" i="70" s="1"/>
  <c r="AJ351" i="70"/>
  <c r="BP351" i="70" s="1"/>
  <c r="BX348" i="70" l="1"/>
  <c r="BY348" i="70" s="1"/>
  <c r="W348" i="70" s="1"/>
  <c r="BQ351" i="70"/>
  <c r="BR351" i="70" s="1"/>
  <c r="BS351" i="70" s="1"/>
  <c r="BT351" i="70" s="1"/>
  <c r="BV349" i="70"/>
  <c r="BW349" i="70" s="1"/>
  <c r="BX349" i="70"/>
  <c r="BY349" i="70" s="1"/>
  <c r="Q351" i="70"/>
  <c r="AI351" i="70"/>
  <c r="U351" i="70"/>
  <c r="V350" i="70"/>
  <c r="R350" i="70" s="1"/>
  <c r="BL350" i="70" s="1"/>
  <c r="G351" i="70"/>
  <c r="S351" i="70" s="1"/>
  <c r="T351" i="70" s="1"/>
  <c r="K351" i="70"/>
  <c r="J351" i="70"/>
  <c r="I351" i="70"/>
  <c r="BU351" i="70" s="1"/>
  <c r="H351" i="70"/>
  <c r="AJ352" i="70"/>
  <c r="BP352" i="70" s="1"/>
  <c r="W349" i="70" l="1"/>
  <c r="CA348" i="70"/>
  <c r="CB348" i="70"/>
  <c r="BZ348" i="70"/>
  <c r="CB349" i="70"/>
  <c r="CA349" i="70"/>
  <c r="BZ349" i="70"/>
  <c r="BQ352" i="70"/>
  <c r="BR352" i="70" s="1"/>
  <c r="BS352" i="70" s="1"/>
  <c r="BT352" i="70" s="1"/>
  <c r="BV350" i="70"/>
  <c r="BW350" i="70" s="1"/>
  <c r="BX350" i="70"/>
  <c r="BY350" i="70" s="1"/>
  <c r="U352" i="70"/>
  <c r="Q352" i="70"/>
  <c r="AI352" i="70"/>
  <c r="V351" i="70"/>
  <c r="G352" i="70"/>
  <c r="S352" i="70" s="1"/>
  <c r="T352" i="70" s="1"/>
  <c r="K352" i="70"/>
  <c r="J352" i="70"/>
  <c r="I352" i="70"/>
  <c r="BU352" i="70" s="1"/>
  <c r="H352" i="70"/>
  <c r="AJ353" i="70"/>
  <c r="BP353" i="70" s="1"/>
  <c r="W350" i="70" l="1"/>
  <c r="R351" i="70"/>
  <c r="BL351" i="70" s="1"/>
  <c r="BZ350" i="70"/>
  <c r="CA350" i="70"/>
  <c r="CB350" i="70"/>
  <c r="BQ353" i="70"/>
  <c r="BR353" i="70" s="1"/>
  <c r="BS353" i="70" s="1"/>
  <c r="BT353" i="70" s="1"/>
  <c r="BV351" i="70"/>
  <c r="BW351" i="70" s="1"/>
  <c r="V352" i="70"/>
  <c r="R352" i="70" s="1"/>
  <c r="BL352" i="70" s="1"/>
  <c r="AI353" i="70"/>
  <c r="U353" i="70"/>
  <c r="Q353" i="70"/>
  <c r="G353" i="70"/>
  <c r="S353" i="70" s="1"/>
  <c r="T353" i="70" s="1"/>
  <c r="K353" i="70"/>
  <c r="J353" i="70"/>
  <c r="I353" i="70"/>
  <c r="BU353" i="70" s="1"/>
  <c r="H353" i="70"/>
  <c r="AJ354" i="70"/>
  <c r="BP354" i="70" s="1"/>
  <c r="BX351" i="70" l="1"/>
  <c r="BY351" i="70" s="1"/>
  <c r="BQ354" i="70"/>
  <c r="BR354" i="70" s="1"/>
  <c r="BS354" i="70" s="1"/>
  <c r="BT354" i="70" s="1"/>
  <c r="BV352" i="70"/>
  <c r="BW352" i="70" s="1"/>
  <c r="BX352" i="70"/>
  <c r="BY352" i="70" s="1"/>
  <c r="U354" i="70"/>
  <c r="AI354" i="70"/>
  <c r="Q354" i="70"/>
  <c r="V353" i="70"/>
  <c r="R353" i="70" s="1"/>
  <c r="BL353" i="70" s="1"/>
  <c r="J354" i="70"/>
  <c r="K354" i="70"/>
  <c r="H354" i="70"/>
  <c r="I354" i="70"/>
  <c r="BU354" i="70" s="1"/>
  <c r="G354" i="70"/>
  <c r="S354" i="70" s="1"/>
  <c r="T354" i="70" s="1"/>
  <c r="AJ355" i="70"/>
  <c r="BP355" i="70" s="1"/>
  <c r="W352" i="70" l="1"/>
  <c r="CB351" i="70"/>
  <c r="W351" i="70"/>
  <c r="BZ351" i="70"/>
  <c r="CA351" i="70"/>
  <c r="CB352" i="70"/>
  <c r="BZ352" i="70"/>
  <c r="CA352" i="70"/>
  <c r="BQ355" i="70"/>
  <c r="BR355" i="70" s="1"/>
  <c r="BS355" i="70" s="1"/>
  <c r="BT355" i="70" s="1"/>
  <c r="BV353" i="70"/>
  <c r="BW353" i="70" s="1"/>
  <c r="BX353" i="70"/>
  <c r="BY353" i="70" s="1"/>
  <c r="Q355" i="70"/>
  <c r="AI355" i="70"/>
  <c r="U355" i="70"/>
  <c r="V354" i="70"/>
  <c r="K355" i="70"/>
  <c r="J355" i="70"/>
  <c r="H355" i="70"/>
  <c r="I355" i="70"/>
  <c r="BU355" i="70" s="1"/>
  <c r="G355" i="70"/>
  <c r="S355" i="70" s="1"/>
  <c r="T355" i="70" s="1"/>
  <c r="AJ356" i="70"/>
  <c r="BP356" i="70" s="1"/>
  <c r="W353" i="70" l="1"/>
  <c r="R354" i="70"/>
  <c r="BL354" i="70" s="1"/>
  <c r="CB353" i="70"/>
  <c r="CA353" i="70"/>
  <c r="BZ353" i="70"/>
  <c r="BQ356" i="70"/>
  <c r="BR356" i="70" s="1"/>
  <c r="BS356" i="70" s="1"/>
  <c r="BT356" i="70" s="1"/>
  <c r="BV354" i="70"/>
  <c r="BW354" i="70" s="1"/>
  <c r="U356" i="70"/>
  <c r="AI356" i="70"/>
  <c r="Q356" i="70"/>
  <c r="V355" i="70"/>
  <c r="K356" i="70"/>
  <c r="J356" i="70"/>
  <c r="H356" i="70"/>
  <c r="I356" i="70"/>
  <c r="BU356" i="70" s="1"/>
  <c r="G356" i="70"/>
  <c r="S356" i="70" s="1"/>
  <c r="T356" i="70" s="1"/>
  <c r="AJ357" i="70"/>
  <c r="BP357" i="70" s="1"/>
  <c r="R355" i="70" l="1"/>
  <c r="BL355" i="70" s="1"/>
  <c r="BX354" i="70"/>
  <c r="BY354" i="70" s="1"/>
  <c r="BQ357" i="70"/>
  <c r="BR357" i="70" s="1"/>
  <c r="BS357" i="70" s="1"/>
  <c r="BT357" i="70" s="1"/>
  <c r="BV355" i="70"/>
  <c r="BW355" i="70" s="1"/>
  <c r="Q357" i="70"/>
  <c r="AI357" i="70"/>
  <c r="U357" i="70"/>
  <c r="V356" i="70"/>
  <c r="R356" i="70" s="1"/>
  <c r="BL356" i="70" s="1"/>
  <c r="K357" i="70"/>
  <c r="J357" i="70"/>
  <c r="H357" i="70"/>
  <c r="I357" i="70"/>
  <c r="BU357" i="70" s="1"/>
  <c r="G357" i="70"/>
  <c r="S357" i="70" s="1"/>
  <c r="T357" i="70" s="1"/>
  <c r="AJ358" i="70"/>
  <c r="BP358" i="70" s="1"/>
  <c r="CB354" i="70" l="1"/>
  <c r="W354" i="70"/>
  <c r="BZ354" i="70"/>
  <c r="CA354" i="70"/>
  <c r="BX355" i="70"/>
  <c r="BY355" i="70" s="1"/>
  <c r="BQ358" i="70"/>
  <c r="BR358" i="70" s="1"/>
  <c r="BS358" i="70" s="1"/>
  <c r="BT358" i="70" s="1"/>
  <c r="BV356" i="70"/>
  <c r="BW356" i="70" s="1"/>
  <c r="V357" i="70"/>
  <c r="BV357" i="70" s="1"/>
  <c r="BW357" i="70" s="1"/>
  <c r="BX356" i="70"/>
  <c r="BY356" i="70" s="1"/>
  <c r="U358" i="70"/>
  <c r="Q358" i="70"/>
  <c r="AI358" i="70"/>
  <c r="K358" i="70"/>
  <c r="J358" i="70"/>
  <c r="I358" i="70"/>
  <c r="BU358" i="70" s="1"/>
  <c r="H358" i="70"/>
  <c r="G358" i="70"/>
  <c r="S358" i="70" s="1"/>
  <c r="T358" i="70" s="1"/>
  <c r="AJ359" i="70"/>
  <c r="BP359" i="70" s="1"/>
  <c r="CB355" i="70" l="1"/>
  <c r="W355" i="70"/>
  <c r="W356" i="70"/>
  <c r="CA355" i="70"/>
  <c r="BZ355" i="70"/>
  <c r="R357" i="70"/>
  <c r="BL357" i="70" s="1"/>
  <c r="CB356" i="70"/>
  <c r="BZ356" i="70"/>
  <c r="CA356" i="70"/>
  <c r="BQ359" i="70"/>
  <c r="BR359" i="70" s="1"/>
  <c r="BS359" i="70" s="1"/>
  <c r="BT359" i="70" s="1"/>
  <c r="Q359" i="70"/>
  <c r="AI359" i="70"/>
  <c r="U359" i="70"/>
  <c r="V358" i="70"/>
  <c r="R358" i="70" s="1"/>
  <c r="BL358" i="70" s="1"/>
  <c r="G359" i="70"/>
  <c r="S359" i="70" s="1"/>
  <c r="T359" i="70" s="1"/>
  <c r="K359" i="70"/>
  <c r="J359" i="70"/>
  <c r="I359" i="70"/>
  <c r="BU359" i="70" s="1"/>
  <c r="H359" i="70"/>
  <c r="AJ360" i="70"/>
  <c r="BP360" i="70" s="1"/>
  <c r="BX357" i="70" l="1"/>
  <c r="BY357" i="70" s="1"/>
  <c r="BQ360" i="70"/>
  <c r="BR360" i="70" s="1"/>
  <c r="BS360" i="70" s="1"/>
  <c r="BT360" i="70" s="1"/>
  <c r="BV358" i="70"/>
  <c r="BW358" i="70" s="1"/>
  <c r="BX358" i="70"/>
  <c r="BY358" i="70" s="1"/>
  <c r="U360" i="70"/>
  <c r="AI360" i="70"/>
  <c r="Q360" i="70"/>
  <c r="V359" i="70"/>
  <c r="R359" i="70" s="1"/>
  <c r="BL359" i="70" s="1"/>
  <c r="G360" i="70"/>
  <c r="S360" i="70" s="1"/>
  <c r="T360" i="70" s="1"/>
  <c r="K360" i="70"/>
  <c r="J360" i="70"/>
  <c r="I360" i="70"/>
  <c r="BU360" i="70" s="1"/>
  <c r="H360" i="70"/>
  <c r="AJ361" i="70"/>
  <c r="BP361" i="70" s="1"/>
  <c r="W358" i="70" l="1"/>
  <c r="CA357" i="70"/>
  <c r="W357" i="70"/>
  <c r="CB357" i="70"/>
  <c r="BZ357" i="70"/>
  <c r="CB358" i="70"/>
  <c r="BZ358" i="70"/>
  <c r="CA358" i="70"/>
  <c r="BQ361" i="70"/>
  <c r="BR361" i="70" s="1"/>
  <c r="BS361" i="70" s="1"/>
  <c r="BT361" i="70" s="1"/>
  <c r="BV359" i="70"/>
  <c r="BW359" i="70" s="1"/>
  <c r="BX359" i="70"/>
  <c r="BY359" i="70" s="1"/>
  <c r="Q361" i="70"/>
  <c r="AI361" i="70"/>
  <c r="U361" i="70"/>
  <c r="V360" i="70"/>
  <c r="R360" i="70" s="1"/>
  <c r="BL360" i="70" s="1"/>
  <c r="G361" i="70"/>
  <c r="S361" i="70" s="1"/>
  <c r="T361" i="70" s="1"/>
  <c r="K361" i="70"/>
  <c r="J361" i="70"/>
  <c r="I361" i="70"/>
  <c r="BU361" i="70" s="1"/>
  <c r="H361" i="70"/>
  <c r="AJ362" i="70"/>
  <c r="BP362" i="70" s="1"/>
  <c r="W359" i="70" l="1"/>
  <c r="CB359" i="70"/>
  <c r="BZ359" i="70"/>
  <c r="CA359" i="70"/>
  <c r="BQ362" i="70"/>
  <c r="BR362" i="70" s="1"/>
  <c r="BS362" i="70" s="1"/>
  <c r="BT362" i="70" s="1"/>
  <c r="BV360" i="70"/>
  <c r="BW360" i="70" s="1"/>
  <c r="BX360" i="70"/>
  <c r="BY360" i="70" s="1"/>
  <c r="U362" i="70"/>
  <c r="AI362" i="70"/>
  <c r="Q362" i="70"/>
  <c r="V361" i="70"/>
  <c r="K362" i="70"/>
  <c r="J362" i="70"/>
  <c r="H362" i="70"/>
  <c r="I362" i="70"/>
  <c r="BU362" i="70" s="1"/>
  <c r="G362" i="70"/>
  <c r="S362" i="70" s="1"/>
  <c r="T362" i="70" s="1"/>
  <c r="AJ363" i="70"/>
  <c r="BP363" i="70" s="1"/>
  <c r="W360" i="70" l="1"/>
  <c r="R361" i="70"/>
  <c r="BL361" i="70" s="1"/>
  <c r="CB360" i="70"/>
  <c r="BZ360" i="70"/>
  <c r="CA360" i="70"/>
  <c r="BQ363" i="70"/>
  <c r="BR363" i="70" s="1"/>
  <c r="BS363" i="70" s="1"/>
  <c r="BT363" i="70" s="1"/>
  <c r="V362" i="70"/>
  <c r="BV362" i="70" s="1"/>
  <c r="BW362" i="70" s="1"/>
  <c r="BV361" i="70"/>
  <c r="AI363" i="70"/>
  <c r="U363" i="70"/>
  <c r="Q363" i="70"/>
  <c r="K363" i="70"/>
  <c r="J363" i="70"/>
  <c r="H363" i="70"/>
  <c r="I363" i="70"/>
  <c r="BU363" i="70" s="1"/>
  <c r="G363" i="70"/>
  <c r="S363" i="70" s="1"/>
  <c r="T363" i="70" s="1"/>
  <c r="AJ364" i="70"/>
  <c r="BP364" i="70" s="1"/>
  <c r="R362" i="70" l="1"/>
  <c r="BL362" i="70" s="1"/>
  <c r="BX361" i="70"/>
  <c r="BY361" i="70" s="1"/>
  <c r="BQ364" i="70"/>
  <c r="BR364" i="70" s="1"/>
  <c r="BS364" i="70" s="1"/>
  <c r="BT364" i="70" s="1"/>
  <c r="V363" i="70"/>
  <c r="AI364" i="70"/>
  <c r="U364" i="70"/>
  <c r="Q364" i="70"/>
  <c r="K364" i="70"/>
  <c r="J364" i="70"/>
  <c r="H364" i="70"/>
  <c r="I364" i="70"/>
  <c r="BU364" i="70" s="1"/>
  <c r="G364" i="70"/>
  <c r="S364" i="70" s="1"/>
  <c r="T364" i="70" s="1"/>
  <c r="AJ365" i="70"/>
  <c r="BP365" i="70" s="1"/>
  <c r="CB361" i="70" l="1"/>
  <c r="BX362" i="70"/>
  <c r="BY362" i="70" s="1"/>
  <c r="CB362" i="70" s="1"/>
  <c r="CA361" i="70"/>
  <c r="R363" i="70"/>
  <c r="BL363" i="70" s="1"/>
  <c r="BQ365" i="70"/>
  <c r="BR365" i="70" s="1"/>
  <c r="BS365" i="70" s="1"/>
  <c r="BT365" i="70" s="1"/>
  <c r="BV363" i="70"/>
  <c r="BW363" i="70" s="1"/>
  <c r="Q365" i="70"/>
  <c r="AI365" i="70"/>
  <c r="U365" i="70"/>
  <c r="V364" i="70"/>
  <c r="R364" i="70" s="1"/>
  <c r="BL364" i="70" s="1"/>
  <c r="K365" i="70"/>
  <c r="J365" i="70"/>
  <c r="H365" i="70"/>
  <c r="I365" i="70"/>
  <c r="BU365" i="70" s="1"/>
  <c r="G365" i="70"/>
  <c r="S365" i="70" s="1"/>
  <c r="T365" i="70" s="1"/>
  <c r="CA362" i="70" l="1"/>
  <c r="W362" i="70"/>
  <c r="BZ362" i="70"/>
  <c r="BX363" i="70"/>
  <c r="BY363" i="70" s="1"/>
  <c r="BV364" i="70"/>
  <c r="BW364" i="70" s="1"/>
  <c r="BX364" i="70"/>
  <c r="BY364" i="70" s="1"/>
  <c r="V365" i="70"/>
  <c r="R365" i="70" s="1"/>
  <c r="BL365" i="70" s="1"/>
  <c r="W364" i="70" l="1"/>
  <c r="BZ364" i="70"/>
  <c r="CB363" i="70"/>
  <c r="W363" i="70"/>
  <c r="CA363" i="70"/>
  <c r="CB364" i="70"/>
  <c r="CA364" i="70"/>
  <c r="BZ363" i="70"/>
  <c r="BV365" i="70"/>
  <c r="BW365" i="70" s="1"/>
  <c r="BX365" i="70"/>
  <c r="BY365" i="70" s="1"/>
  <c r="BZ365" i="70" l="1"/>
  <c r="W365" i="70"/>
  <c r="CB365" i="70"/>
  <c r="CA365" i="70"/>
  <c r="AJ366" i="70" l="1"/>
  <c r="BP366" i="70" s="1"/>
  <c r="BQ366" i="70" s="1"/>
  <c r="BR366" i="70" s="1"/>
  <c r="BS366" i="70" s="1"/>
  <c r="BT366" i="70" s="1"/>
  <c r="U366" i="70" l="1"/>
  <c r="Q366" i="70"/>
  <c r="K366" i="70"/>
  <c r="J366" i="70"/>
  <c r="H366" i="70"/>
  <c r="I366" i="70"/>
  <c r="BU366" i="70" s="1"/>
  <c r="G366" i="70"/>
  <c r="S366" i="70" s="1"/>
  <c r="T366" i="70" s="1"/>
  <c r="AI366" i="70"/>
  <c r="AJ367" i="70"/>
  <c r="BP367" i="70" s="1"/>
  <c r="BQ367" i="70" s="1"/>
  <c r="BR367" i="70" s="1"/>
  <c r="BS367" i="70" s="1"/>
  <c r="BT367" i="70" s="1"/>
  <c r="V366" i="70" l="1"/>
  <c r="R366" i="70" s="1"/>
  <c r="BL366" i="70" s="1"/>
  <c r="Q367" i="70"/>
  <c r="U367" i="70"/>
  <c r="K367" i="70"/>
  <c r="J367" i="70"/>
  <c r="H367" i="70"/>
  <c r="I367" i="70"/>
  <c r="BU367" i="70" s="1"/>
  <c r="G367" i="70"/>
  <c r="S367" i="70" s="1"/>
  <c r="T367" i="70" s="1"/>
  <c r="AI367" i="70"/>
  <c r="AJ368" i="70"/>
  <c r="BP368" i="70" s="1"/>
  <c r="BQ368" i="70" s="1"/>
  <c r="BR368" i="70" s="1"/>
  <c r="BS368" i="70" s="1"/>
  <c r="BT368" i="70" s="1"/>
  <c r="V367" i="70" l="1"/>
  <c r="BV367" i="70" s="1"/>
  <c r="BV366" i="70"/>
  <c r="BX366" i="70"/>
  <c r="BY366" i="70" s="1"/>
  <c r="Q368" i="70"/>
  <c r="U368" i="70"/>
  <c r="K368" i="70"/>
  <c r="J368" i="70"/>
  <c r="I368" i="70"/>
  <c r="BU368" i="70" s="1"/>
  <c r="H368" i="70"/>
  <c r="G368" i="70"/>
  <c r="S368" i="70" s="1"/>
  <c r="T368" i="70" s="1"/>
  <c r="AI368" i="70"/>
  <c r="AJ369" i="70"/>
  <c r="BP369" i="70" s="1"/>
  <c r="BQ369" i="70" s="1"/>
  <c r="BR369" i="70" s="1"/>
  <c r="BS369" i="70" s="1"/>
  <c r="BT369" i="70" s="1"/>
  <c r="R367" i="70" l="1"/>
  <c r="BL367" i="70" s="1"/>
  <c r="CA366" i="70"/>
  <c r="CB366" i="70"/>
  <c r="V368" i="70"/>
  <c r="BV368" i="70" s="1"/>
  <c r="Q369" i="70"/>
  <c r="U369" i="70"/>
  <c r="G369" i="70"/>
  <c r="S369" i="70" s="1"/>
  <c r="T369" i="70" s="1"/>
  <c r="K369" i="70"/>
  <c r="J369" i="70"/>
  <c r="I369" i="70"/>
  <c r="BU369" i="70" s="1"/>
  <c r="H369" i="70"/>
  <c r="AI369" i="70"/>
  <c r="AJ370" i="70"/>
  <c r="BP370" i="70" s="1"/>
  <c r="BQ370" i="70" s="1"/>
  <c r="BR370" i="70" s="1"/>
  <c r="BS370" i="70" s="1"/>
  <c r="BT370" i="70" s="1"/>
  <c r="BX367" i="70" l="1"/>
  <c r="BY367" i="70" s="1"/>
  <c r="CB367" i="70" s="1"/>
  <c r="R368" i="70"/>
  <c r="BL368" i="70" s="1"/>
  <c r="U370" i="70"/>
  <c r="Q370" i="70"/>
  <c r="V369" i="70"/>
  <c r="R369" i="70" s="1"/>
  <c r="BL369" i="70" s="1"/>
  <c r="G370" i="70"/>
  <c r="S370" i="70" s="1"/>
  <c r="T370" i="70" s="1"/>
  <c r="K370" i="70"/>
  <c r="J370" i="70"/>
  <c r="I370" i="70"/>
  <c r="BU370" i="70" s="1"/>
  <c r="H370" i="70"/>
  <c r="AI370" i="70"/>
  <c r="AJ371" i="70"/>
  <c r="BP371" i="70" s="1"/>
  <c r="BQ371" i="70" s="1"/>
  <c r="BR371" i="70" s="1"/>
  <c r="BS371" i="70" s="1"/>
  <c r="BT371" i="70" s="1"/>
  <c r="CA367" i="70" l="1"/>
  <c r="BX368" i="70"/>
  <c r="BY368" i="70" s="1"/>
  <c r="CB368" i="70" s="1"/>
  <c r="BV369" i="70"/>
  <c r="BX369" i="70"/>
  <c r="BY369" i="70" s="1"/>
  <c r="Q371" i="70"/>
  <c r="U371" i="70"/>
  <c r="V370" i="70"/>
  <c r="R370" i="70" s="1"/>
  <c r="BL370" i="70" s="1"/>
  <c r="G371" i="70"/>
  <c r="S371" i="70" s="1"/>
  <c r="T371" i="70" s="1"/>
  <c r="K371" i="70"/>
  <c r="J371" i="70"/>
  <c r="I371" i="70"/>
  <c r="BU371" i="70" s="1"/>
  <c r="H371" i="70"/>
  <c r="AI371" i="70"/>
  <c r="AJ372" i="70"/>
  <c r="BP372" i="70" s="1"/>
  <c r="BQ372" i="70" s="1"/>
  <c r="BR372" i="70" s="1"/>
  <c r="BS372" i="70" s="1"/>
  <c r="BT372" i="70" s="1"/>
  <c r="CA368" i="70" l="1"/>
  <c r="CB369" i="70"/>
  <c r="CA369" i="70"/>
  <c r="BV370" i="70"/>
  <c r="BX370" i="70"/>
  <c r="BY370" i="70" s="1"/>
  <c r="U372" i="70"/>
  <c r="Q372" i="70"/>
  <c r="V371" i="70"/>
  <c r="R371" i="70" s="1"/>
  <c r="BL371" i="70" s="1"/>
  <c r="J372" i="70"/>
  <c r="K372" i="70"/>
  <c r="H372" i="70"/>
  <c r="I372" i="70"/>
  <c r="BU372" i="70" s="1"/>
  <c r="G372" i="70"/>
  <c r="S372" i="70" s="1"/>
  <c r="T372" i="70" s="1"/>
  <c r="AI372" i="70"/>
  <c r="AJ373" i="70"/>
  <c r="BP373" i="70" s="1"/>
  <c r="BQ373" i="70" s="1"/>
  <c r="BR373" i="70" s="1"/>
  <c r="BS373" i="70" s="1"/>
  <c r="BT373" i="70" s="1"/>
  <c r="CB370" i="70" l="1"/>
  <c r="CA370" i="70"/>
  <c r="BV371" i="70"/>
  <c r="BX371" i="70"/>
  <c r="BY371" i="70" s="1"/>
  <c r="V372" i="70"/>
  <c r="R372" i="70" s="1"/>
  <c r="BL372" i="70" s="1"/>
  <c r="U373" i="70"/>
  <c r="Q373" i="70"/>
  <c r="K373" i="70"/>
  <c r="J373" i="70"/>
  <c r="H373" i="70"/>
  <c r="I373" i="70"/>
  <c r="BU373" i="70" s="1"/>
  <c r="G373" i="70"/>
  <c r="S373" i="70" s="1"/>
  <c r="T373" i="70" s="1"/>
  <c r="AI373" i="70"/>
  <c r="AJ374" i="70"/>
  <c r="BP374" i="70" s="1"/>
  <c r="BQ374" i="70" s="1"/>
  <c r="BR374" i="70" s="1"/>
  <c r="BS374" i="70" s="1"/>
  <c r="BT374" i="70" s="1"/>
  <c r="CB371" i="70" l="1"/>
  <c r="CA371" i="70"/>
  <c r="BV372" i="70"/>
  <c r="BX372" i="70"/>
  <c r="BY372" i="70" s="1"/>
  <c r="Q374" i="70"/>
  <c r="U374" i="70"/>
  <c r="V373" i="70"/>
  <c r="K374" i="70"/>
  <c r="J374" i="70"/>
  <c r="H374" i="70"/>
  <c r="I374" i="70"/>
  <c r="BU374" i="70" s="1"/>
  <c r="G374" i="70"/>
  <c r="S374" i="70" s="1"/>
  <c r="T374" i="70" s="1"/>
  <c r="AI374" i="70"/>
  <c r="AJ375" i="70"/>
  <c r="BP375" i="70" s="1"/>
  <c r="BQ375" i="70" s="1"/>
  <c r="BR375" i="70" s="1"/>
  <c r="BS375" i="70" s="1"/>
  <c r="BT375" i="70" s="1"/>
  <c r="R373" i="70" l="1"/>
  <c r="BL373" i="70" s="1"/>
  <c r="CB372" i="70"/>
  <c r="CA372" i="70"/>
  <c r="V374" i="70"/>
  <c r="BV374" i="70" s="1"/>
  <c r="BV373" i="70"/>
  <c r="U375" i="70"/>
  <c r="Q375" i="70"/>
  <c r="K375" i="70"/>
  <c r="J375" i="70"/>
  <c r="H375" i="70"/>
  <c r="I375" i="70"/>
  <c r="BU375" i="70" s="1"/>
  <c r="G375" i="70"/>
  <c r="S375" i="70" s="1"/>
  <c r="T375" i="70" s="1"/>
  <c r="AI375" i="70"/>
  <c r="AJ376" i="70"/>
  <c r="BP376" i="70" s="1"/>
  <c r="BQ376" i="70" s="1"/>
  <c r="BR376" i="70" s="1"/>
  <c r="BS376" i="70" s="1"/>
  <c r="BT376" i="70" s="1"/>
  <c r="R374" i="70" l="1"/>
  <c r="BL374" i="70" s="1"/>
  <c r="BX373" i="70"/>
  <c r="BY373" i="70" s="1"/>
  <c r="CB373" i="70" s="1"/>
  <c r="V375" i="70"/>
  <c r="R375" i="70" s="1"/>
  <c r="BL375" i="70" s="1"/>
  <c r="U376" i="70"/>
  <c r="Q376" i="70"/>
  <c r="K376" i="70"/>
  <c r="J376" i="70"/>
  <c r="I376" i="70"/>
  <c r="BU376" i="70" s="1"/>
  <c r="H376" i="70"/>
  <c r="G376" i="70"/>
  <c r="S376" i="70" s="1"/>
  <c r="T376" i="70" s="1"/>
  <c r="AI376" i="70"/>
  <c r="AJ377" i="70"/>
  <c r="BP377" i="70" s="1"/>
  <c r="BQ377" i="70" s="1"/>
  <c r="BR377" i="70" s="1"/>
  <c r="BS377" i="70" s="1"/>
  <c r="BT377" i="70" s="1"/>
  <c r="BX374" i="70" l="1"/>
  <c r="BY374" i="70" s="1"/>
  <c r="CA374" i="70" s="1"/>
  <c r="CA373" i="70"/>
  <c r="BV375" i="70"/>
  <c r="BX375" i="70"/>
  <c r="BY375" i="70" s="1"/>
  <c r="V376" i="70"/>
  <c r="Q377" i="70"/>
  <c r="U377" i="70"/>
  <c r="G377" i="70"/>
  <c r="S377" i="70" s="1"/>
  <c r="T377" i="70" s="1"/>
  <c r="K377" i="70"/>
  <c r="J377" i="70"/>
  <c r="I377" i="70"/>
  <c r="BU377" i="70" s="1"/>
  <c r="H377" i="70"/>
  <c r="AI377" i="70"/>
  <c r="CB374" i="70" l="1"/>
  <c r="R376" i="70"/>
  <c r="BL376" i="70" s="1"/>
  <c r="CB375" i="70"/>
  <c r="CA375" i="70"/>
  <c r="BV376" i="70"/>
  <c r="V377" i="70"/>
  <c r="R377" i="70" s="1"/>
  <c r="BL377" i="70" s="1"/>
  <c r="BX376" i="70" l="1"/>
  <c r="BY376" i="70" s="1"/>
  <c r="CB376" i="70" s="1"/>
  <c r="BV377" i="70"/>
  <c r="BX377" i="70"/>
  <c r="BY377" i="70" s="1"/>
  <c r="CA377" i="70" s="1"/>
  <c r="CA376" i="70" l="1"/>
  <c r="CB377" i="70"/>
  <c r="AJ378" i="70" l="1"/>
  <c r="BP378" i="70" s="1"/>
  <c r="BQ378" i="70" s="1"/>
  <c r="BR378" i="70" s="1"/>
  <c r="BS378" i="70" s="1"/>
  <c r="BT378" i="70" s="1"/>
  <c r="U378" i="70" l="1"/>
  <c r="Q378" i="70"/>
  <c r="AJ379" i="70"/>
  <c r="BP379" i="70" s="1"/>
  <c r="BQ379" i="70" s="1"/>
  <c r="BR379" i="70" s="1"/>
  <c r="BS379" i="70" s="1"/>
  <c r="BT379" i="70" s="1"/>
  <c r="G378" i="70"/>
  <c r="S378" i="70" s="1"/>
  <c r="T378" i="70" s="1"/>
  <c r="K378" i="70"/>
  <c r="J378" i="70"/>
  <c r="I378" i="70"/>
  <c r="BU378" i="70" s="1"/>
  <c r="H378" i="70"/>
  <c r="AI378" i="70"/>
  <c r="U379" i="70" l="1"/>
  <c r="Q379" i="70"/>
  <c r="V378" i="70"/>
  <c r="R378" i="70" s="1"/>
  <c r="BL378" i="70" s="1"/>
  <c r="AJ380" i="70"/>
  <c r="BP380" i="70" s="1"/>
  <c r="BQ380" i="70" s="1"/>
  <c r="BR380" i="70" s="1"/>
  <c r="BS380" i="70" s="1"/>
  <c r="BT380" i="70" s="1"/>
  <c r="G379" i="70"/>
  <c r="S379" i="70" s="1"/>
  <c r="T379" i="70" s="1"/>
  <c r="K379" i="70"/>
  <c r="J379" i="70"/>
  <c r="I379" i="70"/>
  <c r="BU379" i="70" s="1"/>
  <c r="H379" i="70"/>
  <c r="AI379" i="70"/>
  <c r="BV378" i="70" l="1"/>
  <c r="BX378" i="70"/>
  <c r="BY378" i="70" s="1"/>
  <c r="U380" i="70"/>
  <c r="Q380" i="70"/>
  <c r="V379" i="70"/>
  <c r="R379" i="70" s="1"/>
  <c r="BL379" i="70" s="1"/>
  <c r="AJ381" i="70"/>
  <c r="BP381" i="70" s="1"/>
  <c r="BQ381" i="70" s="1"/>
  <c r="BR381" i="70" s="1"/>
  <c r="BS381" i="70" s="1"/>
  <c r="BT381" i="70" s="1"/>
  <c r="K380" i="70"/>
  <c r="J380" i="70"/>
  <c r="H380" i="70"/>
  <c r="I380" i="70"/>
  <c r="BU380" i="70" s="1"/>
  <c r="G380" i="70"/>
  <c r="S380" i="70" s="1"/>
  <c r="T380" i="70" s="1"/>
  <c r="AI380" i="70"/>
  <c r="CB378" i="70" l="1"/>
  <c r="CA378" i="70"/>
  <c r="BV379" i="70"/>
  <c r="BX379" i="70"/>
  <c r="BY379" i="70" s="1"/>
  <c r="V380" i="70"/>
  <c r="BV380" i="70" s="1"/>
  <c r="U381" i="70"/>
  <c r="Q381" i="70"/>
  <c r="AJ382" i="70"/>
  <c r="BP382" i="70" s="1"/>
  <c r="BQ382" i="70" s="1"/>
  <c r="BR382" i="70" s="1"/>
  <c r="BS382" i="70" s="1"/>
  <c r="BT382" i="70" s="1"/>
  <c r="K381" i="70"/>
  <c r="J381" i="70"/>
  <c r="H381" i="70"/>
  <c r="I381" i="70"/>
  <c r="BU381" i="70" s="1"/>
  <c r="G381" i="70"/>
  <c r="S381" i="70" s="1"/>
  <c r="T381" i="70" s="1"/>
  <c r="AI381" i="70"/>
  <c r="R380" i="70" l="1"/>
  <c r="BL380" i="70" s="1"/>
  <c r="CB379" i="70"/>
  <c r="CA379" i="70"/>
  <c r="V381" i="70"/>
  <c r="R381" i="70" s="1"/>
  <c r="BL381" i="70" s="1"/>
  <c r="U382" i="70"/>
  <c r="Q382" i="70"/>
  <c r="AJ383" i="70"/>
  <c r="BP383" i="70" s="1"/>
  <c r="BQ383" i="70" s="1"/>
  <c r="BR383" i="70" s="1"/>
  <c r="BS383" i="70" s="1"/>
  <c r="BT383" i="70" s="1"/>
  <c r="K382" i="70"/>
  <c r="J382" i="70"/>
  <c r="H382" i="70"/>
  <c r="I382" i="70"/>
  <c r="BU382" i="70" s="1"/>
  <c r="G382" i="70"/>
  <c r="S382" i="70" s="1"/>
  <c r="T382" i="70" s="1"/>
  <c r="AI382" i="70"/>
  <c r="BX380" i="70" l="1"/>
  <c r="BY380" i="70" s="1"/>
  <c r="CA380" i="70" s="1"/>
  <c r="BV381" i="70"/>
  <c r="BX381" i="70"/>
  <c r="BY381" i="70" s="1"/>
  <c r="Q383" i="70"/>
  <c r="U383" i="70"/>
  <c r="V382" i="70"/>
  <c r="AJ384" i="70"/>
  <c r="BP384" i="70" s="1"/>
  <c r="BQ384" i="70" s="1"/>
  <c r="BR384" i="70" s="1"/>
  <c r="BS384" i="70" s="1"/>
  <c r="BT384" i="70" s="1"/>
  <c r="K383" i="70"/>
  <c r="J383" i="70"/>
  <c r="H383" i="70"/>
  <c r="I383" i="70"/>
  <c r="BU383" i="70" s="1"/>
  <c r="G383" i="70"/>
  <c r="S383" i="70" s="1"/>
  <c r="T383" i="70" s="1"/>
  <c r="AI383" i="70"/>
  <c r="CB380" i="70" l="1"/>
  <c r="R382" i="70"/>
  <c r="BL382" i="70" s="1"/>
  <c r="CB381" i="70"/>
  <c r="CA381" i="70"/>
  <c r="BV382" i="70"/>
  <c r="U384" i="70"/>
  <c r="Q384" i="70"/>
  <c r="V383" i="70"/>
  <c r="AJ385" i="70"/>
  <c r="BP385" i="70" s="1"/>
  <c r="BQ385" i="70" s="1"/>
  <c r="BR385" i="70" s="1"/>
  <c r="BS385" i="70" s="1"/>
  <c r="BT385" i="70" s="1"/>
  <c r="K384" i="70"/>
  <c r="J384" i="70"/>
  <c r="I384" i="70"/>
  <c r="BU384" i="70" s="1"/>
  <c r="H384" i="70"/>
  <c r="G384" i="70"/>
  <c r="S384" i="70" s="1"/>
  <c r="T384" i="70" s="1"/>
  <c r="AI384" i="70"/>
  <c r="R383" i="70" l="1"/>
  <c r="BL383" i="70" s="1"/>
  <c r="BX382" i="70"/>
  <c r="BY382" i="70" s="1"/>
  <c r="CB382" i="70" s="1"/>
  <c r="BV383" i="70"/>
  <c r="Q385" i="70"/>
  <c r="U385" i="70"/>
  <c r="V384" i="70"/>
  <c r="R384" i="70" s="1"/>
  <c r="BL384" i="70" s="1"/>
  <c r="AJ386" i="70"/>
  <c r="BP386" i="70" s="1"/>
  <c r="BQ386" i="70" s="1"/>
  <c r="BR386" i="70" s="1"/>
  <c r="BS386" i="70" s="1"/>
  <c r="BT386" i="70" s="1"/>
  <c r="G385" i="70"/>
  <c r="S385" i="70" s="1"/>
  <c r="T385" i="70" s="1"/>
  <c r="K385" i="70"/>
  <c r="J385" i="70"/>
  <c r="I385" i="70"/>
  <c r="BU385" i="70" s="1"/>
  <c r="H385" i="70"/>
  <c r="AI385" i="70"/>
  <c r="CA382" i="70" l="1"/>
  <c r="BX383" i="70"/>
  <c r="BY383" i="70" s="1"/>
  <c r="CB383" i="70" s="1"/>
  <c r="BV384" i="70"/>
  <c r="BX384" i="70"/>
  <c r="BY384" i="70" s="1"/>
  <c r="Q386" i="70"/>
  <c r="U386" i="70"/>
  <c r="V385" i="70"/>
  <c r="AJ387" i="70"/>
  <c r="BP387" i="70" s="1"/>
  <c r="BQ387" i="70" s="1"/>
  <c r="BR387" i="70" s="1"/>
  <c r="BS387" i="70" s="1"/>
  <c r="BT387" i="70" s="1"/>
  <c r="G386" i="70"/>
  <c r="S386" i="70" s="1"/>
  <c r="T386" i="70" s="1"/>
  <c r="K386" i="70"/>
  <c r="J386" i="70"/>
  <c r="I386" i="70"/>
  <c r="BU386" i="70" s="1"/>
  <c r="H386" i="70"/>
  <c r="AI386" i="70"/>
  <c r="CA383" i="70" l="1"/>
  <c r="R385" i="70"/>
  <c r="BL385" i="70" s="1"/>
  <c r="CB384" i="70"/>
  <c r="CA384" i="70"/>
  <c r="BV385" i="70"/>
  <c r="V386" i="70"/>
  <c r="BV386" i="70" s="1"/>
  <c r="U387" i="70"/>
  <c r="Q387" i="70"/>
  <c r="AJ388" i="70"/>
  <c r="BP388" i="70" s="1"/>
  <c r="BQ388" i="70" s="1"/>
  <c r="BR388" i="70" s="1"/>
  <c r="BS388" i="70" s="1"/>
  <c r="BT388" i="70" s="1"/>
  <c r="G387" i="70"/>
  <c r="S387" i="70" s="1"/>
  <c r="T387" i="70" s="1"/>
  <c r="K387" i="70"/>
  <c r="J387" i="70"/>
  <c r="I387" i="70"/>
  <c r="BU387" i="70" s="1"/>
  <c r="H387" i="70"/>
  <c r="AI387" i="70"/>
  <c r="R386" i="70" l="1"/>
  <c r="BL386" i="70" s="1"/>
  <c r="BX385" i="70"/>
  <c r="BY385" i="70" s="1"/>
  <c r="CB385" i="70" s="1"/>
  <c r="V387" i="70"/>
  <c r="R387" i="70" s="1"/>
  <c r="BL387" i="70" s="1"/>
  <c r="Q388" i="70"/>
  <c r="U388" i="70"/>
  <c r="AJ389" i="70"/>
  <c r="BP389" i="70" s="1"/>
  <c r="BQ389" i="70" s="1"/>
  <c r="BR389" i="70" s="1"/>
  <c r="BS389" i="70" s="1"/>
  <c r="BT389" i="70" s="1"/>
  <c r="J388" i="70"/>
  <c r="K388" i="70"/>
  <c r="H388" i="70"/>
  <c r="I388" i="70"/>
  <c r="BU388" i="70" s="1"/>
  <c r="G388" i="70"/>
  <c r="S388" i="70" s="1"/>
  <c r="T388" i="70" s="1"/>
  <c r="AI388" i="70"/>
  <c r="BX386" i="70" l="1"/>
  <c r="BY386" i="70" s="1"/>
  <c r="CB386" i="70" s="1"/>
  <c r="CA385" i="70"/>
  <c r="BV387" i="70"/>
  <c r="BX387" i="70"/>
  <c r="BY387" i="70" s="1"/>
  <c r="Q389" i="70"/>
  <c r="U389" i="70"/>
  <c r="V388" i="70"/>
  <c r="R388" i="70" s="1"/>
  <c r="BL388" i="70" s="1"/>
  <c r="AJ390" i="70"/>
  <c r="BP390" i="70" s="1"/>
  <c r="BQ390" i="70" s="1"/>
  <c r="BR390" i="70" s="1"/>
  <c r="BS390" i="70" s="1"/>
  <c r="BT390" i="70" s="1"/>
  <c r="K389" i="70"/>
  <c r="J389" i="70"/>
  <c r="H389" i="70"/>
  <c r="I389" i="70"/>
  <c r="BU389" i="70" s="1"/>
  <c r="G389" i="70"/>
  <c r="S389" i="70" s="1"/>
  <c r="T389" i="70" s="1"/>
  <c r="AI389" i="70"/>
  <c r="CA386" i="70" l="1"/>
  <c r="CB387" i="70"/>
  <c r="CA387" i="70"/>
  <c r="BV388" i="70"/>
  <c r="BX388" i="70"/>
  <c r="BY388" i="70" s="1"/>
  <c r="U390" i="70"/>
  <c r="Q390" i="70"/>
  <c r="V389" i="70"/>
  <c r="AJ391" i="70"/>
  <c r="BP391" i="70" s="1"/>
  <c r="BQ391" i="70" s="1"/>
  <c r="BR391" i="70" s="1"/>
  <c r="BS391" i="70" s="1"/>
  <c r="BT391" i="70" s="1"/>
  <c r="K390" i="70"/>
  <c r="J390" i="70"/>
  <c r="H390" i="70"/>
  <c r="I390" i="70"/>
  <c r="BU390" i="70" s="1"/>
  <c r="G390" i="70"/>
  <c r="S390" i="70" s="1"/>
  <c r="T390" i="70" s="1"/>
  <c r="AI390" i="70"/>
  <c r="R389" i="70" l="1"/>
  <c r="BL389" i="70" s="1"/>
  <c r="CB388" i="70"/>
  <c r="CA388" i="70"/>
  <c r="V390" i="70"/>
  <c r="BV390" i="70" s="1"/>
  <c r="BV389" i="70"/>
  <c r="U391" i="70"/>
  <c r="Q391" i="70"/>
  <c r="AJ392" i="70"/>
  <c r="BP392" i="70" s="1"/>
  <c r="BQ392" i="70" s="1"/>
  <c r="BR392" i="70" s="1"/>
  <c r="BS392" i="70" s="1"/>
  <c r="BT392" i="70" s="1"/>
  <c r="K391" i="70"/>
  <c r="J391" i="70"/>
  <c r="H391" i="70"/>
  <c r="I391" i="70"/>
  <c r="BU391" i="70" s="1"/>
  <c r="G391" i="70"/>
  <c r="S391" i="70" s="1"/>
  <c r="T391" i="70" s="1"/>
  <c r="AI391" i="70"/>
  <c r="R390" i="70" l="1"/>
  <c r="BL390" i="70" s="1"/>
  <c r="BX389" i="70"/>
  <c r="BY389" i="70" s="1"/>
  <c r="CB389" i="70" s="1"/>
  <c r="V391" i="70"/>
  <c r="BV391" i="70" s="1"/>
  <c r="U392" i="70"/>
  <c r="Q392" i="70"/>
  <c r="AJ393" i="70"/>
  <c r="BP393" i="70" s="1"/>
  <c r="BQ393" i="70" s="1"/>
  <c r="BR393" i="70" s="1"/>
  <c r="BS393" i="70" s="1"/>
  <c r="BT393" i="70" s="1"/>
  <c r="K392" i="70"/>
  <c r="J392" i="70"/>
  <c r="I392" i="70"/>
  <c r="BU392" i="70" s="1"/>
  <c r="H392" i="70"/>
  <c r="G392" i="70"/>
  <c r="S392" i="70" s="1"/>
  <c r="T392" i="70" s="1"/>
  <c r="AI392" i="70"/>
  <c r="BX390" i="70" l="1"/>
  <c r="BY390" i="70" s="1"/>
  <c r="CA390" i="70" s="1"/>
  <c r="CA389" i="70"/>
  <c r="R391" i="70"/>
  <c r="BL391" i="70" s="1"/>
  <c r="V392" i="70"/>
  <c r="R392" i="70" s="1"/>
  <c r="BL392" i="70" s="1"/>
  <c r="U393" i="70"/>
  <c r="Q393" i="70"/>
  <c r="AJ394" i="70"/>
  <c r="BP394" i="70" s="1"/>
  <c r="BQ394" i="70" s="1"/>
  <c r="BR394" i="70" s="1"/>
  <c r="BS394" i="70" s="1"/>
  <c r="BT394" i="70" s="1"/>
  <c r="G393" i="70"/>
  <c r="S393" i="70" s="1"/>
  <c r="T393" i="70" s="1"/>
  <c r="K393" i="70"/>
  <c r="J393" i="70"/>
  <c r="I393" i="70"/>
  <c r="BU393" i="70" s="1"/>
  <c r="H393" i="70"/>
  <c r="AI393" i="70"/>
  <c r="CB390" i="70" l="1"/>
  <c r="BX391" i="70"/>
  <c r="BY391" i="70" s="1"/>
  <c r="CA391" i="70" s="1"/>
  <c r="BV392" i="70"/>
  <c r="BX392" i="70"/>
  <c r="BY392" i="70" s="1"/>
  <c r="V393" i="70"/>
  <c r="Q394" i="70"/>
  <c r="U394" i="70"/>
  <c r="AJ395" i="70"/>
  <c r="BP395" i="70" s="1"/>
  <c r="BQ395" i="70" s="1"/>
  <c r="BR395" i="70" s="1"/>
  <c r="BS395" i="70" s="1"/>
  <c r="BT395" i="70" s="1"/>
  <c r="G394" i="70"/>
  <c r="S394" i="70" s="1"/>
  <c r="T394" i="70" s="1"/>
  <c r="K394" i="70"/>
  <c r="J394" i="70"/>
  <c r="I394" i="70"/>
  <c r="BU394" i="70" s="1"/>
  <c r="H394" i="70"/>
  <c r="AI394" i="70"/>
  <c r="CB391" i="70" l="1"/>
  <c r="R393" i="70"/>
  <c r="BL393" i="70" s="1"/>
  <c r="CB392" i="70"/>
  <c r="CA392" i="70"/>
  <c r="BV393" i="70"/>
  <c r="Q395" i="70"/>
  <c r="U395" i="70"/>
  <c r="V394" i="70"/>
  <c r="R394" i="70" s="1"/>
  <c r="BL394" i="70" s="1"/>
  <c r="AJ396" i="70"/>
  <c r="BP396" i="70" s="1"/>
  <c r="BQ396" i="70" s="1"/>
  <c r="BR396" i="70" s="1"/>
  <c r="BS396" i="70" s="1"/>
  <c r="BT396" i="70" s="1"/>
  <c r="G395" i="70"/>
  <c r="S395" i="70" s="1"/>
  <c r="T395" i="70" s="1"/>
  <c r="K395" i="70"/>
  <c r="J395" i="70"/>
  <c r="I395" i="70"/>
  <c r="BU395" i="70" s="1"/>
  <c r="H395" i="70"/>
  <c r="AI395" i="70"/>
  <c r="BX393" i="70" l="1"/>
  <c r="BY393" i="70" s="1"/>
  <c r="CB393" i="70" s="1"/>
  <c r="BV394" i="70"/>
  <c r="V395" i="70"/>
  <c r="BV395" i="70" s="1"/>
  <c r="BX394" i="70"/>
  <c r="BY394" i="70" s="1"/>
  <c r="Q396" i="70"/>
  <c r="U396" i="70"/>
  <c r="AJ397" i="70"/>
  <c r="BP397" i="70" s="1"/>
  <c r="BQ397" i="70" s="1"/>
  <c r="BR397" i="70" s="1"/>
  <c r="BS397" i="70" s="1"/>
  <c r="BT397" i="70" s="1"/>
  <c r="J396" i="70"/>
  <c r="K396" i="70"/>
  <c r="H396" i="70"/>
  <c r="I396" i="70"/>
  <c r="BU396" i="70" s="1"/>
  <c r="G396" i="70"/>
  <c r="S396" i="70" s="1"/>
  <c r="T396" i="70" s="1"/>
  <c r="AI396" i="70"/>
  <c r="CA393" i="70" l="1"/>
  <c r="R395" i="70"/>
  <c r="BL395" i="70" s="1"/>
  <c r="CB394" i="70"/>
  <c r="CA394" i="70"/>
  <c r="Q397" i="70"/>
  <c r="U397" i="70"/>
  <c r="V396" i="70"/>
  <c r="R396" i="70" s="1"/>
  <c r="BL396" i="70" s="1"/>
  <c r="AJ398" i="70"/>
  <c r="BP398" i="70" s="1"/>
  <c r="BQ398" i="70" s="1"/>
  <c r="BR398" i="70" s="1"/>
  <c r="BS398" i="70" s="1"/>
  <c r="BT398" i="70" s="1"/>
  <c r="K397" i="70"/>
  <c r="J397" i="70"/>
  <c r="H397" i="70"/>
  <c r="I397" i="70"/>
  <c r="BU397" i="70" s="1"/>
  <c r="G397" i="70"/>
  <c r="S397" i="70" s="1"/>
  <c r="T397" i="70" s="1"/>
  <c r="AI397" i="70"/>
  <c r="BX395" i="70" l="1"/>
  <c r="BY395" i="70" s="1"/>
  <c r="CB395" i="70" s="1"/>
  <c r="BV396" i="70"/>
  <c r="BX396" i="70"/>
  <c r="BY396" i="70" s="1"/>
  <c r="Q398" i="70"/>
  <c r="U398" i="70"/>
  <c r="V397" i="70"/>
  <c r="AJ399" i="70"/>
  <c r="BP399" i="70" s="1"/>
  <c r="BQ399" i="70" s="1"/>
  <c r="BR399" i="70" s="1"/>
  <c r="BS399" i="70" s="1"/>
  <c r="BT399" i="70" s="1"/>
  <c r="K398" i="70"/>
  <c r="J398" i="70"/>
  <c r="H398" i="70"/>
  <c r="I398" i="70"/>
  <c r="BU398" i="70" s="1"/>
  <c r="G398" i="70"/>
  <c r="S398" i="70" s="1"/>
  <c r="T398" i="70" s="1"/>
  <c r="AI398" i="70"/>
  <c r="CA395" i="70" l="1"/>
  <c r="R397" i="70"/>
  <c r="BL397" i="70" s="1"/>
  <c r="CB396" i="70"/>
  <c r="CA396" i="70"/>
  <c r="BV397" i="70"/>
  <c r="V398" i="70"/>
  <c r="BV398" i="70" s="1"/>
  <c r="U399" i="70"/>
  <c r="Q399" i="70"/>
  <c r="AJ400" i="70"/>
  <c r="BP400" i="70" s="1"/>
  <c r="BQ400" i="70" s="1"/>
  <c r="BR400" i="70" s="1"/>
  <c r="BS400" i="70" s="1"/>
  <c r="BT400" i="70" s="1"/>
  <c r="K399" i="70"/>
  <c r="J399" i="70"/>
  <c r="H399" i="70"/>
  <c r="I399" i="70"/>
  <c r="BU399" i="70" s="1"/>
  <c r="G399" i="70"/>
  <c r="S399" i="70" s="1"/>
  <c r="T399" i="70" s="1"/>
  <c r="AI399" i="70"/>
  <c r="R398" i="70" l="1"/>
  <c r="BL398" i="70" s="1"/>
  <c r="BX397" i="70"/>
  <c r="BY397" i="70" s="1"/>
  <c r="CB397" i="70" s="1"/>
  <c r="V399" i="70"/>
  <c r="R399" i="70" s="1"/>
  <c r="BL399" i="70" s="1"/>
  <c r="U400" i="70"/>
  <c r="Q400" i="70"/>
  <c r="AJ401" i="70"/>
  <c r="BP401" i="70" s="1"/>
  <c r="BQ401" i="70" s="1"/>
  <c r="BR401" i="70" s="1"/>
  <c r="BS401" i="70" s="1"/>
  <c r="BT401" i="70" s="1"/>
  <c r="K400" i="70"/>
  <c r="J400" i="70"/>
  <c r="I400" i="70"/>
  <c r="BU400" i="70" s="1"/>
  <c r="H400" i="70"/>
  <c r="G400" i="70"/>
  <c r="S400" i="70" s="1"/>
  <c r="T400" i="70" s="1"/>
  <c r="AI400" i="70"/>
  <c r="BX398" i="70" l="1"/>
  <c r="BY398" i="70" s="1"/>
  <c r="CB398" i="70" s="1"/>
  <c r="CA397" i="70"/>
  <c r="BV399" i="70"/>
  <c r="BX399" i="70"/>
  <c r="BY399" i="70" s="1"/>
  <c r="U401" i="70"/>
  <c r="Q401" i="70"/>
  <c r="V400" i="70"/>
  <c r="AJ402" i="70"/>
  <c r="BP402" i="70" s="1"/>
  <c r="BQ402" i="70" s="1"/>
  <c r="BR402" i="70" s="1"/>
  <c r="BS402" i="70" s="1"/>
  <c r="BT402" i="70" s="1"/>
  <c r="G401" i="70"/>
  <c r="S401" i="70" s="1"/>
  <c r="T401" i="70" s="1"/>
  <c r="K401" i="70"/>
  <c r="J401" i="70"/>
  <c r="I401" i="70"/>
  <c r="BU401" i="70" s="1"/>
  <c r="H401" i="70"/>
  <c r="AI401" i="70"/>
  <c r="CA398" i="70" l="1"/>
  <c r="R400" i="70"/>
  <c r="BL400" i="70" s="1"/>
  <c r="CB399" i="70"/>
  <c r="CA399" i="70"/>
  <c r="BV400" i="70"/>
  <c r="Q402" i="70"/>
  <c r="U402" i="70"/>
  <c r="V401" i="70"/>
  <c r="R401" i="70" s="1"/>
  <c r="BL401" i="70" s="1"/>
  <c r="AJ403" i="70"/>
  <c r="BP403" i="70" s="1"/>
  <c r="BQ403" i="70" s="1"/>
  <c r="BR403" i="70" s="1"/>
  <c r="BS403" i="70" s="1"/>
  <c r="BT403" i="70" s="1"/>
  <c r="G402" i="70"/>
  <c r="S402" i="70" s="1"/>
  <c r="T402" i="70" s="1"/>
  <c r="K402" i="70"/>
  <c r="J402" i="70"/>
  <c r="I402" i="70"/>
  <c r="BU402" i="70" s="1"/>
  <c r="H402" i="70"/>
  <c r="AI402" i="70"/>
  <c r="BX400" i="70" l="1"/>
  <c r="BY400" i="70" s="1"/>
  <c r="CB400" i="70" s="1"/>
  <c r="BV401" i="70"/>
  <c r="BX401" i="70"/>
  <c r="BY401" i="70" s="1"/>
  <c r="Q403" i="70"/>
  <c r="U403" i="70"/>
  <c r="V402" i="70"/>
  <c r="AJ404" i="70"/>
  <c r="BP404" i="70" s="1"/>
  <c r="BQ404" i="70" s="1"/>
  <c r="BR404" i="70" s="1"/>
  <c r="BS404" i="70" s="1"/>
  <c r="BT404" i="70" s="1"/>
  <c r="G403" i="70"/>
  <c r="S403" i="70" s="1"/>
  <c r="T403" i="70" s="1"/>
  <c r="K403" i="70"/>
  <c r="J403" i="70"/>
  <c r="I403" i="70"/>
  <c r="BU403" i="70" s="1"/>
  <c r="H403" i="70"/>
  <c r="AI403" i="70"/>
  <c r="CA400" i="70" l="1"/>
  <c r="R402" i="70"/>
  <c r="BL402" i="70" s="1"/>
  <c r="CB401" i="70"/>
  <c r="CA401" i="70"/>
  <c r="BV402" i="70"/>
  <c r="V403" i="70"/>
  <c r="BV403" i="70" s="1"/>
  <c r="Q404" i="70"/>
  <c r="U404" i="70"/>
  <c r="AJ405" i="70"/>
  <c r="BP405" i="70" s="1"/>
  <c r="BQ405" i="70" s="1"/>
  <c r="BR405" i="70" s="1"/>
  <c r="BS405" i="70" s="1"/>
  <c r="BT405" i="70" s="1"/>
  <c r="J404" i="70"/>
  <c r="K404" i="70"/>
  <c r="H404" i="70"/>
  <c r="I404" i="70"/>
  <c r="BU404" i="70" s="1"/>
  <c r="G404" i="70"/>
  <c r="S404" i="70" s="1"/>
  <c r="T404" i="70" s="1"/>
  <c r="AI404" i="70"/>
  <c r="BX402" i="70" l="1"/>
  <c r="BY402" i="70" s="1"/>
  <c r="CB402" i="70" s="1"/>
  <c r="R403" i="70"/>
  <c r="BL403" i="70" s="1"/>
  <c r="U405" i="70"/>
  <c r="Q405" i="70"/>
  <c r="V404" i="70"/>
  <c r="R404" i="70" s="1"/>
  <c r="BL404" i="70" s="1"/>
  <c r="AJ406" i="70"/>
  <c r="BP406" i="70" s="1"/>
  <c r="BQ406" i="70" s="1"/>
  <c r="BR406" i="70" s="1"/>
  <c r="BS406" i="70" s="1"/>
  <c r="BT406" i="70" s="1"/>
  <c r="K405" i="70"/>
  <c r="J405" i="70"/>
  <c r="H405" i="70"/>
  <c r="I405" i="70"/>
  <c r="BU405" i="70" s="1"/>
  <c r="G405" i="70"/>
  <c r="S405" i="70" s="1"/>
  <c r="T405" i="70" s="1"/>
  <c r="AI405" i="70"/>
  <c r="CA402" i="70" l="1"/>
  <c r="BX403" i="70"/>
  <c r="BY403" i="70" s="1"/>
  <c r="CA403" i="70" s="1"/>
  <c r="BV404" i="70"/>
  <c r="BX404" i="70"/>
  <c r="BY404" i="70" s="1"/>
  <c r="U406" i="70"/>
  <c r="Q406" i="70"/>
  <c r="V405" i="70"/>
  <c r="AJ407" i="70"/>
  <c r="BP407" i="70" s="1"/>
  <c r="BQ407" i="70" s="1"/>
  <c r="BR407" i="70" s="1"/>
  <c r="BS407" i="70" s="1"/>
  <c r="BT407" i="70" s="1"/>
  <c r="K406" i="70"/>
  <c r="J406" i="70"/>
  <c r="H406" i="70"/>
  <c r="I406" i="70"/>
  <c r="BU406" i="70" s="1"/>
  <c r="G406" i="70"/>
  <c r="S406" i="70" s="1"/>
  <c r="T406" i="70" s="1"/>
  <c r="AI406" i="70"/>
  <c r="CB403" i="70" l="1"/>
  <c r="R405" i="70"/>
  <c r="BL405" i="70" s="1"/>
  <c r="CB404" i="70"/>
  <c r="CA404" i="70"/>
  <c r="BV405" i="70"/>
  <c r="Q407" i="70"/>
  <c r="U407" i="70"/>
  <c r="V406" i="70"/>
  <c r="R406" i="70" s="1"/>
  <c r="BL406" i="70" s="1"/>
  <c r="AJ408" i="70"/>
  <c r="BP408" i="70" s="1"/>
  <c r="BQ408" i="70" s="1"/>
  <c r="BR408" i="70" s="1"/>
  <c r="BS408" i="70" s="1"/>
  <c r="BT408" i="70" s="1"/>
  <c r="K407" i="70"/>
  <c r="J407" i="70"/>
  <c r="H407" i="70"/>
  <c r="I407" i="70"/>
  <c r="BU407" i="70" s="1"/>
  <c r="G407" i="70"/>
  <c r="S407" i="70" s="1"/>
  <c r="T407" i="70" s="1"/>
  <c r="AI407" i="70"/>
  <c r="BX405" i="70" l="1"/>
  <c r="BY405" i="70" s="1"/>
  <c r="CB405" i="70" s="1"/>
  <c r="BV406" i="70"/>
  <c r="V407" i="70"/>
  <c r="BV407" i="70" s="1"/>
  <c r="BX406" i="70"/>
  <c r="BY406" i="70" s="1"/>
  <c r="Q408" i="70"/>
  <c r="U408" i="70"/>
  <c r="AJ409" i="70"/>
  <c r="BP409" i="70" s="1"/>
  <c r="BQ409" i="70" s="1"/>
  <c r="BR409" i="70" s="1"/>
  <c r="BS409" i="70" s="1"/>
  <c r="BT409" i="70" s="1"/>
  <c r="K408" i="70"/>
  <c r="J408" i="70"/>
  <c r="I408" i="70"/>
  <c r="BU408" i="70" s="1"/>
  <c r="H408" i="70"/>
  <c r="G408" i="70"/>
  <c r="S408" i="70" s="1"/>
  <c r="T408" i="70" s="1"/>
  <c r="AI408" i="70"/>
  <c r="CA405" i="70" l="1"/>
  <c r="R407" i="70"/>
  <c r="BL407" i="70" s="1"/>
  <c r="CB406" i="70"/>
  <c r="CA406" i="70"/>
  <c r="Q409" i="70"/>
  <c r="U409" i="70"/>
  <c r="V408" i="70"/>
  <c r="R408" i="70" s="1"/>
  <c r="BL408" i="70" s="1"/>
  <c r="AJ410" i="70"/>
  <c r="BP410" i="70" s="1"/>
  <c r="BQ410" i="70" s="1"/>
  <c r="BR410" i="70" s="1"/>
  <c r="BS410" i="70" s="1"/>
  <c r="BT410" i="70" s="1"/>
  <c r="G409" i="70"/>
  <c r="S409" i="70" s="1"/>
  <c r="T409" i="70" s="1"/>
  <c r="K409" i="70"/>
  <c r="J409" i="70"/>
  <c r="I409" i="70"/>
  <c r="BU409" i="70" s="1"/>
  <c r="H409" i="70"/>
  <c r="AI409" i="70"/>
  <c r="BX407" i="70" l="1"/>
  <c r="BY407" i="70" s="1"/>
  <c r="CB407" i="70" s="1"/>
  <c r="BV408" i="70"/>
  <c r="BX408" i="70"/>
  <c r="BY408" i="70" s="1"/>
  <c r="U410" i="70"/>
  <c r="Q410" i="70"/>
  <c r="V409" i="70"/>
  <c r="AJ411" i="70"/>
  <c r="BP411" i="70" s="1"/>
  <c r="BQ411" i="70" s="1"/>
  <c r="BR411" i="70" s="1"/>
  <c r="BS411" i="70" s="1"/>
  <c r="BT411" i="70" s="1"/>
  <c r="G410" i="70"/>
  <c r="S410" i="70" s="1"/>
  <c r="T410" i="70" s="1"/>
  <c r="K410" i="70"/>
  <c r="J410" i="70"/>
  <c r="I410" i="70"/>
  <c r="BU410" i="70" s="1"/>
  <c r="H410" i="70"/>
  <c r="AI410" i="70"/>
  <c r="CA407" i="70" l="1"/>
  <c r="R409" i="70"/>
  <c r="BL409" i="70" s="1"/>
  <c r="CA408" i="70"/>
  <c r="CB408" i="70"/>
  <c r="BV409" i="70"/>
  <c r="Q411" i="70"/>
  <c r="U411" i="70"/>
  <c r="V410" i="70"/>
  <c r="R410" i="70" s="1"/>
  <c r="BL410" i="70" s="1"/>
  <c r="AJ412" i="70"/>
  <c r="BP412" i="70" s="1"/>
  <c r="BQ412" i="70" s="1"/>
  <c r="BR412" i="70" s="1"/>
  <c r="BS412" i="70" s="1"/>
  <c r="BT412" i="70" s="1"/>
  <c r="G411" i="70"/>
  <c r="S411" i="70" s="1"/>
  <c r="T411" i="70" s="1"/>
  <c r="K411" i="70"/>
  <c r="J411" i="70"/>
  <c r="I411" i="70"/>
  <c r="BU411" i="70" s="1"/>
  <c r="H411" i="70"/>
  <c r="AI411" i="70"/>
  <c r="BX409" i="70" l="1"/>
  <c r="BY409" i="70" s="1"/>
  <c r="CB409" i="70" s="1"/>
  <c r="BV410" i="70"/>
  <c r="V411" i="70"/>
  <c r="BV411" i="70" s="1"/>
  <c r="BX410" i="70"/>
  <c r="BY410" i="70" s="1"/>
  <c r="Q412" i="70"/>
  <c r="U412" i="70"/>
  <c r="AJ413" i="70"/>
  <c r="BP413" i="70" s="1"/>
  <c r="BQ413" i="70" s="1"/>
  <c r="BR413" i="70" s="1"/>
  <c r="BS413" i="70" s="1"/>
  <c r="BT413" i="70" s="1"/>
  <c r="J412" i="70"/>
  <c r="K412" i="70"/>
  <c r="H412" i="70"/>
  <c r="I412" i="70"/>
  <c r="BU412" i="70" s="1"/>
  <c r="G412" i="70"/>
  <c r="S412" i="70" s="1"/>
  <c r="T412" i="70" s="1"/>
  <c r="AI412" i="70"/>
  <c r="CA409" i="70" l="1"/>
  <c r="R411" i="70"/>
  <c r="BL411" i="70" s="1"/>
  <c r="CB410" i="70"/>
  <c r="CA410" i="70"/>
  <c r="Q413" i="70"/>
  <c r="U413" i="70"/>
  <c r="V412" i="70"/>
  <c r="R412" i="70" s="1"/>
  <c r="BL412" i="70" s="1"/>
  <c r="AJ414" i="70"/>
  <c r="BP414" i="70" s="1"/>
  <c r="BQ414" i="70" s="1"/>
  <c r="BR414" i="70" s="1"/>
  <c r="BS414" i="70" s="1"/>
  <c r="BT414" i="70" s="1"/>
  <c r="K413" i="70"/>
  <c r="J413" i="70"/>
  <c r="H413" i="70"/>
  <c r="I413" i="70"/>
  <c r="BU413" i="70" s="1"/>
  <c r="G413" i="70"/>
  <c r="S413" i="70" s="1"/>
  <c r="T413" i="70" s="1"/>
  <c r="AI413" i="70"/>
  <c r="BX411" i="70" l="1"/>
  <c r="BY411" i="70" s="1"/>
  <c r="CB411" i="70" s="1"/>
  <c r="BV412" i="70"/>
  <c r="V413" i="70"/>
  <c r="BV413" i="70" s="1"/>
  <c r="BX412" i="70"/>
  <c r="BY412" i="70" s="1"/>
  <c r="U414" i="70"/>
  <c r="Q414" i="70"/>
  <c r="AJ415" i="70"/>
  <c r="BP415" i="70" s="1"/>
  <c r="BQ415" i="70" s="1"/>
  <c r="BR415" i="70" s="1"/>
  <c r="BS415" i="70" s="1"/>
  <c r="BT415" i="70" s="1"/>
  <c r="K414" i="70"/>
  <c r="J414" i="70"/>
  <c r="H414" i="70"/>
  <c r="I414" i="70"/>
  <c r="BU414" i="70" s="1"/>
  <c r="G414" i="70"/>
  <c r="S414" i="70" s="1"/>
  <c r="T414" i="70" s="1"/>
  <c r="AI414" i="70"/>
  <c r="CA411" i="70" l="1"/>
  <c r="R413" i="70"/>
  <c r="BL413" i="70" s="1"/>
  <c r="CB412" i="70"/>
  <c r="CA412" i="70"/>
  <c r="V414" i="70"/>
  <c r="R414" i="70" s="1"/>
  <c r="BL414" i="70" s="1"/>
  <c r="Q415" i="70"/>
  <c r="U415" i="70"/>
  <c r="AJ416" i="70"/>
  <c r="BP416" i="70" s="1"/>
  <c r="BQ416" i="70" s="1"/>
  <c r="BR416" i="70" s="1"/>
  <c r="BS416" i="70" s="1"/>
  <c r="BT416" i="70" s="1"/>
  <c r="K415" i="70"/>
  <c r="J415" i="70"/>
  <c r="H415" i="70"/>
  <c r="I415" i="70"/>
  <c r="BU415" i="70" s="1"/>
  <c r="G415" i="70"/>
  <c r="S415" i="70" s="1"/>
  <c r="T415" i="70" s="1"/>
  <c r="AI415" i="70"/>
  <c r="BX413" i="70" l="1"/>
  <c r="BY413" i="70" s="1"/>
  <c r="CB413" i="70" s="1"/>
  <c r="BV414" i="70"/>
  <c r="V415" i="70"/>
  <c r="BV415" i="70" s="1"/>
  <c r="BX414" i="70"/>
  <c r="BY414" i="70" s="1"/>
  <c r="U416" i="70"/>
  <c r="Q416" i="70"/>
  <c r="AJ417" i="70"/>
  <c r="BP417" i="70" s="1"/>
  <c r="BQ417" i="70" s="1"/>
  <c r="BR417" i="70" s="1"/>
  <c r="BS417" i="70" s="1"/>
  <c r="BT417" i="70" s="1"/>
  <c r="K416" i="70"/>
  <c r="J416" i="70"/>
  <c r="I416" i="70"/>
  <c r="BU416" i="70" s="1"/>
  <c r="H416" i="70"/>
  <c r="G416" i="70"/>
  <c r="S416" i="70" s="1"/>
  <c r="T416" i="70" s="1"/>
  <c r="AI416" i="70"/>
  <c r="CA413" i="70" l="1"/>
  <c r="R415" i="70"/>
  <c r="BL415" i="70" s="1"/>
  <c r="CB414" i="70"/>
  <c r="CA414" i="70"/>
  <c r="V416" i="70"/>
  <c r="R416" i="70" s="1"/>
  <c r="BL416" i="70" s="1"/>
  <c r="Q417" i="70"/>
  <c r="U417" i="70"/>
  <c r="AJ418" i="70"/>
  <c r="BP418" i="70" s="1"/>
  <c r="BQ418" i="70" s="1"/>
  <c r="BR418" i="70" s="1"/>
  <c r="BS418" i="70" s="1"/>
  <c r="BT418" i="70" s="1"/>
  <c r="G417" i="70"/>
  <c r="S417" i="70" s="1"/>
  <c r="T417" i="70" s="1"/>
  <c r="K417" i="70"/>
  <c r="J417" i="70"/>
  <c r="I417" i="70"/>
  <c r="BU417" i="70" s="1"/>
  <c r="H417" i="70"/>
  <c r="AI417" i="70"/>
  <c r="BX415" i="70" l="1"/>
  <c r="BY415" i="70" s="1"/>
  <c r="CB415" i="70" s="1"/>
  <c r="BV416" i="70"/>
  <c r="V417" i="70"/>
  <c r="BV417" i="70" s="1"/>
  <c r="BX416" i="70"/>
  <c r="BY416" i="70" s="1"/>
  <c r="Q418" i="70"/>
  <c r="U418" i="70"/>
  <c r="AJ419" i="70"/>
  <c r="BP419" i="70" s="1"/>
  <c r="BQ419" i="70" s="1"/>
  <c r="BR419" i="70" s="1"/>
  <c r="BS419" i="70" s="1"/>
  <c r="BT419" i="70" s="1"/>
  <c r="G418" i="70"/>
  <c r="S418" i="70" s="1"/>
  <c r="T418" i="70" s="1"/>
  <c r="K418" i="70"/>
  <c r="J418" i="70"/>
  <c r="I418" i="70"/>
  <c r="BU418" i="70" s="1"/>
  <c r="H418" i="70"/>
  <c r="AI418" i="70"/>
  <c r="CA415" i="70" l="1"/>
  <c r="R417" i="70"/>
  <c r="BL417" i="70" s="1"/>
  <c r="CB416" i="70"/>
  <c r="CA416" i="70"/>
  <c r="V418" i="70"/>
  <c r="BV418" i="70" s="1"/>
  <c r="BX417" i="70"/>
  <c r="BY417" i="70" s="1"/>
  <c r="U419" i="70"/>
  <c r="Q419" i="70"/>
  <c r="AJ420" i="70"/>
  <c r="BP420" i="70" s="1"/>
  <c r="BQ420" i="70" s="1"/>
  <c r="BR420" i="70" s="1"/>
  <c r="BS420" i="70" s="1"/>
  <c r="BT420" i="70" s="1"/>
  <c r="G419" i="70"/>
  <c r="S419" i="70" s="1"/>
  <c r="T419" i="70" s="1"/>
  <c r="K419" i="70"/>
  <c r="J419" i="70"/>
  <c r="I419" i="70"/>
  <c r="BU419" i="70" s="1"/>
  <c r="H419" i="70"/>
  <c r="AI419" i="70"/>
  <c r="R418" i="70" l="1"/>
  <c r="BL418" i="70" s="1"/>
  <c r="CB417" i="70"/>
  <c r="CA417" i="70"/>
  <c r="V419" i="70"/>
  <c r="R419" i="70" s="1"/>
  <c r="BL419" i="70" s="1"/>
  <c r="U420" i="70"/>
  <c r="Q420" i="70"/>
  <c r="AJ421" i="70"/>
  <c r="BP421" i="70" s="1"/>
  <c r="BQ421" i="70" s="1"/>
  <c r="BR421" i="70" s="1"/>
  <c r="BS421" i="70" s="1"/>
  <c r="BT421" i="70" s="1"/>
  <c r="J420" i="70"/>
  <c r="K420" i="70"/>
  <c r="H420" i="70"/>
  <c r="I420" i="70"/>
  <c r="BU420" i="70" s="1"/>
  <c r="G420" i="70"/>
  <c r="S420" i="70" s="1"/>
  <c r="T420" i="70" s="1"/>
  <c r="AI420" i="70"/>
  <c r="BX418" i="70" l="1"/>
  <c r="BY418" i="70" s="1"/>
  <c r="CB418" i="70" s="1"/>
  <c r="BV419" i="70"/>
  <c r="BX419" i="70"/>
  <c r="BY419" i="70" s="1"/>
  <c r="U421" i="70"/>
  <c r="Q421" i="70"/>
  <c r="V420" i="70"/>
  <c r="AJ422" i="70"/>
  <c r="BP422" i="70" s="1"/>
  <c r="BQ422" i="70" s="1"/>
  <c r="BR422" i="70" s="1"/>
  <c r="BS422" i="70" s="1"/>
  <c r="BT422" i="70" s="1"/>
  <c r="K421" i="70"/>
  <c r="J421" i="70"/>
  <c r="H421" i="70"/>
  <c r="I421" i="70"/>
  <c r="BU421" i="70" s="1"/>
  <c r="G421" i="70"/>
  <c r="S421" i="70" s="1"/>
  <c r="T421" i="70" s="1"/>
  <c r="AI421" i="70"/>
  <c r="CA418" i="70" l="1"/>
  <c r="R420" i="70"/>
  <c r="BL420" i="70" s="1"/>
  <c r="CB419" i="70"/>
  <c r="CA419" i="70"/>
  <c r="BV420" i="70"/>
  <c r="Q422" i="70"/>
  <c r="U422" i="70"/>
  <c r="V421" i="70"/>
  <c r="R421" i="70" s="1"/>
  <c r="BL421" i="70" s="1"/>
  <c r="AJ423" i="70"/>
  <c r="BP423" i="70" s="1"/>
  <c r="BQ423" i="70" s="1"/>
  <c r="BR423" i="70" s="1"/>
  <c r="BS423" i="70" s="1"/>
  <c r="BT423" i="70" s="1"/>
  <c r="K422" i="70"/>
  <c r="J422" i="70"/>
  <c r="H422" i="70"/>
  <c r="I422" i="70"/>
  <c r="BU422" i="70" s="1"/>
  <c r="G422" i="70"/>
  <c r="S422" i="70" s="1"/>
  <c r="T422" i="70" s="1"/>
  <c r="AI422" i="70"/>
  <c r="BX420" i="70" l="1"/>
  <c r="BY420" i="70" s="1"/>
  <c r="CB420" i="70" s="1"/>
  <c r="BV421" i="70"/>
  <c r="V422" i="70"/>
  <c r="BV422" i="70" s="1"/>
  <c r="BX421" i="70"/>
  <c r="BY421" i="70" s="1"/>
  <c r="U423" i="70"/>
  <c r="Q423" i="70"/>
  <c r="AJ424" i="70"/>
  <c r="BP424" i="70" s="1"/>
  <c r="BQ424" i="70" s="1"/>
  <c r="BR424" i="70" s="1"/>
  <c r="BS424" i="70" s="1"/>
  <c r="BT424" i="70" s="1"/>
  <c r="K423" i="70"/>
  <c r="J423" i="70"/>
  <c r="H423" i="70"/>
  <c r="I423" i="70"/>
  <c r="BU423" i="70" s="1"/>
  <c r="G423" i="70"/>
  <c r="S423" i="70" s="1"/>
  <c r="T423" i="70" s="1"/>
  <c r="AI423" i="70"/>
  <c r="CA420" i="70" l="1"/>
  <c r="R422" i="70"/>
  <c r="BL422" i="70" s="1"/>
  <c r="CB421" i="70"/>
  <c r="CA421" i="70"/>
  <c r="V423" i="70"/>
  <c r="R423" i="70" s="1"/>
  <c r="BL423" i="70" s="1"/>
  <c r="Q424" i="70"/>
  <c r="U424" i="70"/>
  <c r="AJ425" i="70"/>
  <c r="BP425" i="70" s="1"/>
  <c r="BQ425" i="70" s="1"/>
  <c r="BR425" i="70" s="1"/>
  <c r="BS425" i="70" s="1"/>
  <c r="BT425" i="70" s="1"/>
  <c r="K424" i="70"/>
  <c r="J424" i="70"/>
  <c r="I424" i="70"/>
  <c r="BU424" i="70" s="1"/>
  <c r="H424" i="70"/>
  <c r="G424" i="70"/>
  <c r="S424" i="70" s="1"/>
  <c r="T424" i="70" s="1"/>
  <c r="AI424" i="70"/>
  <c r="BX422" i="70" l="1"/>
  <c r="BY422" i="70" s="1"/>
  <c r="CA422" i="70" s="1"/>
  <c r="BV423" i="70"/>
  <c r="BX423" i="70"/>
  <c r="BY423" i="70" s="1"/>
  <c r="U425" i="70"/>
  <c r="Q425" i="70"/>
  <c r="V424" i="70"/>
  <c r="AJ426" i="70"/>
  <c r="BP426" i="70" s="1"/>
  <c r="BQ426" i="70" s="1"/>
  <c r="BR426" i="70" s="1"/>
  <c r="BS426" i="70" s="1"/>
  <c r="BT426" i="70" s="1"/>
  <c r="G425" i="70"/>
  <c r="S425" i="70" s="1"/>
  <c r="T425" i="70" s="1"/>
  <c r="K425" i="70"/>
  <c r="J425" i="70"/>
  <c r="I425" i="70"/>
  <c r="BU425" i="70" s="1"/>
  <c r="H425" i="70"/>
  <c r="AI425" i="70"/>
  <c r="CB422" i="70" l="1"/>
  <c r="R424" i="70"/>
  <c r="BL424" i="70" s="1"/>
  <c r="CB423" i="70"/>
  <c r="CA423" i="70"/>
  <c r="BV424" i="70"/>
  <c r="U426" i="70"/>
  <c r="Q426" i="70"/>
  <c r="V425" i="70"/>
  <c r="R425" i="70" s="1"/>
  <c r="BL425" i="70" s="1"/>
  <c r="AJ427" i="70"/>
  <c r="BP427" i="70" s="1"/>
  <c r="BQ427" i="70" s="1"/>
  <c r="BR427" i="70" s="1"/>
  <c r="BS427" i="70" s="1"/>
  <c r="BT427" i="70" s="1"/>
  <c r="G426" i="70"/>
  <c r="S426" i="70" s="1"/>
  <c r="T426" i="70" s="1"/>
  <c r="K426" i="70"/>
  <c r="J426" i="70"/>
  <c r="I426" i="70"/>
  <c r="BU426" i="70" s="1"/>
  <c r="H426" i="70"/>
  <c r="AI426" i="70"/>
  <c r="BX424" i="70" l="1"/>
  <c r="BY424" i="70" s="1"/>
  <c r="CB424" i="70" s="1"/>
  <c r="BV425" i="70"/>
  <c r="BX425" i="70"/>
  <c r="BY425" i="70" s="1"/>
  <c r="U427" i="70"/>
  <c r="Q427" i="70"/>
  <c r="V426" i="70"/>
  <c r="R426" i="70" s="1"/>
  <c r="BL426" i="70" s="1"/>
  <c r="AJ428" i="70"/>
  <c r="BP428" i="70" s="1"/>
  <c r="BQ428" i="70" s="1"/>
  <c r="BR428" i="70" s="1"/>
  <c r="BS428" i="70" s="1"/>
  <c r="BT428" i="70" s="1"/>
  <c r="G427" i="70"/>
  <c r="S427" i="70" s="1"/>
  <c r="T427" i="70" s="1"/>
  <c r="K427" i="70"/>
  <c r="J427" i="70"/>
  <c r="I427" i="70"/>
  <c r="BU427" i="70" s="1"/>
  <c r="H427" i="70"/>
  <c r="AI427" i="70"/>
  <c r="CA424" i="70" l="1"/>
  <c r="CB425" i="70"/>
  <c r="CA425" i="70"/>
  <c r="BV426" i="70"/>
  <c r="BX426" i="70"/>
  <c r="BY426" i="70" s="1"/>
  <c r="Q428" i="70"/>
  <c r="U428" i="70"/>
  <c r="V427" i="70"/>
  <c r="R427" i="70" s="1"/>
  <c r="BL427" i="70" s="1"/>
  <c r="AJ429" i="70"/>
  <c r="BP429" i="70" s="1"/>
  <c r="BQ429" i="70" s="1"/>
  <c r="BR429" i="70" s="1"/>
  <c r="BS429" i="70" s="1"/>
  <c r="BT429" i="70" s="1"/>
  <c r="J428" i="70"/>
  <c r="K428" i="70"/>
  <c r="H428" i="70"/>
  <c r="I428" i="70"/>
  <c r="BU428" i="70" s="1"/>
  <c r="G428" i="70"/>
  <c r="S428" i="70" s="1"/>
  <c r="T428" i="70" s="1"/>
  <c r="AI428" i="70"/>
  <c r="CB426" i="70" l="1"/>
  <c r="CA426" i="70"/>
  <c r="BV427" i="70"/>
  <c r="BX427" i="70"/>
  <c r="BY427" i="70" s="1"/>
  <c r="U429" i="70"/>
  <c r="Q429" i="70"/>
  <c r="V428" i="70"/>
  <c r="AJ430" i="70"/>
  <c r="BP430" i="70" s="1"/>
  <c r="BQ430" i="70" s="1"/>
  <c r="BR430" i="70" s="1"/>
  <c r="BS430" i="70" s="1"/>
  <c r="BT430" i="70" s="1"/>
  <c r="K429" i="70"/>
  <c r="J429" i="70"/>
  <c r="H429" i="70"/>
  <c r="I429" i="70"/>
  <c r="BU429" i="70" s="1"/>
  <c r="G429" i="70"/>
  <c r="S429" i="70" s="1"/>
  <c r="T429" i="70" s="1"/>
  <c r="AI429" i="70"/>
  <c r="R428" i="70" l="1"/>
  <c r="BL428" i="70" s="1"/>
  <c r="CB427" i="70"/>
  <c r="CA427" i="70"/>
  <c r="BV428" i="70"/>
  <c r="U430" i="70"/>
  <c r="Q430" i="70"/>
  <c r="V429" i="70"/>
  <c r="R429" i="70" s="1"/>
  <c r="BL429" i="70" s="1"/>
  <c r="AJ431" i="70"/>
  <c r="BP431" i="70" s="1"/>
  <c r="BQ431" i="70" s="1"/>
  <c r="BR431" i="70" s="1"/>
  <c r="BS431" i="70" s="1"/>
  <c r="BT431" i="70" s="1"/>
  <c r="K430" i="70"/>
  <c r="J430" i="70"/>
  <c r="H430" i="70"/>
  <c r="I430" i="70"/>
  <c r="BU430" i="70" s="1"/>
  <c r="G430" i="70"/>
  <c r="S430" i="70" s="1"/>
  <c r="T430" i="70" s="1"/>
  <c r="AI430" i="70"/>
  <c r="BX428" i="70" l="1"/>
  <c r="BY428" i="70" s="1"/>
  <c r="CB428" i="70" s="1"/>
  <c r="V430" i="70"/>
  <c r="BV430" i="70" s="1"/>
  <c r="BV429" i="70"/>
  <c r="BX429" i="70"/>
  <c r="BY429" i="70" s="1"/>
  <c r="Q431" i="70"/>
  <c r="U431" i="70"/>
  <c r="AJ432" i="70"/>
  <c r="BP432" i="70" s="1"/>
  <c r="BQ432" i="70" s="1"/>
  <c r="BR432" i="70" s="1"/>
  <c r="BS432" i="70" s="1"/>
  <c r="BT432" i="70" s="1"/>
  <c r="K431" i="70"/>
  <c r="J431" i="70"/>
  <c r="H431" i="70"/>
  <c r="I431" i="70"/>
  <c r="BU431" i="70" s="1"/>
  <c r="G431" i="70"/>
  <c r="S431" i="70" s="1"/>
  <c r="T431" i="70" s="1"/>
  <c r="AI431" i="70"/>
  <c r="CA428" i="70" l="1"/>
  <c r="R430" i="70"/>
  <c r="BL430" i="70" s="1"/>
  <c r="CB429" i="70"/>
  <c r="CA429" i="70"/>
  <c r="U432" i="70"/>
  <c r="Q432" i="70"/>
  <c r="V431" i="70"/>
  <c r="R431" i="70" s="1"/>
  <c r="BL431" i="70" s="1"/>
  <c r="AJ433" i="70"/>
  <c r="BP433" i="70" s="1"/>
  <c r="BQ433" i="70" s="1"/>
  <c r="BR433" i="70" s="1"/>
  <c r="BS433" i="70" s="1"/>
  <c r="BT433" i="70" s="1"/>
  <c r="K432" i="70"/>
  <c r="J432" i="70"/>
  <c r="I432" i="70"/>
  <c r="BU432" i="70" s="1"/>
  <c r="H432" i="70"/>
  <c r="G432" i="70"/>
  <c r="S432" i="70" s="1"/>
  <c r="T432" i="70" s="1"/>
  <c r="AI432" i="70"/>
  <c r="BX430" i="70" l="1"/>
  <c r="BY430" i="70" s="1"/>
  <c r="CB430" i="70" s="1"/>
  <c r="BV431" i="70"/>
  <c r="BX431" i="70"/>
  <c r="BY431" i="70" s="1"/>
  <c r="U433" i="70"/>
  <c r="Q433" i="70"/>
  <c r="V432" i="70"/>
  <c r="R432" i="70" s="1"/>
  <c r="BL432" i="70" s="1"/>
  <c r="AJ434" i="70"/>
  <c r="BP434" i="70" s="1"/>
  <c r="BQ434" i="70" s="1"/>
  <c r="BR434" i="70" s="1"/>
  <c r="BS434" i="70" s="1"/>
  <c r="BT434" i="70" s="1"/>
  <c r="G433" i="70"/>
  <c r="S433" i="70" s="1"/>
  <c r="T433" i="70" s="1"/>
  <c r="K433" i="70"/>
  <c r="J433" i="70"/>
  <c r="I433" i="70"/>
  <c r="BU433" i="70" s="1"/>
  <c r="H433" i="70"/>
  <c r="AI433" i="70"/>
  <c r="CA430" i="70" l="1"/>
  <c r="CB431" i="70"/>
  <c r="CA431" i="70"/>
  <c r="V433" i="70"/>
  <c r="BV433" i="70" s="1"/>
  <c r="BV432" i="70"/>
  <c r="BX432" i="70"/>
  <c r="BY432" i="70" s="1"/>
  <c r="U434" i="70"/>
  <c r="Q434" i="70"/>
  <c r="AJ435" i="70"/>
  <c r="BP435" i="70" s="1"/>
  <c r="BQ435" i="70" s="1"/>
  <c r="BR435" i="70" s="1"/>
  <c r="BS435" i="70" s="1"/>
  <c r="BT435" i="70" s="1"/>
  <c r="G434" i="70"/>
  <c r="S434" i="70" s="1"/>
  <c r="T434" i="70" s="1"/>
  <c r="K434" i="70"/>
  <c r="J434" i="70"/>
  <c r="I434" i="70"/>
  <c r="BU434" i="70" s="1"/>
  <c r="H434" i="70"/>
  <c r="AI434" i="70"/>
  <c r="R433" i="70" l="1"/>
  <c r="BL433" i="70" s="1"/>
  <c r="CB432" i="70"/>
  <c r="CA432" i="70"/>
  <c r="V434" i="70"/>
  <c r="R434" i="70" s="1"/>
  <c r="BL434" i="70" s="1"/>
  <c r="Q435" i="70"/>
  <c r="U435" i="70"/>
  <c r="AJ436" i="70"/>
  <c r="BP436" i="70" s="1"/>
  <c r="BQ436" i="70" s="1"/>
  <c r="BR436" i="70" s="1"/>
  <c r="BS436" i="70" s="1"/>
  <c r="BT436" i="70" s="1"/>
  <c r="G435" i="70"/>
  <c r="S435" i="70" s="1"/>
  <c r="T435" i="70" s="1"/>
  <c r="K435" i="70"/>
  <c r="J435" i="70"/>
  <c r="I435" i="70"/>
  <c r="BU435" i="70" s="1"/>
  <c r="H435" i="70"/>
  <c r="AI435" i="70"/>
  <c r="BX433" i="70" l="1"/>
  <c r="BY433" i="70" s="1"/>
  <c r="CB433" i="70" s="1"/>
  <c r="V435" i="70"/>
  <c r="BV435" i="70" s="1"/>
  <c r="BV434" i="70"/>
  <c r="BX434" i="70"/>
  <c r="BY434" i="70" s="1"/>
  <c r="Q436" i="70"/>
  <c r="U436" i="70"/>
  <c r="AJ437" i="70"/>
  <c r="BP437" i="70" s="1"/>
  <c r="BQ437" i="70" s="1"/>
  <c r="BR437" i="70" s="1"/>
  <c r="BS437" i="70" s="1"/>
  <c r="BT437" i="70" s="1"/>
  <c r="J436" i="70"/>
  <c r="K436" i="70"/>
  <c r="H436" i="70"/>
  <c r="I436" i="70"/>
  <c r="BU436" i="70" s="1"/>
  <c r="G436" i="70"/>
  <c r="S436" i="70" s="1"/>
  <c r="T436" i="70" s="1"/>
  <c r="AI436" i="70"/>
  <c r="CA433" i="70" l="1"/>
  <c r="R435" i="70"/>
  <c r="BL435" i="70" s="1"/>
  <c r="CB434" i="70"/>
  <c r="CA434" i="70"/>
  <c r="U437" i="70"/>
  <c r="Q437" i="70"/>
  <c r="V436" i="70"/>
  <c r="R436" i="70" s="1"/>
  <c r="BL436" i="70" s="1"/>
  <c r="AJ438" i="70"/>
  <c r="BP438" i="70" s="1"/>
  <c r="BQ438" i="70" s="1"/>
  <c r="BR438" i="70" s="1"/>
  <c r="BS438" i="70" s="1"/>
  <c r="BT438" i="70" s="1"/>
  <c r="K437" i="70"/>
  <c r="J437" i="70"/>
  <c r="H437" i="70"/>
  <c r="I437" i="70"/>
  <c r="BU437" i="70" s="1"/>
  <c r="G437" i="70"/>
  <c r="S437" i="70" s="1"/>
  <c r="T437" i="70" s="1"/>
  <c r="AI437" i="70"/>
  <c r="BX435" i="70" l="1"/>
  <c r="BY435" i="70" s="1"/>
  <c r="CA435" i="70" s="1"/>
  <c r="V437" i="70"/>
  <c r="BV437" i="70" s="1"/>
  <c r="BV436" i="70"/>
  <c r="BX436" i="70"/>
  <c r="BY436" i="70" s="1"/>
  <c r="U438" i="70"/>
  <c r="Q438" i="70"/>
  <c r="AJ439" i="70"/>
  <c r="BP439" i="70" s="1"/>
  <c r="BQ439" i="70" s="1"/>
  <c r="BR439" i="70" s="1"/>
  <c r="BS439" i="70" s="1"/>
  <c r="BT439" i="70" s="1"/>
  <c r="K438" i="70"/>
  <c r="J438" i="70"/>
  <c r="H438" i="70"/>
  <c r="I438" i="70"/>
  <c r="BU438" i="70" s="1"/>
  <c r="G438" i="70"/>
  <c r="S438" i="70" s="1"/>
  <c r="T438" i="70" s="1"/>
  <c r="AI438" i="70"/>
  <c r="CB435" i="70" l="1"/>
  <c r="R437" i="70"/>
  <c r="BL437" i="70" s="1"/>
  <c r="CB436" i="70"/>
  <c r="CA436" i="70"/>
  <c r="V438" i="70"/>
  <c r="R438" i="70" s="1"/>
  <c r="BL438" i="70" s="1"/>
  <c r="Q439" i="70"/>
  <c r="U439" i="70"/>
  <c r="AJ440" i="70"/>
  <c r="BP440" i="70" s="1"/>
  <c r="BQ440" i="70" s="1"/>
  <c r="BR440" i="70" s="1"/>
  <c r="BS440" i="70" s="1"/>
  <c r="BT440" i="70" s="1"/>
  <c r="K439" i="70"/>
  <c r="J439" i="70"/>
  <c r="H439" i="70"/>
  <c r="I439" i="70"/>
  <c r="BU439" i="70" s="1"/>
  <c r="G439" i="70"/>
  <c r="S439" i="70" s="1"/>
  <c r="T439" i="70" s="1"/>
  <c r="AI439" i="70"/>
  <c r="BX437" i="70" l="1"/>
  <c r="BY437" i="70" s="1"/>
  <c r="CA437" i="70" s="1"/>
  <c r="BV438" i="70"/>
  <c r="BX438" i="70"/>
  <c r="BY438" i="70" s="1"/>
  <c r="Q440" i="70"/>
  <c r="U440" i="70"/>
  <c r="V439" i="70"/>
  <c r="R439" i="70" s="1"/>
  <c r="BL439" i="70" s="1"/>
  <c r="AJ441" i="70"/>
  <c r="BP441" i="70" s="1"/>
  <c r="BQ441" i="70" s="1"/>
  <c r="BR441" i="70" s="1"/>
  <c r="BS441" i="70" s="1"/>
  <c r="BT441" i="70" s="1"/>
  <c r="K440" i="70"/>
  <c r="J440" i="70"/>
  <c r="I440" i="70"/>
  <c r="BU440" i="70" s="1"/>
  <c r="H440" i="70"/>
  <c r="G440" i="70"/>
  <c r="S440" i="70" s="1"/>
  <c r="T440" i="70" s="1"/>
  <c r="AI440" i="70"/>
  <c r="CB437" i="70" l="1"/>
  <c r="CB438" i="70"/>
  <c r="CA438" i="70"/>
  <c r="BV439" i="70"/>
  <c r="BX439" i="70"/>
  <c r="BY439" i="70" s="1"/>
  <c r="U441" i="70"/>
  <c r="Q441" i="70"/>
  <c r="V440" i="70"/>
  <c r="AJ442" i="70"/>
  <c r="BP442" i="70" s="1"/>
  <c r="BQ442" i="70" s="1"/>
  <c r="BR442" i="70" s="1"/>
  <c r="BS442" i="70" s="1"/>
  <c r="BT442" i="70" s="1"/>
  <c r="G441" i="70"/>
  <c r="S441" i="70" s="1"/>
  <c r="T441" i="70" s="1"/>
  <c r="K441" i="70"/>
  <c r="J441" i="70"/>
  <c r="I441" i="70"/>
  <c r="BU441" i="70" s="1"/>
  <c r="H441" i="70"/>
  <c r="AI441" i="70"/>
  <c r="R440" i="70" l="1"/>
  <c r="BL440" i="70" s="1"/>
  <c r="CB439" i="70"/>
  <c r="CA439" i="70"/>
  <c r="BV440" i="70"/>
  <c r="Q442" i="70"/>
  <c r="U442" i="70"/>
  <c r="V441" i="70"/>
  <c r="R441" i="70" s="1"/>
  <c r="BL441" i="70" s="1"/>
  <c r="AJ443" i="70"/>
  <c r="BP443" i="70" s="1"/>
  <c r="BQ443" i="70" s="1"/>
  <c r="BR443" i="70" s="1"/>
  <c r="BS443" i="70" s="1"/>
  <c r="BT443" i="70" s="1"/>
  <c r="G442" i="70"/>
  <c r="S442" i="70" s="1"/>
  <c r="T442" i="70" s="1"/>
  <c r="K442" i="70"/>
  <c r="J442" i="70"/>
  <c r="I442" i="70"/>
  <c r="BU442" i="70" s="1"/>
  <c r="H442" i="70"/>
  <c r="AI442" i="70"/>
  <c r="BX440" i="70" l="1"/>
  <c r="BY440" i="70" s="1"/>
  <c r="CB440" i="70" s="1"/>
  <c r="BV441" i="70"/>
  <c r="BX441" i="70"/>
  <c r="BY441" i="70" s="1"/>
  <c r="U443" i="70"/>
  <c r="Q443" i="70"/>
  <c r="V442" i="70"/>
  <c r="AJ444" i="70"/>
  <c r="BP444" i="70" s="1"/>
  <c r="BQ444" i="70" s="1"/>
  <c r="BR444" i="70" s="1"/>
  <c r="BS444" i="70" s="1"/>
  <c r="BT444" i="70" s="1"/>
  <c r="G443" i="70"/>
  <c r="S443" i="70" s="1"/>
  <c r="T443" i="70" s="1"/>
  <c r="K443" i="70"/>
  <c r="J443" i="70"/>
  <c r="I443" i="70"/>
  <c r="BU443" i="70" s="1"/>
  <c r="H443" i="70"/>
  <c r="AI443" i="70"/>
  <c r="CA440" i="70" l="1"/>
  <c r="R442" i="70"/>
  <c r="BL442" i="70" s="1"/>
  <c r="CA441" i="70"/>
  <c r="CB441" i="70"/>
  <c r="BV442" i="70"/>
  <c r="U444" i="70"/>
  <c r="Q444" i="70"/>
  <c r="V443" i="70"/>
  <c r="R443" i="70" s="1"/>
  <c r="BL443" i="70" s="1"/>
  <c r="AJ445" i="70"/>
  <c r="BP445" i="70" s="1"/>
  <c r="BQ445" i="70" s="1"/>
  <c r="BR445" i="70" s="1"/>
  <c r="BS445" i="70" s="1"/>
  <c r="BT445" i="70" s="1"/>
  <c r="K444" i="70"/>
  <c r="J444" i="70"/>
  <c r="H444" i="70"/>
  <c r="I444" i="70"/>
  <c r="BU444" i="70" s="1"/>
  <c r="G444" i="70"/>
  <c r="S444" i="70" s="1"/>
  <c r="T444" i="70" s="1"/>
  <c r="AI444" i="70"/>
  <c r="BX442" i="70" l="1"/>
  <c r="BY442" i="70" s="1"/>
  <c r="CB442" i="70" s="1"/>
  <c r="BV443" i="70"/>
  <c r="BX443" i="70"/>
  <c r="BY443" i="70" s="1"/>
  <c r="U445" i="70"/>
  <c r="Q445" i="70"/>
  <c r="V444" i="70"/>
  <c r="R444" i="70" s="1"/>
  <c r="BL444" i="70" s="1"/>
  <c r="AJ446" i="70"/>
  <c r="BP446" i="70" s="1"/>
  <c r="BQ446" i="70" s="1"/>
  <c r="BR446" i="70" s="1"/>
  <c r="BS446" i="70" s="1"/>
  <c r="BT446" i="70" s="1"/>
  <c r="K445" i="70"/>
  <c r="J445" i="70"/>
  <c r="H445" i="70"/>
  <c r="I445" i="70"/>
  <c r="BU445" i="70" s="1"/>
  <c r="G445" i="70"/>
  <c r="S445" i="70" s="1"/>
  <c r="T445" i="70" s="1"/>
  <c r="AI445" i="70"/>
  <c r="CA442" i="70" l="1"/>
  <c r="CB443" i="70"/>
  <c r="CA443" i="70"/>
  <c r="BV444" i="70"/>
  <c r="BX444" i="70"/>
  <c r="BY444" i="70" s="1"/>
  <c r="Q446" i="70"/>
  <c r="U446" i="70"/>
  <c r="V445" i="70"/>
  <c r="R445" i="70" s="1"/>
  <c r="BL445" i="70" s="1"/>
  <c r="AJ447" i="70"/>
  <c r="BP447" i="70" s="1"/>
  <c r="BQ447" i="70" s="1"/>
  <c r="BR447" i="70" s="1"/>
  <c r="BS447" i="70" s="1"/>
  <c r="BT447" i="70" s="1"/>
  <c r="K446" i="70"/>
  <c r="J446" i="70"/>
  <c r="H446" i="70"/>
  <c r="I446" i="70"/>
  <c r="BU446" i="70" s="1"/>
  <c r="G446" i="70"/>
  <c r="S446" i="70" s="1"/>
  <c r="T446" i="70" s="1"/>
  <c r="AI446" i="70"/>
  <c r="CB444" i="70" l="1"/>
  <c r="CA444" i="70"/>
  <c r="BV445" i="70"/>
  <c r="V446" i="70"/>
  <c r="BV446" i="70" s="1"/>
  <c r="BX445" i="70"/>
  <c r="BY445" i="70" s="1"/>
  <c r="U447" i="70"/>
  <c r="Q447" i="70"/>
  <c r="AJ448" i="70"/>
  <c r="BP448" i="70" s="1"/>
  <c r="BQ448" i="70" s="1"/>
  <c r="BR448" i="70" s="1"/>
  <c r="BS448" i="70" s="1"/>
  <c r="BT448" i="70" s="1"/>
  <c r="K447" i="70"/>
  <c r="J447" i="70"/>
  <c r="H447" i="70"/>
  <c r="I447" i="70"/>
  <c r="BU447" i="70" s="1"/>
  <c r="G447" i="70"/>
  <c r="S447" i="70" s="1"/>
  <c r="T447" i="70" s="1"/>
  <c r="AI447" i="70"/>
  <c r="R446" i="70" l="1"/>
  <c r="BL446" i="70" s="1"/>
  <c r="CB445" i="70"/>
  <c r="CA445" i="70"/>
  <c r="V447" i="70"/>
  <c r="R447" i="70" s="1"/>
  <c r="BL447" i="70" s="1"/>
  <c r="U448" i="70"/>
  <c r="Q448" i="70"/>
  <c r="AJ449" i="70"/>
  <c r="BP449" i="70" s="1"/>
  <c r="BQ449" i="70" s="1"/>
  <c r="BR449" i="70" s="1"/>
  <c r="BS449" i="70" s="1"/>
  <c r="BT449" i="70" s="1"/>
  <c r="K448" i="70"/>
  <c r="J448" i="70"/>
  <c r="I448" i="70"/>
  <c r="BU448" i="70" s="1"/>
  <c r="H448" i="70"/>
  <c r="G448" i="70"/>
  <c r="S448" i="70" s="1"/>
  <c r="T448" i="70" s="1"/>
  <c r="AI448" i="70"/>
  <c r="BX446" i="70" l="1"/>
  <c r="BY446" i="70" s="1"/>
  <c r="CB446" i="70" s="1"/>
  <c r="BV447" i="70"/>
  <c r="BX447" i="70"/>
  <c r="BY447" i="70" s="1"/>
  <c r="U449" i="70"/>
  <c r="Q449" i="70"/>
  <c r="V448" i="70"/>
  <c r="AJ450" i="70"/>
  <c r="BP450" i="70" s="1"/>
  <c r="BQ450" i="70" s="1"/>
  <c r="BR450" i="70" s="1"/>
  <c r="BS450" i="70" s="1"/>
  <c r="BT450" i="70" s="1"/>
  <c r="G449" i="70"/>
  <c r="S449" i="70" s="1"/>
  <c r="T449" i="70" s="1"/>
  <c r="K449" i="70"/>
  <c r="J449" i="70"/>
  <c r="I449" i="70"/>
  <c r="BU449" i="70" s="1"/>
  <c r="H449" i="70"/>
  <c r="AI449" i="70"/>
  <c r="CA446" i="70" l="1"/>
  <c r="R448" i="70"/>
  <c r="BL448" i="70" s="1"/>
  <c r="CB447" i="70"/>
  <c r="CA447" i="70"/>
  <c r="BV448" i="70"/>
  <c r="Q450" i="70"/>
  <c r="U450" i="70"/>
  <c r="V449" i="70"/>
  <c r="R449" i="70" s="1"/>
  <c r="BL449" i="70" s="1"/>
  <c r="AJ451" i="70"/>
  <c r="BP451" i="70" s="1"/>
  <c r="BQ451" i="70" s="1"/>
  <c r="BR451" i="70" s="1"/>
  <c r="BS451" i="70" s="1"/>
  <c r="BT451" i="70" s="1"/>
  <c r="G450" i="70"/>
  <c r="S450" i="70" s="1"/>
  <c r="T450" i="70" s="1"/>
  <c r="K450" i="70"/>
  <c r="J450" i="70"/>
  <c r="I450" i="70"/>
  <c r="BU450" i="70" s="1"/>
  <c r="H450" i="70"/>
  <c r="AI450" i="70"/>
  <c r="BX448" i="70" l="1"/>
  <c r="BY448" i="70" s="1"/>
  <c r="CB448" i="70" s="1"/>
  <c r="BV449" i="70"/>
  <c r="BX449" i="70"/>
  <c r="BY449" i="70" s="1"/>
  <c r="U451" i="70"/>
  <c r="Q451" i="70"/>
  <c r="V450" i="70"/>
  <c r="AJ452" i="70"/>
  <c r="BP452" i="70" s="1"/>
  <c r="BQ452" i="70" s="1"/>
  <c r="BR452" i="70" s="1"/>
  <c r="BS452" i="70" s="1"/>
  <c r="BT452" i="70" s="1"/>
  <c r="G451" i="70"/>
  <c r="S451" i="70" s="1"/>
  <c r="T451" i="70" s="1"/>
  <c r="K451" i="70"/>
  <c r="J451" i="70"/>
  <c r="I451" i="70"/>
  <c r="BU451" i="70" s="1"/>
  <c r="H451" i="70"/>
  <c r="AI451" i="70"/>
  <c r="CA448" i="70" l="1"/>
  <c r="R450" i="70"/>
  <c r="BL450" i="70" s="1"/>
  <c r="CB449" i="70"/>
  <c r="CA449" i="70"/>
  <c r="BV450" i="70"/>
  <c r="U452" i="70"/>
  <c r="Q452" i="70"/>
  <c r="V451" i="70"/>
  <c r="R451" i="70" s="1"/>
  <c r="BL451" i="70" s="1"/>
  <c r="AJ453" i="70"/>
  <c r="BP453" i="70" s="1"/>
  <c r="BQ453" i="70" s="1"/>
  <c r="BR453" i="70" s="1"/>
  <c r="BS453" i="70" s="1"/>
  <c r="BT453" i="70" s="1"/>
  <c r="J452" i="70"/>
  <c r="K452" i="70"/>
  <c r="H452" i="70"/>
  <c r="I452" i="70"/>
  <c r="BU452" i="70" s="1"/>
  <c r="G452" i="70"/>
  <c r="S452" i="70" s="1"/>
  <c r="T452" i="70" s="1"/>
  <c r="AI452" i="70"/>
  <c r="BX450" i="70" l="1"/>
  <c r="BY450" i="70" s="1"/>
  <c r="CB450" i="70" s="1"/>
  <c r="BV451" i="70"/>
  <c r="BX451" i="70"/>
  <c r="BY451" i="70" s="1"/>
  <c r="Q453" i="70"/>
  <c r="U453" i="70"/>
  <c r="V452" i="70"/>
  <c r="R452" i="70" s="1"/>
  <c r="BL452" i="70" s="1"/>
  <c r="AJ454" i="70"/>
  <c r="BP454" i="70" s="1"/>
  <c r="BQ454" i="70" s="1"/>
  <c r="BR454" i="70" s="1"/>
  <c r="BS454" i="70" s="1"/>
  <c r="BT454" i="70" s="1"/>
  <c r="K453" i="70"/>
  <c r="J453" i="70"/>
  <c r="H453" i="70"/>
  <c r="I453" i="70"/>
  <c r="BU453" i="70" s="1"/>
  <c r="G453" i="70"/>
  <c r="S453" i="70" s="1"/>
  <c r="T453" i="70" s="1"/>
  <c r="AI453" i="70"/>
  <c r="CA450" i="70" l="1"/>
  <c r="CB451" i="70"/>
  <c r="CA451" i="70"/>
  <c r="BV452" i="70"/>
  <c r="BX452" i="70"/>
  <c r="BY452" i="70" s="1"/>
  <c r="U454" i="70"/>
  <c r="Q454" i="70"/>
  <c r="V453" i="70"/>
  <c r="AJ455" i="70"/>
  <c r="BP455" i="70" s="1"/>
  <c r="BQ455" i="70" s="1"/>
  <c r="BR455" i="70" s="1"/>
  <c r="BS455" i="70" s="1"/>
  <c r="BT455" i="70" s="1"/>
  <c r="K454" i="70"/>
  <c r="J454" i="70"/>
  <c r="H454" i="70"/>
  <c r="I454" i="70"/>
  <c r="BU454" i="70" s="1"/>
  <c r="G454" i="70"/>
  <c r="S454" i="70" s="1"/>
  <c r="T454" i="70" s="1"/>
  <c r="AI454" i="70"/>
  <c r="R453" i="70" l="1"/>
  <c r="BL453" i="70" s="1"/>
  <c r="CB452" i="70"/>
  <c r="CA452" i="70"/>
  <c r="V454" i="70"/>
  <c r="BV454" i="70" s="1"/>
  <c r="BV453" i="70"/>
  <c r="U455" i="70"/>
  <c r="Q455" i="70"/>
  <c r="AJ456" i="70"/>
  <c r="BP456" i="70" s="1"/>
  <c r="BQ456" i="70" s="1"/>
  <c r="BR456" i="70" s="1"/>
  <c r="BS456" i="70" s="1"/>
  <c r="BT456" i="70" s="1"/>
  <c r="K455" i="70"/>
  <c r="J455" i="70"/>
  <c r="H455" i="70"/>
  <c r="I455" i="70"/>
  <c r="BU455" i="70" s="1"/>
  <c r="G455" i="70"/>
  <c r="S455" i="70" s="1"/>
  <c r="T455" i="70" s="1"/>
  <c r="AI455" i="70"/>
  <c r="BX453" i="70" l="1"/>
  <c r="BY453" i="70" s="1"/>
  <c r="CB453" i="70" s="1"/>
  <c r="R454" i="70"/>
  <c r="BL454" i="70" s="1"/>
  <c r="V455" i="70"/>
  <c r="R455" i="70" s="1"/>
  <c r="BL455" i="70" s="1"/>
  <c r="U456" i="70"/>
  <c r="Q456" i="70"/>
  <c r="AJ457" i="70"/>
  <c r="BP457" i="70" s="1"/>
  <c r="BQ457" i="70" s="1"/>
  <c r="BR457" i="70" s="1"/>
  <c r="BS457" i="70" s="1"/>
  <c r="BT457" i="70" s="1"/>
  <c r="K456" i="70"/>
  <c r="J456" i="70"/>
  <c r="I456" i="70"/>
  <c r="BU456" i="70" s="1"/>
  <c r="H456" i="70"/>
  <c r="G456" i="70"/>
  <c r="S456" i="70" s="1"/>
  <c r="T456" i="70" s="1"/>
  <c r="AI456" i="70"/>
  <c r="BX454" i="70" l="1"/>
  <c r="BY454" i="70" s="1"/>
  <c r="CB454" i="70" s="1"/>
  <c r="CA453" i="70"/>
  <c r="BV455" i="70"/>
  <c r="BX455" i="70"/>
  <c r="BY455" i="70" s="1"/>
  <c r="V456" i="70"/>
  <c r="U457" i="70"/>
  <c r="Q457" i="70"/>
  <c r="AJ458" i="70"/>
  <c r="BP458" i="70" s="1"/>
  <c r="BQ458" i="70" s="1"/>
  <c r="BR458" i="70" s="1"/>
  <c r="BS458" i="70" s="1"/>
  <c r="BT458" i="70" s="1"/>
  <c r="G457" i="70"/>
  <c r="S457" i="70" s="1"/>
  <c r="T457" i="70" s="1"/>
  <c r="K457" i="70"/>
  <c r="J457" i="70"/>
  <c r="I457" i="70"/>
  <c r="BU457" i="70" s="1"/>
  <c r="H457" i="70"/>
  <c r="AI457" i="70"/>
  <c r="CA454" i="70" l="1"/>
  <c r="R456" i="70"/>
  <c r="BL456" i="70" s="1"/>
  <c r="CA455" i="70"/>
  <c r="CB455" i="70"/>
  <c r="BV456" i="70"/>
  <c r="U458" i="70"/>
  <c r="Q458" i="70"/>
  <c r="V457" i="70"/>
  <c r="R457" i="70" s="1"/>
  <c r="BL457" i="70" s="1"/>
  <c r="AJ459" i="70"/>
  <c r="BP459" i="70" s="1"/>
  <c r="BQ459" i="70" s="1"/>
  <c r="BR459" i="70" s="1"/>
  <c r="BS459" i="70" s="1"/>
  <c r="BT459" i="70" s="1"/>
  <c r="G458" i="70"/>
  <c r="S458" i="70" s="1"/>
  <c r="T458" i="70" s="1"/>
  <c r="K458" i="70"/>
  <c r="J458" i="70"/>
  <c r="I458" i="70"/>
  <c r="BU458" i="70" s="1"/>
  <c r="H458" i="70"/>
  <c r="AI458" i="70"/>
  <c r="BX457" i="70" l="1"/>
  <c r="BY457" i="70" s="1"/>
  <c r="CB457" i="70" s="1"/>
  <c r="BX456" i="70"/>
  <c r="BY456" i="70" s="1"/>
  <c r="CB456" i="70" s="1"/>
  <c r="BV457" i="70"/>
  <c r="Q459" i="70"/>
  <c r="U459" i="70"/>
  <c r="V458" i="70"/>
  <c r="R458" i="70" s="1"/>
  <c r="BL458" i="70" s="1"/>
  <c r="AJ460" i="70"/>
  <c r="BP460" i="70" s="1"/>
  <c r="BQ460" i="70" s="1"/>
  <c r="BR460" i="70" s="1"/>
  <c r="BS460" i="70" s="1"/>
  <c r="BT460" i="70" s="1"/>
  <c r="G459" i="70"/>
  <c r="S459" i="70" s="1"/>
  <c r="T459" i="70" s="1"/>
  <c r="K459" i="70"/>
  <c r="J459" i="70"/>
  <c r="I459" i="70"/>
  <c r="BU459" i="70" s="1"/>
  <c r="H459" i="70"/>
  <c r="AI459" i="70"/>
  <c r="CA456" i="70" l="1"/>
  <c r="CA457" i="70"/>
  <c r="BV458" i="70"/>
  <c r="BX458" i="70"/>
  <c r="BY458" i="70" s="1"/>
  <c r="U460" i="70"/>
  <c r="Q460" i="70"/>
  <c r="V459" i="70"/>
  <c r="AJ461" i="70"/>
  <c r="BP461" i="70" s="1"/>
  <c r="BQ461" i="70" s="1"/>
  <c r="BR461" i="70" s="1"/>
  <c r="BS461" i="70" s="1"/>
  <c r="BT461" i="70" s="1"/>
  <c r="J460" i="70"/>
  <c r="K460" i="70"/>
  <c r="H460" i="70"/>
  <c r="I460" i="70"/>
  <c r="BU460" i="70" s="1"/>
  <c r="G460" i="70"/>
  <c r="S460" i="70" s="1"/>
  <c r="T460" i="70" s="1"/>
  <c r="AI460" i="70"/>
  <c r="R459" i="70" l="1"/>
  <c r="BL459" i="70" s="1"/>
  <c r="CB458" i="70"/>
  <c r="CA458" i="70"/>
  <c r="BV459" i="70"/>
  <c r="U461" i="70"/>
  <c r="Q461" i="70"/>
  <c r="V460" i="70"/>
  <c r="R460" i="70" s="1"/>
  <c r="BL460" i="70" s="1"/>
  <c r="AJ462" i="70"/>
  <c r="BP462" i="70" s="1"/>
  <c r="BQ462" i="70" s="1"/>
  <c r="BR462" i="70" s="1"/>
  <c r="BS462" i="70" s="1"/>
  <c r="BT462" i="70" s="1"/>
  <c r="K461" i="70"/>
  <c r="J461" i="70"/>
  <c r="H461" i="70"/>
  <c r="I461" i="70"/>
  <c r="BU461" i="70" s="1"/>
  <c r="G461" i="70"/>
  <c r="S461" i="70" s="1"/>
  <c r="T461" i="70" s="1"/>
  <c r="AI461" i="70"/>
  <c r="BX459" i="70" l="1"/>
  <c r="BY459" i="70" s="1"/>
  <c r="CB459" i="70" s="1"/>
  <c r="BV460" i="70"/>
  <c r="BX460" i="70"/>
  <c r="BY460" i="70" s="1"/>
  <c r="U462" i="70"/>
  <c r="Q462" i="70"/>
  <c r="V461" i="70"/>
  <c r="R461" i="70" s="1"/>
  <c r="BL461" i="70" s="1"/>
  <c r="AJ463" i="70"/>
  <c r="BP463" i="70" s="1"/>
  <c r="BQ463" i="70" s="1"/>
  <c r="BR463" i="70" s="1"/>
  <c r="BS463" i="70" s="1"/>
  <c r="BT463" i="70" s="1"/>
  <c r="K462" i="70"/>
  <c r="J462" i="70"/>
  <c r="H462" i="70"/>
  <c r="I462" i="70"/>
  <c r="BU462" i="70" s="1"/>
  <c r="G462" i="70"/>
  <c r="S462" i="70" s="1"/>
  <c r="T462" i="70" s="1"/>
  <c r="AI462" i="70"/>
  <c r="CA459" i="70" l="1"/>
  <c r="CB460" i="70"/>
  <c r="CA460" i="70"/>
  <c r="V462" i="70"/>
  <c r="BV462" i="70" s="1"/>
  <c r="BV461" i="70"/>
  <c r="BX461" i="70"/>
  <c r="BY461" i="70" s="1"/>
  <c r="U463" i="70"/>
  <c r="Q463" i="70"/>
  <c r="AJ464" i="70"/>
  <c r="BP464" i="70" s="1"/>
  <c r="BQ464" i="70" s="1"/>
  <c r="BR464" i="70" s="1"/>
  <c r="BS464" i="70" s="1"/>
  <c r="BT464" i="70" s="1"/>
  <c r="K463" i="70"/>
  <c r="J463" i="70"/>
  <c r="H463" i="70"/>
  <c r="I463" i="70"/>
  <c r="BU463" i="70" s="1"/>
  <c r="G463" i="70"/>
  <c r="S463" i="70" s="1"/>
  <c r="T463" i="70" s="1"/>
  <c r="AI463" i="70"/>
  <c r="R462" i="70" l="1"/>
  <c r="BL462" i="70" s="1"/>
  <c r="CB461" i="70"/>
  <c r="CA461" i="70"/>
  <c r="V463" i="70"/>
  <c r="R463" i="70" s="1"/>
  <c r="BL463" i="70" s="1"/>
  <c r="Q464" i="70"/>
  <c r="U464" i="70"/>
  <c r="AJ465" i="70"/>
  <c r="BP465" i="70" s="1"/>
  <c r="BQ465" i="70" s="1"/>
  <c r="BR465" i="70" s="1"/>
  <c r="BS465" i="70" s="1"/>
  <c r="BT465" i="70" s="1"/>
  <c r="K464" i="70"/>
  <c r="J464" i="70"/>
  <c r="I464" i="70"/>
  <c r="BU464" i="70" s="1"/>
  <c r="H464" i="70"/>
  <c r="G464" i="70"/>
  <c r="S464" i="70" s="1"/>
  <c r="T464" i="70" s="1"/>
  <c r="AI464" i="70"/>
  <c r="BX462" i="70" l="1"/>
  <c r="BY462" i="70" s="1"/>
  <c r="CB462" i="70" s="1"/>
  <c r="BV463" i="70"/>
  <c r="BX463" i="70"/>
  <c r="BY463" i="70" s="1"/>
  <c r="U465" i="70"/>
  <c r="Q465" i="70"/>
  <c r="V464" i="70"/>
  <c r="R464" i="70" s="1"/>
  <c r="BL464" i="70" s="1"/>
  <c r="AJ466" i="70"/>
  <c r="BP466" i="70" s="1"/>
  <c r="BQ466" i="70" s="1"/>
  <c r="BR466" i="70" s="1"/>
  <c r="BS466" i="70" s="1"/>
  <c r="BT466" i="70" s="1"/>
  <c r="G465" i="70"/>
  <c r="S465" i="70" s="1"/>
  <c r="T465" i="70" s="1"/>
  <c r="K465" i="70"/>
  <c r="J465" i="70"/>
  <c r="I465" i="70"/>
  <c r="BU465" i="70" s="1"/>
  <c r="H465" i="70"/>
  <c r="AI465" i="70"/>
  <c r="CA462" i="70" l="1"/>
  <c r="CB463" i="70"/>
  <c r="CA463" i="70"/>
  <c r="V465" i="70"/>
  <c r="BV465" i="70" s="1"/>
  <c r="BV464" i="70"/>
  <c r="BX464" i="70"/>
  <c r="BY464" i="70" s="1"/>
  <c r="U466" i="70"/>
  <c r="Q466" i="70"/>
  <c r="AJ467" i="70"/>
  <c r="BP467" i="70" s="1"/>
  <c r="BQ467" i="70" s="1"/>
  <c r="BR467" i="70" s="1"/>
  <c r="BS467" i="70" s="1"/>
  <c r="BT467" i="70" s="1"/>
  <c r="G466" i="70"/>
  <c r="S466" i="70" s="1"/>
  <c r="T466" i="70" s="1"/>
  <c r="K466" i="70"/>
  <c r="J466" i="70"/>
  <c r="I466" i="70"/>
  <c r="BU466" i="70" s="1"/>
  <c r="H466" i="70"/>
  <c r="AI466" i="70"/>
  <c r="R465" i="70" l="1"/>
  <c r="BL465" i="70" s="1"/>
  <c r="CB464" i="70"/>
  <c r="CA464" i="70"/>
  <c r="V466" i="70"/>
  <c r="BV466" i="70" s="1"/>
  <c r="U467" i="70"/>
  <c r="Q467" i="70"/>
  <c r="AJ468" i="70"/>
  <c r="BP468" i="70" s="1"/>
  <c r="BQ468" i="70" s="1"/>
  <c r="BR468" i="70" s="1"/>
  <c r="BS468" i="70" s="1"/>
  <c r="BT468" i="70" s="1"/>
  <c r="G467" i="70"/>
  <c r="S467" i="70" s="1"/>
  <c r="T467" i="70" s="1"/>
  <c r="K467" i="70"/>
  <c r="J467" i="70"/>
  <c r="I467" i="70"/>
  <c r="BU467" i="70" s="1"/>
  <c r="H467" i="70"/>
  <c r="AI467" i="70"/>
  <c r="BX465" i="70" l="1"/>
  <c r="BY465" i="70" s="1"/>
  <c r="CA465" i="70" s="1"/>
  <c r="R466" i="70"/>
  <c r="BL466" i="70" s="1"/>
  <c r="V467" i="70"/>
  <c r="BV467" i="70" s="1"/>
  <c r="Q468" i="70"/>
  <c r="U468" i="70"/>
  <c r="AJ469" i="70"/>
  <c r="BP469" i="70" s="1"/>
  <c r="BQ469" i="70" s="1"/>
  <c r="BR469" i="70" s="1"/>
  <c r="BS469" i="70" s="1"/>
  <c r="BT469" i="70" s="1"/>
  <c r="J468" i="70"/>
  <c r="K468" i="70"/>
  <c r="H468" i="70"/>
  <c r="I468" i="70"/>
  <c r="BU468" i="70" s="1"/>
  <c r="G468" i="70"/>
  <c r="S468" i="70" s="1"/>
  <c r="T468" i="70" s="1"/>
  <c r="AI468" i="70"/>
  <c r="CB465" i="70" l="1"/>
  <c r="BX466" i="70"/>
  <c r="BY466" i="70" s="1"/>
  <c r="CA466" i="70" s="1"/>
  <c r="R467" i="70"/>
  <c r="BL467" i="70" s="1"/>
  <c r="V468" i="70"/>
  <c r="R468" i="70" s="1"/>
  <c r="BL468" i="70" s="1"/>
  <c r="U469" i="70"/>
  <c r="Q469" i="70"/>
  <c r="AJ470" i="70"/>
  <c r="BP470" i="70" s="1"/>
  <c r="BQ470" i="70" s="1"/>
  <c r="BR470" i="70" s="1"/>
  <c r="BS470" i="70" s="1"/>
  <c r="BT470" i="70" s="1"/>
  <c r="K469" i="70"/>
  <c r="J469" i="70"/>
  <c r="H469" i="70"/>
  <c r="I469" i="70"/>
  <c r="BU469" i="70" s="1"/>
  <c r="G469" i="70"/>
  <c r="S469" i="70" s="1"/>
  <c r="T469" i="70" s="1"/>
  <c r="AI469" i="70"/>
  <c r="BX467" i="70" l="1"/>
  <c r="BY467" i="70" s="1"/>
  <c r="CA467" i="70" s="1"/>
  <c r="CB466" i="70"/>
  <c r="BV468" i="70"/>
  <c r="V469" i="70"/>
  <c r="BV469" i="70" s="1"/>
  <c r="BX468" i="70"/>
  <c r="BY468" i="70" s="1"/>
  <c r="Q470" i="70"/>
  <c r="U470" i="70"/>
  <c r="AJ471" i="70"/>
  <c r="BP471" i="70" s="1"/>
  <c r="BQ471" i="70" s="1"/>
  <c r="BR471" i="70" s="1"/>
  <c r="BS471" i="70" s="1"/>
  <c r="BT471" i="70" s="1"/>
  <c r="K470" i="70"/>
  <c r="J470" i="70"/>
  <c r="H470" i="70"/>
  <c r="I470" i="70"/>
  <c r="BU470" i="70" s="1"/>
  <c r="G470" i="70"/>
  <c r="S470" i="70" s="1"/>
  <c r="T470" i="70" s="1"/>
  <c r="AI470" i="70"/>
  <c r="CB467" i="70" l="1"/>
  <c r="R469" i="70"/>
  <c r="BL469" i="70" s="1"/>
  <c r="CB468" i="70"/>
  <c r="CA468" i="70"/>
  <c r="V470" i="70"/>
  <c r="BV470" i="70" s="1"/>
  <c r="Q471" i="70"/>
  <c r="U471" i="70"/>
  <c r="AJ472" i="70"/>
  <c r="BP472" i="70" s="1"/>
  <c r="BQ472" i="70" s="1"/>
  <c r="BR472" i="70" s="1"/>
  <c r="BS472" i="70" s="1"/>
  <c r="BT472" i="70" s="1"/>
  <c r="K471" i="70"/>
  <c r="J471" i="70"/>
  <c r="H471" i="70"/>
  <c r="I471" i="70"/>
  <c r="BU471" i="70" s="1"/>
  <c r="G471" i="70"/>
  <c r="S471" i="70" s="1"/>
  <c r="T471" i="70" s="1"/>
  <c r="AI471" i="70"/>
  <c r="BX469" i="70" l="1"/>
  <c r="BY469" i="70" s="1"/>
  <c r="CB469" i="70" s="1"/>
  <c r="R470" i="70"/>
  <c r="BL470" i="70" s="1"/>
  <c r="Q472" i="70"/>
  <c r="U472" i="70"/>
  <c r="V471" i="70"/>
  <c r="R471" i="70" s="1"/>
  <c r="BL471" i="70" s="1"/>
  <c r="AJ473" i="70"/>
  <c r="BP473" i="70" s="1"/>
  <c r="BQ473" i="70" s="1"/>
  <c r="BR473" i="70" s="1"/>
  <c r="BS473" i="70" s="1"/>
  <c r="BT473" i="70" s="1"/>
  <c r="K472" i="70"/>
  <c r="J472" i="70"/>
  <c r="I472" i="70"/>
  <c r="BU472" i="70" s="1"/>
  <c r="H472" i="70"/>
  <c r="G472" i="70"/>
  <c r="S472" i="70" s="1"/>
  <c r="T472" i="70" s="1"/>
  <c r="AI472" i="70"/>
  <c r="BX470" i="70" l="1"/>
  <c r="BY470" i="70" s="1"/>
  <c r="CB470" i="70" s="1"/>
  <c r="CA469" i="70"/>
  <c r="BV471" i="70"/>
  <c r="BX471" i="70"/>
  <c r="BY471" i="70" s="1"/>
  <c r="Q473" i="70"/>
  <c r="U473" i="70"/>
  <c r="V472" i="70"/>
  <c r="AJ474" i="70"/>
  <c r="BP474" i="70" s="1"/>
  <c r="BQ474" i="70" s="1"/>
  <c r="BR474" i="70" s="1"/>
  <c r="BS474" i="70" s="1"/>
  <c r="BT474" i="70" s="1"/>
  <c r="G473" i="70"/>
  <c r="S473" i="70" s="1"/>
  <c r="T473" i="70" s="1"/>
  <c r="K473" i="70"/>
  <c r="J473" i="70"/>
  <c r="I473" i="70"/>
  <c r="BU473" i="70" s="1"/>
  <c r="H473" i="70"/>
  <c r="AI473" i="70"/>
  <c r="CA470" i="70" l="1"/>
  <c r="R472" i="70"/>
  <c r="BL472" i="70" s="1"/>
  <c r="CB471" i="70"/>
  <c r="CA471" i="70"/>
  <c r="BV472" i="70"/>
  <c r="Q474" i="70"/>
  <c r="U474" i="70"/>
  <c r="V473" i="70"/>
  <c r="AJ475" i="70"/>
  <c r="BP475" i="70" s="1"/>
  <c r="BQ475" i="70" s="1"/>
  <c r="BR475" i="70" s="1"/>
  <c r="BS475" i="70" s="1"/>
  <c r="BT475" i="70" s="1"/>
  <c r="G474" i="70"/>
  <c r="S474" i="70" s="1"/>
  <c r="T474" i="70" s="1"/>
  <c r="K474" i="70"/>
  <c r="J474" i="70"/>
  <c r="I474" i="70"/>
  <c r="BU474" i="70" s="1"/>
  <c r="H474" i="70"/>
  <c r="AI474" i="70"/>
  <c r="R473" i="70" l="1"/>
  <c r="BL473" i="70" s="1"/>
  <c r="BX472" i="70"/>
  <c r="BY472" i="70" s="1"/>
  <c r="CB472" i="70" s="1"/>
  <c r="BV473" i="70"/>
  <c r="Q475" i="70"/>
  <c r="U475" i="70"/>
  <c r="V474" i="70"/>
  <c r="AJ476" i="70"/>
  <c r="BP476" i="70" s="1"/>
  <c r="BQ476" i="70" s="1"/>
  <c r="BR476" i="70" s="1"/>
  <c r="BS476" i="70" s="1"/>
  <c r="BT476" i="70" s="1"/>
  <c r="G475" i="70"/>
  <c r="S475" i="70" s="1"/>
  <c r="T475" i="70" s="1"/>
  <c r="K475" i="70"/>
  <c r="J475" i="70"/>
  <c r="I475" i="70"/>
  <c r="BU475" i="70" s="1"/>
  <c r="H475" i="70"/>
  <c r="AI475" i="70"/>
  <c r="BX473" i="70" l="1"/>
  <c r="BY473" i="70" s="1"/>
  <c r="CB473" i="70" s="1"/>
  <c r="CA472" i="70"/>
  <c r="R474" i="70"/>
  <c r="BL474" i="70" s="1"/>
  <c r="BV474" i="70"/>
  <c r="V475" i="70"/>
  <c r="BV475" i="70" s="1"/>
  <c r="U476" i="70"/>
  <c r="Q476" i="70"/>
  <c r="AJ477" i="70"/>
  <c r="BP477" i="70" s="1"/>
  <c r="BQ477" i="70" s="1"/>
  <c r="BR477" i="70" s="1"/>
  <c r="BS477" i="70" s="1"/>
  <c r="BT477" i="70" s="1"/>
  <c r="J476" i="70"/>
  <c r="K476" i="70"/>
  <c r="H476" i="70"/>
  <c r="I476" i="70"/>
  <c r="BU476" i="70" s="1"/>
  <c r="G476" i="70"/>
  <c r="S476" i="70" s="1"/>
  <c r="T476" i="70" s="1"/>
  <c r="AI476" i="70"/>
  <c r="CA473" i="70" l="1"/>
  <c r="R475" i="70"/>
  <c r="BL475" i="70" s="1"/>
  <c r="BX474" i="70"/>
  <c r="BY474" i="70" s="1"/>
  <c r="CB474" i="70" s="1"/>
  <c r="V476" i="70"/>
  <c r="BV476" i="70" s="1"/>
  <c r="Q477" i="70"/>
  <c r="U477" i="70"/>
  <c r="AJ478" i="70"/>
  <c r="BP478" i="70" s="1"/>
  <c r="BQ478" i="70" s="1"/>
  <c r="BR478" i="70" s="1"/>
  <c r="BS478" i="70" s="1"/>
  <c r="BT478" i="70" s="1"/>
  <c r="K477" i="70"/>
  <c r="J477" i="70"/>
  <c r="H477" i="70"/>
  <c r="I477" i="70"/>
  <c r="BU477" i="70" s="1"/>
  <c r="G477" i="70"/>
  <c r="S477" i="70" s="1"/>
  <c r="T477" i="70" s="1"/>
  <c r="AI477" i="70"/>
  <c r="BX475" i="70" l="1"/>
  <c r="BY475" i="70" s="1"/>
  <c r="CA475" i="70" s="1"/>
  <c r="CA474" i="70"/>
  <c r="R476" i="70"/>
  <c r="BL476" i="70" s="1"/>
  <c r="V477" i="70"/>
  <c r="R477" i="70" s="1"/>
  <c r="BL477" i="70" s="1"/>
  <c r="U478" i="70"/>
  <c r="Q478" i="70"/>
  <c r="AJ479" i="70"/>
  <c r="BP479" i="70" s="1"/>
  <c r="BQ479" i="70" s="1"/>
  <c r="BR479" i="70" s="1"/>
  <c r="BS479" i="70" s="1"/>
  <c r="BT479" i="70" s="1"/>
  <c r="K478" i="70"/>
  <c r="J478" i="70"/>
  <c r="H478" i="70"/>
  <c r="I478" i="70"/>
  <c r="BU478" i="70" s="1"/>
  <c r="G478" i="70"/>
  <c r="S478" i="70" s="1"/>
  <c r="T478" i="70" s="1"/>
  <c r="AI478" i="70"/>
  <c r="CB475" i="70" l="1"/>
  <c r="BX476" i="70"/>
  <c r="BY476" i="70" s="1"/>
  <c r="CB476" i="70" s="1"/>
  <c r="BV477" i="70"/>
  <c r="BX477" i="70"/>
  <c r="BY477" i="70" s="1"/>
  <c r="U479" i="70"/>
  <c r="Q479" i="70"/>
  <c r="V478" i="70"/>
  <c r="AJ480" i="70"/>
  <c r="BP480" i="70" s="1"/>
  <c r="BQ480" i="70" s="1"/>
  <c r="BR480" i="70" s="1"/>
  <c r="BS480" i="70" s="1"/>
  <c r="BT480" i="70" s="1"/>
  <c r="K479" i="70"/>
  <c r="J479" i="70"/>
  <c r="H479" i="70"/>
  <c r="I479" i="70"/>
  <c r="BU479" i="70" s="1"/>
  <c r="G479" i="70"/>
  <c r="S479" i="70" s="1"/>
  <c r="T479" i="70" s="1"/>
  <c r="AI479" i="70"/>
  <c r="CA476" i="70" l="1"/>
  <c r="R478" i="70"/>
  <c r="BL478" i="70" s="1"/>
  <c r="CB477" i="70"/>
  <c r="CA477" i="70"/>
  <c r="BV478" i="70"/>
  <c r="U480" i="70"/>
  <c r="Q480" i="70"/>
  <c r="V479" i="70"/>
  <c r="R479" i="70" s="1"/>
  <c r="BL479" i="70" s="1"/>
  <c r="AJ481" i="70"/>
  <c r="BP481" i="70" s="1"/>
  <c r="BQ481" i="70" s="1"/>
  <c r="BR481" i="70" s="1"/>
  <c r="BS481" i="70" s="1"/>
  <c r="BT481" i="70" s="1"/>
  <c r="K480" i="70"/>
  <c r="J480" i="70"/>
  <c r="I480" i="70"/>
  <c r="BU480" i="70" s="1"/>
  <c r="H480" i="70"/>
  <c r="G480" i="70"/>
  <c r="S480" i="70" s="1"/>
  <c r="T480" i="70" s="1"/>
  <c r="AI480" i="70"/>
  <c r="BX478" i="70" l="1"/>
  <c r="BY478" i="70" s="1"/>
  <c r="CB478" i="70" s="1"/>
  <c r="BV479" i="70"/>
  <c r="BX479" i="70"/>
  <c r="BY479" i="70" s="1"/>
  <c r="U481" i="70"/>
  <c r="Q481" i="70"/>
  <c r="V480" i="70"/>
  <c r="R480" i="70" s="1"/>
  <c r="BL480" i="70" s="1"/>
  <c r="AJ482" i="70"/>
  <c r="BP482" i="70" s="1"/>
  <c r="BQ482" i="70" s="1"/>
  <c r="BR482" i="70" s="1"/>
  <c r="BS482" i="70" s="1"/>
  <c r="BT482" i="70" s="1"/>
  <c r="G481" i="70"/>
  <c r="S481" i="70" s="1"/>
  <c r="T481" i="70" s="1"/>
  <c r="K481" i="70"/>
  <c r="J481" i="70"/>
  <c r="I481" i="70"/>
  <c r="BU481" i="70" s="1"/>
  <c r="H481" i="70"/>
  <c r="AI481" i="70"/>
  <c r="CA478" i="70" l="1"/>
  <c r="CB479" i="70"/>
  <c r="CA479" i="70"/>
  <c r="BV480" i="70"/>
  <c r="BX480" i="70"/>
  <c r="BY480" i="70" s="1"/>
  <c r="U482" i="70"/>
  <c r="Q482" i="70"/>
  <c r="V481" i="70"/>
  <c r="R481" i="70" s="1"/>
  <c r="BL481" i="70" s="1"/>
  <c r="AJ483" i="70"/>
  <c r="BP483" i="70" s="1"/>
  <c r="BQ483" i="70" s="1"/>
  <c r="BR483" i="70" s="1"/>
  <c r="BS483" i="70" s="1"/>
  <c r="BT483" i="70" s="1"/>
  <c r="G482" i="70"/>
  <c r="S482" i="70" s="1"/>
  <c r="T482" i="70" s="1"/>
  <c r="K482" i="70"/>
  <c r="J482" i="70"/>
  <c r="I482" i="70"/>
  <c r="BU482" i="70" s="1"/>
  <c r="H482" i="70"/>
  <c r="AI482" i="70"/>
  <c r="CB480" i="70" l="1"/>
  <c r="CA480" i="70"/>
  <c r="BV481" i="70"/>
  <c r="BX481" i="70"/>
  <c r="BY481" i="70" s="1"/>
  <c r="U483" i="70"/>
  <c r="Q483" i="70"/>
  <c r="V482" i="70"/>
  <c r="R482" i="70" s="1"/>
  <c r="BL482" i="70" s="1"/>
  <c r="AJ484" i="70"/>
  <c r="BP484" i="70" s="1"/>
  <c r="BQ484" i="70" s="1"/>
  <c r="BR484" i="70" s="1"/>
  <c r="BS484" i="70" s="1"/>
  <c r="BT484" i="70" s="1"/>
  <c r="G483" i="70"/>
  <c r="S483" i="70" s="1"/>
  <c r="T483" i="70" s="1"/>
  <c r="K483" i="70"/>
  <c r="J483" i="70"/>
  <c r="I483" i="70"/>
  <c r="BU483" i="70" s="1"/>
  <c r="H483" i="70"/>
  <c r="AI483" i="70"/>
  <c r="CB481" i="70" l="1"/>
  <c r="CA481" i="70"/>
  <c r="BV482" i="70"/>
  <c r="BX482" i="70"/>
  <c r="BY482" i="70" s="1"/>
  <c r="Q484" i="70"/>
  <c r="U484" i="70"/>
  <c r="V483" i="70"/>
  <c r="R483" i="70" s="1"/>
  <c r="BL483" i="70" s="1"/>
  <c r="AJ485" i="70"/>
  <c r="BP485" i="70" s="1"/>
  <c r="BQ485" i="70" s="1"/>
  <c r="BR485" i="70" s="1"/>
  <c r="BS485" i="70" s="1"/>
  <c r="BT485" i="70" s="1"/>
  <c r="J484" i="70"/>
  <c r="K484" i="70"/>
  <c r="H484" i="70"/>
  <c r="I484" i="70"/>
  <c r="BU484" i="70" s="1"/>
  <c r="G484" i="70"/>
  <c r="S484" i="70" s="1"/>
  <c r="T484" i="70" s="1"/>
  <c r="AI484" i="70"/>
  <c r="CB482" i="70" l="1"/>
  <c r="CA482" i="70"/>
  <c r="BV483" i="70"/>
  <c r="BX483" i="70"/>
  <c r="BY483" i="70" s="1"/>
  <c r="U485" i="70"/>
  <c r="Q485" i="70"/>
  <c r="V484" i="70"/>
  <c r="AJ486" i="70"/>
  <c r="BP486" i="70" s="1"/>
  <c r="BQ486" i="70" s="1"/>
  <c r="BR486" i="70" s="1"/>
  <c r="BS486" i="70" s="1"/>
  <c r="BT486" i="70" s="1"/>
  <c r="K485" i="70"/>
  <c r="J485" i="70"/>
  <c r="H485" i="70"/>
  <c r="I485" i="70"/>
  <c r="BU485" i="70" s="1"/>
  <c r="G485" i="70"/>
  <c r="S485" i="70" s="1"/>
  <c r="T485" i="70" s="1"/>
  <c r="AI485" i="70"/>
  <c r="R484" i="70" l="1"/>
  <c r="BL484" i="70" s="1"/>
  <c r="CB483" i="70"/>
  <c r="CA483" i="70"/>
  <c r="BV484" i="70"/>
  <c r="U486" i="70"/>
  <c r="Q486" i="70"/>
  <c r="V485" i="70"/>
  <c r="R485" i="70" s="1"/>
  <c r="BL485" i="70" s="1"/>
  <c r="AJ487" i="70"/>
  <c r="BP487" i="70" s="1"/>
  <c r="BQ487" i="70" s="1"/>
  <c r="BR487" i="70" s="1"/>
  <c r="BS487" i="70" s="1"/>
  <c r="BT487" i="70" s="1"/>
  <c r="K486" i="70"/>
  <c r="J486" i="70"/>
  <c r="H486" i="70"/>
  <c r="I486" i="70"/>
  <c r="BU486" i="70" s="1"/>
  <c r="G486" i="70"/>
  <c r="S486" i="70" s="1"/>
  <c r="T486" i="70" s="1"/>
  <c r="AI486" i="70"/>
  <c r="BX484" i="70" l="1"/>
  <c r="BY484" i="70" s="1"/>
  <c r="CB484" i="70" s="1"/>
  <c r="V486" i="70"/>
  <c r="BV486" i="70" s="1"/>
  <c r="BV485" i="70"/>
  <c r="BX485" i="70"/>
  <c r="BY485" i="70" s="1"/>
  <c r="U487" i="70"/>
  <c r="Q487" i="70"/>
  <c r="AJ488" i="70"/>
  <c r="BP488" i="70" s="1"/>
  <c r="BQ488" i="70" s="1"/>
  <c r="BR488" i="70" s="1"/>
  <c r="BS488" i="70" s="1"/>
  <c r="BT488" i="70" s="1"/>
  <c r="K487" i="70"/>
  <c r="J487" i="70"/>
  <c r="H487" i="70"/>
  <c r="I487" i="70"/>
  <c r="BU487" i="70" s="1"/>
  <c r="G487" i="70"/>
  <c r="S487" i="70" s="1"/>
  <c r="T487" i="70" s="1"/>
  <c r="AI487" i="70"/>
  <c r="CA484" i="70" l="1"/>
  <c r="R486" i="70"/>
  <c r="BL486" i="70" s="1"/>
  <c r="CB485" i="70"/>
  <c r="CA485" i="70"/>
  <c r="V487" i="70"/>
  <c r="R487" i="70" s="1"/>
  <c r="BL487" i="70" s="1"/>
  <c r="U488" i="70"/>
  <c r="Q488" i="70"/>
  <c r="AJ489" i="70"/>
  <c r="BP489" i="70" s="1"/>
  <c r="BQ489" i="70" s="1"/>
  <c r="BR489" i="70" s="1"/>
  <c r="BS489" i="70" s="1"/>
  <c r="BT489" i="70" s="1"/>
  <c r="K488" i="70"/>
  <c r="J488" i="70"/>
  <c r="I488" i="70"/>
  <c r="BU488" i="70" s="1"/>
  <c r="H488" i="70"/>
  <c r="G488" i="70"/>
  <c r="S488" i="70" s="1"/>
  <c r="T488" i="70" s="1"/>
  <c r="AI488" i="70"/>
  <c r="BX486" i="70" l="1"/>
  <c r="BY486" i="70" s="1"/>
  <c r="CB486" i="70" s="1"/>
  <c r="BV487" i="70"/>
  <c r="BX487" i="70"/>
  <c r="BY487" i="70" s="1"/>
  <c r="V488" i="70"/>
  <c r="U489" i="70"/>
  <c r="Q489" i="70"/>
  <c r="AJ490" i="70"/>
  <c r="BP490" i="70" s="1"/>
  <c r="BQ490" i="70" s="1"/>
  <c r="BR490" i="70" s="1"/>
  <c r="BS490" i="70" s="1"/>
  <c r="BT490" i="70" s="1"/>
  <c r="G489" i="70"/>
  <c r="S489" i="70" s="1"/>
  <c r="T489" i="70" s="1"/>
  <c r="K489" i="70"/>
  <c r="J489" i="70"/>
  <c r="I489" i="70"/>
  <c r="BU489" i="70" s="1"/>
  <c r="H489" i="70"/>
  <c r="AI489" i="70"/>
  <c r="CA486" i="70" l="1"/>
  <c r="R488" i="70"/>
  <c r="BL488" i="70" s="1"/>
  <c r="CB487" i="70"/>
  <c r="CA487" i="70"/>
  <c r="BV488" i="70"/>
  <c r="V489" i="70"/>
  <c r="Q490" i="70"/>
  <c r="U490" i="70"/>
  <c r="AJ491" i="70"/>
  <c r="BP491" i="70" s="1"/>
  <c r="BQ491" i="70" s="1"/>
  <c r="BR491" i="70" s="1"/>
  <c r="BS491" i="70" s="1"/>
  <c r="BT491" i="70" s="1"/>
  <c r="G490" i="70"/>
  <c r="S490" i="70" s="1"/>
  <c r="T490" i="70" s="1"/>
  <c r="K490" i="70"/>
  <c r="J490" i="70"/>
  <c r="I490" i="70"/>
  <c r="BU490" i="70" s="1"/>
  <c r="H490" i="70"/>
  <c r="AI490" i="70"/>
  <c r="BX488" i="70" l="1"/>
  <c r="BY488" i="70" s="1"/>
  <c r="CB488" i="70" s="1"/>
  <c r="R489" i="70"/>
  <c r="BL489" i="70" s="1"/>
  <c r="BV489" i="70"/>
  <c r="U491" i="70"/>
  <c r="Q491" i="70"/>
  <c r="V490" i="70"/>
  <c r="R490" i="70" s="1"/>
  <c r="BL490" i="70" s="1"/>
  <c r="AJ492" i="70"/>
  <c r="BP492" i="70" s="1"/>
  <c r="BQ492" i="70" s="1"/>
  <c r="BR492" i="70" s="1"/>
  <c r="BS492" i="70" s="1"/>
  <c r="BT492" i="70" s="1"/>
  <c r="G491" i="70"/>
  <c r="S491" i="70" s="1"/>
  <c r="T491" i="70" s="1"/>
  <c r="K491" i="70"/>
  <c r="J491" i="70"/>
  <c r="I491" i="70"/>
  <c r="BU491" i="70" s="1"/>
  <c r="H491" i="70"/>
  <c r="AI491" i="70"/>
  <c r="CA488" i="70" l="1"/>
  <c r="BX489" i="70"/>
  <c r="BY489" i="70" s="1"/>
  <c r="CB489" i="70" s="1"/>
  <c r="BV490" i="70"/>
  <c r="BX490" i="70"/>
  <c r="BY490" i="70" s="1"/>
  <c r="Q492" i="70"/>
  <c r="U492" i="70"/>
  <c r="V491" i="70"/>
  <c r="R491" i="70" s="1"/>
  <c r="BL491" i="70" s="1"/>
  <c r="AJ493" i="70"/>
  <c r="BP493" i="70" s="1"/>
  <c r="BQ493" i="70" s="1"/>
  <c r="BR493" i="70" s="1"/>
  <c r="BS493" i="70" s="1"/>
  <c r="BT493" i="70" s="1"/>
  <c r="J492" i="70"/>
  <c r="K492" i="70"/>
  <c r="H492" i="70"/>
  <c r="I492" i="70"/>
  <c r="BU492" i="70" s="1"/>
  <c r="G492" i="70"/>
  <c r="S492" i="70" s="1"/>
  <c r="T492" i="70" s="1"/>
  <c r="AI492" i="70"/>
  <c r="CA489" i="70" l="1"/>
  <c r="CB490" i="70"/>
  <c r="CA490" i="70"/>
  <c r="BV491" i="70"/>
  <c r="BX491" i="70"/>
  <c r="BY491" i="70" s="1"/>
  <c r="U493" i="70"/>
  <c r="Q493" i="70"/>
  <c r="V492" i="70"/>
  <c r="AJ494" i="70"/>
  <c r="BP494" i="70" s="1"/>
  <c r="BQ494" i="70" s="1"/>
  <c r="BR494" i="70" s="1"/>
  <c r="BS494" i="70" s="1"/>
  <c r="BT494" i="70" s="1"/>
  <c r="K493" i="70"/>
  <c r="J493" i="70"/>
  <c r="H493" i="70"/>
  <c r="I493" i="70"/>
  <c r="BU493" i="70" s="1"/>
  <c r="G493" i="70"/>
  <c r="S493" i="70" s="1"/>
  <c r="T493" i="70" s="1"/>
  <c r="AI493" i="70"/>
  <c r="R492" i="70" l="1"/>
  <c r="BL492" i="70" s="1"/>
  <c r="CB491" i="70"/>
  <c r="CA491" i="70"/>
  <c r="BV492" i="70"/>
  <c r="U494" i="70"/>
  <c r="Q494" i="70"/>
  <c r="V493" i="70"/>
  <c r="R493" i="70" s="1"/>
  <c r="BL493" i="70" s="1"/>
  <c r="AJ495" i="70"/>
  <c r="BP495" i="70" s="1"/>
  <c r="BQ495" i="70" s="1"/>
  <c r="BR495" i="70" s="1"/>
  <c r="BS495" i="70" s="1"/>
  <c r="BT495" i="70" s="1"/>
  <c r="K494" i="70"/>
  <c r="J494" i="70"/>
  <c r="H494" i="70"/>
  <c r="I494" i="70"/>
  <c r="BU494" i="70" s="1"/>
  <c r="G494" i="70"/>
  <c r="S494" i="70" s="1"/>
  <c r="T494" i="70" s="1"/>
  <c r="AI494" i="70"/>
  <c r="BX492" i="70" l="1"/>
  <c r="BY492" i="70" s="1"/>
  <c r="CB492" i="70" s="1"/>
  <c r="BV493" i="70"/>
  <c r="BX493" i="70"/>
  <c r="BY493" i="70" s="1"/>
  <c r="U495" i="70"/>
  <c r="Q495" i="70"/>
  <c r="V494" i="70"/>
  <c r="R494" i="70" s="1"/>
  <c r="BL494" i="70" s="1"/>
  <c r="AJ496" i="70"/>
  <c r="BP496" i="70" s="1"/>
  <c r="BQ496" i="70" s="1"/>
  <c r="BR496" i="70" s="1"/>
  <c r="BS496" i="70" s="1"/>
  <c r="BT496" i="70" s="1"/>
  <c r="K495" i="70"/>
  <c r="J495" i="70"/>
  <c r="H495" i="70"/>
  <c r="I495" i="70"/>
  <c r="BU495" i="70" s="1"/>
  <c r="G495" i="70"/>
  <c r="S495" i="70" s="1"/>
  <c r="T495" i="70" s="1"/>
  <c r="AI495" i="70"/>
  <c r="CA492" i="70" l="1"/>
  <c r="CB493" i="70"/>
  <c r="CA493" i="70"/>
  <c r="V495" i="70"/>
  <c r="BV495" i="70" s="1"/>
  <c r="BV494" i="70"/>
  <c r="BX494" i="70"/>
  <c r="BY494" i="70" s="1"/>
  <c r="U496" i="70"/>
  <c r="Q496" i="70"/>
  <c r="AJ497" i="70"/>
  <c r="BP497" i="70" s="1"/>
  <c r="BQ497" i="70" s="1"/>
  <c r="BR497" i="70" s="1"/>
  <c r="BS497" i="70" s="1"/>
  <c r="BT497" i="70" s="1"/>
  <c r="K496" i="70"/>
  <c r="J496" i="70"/>
  <c r="I496" i="70"/>
  <c r="BU496" i="70" s="1"/>
  <c r="H496" i="70"/>
  <c r="G496" i="70"/>
  <c r="S496" i="70" s="1"/>
  <c r="T496" i="70" s="1"/>
  <c r="AI496" i="70"/>
  <c r="R495" i="70" l="1"/>
  <c r="BL495" i="70" s="1"/>
  <c r="CB494" i="70"/>
  <c r="CA494" i="70"/>
  <c r="V496" i="70"/>
  <c r="R496" i="70" s="1"/>
  <c r="BL496" i="70" s="1"/>
  <c r="U497" i="70"/>
  <c r="Q497" i="70"/>
  <c r="AJ498" i="70"/>
  <c r="BP498" i="70" s="1"/>
  <c r="BQ498" i="70" s="1"/>
  <c r="BR498" i="70" s="1"/>
  <c r="BS498" i="70" s="1"/>
  <c r="BT498" i="70" s="1"/>
  <c r="G497" i="70"/>
  <c r="S497" i="70" s="1"/>
  <c r="T497" i="70" s="1"/>
  <c r="K497" i="70"/>
  <c r="J497" i="70"/>
  <c r="I497" i="70"/>
  <c r="BU497" i="70" s="1"/>
  <c r="H497" i="70"/>
  <c r="AI497" i="70"/>
  <c r="BX495" i="70" l="1"/>
  <c r="BY495" i="70" s="1"/>
  <c r="CB495" i="70" s="1"/>
  <c r="BV496" i="70"/>
  <c r="BX496" i="70"/>
  <c r="BY496" i="70" s="1"/>
  <c r="V497" i="70"/>
  <c r="Q498" i="70"/>
  <c r="U498" i="70"/>
  <c r="AJ499" i="70"/>
  <c r="BP499" i="70" s="1"/>
  <c r="BQ499" i="70" s="1"/>
  <c r="BR499" i="70" s="1"/>
  <c r="BS499" i="70" s="1"/>
  <c r="BT499" i="70" s="1"/>
  <c r="G498" i="70"/>
  <c r="S498" i="70" s="1"/>
  <c r="T498" i="70" s="1"/>
  <c r="K498" i="70"/>
  <c r="J498" i="70"/>
  <c r="I498" i="70"/>
  <c r="BU498" i="70" s="1"/>
  <c r="H498" i="70"/>
  <c r="AI498" i="70"/>
  <c r="CA495" i="70" l="1"/>
  <c r="R497" i="70"/>
  <c r="BL497" i="70" s="1"/>
  <c r="CB496" i="70"/>
  <c r="CA496" i="70"/>
  <c r="V498" i="70"/>
  <c r="BV498" i="70" s="1"/>
  <c r="BV497" i="70"/>
  <c r="U499" i="70"/>
  <c r="Q499" i="70"/>
  <c r="AJ500" i="70"/>
  <c r="BP500" i="70" s="1"/>
  <c r="BQ500" i="70" s="1"/>
  <c r="BR500" i="70" s="1"/>
  <c r="BS500" i="70" s="1"/>
  <c r="BT500" i="70" s="1"/>
  <c r="G499" i="70"/>
  <c r="S499" i="70" s="1"/>
  <c r="T499" i="70" s="1"/>
  <c r="K499" i="70"/>
  <c r="J499" i="70"/>
  <c r="I499" i="70"/>
  <c r="BU499" i="70" s="1"/>
  <c r="H499" i="70"/>
  <c r="AI499" i="70"/>
  <c r="BX497" i="70" l="1"/>
  <c r="BY497" i="70" s="1"/>
  <c r="CB497" i="70" s="1"/>
  <c r="R498" i="70"/>
  <c r="BL498" i="70" s="1"/>
  <c r="V499" i="70"/>
  <c r="Q500" i="70"/>
  <c r="U500" i="70"/>
  <c r="AJ501" i="70"/>
  <c r="BP501" i="70" s="1"/>
  <c r="BQ501" i="70" s="1"/>
  <c r="BR501" i="70" s="1"/>
  <c r="BS501" i="70" s="1"/>
  <c r="BT501" i="70" s="1"/>
  <c r="J500" i="70"/>
  <c r="K500" i="70"/>
  <c r="H500" i="70"/>
  <c r="I500" i="70"/>
  <c r="BU500" i="70" s="1"/>
  <c r="G500" i="70"/>
  <c r="S500" i="70" s="1"/>
  <c r="T500" i="70" s="1"/>
  <c r="AI500" i="70"/>
  <c r="BX498" i="70" l="1"/>
  <c r="BY498" i="70" s="1"/>
  <c r="CB498" i="70" s="1"/>
  <c r="CA497" i="70"/>
  <c r="R499" i="70"/>
  <c r="BL499" i="70" s="1"/>
  <c r="BV499" i="70"/>
  <c r="Q501" i="70"/>
  <c r="U501" i="70"/>
  <c r="V500" i="70"/>
  <c r="AJ502" i="70"/>
  <c r="BP502" i="70" s="1"/>
  <c r="BQ502" i="70" s="1"/>
  <c r="BR502" i="70" s="1"/>
  <c r="BS502" i="70" s="1"/>
  <c r="BT502" i="70" s="1"/>
  <c r="K501" i="70"/>
  <c r="J501" i="70"/>
  <c r="H501" i="70"/>
  <c r="I501" i="70"/>
  <c r="BU501" i="70" s="1"/>
  <c r="G501" i="70"/>
  <c r="S501" i="70" s="1"/>
  <c r="T501" i="70" s="1"/>
  <c r="AI501" i="70"/>
  <c r="CA498" i="70" l="1"/>
  <c r="BX499" i="70"/>
  <c r="BY499" i="70" s="1"/>
  <c r="CB499" i="70" s="1"/>
  <c r="R500" i="70"/>
  <c r="BL500" i="70" s="1"/>
  <c r="BV500" i="70"/>
  <c r="U502" i="70"/>
  <c r="Q502" i="70"/>
  <c r="V501" i="70"/>
  <c r="AJ503" i="70"/>
  <c r="BP503" i="70" s="1"/>
  <c r="BQ503" i="70" s="1"/>
  <c r="BR503" i="70" s="1"/>
  <c r="BS503" i="70" s="1"/>
  <c r="BT503" i="70" s="1"/>
  <c r="K502" i="70"/>
  <c r="J502" i="70"/>
  <c r="H502" i="70"/>
  <c r="I502" i="70"/>
  <c r="BU502" i="70" s="1"/>
  <c r="G502" i="70"/>
  <c r="S502" i="70" s="1"/>
  <c r="T502" i="70" s="1"/>
  <c r="AI502" i="70"/>
  <c r="CA499" i="70" l="1"/>
  <c r="BX500" i="70"/>
  <c r="BY500" i="70" s="1"/>
  <c r="CB500" i="70" s="1"/>
  <c r="R501" i="70"/>
  <c r="BL501" i="70" s="1"/>
  <c r="BV501" i="70"/>
  <c r="U503" i="70"/>
  <c r="Q503" i="70"/>
  <c r="V502" i="70"/>
  <c r="AJ504" i="70"/>
  <c r="BP504" i="70" s="1"/>
  <c r="BQ504" i="70" s="1"/>
  <c r="BR504" i="70" s="1"/>
  <c r="BS504" i="70" s="1"/>
  <c r="BT504" i="70" s="1"/>
  <c r="K503" i="70"/>
  <c r="J503" i="70"/>
  <c r="H503" i="70"/>
  <c r="I503" i="70"/>
  <c r="BU503" i="70" s="1"/>
  <c r="G503" i="70"/>
  <c r="S503" i="70" s="1"/>
  <c r="T503" i="70" s="1"/>
  <c r="AI503" i="70"/>
  <c r="CA500" i="70" l="1"/>
  <c r="R502" i="70"/>
  <c r="BL502" i="70" s="1"/>
  <c r="BX501" i="70"/>
  <c r="BY501" i="70" s="1"/>
  <c r="CB501" i="70" s="1"/>
  <c r="BV502" i="70"/>
  <c r="U504" i="70"/>
  <c r="Q504" i="70"/>
  <c r="V503" i="70"/>
  <c r="AJ505" i="70"/>
  <c r="BP505" i="70" s="1"/>
  <c r="BQ505" i="70" s="1"/>
  <c r="BR505" i="70" s="1"/>
  <c r="BS505" i="70" s="1"/>
  <c r="BT505" i="70" s="1"/>
  <c r="K504" i="70"/>
  <c r="J504" i="70"/>
  <c r="I504" i="70"/>
  <c r="BU504" i="70" s="1"/>
  <c r="H504" i="70"/>
  <c r="G504" i="70"/>
  <c r="S504" i="70" s="1"/>
  <c r="T504" i="70" s="1"/>
  <c r="AI504" i="70"/>
  <c r="CA501" i="70" l="1"/>
  <c r="R503" i="70"/>
  <c r="BL503" i="70" s="1"/>
  <c r="BX502" i="70"/>
  <c r="BY502" i="70" s="1"/>
  <c r="CB502" i="70" s="1"/>
  <c r="BV503" i="70"/>
  <c r="U505" i="70"/>
  <c r="Q505" i="70"/>
  <c r="V504" i="70"/>
  <c r="AJ506" i="70"/>
  <c r="BP506" i="70" s="1"/>
  <c r="BQ506" i="70" s="1"/>
  <c r="BR506" i="70" s="1"/>
  <c r="BS506" i="70" s="1"/>
  <c r="BT506" i="70" s="1"/>
  <c r="G505" i="70"/>
  <c r="S505" i="70" s="1"/>
  <c r="T505" i="70" s="1"/>
  <c r="K505" i="70"/>
  <c r="J505" i="70"/>
  <c r="I505" i="70"/>
  <c r="BU505" i="70" s="1"/>
  <c r="H505" i="70"/>
  <c r="AI505" i="70"/>
  <c r="BX503" i="70" l="1"/>
  <c r="BY503" i="70" s="1"/>
  <c r="CB503" i="70" s="1"/>
  <c r="CA502" i="70"/>
  <c r="R504" i="70"/>
  <c r="BL504" i="70" s="1"/>
  <c r="BV504" i="70"/>
  <c r="U506" i="70"/>
  <c r="Q506" i="70"/>
  <c r="V505" i="70"/>
  <c r="R505" i="70" s="1"/>
  <c r="BL505" i="70" s="1"/>
  <c r="AJ507" i="70"/>
  <c r="BP507" i="70" s="1"/>
  <c r="BQ507" i="70" s="1"/>
  <c r="BR507" i="70" s="1"/>
  <c r="BS507" i="70" s="1"/>
  <c r="BT507" i="70" s="1"/>
  <c r="G506" i="70"/>
  <c r="S506" i="70" s="1"/>
  <c r="T506" i="70" s="1"/>
  <c r="K506" i="70"/>
  <c r="J506" i="70"/>
  <c r="I506" i="70"/>
  <c r="BU506" i="70" s="1"/>
  <c r="H506" i="70"/>
  <c r="AI506" i="70"/>
  <c r="CA503" i="70" l="1"/>
  <c r="BX505" i="70"/>
  <c r="BY505" i="70" s="1"/>
  <c r="CB505" i="70" s="1"/>
  <c r="BX504" i="70"/>
  <c r="BY504" i="70" s="1"/>
  <c r="CB504" i="70" s="1"/>
  <c r="BV505" i="70"/>
  <c r="Q507" i="70"/>
  <c r="U507" i="70"/>
  <c r="V506" i="70"/>
  <c r="AJ508" i="70"/>
  <c r="BP508" i="70" s="1"/>
  <c r="BQ508" i="70" s="1"/>
  <c r="BR508" i="70" s="1"/>
  <c r="BS508" i="70" s="1"/>
  <c r="BT508" i="70" s="1"/>
  <c r="G507" i="70"/>
  <c r="S507" i="70" s="1"/>
  <c r="T507" i="70" s="1"/>
  <c r="K507" i="70"/>
  <c r="J507" i="70"/>
  <c r="I507" i="70"/>
  <c r="BU507" i="70" s="1"/>
  <c r="H507" i="70"/>
  <c r="AI507" i="70"/>
  <c r="CA504" i="70" l="1"/>
  <c r="R506" i="70"/>
  <c r="BL506" i="70" s="1"/>
  <c r="CA505" i="70"/>
  <c r="BV506" i="70"/>
  <c r="U508" i="70"/>
  <c r="Q508" i="70"/>
  <c r="V507" i="70"/>
  <c r="AJ509" i="70"/>
  <c r="BP509" i="70" s="1"/>
  <c r="BQ509" i="70" s="1"/>
  <c r="BR509" i="70" s="1"/>
  <c r="BS509" i="70" s="1"/>
  <c r="BT509" i="70" s="1"/>
  <c r="K508" i="70"/>
  <c r="J508" i="70"/>
  <c r="H508" i="70"/>
  <c r="I508" i="70"/>
  <c r="BU508" i="70" s="1"/>
  <c r="G508" i="70"/>
  <c r="S508" i="70" s="1"/>
  <c r="T508" i="70" s="1"/>
  <c r="AI508" i="70"/>
  <c r="BX506" i="70" l="1"/>
  <c r="BY506" i="70" s="1"/>
  <c r="CB506" i="70" s="1"/>
  <c r="R507" i="70"/>
  <c r="BL507" i="70" s="1"/>
  <c r="BV507" i="70"/>
  <c r="V508" i="70"/>
  <c r="BV508" i="70" s="1"/>
  <c r="Q509" i="70"/>
  <c r="U509" i="70"/>
  <c r="AJ510" i="70"/>
  <c r="BP510" i="70" s="1"/>
  <c r="BQ510" i="70" s="1"/>
  <c r="BR510" i="70" s="1"/>
  <c r="BS510" i="70" s="1"/>
  <c r="BT510" i="70" s="1"/>
  <c r="K509" i="70"/>
  <c r="J509" i="70"/>
  <c r="H509" i="70"/>
  <c r="I509" i="70"/>
  <c r="BU509" i="70" s="1"/>
  <c r="G509" i="70"/>
  <c r="S509" i="70" s="1"/>
  <c r="T509" i="70" s="1"/>
  <c r="AI509" i="70"/>
  <c r="R508" i="70" l="1"/>
  <c r="BL508" i="70" s="1"/>
  <c r="CA506" i="70"/>
  <c r="BX507" i="70"/>
  <c r="BY507" i="70" s="1"/>
  <c r="CB507" i="70" s="1"/>
  <c r="Q510" i="70"/>
  <c r="U510" i="70"/>
  <c r="V509" i="70"/>
  <c r="AJ511" i="70"/>
  <c r="BP511" i="70" s="1"/>
  <c r="BQ511" i="70" s="1"/>
  <c r="BR511" i="70" s="1"/>
  <c r="BS511" i="70" s="1"/>
  <c r="BT511" i="70" s="1"/>
  <c r="K510" i="70"/>
  <c r="J510" i="70"/>
  <c r="H510" i="70"/>
  <c r="I510" i="70"/>
  <c r="BU510" i="70" s="1"/>
  <c r="G510" i="70"/>
  <c r="S510" i="70" s="1"/>
  <c r="T510" i="70" s="1"/>
  <c r="AI510" i="70"/>
  <c r="BX508" i="70" l="1"/>
  <c r="BY508" i="70" s="1"/>
  <c r="CB508" i="70" s="1"/>
  <c r="CA507" i="70"/>
  <c r="R509" i="70"/>
  <c r="BL509" i="70" s="1"/>
  <c r="BV509" i="70"/>
  <c r="U511" i="70"/>
  <c r="Q511" i="70"/>
  <c r="V510" i="70"/>
  <c r="AJ512" i="70"/>
  <c r="BP512" i="70" s="1"/>
  <c r="BQ512" i="70" s="1"/>
  <c r="BR512" i="70" s="1"/>
  <c r="BS512" i="70" s="1"/>
  <c r="BT512" i="70" s="1"/>
  <c r="K511" i="70"/>
  <c r="J511" i="70"/>
  <c r="H511" i="70"/>
  <c r="I511" i="70"/>
  <c r="BU511" i="70" s="1"/>
  <c r="G511" i="70"/>
  <c r="S511" i="70" s="1"/>
  <c r="T511" i="70" s="1"/>
  <c r="AI511" i="70"/>
  <c r="CA508" i="70" l="1"/>
  <c r="BX509" i="70"/>
  <c r="BY509" i="70" s="1"/>
  <c r="CB509" i="70" s="1"/>
  <c r="R510" i="70"/>
  <c r="BL510" i="70" s="1"/>
  <c r="BV510" i="70"/>
  <c r="U512" i="70"/>
  <c r="Q512" i="70"/>
  <c r="V511" i="70"/>
  <c r="AJ513" i="70"/>
  <c r="BP513" i="70" s="1"/>
  <c r="BQ513" i="70" s="1"/>
  <c r="BR513" i="70" s="1"/>
  <c r="BS513" i="70" s="1"/>
  <c r="BT513" i="70" s="1"/>
  <c r="K512" i="70"/>
  <c r="J512" i="70"/>
  <c r="I512" i="70"/>
  <c r="BU512" i="70" s="1"/>
  <c r="H512" i="70"/>
  <c r="G512" i="70"/>
  <c r="S512" i="70" s="1"/>
  <c r="T512" i="70" s="1"/>
  <c r="AI512" i="70"/>
  <c r="BX510" i="70" l="1"/>
  <c r="BY510" i="70" s="1"/>
  <c r="CB510" i="70" s="1"/>
  <c r="CA509" i="70"/>
  <c r="R511" i="70"/>
  <c r="BL511" i="70" s="1"/>
  <c r="BV511" i="70"/>
  <c r="U513" i="70"/>
  <c r="Q513" i="70"/>
  <c r="V512" i="70"/>
  <c r="AJ514" i="70"/>
  <c r="BP514" i="70" s="1"/>
  <c r="BQ514" i="70" s="1"/>
  <c r="BR514" i="70" s="1"/>
  <c r="BS514" i="70" s="1"/>
  <c r="BT514" i="70" s="1"/>
  <c r="G513" i="70"/>
  <c r="S513" i="70" s="1"/>
  <c r="T513" i="70" s="1"/>
  <c r="K513" i="70"/>
  <c r="J513" i="70"/>
  <c r="I513" i="70"/>
  <c r="BU513" i="70" s="1"/>
  <c r="H513" i="70"/>
  <c r="AI513" i="70"/>
  <c r="CA510" i="70" l="1"/>
  <c r="R512" i="70"/>
  <c r="BL512" i="70" s="1"/>
  <c r="BX511" i="70"/>
  <c r="BY511" i="70" s="1"/>
  <c r="CB511" i="70" s="1"/>
  <c r="BV512" i="70"/>
  <c r="U514" i="70"/>
  <c r="Q514" i="70"/>
  <c r="V513" i="70"/>
  <c r="AJ515" i="70"/>
  <c r="BP515" i="70" s="1"/>
  <c r="BQ515" i="70" s="1"/>
  <c r="BR515" i="70" s="1"/>
  <c r="BS515" i="70" s="1"/>
  <c r="BT515" i="70" s="1"/>
  <c r="G514" i="70"/>
  <c r="S514" i="70" s="1"/>
  <c r="T514" i="70" s="1"/>
  <c r="K514" i="70"/>
  <c r="J514" i="70"/>
  <c r="I514" i="70"/>
  <c r="BU514" i="70" s="1"/>
  <c r="H514" i="70"/>
  <c r="AI514" i="70"/>
  <c r="CA511" i="70" l="1"/>
  <c r="R513" i="70"/>
  <c r="BL513" i="70" s="1"/>
  <c r="BX512" i="70"/>
  <c r="BY512" i="70" s="1"/>
  <c r="CB512" i="70" s="1"/>
  <c r="BV513" i="70"/>
  <c r="Q515" i="70"/>
  <c r="U515" i="70"/>
  <c r="V514" i="70"/>
  <c r="AJ516" i="70"/>
  <c r="BP516" i="70" s="1"/>
  <c r="BQ516" i="70" s="1"/>
  <c r="BR516" i="70" s="1"/>
  <c r="BS516" i="70" s="1"/>
  <c r="BT516" i="70" s="1"/>
  <c r="G515" i="70"/>
  <c r="S515" i="70" s="1"/>
  <c r="T515" i="70" s="1"/>
  <c r="K515" i="70"/>
  <c r="J515" i="70"/>
  <c r="I515" i="70"/>
  <c r="BU515" i="70" s="1"/>
  <c r="H515" i="70"/>
  <c r="AI515" i="70"/>
  <c r="CA512" i="70" l="1"/>
  <c r="R514" i="70"/>
  <c r="BL514" i="70" s="1"/>
  <c r="BX513" i="70"/>
  <c r="BY513" i="70" s="1"/>
  <c r="CB513" i="70" s="1"/>
  <c r="BV514" i="70"/>
  <c r="U516" i="70"/>
  <c r="Q516" i="70"/>
  <c r="V515" i="70"/>
  <c r="R515" i="70" s="1"/>
  <c r="BL515" i="70" s="1"/>
  <c r="AJ517" i="70"/>
  <c r="BP517" i="70" s="1"/>
  <c r="BQ517" i="70" s="1"/>
  <c r="BR517" i="70" s="1"/>
  <c r="BS517" i="70" s="1"/>
  <c r="BT517" i="70" s="1"/>
  <c r="J516" i="70"/>
  <c r="K516" i="70"/>
  <c r="H516" i="70"/>
  <c r="I516" i="70"/>
  <c r="BU516" i="70" s="1"/>
  <c r="G516" i="70"/>
  <c r="S516" i="70" s="1"/>
  <c r="T516" i="70" s="1"/>
  <c r="AI516" i="70"/>
  <c r="CA513" i="70" l="1"/>
  <c r="BX515" i="70"/>
  <c r="BY515" i="70" s="1"/>
  <c r="CB515" i="70" s="1"/>
  <c r="BX514" i="70"/>
  <c r="BY514" i="70" s="1"/>
  <c r="CB514" i="70" s="1"/>
  <c r="BV515" i="70"/>
  <c r="U517" i="70"/>
  <c r="Q517" i="70"/>
  <c r="V516" i="70"/>
  <c r="AJ518" i="70"/>
  <c r="BP518" i="70" s="1"/>
  <c r="BQ518" i="70" s="1"/>
  <c r="BR518" i="70" s="1"/>
  <c r="BS518" i="70" s="1"/>
  <c r="BT518" i="70" s="1"/>
  <c r="K517" i="70"/>
  <c r="J517" i="70"/>
  <c r="H517" i="70"/>
  <c r="I517" i="70"/>
  <c r="BU517" i="70" s="1"/>
  <c r="G517" i="70"/>
  <c r="S517" i="70" s="1"/>
  <c r="T517" i="70" s="1"/>
  <c r="AI517" i="70"/>
  <c r="CA514" i="70" l="1"/>
  <c r="R516" i="70"/>
  <c r="BL516" i="70" s="1"/>
  <c r="CA515" i="70"/>
  <c r="BV516" i="70"/>
  <c r="Q518" i="70"/>
  <c r="U518" i="70"/>
  <c r="V517" i="70"/>
  <c r="AJ519" i="70"/>
  <c r="BP519" i="70" s="1"/>
  <c r="BQ519" i="70" s="1"/>
  <c r="BR519" i="70" s="1"/>
  <c r="BS519" i="70" s="1"/>
  <c r="BT519" i="70" s="1"/>
  <c r="K518" i="70"/>
  <c r="J518" i="70"/>
  <c r="H518" i="70"/>
  <c r="I518" i="70"/>
  <c r="BU518" i="70" s="1"/>
  <c r="G518" i="70"/>
  <c r="S518" i="70" s="1"/>
  <c r="T518" i="70" s="1"/>
  <c r="AI518" i="70"/>
  <c r="BX516" i="70" l="1"/>
  <c r="BY516" i="70" s="1"/>
  <c r="CB516" i="70" s="1"/>
  <c r="R517" i="70"/>
  <c r="BL517" i="70" s="1"/>
  <c r="BV517" i="70"/>
  <c r="Q519" i="70"/>
  <c r="U519" i="70"/>
  <c r="V518" i="70"/>
  <c r="AJ520" i="70"/>
  <c r="BP520" i="70" s="1"/>
  <c r="BQ520" i="70" s="1"/>
  <c r="BR520" i="70" s="1"/>
  <c r="BS520" i="70" s="1"/>
  <c r="BT520" i="70" s="1"/>
  <c r="K519" i="70"/>
  <c r="J519" i="70"/>
  <c r="H519" i="70"/>
  <c r="I519" i="70"/>
  <c r="BU519" i="70" s="1"/>
  <c r="G519" i="70"/>
  <c r="S519" i="70" s="1"/>
  <c r="T519" i="70" s="1"/>
  <c r="AI519" i="70"/>
  <c r="CA516" i="70" l="1"/>
  <c r="BX517" i="70"/>
  <c r="BY517" i="70" s="1"/>
  <c r="CB517" i="70" s="1"/>
  <c r="R518" i="70"/>
  <c r="BL518" i="70" s="1"/>
  <c r="BV518" i="70"/>
  <c r="Q520" i="70"/>
  <c r="U520" i="70"/>
  <c r="V519" i="70"/>
  <c r="AJ521" i="70"/>
  <c r="BP521" i="70" s="1"/>
  <c r="BQ521" i="70" s="1"/>
  <c r="BR521" i="70" s="1"/>
  <c r="BS521" i="70" s="1"/>
  <c r="BT521" i="70" s="1"/>
  <c r="K520" i="70"/>
  <c r="J520" i="70"/>
  <c r="I520" i="70"/>
  <c r="BU520" i="70" s="1"/>
  <c r="H520" i="70"/>
  <c r="G520" i="70"/>
  <c r="S520" i="70" s="1"/>
  <c r="T520" i="70" s="1"/>
  <c r="AI520" i="70"/>
  <c r="CA517" i="70" l="1"/>
  <c r="R519" i="70"/>
  <c r="BL519" i="70" s="1"/>
  <c r="BX518" i="70"/>
  <c r="BY518" i="70" s="1"/>
  <c r="CB518" i="70" s="1"/>
  <c r="BV519" i="70"/>
  <c r="Q521" i="70"/>
  <c r="U521" i="70"/>
  <c r="V520" i="70"/>
  <c r="AJ522" i="70"/>
  <c r="BP522" i="70" s="1"/>
  <c r="BQ522" i="70" s="1"/>
  <c r="BR522" i="70" s="1"/>
  <c r="BS522" i="70" s="1"/>
  <c r="BT522" i="70" s="1"/>
  <c r="G521" i="70"/>
  <c r="S521" i="70" s="1"/>
  <c r="T521" i="70" s="1"/>
  <c r="K521" i="70"/>
  <c r="J521" i="70"/>
  <c r="I521" i="70"/>
  <c r="BU521" i="70" s="1"/>
  <c r="H521" i="70"/>
  <c r="AI521" i="70"/>
  <c r="CA518" i="70" l="1"/>
  <c r="R520" i="70"/>
  <c r="BL520" i="70" s="1"/>
  <c r="BX519" i="70"/>
  <c r="BY519" i="70" s="1"/>
  <c r="CB519" i="70" s="1"/>
  <c r="BV520" i="70"/>
  <c r="U522" i="70"/>
  <c r="Q522" i="70"/>
  <c r="V521" i="70"/>
  <c r="AJ523" i="70"/>
  <c r="BP523" i="70" s="1"/>
  <c r="BQ523" i="70" s="1"/>
  <c r="BR523" i="70" s="1"/>
  <c r="BS523" i="70" s="1"/>
  <c r="BT523" i="70" s="1"/>
  <c r="G522" i="70"/>
  <c r="S522" i="70" s="1"/>
  <c r="T522" i="70" s="1"/>
  <c r="K522" i="70"/>
  <c r="J522" i="70"/>
  <c r="I522" i="70"/>
  <c r="BU522" i="70" s="1"/>
  <c r="H522" i="70"/>
  <c r="AI522" i="70"/>
  <c r="CA519" i="70" l="1"/>
  <c r="R521" i="70"/>
  <c r="BL521" i="70" s="1"/>
  <c r="BX520" i="70"/>
  <c r="BY520" i="70" s="1"/>
  <c r="CB520" i="70" s="1"/>
  <c r="BV521" i="70"/>
  <c r="U523" i="70"/>
  <c r="Q523" i="70"/>
  <c r="V522" i="70"/>
  <c r="AJ524" i="70"/>
  <c r="BP524" i="70" s="1"/>
  <c r="BQ524" i="70" s="1"/>
  <c r="BR524" i="70" s="1"/>
  <c r="BS524" i="70" s="1"/>
  <c r="BT524" i="70" s="1"/>
  <c r="G523" i="70"/>
  <c r="S523" i="70" s="1"/>
  <c r="T523" i="70" s="1"/>
  <c r="K523" i="70"/>
  <c r="J523" i="70"/>
  <c r="I523" i="70"/>
  <c r="BU523" i="70" s="1"/>
  <c r="H523" i="70"/>
  <c r="AI523" i="70"/>
  <c r="CA520" i="70" l="1"/>
  <c r="BX521" i="70"/>
  <c r="BY521" i="70" s="1"/>
  <c r="CB521" i="70" s="1"/>
  <c r="R522" i="70"/>
  <c r="BL522" i="70" s="1"/>
  <c r="BV522" i="70"/>
  <c r="Q524" i="70"/>
  <c r="U524" i="70"/>
  <c r="V523" i="70"/>
  <c r="AJ525" i="70"/>
  <c r="BP525" i="70" s="1"/>
  <c r="BQ525" i="70" s="1"/>
  <c r="BR525" i="70" s="1"/>
  <c r="BS525" i="70" s="1"/>
  <c r="BT525" i="70" s="1"/>
  <c r="J524" i="70"/>
  <c r="K524" i="70"/>
  <c r="H524" i="70"/>
  <c r="I524" i="70"/>
  <c r="BU524" i="70" s="1"/>
  <c r="G524" i="70"/>
  <c r="S524" i="70" s="1"/>
  <c r="T524" i="70" s="1"/>
  <c r="AI524" i="70"/>
  <c r="CA521" i="70" l="1"/>
  <c r="BX522" i="70"/>
  <c r="BY522" i="70" s="1"/>
  <c r="CB522" i="70" s="1"/>
  <c r="R523" i="70"/>
  <c r="BL523" i="70" s="1"/>
  <c r="BV523" i="70"/>
  <c r="Q525" i="70"/>
  <c r="U525" i="70"/>
  <c r="V524" i="70"/>
  <c r="AJ526" i="70"/>
  <c r="BP526" i="70" s="1"/>
  <c r="BQ526" i="70" s="1"/>
  <c r="BR526" i="70" s="1"/>
  <c r="BS526" i="70" s="1"/>
  <c r="BT526" i="70" s="1"/>
  <c r="K525" i="70"/>
  <c r="J525" i="70"/>
  <c r="H525" i="70"/>
  <c r="I525" i="70"/>
  <c r="BU525" i="70" s="1"/>
  <c r="G525" i="70"/>
  <c r="S525" i="70" s="1"/>
  <c r="T525" i="70" s="1"/>
  <c r="AI525" i="70"/>
  <c r="CA522" i="70" l="1"/>
  <c r="BX523" i="70"/>
  <c r="BY523" i="70" s="1"/>
  <c r="CB523" i="70" s="1"/>
  <c r="R524" i="70"/>
  <c r="BL524" i="70" s="1"/>
  <c r="BV524" i="70"/>
  <c r="Q526" i="70"/>
  <c r="U526" i="70"/>
  <c r="V525" i="70"/>
  <c r="AJ527" i="70"/>
  <c r="BP527" i="70" s="1"/>
  <c r="BQ527" i="70" s="1"/>
  <c r="BR527" i="70" s="1"/>
  <c r="BS527" i="70" s="1"/>
  <c r="BT527" i="70" s="1"/>
  <c r="K526" i="70"/>
  <c r="J526" i="70"/>
  <c r="H526" i="70"/>
  <c r="I526" i="70"/>
  <c r="BU526" i="70" s="1"/>
  <c r="G526" i="70"/>
  <c r="S526" i="70" s="1"/>
  <c r="T526" i="70" s="1"/>
  <c r="AI526" i="70"/>
  <c r="CA523" i="70" l="1"/>
  <c r="R525" i="70"/>
  <c r="BL525" i="70" s="1"/>
  <c r="BX524" i="70"/>
  <c r="BY524" i="70" s="1"/>
  <c r="CB524" i="70" s="1"/>
  <c r="BV525" i="70"/>
  <c r="Q527" i="70"/>
  <c r="U527" i="70"/>
  <c r="V526" i="70"/>
  <c r="AJ528" i="70"/>
  <c r="BP528" i="70" s="1"/>
  <c r="BQ528" i="70" s="1"/>
  <c r="BR528" i="70" s="1"/>
  <c r="BS528" i="70" s="1"/>
  <c r="BT528" i="70" s="1"/>
  <c r="K527" i="70"/>
  <c r="J527" i="70"/>
  <c r="H527" i="70"/>
  <c r="I527" i="70"/>
  <c r="BU527" i="70" s="1"/>
  <c r="G527" i="70"/>
  <c r="S527" i="70" s="1"/>
  <c r="T527" i="70" s="1"/>
  <c r="AI527" i="70"/>
  <c r="CA524" i="70" l="1"/>
  <c r="BX525" i="70"/>
  <c r="BY525" i="70" s="1"/>
  <c r="CB525" i="70" s="1"/>
  <c r="R526" i="70"/>
  <c r="BL526" i="70" s="1"/>
  <c r="BV526" i="70"/>
  <c r="Q528" i="70"/>
  <c r="U528" i="70"/>
  <c r="V527" i="70"/>
  <c r="AJ529" i="70"/>
  <c r="BP529" i="70" s="1"/>
  <c r="BQ529" i="70" s="1"/>
  <c r="BR529" i="70" s="1"/>
  <c r="BS529" i="70" s="1"/>
  <c r="BT529" i="70" s="1"/>
  <c r="K528" i="70"/>
  <c r="J528" i="70"/>
  <c r="I528" i="70"/>
  <c r="BU528" i="70" s="1"/>
  <c r="H528" i="70"/>
  <c r="G528" i="70"/>
  <c r="S528" i="70" s="1"/>
  <c r="T528" i="70" s="1"/>
  <c r="AI528" i="70"/>
  <c r="CA525" i="70" l="1"/>
  <c r="R527" i="70"/>
  <c r="BL527" i="70" s="1"/>
  <c r="BX526" i="70"/>
  <c r="BY526" i="70" s="1"/>
  <c r="CB526" i="70" s="1"/>
  <c r="BV527" i="70"/>
  <c r="V528" i="70"/>
  <c r="BV528" i="70" s="1"/>
  <c r="U529" i="70"/>
  <c r="Q529" i="70"/>
  <c r="AJ530" i="70"/>
  <c r="BP530" i="70" s="1"/>
  <c r="BQ530" i="70" s="1"/>
  <c r="BR530" i="70" s="1"/>
  <c r="BS530" i="70" s="1"/>
  <c r="BT530" i="70" s="1"/>
  <c r="G529" i="70"/>
  <c r="S529" i="70" s="1"/>
  <c r="T529" i="70" s="1"/>
  <c r="K529" i="70"/>
  <c r="J529" i="70"/>
  <c r="I529" i="70"/>
  <c r="BU529" i="70" s="1"/>
  <c r="H529" i="70"/>
  <c r="AI529" i="70"/>
  <c r="CA526" i="70" l="1"/>
  <c r="BX527" i="70"/>
  <c r="BY527" i="70" s="1"/>
  <c r="CB527" i="70" s="1"/>
  <c r="R528" i="70"/>
  <c r="BL528" i="70" s="1"/>
  <c r="V529" i="70"/>
  <c r="Q530" i="70"/>
  <c r="U530" i="70"/>
  <c r="AJ531" i="70"/>
  <c r="BP531" i="70" s="1"/>
  <c r="BQ531" i="70" s="1"/>
  <c r="BR531" i="70" s="1"/>
  <c r="BS531" i="70" s="1"/>
  <c r="BT531" i="70" s="1"/>
  <c r="G530" i="70"/>
  <c r="S530" i="70" s="1"/>
  <c r="T530" i="70" s="1"/>
  <c r="K530" i="70"/>
  <c r="J530" i="70"/>
  <c r="I530" i="70"/>
  <c r="BU530" i="70" s="1"/>
  <c r="H530" i="70"/>
  <c r="AI530" i="70"/>
  <c r="BX528" i="70" l="1"/>
  <c r="BY528" i="70" s="1"/>
  <c r="CB528" i="70" s="1"/>
  <c r="CA527" i="70"/>
  <c r="R529" i="70"/>
  <c r="BL529" i="70" s="1"/>
  <c r="BV529" i="70"/>
  <c r="U531" i="70"/>
  <c r="Q531" i="70"/>
  <c r="V530" i="70"/>
  <c r="AJ532" i="70"/>
  <c r="BP532" i="70" s="1"/>
  <c r="BQ532" i="70" s="1"/>
  <c r="BR532" i="70" s="1"/>
  <c r="BS532" i="70" s="1"/>
  <c r="BT532" i="70" s="1"/>
  <c r="G531" i="70"/>
  <c r="S531" i="70" s="1"/>
  <c r="T531" i="70" s="1"/>
  <c r="K531" i="70"/>
  <c r="J531" i="70"/>
  <c r="I531" i="70"/>
  <c r="BU531" i="70" s="1"/>
  <c r="H531" i="70"/>
  <c r="AI531" i="70"/>
  <c r="CA528" i="70" l="1"/>
  <c r="BX529" i="70"/>
  <c r="BY529" i="70" s="1"/>
  <c r="CB529" i="70" s="1"/>
  <c r="R530" i="70"/>
  <c r="BL530" i="70" s="1"/>
  <c r="BV530" i="70"/>
  <c r="Q532" i="70"/>
  <c r="U532" i="70"/>
  <c r="V531" i="70"/>
  <c r="AJ533" i="70"/>
  <c r="BP533" i="70" s="1"/>
  <c r="BQ533" i="70" s="1"/>
  <c r="BR533" i="70" s="1"/>
  <c r="BS533" i="70" s="1"/>
  <c r="BT533" i="70" s="1"/>
  <c r="J532" i="70"/>
  <c r="K532" i="70"/>
  <c r="H532" i="70"/>
  <c r="I532" i="70"/>
  <c r="BU532" i="70" s="1"/>
  <c r="G532" i="70"/>
  <c r="S532" i="70" s="1"/>
  <c r="T532" i="70" s="1"/>
  <c r="AI532" i="70"/>
  <c r="CA529" i="70" l="1"/>
  <c r="BX530" i="70"/>
  <c r="BY530" i="70" s="1"/>
  <c r="CB530" i="70" s="1"/>
  <c r="R531" i="70"/>
  <c r="BL531" i="70" s="1"/>
  <c r="BV531" i="70"/>
  <c r="Q533" i="70"/>
  <c r="U533" i="70"/>
  <c r="V532" i="70"/>
  <c r="R532" i="70" s="1"/>
  <c r="BL532" i="70" s="1"/>
  <c r="AJ534" i="70"/>
  <c r="BP534" i="70" s="1"/>
  <c r="BQ534" i="70" s="1"/>
  <c r="BR534" i="70" s="1"/>
  <c r="BS534" i="70" s="1"/>
  <c r="BT534" i="70" s="1"/>
  <c r="K533" i="70"/>
  <c r="J533" i="70"/>
  <c r="H533" i="70"/>
  <c r="I533" i="70"/>
  <c r="BU533" i="70" s="1"/>
  <c r="G533" i="70"/>
  <c r="S533" i="70" s="1"/>
  <c r="T533" i="70" s="1"/>
  <c r="AI533" i="70"/>
  <c r="BX532" i="70" l="1"/>
  <c r="BY532" i="70" s="1"/>
  <c r="CB532" i="70" s="1"/>
  <c r="CA530" i="70"/>
  <c r="BX531" i="70"/>
  <c r="BY531" i="70" s="1"/>
  <c r="CB531" i="70" s="1"/>
  <c r="BV532" i="70"/>
  <c r="U534" i="70"/>
  <c r="Q534" i="70"/>
  <c r="V533" i="70"/>
  <c r="AJ535" i="70"/>
  <c r="BP535" i="70" s="1"/>
  <c r="BQ535" i="70" s="1"/>
  <c r="BR535" i="70" s="1"/>
  <c r="BS535" i="70" s="1"/>
  <c r="BT535" i="70" s="1"/>
  <c r="K534" i="70"/>
  <c r="J534" i="70"/>
  <c r="H534" i="70"/>
  <c r="I534" i="70"/>
  <c r="BU534" i="70" s="1"/>
  <c r="G534" i="70"/>
  <c r="S534" i="70" s="1"/>
  <c r="T534" i="70" s="1"/>
  <c r="AI534" i="70"/>
  <c r="CA531" i="70" l="1"/>
  <c r="R533" i="70"/>
  <c r="BL533" i="70" s="1"/>
  <c r="CA532" i="70"/>
  <c r="BV533" i="70"/>
  <c r="U535" i="70"/>
  <c r="Q535" i="70"/>
  <c r="V534" i="70"/>
  <c r="AJ536" i="70"/>
  <c r="BP536" i="70" s="1"/>
  <c r="BQ536" i="70" s="1"/>
  <c r="BR536" i="70" s="1"/>
  <c r="BS536" i="70" s="1"/>
  <c r="BT536" i="70" s="1"/>
  <c r="K535" i="70"/>
  <c r="J535" i="70"/>
  <c r="H535" i="70"/>
  <c r="I535" i="70"/>
  <c r="BU535" i="70" s="1"/>
  <c r="G535" i="70"/>
  <c r="S535" i="70" s="1"/>
  <c r="T535" i="70" s="1"/>
  <c r="AI535" i="70"/>
  <c r="R534" i="70" l="1"/>
  <c r="BL534" i="70" s="1"/>
  <c r="BX533" i="70"/>
  <c r="BY533" i="70" s="1"/>
  <c r="CB533" i="70" s="1"/>
  <c r="BV534" i="70"/>
  <c r="Q536" i="70"/>
  <c r="U536" i="70"/>
  <c r="V535" i="70"/>
  <c r="AJ537" i="70"/>
  <c r="BP537" i="70" s="1"/>
  <c r="BQ537" i="70" s="1"/>
  <c r="BR537" i="70" s="1"/>
  <c r="BS537" i="70" s="1"/>
  <c r="BT537" i="70" s="1"/>
  <c r="K536" i="70"/>
  <c r="J536" i="70"/>
  <c r="I536" i="70"/>
  <c r="BU536" i="70" s="1"/>
  <c r="H536" i="70"/>
  <c r="G536" i="70"/>
  <c r="S536" i="70" s="1"/>
  <c r="T536" i="70" s="1"/>
  <c r="AI536" i="70"/>
  <c r="CA533" i="70" l="1"/>
  <c r="BX534" i="70"/>
  <c r="BY534" i="70" s="1"/>
  <c r="CB534" i="70" s="1"/>
  <c r="R535" i="70"/>
  <c r="BL535" i="70" s="1"/>
  <c r="BV535" i="70"/>
  <c r="Q537" i="70"/>
  <c r="U537" i="70"/>
  <c r="V536" i="70"/>
  <c r="AJ538" i="70"/>
  <c r="BP538" i="70" s="1"/>
  <c r="BQ538" i="70" s="1"/>
  <c r="BR538" i="70" s="1"/>
  <c r="BS538" i="70" s="1"/>
  <c r="BT538" i="70" s="1"/>
  <c r="G537" i="70"/>
  <c r="S537" i="70" s="1"/>
  <c r="T537" i="70" s="1"/>
  <c r="K537" i="70"/>
  <c r="J537" i="70"/>
  <c r="I537" i="70"/>
  <c r="BU537" i="70" s="1"/>
  <c r="H537" i="70"/>
  <c r="AI537" i="70"/>
  <c r="CA534" i="70" l="1"/>
  <c r="BX535" i="70"/>
  <c r="BY535" i="70" s="1"/>
  <c r="CB535" i="70" s="1"/>
  <c r="R536" i="70"/>
  <c r="BL536" i="70" s="1"/>
  <c r="BV536" i="70"/>
  <c r="U538" i="70"/>
  <c r="Q538" i="70"/>
  <c r="V537" i="70"/>
  <c r="AJ539" i="70"/>
  <c r="BP539" i="70" s="1"/>
  <c r="BQ539" i="70" s="1"/>
  <c r="BR539" i="70" s="1"/>
  <c r="BS539" i="70" s="1"/>
  <c r="BT539" i="70" s="1"/>
  <c r="G538" i="70"/>
  <c r="S538" i="70" s="1"/>
  <c r="T538" i="70" s="1"/>
  <c r="K538" i="70"/>
  <c r="J538" i="70"/>
  <c r="I538" i="70"/>
  <c r="BU538" i="70" s="1"/>
  <c r="H538" i="70"/>
  <c r="AI538" i="70"/>
  <c r="CA535" i="70" l="1"/>
  <c r="BX536" i="70"/>
  <c r="BY536" i="70" s="1"/>
  <c r="CB536" i="70" s="1"/>
  <c r="R537" i="70"/>
  <c r="BL537" i="70" s="1"/>
  <c r="BV537" i="70"/>
  <c r="U539" i="70"/>
  <c r="Q539" i="70"/>
  <c r="V538" i="70"/>
  <c r="AJ540" i="70"/>
  <c r="BP540" i="70" s="1"/>
  <c r="BQ540" i="70" s="1"/>
  <c r="BR540" i="70" s="1"/>
  <c r="BS540" i="70" s="1"/>
  <c r="BT540" i="70" s="1"/>
  <c r="G539" i="70"/>
  <c r="S539" i="70" s="1"/>
  <c r="T539" i="70" s="1"/>
  <c r="K539" i="70"/>
  <c r="J539" i="70"/>
  <c r="I539" i="70"/>
  <c r="BU539" i="70" s="1"/>
  <c r="H539" i="70"/>
  <c r="AI539" i="70"/>
  <c r="CA536" i="70" l="1"/>
  <c r="BX537" i="70"/>
  <c r="BY537" i="70" s="1"/>
  <c r="CB537" i="70" s="1"/>
  <c r="R538" i="70"/>
  <c r="BL538" i="70" s="1"/>
  <c r="BV538" i="70"/>
  <c r="V539" i="70"/>
  <c r="BV539" i="70" s="1"/>
  <c r="U540" i="70"/>
  <c r="Q540" i="70"/>
  <c r="AJ541" i="70"/>
  <c r="BP541" i="70" s="1"/>
  <c r="BQ541" i="70" s="1"/>
  <c r="BR541" i="70" s="1"/>
  <c r="BS541" i="70" s="1"/>
  <c r="BT541" i="70" s="1"/>
  <c r="J540" i="70"/>
  <c r="K540" i="70"/>
  <c r="H540" i="70"/>
  <c r="I540" i="70"/>
  <c r="BU540" i="70" s="1"/>
  <c r="G540" i="70"/>
  <c r="S540" i="70" s="1"/>
  <c r="T540" i="70" s="1"/>
  <c r="AI540" i="70"/>
  <c r="CA537" i="70" l="1"/>
  <c r="R539" i="70"/>
  <c r="BL539" i="70" s="1"/>
  <c r="BX538" i="70"/>
  <c r="BY538" i="70" s="1"/>
  <c r="CB538" i="70" s="1"/>
  <c r="V540" i="70"/>
  <c r="BV540" i="70" s="1"/>
  <c r="U541" i="70"/>
  <c r="Q541" i="70"/>
  <c r="AJ542" i="70"/>
  <c r="BP542" i="70" s="1"/>
  <c r="BQ542" i="70" s="1"/>
  <c r="BR542" i="70" s="1"/>
  <c r="BS542" i="70" s="1"/>
  <c r="BT542" i="70" s="1"/>
  <c r="K541" i="70"/>
  <c r="J541" i="70"/>
  <c r="H541" i="70"/>
  <c r="I541" i="70"/>
  <c r="BU541" i="70" s="1"/>
  <c r="G541" i="70"/>
  <c r="S541" i="70" s="1"/>
  <c r="T541" i="70" s="1"/>
  <c r="AI541" i="70"/>
  <c r="BX539" i="70" l="1"/>
  <c r="BY539" i="70" s="1"/>
  <c r="CA539" i="70" s="1"/>
  <c r="CA538" i="70"/>
  <c r="R540" i="70"/>
  <c r="BL540" i="70" s="1"/>
  <c r="V541" i="70"/>
  <c r="U542" i="70"/>
  <c r="Q542" i="70"/>
  <c r="AJ543" i="70"/>
  <c r="BP543" i="70" s="1"/>
  <c r="BQ543" i="70" s="1"/>
  <c r="BR543" i="70" s="1"/>
  <c r="BS543" i="70" s="1"/>
  <c r="BT543" i="70" s="1"/>
  <c r="K542" i="70"/>
  <c r="J542" i="70"/>
  <c r="H542" i="70"/>
  <c r="I542" i="70"/>
  <c r="BU542" i="70" s="1"/>
  <c r="G542" i="70"/>
  <c r="S542" i="70" s="1"/>
  <c r="T542" i="70" s="1"/>
  <c r="AI542" i="70"/>
  <c r="CB539" i="70" l="1"/>
  <c r="BX540" i="70"/>
  <c r="BY540" i="70" s="1"/>
  <c r="CB540" i="70" s="1"/>
  <c r="R541" i="70"/>
  <c r="BL541" i="70" s="1"/>
  <c r="BV541" i="70"/>
  <c r="V542" i="70"/>
  <c r="U543" i="70"/>
  <c r="Q543" i="70"/>
  <c r="AJ544" i="70"/>
  <c r="BP544" i="70" s="1"/>
  <c r="BQ544" i="70" s="1"/>
  <c r="BR544" i="70" s="1"/>
  <c r="BS544" i="70" s="1"/>
  <c r="BT544" i="70" s="1"/>
  <c r="K543" i="70"/>
  <c r="J543" i="70"/>
  <c r="H543" i="70"/>
  <c r="I543" i="70"/>
  <c r="BU543" i="70" s="1"/>
  <c r="G543" i="70"/>
  <c r="S543" i="70" s="1"/>
  <c r="T543" i="70" s="1"/>
  <c r="AI543" i="70"/>
  <c r="CA540" i="70" l="1"/>
  <c r="BX541" i="70"/>
  <c r="BY541" i="70" s="1"/>
  <c r="CB541" i="70" s="1"/>
  <c r="R542" i="70"/>
  <c r="BL542" i="70" s="1"/>
  <c r="BV542" i="70"/>
  <c r="V543" i="70"/>
  <c r="Q544" i="70"/>
  <c r="U544" i="70"/>
  <c r="AJ545" i="70"/>
  <c r="BP545" i="70" s="1"/>
  <c r="BQ545" i="70" s="1"/>
  <c r="BR545" i="70" s="1"/>
  <c r="BS545" i="70" s="1"/>
  <c r="BT545" i="70" s="1"/>
  <c r="K544" i="70"/>
  <c r="J544" i="70"/>
  <c r="I544" i="70"/>
  <c r="BU544" i="70" s="1"/>
  <c r="H544" i="70"/>
  <c r="G544" i="70"/>
  <c r="S544" i="70" s="1"/>
  <c r="T544" i="70" s="1"/>
  <c r="AI544" i="70"/>
  <c r="CA541" i="70" l="1"/>
  <c r="BX542" i="70"/>
  <c r="BY542" i="70" s="1"/>
  <c r="CB542" i="70" s="1"/>
  <c r="R543" i="70"/>
  <c r="BL543" i="70" s="1"/>
  <c r="BV543" i="70"/>
  <c r="U545" i="70"/>
  <c r="Q545" i="70"/>
  <c r="V544" i="70"/>
  <c r="AJ546" i="70"/>
  <c r="BP546" i="70" s="1"/>
  <c r="BQ546" i="70" s="1"/>
  <c r="BR546" i="70" s="1"/>
  <c r="BS546" i="70" s="1"/>
  <c r="BT546" i="70" s="1"/>
  <c r="G545" i="70"/>
  <c r="S545" i="70" s="1"/>
  <c r="T545" i="70" s="1"/>
  <c r="K545" i="70"/>
  <c r="J545" i="70"/>
  <c r="I545" i="70"/>
  <c r="BU545" i="70" s="1"/>
  <c r="H545" i="70"/>
  <c r="AI545" i="70"/>
  <c r="CA542" i="70" l="1"/>
  <c r="BX543" i="70"/>
  <c r="BY543" i="70" s="1"/>
  <c r="CB543" i="70" s="1"/>
  <c r="R544" i="70"/>
  <c r="BL544" i="70" s="1"/>
  <c r="BV544" i="70"/>
  <c r="U546" i="70"/>
  <c r="Q546" i="70"/>
  <c r="V545" i="70"/>
  <c r="AJ547" i="70"/>
  <c r="BP547" i="70" s="1"/>
  <c r="BQ547" i="70" s="1"/>
  <c r="BR547" i="70" s="1"/>
  <c r="BS547" i="70" s="1"/>
  <c r="BT547" i="70" s="1"/>
  <c r="G546" i="70"/>
  <c r="S546" i="70" s="1"/>
  <c r="T546" i="70" s="1"/>
  <c r="K546" i="70"/>
  <c r="J546" i="70"/>
  <c r="I546" i="70"/>
  <c r="BU546" i="70" s="1"/>
  <c r="H546" i="70"/>
  <c r="AI546" i="70"/>
  <c r="CA543" i="70" l="1"/>
  <c r="BX544" i="70"/>
  <c r="BY544" i="70" s="1"/>
  <c r="CB544" i="70" s="1"/>
  <c r="R545" i="70"/>
  <c r="BL545" i="70" s="1"/>
  <c r="BV545" i="70"/>
  <c r="U547" i="70"/>
  <c r="Q547" i="70"/>
  <c r="V546" i="70"/>
  <c r="R546" i="70" s="1"/>
  <c r="BL546" i="70" s="1"/>
  <c r="AJ548" i="70"/>
  <c r="BP548" i="70" s="1"/>
  <c r="BQ548" i="70" s="1"/>
  <c r="BR548" i="70" s="1"/>
  <c r="BS548" i="70" s="1"/>
  <c r="BT548" i="70" s="1"/>
  <c r="G547" i="70"/>
  <c r="S547" i="70" s="1"/>
  <c r="T547" i="70" s="1"/>
  <c r="K547" i="70"/>
  <c r="J547" i="70"/>
  <c r="I547" i="70"/>
  <c r="BU547" i="70" s="1"/>
  <c r="H547" i="70"/>
  <c r="AI547" i="70"/>
  <c r="CA544" i="70" l="1"/>
  <c r="BX546" i="70"/>
  <c r="BY546" i="70" s="1"/>
  <c r="CB546" i="70" s="1"/>
  <c r="BX545" i="70"/>
  <c r="BY545" i="70" s="1"/>
  <c r="CB545" i="70" s="1"/>
  <c r="BV546" i="70"/>
  <c r="Q548" i="70"/>
  <c r="U548" i="70"/>
  <c r="V547" i="70"/>
  <c r="R547" i="70" s="1"/>
  <c r="BL547" i="70" s="1"/>
  <c r="AJ549" i="70"/>
  <c r="BP549" i="70" s="1"/>
  <c r="BQ549" i="70" s="1"/>
  <c r="BR549" i="70" s="1"/>
  <c r="BS549" i="70" s="1"/>
  <c r="BT549" i="70" s="1"/>
  <c r="J548" i="70"/>
  <c r="K548" i="70"/>
  <c r="H548" i="70"/>
  <c r="I548" i="70"/>
  <c r="BU548" i="70" s="1"/>
  <c r="G548" i="70"/>
  <c r="S548" i="70" s="1"/>
  <c r="T548" i="70" s="1"/>
  <c r="AI548" i="70"/>
  <c r="CA545" i="70" l="1"/>
  <c r="BX547" i="70"/>
  <c r="BY547" i="70" s="1"/>
  <c r="CB547" i="70" s="1"/>
  <c r="CA546" i="70"/>
  <c r="BV547" i="70"/>
  <c r="Q549" i="70"/>
  <c r="U549" i="70"/>
  <c r="V548" i="70"/>
  <c r="R548" i="70" s="1"/>
  <c r="BL548" i="70" s="1"/>
  <c r="AJ550" i="70"/>
  <c r="BP550" i="70" s="1"/>
  <c r="BQ550" i="70" s="1"/>
  <c r="BR550" i="70" s="1"/>
  <c r="BS550" i="70" s="1"/>
  <c r="BT550" i="70" s="1"/>
  <c r="K549" i="70"/>
  <c r="J549" i="70"/>
  <c r="H549" i="70"/>
  <c r="I549" i="70"/>
  <c r="BU549" i="70" s="1"/>
  <c r="G549" i="70"/>
  <c r="S549" i="70" s="1"/>
  <c r="T549" i="70" s="1"/>
  <c r="AI549" i="70"/>
  <c r="BX548" i="70" l="1"/>
  <c r="BY548" i="70" s="1"/>
  <c r="CB548" i="70" s="1"/>
  <c r="CA547" i="70"/>
  <c r="BV548" i="70"/>
  <c r="U550" i="70"/>
  <c r="Q550" i="70"/>
  <c r="V549" i="70"/>
  <c r="AJ551" i="70"/>
  <c r="BP551" i="70" s="1"/>
  <c r="BQ551" i="70" s="1"/>
  <c r="BR551" i="70" s="1"/>
  <c r="BS551" i="70" s="1"/>
  <c r="BT551" i="70" s="1"/>
  <c r="K550" i="70"/>
  <c r="J550" i="70"/>
  <c r="H550" i="70"/>
  <c r="I550" i="70"/>
  <c r="BU550" i="70" s="1"/>
  <c r="G550" i="70"/>
  <c r="S550" i="70" s="1"/>
  <c r="T550" i="70" s="1"/>
  <c r="AI550" i="70"/>
  <c r="R549" i="70" l="1"/>
  <c r="BL549" i="70" s="1"/>
  <c r="CA548" i="70"/>
  <c r="BV549" i="70"/>
  <c r="U551" i="70"/>
  <c r="Q551" i="70"/>
  <c r="V550" i="70"/>
  <c r="R550" i="70" s="1"/>
  <c r="BL550" i="70" s="1"/>
  <c r="AJ552" i="70"/>
  <c r="BP552" i="70" s="1"/>
  <c r="BQ552" i="70" s="1"/>
  <c r="BR552" i="70" s="1"/>
  <c r="BS552" i="70" s="1"/>
  <c r="BT552" i="70" s="1"/>
  <c r="K551" i="70"/>
  <c r="J551" i="70"/>
  <c r="H551" i="70"/>
  <c r="I551" i="70"/>
  <c r="BU551" i="70" s="1"/>
  <c r="G551" i="70"/>
  <c r="S551" i="70" s="1"/>
  <c r="T551" i="70" s="1"/>
  <c r="AI551" i="70"/>
  <c r="BX550" i="70" l="1"/>
  <c r="BY550" i="70" s="1"/>
  <c r="CB550" i="70" s="1"/>
  <c r="BX549" i="70"/>
  <c r="BY549" i="70" s="1"/>
  <c r="CB549" i="70" s="1"/>
  <c r="BV550" i="70"/>
  <c r="Q552" i="70"/>
  <c r="U552" i="70"/>
  <c r="V551" i="70"/>
  <c r="AJ553" i="70"/>
  <c r="BP553" i="70" s="1"/>
  <c r="BQ553" i="70" s="1"/>
  <c r="BR553" i="70" s="1"/>
  <c r="BS553" i="70" s="1"/>
  <c r="BT553" i="70" s="1"/>
  <c r="K552" i="70"/>
  <c r="J552" i="70"/>
  <c r="I552" i="70"/>
  <c r="BU552" i="70" s="1"/>
  <c r="H552" i="70"/>
  <c r="G552" i="70"/>
  <c r="S552" i="70" s="1"/>
  <c r="T552" i="70" s="1"/>
  <c r="AI552" i="70"/>
  <c r="CA549" i="70" l="1"/>
  <c r="R551" i="70"/>
  <c r="BL551" i="70" s="1"/>
  <c r="CA550" i="70"/>
  <c r="BV551" i="70"/>
  <c r="V552" i="70"/>
  <c r="BV552" i="70" s="1"/>
  <c r="Q553" i="70"/>
  <c r="U553" i="70"/>
  <c r="AJ554" i="70"/>
  <c r="BP554" i="70" s="1"/>
  <c r="BQ554" i="70" s="1"/>
  <c r="BR554" i="70" s="1"/>
  <c r="BS554" i="70" s="1"/>
  <c r="BT554" i="70" s="1"/>
  <c r="G553" i="70"/>
  <c r="S553" i="70" s="1"/>
  <c r="T553" i="70" s="1"/>
  <c r="K553" i="70"/>
  <c r="J553" i="70"/>
  <c r="I553" i="70"/>
  <c r="BU553" i="70" s="1"/>
  <c r="H553" i="70"/>
  <c r="AI553" i="70"/>
  <c r="R552" i="70" l="1"/>
  <c r="BL552" i="70" s="1"/>
  <c r="BX551" i="70"/>
  <c r="BY551" i="70" s="1"/>
  <c r="CB551" i="70" s="1"/>
  <c r="U554" i="70"/>
  <c r="Q554" i="70"/>
  <c r="V553" i="70"/>
  <c r="AJ555" i="70"/>
  <c r="BP555" i="70" s="1"/>
  <c r="BQ555" i="70" s="1"/>
  <c r="BR555" i="70" s="1"/>
  <c r="BS555" i="70" s="1"/>
  <c r="BT555" i="70" s="1"/>
  <c r="G554" i="70"/>
  <c r="S554" i="70" s="1"/>
  <c r="T554" i="70" s="1"/>
  <c r="K554" i="70"/>
  <c r="J554" i="70"/>
  <c r="I554" i="70"/>
  <c r="BU554" i="70" s="1"/>
  <c r="H554" i="70"/>
  <c r="AI554" i="70"/>
  <c r="BX552" i="70" l="1"/>
  <c r="BY552" i="70" s="1"/>
  <c r="CB552" i="70" s="1"/>
  <c r="CA551" i="70"/>
  <c r="R553" i="70"/>
  <c r="BL553" i="70" s="1"/>
  <c r="BV553" i="70"/>
  <c r="Q555" i="70"/>
  <c r="U555" i="70"/>
  <c r="V554" i="70"/>
  <c r="AJ556" i="70"/>
  <c r="BP556" i="70" s="1"/>
  <c r="BQ556" i="70" s="1"/>
  <c r="BR556" i="70" s="1"/>
  <c r="BS556" i="70" s="1"/>
  <c r="BT556" i="70" s="1"/>
  <c r="G555" i="70"/>
  <c r="S555" i="70" s="1"/>
  <c r="T555" i="70" s="1"/>
  <c r="K555" i="70"/>
  <c r="J555" i="70"/>
  <c r="I555" i="70"/>
  <c r="BU555" i="70" s="1"/>
  <c r="H555" i="70"/>
  <c r="AI555" i="70"/>
  <c r="CA552" i="70" l="1"/>
  <c r="R554" i="70"/>
  <c r="BL554" i="70" s="1"/>
  <c r="BX553" i="70"/>
  <c r="BY553" i="70" s="1"/>
  <c r="CB553" i="70" s="1"/>
  <c r="BV554" i="70"/>
  <c r="U556" i="70"/>
  <c r="Q556" i="70"/>
  <c r="V555" i="70"/>
  <c r="AJ557" i="70"/>
  <c r="BP557" i="70" s="1"/>
  <c r="BQ557" i="70" s="1"/>
  <c r="BR557" i="70" s="1"/>
  <c r="BS557" i="70" s="1"/>
  <c r="BT557" i="70" s="1"/>
  <c r="J556" i="70"/>
  <c r="K556" i="70"/>
  <c r="H556" i="70"/>
  <c r="I556" i="70"/>
  <c r="BU556" i="70" s="1"/>
  <c r="G556" i="70"/>
  <c r="S556" i="70" s="1"/>
  <c r="T556" i="70" s="1"/>
  <c r="AI556" i="70"/>
  <c r="CA553" i="70" l="1"/>
  <c r="R555" i="70"/>
  <c r="BL555" i="70" s="1"/>
  <c r="BX554" i="70"/>
  <c r="BY554" i="70" s="1"/>
  <c r="CB554" i="70" s="1"/>
  <c r="BV555" i="70"/>
  <c r="U557" i="70"/>
  <c r="Q557" i="70"/>
  <c r="V556" i="70"/>
  <c r="AJ558" i="70"/>
  <c r="BP558" i="70" s="1"/>
  <c r="BQ558" i="70" s="1"/>
  <c r="BR558" i="70" s="1"/>
  <c r="BS558" i="70" s="1"/>
  <c r="BT558" i="70" s="1"/>
  <c r="K557" i="70"/>
  <c r="J557" i="70"/>
  <c r="H557" i="70"/>
  <c r="I557" i="70"/>
  <c r="BU557" i="70" s="1"/>
  <c r="G557" i="70"/>
  <c r="S557" i="70" s="1"/>
  <c r="T557" i="70" s="1"/>
  <c r="AI557" i="70"/>
  <c r="BX555" i="70" l="1"/>
  <c r="BY555" i="70" s="1"/>
  <c r="CB555" i="70" s="1"/>
  <c r="CA554" i="70"/>
  <c r="R556" i="70"/>
  <c r="BL556" i="70" s="1"/>
  <c r="BV556" i="70"/>
  <c r="Q558" i="70"/>
  <c r="U558" i="70"/>
  <c r="V557" i="70"/>
  <c r="AJ559" i="70"/>
  <c r="BP559" i="70" s="1"/>
  <c r="BQ559" i="70" s="1"/>
  <c r="BR559" i="70" s="1"/>
  <c r="BS559" i="70" s="1"/>
  <c r="BT559" i="70" s="1"/>
  <c r="K558" i="70"/>
  <c r="J558" i="70"/>
  <c r="H558" i="70"/>
  <c r="I558" i="70"/>
  <c r="BU558" i="70" s="1"/>
  <c r="G558" i="70"/>
  <c r="S558" i="70" s="1"/>
  <c r="T558" i="70" s="1"/>
  <c r="AI558" i="70"/>
  <c r="CA555" i="70" l="1"/>
  <c r="R557" i="70"/>
  <c r="BL557" i="70" s="1"/>
  <c r="BX556" i="70"/>
  <c r="BY556" i="70" s="1"/>
  <c r="CB556" i="70" s="1"/>
  <c r="BV557" i="70"/>
  <c r="Q559" i="70"/>
  <c r="U559" i="70"/>
  <c r="V558" i="70"/>
  <c r="R558" i="70" s="1"/>
  <c r="BL558" i="70" s="1"/>
  <c r="AJ560" i="70"/>
  <c r="BP560" i="70" s="1"/>
  <c r="BQ560" i="70" s="1"/>
  <c r="BR560" i="70" s="1"/>
  <c r="BS560" i="70" s="1"/>
  <c r="BT560" i="70" s="1"/>
  <c r="K559" i="70"/>
  <c r="J559" i="70"/>
  <c r="H559" i="70"/>
  <c r="I559" i="70"/>
  <c r="BU559" i="70" s="1"/>
  <c r="G559" i="70"/>
  <c r="S559" i="70" s="1"/>
  <c r="T559" i="70" s="1"/>
  <c r="AI559" i="70"/>
  <c r="CA556" i="70" l="1"/>
  <c r="BX558" i="70"/>
  <c r="BY558" i="70" s="1"/>
  <c r="CB558" i="70" s="1"/>
  <c r="BX557" i="70"/>
  <c r="BY557" i="70" s="1"/>
  <c r="CB557" i="70" s="1"/>
  <c r="BV558" i="70"/>
  <c r="V559" i="70"/>
  <c r="BV559" i="70" s="1"/>
  <c r="U560" i="70"/>
  <c r="Q560" i="70"/>
  <c r="AJ561" i="70"/>
  <c r="BP561" i="70" s="1"/>
  <c r="BQ561" i="70" s="1"/>
  <c r="BR561" i="70" s="1"/>
  <c r="BS561" i="70" s="1"/>
  <c r="BT561" i="70" s="1"/>
  <c r="K560" i="70"/>
  <c r="J560" i="70"/>
  <c r="I560" i="70"/>
  <c r="BU560" i="70" s="1"/>
  <c r="H560" i="70"/>
  <c r="G560" i="70"/>
  <c r="S560" i="70" s="1"/>
  <c r="T560" i="70" s="1"/>
  <c r="AI560" i="70"/>
  <c r="CA557" i="70" l="1"/>
  <c r="R559" i="70"/>
  <c r="BL559" i="70" s="1"/>
  <c r="CA558" i="70"/>
  <c r="V560" i="70"/>
  <c r="U561" i="70"/>
  <c r="Q561" i="70"/>
  <c r="AJ562" i="70"/>
  <c r="BP562" i="70" s="1"/>
  <c r="BQ562" i="70" s="1"/>
  <c r="BR562" i="70" s="1"/>
  <c r="BS562" i="70" s="1"/>
  <c r="BT562" i="70" s="1"/>
  <c r="G561" i="70"/>
  <c r="S561" i="70" s="1"/>
  <c r="T561" i="70" s="1"/>
  <c r="K561" i="70"/>
  <c r="J561" i="70"/>
  <c r="I561" i="70"/>
  <c r="BU561" i="70" s="1"/>
  <c r="H561" i="70"/>
  <c r="AI561" i="70"/>
  <c r="BX559" i="70" l="1"/>
  <c r="BY559" i="70" s="1"/>
  <c r="CB559" i="70" s="1"/>
  <c r="R560" i="70"/>
  <c r="BL560" i="70" s="1"/>
  <c r="BV560" i="70"/>
  <c r="U562" i="70"/>
  <c r="Q562" i="70"/>
  <c r="V561" i="70"/>
  <c r="AJ563" i="70"/>
  <c r="BP563" i="70" s="1"/>
  <c r="BQ563" i="70" s="1"/>
  <c r="BR563" i="70" s="1"/>
  <c r="BS563" i="70" s="1"/>
  <c r="BT563" i="70" s="1"/>
  <c r="G562" i="70"/>
  <c r="S562" i="70" s="1"/>
  <c r="T562" i="70" s="1"/>
  <c r="K562" i="70"/>
  <c r="J562" i="70"/>
  <c r="I562" i="70"/>
  <c r="BU562" i="70" s="1"/>
  <c r="H562" i="70"/>
  <c r="AI562" i="70"/>
  <c r="CA559" i="70" l="1"/>
  <c r="R561" i="70"/>
  <c r="BL561" i="70" s="1"/>
  <c r="BX560" i="70"/>
  <c r="BY560" i="70" s="1"/>
  <c r="CB560" i="70" s="1"/>
  <c r="BV561" i="70"/>
  <c r="U563" i="70"/>
  <c r="Q563" i="70"/>
  <c r="V562" i="70"/>
  <c r="R562" i="70" s="1"/>
  <c r="BL562" i="70" s="1"/>
  <c r="AJ564" i="70"/>
  <c r="BP564" i="70" s="1"/>
  <c r="BQ564" i="70" s="1"/>
  <c r="BR564" i="70" s="1"/>
  <c r="BS564" i="70" s="1"/>
  <c r="BT564" i="70" s="1"/>
  <c r="G563" i="70"/>
  <c r="S563" i="70" s="1"/>
  <c r="T563" i="70" s="1"/>
  <c r="K563" i="70"/>
  <c r="J563" i="70"/>
  <c r="I563" i="70"/>
  <c r="BU563" i="70" s="1"/>
  <c r="H563" i="70"/>
  <c r="AI563" i="70"/>
  <c r="CA560" i="70" l="1"/>
  <c r="BX562" i="70"/>
  <c r="BY562" i="70" s="1"/>
  <c r="CB562" i="70" s="1"/>
  <c r="BX561" i="70"/>
  <c r="BY561" i="70" s="1"/>
  <c r="CB561" i="70" s="1"/>
  <c r="BV562" i="70"/>
  <c r="U564" i="70"/>
  <c r="Q564" i="70"/>
  <c r="V563" i="70"/>
  <c r="AJ565" i="70"/>
  <c r="BP565" i="70" s="1"/>
  <c r="BQ565" i="70" s="1"/>
  <c r="BR565" i="70" s="1"/>
  <c r="BS565" i="70" s="1"/>
  <c r="BT565" i="70" s="1"/>
  <c r="J564" i="70"/>
  <c r="K564" i="70"/>
  <c r="H564" i="70"/>
  <c r="I564" i="70"/>
  <c r="BU564" i="70" s="1"/>
  <c r="G564" i="70"/>
  <c r="S564" i="70" s="1"/>
  <c r="T564" i="70" s="1"/>
  <c r="AI564" i="70"/>
  <c r="CA561" i="70" l="1"/>
  <c r="R563" i="70"/>
  <c r="BL563" i="70" s="1"/>
  <c r="CA562" i="70"/>
  <c r="BV563" i="70"/>
  <c r="V564" i="70"/>
  <c r="BV564" i="70" s="1"/>
  <c r="U565" i="70"/>
  <c r="Q565" i="70"/>
  <c r="AJ566" i="70"/>
  <c r="BP566" i="70" s="1"/>
  <c r="BQ566" i="70" s="1"/>
  <c r="BR566" i="70" s="1"/>
  <c r="BS566" i="70" s="1"/>
  <c r="BT566" i="70" s="1"/>
  <c r="K565" i="70"/>
  <c r="J565" i="70"/>
  <c r="H565" i="70"/>
  <c r="I565" i="70"/>
  <c r="BU565" i="70" s="1"/>
  <c r="G565" i="70"/>
  <c r="S565" i="70" s="1"/>
  <c r="T565" i="70" s="1"/>
  <c r="AI565" i="70"/>
  <c r="BX563" i="70" l="1"/>
  <c r="BY563" i="70" s="1"/>
  <c r="CB563" i="70" s="1"/>
  <c r="R564" i="70"/>
  <c r="BL564" i="70" s="1"/>
  <c r="V565" i="70"/>
  <c r="BV565" i="70" s="1"/>
  <c r="Q566" i="70"/>
  <c r="U566" i="70"/>
  <c r="AJ567" i="70"/>
  <c r="BP567" i="70" s="1"/>
  <c r="BQ567" i="70" s="1"/>
  <c r="BR567" i="70" s="1"/>
  <c r="BS567" i="70" s="1"/>
  <c r="BT567" i="70" s="1"/>
  <c r="K566" i="70"/>
  <c r="J566" i="70"/>
  <c r="H566" i="70"/>
  <c r="I566" i="70"/>
  <c r="BU566" i="70" s="1"/>
  <c r="G566" i="70"/>
  <c r="S566" i="70" s="1"/>
  <c r="T566" i="70" s="1"/>
  <c r="AI566" i="70"/>
  <c r="CA563" i="70" l="1"/>
  <c r="BX564" i="70"/>
  <c r="BY564" i="70" s="1"/>
  <c r="CA564" i="70" s="1"/>
  <c r="R565" i="70"/>
  <c r="BL565" i="70" s="1"/>
  <c r="V566" i="70"/>
  <c r="U567" i="70"/>
  <c r="Q567" i="70"/>
  <c r="AJ568" i="70"/>
  <c r="BP568" i="70" s="1"/>
  <c r="BQ568" i="70" s="1"/>
  <c r="BR568" i="70" s="1"/>
  <c r="BS568" i="70" s="1"/>
  <c r="BT568" i="70" s="1"/>
  <c r="K567" i="70"/>
  <c r="J567" i="70"/>
  <c r="H567" i="70"/>
  <c r="I567" i="70"/>
  <c r="BU567" i="70" s="1"/>
  <c r="G567" i="70"/>
  <c r="S567" i="70" s="1"/>
  <c r="T567" i="70" s="1"/>
  <c r="AI567" i="70"/>
  <c r="CB564" i="70" l="1"/>
  <c r="BX565" i="70"/>
  <c r="BY565" i="70" s="1"/>
  <c r="CB565" i="70" s="1"/>
  <c r="R566" i="70"/>
  <c r="BL566" i="70" s="1"/>
  <c r="BV566" i="70"/>
  <c r="V567" i="70"/>
  <c r="Q568" i="70"/>
  <c r="U568" i="70"/>
  <c r="AJ569" i="70"/>
  <c r="BP569" i="70" s="1"/>
  <c r="BQ569" i="70" s="1"/>
  <c r="BR569" i="70" s="1"/>
  <c r="BS569" i="70" s="1"/>
  <c r="BT569" i="70" s="1"/>
  <c r="K568" i="70"/>
  <c r="J568" i="70"/>
  <c r="I568" i="70"/>
  <c r="BU568" i="70" s="1"/>
  <c r="H568" i="70"/>
  <c r="G568" i="70"/>
  <c r="S568" i="70" s="1"/>
  <c r="T568" i="70" s="1"/>
  <c r="AI568" i="70"/>
  <c r="CA565" i="70" l="1"/>
  <c r="BX566" i="70"/>
  <c r="BY566" i="70" s="1"/>
  <c r="CB566" i="70" s="1"/>
  <c r="R567" i="70"/>
  <c r="BL567" i="70" s="1"/>
  <c r="BV567" i="70"/>
  <c r="U569" i="70"/>
  <c r="Q569" i="70"/>
  <c r="V568" i="70"/>
  <c r="AJ570" i="70"/>
  <c r="BP570" i="70" s="1"/>
  <c r="BQ570" i="70" s="1"/>
  <c r="BR570" i="70" s="1"/>
  <c r="BS570" i="70" s="1"/>
  <c r="BT570" i="70" s="1"/>
  <c r="G569" i="70"/>
  <c r="S569" i="70" s="1"/>
  <c r="T569" i="70" s="1"/>
  <c r="K569" i="70"/>
  <c r="J569" i="70"/>
  <c r="I569" i="70"/>
  <c r="BU569" i="70" s="1"/>
  <c r="H569" i="70"/>
  <c r="AI569" i="70"/>
  <c r="CA566" i="70" l="1"/>
  <c r="BX567" i="70"/>
  <c r="BY567" i="70" s="1"/>
  <c r="CB567" i="70" s="1"/>
  <c r="R568" i="70"/>
  <c r="BL568" i="70" s="1"/>
  <c r="BV568" i="70"/>
  <c r="U570" i="70"/>
  <c r="Q570" i="70"/>
  <c r="V569" i="70"/>
  <c r="AJ571" i="70"/>
  <c r="BP571" i="70" s="1"/>
  <c r="BQ571" i="70" s="1"/>
  <c r="BR571" i="70" s="1"/>
  <c r="BS571" i="70" s="1"/>
  <c r="BT571" i="70" s="1"/>
  <c r="G570" i="70"/>
  <c r="S570" i="70" s="1"/>
  <c r="T570" i="70" s="1"/>
  <c r="K570" i="70"/>
  <c r="J570" i="70"/>
  <c r="I570" i="70"/>
  <c r="BU570" i="70" s="1"/>
  <c r="H570" i="70"/>
  <c r="AI570" i="70"/>
  <c r="CA567" i="70" l="1"/>
  <c r="BX568" i="70"/>
  <c r="BY568" i="70" s="1"/>
  <c r="CB568" i="70" s="1"/>
  <c r="R569" i="70"/>
  <c r="BL569" i="70" s="1"/>
  <c r="BV569" i="70"/>
  <c r="U571" i="70"/>
  <c r="Q571" i="70"/>
  <c r="V570" i="70"/>
  <c r="R570" i="70" s="1"/>
  <c r="BL570" i="70" s="1"/>
  <c r="AJ572" i="70"/>
  <c r="BP572" i="70" s="1"/>
  <c r="BQ572" i="70" s="1"/>
  <c r="BR572" i="70" s="1"/>
  <c r="BS572" i="70" s="1"/>
  <c r="BT572" i="70" s="1"/>
  <c r="G571" i="70"/>
  <c r="S571" i="70" s="1"/>
  <c r="T571" i="70" s="1"/>
  <c r="K571" i="70"/>
  <c r="J571" i="70"/>
  <c r="I571" i="70"/>
  <c r="BU571" i="70" s="1"/>
  <c r="H571" i="70"/>
  <c r="AI571" i="70"/>
  <c r="CA568" i="70" l="1"/>
  <c r="BX570" i="70"/>
  <c r="BY570" i="70" s="1"/>
  <c r="CB570" i="70" s="1"/>
  <c r="BX569" i="70"/>
  <c r="BY569" i="70" s="1"/>
  <c r="CB569" i="70" s="1"/>
  <c r="BV570" i="70"/>
  <c r="Q572" i="70"/>
  <c r="U572" i="70"/>
  <c r="V571" i="70"/>
  <c r="AJ573" i="70"/>
  <c r="BP573" i="70" s="1"/>
  <c r="BQ573" i="70" s="1"/>
  <c r="BR573" i="70" s="1"/>
  <c r="BS573" i="70" s="1"/>
  <c r="BT573" i="70" s="1"/>
  <c r="K572" i="70"/>
  <c r="J572" i="70"/>
  <c r="H572" i="70"/>
  <c r="I572" i="70"/>
  <c r="BU572" i="70" s="1"/>
  <c r="G572" i="70"/>
  <c r="S572" i="70" s="1"/>
  <c r="T572" i="70" s="1"/>
  <c r="AI572" i="70"/>
  <c r="CA569" i="70" l="1"/>
  <c r="R571" i="70"/>
  <c r="BL571" i="70" s="1"/>
  <c r="CA570" i="70"/>
  <c r="BV571" i="70"/>
  <c r="Q573" i="70"/>
  <c r="U573" i="70"/>
  <c r="V572" i="70"/>
  <c r="R572" i="70" s="1"/>
  <c r="BL572" i="70" s="1"/>
  <c r="AJ574" i="70"/>
  <c r="BP574" i="70" s="1"/>
  <c r="BQ574" i="70" s="1"/>
  <c r="BR574" i="70" s="1"/>
  <c r="BS574" i="70" s="1"/>
  <c r="BT574" i="70" s="1"/>
  <c r="K573" i="70"/>
  <c r="J573" i="70"/>
  <c r="H573" i="70"/>
  <c r="I573" i="70"/>
  <c r="BU573" i="70" s="1"/>
  <c r="G573" i="70"/>
  <c r="S573" i="70" s="1"/>
  <c r="T573" i="70" s="1"/>
  <c r="AI573" i="70"/>
  <c r="BX572" i="70" l="1"/>
  <c r="BY572" i="70" s="1"/>
  <c r="CB572" i="70" s="1"/>
  <c r="BX571" i="70"/>
  <c r="BY571" i="70" s="1"/>
  <c r="CB571" i="70" s="1"/>
  <c r="BV572" i="70"/>
  <c r="U574" i="70"/>
  <c r="Q574" i="70"/>
  <c r="V573" i="70"/>
  <c r="AJ575" i="70"/>
  <c r="BP575" i="70" s="1"/>
  <c r="BQ575" i="70" s="1"/>
  <c r="BR575" i="70" s="1"/>
  <c r="BS575" i="70" s="1"/>
  <c r="BT575" i="70" s="1"/>
  <c r="K574" i="70"/>
  <c r="J574" i="70"/>
  <c r="H574" i="70"/>
  <c r="I574" i="70"/>
  <c r="BU574" i="70" s="1"/>
  <c r="G574" i="70"/>
  <c r="S574" i="70" s="1"/>
  <c r="T574" i="70" s="1"/>
  <c r="AI574" i="70"/>
  <c r="CA571" i="70" l="1"/>
  <c r="R573" i="70"/>
  <c r="BL573" i="70" s="1"/>
  <c r="CA572" i="70"/>
  <c r="BV573" i="70"/>
  <c r="U575" i="70"/>
  <c r="Q575" i="70"/>
  <c r="V574" i="70"/>
  <c r="AJ576" i="70"/>
  <c r="BP576" i="70" s="1"/>
  <c r="BQ576" i="70" s="1"/>
  <c r="BR576" i="70" s="1"/>
  <c r="BS576" i="70" s="1"/>
  <c r="BT576" i="70" s="1"/>
  <c r="K575" i="70"/>
  <c r="J575" i="70"/>
  <c r="H575" i="70"/>
  <c r="I575" i="70"/>
  <c r="BU575" i="70" s="1"/>
  <c r="G575" i="70"/>
  <c r="S575" i="70" s="1"/>
  <c r="T575" i="70" s="1"/>
  <c r="AI575" i="70"/>
  <c r="BX573" i="70" l="1"/>
  <c r="BY573" i="70" s="1"/>
  <c r="CB573" i="70" s="1"/>
  <c r="R574" i="70"/>
  <c r="BL574" i="70" s="1"/>
  <c r="BV574" i="70"/>
  <c r="U576" i="70"/>
  <c r="Q576" i="70"/>
  <c r="V575" i="70"/>
  <c r="AJ577" i="70"/>
  <c r="BP577" i="70" s="1"/>
  <c r="BQ577" i="70" s="1"/>
  <c r="BR577" i="70" s="1"/>
  <c r="BS577" i="70" s="1"/>
  <c r="BT577" i="70" s="1"/>
  <c r="K576" i="70"/>
  <c r="J576" i="70"/>
  <c r="I576" i="70"/>
  <c r="BU576" i="70" s="1"/>
  <c r="H576" i="70"/>
  <c r="G576" i="70"/>
  <c r="S576" i="70" s="1"/>
  <c r="T576" i="70" s="1"/>
  <c r="AI576" i="70"/>
  <c r="CA573" i="70" l="1"/>
  <c r="BX574" i="70"/>
  <c r="BY574" i="70" s="1"/>
  <c r="CB574" i="70" s="1"/>
  <c r="R575" i="70"/>
  <c r="BL575" i="70" s="1"/>
  <c r="BV575" i="70"/>
  <c r="U577" i="70"/>
  <c r="Q577" i="70"/>
  <c r="V576" i="70"/>
  <c r="G577" i="70"/>
  <c r="S577" i="70" s="1"/>
  <c r="T577" i="70" s="1"/>
  <c r="K577" i="70"/>
  <c r="J577" i="70"/>
  <c r="I577" i="70"/>
  <c r="BU577" i="70" s="1"/>
  <c r="H577" i="70"/>
  <c r="AI577" i="70"/>
  <c r="CA574" i="70" l="1"/>
  <c r="BX575" i="70"/>
  <c r="BY575" i="70" s="1"/>
  <c r="CB575" i="70" s="1"/>
  <c r="R576" i="70"/>
  <c r="BL576" i="70" s="1"/>
  <c r="BV576" i="70"/>
  <c r="V577" i="70"/>
  <c r="CA575" i="70" l="1"/>
  <c r="R577" i="70"/>
  <c r="BL577" i="70" s="1"/>
  <c r="BX576" i="70"/>
  <c r="BY576" i="70" s="1"/>
  <c r="CB576" i="70" s="1"/>
  <c r="BV577" i="70"/>
  <c r="CA576" i="70" l="1"/>
  <c r="BX577" i="70"/>
  <c r="BY577" i="70" s="1"/>
  <c r="CB577" i="70" s="1"/>
  <c r="CA577" i="70" l="1"/>
  <c r="AJ578" i="70" l="1"/>
  <c r="BP578" i="70" s="1"/>
  <c r="BQ578" i="70" s="1"/>
  <c r="BR578" i="70" s="1"/>
  <c r="BS578" i="70" s="1"/>
  <c r="BT578" i="70" s="1"/>
  <c r="Q578" i="70" l="1"/>
  <c r="U578" i="70"/>
  <c r="AJ579" i="70"/>
  <c r="BP579" i="70" s="1"/>
  <c r="BQ579" i="70" s="1"/>
  <c r="BR579" i="70" s="1"/>
  <c r="BS579" i="70" s="1"/>
  <c r="BT579" i="70" s="1"/>
  <c r="K578" i="70"/>
  <c r="J578" i="70"/>
  <c r="H578" i="70"/>
  <c r="I578" i="70"/>
  <c r="BU578" i="70" s="1"/>
  <c r="G578" i="70"/>
  <c r="S578" i="70" s="1"/>
  <c r="T578" i="70" s="1"/>
  <c r="AI578" i="70"/>
  <c r="U579" i="70" l="1"/>
  <c r="Q579" i="70"/>
  <c r="V578" i="70"/>
  <c r="AJ580" i="70"/>
  <c r="BP580" i="70" s="1"/>
  <c r="BQ580" i="70" s="1"/>
  <c r="BR580" i="70" s="1"/>
  <c r="BS580" i="70" s="1"/>
  <c r="BT580" i="70" s="1"/>
  <c r="K579" i="70"/>
  <c r="J579" i="70"/>
  <c r="H579" i="70"/>
  <c r="I579" i="70"/>
  <c r="BU579" i="70" s="1"/>
  <c r="G579" i="70"/>
  <c r="S579" i="70" s="1"/>
  <c r="T579" i="70" s="1"/>
  <c r="AI579" i="70"/>
  <c r="R578" i="70" l="1"/>
  <c r="BL578" i="70" s="1"/>
  <c r="BV578" i="70"/>
  <c r="AJ581" i="70"/>
  <c r="BP581" i="70" s="1"/>
  <c r="BQ581" i="70" s="1"/>
  <c r="BR581" i="70" s="1"/>
  <c r="BS581" i="70" s="1"/>
  <c r="BT581" i="70" s="1"/>
  <c r="U580" i="70"/>
  <c r="Q580" i="70"/>
  <c r="V579" i="70"/>
  <c r="K580" i="70"/>
  <c r="J580" i="70"/>
  <c r="I580" i="70"/>
  <c r="BU580" i="70" s="1"/>
  <c r="H580" i="70"/>
  <c r="G580" i="70"/>
  <c r="S580" i="70" s="1"/>
  <c r="T580" i="70" s="1"/>
  <c r="AI580" i="70"/>
  <c r="BX578" i="70" l="1"/>
  <c r="BY578" i="70" s="1"/>
  <c r="CB578" i="70" s="1"/>
  <c r="R579" i="70"/>
  <c r="BL579" i="70" s="1"/>
  <c r="BV579" i="70"/>
  <c r="V580" i="70"/>
  <c r="G581" i="70"/>
  <c r="S581" i="70" s="1"/>
  <c r="T581" i="70" s="1"/>
  <c r="I581" i="70"/>
  <c r="BU581" i="70" s="1"/>
  <c r="U581" i="70"/>
  <c r="K581" i="70"/>
  <c r="H581" i="70"/>
  <c r="Q581" i="70"/>
  <c r="AJ582" i="70"/>
  <c r="BP582" i="70" s="1"/>
  <c r="BQ582" i="70" s="1"/>
  <c r="BR582" i="70" s="1"/>
  <c r="BS582" i="70" s="1"/>
  <c r="BT582" i="70" s="1"/>
  <c r="J581" i="70"/>
  <c r="AI581" i="70"/>
  <c r="CA578" i="70" l="1"/>
  <c r="R580" i="70"/>
  <c r="BL580" i="70" s="1"/>
  <c r="BX579" i="70"/>
  <c r="BY579" i="70" s="1"/>
  <c r="CB579" i="70" s="1"/>
  <c r="BV580" i="70"/>
  <c r="V581" i="70"/>
  <c r="U582" i="70"/>
  <c r="Q582" i="70"/>
  <c r="G582" i="70"/>
  <c r="S582" i="70" s="1"/>
  <c r="T582" i="70" s="1"/>
  <c r="I582" i="70"/>
  <c r="BU582" i="70" s="1"/>
  <c r="K582" i="70"/>
  <c r="H582" i="70"/>
  <c r="AJ583" i="70"/>
  <c r="BP583" i="70" s="1"/>
  <c r="BQ583" i="70" s="1"/>
  <c r="BR583" i="70" s="1"/>
  <c r="BS583" i="70" s="1"/>
  <c r="BT583" i="70" s="1"/>
  <c r="J582" i="70"/>
  <c r="AI582" i="70"/>
  <c r="CA579" i="70" l="1"/>
  <c r="R581" i="70"/>
  <c r="BL581" i="70" s="1"/>
  <c r="BX580" i="70"/>
  <c r="BY580" i="70" s="1"/>
  <c r="CB580" i="70" s="1"/>
  <c r="BV581" i="70"/>
  <c r="V582" i="70"/>
  <c r="Q583" i="70"/>
  <c r="U583" i="70"/>
  <c r="K583" i="70"/>
  <c r="H583" i="70"/>
  <c r="AJ584" i="70"/>
  <c r="BP584" i="70" s="1"/>
  <c r="BQ584" i="70" s="1"/>
  <c r="BR584" i="70" s="1"/>
  <c r="BS584" i="70" s="1"/>
  <c r="BT584" i="70" s="1"/>
  <c r="J583" i="70"/>
  <c r="AI583" i="70"/>
  <c r="G583" i="70"/>
  <c r="S583" i="70" s="1"/>
  <c r="T583" i="70" s="1"/>
  <c r="I583" i="70"/>
  <c r="BU583" i="70" s="1"/>
  <c r="CA580" i="70" l="1"/>
  <c r="R582" i="70"/>
  <c r="BL582" i="70" s="1"/>
  <c r="BX581" i="70"/>
  <c r="BY581" i="70" s="1"/>
  <c r="CB581" i="70" s="1"/>
  <c r="BV582" i="70"/>
  <c r="V583" i="70"/>
  <c r="U584" i="70"/>
  <c r="Q584" i="70"/>
  <c r="AJ585" i="70"/>
  <c r="BP585" i="70" s="1"/>
  <c r="BQ585" i="70" s="1"/>
  <c r="BR585" i="70" s="1"/>
  <c r="BS585" i="70" s="1"/>
  <c r="BT585" i="70" s="1"/>
  <c r="H584" i="70"/>
  <c r="AI584" i="70"/>
  <c r="J584" i="70"/>
  <c r="I584" i="70"/>
  <c r="BU584" i="70" s="1"/>
  <c r="K584" i="70"/>
  <c r="G584" i="70"/>
  <c r="S584" i="70" s="1"/>
  <c r="T584" i="70" s="1"/>
  <c r="CA581" i="70" l="1"/>
  <c r="BX582" i="70"/>
  <c r="BY582" i="70" s="1"/>
  <c r="CB582" i="70" s="1"/>
  <c r="R583" i="70"/>
  <c r="BL583" i="70" s="1"/>
  <c r="BV583" i="70"/>
  <c r="V584" i="70"/>
  <c r="U585" i="70"/>
  <c r="Q585" i="70"/>
  <c r="J585" i="70"/>
  <c r="G585" i="70"/>
  <c r="S585" i="70" s="1"/>
  <c r="T585" i="70" s="1"/>
  <c r="AJ586" i="70"/>
  <c r="BP586" i="70" s="1"/>
  <c r="BQ586" i="70" s="1"/>
  <c r="BR586" i="70" s="1"/>
  <c r="BS586" i="70" s="1"/>
  <c r="BT586" i="70" s="1"/>
  <c r="H585" i="70"/>
  <c r="AI585" i="70"/>
  <c r="K585" i="70"/>
  <c r="I585" i="70"/>
  <c r="BU585" i="70" s="1"/>
  <c r="BX583" i="70" l="1"/>
  <c r="BY583" i="70" s="1"/>
  <c r="CB583" i="70" s="1"/>
  <c r="CA582" i="70"/>
  <c r="R584" i="70"/>
  <c r="BL584" i="70" s="1"/>
  <c r="BV584" i="70"/>
  <c r="V585" i="70"/>
  <c r="Q586" i="70"/>
  <c r="U586" i="70"/>
  <c r="K586" i="70"/>
  <c r="I586" i="70"/>
  <c r="BU586" i="70" s="1"/>
  <c r="J586" i="70"/>
  <c r="G586" i="70"/>
  <c r="S586" i="70" s="1"/>
  <c r="T586" i="70" s="1"/>
  <c r="AJ587" i="70"/>
  <c r="BP587" i="70" s="1"/>
  <c r="BQ587" i="70" s="1"/>
  <c r="BR587" i="70" s="1"/>
  <c r="BS587" i="70" s="1"/>
  <c r="BT587" i="70" s="1"/>
  <c r="H586" i="70"/>
  <c r="AI586" i="70"/>
  <c r="CA583" i="70" l="1"/>
  <c r="BX584" i="70"/>
  <c r="BY584" i="70" s="1"/>
  <c r="CB584" i="70" s="1"/>
  <c r="R585" i="70"/>
  <c r="BL585" i="70" s="1"/>
  <c r="BV585" i="70"/>
  <c r="V586" i="70"/>
  <c r="U587" i="70"/>
  <c r="Q587" i="70"/>
  <c r="K587" i="70"/>
  <c r="I587" i="70"/>
  <c r="BU587" i="70" s="1"/>
  <c r="H587" i="70"/>
  <c r="J587" i="70"/>
  <c r="G587" i="70"/>
  <c r="S587" i="70" s="1"/>
  <c r="T587" i="70" s="1"/>
  <c r="AJ588" i="70"/>
  <c r="BP588" i="70" s="1"/>
  <c r="BQ588" i="70" s="1"/>
  <c r="BR588" i="70" s="1"/>
  <c r="BS588" i="70" s="1"/>
  <c r="BT588" i="70" s="1"/>
  <c r="AI587" i="70"/>
  <c r="CA584" i="70" l="1"/>
  <c r="BX585" i="70"/>
  <c r="BY585" i="70" s="1"/>
  <c r="CB585" i="70" s="1"/>
  <c r="R586" i="70"/>
  <c r="BL586" i="70" s="1"/>
  <c r="V587" i="70"/>
  <c r="BV587" i="70" s="1"/>
  <c r="BV586" i="70"/>
  <c r="U588" i="70"/>
  <c r="Q588" i="70"/>
  <c r="K588" i="70"/>
  <c r="H588" i="70"/>
  <c r="J588" i="70"/>
  <c r="G588" i="70"/>
  <c r="S588" i="70" s="1"/>
  <c r="T588" i="70" s="1"/>
  <c r="AJ589" i="70"/>
  <c r="BP589" i="70" s="1"/>
  <c r="BQ589" i="70" s="1"/>
  <c r="BR589" i="70" s="1"/>
  <c r="BS589" i="70" s="1"/>
  <c r="BT589" i="70" s="1"/>
  <c r="I588" i="70"/>
  <c r="BU588" i="70" s="1"/>
  <c r="AI588" i="70"/>
  <c r="CA585" i="70" l="1"/>
  <c r="R587" i="70"/>
  <c r="BL587" i="70" s="1"/>
  <c r="BX586" i="70"/>
  <c r="BY586" i="70" s="1"/>
  <c r="CB586" i="70" s="1"/>
  <c r="U589" i="70"/>
  <c r="Q589" i="70"/>
  <c r="K589" i="70"/>
  <c r="H589" i="70"/>
  <c r="AJ590" i="70"/>
  <c r="BP590" i="70" s="1"/>
  <c r="BQ590" i="70" s="1"/>
  <c r="BR590" i="70" s="1"/>
  <c r="BS590" i="70" s="1"/>
  <c r="BT590" i="70" s="1"/>
  <c r="J589" i="70"/>
  <c r="AI589" i="70"/>
  <c r="G589" i="70"/>
  <c r="S589" i="70" s="1"/>
  <c r="T589" i="70" s="1"/>
  <c r="I589" i="70"/>
  <c r="BU589" i="70" s="1"/>
  <c r="V588" i="70"/>
  <c r="BX587" i="70" l="1"/>
  <c r="BY587" i="70" s="1"/>
  <c r="CB587" i="70" s="1"/>
  <c r="CA586" i="70"/>
  <c r="R588" i="70"/>
  <c r="BL588" i="70" s="1"/>
  <c r="BV588" i="70"/>
  <c r="V589" i="70"/>
  <c r="U590" i="70"/>
  <c r="Q590" i="70"/>
  <c r="AJ591" i="70"/>
  <c r="BP591" i="70" s="1"/>
  <c r="BQ591" i="70" s="1"/>
  <c r="BR591" i="70" s="1"/>
  <c r="BS591" i="70" s="1"/>
  <c r="BT591" i="70" s="1"/>
  <c r="J590" i="70"/>
  <c r="AI590" i="70"/>
  <c r="G590" i="70"/>
  <c r="S590" i="70" s="1"/>
  <c r="T590" i="70" s="1"/>
  <c r="I590" i="70"/>
  <c r="BU590" i="70" s="1"/>
  <c r="K590" i="70"/>
  <c r="H590" i="70"/>
  <c r="CA587" i="70" l="1"/>
  <c r="BX588" i="70"/>
  <c r="BY588" i="70" s="1"/>
  <c r="CB588" i="70" s="1"/>
  <c r="R589" i="70"/>
  <c r="BL589" i="70" s="1"/>
  <c r="V590" i="70"/>
  <c r="BV590" i="70" s="1"/>
  <c r="BV589" i="70"/>
  <c r="Q591" i="70"/>
  <c r="U591" i="70"/>
  <c r="K591" i="70"/>
  <c r="H591" i="70"/>
  <c r="AJ592" i="70"/>
  <c r="BP592" i="70" s="1"/>
  <c r="BQ592" i="70" s="1"/>
  <c r="BR592" i="70" s="1"/>
  <c r="BS592" i="70" s="1"/>
  <c r="BT592" i="70" s="1"/>
  <c r="J591" i="70"/>
  <c r="AI591" i="70"/>
  <c r="G591" i="70"/>
  <c r="S591" i="70" s="1"/>
  <c r="T591" i="70" s="1"/>
  <c r="I591" i="70"/>
  <c r="BU591" i="70" s="1"/>
  <c r="CA588" i="70" l="1"/>
  <c r="R590" i="70"/>
  <c r="BL590" i="70" s="1"/>
  <c r="BX589" i="70"/>
  <c r="BY589" i="70" s="1"/>
  <c r="CB589" i="70" s="1"/>
  <c r="U592" i="70"/>
  <c r="Q592" i="70"/>
  <c r="J592" i="70"/>
  <c r="I592" i="70"/>
  <c r="BU592" i="70" s="1"/>
  <c r="K592" i="70"/>
  <c r="G592" i="70"/>
  <c r="S592" i="70" s="1"/>
  <c r="T592" i="70" s="1"/>
  <c r="AJ593" i="70"/>
  <c r="BP593" i="70" s="1"/>
  <c r="BQ593" i="70" s="1"/>
  <c r="BR593" i="70" s="1"/>
  <c r="BS593" i="70" s="1"/>
  <c r="BT593" i="70" s="1"/>
  <c r="H592" i="70"/>
  <c r="AI592" i="70"/>
  <c r="V591" i="70"/>
  <c r="BX590" i="70" l="1"/>
  <c r="BY590" i="70" s="1"/>
  <c r="CA590" i="70" s="1"/>
  <c r="CA589" i="70"/>
  <c r="R591" i="70"/>
  <c r="BL591" i="70" s="1"/>
  <c r="BV591" i="70"/>
  <c r="U593" i="70"/>
  <c r="Q593" i="70"/>
  <c r="J593" i="70"/>
  <c r="G593" i="70"/>
  <c r="S593" i="70" s="1"/>
  <c r="T593" i="70" s="1"/>
  <c r="AJ594" i="70"/>
  <c r="BP594" i="70" s="1"/>
  <c r="BQ594" i="70" s="1"/>
  <c r="BR594" i="70" s="1"/>
  <c r="BS594" i="70" s="1"/>
  <c r="BT594" i="70" s="1"/>
  <c r="H593" i="70"/>
  <c r="AI593" i="70"/>
  <c r="K593" i="70"/>
  <c r="I593" i="70"/>
  <c r="BU593" i="70" s="1"/>
  <c r="V592" i="70"/>
  <c r="CB590" i="70" l="1"/>
  <c r="BX591" i="70"/>
  <c r="BY591" i="70" s="1"/>
  <c r="CB591" i="70" s="1"/>
  <c r="R592" i="70"/>
  <c r="BL592" i="70" s="1"/>
  <c r="BV592" i="70"/>
  <c r="V593" i="70"/>
  <c r="U594" i="70"/>
  <c r="Q594" i="70"/>
  <c r="K594" i="70"/>
  <c r="I594" i="70"/>
  <c r="BU594" i="70" s="1"/>
  <c r="J594" i="70"/>
  <c r="G594" i="70"/>
  <c r="S594" i="70" s="1"/>
  <c r="T594" i="70" s="1"/>
  <c r="AJ595" i="70"/>
  <c r="BP595" i="70" s="1"/>
  <c r="BQ595" i="70" s="1"/>
  <c r="BR595" i="70" s="1"/>
  <c r="BS595" i="70" s="1"/>
  <c r="BT595" i="70" s="1"/>
  <c r="H594" i="70"/>
  <c r="AI594" i="70"/>
  <c r="CA591" i="70" l="1"/>
  <c r="BX592" i="70"/>
  <c r="BY592" i="70" s="1"/>
  <c r="CB592" i="70" s="1"/>
  <c r="R593" i="70"/>
  <c r="BL593" i="70" s="1"/>
  <c r="BV593" i="70"/>
  <c r="V594" i="70"/>
  <c r="Q595" i="70"/>
  <c r="U595" i="70"/>
  <c r="J595" i="70"/>
  <c r="G595" i="70"/>
  <c r="S595" i="70" s="1"/>
  <c r="T595" i="70" s="1"/>
  <c r="AJ596" i="70"/>
  <c r="BP596" i="70" s="1"/>
  <c r="BQ596" i="70" s="1"/>
  <c r="BR596" i="70" s="1"/>
  <c r="BS596" i="70" s="1"/>
  <c r="BT596" i="70" s="1"/>
  <c r="H595" i="70"/>
  <c r="AI595" i="70"/>
  <c r="I595" i="70"/>
  <c r="BU595" i="70" s="1"/>
  <c r="K595" i="70"/>
  <c r="BX593" i="70" l="1"/>
  <c r="BY593" i="70" s="1"/>
  <c r="CB593" i="70" s="1"/>
  <c r="CA592" i="70"/>
  <c r="R594" i="70"/>
  <c r="BL594" i="70" s="1"/>
  <c r="BV594" i="70"/>
  <c r="V595" i="70"/>
  <c r="U596" i="70"/>
  <c r="Q596" i="70"/>
  <c r="AJ597" i="70"/>
  <c r="BP597" i="70" s="1"/>
  <c r="BQ597" i="70" s="1"/>
  <c r="BR597" i="70" s="1"/>
  <c r="BS597" i="70" s="1"/>
  <c r="BT597" i="70" s="1"/>
  <c r="I596" i="70"/>
  <c r="BU596" i="70" s="1"/>
  <c r="AI596" i="70"/>
  <c r="K596" i="70"/>
  <c r="H596" i="70"/>
  <c r="J596" i="70"/>
  <c r="G596" i="70"/>
  <c r="S596" i="70" s="1"/>
  <c r="T596" i="70" s="1"/>
  <c r="CA593" i="70" l="1"/>
  <c r="BX594" i="70"/>
  <c r="BY594" i="70" s="1"/>
  <c r="CB594" i="70" s="1"/>
  <c r="R595" i="70"/>
  <c r="BL595" i="70" s="1"/>
  <c r="BV595" i="70"/>
  <c r="V596" i="70"/>
  <c r="Q597" i="70"/>
  <c r="U597" i="70"/>
  <c r="K597" i="70"/>
  <c r="H597" i="70"/>
  <c r="AJ598" i="70"/>
  <c r="BP598" i="70" s="1"/>
  <c r="BQ598" i="70" s="1"/>
  <c r="BR598" i="70" s="1"/>
  <c r="BS598" i="70" s="1"/>
  <c r="BT598" i="70" s="1"/>
  <c r="J597" i="70"/>
  <c r="AI597" i="70"/>
  <c r="G597" i="70"/>
  <c r="S597" i="70" s="1"/>
  <c r="T597" i="70" s="1"/>
  <c r="I597" i="70"/>
  <c r="BU597" i="70" s="1"/>
  <c r="CA594" i="70" l="1"/>
  <c r="R596" i="70"/>
  <c r="BL596" i="70" s="1"/>
  <c r="BX595" i="70"/>
  <c r="BY595" i="70" s="1"/>
  <c r="CB595" i="70" s="1"/>
  <c r="BV596" i="70"/>
  <c r="U598" i="70"/>
  <c r="Q598" i="70"/>
  <c r="AJ599" i="70"/>
  <c r="BP599" i="70" s="1"/>
  <c r="BQ599" i="70" s="1"/>
  <c r="BR599" i="70" s="1"/>
  <c r="BS599" i="70" s="1"/>
  <c r="BT599" i="70" s="1"/>
  <c r="J598" i="70"/>
  <c r="AI598" i="70"/>
  <c r="G598" i="70"/>
  <c r="S598" i="70" s="1"/>
  <c r="T598" i="70" s="1"/>
  <c r="I598" i="70"/>
  <c r="BU598" i="70" s="1"/>
  <c r="K598" i="70"/>
  <c r="H598" i="70"/>
  <c r="V597" i="70"/>
  <c r="CA595" i="70" l="1"/>
  <c r="R597" i="70"/>
  <c r="BL597" i="70" s="1"/>
  <c r="BX596" i="70"/>
  <c r="BY596" i="70" s="1"/>
  <c r="CB596" i="70" s="1"/>
  <c r="BV597" i="70"/>
  <c r="U599" i="70"/>
  <c r="Q599" i="70"/>
  <c r="K599" i="70"/>
  <c r="H599" i="70"/>
  <c r="AJ600" i="70"/>
  <c r="BP600" i="70" s="1"/>
  <c r="BQ600" i="70" s="1"/>
  <c r="BR600" i="70" s="1"/>
  <c r="BS600" i="70" s="1"/>
  <c r="BT600" i="70" s="1"/>
  <c r="J599" i="70"/>
  <c r="AI599" i="70"/>
  <c r="G599" i="70"/>
  <c r="S599" i="70" s="1"/>
  <c r="T599" i="70" s="1"/>
  <c r="I599" i="70"/>
  <c r="BU599" i="70" s="1"/>
  <c r="V598" i="70"/>
  <c r="CA596" i="70" l="1"/>
  <c r="R598" i="70"/>
  <c r="BL598" i="70" s="1"/>
  <c r="BX597" i="70"/>
  <c r="BY597" i="70" s="1"/>
  <c r="CB597" i="70" s="1"/>
  <c r="BV598" i="70"/>
  <c r="V599" i="70"/>
  <c r="Q600" i="70"/>
  <c r="U600" i="70"/>
  <c r="J600" i="70"/>
  <c r="G600" i="70"/>
  <c r="S600" i="70" s="1"/>
  <c r="T600" i="70" s="1"/>
  <c r="AJ601" i="70"/>
  <c r="BP601" i="70" s="1"/>
  <c r="BQ601" i="70" s="1"/>
  <c r="BR601" i="70" s="1"/>
  <c r="BS601" i="70" s="1"/>
  <c r="BT601" i="70" s="1"/>
  <c r="H600" i="70"/>
  <c r="AI600" i="70"/>
  <c r="I600" i="70"/>
  <c r="BU600" i="70" s="1"/>
  <c r="K600" i="70"/>
  <c r="CA597" i="70" l="1"/>
  <c r="BX598" i="70"/>
  <c r="BY598" i="70" s="1"/>
  <c r="CB598" i="70" s="1"/>
  <c r="R599" i="70"/>
  <c r="BL599" i="70" s="1"/>
  <c r="BV599" i="70"/>
  <c r="V600" i="70"/>
  <c r="Q601" i="70"/>
  <c r="U601" i="70"/>
  <c r="J601" i="70"/>
  <c r="G601" i="70"/>
  <c r="S601" i="70" s="1"/>
  <c r="T601" i="70" s="1"/>
  <c r="AJ602" i="70"/>
  <c r="BP602" i="70" s="1"/>
  <c r="BQ602" i="70" s="1"/>
  <c r="BR602" i="70" s="1"/>
  <c r="BS602" i="70" s="1"/>
  <c r="BT602" i="70" s="1"/>
  <c r="H601" i="70"/>
  <c r="AI601" i="70"/>
  <c r="I601" i="70"/>
  <c r="BU601" i="70" s="1"/>
  <c r="K601" i="70"/>
  <c r="CA598" i="70" l="1"/>
  <c r="BX599" i="70"/>
  <c r="BY599" i="70" s="1"/>
  <c r="CB599" i="70" s="1"/>
  <c r="R600" i="70"/>
  <c r="BL600" i="70" s="1"/>
  <c r="V601" i="70"/>
  <c r="BV601" i="70" s="1"/>
  <c r="BV600" i="70"/>
  <c r="U602" i="70"/>
  <c r="Q602" i="70"/>
  <c r="J602" i="70"/>
  <c r="G602" i="70"/>
  <c r="S602" i="70" s="1"/>
  <c r="T602" i="70" s="1"/>
  <c r="AJ603" i="70"/>
  <c r="BP603" i="70" s="1"/>
  <c r="BQ603" i="70" s="1"/>
  <c r="BR603" i="70" s="1"/>
  <c r="BS603" i="70" s="1"/>
  <c r="BT603" i="70" s="1"/>
  <c r="H602" i="70"/>
  <c r="AI602" i="70"/>
  <c r="I602" i="70"/>
  <c r="BU602" i="70" s="1"/>
  <c r="K602" i="70"/>
  <c r="CA599" i="70" l="1"/>
  <c r="R601" i="70"/>
  <c r="BL601" i="70" s="1"/>
  <c r="BX600" i="70"/>
  <c r="BY600" i="70" s="1"/>
  <c r="CB600" i="70" s="1"/>
  <c r="V602" i="70"/>
  <c r="U603" i="70"/>
  <c r="Q603" i="70"/>
  <c r="J603" i="70"/>
  <c r="G603" i="70"/>
  <c r="S603" i="70" s="1"/>
  <c r="T603" i="70" s="1"/>
  <c r="AJ604" i="70"/>
  <c r="BP604" i="70" s="1"/>
  <c r="BQ604" i="70" s="1"/>
  <c r="BR604" i="70" s="1"/>
  <c r="BS604" i="70" s="1"/>
  <c r="BT604" i="70" s="1"/>
  <c r="H603" i="70"/>
  <c r="AI603" i="70"/>
  <c r="I603" i="70"/>
  <c r="BU603" i="70" s="1"/>
  <c r="K603" i="70"/>
  <c r="BX601" i="70" l="1"/>
  <c r="BY601" i="70" s="1"/>
  <c r="CA601" i="70" s="1"/>
  <c r="CA600" i="70"/>
  <c r="R602" i="70"/>
  <c r="BL602" i="70" s="1"/>
  <c r="BV602" i="70"/>
  <c r="U604" i="70"/>
  <c r="Q604" i="70"/>
  <c r="AJ605" i="70"/>
  <c r="BP605" i="70" s="1"/>
  <c r="BQ605" i="70" s="1"/>
  <c r="BR605" i="70" s="1"/>
  <c r="BS605" i="70" s="1"/>
  <c r="BT605" i="70" s="1"/>
  <c r="I604" i="70"/>
  <c r="BU604" i="70" s="1"/>
  <c r="AI604" i="70"/>
  <c r="G604" i="70"/>
  <c r="S604" i="70" s="1"/>
  <c r="T604" i="70" s="1"/>
  <c r="K604" i="70"/>
  <c r="H604" i="70"/>
  <c r="J604" i="70"/>
  <c r="V603" i="70"/>
  <c r="CB601" i="70" l="1"/>
  <c r="BX602" i="70"/>
  <c r="BY602" i="70" s="1"/>
  <c r="CB602" i="70" s="1"/>
  <c r="R603" i="70"/>
  <c r="BL603" i="70" s="1"/>
  <c r="BV603" i="70"/>
  <c r="U605" i="70"/>
  <c r="Q605" i="70"/>
  <c r="K605" i="70"/>
  <c r="H605" i="70"/>
  <c r="AJ606" i="70"/>
  <c r="BP606" i="70" s="1"/>
  <c r="BQ606" i="70" s="1"/>
  <c r="BR606" i="70" s="1"/>
  <c r="BS606" i="70" s="1"/>
  <c r="BT606" i="70" s="1"/>
  <c r="J605" i="70"/>
  <c r="AI605" i="70"/>
  <c r="I605" i="70"/>
  <c r="BU605" i="70" s="1"/>
  <c r="G605" i="70"/>
  <c r="S605" i="70" s="1"/>
  <c r="T605" i="70" s="1"/>
  <c r="V604" i="70"/>
  <c r="BV604" i="70" s="1"/>
  <c r="CA602" i="70" l="1"/>
  <c r="BX603" i="70"/>
  <c r="BY603" i="70" s="1"/>
  <c r="CB603" i="70" s="1"/>
  <c r="R604" i="70"/>
  <c r="BL604" i="70" s="1"/>
  <c r="V605" i="70"/>
  <c r="Q606" i="70"/>
  <c r="U606" i="70"/>
  <c r="G606" i="70"/>
  <c r="S606" i="70" s="1"/>
  <c r="T606" i="70" s="1"/>
  <c r="I606" i="70"/>
  <c r="BU606" i="70" s="1"/>
  <c r="K606" i="70"/>
  <c r="H606" i="70"/>
  <c r="AJ607" i="70"/>
  <c r="BP607" i="70" s="1"/>
  <c r="BQ607" i="70" s="1"/>
  <c r="BR607" i="70" s="1"/>
  <c r="BS607" i="70" s="1"/>
  <c r="BT607" i="70" s="1"/>
  <c r="J606" i="70"/>
  <c r="AI606" i="70"/>
  <c r="BX604" i="70" l="1"/>
  <c r="BY604" i="70" s="1"/>
  <c r="CB604" i="70" s="1"/>
  <c r="CA603" i="70"/>
  <c r="R605" i="70"/>
  <c r="BL605" i="70" s="1"/>
  <c r="BV605" i="70"/>
  <c r="V606" i="70"/>
  <c r="Q607" i="70"/>
  <c r="U607" i="70"/>
  <c r="K607" i="70"/>
  <c r="H607" i="70"/>
  <c r="AJ608" i="70"/>
  <c r="BP608" i="70" s="1"/>
  <c r="BQ608" i="70" s="1"/>
  <c r="BR608" i="70" s="1"/>
  <c r="BS608" i="70" s="1"/>
  <c r="BT608" i="70" s="1"/>
  <c r="J607" i="70"/>
  <c r="AI607" i="70"/>
  <c r="I607" i="70"/>
  <c r="BU607" i="70" s="1"/>
  <c r="G607" i="70"/>
  <c r="S607" i="70" s="1"/>
  <c r="T607" i="70" s="1"/>
  <c r="CA604" i="70" l="1"/>
  <c r="BX605" i="70"/>
  <c r="BY605" i="70" s="1"/>
  <c r="CB605" i="70" s="1"/>
  <c r="R606" i="70"/>
  <c r="BL606" i="70" s="1"/>
  <c r="BV606" i="70"/>
  <c r="Q608" i="70"/>
  <c r="U608" i="70"/>
  <c r="K608" i="70"/>
  <c r="G608" i="70"/>
  <c r="S608" i="70" s="1"/>
  <c r="T608" i="70" s="1"/>
  <c r="AJ609" i="70"/>
  <c r="BP609" i="70" s="1"/>
  <c r="BQ609" i="70" s="1"/>
  <c r="BR609" i="70" s="1"/>
  <c r="BS609" i="70" s="1"/>
  <c r="BT609" i="70" s="1"/>
  <c r="H608" i="70"/>
  <c r="AI608" i="70"/>
  <c r="I608" i="70"/>
  <c r="BU608" i="70" s="1"/>
  <c r="J608" i="70"/>
  <c r="V607" i="70"/>
  <c r="CA605" i="70" l="1"/>
  <c r="R607" i="70"/>
  <c r="BL607" i="70" s="1"/>
  <c r="BX606" i="70"/>
  <c r="BY606" i="70" s="1"/>
  <c r="CB606" i="70" s="1"/>
  <c r="BV607" i="70"/>
  <c r="U609" i="70"/>
  <c r="Q609" i="70"/>
  <c r="J609" i="70"/>
  <c r="G609" i="70"/>
  <c r="S609" i="70" s="1"/>
  <c r="T609" i="70" s="1"/>
  <c r="AJ610" i="70"/>
  <c r="BP610" i="70" s="1"/>
  <c r="BQ610" i="70" s="1"/>
  <c r="BR610" i="70" s="1"/>
  <c r="BS610" i="70" s="1"/>
  <c r="BT610" i="70" s="1"/>
  <c r="H609" i="70"/>
  <c r="AI609" i="70"/>
  <c r="I609" i="70"/>
  <c r="BU609" i="70" s="1"/>
  <c r="K609" i="70"/>
  <c r="V608" i="70"/>
  <c r="BV608" i="70" s="1"/>
  <c r="BX607" i="70" l="1"/>
  <c r="BY607" i="70" s="1"/>
  <c r="CB607" i="70" s="1"/>
  <c r="CA606" i="70"/>
  <c r="R608" i="70"/>
  <c r="BL608" i="70" s="1"/>
  <c r="V609" i="70"/>
  <c r="Q610" i="70"/>
  <c r="U610" i="70"/>
  <c r="J610" i="70"/>
  <c r="G610" i="70"/>
  <c r="S610" i="70" s="1"/>
  <c r="T610" i="70" s="1"/>
  <c r="AJ611" i="70"/>
  <c r="BP611" i="70" s="1"/>
  <c r="BQ611" i="70" s="1"/>
  <c r="BR611" i="70" s="1"/>
  <c r="BS611" i="70" s="1"/>
  <c r="BT611" i="70" s="1"/>
  <c r="H610" i="70"/>
  <c r="AI610" i="70"/>
  <c r="I610" i="70"/>
  <c r="BU610" i="70" s="1"/>
  <c r="K610" i="70"/>
  <c r="BX608" i="70" l="1"/>
  <c r="BY608" i="70" s="1"/>
  <c r="CB608" i="70" s="1"/>
  <c r="CA607" i="70"/>
  <c r="R609" i="70"/>
  <c r="BL609" i="70" s="1"/>
  <c r="BV609" i="70"/>
  <c r="Q611" i="70"/>
  <c r="U611" i="70"/>
  <c r="J611" i="70"/>
  <c r="G611" i="70"/>
  <c r="S611" i="70" s="1"/>
  <c r="T611" i="70" s="1"/>
  <c r="AJ612" i="70"/>
  <c r="BP612" i="70" s="1"/>
  <c r="BQ612" i="70" s="1"/>
  <c r="BR612" i="70" s="1"/>
  <c r="BS612" i="70" s="1"/>
  <c r="BT612" i="70" s="1"/>
  <c r="H611" i="70"/>
  <c r="AI611" i="70"/>
  <c r="I611" i="70"/>
  <c r="BU611" i="70" s="1"/>
  <c r="K611" i="70"/>
  <c r="V610" i="70"/>
  <c r="R610" i="70" s="1"/>
  <c r="BL610" i="70" s="1"/>
  <c r="CA608" i="70" l="1"/>
  <c r="BX610" i="70"/>
  <c r="BY610" i="70" s="1"/>
  <c r="CB610" i="70" s="1"/>
  <c r="BX609" i="70"/>
  <c r="BY609" i="70" s="1"/>
  <c r="CB609" i="70" s="1"/>
  <c r="BV610" i="70"/>
  <c r="U612" i="70"/>
  <c r="Q612" i="70"/>
  <c r="J612" i="70"/>
  <c r="G612" i="70"/>
  <c r="S612" i="70" s="1"/>
  <c r="T612" i="70" s="1"/>
  <c r="AJ613" i="70"/>
  <c r="BP613" i="70" s="1"/>
  <c r="BQ613" i="70" s="1"/>
  <c r="BR613" i="70" s="1"/>
  <c r="BS613" i="70" s="1"/>
  <c r="BT613" i="70" s="1"/>
  <c r="I612" i="70"/>
  <c r="BU612" i="70" s="1"/>
  <c r="AI612" i="70"/>
  <c r="H612" i="70"/>
  <c r="K612" i="70"/>
  <c r="V611" i="70"/>
  <c r="CA609" i="70" l="1"/>
  <c r="R611" i="70"/>
  <c r="BL611" i="70" s="1"/>
  <c r="CA610" i="70"/>
  <c r="BV611" i="70"/>
  <c r="V612" i="70"/>
  <c r="U613" i="70"/>
  <c r="Q613" i="70"/>
  <c r="K613" i="70"/>
  <c r="H613" i="70"/>
  <c r="AJ614" i="70"/>
  <c r="BP614" i="70" s="1"/>
  <c r="BQ614" i="70" s="1"/>
  <c r="BR614" i="70" s="1"/>
  <c r="BS614" i="70" s="1"/>
  <c r="BT614" i="70" s="1"/>
  <c r="J613" i="70"/>
  <c r="AI613" i="70"/>
  <c r="G613" i="70"/>
  <c r="S613" i="70" s="1"/>
  <c r="T613" i="70" s="1"/>
  <c r="I613" i="70"/>
  <c r="BU613" i="70" s="1"/>
  <c r="BX611" i="70" l="1"/>
  <c r="BY611" i="70" s="1"/>
  <c r="CB611" i="70" s="1"/>
  <c r="R612" i="70"/>
  <c r="BL612" i="70" s="1"/>
  <c r="BV612" i="70"/>
  <c r="V613" i="70"/>
  <c r="Q614" i="70"/>
  <c r="U614" i="70"/>
  <c r="AJ615" i="70"/>
  <c r="BP615" i="70" s="1"/>
  <c r="BQ615" i="70" s="1"/>
  <c r="BR615" i="70" s="1"/>
  <c r="BS615" i="70" s="1"/>
  <c r="BT615" i="70" s="1"/>
  <c r="J614" i="70"/>
  <c r="AI614" i="70"/>
  <c r="G614" i="70"/>
  <c r="S614" i="70" s="1"/>
  <c r="T614" i="70" s="1"/>
  <c r="I614" i="70"/>
  <c r="BU614" i="70" s="1"/>
  <c r="K614" i="70"/>
  <c r="H614" i="70"/>
  <c r="CA611" i="70" l="1"/>
  <c r="R613" i="70"/>
  <c r="BL613" i="70" s="1"/>
  <c r="BX612" i="70"/>
  <c r="BY612" i="70" s="1"/>
  <c r="CB612" i="70" s="1"/>
  <c r="BV613" i="70"/>
  <c r="V614" i="70"/>
  <c r="U615" i="70"/>
  <c r="Q615" i="70"/>
  <c r="G615" i="70"/>
  <c r="S615" i="70" s="1"/>
  <c r="T615" i="70" s="1"/>
  <c r="I615" i="70"/>
  <c r="BU615" i="70" s="1"/>
  <c r="K615" i="70"/>
  <c r="H615" i="70"/>
  <c r="AI615" i="70"/>
  <c r="AJ616" i="70"/>
  <c r="BP616" i="70" s="1"/>
  <c r="BQ616" i="70" s="1"/>
  <c r="BR616" i="70" s="1"/>
  <c r="BS616" i="70" s="1"/>
  <c r="BT616" i="70" s="1"/>
  <c r="J615" i="70"/>
  <c r="CA612" i="70" l="1"/>
  <c r="BX613" i="70"/>
  <c r="BY613" i="70" s="1"/>
  <c r="CB613" i="70" s="1"/>
  <c r="R614" i="70"/>
  <c r="BL614" i="70" s="1"/>
  <c r="BV614" i="70"/>
  <c r="V615" i="70"/>
  <c r="U616" i="70"/>
  <c r="Q616" i="70"/>
  <c r="K616" i="70"/>
  <c r="G616" i="70"/>
  <c r="S616" i="70" s="1"/>
  <c r="T616" i="70" s="1"/>
  <c r="AJ617" i="70"/>
  <c r="BP617" i="70" s="1"/>
  <c r="BQ617" i="70" s="1"/>
  <c r="BR617" i="70" s="1"/>
  <c r="BS617" i="70" s="1"/>
  <c r="BT617" i="70" s="1"/>
  <c r="H616" i="70"/>
  <c r="AI616" i="70"/>
  <c r="I616" i="70"/>
  <c r="BU616" i="70" s="1"/>
  <c r="J616" i="70"/>
  <c r="CA613" i="70" l="1"/>
  <c r="R615" i="70"/>
  <c r="BL615" i="70" s="1"/>
  <c r="BX614" i="70"/>
  <c r="BY614" i="70" s="1"/>
  <c r="CB614" i="70" s="1"/>
  <c r="BV615" i="70"/>
  <c r="V616" i="70"/>
  <c r="R616" i="70" s="1"/>
  <c r="BL616" i="70" s="1"/>
  <c r="Q617" i="70"/>
  <c r="U617" i="70"/>
  <c r="J617" i="70"/>
  <c r="G617" i="70"/>
  <c r="S617" i="70" s="1"/>
  <c r="T617" i="70" s="1"/>
  <c r="AJ618" i="70"/>
  <c r="BP618" i="70" s="1"/>
  <c r="BQ618" i="70" s="1"/>
  <c r="BR618" i="70" s="1"/>
  <c r="BS618" i="70" s="1"/>
  <c r="BT618" i="70" s="1"/>
  <c r="H617" i="70"/>
  <c r="AI617" i="70"/>
  <c r="I617" i="70"/>
  <c r="BU617" i="70" s="1"/>
  <c r="K617" i="70"/>
  <c r="CA614" i="70" l="1"/>
  <c r="BX616" i="70"/>
  <c r="BY616" i="70" s="1"/>
  <c r="CB616" i="70" s="1"/>
  <c r="BX615" i="70"/>
  <c r="BY615" i="70" s="1"/>
  <c r="CB615" i="70" s="1"/>
  <c r="BV616" i="70"/>
  <c r="Q618" i="70"/>
  <c r="U618" i="70"/>
  <c r="J618" i="70"/>
  <c r="G618" i="70"/>
  <c r="S618" i="70" s="1"/>
  <c r="T618" i="70" s="1"/>
  <c r="AJ619" i="70"/>
  <c r="BP619" i="70" s="1"/>
  <c r="BQ619" i="70" s="1"/>
  <c r="BR619" i="70" s="1"/>
  <c r="BS619" i="70" s="1"/>
  <c r="BT619" i="70" s="1"/>
  <c r="H618" i="70"/>
  <c r="AI618" i="70"/>
  <c r="I618" i="70"/>
  <c r="BU618" i="70" s="1"/>
  <c r="K618" i="70"/>
  <c r="V617" i="70"/>
  <c r="CA615" i="70" l="1"/>
  <c r="R617" i="70"/>
  <c r="BL617" i="70" s="1"/>
  <c r="CA616" i="70"/>
  <c r="BV617" i="70"/>
  <c r="U619" i="70"/>
  <c r="Q619" i="70"/>
  <c r="AJ620" i="70"/>
  <c r="BP620" i="70" s="1"/>
  <c r="BQ620" i="70" s="1"/>
  <c r="BR620" i="70" s="1"/>
  <c r="BS620" i="70" s="1"/>
  <c r="BT620" i="70" s="1"/>
  <c r="H619" i="70"/>
  <c r="AI619" i="70"/>
  <c r="G619" i="70"/>
  <c r="S619" i="70" s="1"/>
  <c r="T619" i="70" s="1"/>
  <c r="K619" i="70"/>
  <c r="I619" i="70"/>
  <c r="BU619" i="70" s="1"/>
  <c r="J619" i="70"/>
  <c r="V618" i="70"/>
  <c r="BX617" i="70" l="1"/>
  <c r="BY617" i="70" s="1"/>
  <c r="CB617" i="70" s="1"/>
  <c r="R618" i="70"/>
  <c r="BL618" i="70" s="1"/>
  <c r="BV618" i="70"/>
  <c r="U620" i="70"/>
  <c r="Q620" i="70"/>
  <c r="J620" i="70"/>
  <c r="G620" i="70"/>
  <c r="S620" i="70" s="1"/>
  <c r="T620" i="70" s="1"/>
  <c r="AJ621" i="70"/>
  <c r="BP621" i="70" s="1"/>
  <c r="BQ621" i="70" s="1"/>
  <c r="BR621" i="70" s="1"/>
  <c r="BS621" i="70" s="1"/>
  <c r="BT621" i="70" s="1"/>
  <c r="I620" i="70"/>
  <c r="BU620" i="70" s="1"/>
  <c r="AI620" i="70"/>
  <c r="K620" i="70"/>
  <c r="H620" i="70"/>
  <c r="V619" i="70"/>
  <c r="CA617" i="70" l="1"/>
  <c r="BX618" i="70"/>
  <c r="BY618" i="70" s="1"/>
  <c r="CB618" i="70" s="1"/>
  <c r="R619" i="70"/>
  <c r="BL619" i="70" s="1"/>
  <c r="BV619" i="70"/>
  <c r="V620" i="70"/>
  <c r="Q621" i="70"/>
  <c r="U621" i="70"/>
  <c r="K621" i="70"/>
  <c r="H621" i="70"/>
  <c r="AJ622" i="70"/>
  <c r="BP622" i="70" s="1"/>
  <c r="BQ622" i="70" s="1"/>
  <c r="BR622" i="70" s="1"/>
  <c r="BS622" i="70" s="1"/>
  <c r="BT622" i="70" s="1"/>
  <c r="J621" i="70"/>
  <c r="AI621" i="70"/>
  <c r="I621" i="70"/>
  <c r="BU621" i="70" s="1"/>
  <c r="G621" i="70"/>
  <c r="S621" i="70" s="1"/>
  <c r="T621" i="70" s="1"/>
  <c r="CA618" i="70" l="1"/>
  <c r="BX619" i="70"/>
  <c r="BY619" i="70" s="1"/>
  <c r="CB619" i="70" s="1"/>
  <c r="R620" i="70"/>
  <c r="BL620" i="70" s="1"/>
  <c r="BV620" i="70"/>
  <c r="V621" i="70"/>
  <c r="U622" i="70"/>
  <c r="Q622" i="70"/>
  <c r="G622" i="70"/>
  <c r="S622" i="70" s="1"/>
  <c r="T622" i="70" s="1"/>
  <c r="I622" i="70"/>
  <c r="BU622" i="70" s="1"/>
  <c r="AI622" i="70"/>
  <c r="K622" i="70"/>
  <c r="H622" i="70"/>
  <c r="AJ623" i="70"/>
  <c r="BP623" i="70" s="1"/>
  <c r="BQ623" i="70" s="1"/>
  <c r="BR623" i="70" s="1"/>
  <c r="BS623" i="70" s="1"/>
  <c r="BT623" i="70" s="1"/>
  <c r="J622" i="70"/>
  <c r="CA619" i="70" l="1"/>
  <c r="R621" i="70"/>
  <c r="BL621" i="70" s="1"/>
  <c r="BX620" i="70"/>
  <c r="BY620" i="70" s="1"/>
  <c r="CB620" i="70" s="1"/>
  <c r="BV621" i="70"/>
  <c r="V622" i="70"/>
  <c r="Q623" i="70"/>
  <c r="U623" i="70"/>
  <c r="K623" i="70"/>
  <c r="H623" i="70"/>
  <c r="AJ624" i="70"/>
  <c r="BP624" i="70" s="1"/>
  <c r="BQ624" i="70" s="1"/>
  <c r="BR624" i="70" s="1"/>
  <c r="BS624" i="70" s="1"/>
  <c r="BT624" i="70" s="1"/>
  <c r="J623" i="70"/>
  <c r="AI623" i="70"/>
  <c r="G623" i="70"/>
  <c r="S623" i="70" s="1"/>
  <c r="T623" i="70" s="1"/>
  <c r="I623" i="70"/>
  <c r="BU623" i="70" s="1"/>
  <c r="CA620" i="70" l="1"/>
  <c r="BX621" i="70"/>
  <c r="BY621" i="70" s="1"/>
  <c r="CB621" i="70" s="1"/>
  <c r="R622" i="70"/>
  <c r="BL622" i="70" s="1"/>
  <c r="BV622" i="70"/>
  <c r="U624" i="70"/>
  <c r="Q624" i="70"/>
  <c r="K624" i="70"/>
  <c r="G624" i="70"/>
  <c r="S624" i="70" s="1"/>
  <c r="T624" i="70" s="1"/>
  <c r="AJ625" i="70"/>
  <c r="BP625" i="70" s="1"/>
  <c r="BQ625" i="70" s="1"/>
  <c r="BR625" i="70" s="1"/>
  <c r="BS625" i="70" s="1"/>
  <c r="BT625" i="70" s="1"/>
  <c r="H624" i="70"/>
  <c r="AI624" i="70"/>
  <c r="I624" i="70"/>
  <c r="BU624" i="70" s="1"/>
  <c r="J624" i="70"/>
  <c r="V623" i="70"/>
  <c r="CA621" i="70" l="1"/>
  <c r="R623" i="70"/>
  <c r="BL623" i="70" s="1"/>
  <c r="BX622" i="70"/>
  <c r="BY622" i="70" s="1"/>
  <c r="CB622" i="70" s="1"/>
  <c r="BV623" i="70"/>
  <c r="V624" i="70"/>
  <c r="BV624" i="70" s="1"/>
  <c r="Q625" i="70"/>
  <c r="U625" i="70"/>
  <c r="J625" i="70"/>
  <c r="G625" i="70"/>
  <c r="S625" i="70" s="1"/>
  <c r="T625" i="70" s="1"/>
  <c r="AJ626" i="70"/>
  <c r="BP626" i="70" s="1"/>
  <c r="BQ626" i="70" s="1"/>
  <c r="BR626" i="70" s="1"/>
  <c r="BS626" i="70" s="1"/>
  <c r="BT626" i="70" s="1"/>
  <c r="H625" i="70"/>
  <c r="AI625" i="70"/>
  <c r="K625" i="70"/>
  <c r="I625" i="70"/>
  <c r="BU625" i="70" s="1"/>
  <c r="CA622" i="70" l="1"/>
  <c r="BX623" i="70"/>
  <c r="BY623" i="70" s="1"/>
  <c r="CB623" i="70" s="1"/>
  <c r="R624" i="70"/>
  <c r="BL624" i="70" s="1"/>
  <c r="Q626" i="70"/>
  <c r="U626" i="70"/>
  <c r="J626" i="70"/>
  <c r="G626" i="70"/>
  <c r="S626" i="70" s="1"/>
  <c r="T626" i="70" s="1"/>
  <c r="AJ627" i="70"/>
  <c r="BP627" i="70" s="1"/>
  <c r="BQ627" i="70" s="1"/>
  <c r="BR627" i="70" s="1"/>
  <c r="BS627" i="70" s="1"/>
  <c r="BT627" i="70" s="1"/>
  <c r="H626" i="70"/>
  <c r="AI626" i="70"/>
  <c r="K626" i="70"/>
  <c r="I626" i="70"/>
  <c r="BU626" i="70" s="1"/>
  <c r="V625" i="70"/>
  <c r="BX624" i="70" l="1"/>
  <c r="BY624" i="70" s="1"/>
  <c r="CA624" i="70" s="1"/>
  <c r="CA623" i="70"/>
  <c r="R625" i="70"/>
  <c r="BL625" i="70" s="1"/>
  <c r="BV625" i="70"/>
  <c r="Q627" i="70"/>
  <c r="U627" i="70"/>
  <c r="J627" i="70"/>
  <c r="G627" i="70"/>
  <c r="S627" i="70" s="1"/>
  <c r="T627" i="70" s="1"/>
  <c r="I627" i="70"/>
  <c r="BU627" i="70" s="1"/>
  <c r="AJ628" i="70"/>
  <c r="BP628" i="70" s="1"/>
  <c r="BQ628" i="70" s="1"/>
  <c r="BR628" i="70" s="1"/>
  <c r="BS628" i="70" s="1"/>
  <c r="BT628" i="70" s="1"/>
  <c r="H627" i="70"/>
  <c r="AI627" i="70"/>
  <c r="K627" i="70"/>
  <c r="V626" i="70"/>
  <c r="CB624" i="70" l="1"/>
  <c r="BX625" i="70"/>
  <c r="BY625" i="70" s="1"/>
  <c r="CB625" i="70" s="1"/>
  <c r="R626" i="70"/>
  <c r="BL626" i="70" s="1"/>
  <c r="BV626" i="70"/>
  <c r="U628" i="70"/>
  <c r="Q628" i="70"/>
  <c r="J628" i="70"/>
  <c r="G628" i="70"/>
  <c r="S628" i="70" s="1"/>
  <c r="T628" i="70" s="1"/>
  <c r="AJ629" i="70"/>
  <c r="BP629" i="70" s="1"/>
  <c r="BQ629" i="70" s="1"/>
  <c r="BR629" i="70" s="1"/>
  <c r="BS629" i="70" s="1"/>
  <c r="BT629" i="70" s="1"/>
  <c r="I628" i="70"/>
  <c r="BU628" i="70" s="1"/>
  <c r="AI628" i="70"/>
  <c r="H628" i="70"/>
  <c r="K628" i="70"/>
  <c r="V627" i="70"/>
  <c r="CA625" i="70" l="1"/>
  <c r="R627" i="70"/>
  <c r="BL627" i="70" s="1"/>
  <c r="BX626" i="70"/>
  <c r="BY626" i="70" s="1"/>
  <c r="CB626" i="70" s="1"/>
  <c r="BV627" i="70"/>
  <c r="V628" i="70"/>
  <c r="U629" i="70"/>
  <c r="Q629" i="70"/>
  <c r="K629" i="70"/>
  <c r="H629" i="70"/>
  <c r="AJ630" i="70"/>
  <c r="BP630" i="70" s="1"/>
  <c r="BQ630" i="70" s="1"/>
  <c r="BR630" i="70" s="1"/>
  <c r="BS630" i="70" s="1"/>
  <c r="BT630" i="70" s="1"/>
  <c r="J629" i="70"/>
  <c r="AI629" i="70"/>
  <c r="G629" i="70"/>
  <c r="S629" i="70" s="1"/>
  <c r="T629" i="70" s="1"/>
  <c r="I629" i="70"/>
  <c r="BU629" i="70" s="1"/>
  <c r="CA626" i="70" l="1"/>
  <c r="BX627" i="70"/>
  <c r="BY627" i="70" s="1"/>
  <c r="CB627" i="70" s="1"/>
  <c r="R628" i="70"/>
  <c r="BL628" i="70" s="1"/>
  <c r="BV628" i="70"/>
  <c r="V629" i="70"/>
  <c r="Q630" i="70"/>
  <c r="U630" i="70"/>
  <c r="AJ631" i="70"/>
  <c r="BP631" i="70" s="1"/>
  <c r="BQ631" i="70" s="1"/>
  <c r="BR631" i="70" s="1"/>
  <c r="BS631" i="70" s="1"/>
  <c r="BT631" i="70" s="1"/>
  <c r="J630" i="70"/>
  <c r="AI630" i="70"/>
  <c r="H630" i="70"/>
  <c r="G630" i="70"/>
  <c r="S630" i="70" s="1"/>
  <c r="T630" i="70" s="1"/>
  <c r="I630" i="70"/>
  <c r="BU630" i="70" s="1"/>
  <c r="K630" i="70"/>
  <c r="CA627" i="70" l="1"/>
  <c r="R629" i="70"/>
  <c r="BL629" i="70" s="1"/>
  <c r="BX628" i="70"/>
  <c r="BY628" i="70" s="1"/>
  <c r="CB628" i="70" s="1"/>
  <c r="BV629" i="70"/>
  <c r="V630" i="70"/>
  <c r="U631" i="70"/>
  <c r="Q631" i="70"/>
  <c r="K631" i="70"/>
  <c r="H631" i="70"/>
  <c r="AJ632" i="70"/>
  <c r="BP632" i="70" s="1"/>
  <c r="BQ632" i="70" s="1"/>
  <c r="BR632" i="70" s="1"/>
  <c r="BS632" i="70" s="1"/>
  <c r="BT632" i="70" s="1"/>
  <c r="J631" i="70"/>
  <c r="AI631" i="70"/>
  <c r="I631" i="70"/>
  <c r="BU631" i="70" s="1"/>
  <c r="G631" i="70"/>
  <c r="S631" i="70" s="1"/>
  <c r="T631" i="70" s="1"/>
  <c r="CA628" i="70" l="1"/>
  <c r="R630" i="70"/>
  <c r="BL630" i="70" s="1"/>
  <c r="BX629" i="70"/>
  <c r="BY629" i="70" s="1"/>
  <c r="CB629" i="70" s="1"/>
  <c r="BV630" i="70"/>
  <c r="V631" i="70"/>
  <c r="U632" i="70"/>
  <c r="Q632" i="70"/>
  <c r="AJ633" i="70"/>
  <c r="BP633" i="70" s="1"/>
  <c r="BQ633" i="70" s="1"/>
  <c r="BR633" i="70" s="1"/>
  <c r="BS633" i="70" s="1"/>
  <c r="BT633" i="70" s="1"/>
  <c r="H632" i="70"/>
  <c r="AI632" i="70"/>
  <c r="J632" i="70"/>
  <c r="I632" i="70"/>
  <c r="BU632" i="70" s="1"/>
  <c r="G632" i="70"/>
  <c r="S632" i="70" s="1"/>
  <c r="T632" i="70" s="1"/>
  <c r="K632" i="70"/>
  <c r="CA629" i="70" l="1"/>
  <c r="BX630" i="70"/>
  <c r="BY630" i="70" s="1"/>
  <c r="CB630" i="70" s="1"/>
  <c r="R631" i="70"/>
  <c r="BL631" i="70" s="1"/>
  <c r="BV631" i="70"/>
  <c r="V632" i="70"/>
  <c r="U633" i="70"/>
  <c r="Q633" i="70"/>
  <c r="J633" i="70"/>
  <c r="G633" i="70"/>
  <c r="S633" i="70" s="1"/>
  <c r="T633" i="70" s="1"/>
  <c r="AJ634" i="70"/>
  <c r="BP634" i="70" s="1"/>
  <c r="BQ634" i="70" s="1"/>
  <c r="BR634" i="70" s="1"/>
  <c r="BS634" i="70" s="1"/>
  <c r="BT634" i="70" s="1"/>
  <c r="H633" i="70"/>
  <c r="AI633" i="70"/>
  <c r="I633" i="70"/>
  <c r="BU633" i="70" s="1"/>
  <c r="K633" i="70"/>
  <c r="CA630" i="70" l="1"/>
  <c r="R632" i="70"/>
  <c r="BL632" i="70" s="1"/>
  <c r="BX631" i="70"/>
  <c r="BY631" i="70" s="1"/>
  <c r="CB631" i="70" s="1"/>
  <c r="V633" i="70"/>
  <c r="BV633" i="70" s="1"/>
  <c r="BV632" i="70"/>
  <c r="Q634" i="70"/>
  <c r="U634" i="70"/>
  <c r="J634" i="70"/>
  <c r="G634" i="70"/>
  <c r="S634" i="70" s="1"/>
  <c r="T634" i="70" s="1"/>
  <c r="AJ635" i="70"/>
  <c r="BP635" i="70" s="1"/>
  <c r="BQ635" i="70" s="1"/>
  <c r="BR635" i="70" s="1"/>
  <c r="BS635" i="70" s="1"/>
  <c r="BT635" i="70" s="1"/>
  <c r="H634" i="70"/>
  <c r="AI634" i="70"/>
  <c r="K634" i="70"/>
  <c r="I634" i="70"/>
  <c r="BU634" i="70" s="1"/>
  <c r="CA631" i="70" l="1"/>
  <c r="R633" i="70"/>
  <c r="BL633" i="70" s="1"/>
  <c r="BX632" i="70"/>
  <c r="BY632" i="70" s="1"/>
  <c r="CB632" i="70" s="1"/>
  <c r="Q635" i="70"/>
  <c r="U635" i="70"/>
  <c r="J635" i="70"/>
  <c r="G635" i="70"/>
  <c r="S635" i="70" s="1"/>
  <c r="T635" i="70" s="1"/>
  <c r="AJ636" i="70"/>
  <c r="BP636" i="70" s="1"/>
  <c r="BQ636" i="70" s="1"/>
  <c r="BR636" i="70" s="1"/>
  <c r="BS636" i="70" s="1"/>
  <c r="BT636" i="70" s="1"/>
  <c r="H635" i="70"/>
  <c r="AI635" i="70"/>
  <c r="K635" i="70"/>
  <c r="I635" i="70"/>
  <c r="BU635" i="70" s="1"/>
  <c r="V634" i="70"/>
  <c r="R634" i="70" s="1"/>
  <c r="BL634" i="70" s="1"/>
  <c r="BX633" i="70" l="1"/>
  <c r="BY633" i="70" s="1"/>
  <c r="CA633" i="70" s="1"/>
  <c r="CA632" i="70"/>
  <c r="BX634" i="70"/>
  <c r="BY634" i="70" s="1"/>
  <c r="CB634" i="70" s="1"/>
  <c r="BV634" i="70"/>
  <c r="V635" i="70"/>
  <c r="BV635" i="70" s="1"/>
  <c r="U636" i="70"/>
  <c r="Q636" i="70"/>
  <c r="J636" i="70"/>
  <c r="G636" i="70"/>
  <c r="S636" i="70" s="1"/>
  <c r="T636" i="70" s="1"/>
  <c r="AJ637" i="70"/>
  <c r="BP637" i="70" s="1"/>
  <c r="BQ637" i="70" s="1"/>
  <c r="BR637" i="70" s="1"/>
  <c r="BS637" i="70" s="1"/>
  <c r="BT637" i="70" s="1"/>
  <c r="I636" i="70"/>
  <c r="BU636" i="70" s="1"/>
  <c r="AI636" i="70"/>
  <c r="H636" i="70"/>
  <c r="K636" i="70"/>
  <c r="CB633" i="70" l="1"/>
  <c r="R635" i="70"/>
  <c r="BL635" i="70" s="1"/>
  <c r="CA634" i="70"/>
  <c r="V636" i="70"/>
  <c r="Q637" i="70"/>
  <c r="U637" i="70"/>
  <c r="K637" i="70"/>
  <c r="H637" i="70"/>
  <c r="AJ638" i="70"/>
  <c r="BP638" i="70" s="1"/>
  <c r="BQ638" i="70" s="1"/>
  <c r="BR638" i="70" s="1"/>
  <c r="BS638" i="70" s="1"/>
  <c r="BT638" i="70" s="1"/>
  <c r="J637" i="70"/>
  <c r="AI637" i="70"/>
  <c r="I637" i="70"/>
  <c r="BU637" i="70" s="1"/>
  <c r="G637" i="70"/>
  <c r="S637" i="70" s="1"/>
  <c r="T637" i="70" s="1"/>
  <c r="BX635" i="70" l="1"/>
  <c r="BY635" i="70" s="1"/>
  <c r="CB635" i="70" s="1"/>
  <c r="R636" i="70"/>
  <c r="BL636" i="70" s="1"/>
  <c r="BV636" i="70"/>
  <c r="U638" i="70"/>
  <c r="Q638" i="70"/>
  <c r="K638" i="70"/>
  <c r="H638" i="70"/>
  <c r="AJ639" i="70"/>
  <c r="BP639" i="70" s="1"/>
  <c r="BQ639" i="70" s="1"/>
  <c r="BR639" i="70" s="1"/>
  <c r="BS639" i="70" s="1"/>
  <c r="BT639" i="70" s="1"/>
  <c r="J638" i="70"/>
  <c r="AI638" i="70"/>
  <c r="I638" i="70"/>
  <c r="BU638" i="70" s="1"/>
  <c r="G638" i="70"/>
  <c r="S638" i="70" s="1"/>
  <c r="T638" i="70" s="1"/>
  <c r="V637" i="70"/>
  <c r="BV637" i="70" s="1"/>
  <c r="CA635" i="70" l="1"/>
  <c r="R637" i="70"/>
  <c r="BL637" i="70" s="1"/>
  <c r="BX636" i="70"/>
  <c r="BY636" i="70" s="1"/>
  <c r="CB636" i="70" s="1"/>
  <c r="V638" i="70"/>
  <c r="Q639" i="70"/>
  <c r="U639" i="70"/>
  <c r="K639" i="70"/>
  <c r="H639" i="70"/>
  <c r="AJ640" i="70"/>
  <c r="BP640" i="70" s="1"/>
  <c r="BQ640" i="70" s="1"/>
  <c r="BR640" i="70" s="1"/>
  <c r="BS640" i="70" s="1"/>
  <c r="BT640" i="70" s="1"/>
  <c r="J639" i="70"/>
  <c r="AI639" i="70"/>
  <c r="I639" i="70"/>
  <c r="BU639" i="70" s="1"/>
  <c r="G639" i="70"/>
  <c r="S639" i="70" s="1"/>
  <c r="T639" i="70" s="1"/>
  <c r="BX637" i="70" l="1"/>
  <c r="BY637" i="70" s="1"/>
  <c r="CB637" i="70" s="1"/>
  <c r="CA636" i="70"/>
  <c r="R638" i="70"/>
  <c r="BL638" i="70" s="1"/>
  <c r="BV638" i="70"/>
  <c r="U640" i="70"/>
  <c r="Q640" i="70"/>
  <c r="AJ641" i="70"/>
  <c r="BP641" i="70" s="1"/>
  <c r="BQ641" i="70" s="1"/>
  <c r="BR641" i="70" s="1"/>
  <c r="BS641" i="70" s="1"/>
  <c r="BT641" i="70" s="1"/>
  <c r="H640" i="70"/>
  <c r="AI640" i="70"/>
  <c r="J640" i="70"/>
  <c r="I640" i="70"/>
  <c r="BU640" i="70" s="1"/>
  <c r="G640" i="70"/>
  <c r="S640" i="70" s="1"/>
  <c r="T640" i="70" s="1"/>
  <c r="K640" i="70"/>
  <c r="V639" i="70"/>
  <c r="CA637" i="70" l="1"/>
  <c r="R639" i="70"/>
  <c r="BL639" i="70" s="1"/>
  <c r="BX638" i="70"/>
  <c r="BY638" i="70" s="1"/>
  <c r="CB638" i="70" s="1"/>
  <c r="BV639" i="70"/>
  <c r="V640" i="70"/>
  <c r="BV640" i="70" s="1"/>
  <c r="Q641" i="70"/>
  <c r="U641" i="70"/>
  <c r="AJ642" i="70"/>
  <c r="BP642" i="70" s="1"/>
  <c r="BQ642" i="70" s="1"/>
  <c r="BR642" i="70" s="1"/>
  <c r="BS642" i="70" s="1"/>
  <c r="BT642" i="70" s="1"/>
  <c r="H641" i="70"/>
  <c r="AI641" i="70"/>
  <c r="K641" i="70"/>
  <c r="I641" i="70"/>
  <c r="BU641" i="70" s="1"/>
  <c r="G641" i="70"/>
  <c r="S641" i="70" s="1"/>
  <c r="T641" i="70" s="1"/>
  <c r="J641" i="70"/>
  <c r="CA638" i="70" l="1"/>
  <c r="BX639" i="70"/>
  <c r="BY639" i="70" s="1"/>
  <c r="CB639" i="70" s="1"/>
  <c r="R640" i="70"/>
  <c r="BL640" i="70" s="1"/>
  <c r="U642" i="70"/>
  <c r="Q642" i="70"/>
  <c r="J642" i="70"/>
  <c r="G642" i="70"/>
  <c r="S642" i="70" s="1"/>
  <c r="T642" i="70" s="1"/>
  <c r="I642" i="70"/>
  <c r="BU642" i="70" s="1"/>
  <c r="AJ643" i="70"/>
  <c r="BP643" i="70" s="1"/>
  <c r="BQ643" i="70" s="1"/>
  <c r="BR643" i="70" s="1"/>
  <c r="BS643" i="70" s="1"/>
  <c r="BT643" i="70" s="1"/>
  <c r="H642" i="70"/>
  <c r="AI642" i="70"/>
  <c r="K642" i="70"/>
  <c r="V641" i="70"/>
  <c r="BX640" i="70" l="1"/>
  <c r="BY640" i="70" s="1"/>
  <c r="CB640" i="70" s="1"/>
  <c r="CA639" i="70"/>
  <c r="R641" i="70"/>
  <c r="BL641" i="70" s="1"/>
  <c r="BV641" i="70"/>
  <c r="U643" i="70"/>
  <c r="Q643" i="70"/>
  <c r="J643" i="70"/>
  <c r="G643" i="70"/>
  <c r="S643" i="70" s="1"/>
  <c r="T643" i="70" s="1"/>
  <c r="I643" i="70"/>
  <c r="BU643" i="70" s="1"/>
  <c r="AJ644" i="70"/>
  <c r="BP644" i="70" s="1"/>
  <c r="BQ644" i="70" s="1"/>
  <c r="BR644" i="70" s="1"/>
  <c r="BS644" i="70" s="1"/>
  <c r="BT644" i="70" s="1"/>
  <c r="H643" i="70"/>
  <c r="AI643" i="70"/>
  <c r="K643" i="70"/>
  <c r="V642" i="70"/>
  <c r="CA640" i="70" l="1"/>
  <c r="BX641" i="70"/>
  <c r="BY641" i="70" s="1"/>
  <c r="CB641" i="70" s="1"/>
  <c r="R642" i="70"/>
  <c r="BL642" i="70" s="1"/>
  <c r="BV642" i="70"/>
  <c r="U644" i="70"/>
  <c r="Q644" i="70"/>
  <c r="J644" i="70"/>
  <c r="G644" i="70"/>
  <c r="S644" i="70" s="1"/>
  <c r="T644" i="70" s="1"/>
  <c r="AJ645" i="70"/>
  <c r="BP645" i="70" s="1"/>
  <c r="BQ645" i="70" s="1"/>
  <c r="BR645" i="70" s="1"/>
  <c r="BS645" i="70" s="1"/>
  <c r="BT645" i="70" s="1"/>
  <c r="I644" i="70"/>
  <c r="BU644" i="70" s="1"/>
  <c r="AI644" i="70"/>
  <c r="K644" i="70"/>
  <c r="H644" i="70"/>
  <c r="V643" i="70"/>
  <c r="BX642" i="70" l="1"/>
  <c r="BY642" i="70" s="1"/>
  <c r="CB642" i="70" s="1"/>
  <c r="CA641" i="70"/>
  <c r="R643" i="70"/>
  <c r="BL643" i="70" s="1"/>
  <c r="BV643" i="70"/>
  <c r="V644" i="70"/>
  <c r="BV644" i="70" s="1"/>
  <c r="Q645" i="70"/>
  <c r="U645" i="70"/>
  <c r="K645" i="70"/>
  <c r="H645" i="70"/>
  <c r="AJ646" i="70"/>
  <c r="BP646" i="70" s="1"/>
  <c r="BQ646" i="70" s="1"/>
  <c r="BR646" i="70" s="1"/>
  <c r="BS646" i="70" s="1"/>
  <c r="BT646" i="70" s="1"/>
  <c r="J645" i="70"/>
  <c r="AI645" i="70"/>
  <c r="I645" i="70"/>
  <c r="BU645" i="70" s="1"/>
  <c r="G645" i="70"/>
  <c r="S645" i="70" s="1"/>
  <c r="T645" i="70" s="1"/>
  <c r="CA642" i="70" l="1"/>
  <c r="BX643" i="70"/>
  <c r="BY643" i="70" s="1"/>
  <c r="CB643" i="70" s="1"/>
  <c r="R644" i="70"/>
  <c r="BL644" i="70" s="1"/>
  <c r="Q646" i="70"/>
  <c r="U646" i="70"/>
  <c r="K646" i="70"/>
  <c r="H646" i="70"/>
  <c r="AJ647" i="70"/>
  <c r="BP647" i="70" s="1"/>
  <c r="BQ647" i="70" s="1"/>
  <c r="BR647" i="70" s="1"/>
  <c r="BS647" i="70" s="1"/>
  <c r="BT647" i="70" s="1"/>
  <c r="J646" i="70"/>
  <c r="AI646" i="70"/>
  <c r="G646" i="70"/>
  <c r="S646" i="70" s="1"/>
  <c r="T646" i="70" s="1"/>
  <c r="I646" i="70"/>
  <c r="BU646" i="70" s="1"/>
  <c r="V645" i="70"/>
  <c r="BV645" i="70" s="1"/>
  <c r="BX644" i="70" l="1"/>
  <c r="BY644" i="70" s="1"/>
  <c r="CA644" i="70" s="1"/>
  <c r="CA643" i="70"/>
  <c r="R645" i="70"/>
  <c r="BL645" i="70" s="1"/>
  <c r="Q647" i="70"/>
  <c r="U647" i="70"/>
  <c r="K647" i="70"/>
  <c r="H647" i="70"/>
  <c r="AJ648" i="70"/>
  <c r="BP648" i="70" s="1"/>
  <c r="BQ648" i="70" s="1"/>
  <c r="BR648" i="70" s="1"/>
  <c r="BS648" i="70" s="1"/>
  <c r="BT648" i="70" s="1"/>
  <c r="J647" i="70"/>
  <c r="AI647" i="70"/>
  <c r="I647" i="70"/>
  <c r="BU647" i="70" s="1"/>
  <c r="G647" i="70"/>
  <c r="S647" i="70" s="1"/>
  <c r="T647" i="70" s="1"/>
  <c r="V646" i="70"/>
  <c r="BV646" i="70" s="1"/>
  <c r="CB644" i="70" l="1"/>
  <c r="BX645" i="70"/>
  <c r="BY645" i="70" s="1"/>
  <c r="CB645" i="70" s="1"/>
  <c r="R646" i="70"/>
  <c r="BL646" i="70" s="1"/>
  <c r="Q648" i="70"/>
  <c r="U648" i="70"/>
  <c r="AJ649" i="70"/>
  <c r="BP649" i="70" s="1"/>
  <c r="BQ649" i="70" s="1"/>
  <c r="BR649" i="70" s="1"/>
  <c r="BS649" i="70" s="1"/>
  <c r="BT649" i="70" s="1"/>
  <c r="H648" i="70"/>
  <c r="AI648" i="70"/>
  <c r="J648" i="70"/>
  <c r="I648" i="70"/>
  <c r="BU648" i="70" s="1"/>
  <c r="G648" i="70"/>
  <c r="S648" i="70" s="1"/>
  <c r="T648" i="70" s="1"/>
  <c r="K648" i="70"/>
  <c r="V647" i="70"/>
  <c r="BX646" i="70" l="1"/>
  <c r="BY646" i="70" s="1"/>
  <c r="CA646" i="70" s="1"/>
  <c r="CA645" i="70"/>
  <c r="R647" i="70"/>
  <c r="BL647" i="70" s="1"/>
  <c r="BV647" i="70"/>
  <c r="Q649" i="70"/>
  <c r="U649" i="70"/>
  <c r="J649" i="70"/>
  <c r="G649" i="70"/>
  <c r="S649" i="70" s="1"/>
  <c r="T649" i="70" s="1"/>
  <c r="AJ650" i="70"/>
  <c r="BP650" i="70" s="1"/>
  <c r="BQ650" i="70" s="1"/>
  <c r="BR650" i="70" s="1"/>
  <c r="BS650" i="70" s="1"/>
  <c r="BT650" i="70" s="1"/>
  <c r="H649" i="70"/>
  <c r="AI649" i="70"/>
  <c r="I649" i="70"/>
  <c r="BU649" i="70" s="1"/>
  <c r="K649" i="70"/>
  <c r="V648" i="70"/>
  <c r="CB646" i="70" l="1"/>
  <c r="BX647" i="70"/>
  <c r="BY647" i="70" s="1"/>
  <c r="CB647" i="70" s="1"/>
  <c r="R648" i="70"/>
  <c r="BL648" i="70" s="1"/>
  <c r="BV648" i="70"/>
  <c r="U650" i="70"/>
  <c r="Q650" i="70"/>
  <c r="J650" i="70"/>
  <c r="G650" i="70"/>
  <c r="S650" i="70" s="1"/>
  <c r="T650" i="70" s="1"/>
  <c r="AJ651" i="70"/>
  <c r="BP651" i="70" s="1"/>
  <c r="BQ651" i="70" s="1"/>
  <c r="BR651" i="70" s="1"/>
  <c r="BS651" i="70" s="1"/>
  <c r="BT651" i="70" s="1"/>
  <c r="H650" i="70"/>
  <c r="AI650" i="70"/>
  <c r="I650" i="70"/>
  <c r="BU650" i="70" s="1"/>
  <c r="K650" i="70"/>
  <c r="V649" i="70"/>
  <c r="CA647" i="70" l="1"/>
  <c r="R649" i="70"/>
  <c r="BL649" i="70" s="1"/>
  <c r="BX648" i="70"/>
  <c r="BY648" i="70" s="1"/>
  <c r="CB648" i="70" s="1"/>
  <c r="BV649" i="70"/>
  <c r="V650" i="70"/>
  <c r="U651" i="70"/>
  <c r="Q651" i="70"/>
  <c r="J651" i="70"/>
  <c r="G651" i="70"/>
  <c r="S651" i="70" s="1"/>
  <c r="T651" i="70" s="1"/>
  <c r="AJ652" i="70"/>
  <c r="BP652" i="70" s="1"/>
  <c r="BQ652" i="70" s="1"/>
  <c r="BR652" i="70" s="1"/>
  <c r="BS652" i="70" s="1"/>
  <c r="BT652" i="70" s="1"/>
  <c r="H651" i="70"/>
  <c r="AI651" i="70"/>
  <c r="I651" i="70"/>
  <c r="BU651" i="70" s="1"/>
  <c r="K651" i="70"/>
  <c r="CA648" i="70" l="1"/>
  <c r="BX649" i="70"/>
  <c r="BY649" i="70" s="1"/>
  <c r="CB649" i="70" s="1"/>
  <c r="R650" i="70"/>
  <c r="BL650" i="70" s="1"/>
  <c r="BV650" i="70"/>
  <c r="U652" i="70"/>
  <c r="Q652" i="70"/>
  <c r="J652" i="70"/>
  <c r="G652" i="70"/>
  <c r="S652" i="70" s="1"/>
  <c r="T652" i="70" s="1"/>
  <c r="AJ653" i="70"/>
  <c r="BP653" i="70" s="1"/>
  <c r="BQ653" i="70" s="1"/>
  <c r="BR653" i="70" s="1"/>
  <c r="BS653" i="70" s="1"/>
  <c r="BT653" i="70" s="1"/>
  <c r="I652" i="70"/>
  <c r="BU652" i="70" s="1"/>
  <c r="AI652" i="70"/>
  <c r="H652" i="70"/>
  <c r="K652" i="70"/>
  <c r="V651" i="70"/>
  <c r="R651" i="70" s="1"/>
  <c r="BL651" i="70" s="1"/>
  <c r="CA649" i="70" l="1"/>
  <c r="BX651" i="70"/>
  <c r="BY651" i="70" s="1"/>
  <c r="CB651" i="70" s="1"/>
  <c r="BX650" i="70"/>
  <c r="BY650" i="70" s="1"/>
  <c r="CB650" i="70" s="1"/>
  <c r="BV651" i="70"/>
  <c r="V652" i="70"/>
  <c r="Q653" i="70"/>
  <c r="U653" i="70"/>
  <c r="K653" i="70"/>
  <c r="H653" i="70"/>
  <c r="AJ654" i="70"/>
  <c r="BP654" i="70" s="1"/>
  <c r="BQ654" i="70" s="1"/>
  <c r="BR654" i="70" s="1"/>
  <c r="BS654" i="70" s="1"/>
  <c r="BT654" i="70" s="1"/>
  <c r="J653" i="70"/>
  <c r="AI653" i="70"/>
  <c r="I653" i="70"/>
  <c r="BU653" i="70" s="1"/>
  <c r="G653" i="70"/>
  <c r="S653" i="70" s="1"/>
  <c r="T653" i="70" s="1"/>
  <c r="CA650" i="70" l="1"/>
  <c r="R652" i="70"/>
  <c r="BL652" i="70" s="1"/>
  <c r="CA651" i="70"/>
  <c r="BV652" i="70"/>
  <c r="U654" i="70"/>
  <c r="Q654" i="70"/>
  <c r="K654" i="70"/>
  <c r="H654" i="70"/>
  <c r="AJ655" i="70"/>
  <c r="BP655" i="70" s="1"/>
  <c r="BQ655" i="70" s="1"/>
  <c r="BR655" i="70" s="1"/>
  <c r="BS655" i="70" s="1"/>
  <c r="BT655" i="70" s="1"/>
  <c r="J654" i="70"/>
  <c r="AI654" i="70"/>
  <c r="I654" i="70"/>
  <c r="BU654" i="70" s="1"/>
  <c r="G654" i="70"/>
  <c r="S654" i="70" s="1"/>
  <c r="T654" i="70" s="1"/>
  <c r="V653" i="70"/>
  <c r="R653" i="70" s="1"/>
  <c r="BL653" i="70" s="1"/>
  <c r="BX653" i="70" l="1"/>
  <c r="BY653" i="70" s="1"/>
  <c r="CB653" i="70" s="1"/>
  <c r="BX652" i="70"/>
  <c r="BY652" i="70" s="1"/>
  <c r="CB652" i="70" s="1"/>
  <c r="BV653" i="70"/>
  <c r="V654" i="70"/>
  <c r="U655" i="70"/>
  <c r="Q655" i="70"/>
  <c r="K655" i="70"/>
  <c r="H655" i="70"/>
  <c r="AJ656" i="70"/>
  <c r="BP656" i="70" s="1"/>
  <c r="BQ656" i="70" s="1"/>
  <c r="BR656" i="70" s="1"/>
  <c r="BS656" i="70" s="1"/>
  <c r="BT656" i="70" s="1"/>
  <c r="J655" i="70"/>
  <c r="AI655" i="70"/>
  <c r="I655" i="70"/>
  <c r="BU655" i="70" s="1"/>
  <c r="G655" i="70"/>
  <c r="S655" i="70" s="1"/>
  <c r="T655" i="70" s="1"/>
  <c r="CA652" i="70" l="1"/>
  <c r="R654" i="70"/>
  <c r="BL654" i="70" s="1"/>
  <c r="CA653" i="70"/>
  <c r="BV654" i="70"/>
  <c r="Q656" i="70"/>
  <c r="U656" i="70"/>
  <c r="K656" i="70"/>
  <c r="G656" i="70"/>
  <c r="S656" i="70" s="1"/>
  <c r="T656" i="70" s="1"/>
  <c r="AJ657" i="70"/>
  <c r="BP657" i="70" s="1"/>
  <c r="BQ657" i="70" s="1"/>
  <c r="BR657" i="70" s="1"/>
  <c r="BS657" i="70" s="1"/>
  <c r="BT657" i="70" s="1"/>
  <c r="H656" i="70"/>
  <c r="AI656" i="70"/>
  <c r="I656" i="70"/>
  <c r="BU656" i="70" s="1"/>
  <c r="J656" i="70"/>
  <c r="V655" i="70"/>
  <c r="BV655" i="70" s="1"/>
  <c r="BX654" i="70" l="1"/>
  <c r="BY654" i="70" s="1"/>
  <c r="CB654" i="70" s="1"/>
  <c r="R655" i="70"/>
  <c r="BL655" i="70" s="1"/>
  <c r="V656" i="70"/>
  <c r="BV656" i="70" s="1"/>
  <c r="U657" i="70"/>
  <c r="Q657" i="70"/>
  <c r="J657" i="70"/>
  <c r="G657" i="70"/>
  <c r="S657" i="70" s="1"/>
  <c r="T657" i="70" s="1"/>
  <c r="I657" i="70"/>
  <c r="BU657" i="70" s="1"/>
  <c r="AJ658" i="70"/>
  <c r="BP658" i="70" s="1"/>
  <c r="BQ658" i="70" s="1"/>
  <c r="BR658" i="70" s="1"/>
  <c r="BS658" i="70" s="1"/>
  <c r="BT658" i="70" s="1"/>
  <c r="H657" i="70"/>
  <c r="AI657" i="70"/>
  <c r="K657" i="70"/>
  <c r="BX655" i="70" l="1"/>
  <c r="BY655" i="70" s="1"/>
  <c r="CB655" i="70" s="1"/>
  <c r="CA654" i="70"/>
  <c r="R656" i="70"/>
  <c r="BL656" i="70" s="1"/>
  <c r="U658" i="70"/>
  <c r="Q658" i="70"/>
  <c r="J658" i="70"/>
  <c r="G658" i="70"/>
  <c r="S658" i="70" s="1"/>
  <c r="T658" i="70" s="1"/>
  <c r="K658" i="70"/>
  <c r="AJ659" i="70"/>
  <c r="BP659" i="70" s="1"/>
  <c r="BQ659" i="70" s="1"/>
  <c r="BR659" i="70" s="1"/>
  <c r="BS659" i="70" s="1"/>
  <c r="BT659" i="70" s="1"/>
  <c r="H658" i="70"/>
  <c r="AI658" i="70"/>
  <c r="I658" i="70"/>
  <c r="BU658" i="70" s="1"/>
  <c r="V657" i="70"/>
  <c r="BX656" i="70" l="1"/>
  <c r="BY656" i="70" s="1"/>
  <c r="CA656" i="70" s="1"/>
  <c r="CA655" i="70"/>
  <c r="R657" i="70"/>
  <c r="BL657" i="70" s="1"/>
  <c r="BV657" i="70"/>
  <c r="Q659" i="70"/>
  <c r="U659" i="70"/>
  <c r="J659" i="70"/>
  <c r="G659" i="70"/>
  <c r="S659" i="70" s="1"/>
  <c r="T659" i="70" s="1"/>
  <c r="AJ660" i="70"/>
  <c r="BP660" i="70" s="1"/>
  <c r="BQ660" i="70" s="1"/>
  <c r="BR660" i="70" s="1"/>
  <c r="BS660" i="70" s="1"/>
  <c r="BT660" i="70" s="1"/>
  <c r="H659" i="70"/>
  <c r="AI659" i="70"/>
  <c r="K659" i="70"/>
  <c r="I659" i="70"/>
  <c r="BU659" i="70" s="1"/>
  <c r="V658" i="70"/>
  <c r="CB656" i="70" l="1"/>
  <c r="R658" i="70"/>
  <c r="BL658" i="70" s="1"/>
  <c r="BX657" i="70"/>
  <c r="BY657" i="70" s="1"/>
  <c r="CB657" i="70" s="1"/>
  <c r="BV658" i="70"/>
  <c r="V659" i="70"/>
  <c r="BV659" i="70" s="1"/>
  <c r="U660" i="70"/>
  <c r="Q660" i="70"/>
  <c r="AJ661" i="70"/>
  <c r="BP661" i="70" s="1"/>
  <c r="BQ661" i="70" s="1"/>
  <c r="BR661" i="70" s="1"/>
  <c r="BS661" i="70" s="1"/>
  <c r="BT661" i="70" s="1"/>
  <c r="I660" i="70"/>
  <c r="BU660" i="70" s="1"/>
  <c r="AI660" i="70"/>
  <c r="G660" i="70"/>
  <c r="S660" i="70" s="1"/>
  <c r="T660" i="70" s="1"/>
  <c r="K660" i="70"/>
  <c r="H660" i="70"/>
  <c r="J660" i="70"/>
  <c r="BX658" i="70" l="1"/>
  <c r="BY658" i="70" s="1"/>
  <c r="CB658" i="70" s="1"/>
  <c r="CA657" i="70"/>
  <c r="R659" i="70"/>
  <c r="BL659" i="70" s="1"/>
  <c r="U661" i="70"/>
  <c r="Q661" i="70"/>
  <c r="K661" i="70"/>
  <c r="H661" i="70"/>
  <c r="G661" i="70"/>
  <c r="S661" i="70" s="1"/>
  <c r="T661" i="70" s="1"/>
  <c r="AJ662" i="70"/>
  <c r="BP662" i="70" s="1"/>
  <c r="BQ662" i="70" s="1"/>
  <c r="BR662" i="70" s="1"/>
  <c r="BS662" i="70" s="1"/>
  <c r="BT662" i="70" s="1"/>
  <c r="J661" i="70"/>
  <c r="AI661" i="70"/>
  <c r="I661" i="70"/>
  <c r="BU661" i="70" s="1"/>
  <c r="V660" i="70"/>
  <c r="CA658" i="70" l="1"/>
  <c r="BX659" i="70"/>
  <c r="BY659" i="70" s="1"/>
  <c r="CB659" i="70" s="1"/>
  <c r="R660" i="70"/>
  <c r="BL660" i="70" s="1"/>
  <c r="BV660" i="70"/>
  <c r="U662" i="70"/>
  <c r="Q662" i="70"/>
  <c r="AJ663" i="70"/>
  <c r="BP663" i="70" s="1"/>
  <c r="BQ663" i="70" s="1"/>
  <c r="BR663" i="70" s="1"/>
  <c r="BS663" i="70" s="1"/>
  <c r="BT663" i="70" s="1"/>
  <c r="J662" i="70"/>
  <c r="AI662" i="70"/>
  <c r="K662" i="70"/>
  <c r="G662" i="70"/>
  <c r="S662" i="70" s="1"/>
  <c r="T662" i="70" s="1"/>
  <c r="I662" i="70"/>
  <c r="BU662" i="70" s="1"/>
  <c r="H662" i="70"/>
  <c r="V661" i="70"/>
  <c r="CA659" i="70" l="1"/>
  <c r="R661" i="70"/>
  <c r="BL661" i="70" s="1"/>
  <c r="BX660" i="70"/>
  <c r="BY660" i="70" s="1"/>
  <c r="CB660" i="70" s="1"/>
  <c r="BV661" i="70"/>
  <c r="U663" i="70"/>
  <c r="Q663" i="70"/>
  <c r="K663" i="70"/>
  <c r="H663" i="70"/>
  <c r="I663" i="70"/>
  <c r="BU663" i="70" s="1"/>
  <c r="AJ664" i="70"/>
  <c r="BP664" i="70" s="1"/>
  <c r="BQ664" i="70" s="1"/>
  <c r="BR664" i="70" s="1"/>
  <c r="BS664" i="70" s="1"/>
  <c r="BT664" i="70" s="1"/>
  <c r="J663" i="70"/>
  <c r="AI663" i="70"/>
  <c r="G663" i="70"/>
  <c r="S663" i="70" s="1"/>
  <c r="T663" i="70" s="1"/>
  <c r="V662" i="70"/>
  <c r="CA660" i="70" l="1"/>
  <c r="R662" i="70"/>
  <c r="BL662" i="70" s="1"/>
  <c r="BX661" i="70"/>
  <c r="BY661" i="70" s="1"/>
  <c r="CB661" i="70" s="1"/>
  <c r="BV662" i="70"/>
  <c r="Q664" i="70"/>
  <c r="U664" i="70"/>
  <c r="K664" i="70"/>
  <c r="I664" i="70"/>
  <c r="BU664" i="70" s="1"/>
  <c r="AJ665" i="70"/>
  <c r="BP665" i="70" s="1"/>
  <c r="BQ665" i="70" s="1"/>
  <c r="BR665" i="70" s="1"/>
  <c r="BS665" i="70" s="1"/>
  <c r="BT665" i="70" s="1"/>
  <c r="H664" i="70"/>
  <c r="J664" i="70"/>
  <c r="G664" i="70"/>
  <c r="S664" i="70" s="1"/>
  <c r="T664" i="70" s="1"/>
  <c r="AI664" i="70"/>
  <c r="V663" i="70"/>
  <c r="CA661" i="70" l="1"/>
  <c r="BX662" i="70"/>
  <c r="BY662" i="70" s="1"/>
  <c r="CB662" i="70" s="1"/>
  <c r="R663" i="70"/>
  <c r="BL663" i="70" s="1"/>
  <c r="BV663" i="70"/>
  <c r="Q665" i="70"/>
  <c r="U665" i="70"/>
  <c r="J665" i="70"/>
  <c r="G665" i="70"/>
  <c r="S665" i="70" s="1"/>
  <c r="T665" i="70" s="1"/>
  <c r="K665" i="70"/>
  <c r="AJ666" i="70"/>
  <c r="BP666" i="70" s="1"/>
  <c r="BQ666" i="70" s="1"/>
  <c r="BR666" i="70" s="1"/>
  <c r="BS666" i="70" s="1"/>
  <c r="BT666" i="70" s="1"/>
  <c r="H665" i="70"/>
  <c r="AI665" i="70"/>
  <c r="I665" i="70"/>
  <c r="BU665" i="70" s="1"/>
  <c r="V664" i="70"/>
  <c r="CA662" i="70" l="1"/>
  <c r="R664" i="70"/>
  <c r="BL664" i="70" s="1"/>
  <c r="BX663" i="70"/>
  <c r="BY663" i="70" s="1"/>
  <c r="CB663" i="70" s="1"/>
  <c r="BV664" i="70"/>
  <c r="V665" i="70"/>
  <c r="BV665" i="70" s="1"/>
  <c r="U666" i="70"/>
  <c r="Q666" i="70"/>
  <c r="J666" i="70"/>
  <c r="G666" i="70"/>
  <c r="S666" i="70" s="1"/>
  <c r="T666" i="70" s="1"/>
  <c r="K666" i="70"/>
  <c r="AJ667" i="70"/>
  <c r="BP667" i="70" s="1"/>
  <c r="BQ667" i="70" s="1"/>
  <c r="BR667" i="70" s="1"/>
  <c r="BS667" i="70" s="1"/>
  <c r="BT667" i="70" s="1"/>
  <c r="H666" i="70"/>
  <c r="AI666" i="70"/>
  <c r="I666" i="70"/>
  <c r="BU666" i="70" s="1"/>
  <c r="CA663" i="70" l="1"/>
  <c r="BX664" i="70"/>
  <c r="BY664" i="70" s="1"/>
  <c r="CB664" i="70" s="1"/>
  <c r="R665" i="70"/>
  <c r="BL665" i="70" s="1"/>
  <c r="Q667" i="70"/>
  <c r="U667" i="70"/>
  <c r="J667" i="70"/>
  <c r="G667" i="70"/>
  <c r="S667" i="70" s="1"/>
  <c r="T667" i="70" s="1"/>
  <c r="K667" i="70"/>
  <c r="AJ668" i="70"/>
  <c r="BP668" i="70" s="1"/>
  <c r="BQ668" i="70" s="1"/>
  <c r="BR668" i="70" s="1"/>
  <c r="BS668" i="70" s="1"/>
  <c r="BT668" i="70" s="1"/>
  <c r="H667" i="70"/>
  <c r="AI667" i="70"/>
  <c r="I667" i="70"/>
  <c r="BU667" i="70" s="1"/>
  <c r="V666" i="70"/>
  <c r="BX665" i="70" l="1"/>
  <c r="BY665" i="70" s="1"/>
  <c r="CB665" i="70" s="1"/>
  <c r="CA664" i="70"/>
  <c r="R666" i="70"/>
  <c r="BL666" i="70" s="1"/>
  <c r="BV666" i="70"/>
  <c r="U668" i="70"/>
  <c r="Q668" i="70"/>
  <c r="AJ669" i="70"/>
  <c r="BP669" i="70" s="1"/>
  <c r="BQ669" i="70" s="1"/>
  <c r="BR669" i="70" s="1"/>
  <c r="BS669" i="70" s="1"/>
  <c r="BT669" i="70" s="1"/>
  <c r="I668" i="70"/>
  <c r="BU668" i="70" s="1"/>
  <c r="AI668" i="70"/>
  <c r="G668" i="70"/>
  <c r="S668" i="70" s="1"/>
  <c r="T668" i="70" s="1"/>
  <c r="K668" i="70"/>
  <c r="H668" i="70"/>
  <c r="J668" i="70"/>
  <c r="V667" i="70"/>
  <c r="R667" i="70" s="1"/>
  <c r="BL667" i="70" s="1"/>
  <c r="CA665" i="70" l="1"/>
  <c r="BX667" i="70"/>
  <c r="BY667" i="70" s="1"/>
  <c r="CB667" i="70" s="1"/>
  <c r="BX666" i="70"/>
  <c r="BY666" i="70" s="1"/>
  <c r="CB666" i="70" s="1"/>
  <c r="BV667" i="70"/>
  <c r="Q669" i="70"/>
  <c r="U669" i="70"/>
  <c r="K669" i="70"/>
  <c r="H669" i="70"/>
  <c r="I669" i="70"/>
  <c r="BU669" i="70" s="1"/>
  <c r="AJ670" i="70"/>
  <c r="BP670" i="70" s="1"/>
  <c r="BQ670" i="70" s="1"/>
  <c r="BR670" i="70" s="1"/>
  <c r="BS670" i="70" s="1"/>
  <c r="BT670" i="70" s="1"/>
  <c r="J669" i="70"/>
  <c r="AI669" i="70"/>
  <c r="G669" i="70"/>
  <c r="S669" i="70" s="1"/>
  <c r="T669" i="70" s="1"/>
  <c r="V668" i="70"/>
  <c r="CA666" i="70" l="1"/>
  <c r="R668" i="70"/>
  <c r="BL668" i="70" s="1"/>
  <c r="CA667" i="70"/>
  <c r="BV668" i="70"/>
  <c r="Q670" i="70"/>
  <c r="U670" i="70"/>
  <c r="K670" i="70"/>
  <c r="H670" i="70"/>
  <c r="G670" i="70"/>
  <c r="S670" i="70" s="1"/>
  <c r="T670" i="70" s="1"/>
  <c r="AJ671" i="70"/>
  <c r="BP671" i="70" s="1"/>
  <c r="BQ671" i="70" s="1"/>
  <c r="BR671" i="70" s="1"/>
  <c r="BS671" i="70" s="1"/>
  <c r="BT671" i="70" s="1"/>
  <c r="J670" i="70"/>
  <c r="AI670" i="70"/>
  <c r="I670" i="70"/>
  <c r="BU670" i="70" s="1"/>
  <c r="V669" i="70"/>
  <c r="BX668" i="70" l="1"/>
  <c r="BY668" i="70" s="1"/>
  <c r="CB668" i="70" s="1"/>
  <c r="R669" i="70"/>
  <c r="BL669" i="70" s="1"/>
  <c r="BV669" i="70"/>
  <c r="U671" i="70"/>
  <c r="Q671" i="70"/>
  <c r="K671" i="70"/>
  <c r="H671" i="70"/>
  <c r="G671" i="70"/>
  <c r="S671" i="70" s="1"/>
  <c r="T671" i="70" s="1"/>
  <c r="AJ672" i="70"/>
  <c r="BP672" i="70" s="1"/>
  <c r="BQ672" i="70" s="1"/>
  <c r="BR672" i="70" s="1"/>
  <c r="BS672" i="70" s="1"/>
  <c r="BT672" i="70" s="1"/>
  <c r="J671" i="70"/>
  <c r="AI671" i="70"/>
  <c r="I671" i="70"/>
  <c r="BU671" i="70" s="1"/>
  <c r="V670" i="70"/>
  <c r="CA668" i="70" l="1"/>
  <c r="BX669" i="70"/>
  <c r="BY669" i="70" s="1"/>
  <c r="CB669" i="70" s="1"/>
  <c r="R670" i="70"/>
  <c r="BL670" i="70" s="1"/>
  <c r="BV670" i="70"/>
  <c r="U672" i="70"/>
  <c r="Q672" i="70"/>
  <c r="K672" i="70"/>
  <c r="G672" i="70"/>
  <c r="S672" i="70" s="1"/>
  <c r="T672" i="70" s="1"/>
  <c r="J672" i="70"/>
  <c r="AJ673" i="70"/>
  <c r="BP673" i="70" s="1"/>
  <c r="BQ673" i="70" s="1"/>
  <c r="BR673" i="70" s="1"/>
  <c r="BS673" i="70" s="1"/>
  <c r="BT673" i="70" s="1"/>
  <c r="H672" i="70"/>
  <c r="AI672" i="70"/>
  <c r="I672" i="70"/>
  <c r="BU672" i="70" s="1"/>
  <c r="V671" i="70"/>
  <c r="CA669" i="70" l="1"/>
  <c r="BX670" i="70"/>
  <c r="BY670" i="70" s="1"/>
  <c r="CB670" i="70" s="1"/>
  <c r="R671" i="70"/>
  <c r="BL671" i="70" s="1"/>
  <c r="BV671" i="70"/>
  <c r="V672" i="70"/>
  <c r="BV672" i="70" s="1"/>
  <c r="U673" i="70"/>
  <c r="Q673" i="70"/>
  <c r="J673" i="70"/>
  <c r="G673" i="70"/>
  <c r="S673" i="70" s="1"/>
  <c r="T673" i="70" s="1"/>
  <c r="I673" i="70"/>
  <c r="BU673" i="70" s="1"/>
  <c r="AJ674" i="70"/>
  <c r="BP674" i="70" s="1"/>
  <c r="BQ674" i="70" s="1"/>
  <c r="BR674" i="70" s="1"/>
  <c r="BS674" i="70" s="1"/>
  <c r="BT674" i="70" s="1"/>
  <c r="H673" i="70"/>
  <c r="AI673" i="70"/>
  <c r="K673" i="70"/>
  <c r="CA670" i="70" l="1"/>
  <c r="R672" i="70"/>
  <c r="BL672" i="70" s="1"/>
  <c r="BX671" i="70"/>
  <c r="BY671" i="70" s="1"/>
  <c r="CB671" i="70" s="1"/>
  <c r="Q674" i="70"/>
  <c r="U674" i="70"/>
  <c r="J674" i="70"/>
  <c r="G674" i="70"/>
  <c r="S674" i="70" s="1"/>
  <c r="T674" i="70" s="1"/>
  <c r="AJ675" i="70"/>
  <c r="BP675" i="70" s="1"/>
  <c r="BQ675" i="70" s="1"/>
  <c r="BR675" i="70" s="1"/>
  <c r="BS675" i="70" s="1"/>
  <c r="BT675" i="70" s="1"/>
  <c r="H674" i="70"/>
  <c r="AI674" i="70"/>
  <c r="I674" i="70"/>
  <c r="BU674" i="70" s="1"/>
  <c r="K674" i="70"/>
  <c r="V673" i="70"/>
  <c r="R673" i="70" s="1"/>
  <c r="BL673" i="70" s="1"/>
  <c r="BX672" i="70" l="1"/>
  <c r="BY672" i="70" s="1"/>
  <c r="CA672" i="70" s="1"/>
  <c r="CA671" i="70"/>
  <c r="BX673" i="70"/>
  <c r="BY673" i="70" s="1"/>
  <c r="CB673" i="70" s="1"/>
  <c r="BV673" i="70"/>
  <c r="U675" i="70"/>
  <c r="Q675" i="70"/>
  <c r="J675" i="70"/>
  <c r="G675" i="70"/>
  <c r="S675" i="70" s="1"/>
  <c r="T675" i="70" s="1"/>
  <c r="I675" i="70"/>
  <c r="BU675" i="70" s="1"/>
  <c r="AJ676" i="70"/>
  <c r="BP676" i="70" s="1"/>
  <c r="BQ676" i="70" s="1"/>
  <c r="BR676" i="70" s="1"/>
  <c r="BS676" i="70" s="1"/>
  <c r="BT676" i="70" s="1"/>
  <c r="H675" i="70"/>
  <c r="AI675" i="70"/>
  <c r="K675" i="70"/>
  <c r="V674" i="70"/>
  <c r="CB672" i="70" l="1"/>
  <c r="R674" i="70"/>
  <c r="BL674" i="70" s="1"/>
  <c r="CA673" i="70"/>
  <c r="BV674" i="70"/>
  <c r="U676" i="70"/>
  <c r="Q676" i="70"/>
  <c r="AJ677" i="70"/>
  <c r="BP677" i="70" s="1"/>
  <c r="BQ677" i="70" s="1"/>
  <c r="BR677" i="70" s="1"/>
  <c r="BS677" i="70" s="1"/>
  <c r="BT677" i="70" s="1"/>
  <c r="I676" i="70"/>
  <c r="BU676" i="70" s="1"/>
  <c r="AI676" i="70"/>
  <c r="J676" i="70"/>
  <c r="K676" i="70"/>
  <c r="H676" i="70"/>
  <c r="G676" i="70"/>
  <c r="S676" i="70" s="1"/>
  <c r="T676" i="70" s="1"/>
  <c r="V675" i="70"/>
  <c r="BX674" i="70" l="1"/>
  <c r="BY674" i="70" s="1"/>
  <c r="CB674" i="70" s="1"/>
  <c r="R675" i="70"/>
  <c r="BL675" i="70" s="1"/>
  <c r="BV675" i="70"/>
  <c r="V676" i="70"/>
  <c r="BV676" i="70" s="1"/>
  <c r="U677" i="70"/>
  <c r="Q677" i="70"/>
  <c r="K677" i="70"/>
  <c r="H677" i="70"/>
  <c r="G677" i="70"/>
  <c r="S677" i="70" s="1"/>
  <c r="T677" i="70" s="1"/>
  <c r="AJ678" i="70"/>
  <c r="BP678" i="70" s="1"/>
  <c r="BQ678" i="70" s="1"/>
  <c r="BR678" i="70" s="1"/>
  <c r="BS678" i="70" s="1"/>
  <c r="BT678" i="70" s="1"/>
  <c r="J677" i="70"/>
  <c r="AI677" i="70"/>
  <c r="I677" i="70"/>
  <c r="BU677" i="70" s="1"/>
  <c r="CA674" i="70" l="1"/>
  <c r="BX675" i="70"/>
  <c r="BY675" i="70" s="1"/>
  <c r="CB675" i="70" s="1"/>
  <c r="R676" i="70"/>
  <c r="BL676" i="70" s="1"/>
  <c r="V677" i="70"/>
  <c r="BV677" i="70" s="1"/>
  <c r="U678" i="70"/>
  <c r="Q678" i="70"/>
  <c r="K678" i="70"/>
  <c r="H678" i="70"/>
  <c r="G678" i="70"/>
  <c r="S678" i="70" s="1"/>
  <c r="T678" i="70" s="1"/>
  <c r="AJ679" i="70"/>
  <c r="BP679" i="70" s="1"/>
  <c r="BQ679" i="70" s="1"/>
  <c r="BR679" i="70" s="1"/>
  <c r="BS679" i="70" s="1"/>
  <c r="BT679" i="70" s="1"/>
  <c r="J678" i="70"/>
  <c r="AI678" i="70"/>
  <c r="I678" i="70"/>
  <c r="BU678" i="70" s="1"/>
  <c r="BX676" i="70" l="1"/>
  <c r="BY676" i="70" s="1"/>
  <c r="CA676" i="70" s="1"/>
  <c r="CA675" i="70"/>
  <c r="R677" i="70"/>
  <c r="BL677" i="70" s="1"/>
  <c r="Q679" i="70"/>
  <c r="U679" i="70"/>
  <c r="K679" i="70"/>
  <c r="H679" i="70"/>
  <c r="J679" i="70"/>
  <c r="AI679" i="70"/>
  <c r="I679" i="70"/>
  <c r="BU679" i="70" s="1"/>
  <c r="G679" i="70"/>
  <c r="S679" i="70" s="1"/>
  <c r="T679" i="70" s="1"/>
  <c r="V678" i="70"/>
  <c r="BX677" i="70" l="1"/>
  <c r="BY677" i="70" s="1"/>
  <c r="CA677" i="70" s="1"/>
  <c r="CB676" i="70"/>
  <c r="R678" i="70"/>
  <c r="BL678" i="70" s="1"/>
  <c r="BV678" i="70"/>
  <c r="V679" i="70"/>
  <c r="CB677" i="70" l="1"/>
  <c r="BX678" i="70"/>
  <c r="BY678" i="70" s="1"/>
  <c r="CB678" i="70" s="1"/>
  <c r="R679" i="70"/>
  <c r="BL679" i="70" s="1"/>
  <c r="BV679" i="70"/>
  <c r="CA678" i="70" l="1"/>
  <c r="BX679" i="70"/>
  <c r="BY679" i="70" s="1"/>
  <c r="CB679" i="70" s="1"/>
  <c r="CA679" i="70" l="1"/>
  <c r="V5" i="70" l="1"/>
  <c r="BV5" i="70" l="1"/>
  <c r="BW5" i="70" s="1"/>
  <c r="R5" i="70"/>
  <c r="BL5" i="70" s="1"/>
  <c r="BX5" i="70" l="1"/>
  <c r="BY5" i="70" s="1"/>
  <c r="CB5" i="70" l="1"/>
  <c r="W5" i="70"/>
  <c r="BZ5" i="70"/>
  <c r="CA5" i="70"/>
  <c r="BW361" i="70" l="1"/>
  <c r="BZ361" i="70" l="1"/>
  <c r="W361" i="70"/>
  <c r="AU372" i="70" l="1"/>
  <c r="AU368" i="70"/>
  <c r="AU377" i="70"/>
  <c r="AU375" i="70"/>
  <c r="AU367" i="70"/>
  <c r="AU374" i="70"/>
  <c r="AU370" i="70"/>
  <c r="AU373" i="70"/>
  <c r="AU371" i="70"/>
  <c r="AU369" i="70"/>
  <c r="AU376" i="70"/>
  <c r="AU366" i="70"/>
  <c r="BW366" i="70" s="1"/>
  <c r="W366" i="70" l="1"/>
  <c r="BZ366" i="70"/>
  <c r="AU636" i="70" l="1"/>
  <c r="AU507" i="70"/>
  <c r="AU512" i="70"/>
  <c r="AU661" i="70"/>
  <c r="AU670" i="70"/>
  <c r="AU380" i="70"/>
  <c r="AU642" i="70"/>
  <c r="AU404" i="70"/>
  <c r="AU485" i="70"/>
  <c r="AU386" i="70"/>
  <c r="AU464" i="70"/>
  <c r="AU587" i="70"/>
  <c r="AU440" i="70"/>
  <c r="AU557" i="70"/>
  <c r="AU508" i="70"/>
  <c r="AU641" i="70"/>
  <c r="AU665" i="70"/>
  <c r="AU510" i="70"/>
  <c r="AU502" i="70"/>
  <c r="AU649" i="70"/>
  <c r="AU599" i="70"/>
  <c r="AU522" i="70"/>
  <c r="AU648" i="70"/>
  <c r="AU511" i="70"/>
  <c r="AU582" i="70"/>
  <c r="AU545" i="70"/>
  <c r="AU445" i="70"/>
  <c r="AU538" i="70"/>
  <c r="AU574" i="70"/>
  <c r="AU505" i="70"/>
  <c r="AU401" i="70"/>
  <c r="AU597" i="70"/>
  <c r="AU621" i="70"/>
  <c r="AU438" i="70"/>
  <c r="AU629" i="70"/>
  <c r="AU468" i="70"/>
  <c r="AU466" i="70"/>
  <c r="AU608" i="70"/>
  <c r="AU444" i="70"/>
  <c r="AU499" i="70"/>
  <c r="AU556" i="70"/>
  <c r="AU626" i="70"/>
  <c r="AU452" i="70"/>
  <c r="AU603" i="70"/>
  <c r="AU656" i="70"/>
  <c r="AU486" i="70"/>
  <c r="AU458" i="70"/>
  <c r="AU616" i="70"/>
  <c r="AU460" i="70"/>
  <c r="AU547" i="70"/>
  <c r="AU605" i="70"/>
  <c r="AU417" i="70"/>
  <c r="AU541" i="70"/>
  <c r="AU617" i="70"/>
  <c r="AU383" i="70"/>
  <c r="AU491" i="70"/>
  <c r="AU415" i="70"/>
  <c r="AU620" i="70"/>
  <c r="AU530" i="70"/>
  <c r="AU472" i="70"/>
  <c r="AU561" i="70"/>
  <c r="AU504" i="70"/>
  <c r="AU456" i="70"/>
  <c r="AU420" i="70"/>
  <c r="AU435" i="70"/>
  <c r="AU408" i="70"/>
  <c r="AU489" i="70"/>
  <c r="AU471" i="70"/>
  <c r="AU432" i="70"/>
  <c r="AU500" i="70"/>
  <c r="AU643" i="70"/>
  <c r="AU379" i="70"/>
  <c r="AU497" i="70"/>
  <c r="AU514" i="70"/>
  <c r="AU490" i="70"/>
  <c r="AU593" i="70"/>
  <c r="AU624" i="70"/>
  <c r="AU572" i="70"/>
  <c r="AU591" i="70"/>
  <c r="AU564" i="70"/>
  <c r="AU409" i="70"/>
  <c r="AU495" i="70"/>
  <c r="AU478" i="70"/>
  <c r="AU675" i="70"/>
  <c r="AU553" i="70"/>
  <c r="AU663" i="70"/>
  <c r="AU614" i="70"/>
  <c r="AU637" i="70"/>
  <c r="AU448" i="70"/>
  <c r="AU390" i="70"/>
  <c r="AU509" i="70"/>
  <c r="AU501" i="70"/>
  <c r="AU615" i="70"/>
  <c r="AU581" i="70"/>
  <c r="AU529" i="70"/>
  <c r="AU454" i="70"/>
  <c r="AU391" i="70"/>
  <c r="AU610" i="70"/>
  <c r="AU469" i="70"/>
  <c r="AU550" i="70"/>
  <c r="AU534" i="70"/>
  <c r="AU539" i="70"/>
  <c r="AU437" i="70"/>
  <c r="AU659" i="70"/>
  <c r="AU474" i="70"/>
  <c r="AU546" i="70"/>
  <c r="AU632" i="70"/>
  <c r="AU555" i="70"/>
  <c r="AU573" i="70"/>
  <c r="AU416" i="70"/>
  <c r="AU496" i="70"/>
  <c r="AU520" i="70"/>
  <c r="AU487" i="70"/>
  <c r="AU381" i="70"/>
  <c r="AU528" i="70"/>
  <c r="AU407" i="70"/>
  <c r="AU609" i="70"/>
  <c r="AU443" i="70"/>
  <c r="AU400" i="70"/>
  <c r="AU441" i="70"/>
  <c r="AU393" i="70"/>
  <c r="AU678" i="70"/>
  <c r="AU563" i="70"/>
  <c r="AU568" i="70"/>
  <c r="AU477" i="70"/>
  <c r="AU433" i="70"/>
  <c r="AU397" i="70"/>
  <c r="AU418" i="70"/>
  <c r="AU388" i="70"/>
  <c r="AU676" i="70"/>
  <c r="AU580" i="70"/>
  <c r="AU421" i="70"/>
  <c r="AU476" i="70"/>
  <c r="AU579" i="70"/>
  <c r="AU634" i="70"/>
  <c r="AU493" i="70"/>
  <c r="AU549" i="70"/>
  <c r="AU575" i="70"/>
  <c r="AU666" i="70"/>
  <c r="AU602" i="70"/>
  <c r="AU536" i="70"/>
  <c r="AU583" i="70"/>
  <c r="AU570" i="70"/>
  <c r="AU470" i="70"/>
  <c r="AU465" i="70"/>
  <c r="AU389" i="70"/>
  <c r="AU645" i="70"/>
  <c r="AU657" i="70"/>
  <c r="AU548" i="70"/>
  <c r="AU527" i="70"/>
  <c r="AU619" i="70"/>
  <c r="AU558" i="70"/>
  <c r="AU586" i="70"/>
  <c r="AU600" i="70"/>
  <c r="AU627" i="70"/>
  <c r="AU524" i="70"/>
  <c r="AU612" i="70"/>
  <c r="AU425" i="70"/>
  <c r="AU596" i="70"/>
  <c r="AU585" i="70"/>
  <c r="AU654" i="70"/>
  <c r="AU406" i="70"/>
  <c r="AU594" i="70"/>
  <c r="AU426" i="70"/>
  <c r="AU623" i="70"/>
  <c r="AU535" i="70"/>
  <c r="AU537" i="70"/>
  <c r="AU533" i="70"/>
  <c r="AU411" i="70"/>
  <c r="AU598" i="70"/>
  <c r="AU592" i="70"/>
  <c r="AU427" i="70"/>
  <c r="AU492" i="70"/>
  <c r="AU559" i="70"/>
  <c r="AU484" i="70"/>
  <c r="AU398" i="70"/>
  <c r="AU639" i="70"/>
  <c r="AU631" i="70"/>
  <c r="AU523" i="70"/>
  <c r="AU378" i="70"/>
  <c r="AU569" i="70"/>
  <c r="AU601" i="70"/>
  <c r="AU540" i="70"/>
  <c r="AU588" i="70"/>
  <c r="AU423" i="70"/>
  <c r="AU405" i="70"/>
  <c r="AU517" i="70"/>
  <c r="AU394" i="70"/>
  <c r="AU578" i="70"/>
  <c r="AU515" i="70"/>
  <c r="AU414" i="70"/>
  <c r="AU630" i="70"/>
  <c r="AU673" i="70"/>
  <c r="AU618" i="70"/>
  <c r="AU658" i="70"/>
  <c r="AU451" i="70"/>
  <c r="AU439" i="70"/>
  <c r="AU392" i="70"/>
  <c r="AU653" i="70"/>
  <c r="AU576" i="70"/>
  <c r="AU446" i="70"/>
  <c r="AU480" i="70"/>
  <c r="AU577" i="70"/>
  <c r="AU403" i="70"/>
  <c r="AU613" i="70"/>
  <c r="AU481" i="70"/>
  <c r="AU672" i="70"/>
  <c r="AU483" i="70"/>
  <c r="AU453" i="70"/>
  <c r="AU447" i="70"/>
  <c r="AU419" i="70"/>
  <c r="AU567" i="70"/>
  <c r="AU488" i="70"/>
  <c r="AU457" i="70"/>
  <c r="AU584" i="70"/>
  <c r="AU633" i="70"/>
  <c r="AU430" i="70"/>
  <c r="AU494" i="70"/>
  <c r="AU461" i="70"/>
  <c r="AU479" i="70"/>
  <c r="AU554" i="70"/>
  <c r="AU566" i="70"/>
  <c r="AU526" i="70"/>
  <c r="AU647" i="70"/>
  <c r="AU462" i="70"/>
  <c r="AU543" i="70"/>
  <c r="AU590" i="70"/>
  <c r="AU422" i="70"/>
  <c r="AU562" i="70"/>
  <c r="AU667" i="70"/>
  <c r="AU498" i="70"/>
  <c r="AU638" i="70"/>
  <c r="AU516" i="70"/>
  <c r="AU552" i="70"/>
  <c r="AU628" i="70"/>
  <c r="AU396" i="70"/>
  <c r="AU431" i="70"/>
  <c r="AU525" i="70"/>
  <c r="AU604" i="70"/>
  <c r="AU506" i="70"/>
  <c r="AU429" i="70"/>
  <c r="AU544" i="70"/>
  <c r="AU412" i="70"/>
  <c r="AU677" i="70"/>
  <c r="AU436" i="70"/>
  <c r="AU625" i="70"/>
  <c r="AU655" i="70"/>
  <c r="AU669" i="70"/>
  <c r="AU542" i="70"/>
  <c r="AU640" i="70"/>
  <c r="AU606" i="70"/>
  <c r="AU513" i="70"/>
  <c r="AU660" i="70"/>
  <c r="AU503" i="70"/>
  <c r="AU560" i="70"/>
  <c r="AU518" i="70"/>
  <c r="AU519" i="70"/>
  <c r="AU442" i="70"/>
  <c r="AU413" i="70"/>
  <c r="AU399" i="70"/>
  <c r="AU668" i="70"/>
  <c r="AU611" i="70"/>
  <c r="AU646" i="70"/>
  <c r="AU607" i="70"/>
  <c r="AU482" i="70"/>
  <c r="AU679" i="70"/>
  <c r="AU531" i="70"/>
  <c r="AU595" i="70"/>
  <c r="AU674" i="70"/>
  <c r="AU434" i="70"/>
  <c r="AU424" i="70"/>
  <c r="AU622" i="70"/>
  <c r="AU459" i="70"/>
  <c r="AU589" i="70"/>
  <c r="AU387" i="70"/>
  <c r="AU662" i="70"/>
  <c r="AU671" i="70"/>
  <c r="AU467" i="70"/>
  <c r="AU635" i="70"/>
  <c r="AU385" i="70"/>
  <c r="AU382" i="70"/>
  <c r="AU455" i="70"/>
  <c r="AU521" i="70"/>
  <c r="AU384" i="70"/>
  <c r="AU571" i="70"/>
  <c r="AU644" i="70"/>
  <c r="AU395" i="70"/>
  <c r="AU402" i="70"/>
  <c r="AU450" i="70"/>
  <c r="AU428" i="70"/>
  <c r="AU475" i="70"/>
  <c r="AU551" i="70"/>
  <c r="AU664" i="70"/>
  <c r="AU449" i="70"/>
  <c r="AU463" i="70"/>
  <c r="AU650" i="70"/>
  <c r="AU410" i="70"/>
  <c r="AU532" i="70"/>
  <c r="AU473" i="70"/>
  <c r="AU565" i="70"/>
  <c r="AU651" i="70"/>
  <c r="AU652" i="70"/>
  <c r="AV385" i="70"/>
  <c r="AV378" i="70"/>
  <c r="AV416" i="70"/>
  <c r="AV421" i="70"/>
  <c r="AV384" i="70"/>
  <c r="AV394" i="70"/>
  <c r="AV410" i="70"/>
  <c r="AV424" i="70"/>
  <c r="AV420" i="70"/>
  <c r="AV400" i="70"/>
  <c r="AV382" i="70"/>
  <c r="AV398" i="70"/>
  <c r="AV388" i="70"/>
  <c r="AV411" i="70"/>
  <c r="AV399" i="70"/>
  <c r="AV408" i="70"/>
  <c r="AV380" i="70"/>
  <c r="AV427" i="70"/>
  <c r="AV425" i="70"/>
  <c r="AV402" i="70"/>
  <c r="AV404" i="70"/>
  <c r="AV403" i="70"/>
  <c r="AV379" i="70"/>
  <c r="AV381" i="70"/>
  <c r="AV415" i="70"/>
  <c r="AV417" i="70"/>
  <c r="AV390" i="70"/>
  <c r="AV412" i="70"/>
  <c r="AV393" i="70"/>
  <c r="AV422" i="70"/>
  <c r="AV368" i="70"/>
  <c r="AV367" i="70"/>
  <c r="AV369" i="70"/>
  <c r="AV372" i="70"/>
  <c r="AV370" i="70"/>
  <c r="AV373" i="70"/>
  <c r="AV375" i="70"/>
  <c r="AV371" i="70"/>
  <c r="AV374" i="70"/>
  <c r="AV366" i="70"/>
  <c r="AV377" i="70"/>
  <c r="AV376" i="70"/>
  <c r="AV432" i="70"/>
  <c r="AV476" i="70"/>
  <c r="AV449" i="70"/>
  <c r="AV435" i="70"/>
  <c r="AV466" i="70"/>
  <c r="AV453" i="70"/>
  <c r="AV430" i="70"/>
  <c r="AV440" i="70"/>
  <c r="AV448" i="70"/>
  <c r="AV446" i="70"/>
  <c r="AV450" i="70"/>
  <c r="AV467" i="70"/>
  <c r="AV472" i="70"/>
  <c r="AV460" i="70"/>
  <c r="AV494" i="70"/>
  <c r="AV543" i="70"/>
  <c r="AV574" i="70"/>
  <c r="AV595" i="70"/>
  <c r="AV622" i="70"/>
  <c r="AV634" i="70"/>
  <c r="AV662" i="70"/>
  <c r="AV644" i="70"/>
  <c r="AV672" i="70"/>
  <c r="AV631" i="70"/>
  <c r="AV630" i="70"/>
  <c r="AV664" i="70" l="1"/>
  <c r="AV660" i="70"/>
  <c r="AV661" i="70"/>
  <c r="AV678" i="70"/>
  <c r="AV671" i="70"/>
  <c r="AV667" i="70"/>
  <c r="AV651" i="70"/>
  <c r="AV594" i="70"/>
  <c r="AV615" i="70"/>
  <c r="AV607" i="70"/>
  <c r="AV608" i="70"/>
  <c r="AV616" i="70"/>
  <c r="AV590" i="70"/>
  <c r="AV567" i="70"/>
  <c r="AV572" i="70"/>
  <c r="AV568" i="70"/>
  <c r="AV560" i="70"/>
  <c r="AV532" i="70"/>
  <c r="AV555" i="70"/>
  <c r="AV488" i="70"/>
  <c r="AV486" i="70"/>
  <c r="AV508" i="70"/>
  <c r="AV523" i="70"/>
  <c r="AV502" i="70"/>
  <c r="AV471" i="70"/>
  <c r="AV463" i="70"/>
  <c r="AV461" i="70"/>
  <c r="AV464" i="70"/>
  <c r="AV468" i="70"/>
  <c r="AV447" i="70"/>
  <c r="AV433" i="70"/>
  <c r="AV469" i="70"/>
  <c r="AV451" i="70"/>
  <c r="AV457" i="70"/>
  <c r="AV438" i="70"/>
  <c r="AV473" i="70"/>
  <c r="AV459" i="70"/>
  <c r="AV445" i="70"/>
  <c r="AV437" i="70"/>
  <c r="AV442" i="70"/>
  <c r="AV428" i="70"/>
  <c r="AV444" i="70"/>
  <c r="AV439" i="70"/>
  <c r="AV443" i="70"/>
  <c r="AV458" i="70"/>
  <c r="AV431" i="70"/>
  <c r="AV434" i="70"/>
  <c r="AV455" i="70"/>
  <c r="AV429" i="70"/>
  <c r="AV456" i="70"/>
  <c r="AV436" i="70"/>
  <c r="AV470" i="70"/>
  <c r="AV658" i="70"/>
  <c r="AV652" i="70"/>
  <c r="AV673" i="70"/>
  <c r="AV650" i="70"/>
  <c r="AV677" i="70"/>
  <c r="AV656" i="70"/>
  <c r="AV586" i="70"/>
  <c r="AV604" i="70"/>
  <c r="AV579" i="70"/>
  <c r="AV603" i="70"/>
  <c r="AV589" i="70"/>
  <c r="AV620" i="70"/>
  <c r="AV571" i="70"/>
  <c r="AV533" i="70"/>
  <c r="AV573" i="70"/>
  <c r="AV544" i="70"/>
  <c r="AV575" i="70"/>
  <c r="AV569" i="70"/>
  <c r="AV497" i="70"/>
  <c r="AV524" i="70"/>
  <c r="AV479" i="70"/>
  <c r="AV478" i="70"/>
  <c r="AV517" i="70"/>
  <c r="AV674" i="70"/>
  <c r="AV670" i="70"/>
  <c r="AV653" i="70"/>
  <c r="AV675" i="70"/>
  <c r="AV668" i="70"/>
  <c r="AV659" i="70"/>
  <c r="AV643" i="70"/>
  <c r="AV612" i="70"/>
  <c r="AV610" i="70"/>
  <c r="AV619" i="70"/>
  <c r="AV605" i="70"/>
  <c r="AV587" i="70"/>
  <c r="AV613" i="70"/>
  <c r="AV581" i="70"/>
  <c r="AV528" i="70"/>
  <c r="AV545" i="70"/>
  <c r="AV553" i="70"/>
  <c r="AV576" i="70"/>
  <c r="AV530" i="70"/>
  <c r="AV556" i="70"/>
  <c r="AV481" i="70"/>
  <c r="AV500" i="70"/>
  <c r="AV501" i="70"/>
  <c r="AV498" i="70"/>
  <c r="AV484" i="70"/>
  <c r="AV465" i="70"/>
  <c r="AV477" i="70"/>
  <c r="AV641" i="70"/>
  <c r="AV645" i="70"/>
  <c r="AV639" i="70"/>
  <c r="AV584" i="70"/>
  <c r="AV585" i="70"/>
  <c r="AV598" i="70"/>
  <c r="AV625" i="70"/>
  <c r="AV624" i="70"/>
  <c r="AV611" i="70"/>
  <c r="AV535" i="70"/>
  <c r="AV540" i="70"/>
  <c r="AV550" i="70"/>
  <c r="AV542" i="70"/>
  <c r="AV552" i="70"/>
  <c r="AV492" i="70"/>
  <c r="AV493" i="70"/>
  <c r="AV527" i="70"/>
  <c r="AV495" i="70"/>
  <c r="AV485" i="70"/>
  <c r="AV666" i="70"/>
  <c r="AV669" i="70"/>
  <c r="AV647" i="70"/>
  <c r="AV633" i="70"/>
  <c r="AV657" i="70"/>
  <c r="AV654" i="70"/>
  <c r="AV627" i="70"/>
  <c r="AV591" i="70"/>
  <c r="AV600" i="70"/>
  <c r="AV602" i="70"/>
  <c r="AV628" i="70"/>
  <c r="AV599" i="70"/>
  <c r="AV609" i="70"/>
  <c r="AV563" i="70"/>
  <c r="AV564" i="70"/>
  <c r="AV565" i="70"/>
  <c r="AV538" i="70"/>
  <c r="AV529" i="70"/>
  <c r="AV547" i="70"/>
  <c r="AV513" i="70"/>
  <c r="AV491" i="70"/>
  <c r="AV499" i="70"/>
  <c r="AV509" i="70"/>
  <c r="AV511" i="70"/>
  <c r="AV462" i="70"/>
  <c r="AV452" i="70"/>
  <c r="AV638" i="70"/>
  <c r="AV629" i="70"/>
  <c r="AV646" i="70"/>
  <c r="AV663" i="70"/>
  <c r="AV649" i="70"/>
  <c r="AV632" i="70"/>
  <c r="AV617" i="70"/>
  <c r="AV614" i="70"/>
  <c r="AV597" i="70"/>
  <c r="AV596" i="70"/>
  <c r="AV580" i="70"/>
  <c r="AV618" i="70"/>
  <c r="AV583" i="70"/>
  <c r="AV557" i="70"/>
  <c r="AV539" i="70"/>
  <c r="AV537" i="70"/>
  <c r="AV536" i="70"/>
  <c r="AV561" i="70"/>
  <c r="AV531" i="70"/>
  <c r="AV514" i="70"/>
  <c r="AV515" i="70"/>
  <c r="AV516" i="70"/>
  <c r="AV503" i="70"/>
  <c r="AV504" i="70"/>
  <c r="AV441" i="70"/>
  <c r="AV640" i="70"/>
  <c r="AV679" i="70"/>
  <c r="AV648" i="70"/>
  <c r="AV635" i="70"/>
  <c r="AV665" i="70"/>
  <c r="AV642" i="70"/>
  <c r="AV655" i="70"/>
  <c r="AV636" i="70"/>
  <c r="AV578" i="70"/>
  <c r="AV623" i="70"/>
  <c r="AV606" i="70"/>
  <c r="AV601" i="70"/>
  <c r="AV593" i="70"/>
  <c r="AV626" i="70"/>
  <c r="AV566" i="70"/>
  <c r="AV558" i="70"/>
  <c r="AV541" i="70"/>
  <c r="AV551" i="70"/>
  <c r="AV559" i="70"/>
  <c r="AV512" i="70"/>
  <c r="AV507" i="70"/>
  <c r="AV521" i="70"/>
  <c r="AV490" i="70"/>
  <c r="AV482" i="70"/>
  <c r="AV475" i="70"/>
  <c r="AV474" i="70"/>
  <c r="AV454" i="70"/>
  <c r="AV637" i="70"/>
  <c r="AV676" i="70"/>
  <c r="AV621" i="70"/>
  <c r="AV582" i="70"/>
  <c r="AV588" i="70"/>
  <c r="AV592" i="70"/>
  <c r="AV534" i="70"/>
  <c r="AV562" i="70"/>
  <c r="AV548" i="70"/>
  <c r="AV549" i="70"/>
  <c r="AV577" i="70"/>
  <c r="AV546" i="70"/>
  <c r="AV554" i="70"/>
  <c r="AV570" i="70"/>
  <c r="AV526" i="70"/>
  <c r="AV483" i="70"/>
  <c r="AV506" i="70"/>
  <c r="AV487" i="70"/>
  <c r="AV522" i="70"/>
  <c r="AV510" i="70"/>
  <c r="AV496" i="70"/>
  <c r="AV520" i="70"/>
  <c r="AV505" i="70"/>
  <c r="AV519" i="70"/>
  <c r="AV480" i="70"/>
  <c r="AV489" i="70"/>
  <c r="AV518" i="70"/>
  <c r="AV525" i="70"/>
  <c r="AV391" i="70"/>
  <c r="AV423" i="70"/>
  <c r="AV392" i="70"/>
  <c r="AV383" i="70"/>
  <c r="AV418" i="70"/>
  <c r="AV414" i="70"/>
  <c r="AV395" i="70"/>
  <c r="AV419" i="70"/>
  <c r="AV426" i="70"/>
  <c r="AV407" i="70"/>
  <c r="AV406" i="70"/>
  <c r="AV396" i="70"/>
  <c r="AV397" i="70"/>
  <c r="AV401" i="70"/>
  <c r="AV387" i="70"/>
  <c r="AV413" i="70"/>
  <c r="AV405" i="70"/>
  <c r="AV389" i="70"/>
  <c r="AV409" i="70"/>
  <c r="AV386" i="70"/>
  <c r="BW482" i="70"/>
  <c r="BW517" i="70"/>
  <c r="BW566" i="70"/>
  <c r="BW671" i="70"/>
  <c r="BW463" i="70"/>
  <c r="BW493" i="70"/>
  <c r="BW403" i="70"/>
  <c r="BW579" i="70"/>
  <c r="BW446" i="70"/>
  <c r="BW449" i="70"/>
  <c r="BW618" i="70"/>
  <c r="BW375" i="70"/>
  <c r="BW549" i="70"/>
  <c r="BW631" i="70"/>
  <c r="BW475" i="70"/>
  <c r="BW535" i="70"/>
  <c r="BW598" i="70"/>
  <c r="BW607" i="70"/>
  <c r="BW530" i="70"/>
  <c r="BW611" i="70"/>
  <c r="BW430" i="70"/>
  <c r="BW531" i="70"/>
  <c r="BW501" i="70"/>
  <c r="BW577" i="70"/>
  <c r="BW673" i="70"/>
  <c r="BW520" i="70"/>
  <c r="BW550" i="70"/>
  <c r="BW578" i="70"/>
  <c r="BW454" i="70"/>
  <c r="BW453" i="70"/>
  <c r="BW450" i="70"/>
  <c r="BW606" i="70"/>
  <c r="BW554" i="70"/>
  <c r="BW592" i="70"/>
  <c r="BW416" i="70"/>
  <c r="BW511" i="70"/>
  <c r="BW418" i="70"/>
  <c r="BW372" i="70"/>
  <c r="BW506" i="70"/>
  <c r="BW420" i="70"/>
  <c r="BW424" i="70"/>
  <c r="BW595" i="70"/>
  <c r="BW676" i="70"/>
  <c r="BW582" i="70"/>
  <c r="BW495" i="70"/>
  <c r="BW422" i="70"/>
  <c r="BW402" i="70"/>
  <c r="BW599" i="70"/>
  <c r="BW494" i="70"/>
  <c r="BW552" i="70"/>
  <c r="BW470" i="70"/>
  <c r="BW638" i="70"/>
  <c r="BW427" i="70"/>
  <c r="BW392" i="70"/>
  <c r="BW644" i="70"/>
  <c r="BW667" i="70"/>
  <c r="BW411" i="70"/>
  <c r="BW423" i="70"/>
  <c r="BW533" i="70"/>
  <c r="BW669" i="70"/>
  <c r="BW488" i="70"/>
  <c r="BW551" i="70"/>
  <c r="BW371" i="70"/>
  <c r="BW442" i="70"/>
  <c r="BW647" i="70"/>
  <c r="BW575" i="70"/>
  <c r="BW373" i="70"/>
  <c r="BW585" i="70"/>
  <c r="BW487" i="70"/>
  <c r="BW394" i="70"/>
  <c r="BW608" i="70"/>
  <c r="BW610" i="70"/>
  <c r="BW518" i="70"/>
  <c r="BW481" i="70"/>
  <c r="BW457" i="70"/>
  <c r="BW633" i="70"/>
  <c r="BW617" i="70"/>
  <c r="BW619" i="70"/>
  <c r="BW473" i="70"/>
  <c r="BW486" i="70"/>
  <c r="BW556" i="70"/>
  <c r="BW496" i="70"/>
  <c r="BW466" i="70"/>
  <c r="BW500" i="70"/>
  <c r="BW456" i="70"/>
  <c r="BW565" i="70"/>
  <c r="BW474" i="70"/>
  <c r="BW379" i="70"/>
  <c r="BW536" i="70"/>
  <c r="BW389" i="70"/>
  <c r="BW574" i="70"/>
  <c r="BW636" i="70"/>
  <c r="BW538" i="70"/>
  <c r="BW491" i="70"/>
  <c r="BW626" i="70"/>
  <c r="BW515" i="70"/>
  <c r="BW645" i="70"/>
  <c r="BW656" i="70"/>
  <c r="BW580" i="70"/>
  <c r="BW612" i="70"/>
  <c r="BW445" i="70"/>
  <c r="BW523" i="70"/>
  <c r="BW409" i="70"/>
  <c r="BW519" i="70"/>
  <c r="BW593" i="70"/>
  <c r="BW588" i="70"/>
  <c r="BW368" i="70"/>
  <c r="BW627" i="70"/>
  <c r="BW589" i="70"/>
  <c r="BW672" i="70"/>
  <c r="BW413" i="70"/>
  <c r="BW594" i="70"/>
  <c r="BW484" i="70"/>
  <c r="BW451" i="70"/>
  <c r="BW381" i="70"/>
  <c r="BW476" i="70"/>
  <c r="BW615" i="70"/>
  <c r="BW581" i="70"/>
  <c r="BW605" i="70"/>
  <c r="BW660" i="70"/>
  <c r="BW400" i="70"/>
  <c r="BW478" i="70"/>
  <c r="BW387" i="70"/>
  <c r="BW641" i="70"/>
  <c r="BW467" i="70"/>
  <c r="BW576" i="70"/>
  <c r="BW510" i="70"/>
  <c r="BW499" i="70"/>
  <c r="BW504" i="70"/>
  <c r="BW440" i="70"/>
  <c r="BW380" i="70"/>
  <c r="BW539" i="70"/>
  <c r="BW507" i="70"/>
  <c r="BW561" i="70"/>
  <c r="BW444" i="70"/>
  <c r="BW624" i="70"/>
  <c r="BW634" i="70"/>
  <c r="BW616" i="70"/>
  <c r="BW408" i="70"/>
  <c r="BW395" i="70"/>
  <c r="BW480" i="70"/>
  <c r="BW630" i="70"/>
  <c r="BW679" i="70"/>
  <c r="BW367" i="70"/>
  <c r="BW597" i="70"/>
  <c r="BW522" i="70"/>
  <c r="BW432" i="70"/>
  <c r="BW544" i="70"/>
  <c r="BW388" i="70"/>
  <c r="BW406" i="70"/>
  <c r="BW546" i="70"/>
  <c r="BW560" i="70"/>
  <c r="BW543" i="70"/>
  <c r="BW526" i="70"/>
  <c r="BW447" i="70"/>
  <c r="BW563" i="70"/>
  <c r="BW448" i="70"/>
  <c r="BW628" i="70"/>
  <c r="BW465" i="70"/>
  <c r="BW391" i="70"/>
  <c r="BW558" i="70"/>
  <c r="BW527" i="70"/>
  <c r="BW591" i="70"/>
  <c r="BW666" i="70"/>
  <c r="BW640" i="70"/>
  <c r="BW674" i="70"/>
  <c r="BW376" i="70"/>
  <c r="BW583" i="70"/>
  <c r="BW547" i="70"/>
  <c r="BW562" i="70"/>
  <c r="BW439" i="70"/>
  <c r="BZ439" i="70" s="1"/>
  <c r="BW434" i="70"/>
  <c r="W434" i="70" s="1"/>
  <c r="BW369" i="70"/>
  <c r="W369" i="70" s="1"/>
  <c r="BW497" i="70"/>
  <c r="W497" i="70" s="1"/>
  <c r="BW383" i="70"/>
  <c r="W383" i="70" s="1"/>
  <c r="BW613" i="70"/>
  <c r="BZ613" i="70" s="1"/>
  <c r="BW629" i="70"/>
  <c r="W629" i="70" s="1"/>
  <c r="BW541" i="70"/>
  <c r="W541" i="70" s="1"/>
  <c r="BW584" i="70"/>
  <c r="W584" i="70" s="1"/>
  <c r="BW637" i="70"/>
  <c r="BZ637" i="70" s="1"/>
  <c r="BW663" i="70"/>
  <c r="BZ663" i="70" s="1"/>
  <c r="BW398" i="70"/>
  <c r="W398" i="70" s="1"/>
  <c r="BW664" i="70"/>
  <c r="W664" i="70" s="1"/>
  <c r="BW516" i="70"/>
  <c r="W516" i="70" s="1"/>
  <c r="BW542" i="70"/>
  <c r="W542" i="70" s="1"/>
  <c r="BW433" i="70"/>
  <c r="W433" i="70" s="1"/>
  <c r="BW658" i="70"/>
  <c r="BZ658" i="70" s="1"/>
  <c r="BW405" i="70"/>
  <c r="BZ405" i="70" s="1"/>
  <c r="BW460" i="70"/>
  <c r="BZ460" i="70" s="1"/>
  <c r="BW677" i="70"/>
  <c r="W677" i="70" s="1"/>
  <c r="BW436" i="70"/>
  <c r="BZ436" i="70" s="1"/>
  <c r="BW678" i="70"/>
  <c r="BZ678" i="70" s="1"/>
  <c r="BW568" i="70"/>
  <c r="BZ568" i="70" s="1"/>
  <c r="BW639" i="70"/>
  <c r="BZ639" i="70" s="1"/>
  <c r="BW399" i="70"/>
  <c r="BZ399" i="70" s="1"/>
  <c r="BW569" i="70"/>
  <c r="BZ569" i="70" s="1"/>
  <c r="BW382" i="70"/>
  <c r="BZ382" i="70" s="1"/>
  <c r="BW410" i="70"/>
  <c r="W410" i="70" s="1"/>
  <c r="BW524" i="70"/>
  <c r="W524" i="70" s="1"/>
  <c r="BW662" i="70"/>
  <c r="W662" i="70" s="1"/>
  <c r="BW421" i="70"/>
  <c r="W421" i="70" s="1"/>
  <c r="BW514" i="70"/>
  <c r="W514" i="70" s="1"/>
  <c r="BW485" i="70"/>
  <c r="BZ485" i="70" s="1"/>
  <c r="BW407" i="70"/>
  <c r="BZ407" i="70" s="1"/>
  <c r="BW600" i="70"/>
  <c r="BZ600" i="70" s="1"/>
  <c r="BW601" i="70"/>
  <c r="W601" i="70" s="1"/>
  <c r="BW513" i="70"/>
  <c r="W513" i="70" s="1"/>
  <c r="BW490" i="70"/>
  <c r="BZ490" i="70" s="1"/>
  <c r="BW521" i="70"/>
  <c r="W521" i="70" s="1"/>
  <c r="BW489" i="70"/>
  <c r="W489" i="70" s="1"/>
  <c r="BW650" i="70"/>
  <c r="BZ650" i="70" s="1"/>
  <c r="BW573" i="70"/>
  <c r="W573" i="70" s="1"/>
  <c r="BW570" i="70"/>
  <c r="BZ570" i="70" s="1"/>
  <c r="BW503" i="70"/>
  <c r="BZ503" i="70" s="1"/>
  <c r="BW646" i="70"/>
  <c r="BZ646" i="70" s="1"/>
  <c r="BW396" i="70"/>
  <c r="BZ396" i="70" s="1"/>
  <c r="BW653" i="70"/>
  <c r="BZ653" i="70" s="1"/>
  <c r="BW670" i="70"/>
  <c r="BW548" i="70"/>
  <c r="BZ548" i="70" s="1"/>
  <c r="BW540" i="70"/>
  <c r="BW508" i="70"/>
  <c r="BZ508" i="70" s="1"/>
  <c r="BW426" i="70"/>
  <c r="BW614" i="70"/>
  <c r="BW528" i="70"/>
  <c r="BW602" i="70"/>
  <c r="W602" i="70" s="1"/>
  <c r="BW471" i="70"/>
  <c r="BW468" i="70"/>
  <c r="BZ468" i="70" s="1"/>
  <c r="BW452" i="70"/>
  <c r="BW564" i="70"/>
  <c r="W564" i="70" s="1"/>
  <c r="BW386" i="70"/>
  <c r="BW404" i="70"/>
  <c r="W404" i="70" s="1"/>
  <c r="BW397" i="70"/>
  <c r="BW505" i="70"/>
  <c r="BW609" i="70"/>
  <c r="BW385" i="70"/>
  <c r="BW620" i="70"/>
  <c r="BW428" i="70"/>
  <c r="BW632" i="70"/>
  <c r="BW483" i="70"/>
  <c r="BW374" i="70"/>
  <c r="BW455" i="70"/>
  <c r="BW525" i="70"/>
  <c r="BW625" i="70"/>
  <c r="BW622" i="70"/>
  <c r="BW668" i="70"/>
  <c r="BW461" i="70"/>
  <c r="BW532" i="70"/>
  <c r="BW412" i="70"/>
  <c r="BW462" i="70"/>
  <c r="BW498" i="70"/>
  <c r="BW435" i="70"/>
  <c r="BW384" i="70"/>
  <c r="BW567" i="70"/>
  <c r="BW623" i="70"/>
  <c r="BW414" i="70"/>
  <c r="BW390" i="70"/>
  <c r="BW370" i="70"/>
  <c r="BW596" i="70"/>
  <c r="BW621" i="70"/>
  <c r="BW401" i="70"/>
  <c r="BW469" i="70"/>
  <c r="BW479" i="70"/>
  <c r="BW393" i="70"/>
  <c r="BW378" i="70"/>
  <c r="BW654" i="70"/>
  <c r="BW657" i="70"/>
  <c r="BW649" i="70"/>
  <c r="BW529" i="70"/>
  <c r="BW603" i="70"/>
  <c r="BW534" i="70"/>
  <c r="BW477" i="70"/>
  <c r="BW502" i="70"/>
  <c r="BW472" i="70"/>
  <c r="BW419" i="70"/>
  <c r="BW571" i="70"/>
  <c r="BW443" i="70"/>
  <c r="BW604" i="70"/>
  <c r="BW377" i="70"/>
  <c r="BW492" i="70"/>
  <c r="BW459" i="70"/>
  <c r="BW655" i="70"/>
  <c r="BW587" i="70"/>
  <c r="BW642" i="70"/>
  <c r="BW648" i="70"/>
  <c r="BW675" i="70"/>
  <c r="BW665" i="70"/>
  <c r="BW559" i="70"/>
  <c r="BW572" i="70"/>
  <c r="BW659" i="70"/>
  <c r="BW545" i="70"/>
  <c r="BW661" i="70"/>
  <c r="BW652" i="70"/>
  <c r="BW464" i="70"/>
  <c r="BW437" i="70"/>
  <c r="BW635" i="70"/>
  <c r="BW557" i="70"/>
  <c r="BW553" i="70"/>
  <c r="BW643" i="70"/>
  <c r="BW441" i="70"/>
  <c r="BW425" i="70"/>
  <c r="BW431" i="70"/>
  <c r="BW417" i="70"/>
  <c r="BW537" i="70"/>
  <c r="BW651" i="70"/>
  <c r="BW586" i="70"/>
  <c r="BW415" i="70"/>
  <c r="BW438" i="70"/>
  <c r="BW590" i="70"/>
  <c r="BW509" i="70"/>
  <c r="BW458" i="70"/>
  <c r="BW512" i="70"/>
  <c r="BW555" i="70"/>
  <c r="BW429" i="70"/>
  <c r="BZ648" i="70" l="1"/>
  <c r="W648" i="70"/>
  <c r="W620" i="70"/>
  <c r="BZ620" i="70"/>
  <c r="W528" i="70"/>
  <c r="BZ528" i="70"/>
  <c r="W670" i="70"/>
  <c r="BZ670" i="70"/>
  <c r="BZ547" i="70"/>
  <c r="W547" i="70"/>
  <c r="W558" i="70"/>
  <c r="BZ558" i="70"/>
  <c r="BZ543" i="70"/>
  <c r="W543" i="70"/>
  <c r="W597" i="70"/>
  <c r="BZ597" i="70"/>
  <c r="BZ634" i="70"/>
  <c r="W634" i="70"/>
  <c r="W504" i="70"/>
  <c r="BZ504" i="70"/>
  <c r="W400" i="70"/>
  <c r="BZ400" i="70"/>
  <c r="BZ484" i="70"/>
  <c r="W484" i="70"/>
  <c r="BZ593" i="70"/>
  <c r="W593" i="70"/>
  <c r="BZ645" i="70"/>
  <c r="W645" i="70"/>
  <c r="BZ425" i="70"/>
  <c r="W425" i="70"/>
  <c r="W622" i="70"/>
  <c r="BZ622" i="70"/>
  <c r="BZ649" i="70"/>
  <c r="W649" i="70"/>
  <c r="BZ624" i="70"/>
  <c r="W624" i="70"/>
  <c r="BZ415" i="70"/>
  <c r="W415" i="70"/>
  <c r="BZ426" i="70"/>
  <c r="W426" i="70"/>
  <c r="BZ510" i="70"/>
  <c r="W510" i="70"/>
  <c r="W529" i="70"/>
  <c r="BZ529" i="70"/>
  <c r="W661" i="70"/>
  <c r="BZ661" i="70"/>
  <c r="W435" i="70"/>
  <c r="BZ435" i="70"/>
  <c r="BZ560" i="70"/>
  <c r="W560" i="70"/>
  <c r="BZ594" i="70"/>
  <c r="W594" i="70"/>
  <c r="W545" i="70"/>
  <c r="BZ545" i="70"/>
  <c r="BZ596" i="70"/>
  <c r="W596" i="70"/>
  <c r="BZ376" i="70"/>
  <c r="W376" i="70"/>
  <c r="W444" i="70"/>
  <c r="BZ444" i="70"/>
  <c r="BZ553" i="70"/>
  <c r="W553" i="70"/>
  <c r="BZ654" i="70"/>
  <c r="W654" i="70"/>
  <c r="BZ370" i="70"/>
  <c r="W370" i="70"/>
  <c r="BZ462" i="70"/>
  <c r="W462" i="70"/>
  <c r="W455" i="70"/>
  <c r="BZ455" i="70"/>
  <c r="W505" i="70"/>
  <c r="BZ505" i="70"/>
  <c r="W674" i="70"/>
  <c r="BZ674" i="70"/>
  <c r="W628" i="70"/>
  <c r="BZ628" i="70"/>
  <c r="BZ406" i="70"/>
  <c r="W406" i="70"/>
  <c r="W630" i="70"/>
  <c r="BZ630" i="70"/>
  <c r="W561" i="70"/>
  <c r="BZ561" i="70"/>
  <c r="BZ576" i="70"/>
  <c r="W576" i="70"/>
  <c r="W581" i="70"/>
  <c r="BZ581" i="70"/>
  <c r="W672" i="70"/>
  <c r="BZ672" i="70"/>
  <c r="W523" i="70"/>
  <c r="BZ523" i="70"/>
  <c r="W443" i="70"/>
  <c r="BZ443" i="70"/>
  <c r="W438" i="70"/>
  <c r="BZ438" i="70"/>
  <c r="BZ621" i="70"/>
  <c r="W621" i="70"/>
  <c r="W391" i="70"/>
  <c r="BZ391" i="70"/>
  <c r="BZ660" i="70"/>
  <c r="W660" i="70"/>
  <c r="BZ587" i="70"/>
  <c r="W587" i="70"/>
  <c r="W525" i="70"/>
  <c r="BZ525" i="70"/>
  <c r="BZ679" i="70"/>
  <c r="W679" i="70"/>
  <c r="BZ659" i="70"/>
  <c r="W659" i="70"/>
  <c r="W555" i="70"/>
  <c r="BZ555" i="70"/>
  <c r="BZ651" i="70"/>
  <c r="W651" i="70"/>
  <c r="BZ557" i="70"/>
  <c r="W557" i="70"/>
  <c r="BZ572" i="70"/>
  <c r="W572" i="70"/>
  <c r="BZ459" i="70"/>
  <c r="W459" i="70"/>
  <c r="W502" i="70"/>
  <c r="BZ502" i="70"/>
  <c r="BZ378" i="70"/>
  <c r="W378" i="70"/>
  <c r="BZ390" i="70"/>
  <c r="W390" i="70"/>
  <c r="W412" i="70"/>
  <c r="BZ412" i="70"/>
  <c r="BZ374" i="70"/>
  <c r="W374" i="70"/>
  <c r="BZ397" i="70"/>
  <c r="W397" i="70"/>
  <c r="BZ640" i="70"/>
  <c r="W640" i="70"/>
  <c r="BZ448" i="70"/>
  <c r="W448" i="70"/>
  <c r="BZ388" i="70"/>
  <c r="W388" i="70"/>
  <c r="W480" i="70"/>
  <c r="BZ480" i="70"/>
  <c r="BZ507" i="70"/>
  <c r="W507" i="70"/>
  <c r="BZ467" i="70"/>
  <c r="W467" i="70"/>
  <c r="BZ615" i="70"/>
  <c r="W615" i="70"/>
  <c r="BZ589" i="70"/>
  <c r="W589" i="70"/>
  <c r="W445" i="70"/>
  <c r="BZ445" i="70"/>
  <c r="BZ652" i="70"/>
  <c r="W652" i="70"/>
  <c r="BZ441" i="70"/>
  <c r="W441" i="70"/>
  <c r="W625" i="70"/>
  <c r="BZ625" i="70"/>
  <c r="W583" i="70"/>
  <c r="BZ583" i="70"/>
  <c r="BZ515" i="70"/>
  <c r="W515" i="70"/>
  <c r="BZ452" i="70"/>
  <c r="W452" i="70"/>
  <c r="W413" i="70"/>
  <c r="BZ413" i="70"/>
  <c r="BZ492" i="70"/>
  <c r="W492" i="70"/>
  <c r="W471" i="70"/>
  <c r="BZ471" i="70"/>
  <c r="W395" i="70"/>
  <c r="BZ395" i="70"/>
  <c r="BZ612" i="70"/>
  <c r="W612" i="70"/>
  <c r="BZ590" i="70"/>
  <c r="W590" i="70"/>
  <c r="W384" i="70"/>
  <c r="BZ384" i="70"/>
  <c r="W571" i="70"/>
  <c r="BZ571" i="70"/>
  <c r="BZ614" i="70"/>
  <c r="W614" i="70"/>
  <c r="BZ367" i="70"/>
  <c r="W367" i="70"/>
  <c r="W519" i="70"/>
  <c r="BZ519" i="70"/>
  <c r="BZ419" i="70"/>
  <c r="W419" i="70"/>
  <c r="W498" i="70"/>
  <c r="BZ498" i="70"/>
  <c r="BZ546" i="70"/>
  <c r="W546" i="70"/>
  <c r="BZ409" i="70"/>
  <c r="W409" i="70"/>
  <c r="W586" i="70"/>
  <c r="BZ586" i="70"/>
  <c r="BZ472" i="70"/>
  <c r="W472" i="70"/>
  <c r="W512" i="70"/>
  <c r="BZ512" i="70"/>
  <c r="BZ635" i="70"/>
  <c r="W635" i="70"/>
  <c r="W477" i="70"/>
  <c r="BZ477" i="70"/>
  <c r="W414" i="70"/>
  <c r="BZ414" i="70"/>
  <c r="W483" i="70"/>
  <c r="BZ483" i="70"/>
  <c r="W666" i="70"/>
  <c r="BZ666" i="70"/>
  <c r="W544" i="70"/>
  <c r="BZ544" i="70"/>
  <c r="BZ539" i="70"/>
  <c r="W539" i="70"/>
  <c r="BZ476" i="70"/>
  <c r="W476" i="70"/>
  <c r="BZ627" i="70"/>
  <c r="W627" i="70"/>
  <c r="W458" i="70"/>
  <c r="BZ458" i="70"/>
  <c r="BZ417" i="70"/>
  <c r="W417" i="70"/>
  <c r="BZ437" i="70"/>
  <c r="W437" i="70"/>
  <c r="W665" i="70"/>
  <c r="BZ665" i="70"/>
  <c r="W377" i="70"/>
  <c r="BZ377" i="70"/>
  <c r="W534" i="70"/>
  <c r="BZ534" i="70"/>
  <c r="W479" i="70"/>
  <c r="BZ479" i="70"/>
  <c r="W623" i="70"/>
  <c r="BZ623" i="70"/>
  <c r="BZ461" i="70"/>
  <c r="W461" i="70"/>
  <c r="W632" i="70"/>
  <c r="BZ632" i="70"/>
  <c r="BZ591" i="70"/>
  <c r="W591" i="70"/>
  <c r="BZ447" i="70"/>
  <c r="W447" i="70"/>
  <c r="BZ432" i="70"/>
  <c r="W432" i="70"/>
  <c r="W408" i="70"/>
  <c r="BZ408" i="70"/>
  <c r="W380" i="70"/>
  <c r="BZ380" i="70"/>
  <c r="W387" i="70"/>
  <c r="BZ387" i="70"/>
  <c r="W381" i="70"/>
  <c r="BZ381" i="70"/>
  <c r="BZ368" i="70"/>
  <c r="W368" i="70"/>
  <c r="W580" i="70"/>
  <c r="BZ580" i="70"/>
  <c r="W401" i="70"/>
  <c r="BZ401" i="70"/>
  <c r="W642" i="70"/>
  <c r="BZ642" i="70"/>
  <c r="W385" i="70"/>
  <c r="BZ385" i="70"/>
  <c r="BZ499" i="70"/>
  <c r="W499" i="70"/>
  <c r="BZ643" i="70"/>
  <c r="W643" i="70"/>
  <c r="W657" i="70"/>
  <c r="BZ657" i="70"/>
  <c r="W609" i="70"/>
  <c r="BZ609" i="70"/>
  <c r="BZ465" i="70"/>
  <c r="W465" i="70"/>
  <c r="W605" i="70"/>
  <c r="BZ605" i="70"/>
  <c r="BZ429" i="70"/>
  <c r="W429" i="70"/>
  <c r="W655" i="70"/>
  <c r="BZ655" i="70"/>
  <c r="BZ537" i="70"/>
  <c r="W537" i="70"/>
  <c r="W559" i="70"/>
  <c r="BZ559" i="70"/>
  <c r="W393" i="70"/>
  <c r="BZ393" i="70"/>
  <c r="W532" i="70"/>
  <c r="BZ532" i="70"/>
  <c r="BZ540" i="70"/>
  <c r="W540" i="70"/>
  <c r="BZ563" i="70"/>
  <c r="W563" i="70"/>
  <c r="BZ641" i="70"/>
  <c r="W641" i="70"/>
  <c r="BZ509" i="70"/>
  <c r="W509" i="70"/>
  <c r="BZ431" i="70"/>
  <c r="W431" i="70"/>
  <c r="W464" i="70"/>
  <c r="BZ464" i="70"/>
  <c r="BZ675" i="70"/>
  <c r="W675" i="70"/>
  <c r="BZ604" i="70"/>
  <c r="W604" i="70"/>
  <c r="BZ603" i="70"/>
  <c r="W603" i="70"/>
  <c r="BZ469" i="70"/>
  <c r="W469" i="70"/>
  <c r="BZ567" i="70"/>
  <c r="W567" i="70"/>
  <c r="W668" i="70"/>
  <c r="BZ668" i="70"/>
  <c r="W428" i="70"/>
  <c r="BZ428" i="70"/>
  <c r="W386" i="70"/>
  <c r="BZ386" i="70"/>
  <c r="BZ562" i="70"/>
  <c r="W562" i="70"/>
  <c r="W527" i="70"/>
  <c r="BZ527" i="70"/>
  <c r="W526" i="70"/>
  <c r="BZ526" i="70"/>
  <c r="BZ522" i="70"/>
  <c r="W522" i="70"/>
  <c r="BZ616" i="70"/>
  <c r="W616" i="70"/>
  <c r="BZ440" i="70"/>
  <c r="W440" i="70"/>
  <c r="BZ478" i="70"/>
  <c r="W478" i="70"/>
  <c r="BZ451" i="70"/>
  <c r="W451" i="70"/>
  <c r="W588" i="70"/>
  <c r="BZ588" i="70"/>
  <c r="BZ656" i="70"/>
  <c r="W656" i="70"/>
  <c r="BZ404" i="70"/>
  <c r="BZ564" i="70"/>
  <c r="W468" i="70"/>
  <c r="BZ602" i="70"/>
  <c r="W508" i="70"/>
  <c r="W548" i="70"/>
  <c r="W653" i="70"/>
  <c r="W646" i="70"/>
  <c r="W570" i="70"/>
  <c r="W650" i="70"/>
  <c r="BZ521" i="70"/>
  <c r="BZ513" i="70"/>
  <c r="W600" i="70"/>
  <c r="W485" i="70"/>
  <c r="BZ421" i="70"/>
  <c r="BZ524" i="70"/>
  <c r="W382" i="70"/>
  <c r="W399" i="70"/>
  <c r="W568" i="70"/>
  <c r="W436" i="70"/>
  <c r="W460" i="70"/>
  <c r="W658" i="70"/>
  <c r="BZ542" i="70"/>
  <c r="BZ664" i="70"/>
  <c r="W663" i="70"/>
  <c r="BZ584" i="70"/>
  <c r="BZ629" i="70"/>
  <c r="BZ383" i="70"/>
  <c r="BZ369" i="70"/>
  <c r="W439" i="70"/>
  <c r="BZ536" i="70"/>
  <c r="W536" i="70"/>
  <c r="BZ556" i="70"/>
  <c r="W556" i="70"/>
  <c r="W518" i="70"/>
  <c r="BZ518" i="70"/>
  <c r="W647" i="70"/>
  <c r="BZ647" i="70"/>
  <c r="BZ411" i="70"/>
  <c r="W411" i="70"/>
  <c r="BZ494" i="70"/>
  <c r="W494" i="70"/>
  <c r="BZ424" i="70"/>
  <c r="W424" i="70"/>
  <c r="BZ554" i="70"/>
  <c r="W554" i="70"/>
  <c r="BZ673" i="70"/>
  <c r="W673" i="70"/>
  <c r="BZ598" i="70"/>
  <c r="W598" i="70"/>
  <c r="BZ446" i="70"/>
  <c r="W446" i="70"/>
  <c r="BZ482" i="70"/>
  <c r="W482" i="70"/>
  <c r="BZ379" i="70"/>
  <c r="W379" i="70"/>
  <c r="W486" i="70"/>
  <c r="BZ486" i="70"/>
  <c r="BZ610" i="70"/>
  <c r="W610" i="70"/>
  <c r="W442" i="70"/>
  <c r="BZ442" i="70"/>
  <c r="W667" i="70"/>
  <c r="BZ667" i="70"/>
  <c r="BZ599" i="70"/>
  <c r="W599" i="70"/>
  <c r="W420" i="70"/>
  <c r="BZ420" i="70"/>
  <c r="BZ606" i="70"/>
  <c r="W606" i="70"/>
  <c r="W577" i="70"/>
  <c r="BZ577" i="70"/>
  <c r="BZ535" i="70"/>
  <c r="W535" i="70"/>
  <c r="W579" i="70"/>
  <c r="BZ579" i="70"/>
  <c r="W626" i="70"/>
  <c r="BZ626" i="70"/>
  <c r="BZ474" i="70"/>
  <c r="W474" i="70"/>
  <c r="BZ473" i="70"/>
  <c r="W473" i="70"/>
  <c r="BZ608" i="70"/>
  <c r="W608" i="70"/>
  <c r="BZ371" i="70"/>
  <c r="W371" i="70"/>
  <c r="W644" i="70"/>
  <c r="BZ644" i="70"/>
  <c r="W402" i="70"/>
  <c r="BZ402" i="70"/>
  <c r="W506" i="70"/>
  <c r="BZ506" i="70"/>
  <c r="BZ450" i="70"/>
  <c r="W450" i="70"/>
  <c r="W501" i="70"/>
  <c r="BZ501" i="70"/>
  <c r="W475" i="70"/>
  <c r="BZ475" i="70"/>
  <c r="W403" i="70"/>
  <c r="BZ403" i="70"/>
  <c r="BZ491" i="70"/>
  <c r="W491" i="70"/>
  <c r="BZ565" i="70"/>
  <c r="W565" i="70"/>
  <c r="BZ619" i="70"/>
  <c r="W619" i="70"/>
  <c r="BZ394" i="70"/>
  <c r="W394" i="70"/>
  <c r="W551" i="70"/>
  <c r="BZ551" i="70"/>
  <c r="W392" i="70"/>
  <c r="BZ392" i="70"/>
  <c r="W422" i="70"/>
  <c r="BZ422" i="70"/>
  <c r="W372" i="70"/>
  <c r="BZ372" i="70"/>
  <c r="W453" i="70"/>
  <c r="BZ453" i="70"/>
  <c r="W531" i="70"/>
  <c r="BZ531" i="70"/>
  <c r="W631" i="70"/>
  <c r="BZ631" i="70"/>
  <c r="BZ493" i="70"/>
  <c r="W493" i="70"/>
  <c r="W396" i="70"/>
  <c r="W503" i="70"/>
  <c r="BZ573" i="70"/>
  <c r="BZ489" i="70"/>
  <c r="W490" i="70"/>
  <c r="BZ601" i="70"/>
  <c r="W407" i="70"/>
  <c r="BZ514" i="70"/>
  <c r="BZ662" i="70"/>
  <c r="BZ410" i="70"/>
  <c r="W569" i="70"/>
  <c r="W639" i="70"/>
  <c r="W678" i="70"/>
  <c r="BZ677" i="70"/>
  <c r="W405" i="70"/>
  <c r="BZ433" i="70"/>
  <c r="BZ516" i="70"/>
  <c r="BZ398" i="70"/>
  <c r="W637" i="70"/>
  <c r="BZ541" i="70"/>
  <c r="W613" i="70"/>
  <c r="BZ497" i="70"/>
  <c r="BZ434" i="70"/>
  <c r="W538" i="70"/>
  <c r="BZ538" i="70"/>
  <c r="W456" i="70"/>
  <c r="BZ456" i="70"/>
  <c r="BZ617" i="70"/>
  <c r="W617" i="70"/>
  <c r="W487" i="70"/>
  <c r="BZ487" i="70"/>
  <c r="W488" i="70"/>
  <c r="BZ488" i="70"/>
  <c r="BZ427" i="70"/>
  <c r="W427" i="70"/>
  <c r="BZ495" i="70"/>
  <c r="W495" i="70"/>
  <c r="W418" i="70"/>
  <c r="BZ418" i="70"/>
  <c r="BZ454" i="70"/>
  <c r="W454" i="70"/>
  <c r="BZ430" i="70"/>
  <c r="W430" i="70"/>
  <c r="W549" i="70"/>
  <c r="BZ549" i="70"/>
  <c r="BZ463" i="70"/>
  <c r="W463" i="70"/>
  <c r="W636" i="70"/>
  <c r="BZ636" i="70"/>
  <c r="W500" i="70"/>
  <c r="BZ500" i="70"/>
  <c r="W633" i="70"/>
  <c r="BZ633" i="70"/>
  <c r="W585" i="70"/>
  <c r="BZ585" i="70"/>
  <c r="W669" i="70"/>
  <c r="BZ669" i="70"/>
  <c r="BZ638" i="70"/>
  <c r="W638" i="70"/>
  <c r="W582" i="70"/>
  <c r="BZ582" i="70"/>
  <c r="BZ511" i="70"/>
  <c r="W511" i="70"/>
  <c r="W578" i="70"/>
  <c r="BZ578" i="70"/>
  <c r="BZ611" i="70"/>
  <c r="W611" i="70"/>
  <c r="BZ375" i="70"/>
  <c r="W375" i="70"/>
  <c r="BZ671" i="70"/>
  <c r="W671" i="70"/>
  <c r="BZ574" i="70"/>
  <c r="W574" i="70"/>
  <c r="BZ466" i="70"/>
  <c r="W466" i="70"/>
  <c r="W457" i="70"/>
  <c r="BZ457" i="70"/>
  <c r="W373" i="70"/>
  <c r="BZ373" i="70"/>
  <c r="W533" i="70"/>
  <c r="BZ533" i="70"/>
  <c r="BZ470" i="70"/>
  <c r="W470" i="70"/>
  <c r="BZ676" i="70"/>
  <c r="W676" i="70"/>
  <c r="W416" i="70"/>
  <c r="BZ416" i="70"/>
  <c r="W550" i="70"/>
  <c r="BZ550" i="70"/>
  <c r="W530" i="70"/>
  <c r="BZ530" i="70"/>
  <c r="W618" i="70"/>
  <c r="BZ618" i="70"/>
  <c r="BZ566" i="70"/>
  <c r="W566" i="70"/>
  <c r="W389" i="70"/>
  <c r="BZ389" i="70"/>
  <c r="BZ496" i="70"/>
  <c r="W496" i="70"/>
  <c r="BZ481" i="70"/>
  <c r="W481" i="70"/>
  <c r="W575" i="70"/>
  <c r="BZ575" i="70"/>
  <c r="W423" i="70"/>
  <c r="BZ423" i="70"/>
  <c r="W552" i="70"/>
  <c r="BZ552" i="70"/>
  <c r="W595" i="70"/>
  <c r="BZ595" i="70"/>
  <c r="BZ592" i="70"/>
  <c r="W592" i="70"/>
  <c r="W520" i="70"/>
  <c r="BZ520" i="70"/>
  <c r="W607" i="70"/>
  <c r="BZ607" i="70"/>
  <c r="BZ449" i="70"/>
  <c r="W449" i="70"/>
  <c r="BZ517" i="70"/>
  <c r="W517" i="7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Ergo Pikas</author>
  </authors>
  <commentList>
    <comment ref="N3" authorId="0" shapeId="0" xr:uid="{72EEAF33-2EB6-46A9-B67F-D13EF1466EDC}">
      <text>
        <r>
          <rPr>
            <b/>
            <sz val="9"/>
            <color indexed="81"/>
            <rFont val="Tahoma"/>
            <family val="2"/>
          </rPr>
          <t>Ergo Pikas:</t>
        </r>
        <r>
          <rPr>
            <sz val="9"/>
            <color indexed="81"/>
            <rFont val="Tahoma"/>
            <family val="2"/>
          </rPr>
          <t xml:space="preserve">
Andmete sisu ja usalsuväärsuse kontrollimiseks vaadake HER andmeteenuste API lehte
</t>
        </r>
      </text>
    </comment>
    <comment ref="G10" authorId="0" shapeId="0" xr:uid="{E7B25EEC-115B-430A-8C57-7F8BDDA494BC}">
      <text>
        <r>
          <rPr>
            <b/>
            <sz val="9"/>
            <color indexed="81"/>
            <rFont val="Tahoma"/>
            <family val="2"/>
          </rPr>
          <t>Ergo Pikas:</t>
        </r>
        <r>
          <rPr>
            <sz val="9"/>
            <color indexed="81"/>
            <rFont val="Tahoma"/>
            <family val="2"/>
          </rPr>
          <t xml:space="preserve">
https://www.riigiteataja.ee/akt/105062015001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tc={04A830A4-292A-4BBF-9FCE-4A5B22DE77DB}</author>
    <author>tc={2A0C5E06-360E-41CF-B059-94A494AB6538}</author>
    <author>tc={D9FC1ADE-5AFC-4536-864A-5FA74DCDB0FD}</author>
    <author>tc={F387F6A6-C975-45D4-8B2D-84FB473CDB62}</author>
    <author>tc={0577641B-0DD6-4BE9-A35B-E1E4F25C80BD}</author>
  </authors>
  <commentList>
    <comment ref="E2" authorId="0" shapeId="0" xr:uid="{04A830A4-292A-4BBF-9FCE-4A5B22DE77DB}">
      <text>
        <t>[Threaded comment]
Your version of Excel allows you to read this threaded comment; however, any edits to it will get removed if the file is opened in a newer version of Excel. Learn more: https://go.microsoft.com/fwlink/?linkid=870924
Comment:
    Uus referentshoone, mis peaks tüpoloogiaga välja tulema</t>
      </text>
    </comment>
    <comment ref="F2" authorId="1" shapeId="0" xr:uid="{2A0C5E06-360E-41CF-B059-94A494AB6538}">
      <text>
        <t>[Threaded comment]
Your version of Excel allows you to read this threaded comment; however, any edits to it will get removed if the file is opened in a newer version of Excel. Learn more: https://go.microsoft.com/fwlink/?linkid=870924
Comment:
    Vahetasin selle ka ära</t>
      </text>
    </comment>
    <comment ref="M2" authorId="2" shapeId="0" xr:uid="{D9FC1ADE-5AFC-4536-864A-5FA74DCDB0FD}">
      <text>
        <t>[Threaded comment]
Your version of Excel allows you to read this threaded comment; however, any edits to it will get removed if the file is opened in a newer version of Excel. Learn more: https://go.microsoft.com/fwlink/?linkid=870924
Comment:
    Muudetud</t>
      </text>
    </comment>
    <comment ref="Q2" authorId="3" shapeId="0" xr:uid="{F387F6A6-C975-45D4-8B2D-84FB473CDB62}">
      <text>
        <t>[Threaded comment]
Your version of Excel allows you to read this threaded comment; however, any edits to it will get removed if the file is opened in a newer version of Excel. Learn more: https://go.microsoft.com/fwlink/?linkid=870924
Comment:
    Muudetud</t>
      </text>
    </comment>
    <comment ref="F3" authorId="4" shapeId="0" xr:uid="{0577641B-0DD6-4BE9-A35B-E1E4F25C80BD}">
      <text>
        <t>[Threaded comment]
Your version of Excel allows you to read this threaded comment; however, any edits to it will get removed if the file is opened in a newer version of Excel. Learn more: https://go.microsoft.com/fwlink/?linkid=870924
Comment:
    Muutsin ära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Ergo Pikas</author>
  </authors>
  <commentList>
    <comment ref="D56" authorId="0" shapeId="0" xr:uid="{1D3983E0-935A-489F-8DF8-E92D69ADCA9C}">
      <text>
        <r>
          <rPr>
            <b/>
            <sz val="9"/>
            <color indexed="81"/>
            <rFont val="Tahoma"/>
            <family val="2"/>
          </rPr>
          <t>Ergo Pikas:</t>
        </r>
        <r>
          <rPr>
            <sz val="9"/>
            <color indexed="81"/>
            <rFont val="Tahoma"/>
            <family val="2"/>
          </rPr>
          <t xml:space="preserve">
Laada 47 on kaks sama hoonet nurkapidi koos</t>
        </r>
      </text>
    </comment>
    <comment ref="D57" authorId="0" shapeId="0" xr:uid="{43230B28-2338-49B6-A447-FB61B7E01741}">
      <text>
        <r>
          <rPr>
            <b/>
            <sz val="9"/>
            <color indexed="81"/>
            <rFont val="Tahoma"/>
            <family val="2"/>
          </rPr>
          <t>Ergo Pikas:</t>
        </r>
        <r>
          <rPr>
            <sz val="9"/>
            <color indexed="81"/>
            <rFont val="Tahoma"/>
            <family val="2"/>
          </rPr>
          <t xml:space="preserve">
Laada 47 on kaks sama hoonet nurkapidi koos</t>
        </r>
      </text>
    </comment>
    <comment ref="AD64" authorId="0" shapeId="0" xr:uid="{5A9EBE5E-615D-489D-8704-DFA297EB87E5}">
      <text>
        <r>
          <rPr>
            <b/>
            <sz val="9"/>
            <color indexed="81"/>
            <rFont val="Tahoma"/>
            <family val="2"/>
          </rPr>
          <t>Ergo Pikas:</t>
        </r>
        <r>
          <rPr>
            <sz val="9"/>
            <color indexed="81"/>
            <rFont val="Tahoma"/>
            <family val="2"/>
          </rPr>
          <t xml:space="preserve">
Võimatu öelda, mis on õige</t>
        </r>
      </text>
    </comment>
    <comment ref="D71" authorId="0" shapeId="0" xr:uid="{A328A439-56B5-4382-B891-3F0C794FD73E}">
      <text>
        <r>
          <rPr>
            <b/>
            <sz val="9"/>
            <color indexed="81"/>
            <rFont val="Tahoma"/>
            <family val="2"/>
          </rPr>
          <t>Ergo Pikas:</t>
        </r>
        <r>
          <rPr>
            <sz val="9"/>
            <color indexed="81"/>
            <rFont val="Tahoma"/>
            <family val="2"/>
          </rPr>
          <t xml:space="preserve">
vahvel</t>
        </r>
      </text>
    </comment>
    <comment ref="D80" authorId="0" shapeId="0" xr:uid="{5C758661-4FC5-4599-AF66-0AAFFFF1E7FA}">
      <text>
        <r>
          <rPr>
            <b/>
            <sz val="9"/>
            <color indexed="81"/>
            <rFont val="Tahoma"/>
            <family val="2"/>
          </rPr>
          <t>Ergo Pikas:</t>
        </r>
        <r>
          <rPr>
            <sz val="9"/>
            <color indexed="81"/>
            <rFont val="Tahoma"/>
            <family val="2"/>
          </rPr>
          <t xml:space="preserve">
Tellis või tuhaplokk, pole kindel</t>
        </r>
      </text>
    </comment>
    <comment ref="U82" authorId="0" shapeId="0" xr:uid="{2B4A729F-59F8-4E13-88A4-207A29885F4A}">
      <text>
        <r>
          <rPr>
            <b/>
            <sz val="9"/>
            <color indexed="81"/>
            <rFont val="Tahoma"/>
            <family val="2"/>
          </rPr>
          <t>Ergo Pikas:</t>
        </r>
        <r>
          <rPr>
            <sz val="9"/>
            <color indexed="81"/>
            <rFont val="Tahoma"/>
            <family val="2"/>
          </rPr>
          <t xml:space="preserve">
Google Street Viewst on näha keldri aknaid, kuid nuimbrid ei klapi.</t>
        </r>
      </text>
    </comment>
    <comment ref="AD93" authorId="0" shapeId="0" xr:uid="{F1C594D8-58EF-4999-87F9-C1DE33DA5057}">
      <text>
        <r>
          <rPr>
            <b/>
            <sz val="9"/>
            <color indexed="81"/>
            <rFont val="Tahoma"/>
            <family val="2"/>
          </rPr>
          <t>Ergo Pikas:</t>
        </r>
        <r>
          <rPr>
            <sz val="9"/>
            <color indexed="81"/>
            <rFont val="Tahoma"/>
            <family val="2"/>
          </rPr>
          <t xml:space="preserve">
Arvutuslik 170 kWh / a m2 enne renoveerimist
</t>
        </r>
      </text>
    </comment>
    <comment ref="AD105" authorId="0" shapeId="0" xr:uid="{EF2659B3-1973-4E02-B589-E61B3A9CB802}">
      <text>
        <r>
          <rPr>
            <b/>
            <sz val="9"/>
            <color indexed="81"/>
            <rFont val="Tahoma"/>
            <family val="2"/>
          </rPr>
          <t>Ergo Pikas:</t>
        </r>
        <r>
          <rPr>
            <sz val="9"/>
            <color indexed="81"/>
            <rFont val="Tahoma"/>
            <family val="2"/>
          </rPr>
          <t xml:space="preserve">
Märgise andmed puuduvad
</t>
        </r>
      </text>
    </comment>
    <comment ref="D116" authorId="0" shapeId="0" xr:uid="{79B7E197-BE6E-4D0E-A6F4-3FA28111E0FA}">
      <text>
        <r>
          <rPr>
            <b/>
            <sz val="9"/>
            <color indexed="81"/>
            <rFont val="Tahoma"/>
            <family val="2"/>
          </rPr>
          <t>Ergo Pikas:</t>
        </r>
        <r>
          <rPr>
            <sz val="9"/>
            <color indexed="81"/>
            <rFont val="Tahoma"/>
            <family val="2"/>
          </rPr>
          <t xml:space="preserve">
Otsasein vahvel
</t>
        </r>
      </text>
    </comment>
    <comment ref="D157" authorId="0" shapeId="0" xr:uid="{66911EFB-D636-4896-B84D-1E7D980E3091}">
      <text>
        <r>
          <rPr>
            <b/>
            <sz val="9"/>
            <color indexed="81"/>
            <rFont val="Tahoma"/>
            <family val="2"/>
          </rPr>
          <t>Ergo Pikas:</t>
        </r>
        <r>
          <rPr>
            <sz val="9"/>
            <color indexed="81"/>
            <rFont val="Tahoma"/>
            <family val="2"/>
          </rPr>
          <t xml:space="preserve">
Võib olla ka tellis
</t>
        </r>
      </text>
    </comment>
    <comment ref="AD190" authorId="0" shapeId="0" xr:uid="{F9683F22-18A3-422C-84BC-C7B4084E2B73}">
      <text>
        <r>
          <rPr>
            <b/>
            <sz val="9"/>
            <color indexed="81"/>
            <rFont val="Tahoma"/>
            <family val="2"/>
          </rPr>
          <t>Ergo Pikas:</t>
        </r>
        <r>
          <rPr>
            <sz val="9"/>
            <color indexed="81"/>
            <rFont val="Tahoma"/>
            <family val="2"/>
          </rPr>
          <t xml:space="preserve">
KEK enne rekki 180</t>
        </r>
      </text>
    </comment>
    <comment ref="D230" authorId="0" shapeId="0" xr:uid="{CCC4BC6E-FE65-4E74-91B7-454C9306AB41}">
      <text>
        <r>
          <rPr>
            <b/>
            <sz val="9"/>
            <color indexed="81"/>
            <rFont val="Tahoma"/>
            <family val="2"/>
          </rPr>
          <t>Ergo Pikas:</t>
        </r>
        <r>
          <rPr>
            <sz val="9"/>
            <color indexed="81"/>
            <rFont val="Tahoma"/>
            <family val="2"/>
          </rPr>
          <t xml:space="preserve">
otsaseinad tellisest!?</t>
        </r>
      </text>
    </comment>
    <comment ref="D231" authorId="0" shapeId="0" xr:uid="{F2342B6B-E7C4-418B-8CDD-DBC52E8E49F8}">
      <text>
        <r>
          <rPr>
            <b/>
            <sz val="9"/>
            <color indexed="81"/>
            <rFont val="Tahoma"/>
            <family val="2"/>
          </rPr>
          <t>Ergo Pikas:</t>
        </r>
        <r>
          <rPr>
            <sz val="9"/>
            <color indexed="81"/>
            <rFont val="Tahoma"/>
            <family val="2"/>
          </rPr>
          <t xml:space="preserve">
otsaseinad tellisest!?</t>
        </r>
      </text>
    </comment>
    <comment ref="AD232" authorId="0" shapeId="0" xr:uid="{88148813-4ED1-4A96-A50A-2C2C8562A06D}">
      <text>
        <r>
          <rPr>
            <b/>
            <sz val="9"/>
            <color indexed="81"/>
            <rFont val="Tahoma"/>
            <family val="2"/>
          </rPr>
          <t>Ergo Pikas:</t>
        </r>
        <r>
          <rPr>
            <sz val="9"/>
            <color indexed="81"/>
            <rFont val="Tahoma"/>
            <family val="2"/>
          </rPr>
          <t xml:space="preserve">
Arvutuslik peale renoveerimist</t>
        </r>
      </text>
    </comment>
    <comment ref="AD267" authorId="0" shapeId="0" xr:uid="{84315DF6-8087-4725-A0EE-7284A6D98C7C}">
      <text>
        <r>
          <rPr>
            <b/>
            <sz val="9"/>
            <color indexed="81"/>
            <rFont val="Tahoma"/>
            <family val="2"/>
          </rPr>
          <t>Ergo Pikas:</t>
        </r>
        <r>
          <rPr>
            <sz val="9"/>
            <color indexed="81"/>
            <rFont val="Tahoma"/>
            <family val="2"/>
          </rPr>
          <t xml:space="preserve">
Arvutuslik 142 kWh / m2 a</t>
        </r>
      </text>
    </comment>
    <comment ref="U268" authorId="0" shapeId="0" xr:uid="{619AEA9A-D7DB-48F2-86B9-48AB44BC9F7E}">
      <text>
        <r>
          <rPr>
            <b/>
            <sz val="9"/>
            <color indexed="81"/>
            <rFont val="Tahoma"/>
            <family val="2"/>
          </rPr>
          <t xml:space="preserve">Ergo Pikas:
</t>
        </r>
        <r>
          <rPr>
            <sz val="9"/>
            <color indexed="81"/>
            <rFont val="Tahoma"/>
            <family val="2"/>
          </rPr>
          <t>panipaigad esimesel korrusel maa peal</t>
        </r>
      </text>
    </comment>
    <comment ref="AD276" authorId="0" shapeId="0" xr:uid="{6F34F19A-03F5-4386-A10C-E17D6BBBC7D2}">
      <text>
        <r>
          <rPr>
            <b/>
            <sz val="9"/>
            <color indexed="81"/>
            <rFont val="Tahoma"/>
            <family val="2"/>
          </rPr>
          <t>Ergo Pikas:</t>
        </r>
        <r>
          <rPr>
            <sz val="9"/>
            <color indexed="81"/>
            <rFont val="Tahoma"/>
            <family val="2"/>
          </rPr>
          <t xml:space="preserve">
Peale renoveerimist</t>
        </r>
      </text>
    </comment>
    <comment ref="U278" authorId="0" shapeId="0" xr:uid="{8EA2950B-8976-4658-A592-0443AE2C2818}">
      <text>
        <r>
          <rPr>
            <b/>
            <sz val="9"/>
            <color indexed="81"/>
            <rFont val="Tahoma"/>
            <family val="2"/>
          </rPr>
          <t>Ergo Pikas:</t>
        </r>
        <r>
          <rPr>
            <sz val="9"/>
            <color indexed="81"/>
            <rFont val="Tahoma"/>
            <family val="2"/>
          </rPr>
          <t xml:space="preserve">
panipaigad esimesel korrusel maa peal</t>
        </r>
      </text>
    </comment>
    <comment ref="AD322" authorId="0" shapeId="0" xr:uid="{CA344E40-E178-4C0F-82B4-6228C15C7B4F}">
      <text>
        <r>
          <rPr>
            <b/>
            <sz val="9"/>
            <color indexed="81"/>
            <rFont val="Tahoma"/>
            <family val="2"/>
          </rPr>
          <t>Ergo Pikas:</t>
        </r>
        <r>
          <rPr>
            <sz val="9"/>
            <color indexed="81"/>
            <rFont val="Tahoma"/>
            <family val="2"/>
          </rPr>
          <t xml:space="preserve">
Võimatu öelda.</t>
        </r>
      </text>
    </comment>
    <comment ref="AD326" authorId="0" shapeId="0" xr:uid="{B5D6EE7E-4A74-4BBE-9CF4-2AD7599CE748}">
      <text>
        <r>
          <rPr>
            <b/>
            <sz val="9"/>
            <color indexed="81"/>
            <rFont val="Tahoma"/>
            <family val="2"/>
          </rPr>
          <t>Ergo Pikas:</t>
        </r>
        <r>
          <rPr>
            <sz val="9"/>
            <color indexed="81"/>
            <rFont val="Tahoma"/>
            <family val="2"/>
          </rPr>
          <t xml:space="preserve">
Märgise andmed puuduvad
</t>
        </r>
      </text>
    </comment>
    <comment ref="U332" authorId="0" shapeId="0" xr:uid="{E763D70A-AD0F-4CDE-B781-C63F482F7F9B}">
      <text>
        <r>
          <rPr>
            <b/>
            <sz val="9"/>
            <color indexed="81"/>
            <rFont val="Tahoma"/>
            <family val="2"/>
          </rPr>
          <t>Ergo Pikas:</t>
        </r>
        <r>
          <rPr>
            <sz val="9"/>
            <color indexed="81"/>
            <rFont val="Tahoma"/>
            <family val="2"/>
          </rPr>
          <t xml:space="preserve">
panipaigad esimesel korrusel maa peal</t>
        </r>
      </text>
    </comment>
    <comment ref="D347" authorId="0" shapeId="0" xr:uid="{3C968F48-56A3-4ACB-895C-F444D4D2B9A1}">
      <text>
        <r>
          <rPr>
            <b/>
            <sz val="9"/>
            <color indexed="81"/>
            <rFont val="Tahoma"/>
            <family val="2"/>
          </rPr>
          <t>Ergo Pikas:</t>
        </r>
        <r>
          <rPr>
            <sz val="9"/>
            <color indexed="81"/>
            <rFont val="Tahoma"/>
            <family val="2"/>
          </rPr>
          <t xml:space="preserve">
vahvel</t>
        </r>
      </text>
    </comment>
    <comment ref="D385" authorId="0" shapeId="0" xr:uid="{DDC01167-6BAC-4239-83E3-31644DA8AD45}">
      <text>
        <r>
          <rPr>
            <b/>
            <sz val="9"/>
            <color indexed="81"/>
            <rFont val="Tahoma"/>
            <family val="2"/>
          </rPr>
          <t>Ergo Pikas:</t>
        </r>
        <r>
          <rPr>
            <sz val="9"/>
            <color indexed="81"/>
            <rFont val="Tahoma"/>
            <family val="2"/>
          </rPr>
          <t xml:space="preserve">
Otsaseinte katusealused osad on tuhaplokist</t>
        </r>
      </text>
    </comment>
    <comment ref="AD396" authorId="0" shapeId="0" xr:uid="{0A143216-E32B-4232-ACD0-F5745C5FC2F4}">
      <text>
        <r>
          <rPr>
            <b/>
            <sz val="9"/>
            <color indexed="81"/>
            <rFont val="Tahoma"/>
            <family val="2"/>
          </rPr>
          <t>Ergo Pikas:</t>
        </r>
        <r>
          <rPr>
            <sz val="9"/>
            <color indexed="81"/>
            <rFont val="Tahoma"/>
            <family val="2"/>
          </rPr>
          <t xml:space="preserve">
Märgiseid pole</t>
        </r>
      </text>
    </comment>
  </commentList>
</comments>
</file>

<file path=xl/sharedStrings.xml><?xml version="1.0" encoding="utf-8"?>
<sst xmlns="http://schemas.openxmlformats.org/spreadsheetml/2006/main" count="6560" uniqueCount="1343">
  <si>
    <t>Ehitise kehtivate andmete teenus:</t>
  </si>
  <si>
    <t>https://livekluster.ehr.ee/api/3dtwin/v1/rest-api/buildingData</t>
  </si>
  <si>
    <t>SWAGGER:</t>
  </si>
  <si>
    <t>https://swaggerui.ehr.ee/ehitise_kehtivate_andmete_teenus</t>
  </si>
  <si>
    <t xml:space="preserve">LOD2 geomeetria ja andmete teenuse päring: </t>
  </si>
  <si>
    <t>https://livekluster.ehr.ee/api/3dtwin/v1/rest-api/particles</t>
  </si>
  <si>
    <t>https://swaggerui.ehr.ee/3_d_kaksiku_api#/partner</t>
  </si>
  <si>
    <t>Kategooria</t>
  </si>
  <si>
    <t>EHR</t>
  </si>
  <si>
    <t>LOD2</t>
  </si>
  <si>
    <t>T</t>
  </si>
  <si>
    <t>Tü+T</t>
  </si>
  <si>
    <t>D</t>
  </si>
  <si>
    <t>Omadus</t>
  </si>
  <si>
    <t>Kood</t>
  </si>
  <si>
    <t>Uus kood</t>
  </si>
  <si>
    <t>Ühik</t>
  </si>
  <si>
    <t>EHR päringu võti</t>
  </si>
  <si>
    <t>Kes kasutab</t>
  </si>
  <si>
    <t>Väärtuse näide</t>
  </si>
  <si>
    <t>Kommentaar</t>
  </si>
  <si>
    <t>Kriteeriumid</t>
  </si>
  <si>
    <t>EHR kood</t>
  </si>
  <si>
    <t>E2</t>
  </si>
  <si>
    <t>E1</t>
  </si>
  <si>
    <t>-</t>
  </si>
  <si>
    <t>EHR: ["ehitis"]["ehitiseAndmed"]["ehrKood"]</t>
  </si>
  <si>
    <t>Kõik</t>
  </si>
  <si>
    <t>"102007926"</t>
  </si>
  <si>
    <t>ETAK kood</t>
  </si>
  <si>
    <t>E20</t>
  </si>
  <si>
    <t>LOD2: []["etak"]</t>
  </si>
  <si>
    <t>"6128744"</t>
  </si>
  <si>
    <t>Täisaadress</t>
  </si>
  <si>
    <t>E3</t>
  </si>
  <si>
    <t>EHR: ["ehitis"]["ehitiseAndmed"]["taisaadress"]</t>
  </si>
  <si>
    <t>UI</t>
  </si>
  <si>
    <t>"Ida-Viru maakond, Lüganuse vald, Kiviõli linn, Keskpuiestee 44"</t>
  </si>
  <si>
    <t>Maakond</t>
  </si>
  <si>
    <t>E47</t>
  </si>
  <si>
    <t>E4</t>
  </si>
  <si>
    <t>EHR: ["ehitis"]["ehitiseKujud"]["ruumikuju"]["ehitiseKujuAadressid"]["aadress"][][""tase1_nimetus""] OR 
Tuletatud: E1[0] (täisaadressi süntaks: "Maakond", "Kohalik omavalitsus", "Linnaosa/Asula", "Tänav" + "number")</t>
  </si>
  <si>
    <t>Tüpoloogia</t>
  </si>
  <si>
    <t>Kohalik omavalitsus</t>
  </si>
  <si>
    <t>E23</t>
  </si>
  <si>
    <t>E5</t>
  </si>
  <si>
    <t>EHR: ["ehitis"]["ehitiseKujud"]["ruumikuju"]["ehitiseKujuAadressid"]["aadress"][]["tase2_nimetus"] OR 
Tuletatud: E1[1] (täisaadressi süntaks: "Maakond", "Kohalik omavalitsus", "Linnaosa/Asula", "Tänav" + "number")</t>
  </si>
  <si>
    <t>Tulevik</t>
  </si>
  <si>
    <t>"Lüganuse vald"</t>
  </si>
  <si>
    <t>Alternatiivina võib võtta täisaddressist teise komponendi.</t>
  </si>
  <si>
    <t>Peamine kasutusotstarve kood</t>
  </si>
  <si>
    <t>E6</t>
  </si>
  <si>
    <t>EHR: ["ehitis"]["ehitiseAndmed"]["kaosIdPeamine"]</t>
  </si>
  <si>
    <t>"11222"</t>
  </si>
  <si>
    <t>Peamine kasutusotstarve tekst</t>
  </si>
  <si>
    <t>E7</t>
  </si>
  <si>
    <t>EHR: ["ehitis"]["ehitiseAndmed"]["kaosIdTxt"]</t>
  </si>
  <si>
    <t>"Muu kolme või enama korteriga elamu"</t>
  </si>
  <si>
    <t>Trepikodade arv</t>
  </si>
  <si>
    <t>E27</t>
  </si>
  <si>
    <t>E8</t>
  </si>
  <si>
    <t>Tuletatud: IF E6 == [11101; 11102; 11103; 11212; 11221; 11222; 1131(0); 1132(0)] THEN 
EHR: IF E10 &gt; 2 THEN keskmine sissepääsu korrus = ROUND(E10/2, INTEGER) ELSE  IF ["ehitis"]["ehitisePohiandmed"]["maxKorrusteArv"] == 2 THEN keskmine sissepääsu korrus = E10;
EHR: GET tähised = (["ehitis"]["ehitiseKehand"]["kehand"][]["ehitiseOsad"]["ehitiseOsa"][]["tahis"]) WHEN 
EHR: ["ehitis"]["ehitiseKehand"]["kehand"][]["ehitiseOsad"]["ehitiseOsa"][]["ehitiseOsaPohiandmed"][]["sissepaasuKorrus"] : keskmine sissepääsu korrus;
Tuletatud: IF tähised == float/Integer THEN itereeri tähised AND kui hooneosade numeratsioon teeb ühel korrusel hüppe siis lisa +1 trepikodade arvule;
Tuletatud: IF E8 == E14 THEN ära tee midagi ELSE küsi kasutajalt</t>
  </si>
  <si>
    <t>"3"</t>
  </si>
  <si>
    <t>Kui hoonel on ainult 1 või kaks korrust, siis kontrollida vastavalt esimesel ja teisel korrusel hüpet hooneosade numeratsioonis ehk tähises.</t>
  </si>
  <si>
    <t>Ehitusalune pindala</t>
  </si>
  <si>
    <t>E28</t>
  </si>
  <si>
    <t>E9</t>
  </si>
  <si>
    <t>m2</t>
  </si>
  <si>
    <t>LOD2: IF([]["ehr"]["particles"]["nz"] == -1 THEN SUM([]["ehr"]["particles"]["area"]) ELSE ära tee midagi OR 
EHR: ["ehitis"]["ehitisePohiandmed"]["ehitisalunePind"]; 
Tuletatud: IF LOD2 &gt; EHR (+tolerants 50 m2) OR 
Tuletatud: LOD2 &lt; EHR (+tolerants 50 m2) THEN küsi kasutajalt;</t>
  </si>
  <si>
    <t>"634.0"</t>
  </si>
  <si>
    <t xml:space="preserve">Esimene prioriteet on LOD2, mida võrreldakse EHR väärtusega. Kogu ehitise alune pind (m2). Kogumise alus: kuni 30. juuni 2019 PM (ehitisregistri põhimäärus), alates 1. juulist 2019 määrus "Ehitise tehniliste andmete loetelu ja arvestamise alused". </t>
  </si>
  <si>
    <t>Maapealsete korruste arv</t>
  </si>
  <si>
    <t>E10</t>
  </si>
  <si>
    <t>EHR: ["ehitis"]["ehitisePohiandmed"]["minKorrusteArv"]; IF E10 == null OR 0 THEN küsi kasutajalt</t>
  </si>
  <si>
    <t>"9"</t>
  </si>
  <si>
    <t>Maaaluste korruste arv</t>
  </si>
  <si>
    <t>E11</t>
  </si>
  <si>
    <t>EHR: ["ehitis"]["ehitisePohiandmed"]["maaalusteKorrusteArv"]; IF E11 == null OR 0 THEN küsi kasutajalt</t>
  </si>
  <si>
    <t>"0"</t>
  </si>
  <si>
    <t>Esmane kasutuselevõtu aasta</t>
  </si>
  <si>
    <t>E12</t>
  </si>
  <si>
    <t>EHR: ["ehitis"]["ehitiseAndmed"]["esmaneKasutus"]; IF E5 == null OR 0 THEN küsi kasutajalt</t>
  </si>
  <si>
    <t>"1973"</t>
  </si>
  <si>
    <t>Tüpoloogia kood</t>
  </si>
  <si>
    <t>T27</t>
  </si>
  <si>
    <t>T1</t>
  </si>
  <si>
    <t>Tüpoloogia + tuletus: Vastavalt tüpoloogia koodi tuletamise vahelehe valemitele</t>
  </si>
  <si>
    <t>C212.2.20</t>
  </si>
  <si>
    <t>äkki ma teen sellest ka eraldi vahelehe nagu välisseina tüübi määramisel?</t>
  </si>
  <si>
    <t>Tüpoloogia välisseina liik</t>
  </si>
  <si>
    <t>T29</t>
  </si>
  <si>
    <t>T2</t>
  </si>
  <si>
    <t xml:space="preserve">Tüpoloogia: vastavalt Välisseina liigi tuletamise vahelehele, </t>
  </si>
  <si>
    <t>"tellis"</t>
  </si>
  <si>
    <t>Arhitektuurne vorm ja funktsioonid</t>
  </si>
  <si>
    <t>Katuse tüüp</t>
  </si>
  <si>
    <t>E36</t>
  </si>
  <si>
    <t>L1</t>
  </si>
  <si>
    <t>LOD2: IF kolmnurga ROUND([]["ehr"]["particles"]["nz"]) == 1 AND []["ehr"]["particles"]["area"] &gt; 10 THEN arvuta nurk z ühikvektori (0,0,1) ja []["ehr"]["particles"][["nx, ny, nz"]] vahel;
Tuletatud: keskmineValitudKatusteKolmnurkadeNurk = SUM (nurgad) / SUM (valitud katuse kolmnurkade arv);
Tuletatud: IF keskmineValitudKatusteKolmnurkadeNurk &lt; 4.8 THEN "lamekatus" ELSE "kaldkatus";</t>
  </si>
  <si>
    <t>"lamekatus" OR "kaldkatus"</t>
  </si>
  <si>
    <t>Kas lamekatuse või kaldkatus</t>
  </si>
  <si>
    <t>Rõdude olemasolu</t>
  </si>
  <si>
    <t>E37</t>
  </si>
  <si>
    <t>T3</t>
  </si>
  <si>
    <t>Tüpoloogia: IF hoone tüübi Rõdu esinemise sagedus &gt; 50% THEN T3 = 1 ELSE T3 = 0</t>
  </si>
  <si>
    <t>0 või 1</t>
  </si>
  <si>
    <t>Tuletatud tüpoloogiast. Kui tüpoloogias on antud hoonel lodza esinemise sagedus suurem kui 50%, siis eeldatatakse, et on rõdud.</t>
  </si>
  <si>
    <t>Lodzade olemasolu</t>
  </si>
  <si>
    <t>E38</t>
  </si>
  <si>
    <t>T4</t>
  </si>
  <si>
    <t>Tüpoloogia: IF hoone tüübi Lodza esinemise sagedus &gt; 50% THEN T4 = 1 ELSE T4 = 0</t>
  </si>
  <si>
    <t>Tuletatud tüpoloogiast. Kui tüpoloogias on antud hoonel lodza esinemise sagedus suurem kui 50%, siis eeldatatakse, et on lodzad.</t>
  </si>
  <si>
    <t>Keldri olemasolu</t>
  </si>
  <si>
    <t>T5</t>
  </si>
  <si>
    <t>Tuletatud: IF E11 &gt; 0 THEN T5 = 1 ELSE T5 = 0</t>
  </si>
  <si>
    <t>Lihtsal kas kelder on või ei ole.</t>
  </si>
  <si>
    <t>Äripinnad esimesel korrusel</t>
  </si>
  <si>
    <t>E26</t>
  </si>
  <si>
    <t>E13</t>
  </si>
  <si>
    <t>EHR: IF(["ehitis"]["ehitiseKehand"]["kehand"][]["ehitiseOsad"]["ehitiseOsa"][]["liik"] == "M" AND ["ehitis"]["ehitiseKehand"]["kehand"][]["ehitiseOsad"]["ehitiseOsa"][]["sissepaasuKorrus"] == 1 OR -1 THEN 1 ELSE 0</t>
  </si>
  <si>
    <t>Lifti arv</t>
  </si>
  <si>
    <t>E44</t>
  </si>
  <si>
    <t>E14</t>
  </si>
  <si>
    <t>EHR: ["ehitis"]["ehitisePohiandmed"]["lift"]; OR
Tuletatud: IF E10 &gt; 5 THEN T14 = E8 ELSE T14 = 0;</t>
  </si>
  <si>
    <t>"2"</t>
  </si>
  <si>
    <t>Hoone osad ja ruumid</t>
  </si>
  <si>
    <t>Hooneosade arv</t>
  </si>
  <si>
    <t>E29</t>
  </si>
  <si>
    <t>E15</t>
  </si>
  <si>
    <t>EHR: COUNT(["ehitis"]["ehitiseKehand"]["kehand"][]["ehitiseOsad"]["ehitiseOsa"][])</t>
  </si>
  <si>
    <t>"59"</t>
  </si>
  <si>
    <t>Otseselt sellist välja ei ole, kuid tuleks hooneosad kokku lugeda</t>
  </si>
  <si>
    <t>Eluruumide arv</t>
  </si>
  <si>
    <t>E30</t>
  </si>
  <si>
    <t>E16</t>
  </si>
  <si>
    <t>EHR: COUNTIF(["ehitis"]["ehitiseKehand"]["kehand"][]["ehitiseOsad"]["ehitiseOsa"][]["liik"] == "K", E16 = COUNT(["ehitis"]["ehitiseKehand"]["kehand"][]["ehitiseOsad"]["ehitiseOsa"]));</t>
  </si>
  <si>
    <t>"55"</t>
  </si>
  <si>
    <t>Ruumide arv</t>
  </si>
  <si>
    <t>E31</t>
  </si>
  <si>
    <t>E17</t>
  </si>
  <si>
    <t>EHR: SUM(["ehitis"]["ehitiseKehand"]["kehand"][]["ehitiseOsad"]["ehitiseOsa"][]["ehitisePohiandmed"]["tubadeArv"] AND ["ehitis"]["ehitiseKehand"]["kehand"][]["ehitiseOsad"]["ehitiseOsa"][]["ehitisePohiandmed"]["kook"] AND ["ehitis"]["ehitiseKehand"]["kehand"][]["ehitiseOsad"]["ehitiseOsa"][]["ehitisePohiandmed"]["tualettruumide_arv"] AND ["ehitis"]["ehitiseKehand"]["kehand"][]["ehitiseOsad"]["ehitiseOsa"][]["ehitisePohiandmed"]["kooginish"]);</t>
  </si>
  <si>
    <t>Arvutus (Elisa)</t>
  </si>
  <si>
    <t>"162"</t>
  </si>
  <si>
    <t>Ruumide arv ilma vannitoata</t>
  </si>
  <si>
    <t>E32</t>
  </si>
  <si>
    <t>E18</t>
  </si>
  <si>
    <t>Tuletatud: Ruumide arv vannitoata = E17 - E15;</t>
  </si>
  <si>
    <t>Pindalad, mahud ja mõõdud</t>
  </si>
  <si>
    <t>Suletud netopindala</t>
  </si>
  <si>
    <t>E19</t>
  </si>
  <si>
    <t>EHR: ["ehitis"]["ehitisePohiandmed"]["suletud_netopind"]; IF E19 == null OR 0 THEN küsi kasutajalt;</t>
  </si>
  <si>
    <t>"4072.2"</t>
  </si>
  <si>
    <t>Seda väärtust on kindlasti arvutusteks tarvis.</t>
  </si>
  <si>
    <t>Üldkasutatav pindala</t>
  </si>
  <si>
    <t>E45</t>
  </si>
  <si>
    <t>EHR: ["ehitis"]["ehitisePohiandmed"]["yldkasut_pind"]; IF E20 == null OR 0 THEN küsi kasutajalt;</t>
  </si>
  <si>
    <t>"209.2"</t>
  </si>
  <si>
    <t>Köetav pindala</t>
  </si>
  <si>
    <t>E21</t>
  </si>
  <si>
    <t>EHR: ["ehitis"]["ehitisePohiandmed"]["koetavPind"] OR 
EHR: ["ehitis"]["ehitiseEnergiamargised"]["energiamargis"]["koetavPind"] OR 
EHR: SUM(["ehitis"]["ehitiseKehand"]["kehand"][]["ehitiseOsad"]["ehitiseOsa"][]["ehitiseOsaPohiandmed"]["koetavPind"]) OR
Tuletatud: E19 / (E10 + E11) * E10</t>
  </si>
  <si>
    <t>null</t>
  </si>
  <si>
    <t xml:space="preserve">Kuna ajalooliselt andmeid erinevalt korjatud, siis on võimalik köetavat pindala pärida kolmel viisil. Valemis </t>
  </si>
  <si>
    <t>Eluruumide pindala</t>
  </si>
  <si>
    <t>E33</t>
  </si>
  <si>
    <t>E22</t>
  </si>
  <si>
    <t>EHR: IF ["ehitis"]["ehitiseKasutusotstarbed"]["kasutusotstarve"]["eluruumidePind"] &gt; 0 AND ["ehitis"]["ehitiseKasutusotstarbed"]["kasutusotstarve"]["eluruumidePind"] = ! null THEN E22 = ["ehitis"]["ehitiseKasutusotstarbed"]["kasutusotstarve"]["eluruumidePind"] OR
EHR: IF (["ehitis"]["ehitiseKehand"]["kehand"][]["ehitiseOsad"]["ehitiseOsa"][]["liik"] == "K" THEN E22 = SUM(["ehitis"]["ehitiseKehand"]["kehand"][]["ehitiseOsad"]["ehitiseOsa"][]["ehitiseOsaPohiandmed"][]["pind"];</t>
  </si>
  <si>
    <t>"3598.2"</t>
  </si>
  <si>
    <t>Mitteeluruumide pindala</t>
  </si>
  <si>
    <t>E34</t>
  </si>
  <si>
    <t>EHR: IF ["ehitis"]["ehitiseKasutusotstarbed"]["kasutusotstarve"]["mitteeluruumidePind"] &gt; 0 AND ["ehitis"]["ehitiseKasutusotstarbed"]["kasutusotstarve"]["mitteeluruumidePind"] != null THEN E23 = "ehitis"]["ehitiseKasutusotstarbed"]["kasutusotstarve"]["mitteeluruumidePind"] OR; 
EHR: IF (["ehitis"]["ehitiseKehand"]["kehand"][]["ehitiseOsad"]["ehitiseOsa"][]["liik"] == "M") THEN E23 = SUM(["ehitis"]["ehitiseKehand"]["kehand"][]["ehitiseOsad"]["ehitiseOsa"][]["ehitiseOsaPohiandmed"][]["pind"]);</t>
  </si>
  <si>
    <t>Summeerida kõik kokku</t>
  </si>
  <si>
    <t>Kõrgus</t>
  </si>
  <si>
    <t>E42</t>
  </si>
  <si>
    <t>L2</t>
  </si>
  <si>
    <t>LOD2: IF (L1 == "lamekatus" AND E10  &gt; 5 AND ROUND([]["ehr"]["particles"]["nz"]) == 1 THEN katuseMaxPind = MAX([]["ehr"]["particles"]["z"])); 
LOD2: IF (L1 == "lamekatus" AND E10 &gt; 5 AND ROUND([]["ehr"]["particles"]["nz"]) == -1 THEN põrandPinnaselMin = MIN([]["ehr"]["particles"]["z"]);
Tuletatud: kõrgus = katuseMaxPind  - põrandPinnaselMin - 3.5m (liftisahtide katused);
LOD2: IF L1 == "lamekatus" AND E10 &lt; 5 THEN katuseMaxPind = MAX([]["ehr"]["particles"]["z"]); 
LOD2: IF L1 == "lamekatus" AND E10 &lt; 5 AND ROUND([]["ehr"]["particles"]["nz"]) == -1 THEN põrandPinnaselMin = MIN([]["ehr"]["particles"]["z"]);
Tuletatud: kõrgus = katuseMaxPind - põrandPinnaselMin
LOD2: IF L1 == "kaldkatus" AND ROUND([]["ehr"]["particles"]["nz"]) == 1 THEN katuseMaxPind = MAX([]["ehr"]["particles"]["z"]);
LOD2: IF L1 == "kaldkatus" AND ROUND([]["ehr"]["particles"]["nz"]) == -1 THEN põrandPinnaselMin = MIN([]["ehr"]["particles"]["z"]);
Tuletatud: katuseMaxPind - põrandPinnaselMin;
EHR: ehrKorgus= ROUND((["ehitis"]["ehitisePohiandmed"]["korgus"]) 
Tuletatud IF(L2 ==  ehrKorgus (+tolerants 1m) OR ehrKorgus != null THEN L2 ELSE küsi kasutajalt</t>
  </si>
  <si>
    <t>"6.7"</t>
  </si>
  <si>
    <t>Näide sellest, kuidas väärtus tegelikust võib oluliselt erineda</t>
  </si>
  <si>
    <t>Ruumi kõrgus</t>
  </si>
  <si>
    <t>T41</t>
  </si>
  <si>
    <t>T6</t>
  </si>
  <si>
    <t>m</t>
  </si>
  <si>
    <t>Tüpoloogia: =VLOOKUP($J$16,'Tüpoloogiate andmebaas'!$A$4:$BC$613,MATCH($G32,'Tüpoloogiate andmebaas'!$A$3:$BC$3,0),FALSE)</t>
  </si>
  <si>
    <t>Köetav kõrgus</t>
  </si>
  <si>
    <t>R15</t>
  </si>
  <si>
    <t>T7</t>
  </si>
  <si>
    <t>Tüpoloogia + tuletatud: E10 * T6</t>
  </si>
  <si>
    <t>Ehitusaluse pinna perimeeter</t>
  </si>
  <si>
    <t>E46</t>
  </si>
  <si>
    <t>L3</t>
  </si>
  <si>
    <t>LOD2: IF ([]["ehr"]["particles"]["nz"] == 1 THEN L3 = SUM(mitte kattuvate servade pikkused (naked edges))</t>
  </si>
  <si>
    <t>"421"</t>
  </si>
  <si>
    <t xml:space="preserve">Peab mõtlema, et kas on tarvis perimeetrit vähendada lamekatusega hoonete puhul 0.97 korda. Kaldkatusega hoonete puhul peaks vähendama perimeetrit 0.5 m. </t>
  </si>
  <si>
    <t>Maht</t>
  </si>
  <si>
    <t>E43</t>
  </si>
  <si>
    <t>E24</t>
  </si>
  <si>
    <t>EHR: E24 = ["ehitis"]["ehitisePohiandmed"]["mahtBruto"];</t>
  </si>
  <si>
    <t>"16950.0"</t>
  </si>
  <si>
    <t>Nüüd ehit. maaalune ja maaapealne maht kokku;Varem maapealne brutoruumala (m3). Alates 1. oktoobrist 2014 ehitise maht. 2019 ehitise maapealse osa maht. NB! Hoone mahu definitsioon on ajas muutunud. Kogumise alus: kuni 30. juuni 2019 PM (ehitisregistri põhimäärus), alates 1. juulist 2019 määrus "Ehitise tehniliste andmete loetelu ja arvestamise alused".</t>
  </si>
  <si>
    <t>Tuletatud maht</t>
  </si>
  <si>
    <t>L4</t>
  </si>
  <si>
    <t>m3</t>
  </si>
  <si>
    <t>Tuletatud: L4 = E9 * L2;
Tuletatud: IF(EHR E24 == LOD2 E24 (+tolerants 10 m3+K57) THEN E24 ELSE küsi kasutajalt;</t>
  </si>
  <si>
    <t>Piirdetarindid</t>
  </si>
  <si>
    <t>Välisseina liik</t>
  </si>
  <si>
    <t>E25</t>
  </si>
  <si>
    <t>EHR: ["ehitis"]["ehitiseTehnilisedNaitajad"]["tehnilineNaitaja"]["klNimetus"] : "Välisseina liik"</t>
  </si>
  <si>
    <t>"tellis, väikeplokk"</t>
  </si>
  <si>
    <t>Normaliseerida vastavalt lehel "EHR tehna klassifikaatori" spetsifikatsioonile. Kindlasti on olukordi, kus klassifikaator ei lähe tegelikkusega kokku. Seega peaks igal korral kontrollima kas Tehnade all on midagi sellist, mida varem pole tuvastanud.</t>
  </si>
  <si>
    <t>Kande- ja jäigastavate konstruktsioonide materjal</t>
  </si>
  <si>
    <t>EHR: ["ehitis"]["ehitiseTehnilisedNaitajad"]["tehnilineNaitaja"]["klNimetus"] : "Kande- ja jäigastavate konstruktsioonide materjal"</t>
  </si>
  <si>
    <t>Välisseina viimistluse materjal</t>
  </si>
  <si>
    <t>E40</t>
  </si>
  <si>
    <t>EHR: ["ehitis"]["ehitiseTehnilisedNaitajad"]["tehnilineNaitaja"]["klNimetus"] : "Välisseina välisviimistluse materjal"</t>
  </si>
  <si>
    <t>krohv"</t>
  </si>
  <si>
    <t>Tehnosüsteemid</t>
  </si>
  <si>
    <t>Soojusvarustuse liik</t>
  </si>
  <si>
    <t>EHR: ["ehitis"]["ehitiseTehnilisedNaitajad"]["tehnilineNaitaja"]["klNimetus"] : "Soojusvarustuse liik"</t>
  </si>
  <si>
    <t>ETA</t>
  </si>
  <si>
    <t>"kaugküte"</t>
  </si>
  <si>
    <t>Soojusallika liik</t>
  </si>
  <si>
    <t>EHR: ["ehitis"]["ehitiseTehnilisedNaitajad"]["tehnilineNaitaja"]["klNimetus"] : "Soojusallika liik" OR "Soojusallikas"</t>
  </si>
  <si>
    <t>"katel"</t>
  </si>
  <si>
    <t>Energiaallika liik</t>
  </si>
  <si>
    <t>EHR: ["ehitis"]["ehitiseTehnilisedNaitajad"]["tehnilineNaitaja"]["klNimetus"] : "Energiaallikas"</t>
  </si>
  <si>
    <t>"vedelkütus"</t>
  </si>
  <si>
    <t>Ventilatsiooni liik</t>
  </si>
  <si>
    <t>EHR: ["ehitis"]["ehitiseTehnilisedNaitajad"]["tehnilineNaitaja"]["klNimetus"] : "Ventilatsiooni liik"</t>
  </si>
  <si>
    <t>empty</t>
  </si>
  <si>
    <t>Jahutussüsteemi liik</t>
  </si>
  <si>
    <t>EHR: ["ehitis"]["ehitiseTehnilisedNaitajad"]["tehnilineNaitaja"]["klNimetus"] : "Jahutussüsteemi liik"</t>
  </si>
  <si>
    <t>Võrgu- või mahutigaas</t>
  </si>
  <si>
    <t>EHR: ["ehitis"]["ehitiseTehnilisedNaitajad"]["tehnilineNaitaja"]["klNimetus"] : "Võrgu- või mahutigaasi olemasolu"</t>
  </si>
  <si>
    <t>"puudub"</t>
  </si>
  <si>
    <t>Piirdetarindite pindalad</t>
  </si>
  <si>
    <t>Fassaadi pindala</t>
  </si>
  <si>
    <t>L21</t>
  </si>
  <si>
    <t>L5</t>
  </si>
  <si>
    <t>LOD2: IF(ROUND([]["ehr"]["particles"]["nz"]) == 0 THEN L5 = SUM([]["ehr"]["particles"]["area"]) ELSE küsi kasutajalt</t>
  </si>
  <si>
    <t>Katuse pindala</t>
  </si>
  <si>
    <t>L22</t>
  </si>
  <si>
    <t>L6</t>
  </si>
  <si>
    <t>LOD2: IF(ROUND([]["ehr"]["particles"]["nz"]) == 1 THEN L5 = SUM([]["ehr"]["particles"]["area"]) ELSE küsi kasutajalt</t>
  </si>
  <si>
    <t>Katuslae pindala</t>
  </si>
  <si>
    <t>L7</t>
  </si>
  <si>
    <t>Pööningu vahelae pindala</t>
  </si>
  <si>
    <t>L10</t>
  </si>
  <si>
    <t>L8</t>
  </si>
  <si>
    <t>=E9</t>
  </si>
  <si>
    <t>Kuna LOD 2 geomeetria on tuletatud ehitusaluse pinna ekstruudimisest, siis see on sama, mis ehitusalune pind</t>
  </si>
  <si>
    <t>Pinnasel põranda pindala</t>
  </si>
  <si>
    <t>L11</t>
  </si>
  <si>
    <t>L9</t>
  </si>
  <si>
    <t>Kütmata keldri lae pindala</t>
  </si>
  <si>
    <t>L12</t>
  </si>
  <si>
    <t>N Fassaadi pindala</t>
  </si>
  <si>
    <t>LOD2: IF(([]["ehr"]["particles"]["nz"] == 0 AND kolmnurga normaali vektori nurk y vektor suhtes on 0 &lt;= kolmnurga normaali nurk &lt;= 22.5 OR 337.6 &lt;= kolmnurga normaali nurk &lt;= 360 THEN L11 = SUM([]["ehr"]["particles"]["area"] ELSE L11 = 0</t>
  </si>
  <si>
    <t>NE fassaadi pindala</t>
  </si>
  <si>
    <t>LOD2: IF[]["ehr"]["particles"]["nz"] == 0 AND kolmnurga normaali vektori nurk y vektor suhtes on 22.6 &lt;= kolmnurga normaali vektori &lt;= 67.5 THEN L12 = SUM([]["ehr"]["particles"]["area"] ELSE L12 = 0;</t>
  </si>
  <si>
    <t>E Fassaadi pindala</t>
  </si>
  <si>
    <t>L13</t>
  </si>
  <si>
    <t>LOD2: SUMIF(([]["ehr"]["particles"]["nz"] == 0 AND kolmnurga normaali vektori nurk y vektor suhtes on == 67.6 &lt;= kolmnurga normaali vektori &lt;= 112.5 THEN L13 = SUM([]["ehr"]["particles"]["area"] ELSE L13 = 0;</t>
  </si>
  <si>
    <t>SE fassaadi pindala</t>
  </si>
  <si>
    <t>L14</t>
  </si>
  <si>
    <t>LOD2: SUMIF(([]["ehr"]["particles"]["nz"] == 0 AND kolmnurga normaali vektori nurk y vektor suhtes on  112.6 &lt;= kolmnurga normaali vektori &lt;= 157.5 THEN L14 = SUM([]["ehr"]["particles"]["area"] ELSE L14 = 0;</t>
  </si>
  <si>
    <t>S Fassaadi pindala</t>
  </si>
  <si>
    <t>L15</t>
  </si>
  <si>
    <t>LOD2: SUMIF(([]["ehr"]["particles"]["nz"] == 0 AND kolmnurga normaali vektori nurk y vektor suhtes on  157.6 &lt;= kolmnurga normaali vektori &lt;= 202.5 THEN L15 = SUM([]["ehr"]["particles"]["area"] ELSE L15 = 0;</t>
  </si>
  <si>
    <t>SW fassaadi pindala</t>
  </si>
  <si>
    <t>L16</t>
  </si>
  <si>
    <t>LOD2: SUMIF(([]["ehr"]["particles"]["nz"] == 0 AND kolmnurga normaali vektori nurk y vektor suhtes on  202.6 &lt;= kolmnurga normaali vektori &lt;= 247.5 THEN L16 = SUM([]["ehr"]["particles"]["area"] ELSE L16 = 0;</t>
  </si>
  <si>
    <t>W Fassaadi pindala</t>
  </si>
  <si>
    <t>L17</t>
  </si>
  <si>
    <t>LOD2: SUMIF(([]["ehr"]["particles"]["nz"] == 0 AND kolmnurga normaali vektori nurk y vektor suhtes on  247.6 &lt;= kolmnurga normaali vektori &lt;= 292.5 THEN L17 = SUM([]["ehr"]["particles"]["area"] ELSE L17 = 0;</t>
  </si>
  <si>
    <t>NW fassaadi pindala</t>
  </si>
  <si>
    <t>L18</t>
  </si>
  <si>
    <t>LOD2: SUMIF(([]["ehr"]["particles"]["nz"] == 0 AND kolmnurga normaali vektori nurk y vektor suhtes on  292.6 &lt;= kolmnurga normaali vektori &lt;= 337.5 THEN L18 = SUM([]["ehr"]["particles"]["area"] ELSE L18 =0;</t>
  </si>
  <si>
    <t>Välisukse arvutuspindala</t>
  </si>
  <si>
    <t>R0</t>
  </si>
  <si>
    <t>T8</t>
  </si>
  <si>
    <t>Tüpoloogia + tuletatud: E27 * tüpoloogia "Ukse tüüpne laius" (T54) * tüpoloogia "Ukse tüüpne kõrgus" (T55)</t>
  </si>
  <si>
    <t>Akende pindala</t>
  </si>
  <si>
    <t>T26</t>
  </si>
  <si>
    <t>T9</t>
  </si>
  <si>
    <t>Tüpoloogia + tuletatud: L5 * tüpoloogia "Keskmine akna ja fassaadi suhe" vastavalt hoone tüübile (T41) OR
Tüpoloogia + tuletatud: (E22 + E23 ) / 6.1 + E8 * E10 * tüpoloogia "Trepikoja akna tüüpne kõrgus" (T58) * tüpoloogia "Trepikoja akna tüüpne laius" (T59)</t>
  </si>
  <si>
    <t>Akende arv</t>
  </si>
  <si>
    <t>T28</t>
  </si>
  <si>
    <t>T10</t>
  </si>
  <si>
    <t>tk</t>
  </si>
  <si>
    <t>Tüpoloogia + tuletatud: trepikodade akende arv = (tüpoloogia "Trepikoja akna tüüpne kõrgus" (T58) * tüpoloogia "Trepikoja akna tüüpne laius" (T59) * E8 * E10) / (tüpoloogia "Trepikoja akna tüüpne kõrgus" (T58) * tüpoloogia "Trepikoja akna tüüpne laius")
Tüpoloogia + tuletatud: eluruumide ja mitteeluruumide akende arv =  ((E22 + E23 ) / 6.1) / (tüpoloogia "Akna tüüpne kõrgus" (T56) * tüpoloogia "Akna tüüpne laius" (T57))
Tüpoloogia + tuletatud: T10 = trepikodade akende arv + eluruumide ja mitteeluruumide akende arv</t>
  </si>
  <si>
    <t>N akende arvutuspindala</t>
  </si>
  <si>
    <t>R1</t>
  </si>
  <si>
    <t>Tuletatud: L11 * tüpoloogia "Keskmine akna ja fassaadi suhe" vastavalt hoone tüübile (T41)</t>
  </si>
  <si>
    <t>NE akende arvutuspindala</t>
  </si>
  <si>
    <t>R2</t>
  </si>
  <si>
    <t>Tuletatud: L12 * tüpoloogia "Keskmine akna ja fassaadi suhe" vastavalt hoone tüübile (T41)</t>
  </si>
  <si>
    <t>E akende arvutuspindala</t>
  </si>
  <si>
    <t>R3</t>
  </si>
  <si>
    <t>Tuletatud: L13 * tüpoloogia "Keskmine akna ja fassaadi suhe" vastavalt hoone tüübile (T41)</t>
  </si>
  <si>
    <t>SE akende arvutuspindala</t>
  </si>
  <si>
    <t>R4</t>
  </si>
  <si>
    <t>Tuletatud: L14 * tüpoloogia "Keskmine akna ja fassaadi suhe" vastavalt hoone tüübile (T41)</t>
  </si>
  <si>
    <t>S akende arvutuspindala</t>
  </si>
  <si>
    <t>R5</t>
  </si>
  <si>
    <t>Tuletatud: L15 * tüpoloogia "Keskmine akna ja fassaadi suhe" vastavalt hoone tüübile (T41)</t>
  </si>
  <si>
    <t>SW akende arvutuspindala</t>
  </si>
  <si>
    <t>R6</t>
  </si>
  <si>
    <t>Tuletatud: L16 * tüpoloogia "Keskmine akna ja fassaadi suhe" vastavalt hoone tüübile (T41)</t>
  </si>
  <si>
    <t>W akende arvutuspindala</t>
  </si>
  <si>
    <t>R7</t>
  </si>
  <si>
    <t>Tuletatud: L17 * tüpoloogia "Keskmine akna ja fassaadi suhe" vastavalt hoone tüübile (T41)</t>
  </si>
  <si>
    <t>NW akende arvutuspindala</t>
  </si>
  <si>
    <t>R8</t>
  </si>
  <si>
    <t>Tuletatud: L18 * tüpoloogia "Keskmine akna ja fassaadi suhe" vastavalt hoone tüübile (T41)</t>
  </si>
  <si>
    <t>Välisseina arvutuspindala ilma akende ja usteta</t>
  </si>
  <si>
    <t>R9</t>
  </si>
  <si>
    <t>Tuletatud: L5 - T8 - T9</t>
  </si>
  <si>
    <t>Välisseina arvutuspindala</t>
  </si>
  <si>
    <t>R14</t>
  </si>
  <si>
    <t>Tuletatud: L5 - T9</t>
  </si>
  <si>
    <t>Katuslae arvutuspindala kokku</t>
  </si>
  <si>
    <t>R10</t>
  </si>
  <si>
    <t>Tuletatud: L6</t>
  </si>
  <si>
    <t>Pööningu VL arvutuspindala kokku</t>
  </si>
  <si>
    <t>R11</t>
  </si>
  <si>
    <t>Tuletatud: L11</t>
  </si>
  <si>
    <t>Pinnasel põranda arvutuspindala kokku</t>
  </si>
  <si>
    <t>R12</t>
  </si>
  <si>
    <t xml:space="preserve">Tuletatud: L11 </t>
  </si>
  <si>
    <t>Kütmata keldri VL arvutuspindala kokku</t>
  </si>
  <si>
    <t>R13</t>
  </si>
  <si>
    <t>Külmasildade pikkused</t>
  </si>
  <si>
    <t>Ehitusaluse pinna välisnurkade arv</t>
  </si>
  <si>
    <t>R16</t>
  </si>
  <si>
    <t>L19</t>
  </si>
  <si>
    <t>LOD2: COUNT kõik vasakpöörded liikumise suuna suhtes OR 
LOD2: (kõik convex nurgad / 2) + 2;</t>
  </si>
  <si>
    <t>Ehitusaluse pinna sisenurkade arv</t>
  </si>
  <si>
    <t>R17</t>
  </si>
  <si>
    <t>L20</t>
  </si>
  <si>
    <t>LOD2: COUNT kõik parempöörded liikumise suuna suhtes OR 
LOD2: (kõik convex nurgad / 2) - 2;</t>
  </si>
  <si>
    <t>VS-VS liitekoha pikkus</t>
  </si>
  <si>
    <t xml:space="preserve">LOD2: vali kõik seina kolmnurkade servad; arvuta vektorite ristkorrutis = Z ühikvektor ja serva liiumise suuna vahel; IF arvuta vektorite ristkorrutis &gt; 0.8 THEN SUM (kõik servade pikkused) </t>
  </si>
  <si>
    <t>VS-KL liitekoha pikkus</t>
  </si>
  <si>
    <t>LOD2: vali kõigi katuse kolmnurkade mittekattuvad (naked edges) servad ja liida nende pikkused kokku</t>
  </si>
  <si>
    <t>VS-PööninguVL liitekoha pikkus</t>
  </si>
  <si>
    <t>L23</t>
  </si>
  <si>
    <t>Tuletatud: L23 = L3</t>
  </si>
  <si>
    <t>VS-PP liitekoha pikkus</t>
  </si>
  <si>
    <t>L24</t>
  </si>
  <si>
    <t>VS-KeldriVL liitekoha pikkus</t>
  </si>
  <si>
    <t>L25</t>
  </si>
  <si>
    <t>VS-VL liitekoha pikkus</t>
  </si>
  <si>
    <t>L26</t>
  </si>
  <si>
    <t>Tuletatud: L26 = L3 * E10</t>
  </si>
  <si>
    <t>VS-SS liitekoha pikkus</t>
  </si>
  <si>
    <t>L27</t>
  </si>
  <si>
    <t>Tuletatud: (E18 + E8) * E10 * T6</t>
  </si>
  <si>
    <t>Akna- ja ukse seinakinnituse pikkus</t>
  </si>
  <si>
    <t>T11</t>
  </si>
  <si>
    <t>Tuletatud = SUM(R1:R8)/(Akna tüüpne kõrgus (T56) * Akna tüüpne laius (T57)) + (tüpoloogia "Trepikoja akna tüüpne kõrgus" (T58) * tüpoloogia "Trepikoja akna tüüpne laius" (T59) * E8 * E10) / (tüpoloogia "Trepikoja akna tüüpne kõrgus" (T58) * tüpoloogia "Trepikoja akna tüüpne laius") + (E27 * tüpoloogia "Ukse tüüpne laius" (T54) * tüpoloogia "Ukse tüüpne kõrgus" (T55)) / tüpoloogia "Ukse tüüpne laius" (T54) * tüpoloogia "Ukse tüüpne kõrgus" (T55)</t>
  </si>
  <si>
    <t>Piirdetarindite soojusläbivused</t>
  </si>
  <si>
    <t>Välisseina soojusläbivus</t>
  </si>
  <si>
    <t>T12</t>
  </si>
  <si>
    <t>W/m2K</t>
  </si>
  <si>
    <t>Tüpoloogia: =VLOOKUP($J$16,'Tüpoloogiate andmebaas'!$A$4:$BC$613,MATCH($G87,'Tüpoloogiate andmebaas'!$A$3:$BC$3,0),FALSE)</t>
  </si>
  <si>
    <t>Katuslae soojusläbivus</t>
  </si>
  <si>
    <t>T13</t>
  </si>
  <si>
    <t>Tüpoloogia =VLOOKUP($J$16,'Tüpoloogiate andmebaas'!$A$4:$BC$613,MATCH($G88,'Tüpoloogiate andmebaas'!$A$3:$BC$3,0),FALSE)</t>
  </si>
  <si>
    <t>Pööningu vahelae soojusläbivus</t>
  </si>
  <si>
    <t>T14</t>
  </si>
  <si>
    <t>Tüpoloogia: =VLOOKUP($J$16,'Tüpoloogiate andmebaas'!$A$4:$BC$613,MATCH($G89,'Tüpoloogiate andmebaas'!$A$3:$BC$3,0),FALSE)</t>
  </si>
  <si>
    <t>Pinnasel põranda soojusläbivus</t>
  </si>
  <si>
    <t>T15</t>
  </si>
  <si>
    <t>Tüpoloogia: =VLOOKUP($J$16,'Tüpoloogiate andmebaas'!$A$4:$BC$613,MATCH($G90,'Tüpoloogiate andmebaas'!$A$3:$BC$3,0),FALSE)</t>
  </si>
  <si>
    <t>Kütmata keldri VL soojusläbivus</t>
  </si>
  <si>
    <t>T16</t>
  </si>
  <si>
    <t>Tüpoloogia: =VLOOKUP($J$16,'Tüpoloogiate andmebaas'!$A$4:$BC$613,MATCH($G91,'Tüpoloogiate andmebaas'!$A$3:$BC$3,0),FALSE)</t>
  </si>
  <si>
    <t>Välisuste soojusläbivus</t>
  </si>
  <si>
    <t>T17</t>
  </si>
  <si>
    <t>Tüpoloogia: =VLOOKUP($J$16,'Tüpoloogiate andmebaas'!$A$4:$BC$613,MATCH($G92,'Tüpoloogiate andmebaas'!$A$3:$BC$3,0),FALSE)</t>
  </si>
  <si>
    <t>Akende soojusläbivus</t>
  </si>
  <si>
    <t>T18</t>
  </si>
  <si>
    <t>Tüpoloogia: =VLOOKUP($J$16,'Tüpoloogiate andmebaas'!$A$4:$BC$613,MATCH($G93,'Tüpoloogiate andmebaas'!$A$3:$BC$3,0),FALSE)</t>
  </si>
  <si>
    <t>Külmasildade joonsoojusläbivused ja õhuleke</t>
  </si>
  <si>
    <t>VS-VS liitekoha joonsoojusläbivus</t>
  </si>
  <si>
    <t>T19</t>
  </si>
  <si>
    <t>W/(mK)</t>
  </si>
  <si>
    <t>Tüpoloogia: =VLOOKUP($J$16,'Tüpoloogiate andmebaas'!$A$4:$BC$613,MATCH($G94,'Tüpoloogiate andmebaas'!$A$3:$BC$3,0),FALSE)</t>
  </si>
  <si>
    <t>VS-KL liitekoha joonsoojusläbivus</t>
  </si>
  <si>
    <t>T20</t>
  </si>
  <si>
    <t>Tüpoloogia: =VLOOKUP($J$16,'Tüpoloogiate andmebaas'!$A$4:$BC$613,MATCH($G95,'Tüpoloogiate andmebaas'!$A$3:$BC$3,0),FALSE)</t>
  </si>
  <si>
    <t>VS-PööninguVL liitekoha joonsoojusläbivus</t>
  </si>
  <si>
    <t>T21</t>
  </si>
  <si>
    <t>Tüpoloogia: =VLOOKUP($J$16,'Tüpoloogiate andmebaas'!$A$4:$BC$613,MATCH($G96,'Tüpoloogiate andmebaas'!$A$3:$BC$3,0),FALSE)</t>
  </si>
  <si>
    <t>VS-PP liitekoha joonsoojusläbivus</t>
  </si>
  <si>
    <t>T22</t>
  </si>
  <si>
    <t>Tüpoloogia: =VLOOKUP($J$16,'Tüpoloogiate andmebaas'!$A$4:$BC$613,MATCH($G97,'Tüpoloogiate andmebaas'!$A$3:$BC$3,0),FALSE)</t>
  </si>
  <si>
    <t>VS-KeldriVL liitekoha joonsoojusläbivus</t>
  </si>
  <si>
    <t>T23</t>
  </si>
  <si>
    <t>Tüpoloogia: =VLOOKUP($J$16,'Tüpoloogiate andmebaas'!$A$4:$BC$613,MATCH($G98,'Tüpoloogiate andmebaas'!$A$3:$BC$3,0),FALSE)</t>
  </si>
  <si>
    <t>VS-VL liitekoha joonsoojusläbivus</t>
  </si>
  <si>
    <t>T24</t>
  </si>
  <si>
    <t>Tüpoloogia: =VLOOKUP($J$16,'Tüpoloogiate andmebaas'!$A$4:$BC$613,MATCH($G99,'Tüpoloogiate andmebaas'!$A$3:$BC$3,0),FALSE)</t>
  </si>
  <si>
    <t>VS-SS liitekoha joonsoojusläbivus</t>
  </si>
  <si>
    <t>T25</t>
  </si>
  <si>
    <t>Tüpoloogia: =VLOOKUP($J$16,'Tüpoloogiate andmebaas'!$A$4:$BC$613,MATCH($G100,'Tüpoloogiate andmebaas'!$A$3:$BC$3,0),FALSE)</t>
  </si>
  <si>
    <t>Akna- ja ukse seinakinnituse joonsoojusläbivus</t>
  </si>
  <si>
    <t>Tüpoloogia: =VLOOKUP($J$16,'Tüpoloogiate andmebaas'!$A$4:$BC$613,MATCH($G101,'Tüpoloogiate andmebaas'!$A$3:$BC$3,0),FALSE)</t>
  </si>
  <si>
    <t>Õhulekke arv</t>
  </si>
  <si>
    <t>m³/(h·m²)</t>
  </si>
  <si>
    <t>Tüpoloogia: =VLOOKUP($J$16,'Tüpoloogiate andmebaas'!$A$4:$BC$613,MATCH($G103,'Tüpoloogiate andmebaas'!$A$3:$BC$3,0),FALSE)</t>
  </si>
  <si>
    <t>Hoone tarbimised enne renoveerimist tüpoloogiast</t>
  </si>
  <si>
    <t>H/A</t>
  </si>
  <si>
    <t>T65</t>
  </si>
  <si>
    <t>kW/m2</t>
  </si>
  <si>
    <t>Tüpoloogia: =VLOOKUP($J$16,'Tüpoloogiate andmebaas'!$A$4:$BZ$613,MATCH($G102,'Tüpoloogiate andmebaas'!$A$3:$BZ$3,0),FALSE)</t>
  </si>
  <si>
    <t>Keskmine soojus</t>
  </si>
  <si>
    <t>T61</t>
  </si>
  <si>
    <t>kWh/m2</t>
  </si>
  <si>
    <t>Tüpoloogia: =VLOOKUP($J$16,'Tüpoloogiate andmebaas'!$A$4:$BZ$613,MATCH($G103,'Tüpoloogiate andmebaas'!$A$3:$BZ$3,0),FALSE)</t>
  </si>
  <si>
    <t>Keskmine soe vesi</t>
  </si>
  <si>
    <t>T30</t>
  </si>
  <si>
    <t>Keskmine elekter</t>
  </si>
  <si>
    <t>T62</t>
  </si>
  <si>
    <t>T31</t>
  </si>
  <si>
    <t>Tüpoloogia: =VLOOKUP($J$16,'Tüpoloogiate andmebaas'!$A$4:$BZ$613,MATCH($G104,'Tüpoloogiate andmebaas'!$A$3:$BZ$3,0),FALSE)</t>
  </si>
  <si>
    <t>Hoone tarbimised enne renoveerimist mõõdetud</t>
  </si>
  <si>
    <t>Soojus</t>
  </si>
  <si>
    <t>D1</t>
  </si>
  <si>
    <t>kWh/a</t>
  </si>
  <si>
    <t>D: Digiaudit või kasutaja</t>
  </si>
  <si>
    <t>Elekter</t>
  </si>
  <si>
    <t>D2</t>
  </si>
  <si>
    <t>Vesi</t>
  </si>
  <si>
    <t>D3</t>
  </si>
  <si>
    <t>Gaas</t>
  </si>
  <si>
    <t>D4</t>
  </si>
  <si>
    <t>Kasutusjärgne energiakasutus (KEK)</t>
  </si>
  <si>
    <t>D5</t>
  </si>
  <si>
    <t>Lisaks arvutustabelist</t>
  </si>
  <si>
    <t>Hoone kõigi välispiirete pindala kokku</t>
  </si>
  <si>
    <t>Arvutatud eelnevate väljade pealt</t>
  </si>
  <si>
    <t>Hoone korruste arv (maapealne+maaalune)</t>
  </si>
  <si>
    <t>Õhulekkemäär tavaolukorras Vinf</t>
  </si>
  <si>
    <t>m3/s</t>
  </si>
  <si>
    <t>Miinimumnõuete metoodikale vastav kasutusotstarve</t>
  </si>
  <si>
    <t>R18</t>
  </si>
  <si>
    <t>Avatäidete soojuserikadu, W/K</t>
  </si>
  <si>
    <t>R19</t>
  </si>
  <si>
    <t>VS soojuserikadu, W/K</t>
  </si>
  <si>
    <t>R20</t>
  </si>
  <si>
    <t>KL ja pööningu VL soojuserikadu, W/K</t>
  </si>
  <si>
    <t>R21</t>
  </si>
  <si>
    <t>PP ja kütmata keldri VL soojuserikadum, W/K</t>
  </si>
  <si>
    <t>R22</t>
  </si>
  <si>
    <t>Joonskülmasildade soojuserikadu, W/K</t>
  </si>
  <si>
    <t>R23</t>
  </si>
  <si>
    <t>Õhulekke soojuserikadu, W/K</t>
  </si>
  <si>
    <t>R24</t>
  </si>
  <si>
    <t>Välispiirete soojuserikadu kokku, W/K</t>
  </si>
  <si>
    <t>R25</t>
  </si>
  <si>
    <t>jne. R26-.st alates järgib uut arvutustabelit</t>
  </si>
  <si>
    <t>Nimetus</t>
  </si>
  <si>
    <t>silikaltsiit ja kergbetoon</t>
  </si>
  <si>
    <t>suurpaneel</t>
  </si>
  <si>
    <t>tellis</t>
  </si>
  <si>
    <t>A</t>
  </si>
  <si>
    <t>B</t>
  </si>
  <si>
    <t>C</t>
  </si>
  <si>
    <t>Ajastu</t>
  </si>
  <si>
    <t>1946-1970</t>
  </si>
  <si>
    <t>1971-1995</t>
  </si>
  <si>
    <t>&lt;1921</t>
  </si>
  <si>
    <t>1921-1945</t>
  </si>
  <si>
    <t>ID</t>
  </si>
  <si>
    <t>A213</t>
  </si>
  <si>
    <t>A214</t>
  </si>
  <si>
    <t>B213</t>
  </si>
  <si>
    <t>B214</t>
  </si>
  <si>
    <t>B224</t>
  </si>
  <si>
    <t>C111</t>
  </si>
  <si>
    <t>C112</t>
  </si>
  <si>
    <t>C113</t>
  </si>
  <si>
    <t>C114</t>
  </si>
  <si>
    <t>C124</t>
  </si>
  <si>
    <t>C211</t>
  </si>
  <si>
    <t>C212</t>
  </si>
  <si>
    <t>C213</t>
  </si>
  <si>
    <t>C214</t>
  </si>
  <si>
    <t>C223</t>
  </si>
  <si>
    <t>C224</t>
  </si>
  <si>
    <t>Referentshoone</t>
  </si>
  <si>
    <t>Kaldkatusega</t>
  </si>
  <si>
    <t>Korruste arv</t>
  </si>
  <si>
    <t>Lamekatusega</t>
  </si>
  <si>
    <t>Üldandmed</t>
  </si>
  <si>
    <t>Hoonete arv valimis</t>
  </si>
  <si>
    <t>T32</t>
  </si>
  <si>
    <t>1996-2010</t>
  </si>
  <si>
    <t>Trepikoja ehitusalune pindala</t>
  </si>
  <si>
    <t>T33</t>
  </si>
  <si>
    <t>Hooneosade arv trepikojas korruse kohta</t>
  </si>
  <si>
    <t>T34</t>
  </si>
  <si>
    <t>Ruumide arv vannitoata trepikojas korruse kohta</t>
  </si>
  <si>
    <t>T35</t>
  </si>
  <si>
    <t>Trepikoja suletud netopindala korruse kohta</t>
  </si>
  <si>
    <t>T36</t>
  </si>
  <si>
    <t>Trepikoja köetav pindala korruse kohta</t>
  </si>
  <si>
    <t>T37</t>
  </si>
  <si>
    <t>Arhitektuurne vorm</t>
  </si>
  <si>
    <t>Kald katuse osakaal</t>
  </si>
  <si>
    <t>T38</t>
  </si>
  <si>
    <t>%</t>
  </si>
  <si>
    <t>Lodzade osakaal</t>
  </si>
  <si>
    <t>T39</t>
  </si>
  <si>
    <t>Keldri osakaal</t>
  </si>
  <si>
    <t>T40</t>
  </si>
  <si>
    <t>Keskmine akna ja fassaadi suhe</t>
  </si>
  <si>
    <t>Otsaakende olemasolu osakaal</t>
  </si>
  <si>
    <t>T42</t>
  </si>
  <si>
    <t>Geomeeria näitajad</t>
  </si>
  <si>
    <t>Keskmine korruse kõrgus</t>
  </si>
  <si>
    <t>T43</t>
  </si>
  <si>
    <t>Tüüpne ruumi kõrgus</t>
  </si>
  <si>
    <t>Tüüpne keldri ruumi kõrgus</t>
  </si>
  <si>
    <t>T44</t>
  </si>
  <si>
    <t>Hoone keskmine laius</t>
  </si>
  <si>
    <t>T45</t>
  </si>
  <si>
    <t>Keskmine trepikoja pikkus</t>
  </si>
  <si>
    <t>T46</t>
  </si>
  <si>
    <t>Köetav maht</t>
  </si>
  <si>
    <t>T47</t>
  </si>
  <si>
    <t>W/(m2K)</t>
  </si>
  <si>
    <t>0.53</t>
  </si>
  <si>
    <t>Keldriseina U</t>
  </si>
  <si>
    <t>T48</t>
  </si>
  <si>
    <t>Piirdetarindite liitekohtade joonsoojusläbivused ja õhuleke</t>
  </si>
  <si>
    <t>Konstruktsioonide paksused</t>
  </si>
  <si>
    <t>Välisseina tüüpne paksus</t>
  </si>
  <si>
    <t>T49</t>
  </si>
  <si>
    <t>Katuslae tüüpne paksus</t>
  </si>
  <si>
    <t>T50</t>
  </si>
  <si>
    <t>Külma pööninguga lae tüüpne paksus</t>
  </si>
  <si>
    <t>T51</t>
  </si>
  <si>
    <t>Keldriseina tüüpne paksus</t>
  </si>
  <si>
    <t>T52</t>
  </si>
  <si>
    <t>Vahelae tüüpne paksus</t>
  </si>
  <si>
    <t>T53</t>
  </si>
  <si>
    <t>Avatäidete mõõdud</t>
  </si>
  <si>
    <t>Ukse tüüpne laius</t>
  </si>
  <si>
    <t>T54</t>
  </si>
  <si>
    <t>Ukse tüüpne kõrgus</t>
  </si>
  <si>
    <t>T55</t>
  </si>
  <si>
    <t>Akna tüüpne kõrgus</t>
  </si>
  <si>
    <t>T56</t>
  </si>
  <si>
    <t>Akna tüüpne laius</t>
  </si>
  <si>
    <t>T57</t>
  </si>
  <si>
    <t>Trepikoja akna tüüpne kõrgus</t>
  </si>
  <si>
    <t>T58</t>
  </si>
  <si>
    <t>Trepikoja akna tüüpne laius</t>
  </si>
  <si>
    <t>T59</t>
  </si>
  <si>
    <t>Energiakasutus</t>
  </si>
  <si>
    <t>Keskmine KEK</t>
  </si>
  <si>
    <t>T60</t>
  </si>
  <si>
    <t>kWh/(m2a)</t>
  </si>
  <si>
    <t>Keskmine Soojus</t>
  </si>
  <si>
    <t>Keskmine Elekter</t>
  </si>
  <si>
    <t>T63</t>
  </si>
  <si>
    <t>Liigitamine</t>
  </si>
  <si>
    <t>Üldandmed trepikoja kohta</t>
  </si>
  <si>
    <t>Arhitektuur</t>
  </si>
  <si>
    <t>Renoveeritavad mahud</t>
  </si>
  <si>
    <t>Külmasildade joonsoojusläbivused</t>
  </si>
  <si>
    <t>Tüpoloogia kood laiendatud</t>
  </si>
  <si>
    <t>Refererentshoone kood</t>
  </si>
  <si>
    <t>Hooneosade (korterite) arv</t>
  </si>
  <si>
    <t>Ruumide arv vannitoata</t>
  </si>
  <si>
    <t>Välisseinte pindala</t>
  </si>
  <si>
    <t>Põranda pindala</t>
  </si>
  <si>
    <t>Välisukse pindala</t>
  </si>
  <si>
    <t>H/A (koos külmasildadega)</t>
  </si>
  <si>
    <t>Keskmine korruse kõrgus, m</t>
  </si>
  <si>
    <t>Tüüpne ruumi kõrgus, m</t>
  </si>
  <si>
    <t>Hoone keskmine laius, m</t>
  </si>
  <si>
    <t>Keskmine trepikoja pikkus, m</t>
  </si>
  <si>
    <t>Köetav kõrgus, m</t>
  </si>
  <si>
    <t>Köetav maht, m3</t>
  </si>
  <si>
    <t>Köetav perimeeter, m</t>
  </si>
  <si>
    <t>Välisseina soojusläbivus, W/m2K</t>
  </si>
  <si>
    <t>Katuslae soojusläbivus, W/m2K</t>
  </si>
  <si>
    <t>Pinnasel põranda soojusläbivus, W/m2K</t>
  </si>
  <si>
    <t>Kütmata keldri vahelae soojusläbivus, W/m2K</t>
  </si>
  <si>
    <t>Keldriseina U, W/m2K</t>
  </si>
  <si>
    <t>Välisuste soojusläbivus, W/m2K</t>
  </si>
  <si>
    <t>Akende soojusläbivus, W/m2K</t>
  </si>
  <si>
    <t>VS-VS liitekoha joonsoojusläbivus, W/(mK)</t>
  </si>
  <si>
    <t>VS-KL liitekoha joonsoojusläbivus, W/(mK)</t>
  </si>
  <si>
    <t>VS-PööninguVL liitekoha joonsoojusläbivus, W/(mK)</t>
  </si>
  <si>
    <t>VS-PP liitekoha joonsoojusläbivus, W/(mK)</t>
  </si>
  <si>
    <t>VS-KeldriVL liitekoha joonsoojusläbivus, W/(mK)</t>
  </si>
  <si>
    <t>VS-VL liitekoha joonsoojusläbivus, W/(mK)</t>
  </si>
  <si>
    <t>VS-SS liitekoha joonsoojusläbivus, W/(mK)</t>
  </si>
  <si>
    <t>Akna- ja ukse seinakinnituse joonsoojusläbivus, W/(mK)</t>
  </si>
  <si>
    <t>Õhulekke arv m3/(h*m2)</t>
  </si>
  <si>
    <t>Välisseina tüüpne paksus, m</t>
  </si>
  <si>
    <t xml:space="preserve">Katuslae tüüpne paksus, m </t>
  </si>
  <si>
    <t>Külma pööninuga lae tüüpne paksus, m</t>
  </si>
  <si>
    <t xml:space="preserve">Keldriseina tüüpne paksus, m </t>
  </si>
  <si>
    <t>Vahelae tüüpne paksus, m</t>
  </si>
  <si>
    <t xml:space="preserve">Ukse tüüpne laius, m </t>
  </si>
  <si>
    <t>Ukse tüüpne kõrgus, m</t>
  </si>
  <si>
    <t>Akna tüüpne kõrgus, m</t>
  </si>
  <si>
    <t>Akna tüüpne laius, m</t>
  </si>
  <si>
    <t>Trepikoja akna tüüpne kõrgus, m</t>
  </si>
  <si>
    <t>Trepikoja akna tüüpne laius, m</t>
  </si>
  <si>
    <t>Summaarsed soojuskaod välispiiretest W/K</t>
  </si>
  <si>
    <t>VS-VS liitekoha pikkus m</t>
  </si>
  <si>
    <t>VS-KL liitekoha pikkus m</t>
  </si>
  <si>
    <t>VS-PööninguVL liitekoha pikkus m</t>
  </si>
  <si>
    <t>VS-PP liitekoha pikkus m</t>
  </si>
  <si>
    <t>VS-KeldriVL liitekoha pikkus m</t>
  </si>
  <si>
    <t>VS-VL liitekoha pikkus m</t>
  </si>
  <si>
    <t>VS-SS liitekoha pikkus m</t>
  </si>
  <si>
    <t>Akna- ja ukse seinakinnituse pikkus m</t>
  </si>
  <si>
    <t>Summaarsed soojuskaod välispiirete liitekohtadest W/K</t>
  </si>
  <si>
    <t>Vinf</t>
  </si>
  <si>
    <t>Vinf*pa*ca</t>
  </si>
  <si>
    <t>Summaarsed soojuskaod koos külmasildadega  (W/K)</t>
  </si>
  <si>
    <t>Summaarsed soojuskaod ilma külmasildadega (W/K)</t>
  </si>
  <si>
    <t>H/A (ilma külmasildadega) (W/m2K)</t>
  </si>
  <si>
    <t xml:space="preserve"> m2</t>
  </si>
  <si>
    <t xml:space="preserve"> %</t>
  </si>
  <si>
    <t xml:space="preserve"> (W/m2K)</t>
  </si>
  <si>
    <t xml:space="preserve"> kWh/(m2a)</t>
  </si>
  <si>
    <t>A213.1.1</t>
  </si>
  <si>
    <t>A213.1.2</t>
  </si>
  <si>
    <t>A213.1.3</t>
  </si>
  <si>
    <t>A213.1.4</t>
  </si>
  <si>
    <t>A213.1.5</t>
  </si>
  <si>
    <t>A213.2.1</t>
  </si>
  <si>
    <t>A213.2.2</t>
  </si>
  <si>
    <t>A213.2.3</t>
  </si>
  <si>
    <t>A213.2.4</t>
  </si>
  <si>
    <t>A213.2.5</t>
  </si>
  <si>
    <t>A213.3.1</t>
  </si>
  <si>
    <t>A213.3.2</t>
  </si>
  <si>
    <t>A213.3.3</t>
  </si>
  <si>
    <t>A213.3.4</t>
  </si>
  <si>
    <t>A213.3.5</t>
  </si>
  <si>
    <t>A213.4.1</t>
  </si>
  <si>
    <t>A213.4.2</t>
  </si>
  <si>
    <t>A213.4.3</t>
  </si>
  <si>
    <t>A213.4.4</t>
  </si>
  <si>
    <t>A213.4.5</t>
  </si>
  <si>
    <t>A213.5.1</t>
  </si>
  <si>
    <t>A213.5.2</t>
  </si>
  <si>
    <t>A213.5.3</t>
  </si>
  <si>
    <t>A213.5.4</t>
  </si>
  <si>
    <t>A213.5.5</t>
  </si>
  <si>
    <t>A213.6.1</t>
  </si>
  <si>
    <t>A213.6.2</t>
  </si>
  <si>
    <t>A213.6.3</t>
  </si>
  <si>
    <t>A213.6.4</t>
  </si>
  <si>
    <t>A213.6.5</t>
  </si>
  <si>
    <t>A213.7.1</t>
  </si>
  <si>
    <t>A213.7.2</t>
  </si>
  <si>
    <t>A213.7.3</t>
  </si>
  <si>
    <t>A213.7.4</t>
  </si>
  <si>
    <t>A213.7.5</t>
  </si>
  <si>
    <t>A213.8.1</t>
  </si>
  <si>
    <t>A213.8.2</t>
  </si>
  <si>
    <t>A213.8.3</t>
  </si>
  <si>
    <t>A213.8.4</t>
  </si>
  <si>
    <t>A213.8.5</t>
  </si>
  <si>
    <t>A213.9.1</t>
  </si>
  <si>
    <t>A213.9.2</t>
  </si>
  <si>
    <t>A213.9.3</t>
  </si>
  <si>
    <t>A213.9.4</t>
  </si>
  <si>
    <t>A213.9.5</t>
  </si>
  <si>
    <t>A213.10.1</t>
  </si>
  <si>
    <t>A213.10.2</t>
  </si>
  <si>
    <t>A213.10.3</t>
  </si>
  <si>
    <t>A213.10.4</t>
  </si>
  <si>
    <t>A213.10.5</t>
  </si>
  <si>
    <t>A214.1.1</t>
  </si>
  <si>
    <t>A214.1.2</t>
  </si>
  <si>
    <t>A214.1.3</t>
  </si>
  <si>
    <t>A214.1.4</t>
  </si>
  <si>
    <t>A214.1.5</t>
  </si>
  <si>
    <t>A214.2.1</t>
  </si>
  <si>
    <t>A214.2.2</t>
  </si>
  <si>
    <t>A214.2.3</t>
  </si>
  <si>
    <t>A214.2.4</t>
  </si>
  <si>
    <t>A214.2.5</t>
  </si>
  <si>
    <t>A214.3.1</t>
  </si>
  <si>
    <t>A214.3.2</t>
  </si>
  <si>
    <t>A214.3.3</t>
  </si>
  <si>
    <t>A214.3.4</t>
  </si>
  <si>
    <t>A214.3.5</t>
  </si>
  <si>
    <t>A214.4.1</t>
  </si>
  <si>
    <t>A214.4.2</t>
  </si>
  <si>
    <t>A214.4.3</t>
  </si>
  <si>
    <t>A214.4.4</t>
  </si>
  <si>
    <t>A214.4.5</t>
  </si>
  <si>
    <t>A214.5.1</t>
  </si>
  <si>
    <t>A214.5.2</t>
  </si>
  <si>
    <t>A214.5.3</t>
  </si>
  <si>
    <t>A214.5.4</t>
  </si>
  <si>
    <t>A214.5.5</t>
  </si>
  <si>
    <t>A214.6.1</t>
  </si>
  <si>
    <t>A214.6.2</t>
  </si>
  <si>
    <t>A214.6.3</t>
  </si>
  <si>
    <t>A214.6.4</t>
  </si>
  <si>
    <t>A214.6.5</t>
  </si>
  <si>
    <t>A214.7.1</t>
  </si>
  <si>
    <t>A214.7.2</t>
  </si>
  <si>
    <t>A214.7.3</t>
  </si>
  <si>
    <t>A214.7.4</t>
  </si>
  <si>
    <t>A214.7.5</t>
  </si>
  <si>
    <t>A214.8.1</t>
  </si>
  <si>
    <t>A214.8.2</t>
  </si>
  <si>
    <t>A214.8.3</t>
  </si>
  <si>
    <t>A214.8.4</t>
  </si>
  <si>
    <t>A214.8.5</t>
  </si>
  <si>
    <t>A214.9.1</t>
  </si>
  <si>
    <t>A214.9.2</t>
  </si>
  <si>
    <t>A214.9.3</t>
  </si>
  <si>
    <t>A214.9.4</t>
  </si>
  <si>
    <t>A214.9.5</t>
  </si>
  <si>
    <t>A214.10.1</t>
  </si>
  <si>
    <t>A214.10.2</t>
  </si>
  <si>
    <t>A214.10.3</t>
  </si>
  <si>
    <t>A214.10.4</t>
  </si>
  <si>
    <t>A214.10.5</t>
  </si>
  <si>
    <t>B213.1.1</t>
  </si>
  <si>
    <t>B213.1.2</t>
  </si>
  <si>
    <t>B213.1.3</t>
  </si>
  <si>
    <t>B213.1.4</t>
  </si>
  <si>
    <t>B213.1.5</t>
  </si>
  <si>
    <t>B213.2.1</t>
  </si>
  <si>
    <t>B213.2.2</t>
  </si>
  <si>
    <t>B213.2.3</t>
  </si>
  <si>
    <t>B213.2.4</t>
  </si>
  <si>
    <t>B213.2.5</t>
  </si>
  <si>
    <t>B213.3.1</t>
  </si>
  <si>
    <t>B213.3.2</t>
  </si>
  <si>
    <t>B213.3.3</t>
  </si>
  <si>
    <t>B213.3.4</t>
  </si>
  <si>
    <t>B213.3.5</t>
  </si>
  <si>
    <t>B213.4.1</t>
  </si>
  <si>
    <t>B213.4.2</t>
  </si>
  <si>
    <t>B213.4.3</t>
  </si>
  <si>
    <t>B213.4.4</t>
  </si>
  <si>
    <t>B213.4.5</t>
  </si>
  <si>
    <t>B213.5.1</t>
  </si>
  <si>
    <t>B213.5.2</t>
  </si>
  <si>
    <t>B213.5.3</t>
  </si>
  <si>
    <t>B213.5.4</t>
  </si>
  <si>
    <t>B213.5.5</t>
  </si>
  <si>
    <t>B213.6.1</t>
  </si>
  <si>
    <t>B213.6.2</t>
  </si>
  <si>
    <t>B213.6.3</t>
  </si>
  <si>
    <t>B213.6.4</t>
  </si>
  <si>
    <t>B213.6.5</t>
  </si>
  <si>
    <t>B213.7.1</t>
  </si>
  <si>
    <t>B213.7.2</t>
  </si>
  <si>
    <t>B213.7.3</t>
  </si>
  <si>
    <t>B213.7.4</t>
  </si>
  <si>
    <t>B213.7.5</t>
  </si>
  <si>
    <t>B213.8.1</t>
  </si>
  <si>
    <t>B213.8.2</t>
  </si>
  <si>
    <t>B213.8.3</t>
  </si>
  <si>
    <t>B213.8.4</t>
  </si>
  <si>
    <t>B213.8.5</t>
  </si>
  <si>
    <t>B213.9.1</t>
  </si>
  <si>
    <t>B213.9.2</t>
  </si>
  <si>
    <t>B213.9.3</t>
  </si>
  <si>
    <t>B213.9.4</t>
  </si>
  <si>
    <t>B213.9.5</t>
  </si>
  <si>
    <t>B213.10.1</t>
  </si>
  <si>
    <t>B213.10.2</t>
  </si>
  <si>
    <t>B213.10.3</t>
  </si>
  <si>
    <t>B213.10.4</t>
  </si>
  <si>
    <t>B213.10.5</t>
  </si>
  <si>
    <t>B214.1.1</t>
  </si>
  <si>
    <t>B214.1.2</t>
  </si>
  <si>
    <t>B214.1.3</t>
  </si>
  <si>
    <t>B214.1.4</t>
  </si>
  <si>
    <t>B214.1.5</t>
  </si>
  <si>
    <t>B214.2.1</t>
  </si>
  <si>
    <t>B214.2.2</t>
  </si>
  <si>
    <t>B214.2.3</t>
  </si>
  <si>
    <t>B214.2.4</t>
  </si>
  <si>
    <t>B214.2.5</t>
  </si>
  <si>
    <t>B214.3.1</t>
  </si>
  <si>
    <t>B214.3.2</t>
  </si>
  <si>
    <t>B214.3.3</t>
  </si>
  <si>
    <t>B214.3.4</t>
  </si>
  <si>
    <t>B214.3.5</t>
  </si>
  <si>
    <t>B214.4.1</t>
  </si>
  <si>
    <t>B214.4.2</t>
  </si>
  <si>
    <t>B214.4.3</t>
  </si>
  <si>
    <t>B214.4.4</t>
  </si>
  <si>
    <t>B214.4.5</t>
  </si>
  <si>
    <t>B214.5.1</t>
  </si>
  <si>
    <t>B214.5.2</t>
  </si>
  <si>
    <t>B214.5.3</t>
  </si>
  <si>
    <t>B214.5.4</t>
  </si>
  <si>
    <t>B214.5.5</t>
  </si>
  <si>
    <t>B214.6.1</t>
  </si>
  <si>
    <t>B214.6.2</t>
  </si>
  <si>
    <t>B214.6.3</t>
  </si>
  <si>
    <t>B214.6.4</t>
  </si>
  <si>
    <t>B214.6.5</t>
  </si>
  <si>
    <t>B214.7.1</t>
  </si>
  <si>
    <t>B214.7.2</t>
  </si>
  <si>
    <t>B214.7.3</t>
  </si>
  <si>
    <t>B214.7.4</t>
  </si>
  <si>
    <t>B214.7.5</t>
  </si>
  <si>
    <t>B214.8.1</t>
  </si>
  <si>
    <t>B214.8.2</t>
  </si>
  <si>
    <t>B214.8.3</t>
  </si>
  <si>
    <t>B214.8.4</t>
  </si>
  <si>
    <t>B214.8.5</t>
  </si>
  <si>
    <t>B214.9.1</t>
  </si>
  <si>
    <t>B214.9.2</t>
  </si>
  <si>
    <t>B214.9.3</t>
  </si>
  <si>
    <t>B214.9.4</t>
  </si>
  <si>
    <t>B214.9.5</t>
  </si>
  <si>
    <t>B214.10.1</t>
  </si>
  <si>
    <t>B214.10.2</t>
  </si>
  <si>
    <t>B214.10.3</t>
  </si>
  <si>
    <t>B214.10.4</t>
  </si>
  <si>
    <t>B214.10.5</t>
  </si>
  <si>
    <t>B224.1.1</t>
  </si>
  <si>
    <t>B224.1.6</t>
  </si>
  <si>
    <t>B224.1.7</t>
  </si>
  <si>
    <t>B224.1.8</t>
  </si>
  <si>
    <t>B224.1.9</t>
  </si>
  <si>
    <t>B224.2.6</t>
  </si>
  <si>
    <t>B224.2.7</t>
  </si>
  <si>
    <t>B224.2.8</t>
  </si>
  <si>
    <t>B224.2.9</t>
  </si>
  <si>
    <t>B224.3.6</t>
  </si>
  <si>
    <t>B224.3.7</t>
  </si>
  <si>
    <t>B224.3.8</t>
  </si>
  <si>
    <t>B224.3.9</t>
  </si>
  <si>
    <t>B224.4.6</t>
  </si>
  <si>
    <t>B224.4.7</t>
  </si>
  <si>
    <t>B224.4.8</t>
  </si>
  <si>
    <t>B224.4.9</t>
  </si>
  <si>
    <t>B224.5.6</t>
  </si>
  <si>
    <t>B224.5.7</t>
  </si>
  <si>
    <t>B224.5.8</t>
  </si>
  <si>
    <t>B224.5.9</t>
  </si>
  <si>
    <t>B224.6.6</t>
  </si>
  <si>
    <t>B224.6.7</t>
  </si>
  <si>
    <t>B224.6.8</t>
  </si>
  <si>
    <t>B224.6.9</t>
  </si>
  <si>
    <t>B224.7.6</t>
  </si>
  <si>
    <t>B224.7.7</t>
  </si>
  <si>
    <t>B224.7.8</t>
  </si>
  <si>
    <t>B224.7.9</t>
  </si>
  <si>
    <t>B224.8.6</t>
  </si>
  <si>
    <t>B224.8.7</t>
  </si>
  <si>
    <t>B224.8.8</t>
  </si>
  <si>
    <t>B224.8.9</t>
  </si>
  <si>
    <t>B224.9.6</t>
  </si>
  <si>
    <t>B224.9.7</t>
  </si>
  <si>
    <t>B224.9.8</t>
  </si>
  <si>
    <t>B224.9.9</t>
  </si>
  <si>
    <t>B224.10.6</t>
  </si>
  <si>
    <t>B224.10.7</t>
  </si>
  <si>
    <t>B224.10.8</t>
  </si>
  <si>
    <t>B224.10.9</t>
  </si>
  <si>
    <t>C111.1.1</t>
  </si>
  <si>
    <t>C111.1.2</t>
  </si>
  <si>
    <t>C111.1.3</t>
  </si>
  <si>
    <t>C111.1.4</t>
  </si>
  <si>
    <t>C111.1.5</t>
  </si>
  <si>
    <t>C112.1.1</t>
  </si>
  <si>
    <t>C112.1.2</t>
  </si>
  <si>
    <t>C112.1.3</t>
  </si>
  <si>
    <t>C112.1.4</t>
  </si>
  <si>
    <t>C112.1.5</t>
  </si>
  <si>
    <t>C113.1.1</t>
  </si>
  <si>
    <t>C113.1.2</t>
  </si>
  <si>
    <t>C113.1.3</t>
  </si>
  <si>
    <t>C113.1.4</t>
  </si>
  <si>
    <t>C113.1.5</t>
  </si>
  <si>
    <t>C114.1.1</t>
  </si>
  <si>
    <t>C114.1.2</t>
  </si>
  <si>
    <t>C114.1.3</t>
  </si>
  <si>
    <t>C114.1.4</t>
  </si>
  <si>
    <t>C114.1.5</t>
  </si>
  <si>
    <t>C124.1.1</t>
  </si>
  <si>
    <t>C124.1.6</t>
  </si>
  <si>
    <t>C124.1.7</t>
  </si>
  <si>
    <t>C124.1.8</t>
  </si>
  <si>
    <t>C124.1.9</t>
  </si>
  <si>
    <t>C124.1.10</t>
  </si>
  <si>
    <t>C124.1.11</t>
  </si>
  <si>
    <t>C124.1.12</t>
  </si>
  <si>
    <t>C124.1.13</t>
  </si>
  <si>
    <t>C124.1.14</t>
  </si>
  <si>
    <t>C124.1.15</t>
  </si>
  <si>
    <t>C124.1.16</t>
  </si>
  <si>
    <t>C211.1.1</t>
  </si>
  <si>
    <t>C211.1.2</t>
  </si>
  <si>
    <t>C211.1.3</t>
  </si>
  <si>
    <t>C211.1.4</t>
  </si>
  <si>
    <t>C211.1.5</t>
  </si>
  <si>
    <t>C211.2.1</t>
  </si>
  <si>
    <t>C211.2.2</t>
  </si>
  <si>
    <t>C211.2.3</t>
  </si>
  <si>
    <t>C211.2.4</t>
  </si>
  <si>
    <t>C211.2.5</t>
  </si>
  <si>
    <t>C211.3.1</t>
  </si>
  <si>
    <t>C211.3.2</t>
  </si>
  <si>
    <t>C211.3.3</t>
  </si>
  <si>
    <t>C211.3.4</t>
  </si>
  <si>
    <t>C211.3.5</t>
  </si>
  <si>
    <t>C211.4.1</t>
  </si>
  <si>
    <t>C211.4.2</t>
  </si>
  <si>
    <t>C211.4.3</t>
  </si>
  <si>
    <t>C211.4.4</t>
  </si>
  <si>
    <t>C211.4.5</t>
  </si>
  <si>
    <t>C211.5.1</t>
  </si>
  <si>
    <t>C211.5.2</t>
  </si>
  <si>
    <t>C211.5.3</t>
  </si>
  <si>
    <t>C211.5.4</t>
  </si>
  <si>
    <t>C211.5.5</t>
  </si>
  <si>
    <t>C211.6.1</t>
  </si>
  <si>
    <t>C211.6.2</t>
  </si>
  <si>
    <t>C211.6.3</t>
  </si>
  <si>
    <t>C211.6.4</t>
  </si>
  <si>
    <t>C211.6.5</t>
  </si>
  <si>
    <t>C211.7.1</t>
  </si>
  <si>
    <t>C211.7.2</t>
  </si>
  <si>
    <t>C211.7.3</t>
  </si>
  <si>
    <t>C211.7.4</t>
  </si>
  <si>
    <t>C211.7.5</t>
  </si>
  <si>
    <t>C211.8.1</t>
  </si>
  <si>
    <t>C211.8.2</t>
  </si>
  <si>
    <t>C211.8.3</t>
  </si>
  <si>
    <t>C211.8.4</t>
  </si>
  <si>
    <t>C211.8.5</t>
  </si>
  <si>
    <t>C211.9.1</t>
  </si>
  <si>
    <t>C211.9.2</t>
  </si>
  <si>
    <t>C211.9.3</t>
  </si>
  <si>
    <t>C211.9.4</t>
  </si>
  <si>
    <t>C211.9.5</t>
  </si>
  <si>
    <t>C211.10.1</t>
  </si>
  <si>
    <t>C211.10.2</t>
  </si>
  <si>
    <t>C211.10.3</t>
  </si>
  <si>
    <t>C211.10.4</t>
  </si>
  <si>
    <t>C211.10.5</t>
  </si>
  <si>
    <t>C212.1.1</t>
  </si>
  <si>
    <t>C212.1.2</t>
  </si>
  <si>
    <t>C212.1.3</t>
  </si>
  <si>
    <t>C212.1.4</t>
  </si>
  <si>
    <t>C212.1.5</t>
  </si>
  <si>
    <t>C212.2.1</t>
  </si>
  <si>
    <t>C212.2.2</t>
  </si>
  <si>
    <t>C212.2.3</t>
  </si>
  <si>
    <t>C212.2.4</t>
  </si>
  <si>
    <t>C212.2.5</t>
  </si>
  <si>
    <t>C212.3.1</t>
  </si>
  <si>
    <t>C212.3.2</t>
  </si>
  <si>
    <t>C212.3.3</t>
  </si>
  <si>
    <t>C212.3.4</t>
  </si>
  <si>
    <t>C212.3.5</t>
  </si>
  <si>
    <t>C212.4.1</t>
  </si>
  <si>
    <t>C212.4.2</t>
  </si>
  <si>
    <t>C212.4.3</t>
  </si>
  <si>
    <t>C212.4.4</t>
  </si>
  <si>
    <t>C212.4.5</t>
  </si>
  <si>
    <t>C212.5.1</t>
  </si>
  <si>
    <t>C212.5.2</t>
  </si>
  <si>
    <t>C212.5.3</t>
  </si>
  <si>
    <t>C212.5.4</t>
  </si>
  <si>
    <t>C212.5.5</t>
  </si>
  <si>
    <t>C212.6.1</t>
  </si>
  <si>
    <t>C212.6.2</t>
  </si>
  <si>
    <t>C212.6.3</t>
  </si>
  <si>
    <t>C212.6.4</t>
  </si>
  <si>
    <t>C212.6.5</t>
  </si>
  <si>
    <t>C212.7.1</t>
  </si>
  <si>
    <t>C212.7.2</t>
  </si>
  <si>
    <t>C212.7.3</t>
  </si>
  <si>
    <t>C212.7.4</t>
  </si>
  <si>
    <t>C212.7.5</t>
  </si>
  <si>
    <t>C212.8.1</t>
  </si>
  <si>
    <t>C212.8.2</t>
  </si>
  <si>
    <t>C212.8.3</t>
  </si>
  <si>
    <t>C212.8.4</t>
  </si>
  <si>
    <t>C212.8.5</t>
  </si>
  <si>
    <t>C212.9.1</t>
  </si>
  <si>
    <t>C212.9.2</t>
  </si>
  <si>
    <t>C212.9.3</t>
  </si>
  <si>
    <t>C212.9.4</t>
  </si>
  <si>
    <t>C212.9.5</t>
  </si>
  <si>
    <t>C212.10.1</t>
  </si>
  <si>
    <t>C212.10.2</t>
  </si>
  <si>
    <t>C212.10.3</t>
  </si>
  <si>
    <t>C212.10.4</t>
  </si>
  <si>
    <t>C212.10.5</t>
  </si>
  <si>
    <t>C213.1.1</t>
  </si>
  <si>
    <t>C213.1.2</t>
  </si>
  <si>
    <t>C213.1.3</t>
  </si>
  <si>
    <t>C213.1.4</t>
  </si>
  <si>
    <t>C213.1.5</t>
  </si>
  <si>
    <t>C213.2.1</t>
  </si>
  <si>
    <t>C213.2.2</t>
  </si>
  <si>
    <t>C213.2.3</t>
  </si>
  <si>
    <t>C213.2.4</t>
  </si>
  <si>
    <t>C213.2.5</t>
  </si>
  <si>
    <t>C213.3.1</t>
  </si>
  <si>
    <t>C213.3.2</t>
  </si>
  <si>
    <t>C213.3.3</t>
  </si>
  <si>
    <t>C213.3.4</t>
  </si>
  <si>
    <t>C213.3.5</t>
  </si>
  <si>
    <t>C213.4.1</t>
  </si>
  <si>
    <t>C213.4.2</t>
  </si>
  <si>
    <t>C213.4.3</t>
  </si>
  <si>
    <t>C213.4.4</t>
  </si>
  <si>
    <t>C213.4.5</t>
  </si>
  <si>
    <t>C213.5.1</t>
  </si>
  <si>
    <t>C213.5.2</t>
  </si>
  <si>
    <t>C213.5.3</t>
  </si>
  <si>
    <t>C213.5.4</t>
  </si>
  <si>
    <t>C213.5.5</t>
  </si>
  <si>
    <t>C213.6.1</t>
  </si>
  <si>
    <t>C213.6.2</t>
  </si>
  <si>
    <t>C213.6.3</t>
  </si>
  <si>
    <t>C213.6.4</t>
  </si>
  <si>
    <t>C213.6.5</t>
  </si>
  <si>
    <t>C213.7.1</t>
  </si>
  <si>
    <t>C213.7.2</t>
  </si>
  <si>
    <t>C213.7.3</t>
  </si>
  <si>
    <t>C213.7.4</t>
  </si>
  <si>
    <t>C213.7.5</t>
  </si>
  <si>
    <t>C213.8.1</t>
  </si>
  <si>
    <t>C213.8.2</t>
  </si>
  <si>
    <t>C213.8.3</t>
  </si>
  <si>
    <t>C213.8.4</t>
  </si>
  <si>
    <t>C213.8.5</t>
  </si>
  <si>
    <t>C213.9.1</t>
  </si>
  <si>
    <t>C213.9.2</t>
  </si>
  <si>
    <t>C213.9.3</t>
  </si>
  <si>
    <t>C213.9.4</t>
  </si>
  <si>
    <t>C213.9.5</t>
  </si>
  <si>
    <t>C213.10.1</t>
  </si>
  <si>
    <t>C213.10.2</t>
  </si>
  <si>
    <t>C213.10.3</t>
  </si>
  <si>
    <t>C213.10.4</t>
  </si>
  <si>
    <t>C213.10.5</t>
  </si>
  <si>
    <t>C214.1.1</t>
  </si>
  <si>
    <t>C214.1.2</t>
  </si>
  <si>
    <t>C214.1.3</t>
  </si>
  <si>
    <t>C214.1.4</t>
  </si>
  <si>
    <t>C214.1.5</t>
  </si>
  <si>
    <t>C214.2.1</t>
  </si>
  <si>
    <t>C214.2.2</t>
  </si>
  <si>
    <t>C214.2.3</t>
  </si>
  <si>
    <t>C214.2.4</t>
  </si>
  <si>
    <t>C214.2.5</t>
  </si>
  <si>
    <t>C214.3.1</t>
  </si>
  <si>
    <t>C214.3.2</t>
  </si>
  <si>
    <t>C214.3.3</t>
  </si>
  <si>
    <t>C214.3.4</t>
  </si>
  <si>
    <t>C214.3.5</t>
  </si>
  <si>
    <t>C214.4.1</t>
  </si>
  <si>
    <t>C214.4.2</t>
  </si>
  <si>
    <t>C214.4.3</t>
  </si>
  <si>
    <t>C214.4.4</t>
  </si>
  <si>
    <t>C214.4.5</t>
  </si>
  <si>
    <t>C214.5.1</t>
  </si>
  <si>
    <t>C214.5.2</t>
  </si>
  <si>
    <t>C214.5.3</t>
  </si>
  <si>
    <t>C214.5.4</t>
  </si>
  <si>
    <t>C214.5.5</t>
  </si>
  <si>
    <t>C214.6.1</t>
  </si>
  <si>
    <t>C214.6.2</t>
  </si>
  <si>
    <t>C214.6.3</t>
  </si>
  <si>
    <t>C214.6.4</t>
  </si>
  <si>
    <t>C214.6.5</t>
  </si>
  <si>
    <t>C214.7.1</t>
  </si>
  <si>
    <t>C214.7.2</t>
  </si>
  <si>
    <t>C214.7.3</t>
  </si>
  <si>
    <t>C214.7.4</t>
  </si>
  <si>
    <t>C214.7.5</t>
  </si>
  <si>
    <t>C214.8.1</t>
  </si>
  <si>
    <t>C214.8.2</t>
  </si>
  <si>
    <t>C214.8.3</t>
  </si>
  <si>
    <t>C214.8.4</t>
  </si>
  <si>
    <t>C214.8.5</t>
  </si>
  <si>
    <t>C214.9.1</t>
  </si>
  <si>
    <t>C214.9.2</t>
  </si>
  <si>
    <t>C214.9.3</t>
  </si>
  <si>
    <t>C214.9.4</t>
  </si>
  <si>
    <t>C214.9.5</t>
  </si>
  <si>
    <t>C214.10.1</t>
  </si>
  <si>
    <t>C214.10.2</t>
  </si>
  <si>
    <t>C214.10.3</t>
  </si>
  <si>
    <t>C214.10.4</t>
  </si>
  <si>
    <t>C214.10.5</t>
  </si>
  <si>
    <t>C223.1.1</t>
  </si>
  <si>
    <t>C223.1.6</t>
  </si>
  <si>
    <t>C223.1.7</t>
  </si>
  <si>
    <t>C223.1.8</t>
  </si>
  <si>
    <t>C223.1.9</t>
  </si>
  <si>
    <t>C223.1.10</t>
  </si>
  <si>
    <t>C223.2.6</t>
  </si>
  <si>
    <t>C223.2.7</t>
  </si>
  <si>
    <t>C223.2.8</t>
  </si>
  <si>
    <t>C223.2.9</t>
  </si>
  <si>
    <t>C223.2.10</t>
  </si>
  <si>
    <t>C223.3.6</t>
  </si>
  <si>
    <t>C223.3.7</t>
  </si>
  <si>
    <t>C223.3.8</t>
  </si>
  <si>
    <t>C223.3.9</t>
  </si>
  <si>
    <t>C223.3.10</t>
  </si>
  <si>
    <t>C223.4.6</t>
  </si>
  <si>
    <t>C223.4.7</t>
  </si>
  <si>
    <t>C223.4.8</t>
  </si>
  <si>
    <t>C223.4.9</t>
  </si>
  <si>
    <t>C223.4.10</t>
  </si>
  <si>
    <t>C223.5.6</t>
  </si>
  <si>
    <t>C223.5.7</t>
  </si>
  <si>
    <t>C223.5.8</t>
  </si>
  <si>
    <t>C223.5.9</t>
  </si>
  <si>
    <t>C223.5.10</t>
  </si>
  <si>
    <t>C223.6.6</t>
  </si>
  <si>
    <t>C223.6.7</t>
  </si>
  <si>
    <t>C223.6.8</t>
  </si>
  <si>
    <t>C223.6.9</t>
  </si>
  <si>
    <t>C223.6.10</t>
  </si>
  <si>
    <t>C223.7.6</t>
  </si>
  <si>
    <t>C223.7.7</t>
  </si>
  <si>
    <t>C223.7.8</t>
  </si>
  <si>
    <t>C223.7.9</t>
  </si>
  <si>
    <t>C223.7.10</t>
  </si>
  <si>
    <t>C223.8.6</t>
  </si>
  <si>
    <t>C223.8.7</t>
  </si>
  <si>
    <t>C223.8.8</t>
  </si>
  <si>
    <t>C223.8.9</t>
  </si>
  <si>
    <t>C223.8.10</t>
  </si>
  <si>
    <t>C223.9.6</t>
  </si>
  <si>
    <t>C223.9.7</t>
  </si>
  <si>
    <t>C223.9.8</t>
  </si>
  <si>
    <t>C223.9.9</t>
  </si>
  <si>
    <t>C223.9.10</t>
  </si>
  <si>
    <t>C223.10.6</t>
  </si>
  <si>
    <t>C223.10.7</t>
  </si>
  <si>
    <t>C223.10.8</t>
  </si>
  <si>
    <t>C223.10.9</t>
  </si>
  <si>
    <t>C223.10.10</t>
  </si>
  <si>
    <t>C224.1.1</t>
  </si>
  <si>
    <t>C224.1.6</t>
  </si>
  <si>
    <t>C224.1.7</t>
  </si>
  <si>
    <t>C224.1.8</t>
  </si>
  <si>
    <t>C224.1.9</t>
  </si>
  <si>
    <t>C224.1.10</t>
  </si>
  <si>
    <t>C224.2.6</t>
  </si>
  <si>
    <t>C224.2.7</t>
  </si>
  <si>
    <t>C224.2.8</t>
  </si>
  <si>
    <t>C224.2.9</t>
  </si>
  <si>
    <t>C224.2.10</t>
  </si>
  <si>
    <t>C224.3.6</t>
  </si>
  <si>
    <t>C224.3.7</t>
  </si>
  <si>
    <t>C224.3.8</t>
  </si>
  <si>
    <t>C224.3.9</t>
  </si>
  <si>
    <t>C224.3.10</t>
  </si>
  <si>
    <t>C224.4.6</t>
  </si>
  <si>
    <t>C224.4.7</t>
  </si>
  <si>
    <t>C224.4.8</t>
  </si>
  <si>
    <t>C224.4.9</t>
  </si>
  <si>
    <t>C224.4.10</t>
  </si>
  <si>
    <t>C224.5.6</t>
  </si>
  <si>
    <t>C224.5.7</t>
  </si>
  <si>
    <t>C224.5.8</t>
  </si>
  <si>
    <t>C224.5.9</t>
  </si>
  <si>
    <t>C224.5.10</t>
  </si>
  <si>
    <t>C224.6.6</t>
  </si>
  <si>
    <t>C224.6.7</t>
  </si>
  <si>
    <t>C224.6.8</t>
  </si>
  <si>
    <t>C224.6.9</t>
  </si>
  <si>
    <t>C224.6.10</t>
  </si>
  <si>
    <t>C224.7.6</t>
  </si>
  <si>
    <t>C224.7.7</t>
  </si>
  <si>
    <t>C224.7.8</t>
  </si>
  <si>
    <t>C224.7.9</t>
  </si>
  <si>
    <t>C224.7.10</t>
  </si>
  <si>
    <t>C224.8.6</t>
  </si>
  <si>
    <t>C224.8.7</t>
  </si>
  <si>
    <t>C224.8.8</t>
  </si>
  <si>
    <t>C224.8.9</t>
  </si>
  <si>
    <t>C224.8.10</t>
  </si>
  <si>
    <t>C224.9.6</t>
  </si>
  <si>
    <t>C224.9.7</t>
  </si>
  <si>
    <t>C224.9.8</t>
  </si>
  <si>
    <t>C224.9.9</t>
  </si>
  <si>
    <t>C224.9.10</t>
  </si>
  <si>
    <t>C224.10.6</t>
  </si>
  <si>
    <t>C224.10.7</t>
  </si>
  <si>
    <t>C224.10.8</t>
  </si>
  <si>
    <t>C224.10.9</t>
  </si>
  <si>
    <t>C224.10.10</t>
  </si>
  <si>
    <t>LIIGITAMINE</t>
  </si>
  <si>
    <t>ÜLDANDMED</t>
  </si>
  <si>
    <t>ARHITEKTUUR</t>
  </si>
  <si>
    <t>GEOMEETRIA</t>
  </si>
  <si>
    <t>ENERGIA</t>
  </si>
  <si>
    <t>Kaldkatus/Lamekatus_0/1</t>
  </si>
  <si>
    <t>0/1</t>
  </si>
  <si>
    <t>Rõdude olemasolu_0/1</t>
  </si>
  <si>
    <t>Aaken/Asein</t>
  </si>
  <si>
    <t>Otsaseinte akende olemasolu_0/1</t>
  </si>
  <si>
    <t>Välisseina_liik(Ekspert hinnangu alusel)</t>
  </si>
  <si>
    <t>KOV</t>
  </si>
  <si>
    <t>Akna ja fassaadi suhe</t>
  </si>
  <si>
    <t>Aknad otsaseintes</t>
  </si>
  <si>
    <t>Energiamärgis</t>
  </si>
  <si>
    <t>EHR_kood</t>
  </si>
  <si>
    <t>212</t>
  </si>
  <si>
    <t>puit</t>
  </si>
  <si>
    <t>Harju maakond</t>
  </si>
  <si>
    <t xml:space="preserve"> Tallinn</t>
  </si>
  <si>
    <t>Muu kolme või enama korteriga elamu</t>
  </si>
  <si>
    <t>E</t>
  </si>
  <si>
    <t>211</t>
  </si>
  <si>
    <t>Võru maakond</t>
  </si>
  <si>
    <t xml:space="preserve"> Võru linn</t>
  </si>
  <si>
    <t>G</t>
  </si>
  <si>
    <t>Valga maakond</t>
  </si>
  <si>
    <t xml:space="preserve"> Otepää vald</t>
  </si>
  <si>
    <t>Tartu maakond</t>
  </si>
  <si>
    <t xml:space="preserve"> Tartu linn</t>
  </si>
  <si>
    <t>TP41</t>
  </si>
  <si>
    <t>H</t>
  </si>
  <si>
    <t>B211</t>
  </si>
  <si>
    <t xml:space="preserve"> Harku vald</t>
  </si>
  <si>
    <t xml:space="preserve"> Jõelähtme vald</t>
  </si>
  <si>
    <t xml:space="preserve"> Saue vald</t>
  </si>
  <si>
    <t>B221</t>
  </si>
  <si>
    <t xml:space="preserve"> Saku vald</t>
  </si>
  <si>
    <t>TP22</t>
  </si>
  <si>
    <t>B212</t>
  </si>
  <si>
    <t xml:space="preserve"> Keila linn</t>
  </si>
  <si>
    <t>0*</t>
  </si>
  <si>
    <t>Lääne-Viru maakond</t>
  </si>
  <si>
    <t xml:space="preserve"> Rakvere linn</t>
  </si>
  <si>
    <t xml:space="preserve"> Vinni vald</t>
  </si>
  <si>
    <t>Rapla maakond</t>
  </si>
  <si>
    <t xml:space="preserve"> Rapla vald</t>
  </si>
  <si>
    <t xml:space="preserve"> Kohila vald</t>
  </si>
  <si>
    <t>TP24</t>
  </si>
  <si>
    <t xml:space="preserve"> Elva vald</t>
  </si>
  <si>
    <t>vahvelpaneel</t>
  </si>
  <si>
    <t>TP25</t>
  </si>
  <si>
    <t>TP29</t>
  </si>
  <si>
    <t>TP26</t>
  </si>
  <si>
    <t>TP23</t>
  </si>
  <si>
    <t>A212</t>
  </si>
  <si>
    <t>suurplokk</t>
  </si>
  <si>
    <t>Viljandi maakond</t>
  </si>
  <si>
    <t xml:space="preserve"> Põhja-Sakala vald</t>
  </si>
  <si>
    <t xml:space="preserve"> Kose vald</t>
  </si>
  <si>
    <t>Põlva maakond</t>
  </si>
  <si>
    <t xml:space="preserve"> Põlva vald</t>
  </si>
  <si>
    <t xml:space="preserve"> Valga vald</t>
  </si>
  <si>
    <t>väikepaneel</t>
  </si>
  <si>
    <t xml:space="preserve"> Tõrva vald</t>
  </si>
  <si>
    <t xml:space="preserve"> Võru vald</t>
  </si>
  <si>
    <t>Lääne maakond</t>
  </si>
  <si>
    <t xml:space="preserve"> Haapsalu linn</t>
  </si>
  <si>
    <t>Saare maakond</t>
  </si>
  <si>
    <t xml:space="preserve"> Saaremaa vald</t>
  </si>
  <si>
    <t>Ida-Viru maakond</t>
  </si>
  <si>
    <t xml:space="preserve"> Jõhvi vald</t>
  </si>
  <si>
    <t xml:space="preserve"> Rae vald</t>
  </si>
  <si>
    <t>TP18</t>
  </si>
  <si>
    <t xml:space="preserve"> Lääne-Nigula vald</t>
  </si>
  <si>
    <t xml:space="preserve"> Tartu vald</t>
  </si>
  <si>
    <t xml:space="preserve"> Viljandi linn</t>
  </si>
  <si>
    <t>väikeplokk</t>
  </si>
  <si>
    <t>Pärnu maakond</t>
  </si>
  <si>
    <t xml:space="preserve"> Põhja-Pärnumaa vald</t>
  </si>
  <si>
    <t>TP20</t>
  </si>
  <si>
    <t xml:space="preserve"> Rakvere vald</t>
  </si>
  <si>
    <t>tuhaplokk</t>
  </si>
  <si>
    <t>TP19</t>
  </si>
  <si>
    <t>TP32</t>
  </si>
  <si>
    <t xml:space="preserve"> Tori vald</t>
  </si>
  <si>
    <t>TP37</t>
  </si>
  <si>
    <t xml:space="preserve"> Viljandi vald</t>
  </si>
  <si>
    <t xml:space="preserve"> Kehtna vald</t>
  </si>
  <si>
    <t>Järva maakond</t>
  </si>
  <si>
    <t xml:space="preserve"> Paide linn</t>
  </si>
  <si>
    <t>Jõgeva maakond</t>
  </si>
  <si>
    <t xml:space="preserve"> Põltsamaa vald</t>
  </si>
  <si>
    <t>TP38</t>
  </si>
  <si>
    <t xml:space="preserve"> Toila vald</t>
  </si>
  <si>
    <t xml:space="preserve"> Kastre vald</t>
  </si>
  <si>
    <t xml:space="preserve"> Kadrina vald</t>
  </si>
  <si>
    <t xml:space="preserve"> Järva vald</t>
  </si>
  <si>
    <t>TP16</t>
  </si>
  <si>
    <t xml:space="preserve"> Märjamaa vald</t>
  </si>
  <si>
    <t xml:space="preserve"> Jõgeva vald</t>
  </si>
  <si>
    <t>F</t>
  </si>
  <si>
    <t>TP35</t>
  </si>
  <si>
    <t xml:space="preserve"> Kambja vald</t>
  </si>
  <si>
    <t>TP40</t>
  </si>
  <si>
    <t xml:space="preserve"> Pärnu linn</t>
  </si>
  <si>
    <t xml:space="preserve"> Viru-Nigula vald</t>
  </si>
  <si>
    <t>TP39</t>
  </si>
  <si>
    <t xml:space="preserve"> Lüganuse vald</t>
  </si>
  <si>
    <t>TP27</t>
  </si>
  <si>
    <t xml:space="preserve"> Viimsi vald</t>
  </si>
  <si>
    <t xml:space="preserve"> Raasiku vald</t>
  </si>
  <si>
    <t>TP33</t>
  </si>
  <si>
    <t xml:space="preserve"> Tapa vald</t>
  </si>
  <si>
    <t>tellis/väikeplokk</t>
  </si>
  <si>
    <t xml:space="preserve"> Anija vald</t>
  </si>
  <si>
    <t>C222</t>
  </si>
  <si>
    <t>TP12</t>
  </si>
  <si>
    <t>C122</t>
  </si>
  <si>
    <t>TP36</t>
  </si>
  <si>
    <t>Ühiselamu üliõpilastele või õpilastele</t>
  </si>
  <si>
    <t>TP17</t>
  </si>
  <si>
    <t>TP15</t>
  </si>
  <si>
    <t>TP11</t>
  </si>
  <si>
    <t>B222</t>
  </si>
  <si>
    <t>TP34</t>
  </si>
  <si>
    <t>TP28</t>
  </si>
  <si>
    <t>TP13</t>
  </si>
  <si>
    <t>TP30</t>
  </si>
  <si>
    <t>TP31</t>
  </si>
  <si>
    <t>TP21</t>
  </si>
  <si>
    <t>A211</t>
  </si>
  <si>
    <t>TP14</t>
  </si>
  <si>
    <t>Referents</t>
  </si>
  <si>
    <t>Tähis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</si>
</sst>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2" x14ac:knownFonts="1">
    <font>
      <sz val="11"/>
      <color theme="1"/>
      <name val="Calibri"/>
      <family val="2"/>
      <scheme val="minor"/>
    </font>
    <font>
      <sz val="11"/>
      <color rgb="FF000000"/>
      <name val="Calibri"/>
      <family val="2"/>
    </font>
    <font>
      <sz val="12"/>
      <color rgb="FF000000"/>
      <name val="Calibri"/>
      <family val="2"/>
    </font>
    <font>
      <sz val="8"/>
      <name val="Calibri"/>
      <family val="2"/>
      <scheme val="minor"/>
    </font>
    <font>
      <b/>
      <sz val="11"/>
      <color theme="1"/>
      <name val="Calibri"/>
      <family val="2"/>
      <scheme val="minor"/>
    </font>
    <font>
      <b/>
      <sz val="11"/>
      <color rgb="FF000000"/>
      <name val="Calibri"/>
      <family val="2"/>
    </font>
    <font>
      <u/>
      <sz val="11"/>
      <color theme="10"/>
      <name val="Calibri"/>
      <family val="2"/>
      <scheme val="minor"/>
    </font>
    <font>
      <b/>
      <sz val="16"/>
      <color theme="1"/>
      <name val="Calibri"/>
      <family val="2"/>
      <scheme val="minor"/>
    </font>
    <font>
      <sz val="9"/>
      <color indexed="81"/>
      <name val="Tahoma"/>
      <family val="2"/>
    </font>
    <font>
      <b/>
      <sz val="9"/>
      <color indexed="81"/>
      <name val="Tahoma"/>
      <family val="2"/>
    </font>
    <font>
      <sz val="11"/>
      <color theme="1"/>
      <name val="Calibri"/>
      <family val="2"/>
      <scheme val="minor"/>
    </font>
    <font>
      <sz val="11"/>
      <color rgb="FF444444"/>
      <name val="Calibri"/>
      <family val="2"/>
      <charset val="1"/>
    </font>
    <font>
      <sz val="11"/>
      <color rgb="FF444444"/>
      <name val="Calibri"/>
      <family val="2"/>
    </font>
    <font>
      <sz val="11"/>
      <name val="Calibri"/>
      <family val="2"/>
    </font>
    <font>
      <sz val="11"/>
      <name val="Calibri"/>
      <family val="2"/>
      <scheme val="minor"/>
    </font>
    <font>
      <sz val="11"/>
      <color rgb="FFFF0000"/>
      <name val="Calibri"/>
      <family val="2"/>
      <scheme val="minor"/>
    </font>
    <font>
      <i/>
      <sz val="11"/>
      <color rgb="FFFF0000"/>
      <name val="Calibri"/>
      <family val="2"/>
      <scheme val="minor"/>
    </font>
    <font>
      <sz val="10"/>
      <color rgb="FF000000"/>
      <name val="Times New Roman"/>
      <family val="1"/>
    </font>
    <font>
      <sz val="10"/>
      <name val="Times New Roman"/>
      <family val="1"/>
    </font>
    <font>
      <sz val="10"/>
      <color theme="1"/>
      <name val="Times New Roman"/>
      <family val="1"/>
    </font>
    <font>
      <b/>
      <sz val="11"/>
      <color theme="0"/>
      <name val="Calibri"/>
      <family val="2"/>
      <scheme val="minor"/>
    </font>
    <font>
      <b/>
      <sz val="14"/>
      <color theme="1"/>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rgb="FFFFFFFF"/>
        <bgColor indexed="64"/>
      </patternFill>
    </fill>
    <fill>
      <patternFill patternType="solid">
        <fgColor rgb="FFE2EFDA"/>
        <bgColor rgb="FF000000"/>
      </patternFill>
    </fill>
    <fill>
      <patternFill patternType="solid">
        <fgColor theme="0" tint="-4.9989318521683403E-2"/>
        <bgColor indexed="64"/>
      </patternFill>
    </fill>
    <fill>
      <patternFill patternType="solid">
        <fgColor theme="4"/>
        <bgColor theme="4"/>
      </patternFill>
    </fill>
    <fill>
      <patternFill patternType="solid">
        <fgColor theme="4" tint="0.79998168889431442"/>
        <bgColor theme="4" tint="0.79998168889431442"/>
      </patternFill>
    </fill>
  </fills>
  <borders count="49">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medium">
        <color indexed="64"/>
      </top>
      <bottom/>
      <diagonal/>
    </border>
    <border>
      <left style="medium">
        <color indexed="64"/>
      </left>
      <right/>
      <top/>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indexed="64"/>
      </left>
      <right/>
      <top style="thin">
        <color indexed="64"/>
      </top>
      <bottom/>
      <diagonal/>
    </border>
    <border>
      <left style="thin">
        <color indexed="64"/>
      </left>
      <right/>
      <top style="thin">
        <color theme="4" tint="0.39997558519241921"/>
      </top>
      <bottom/>
      <diagonal/>
    </border>
    <border>
      <left/>
      <right/>
      <top style="thin">
        <color indexed="64"/>
      </top>
      <bottom/>
      <diagonal/>
    </border>
    <border>
      <left style="medium">
        <color indexed="64"/>
      </left>
      <right/>
      <top style="thin">
        <color theme="4" tint="0.39997558519241921"/>
      </top>
      <bottom/>
      <diagonal/>
    </border>
    <border>
      <left style="thin">
        <color theme="4" tint="0.39997558519241921"/>
      </left>
      <right/>
      <top style="thin">
        <color theme="4" tint="0.39997558519241921"/>
      </top>
      <bottom/>
      <diagonal/>
    </border>
    <border>
      <left style="thin">
        <color indexed="64"/>
      </left>
      <right/>
      <top style="thin">
        <color indexed="64"/>
      </top>
      <bottom style="thin">
        <color indexed="64"/>
      </bottom>
      <diagonal/>
    </border>
    <border>
      <left style="thin">
        <color indexed="64"/>
      </left>
      <right/>
      <top style="thin">
        <color theme="4" tint="0.39997558519241921"/>
      </top>
      <bottom style="thin">
        <color theme="4" tint="0.39997558519241921"/>
      </bottom>
      <diagonal/>
    </border>
  </borders>
  <cellStyleXfs count="3">
    <xf numFmtId="0" fontId="0" fillId="0" borderId="0"/>
    <xf numFmtId="0" fontId="6" fillId="0" borderId="0" applyNumberFormat="0" applyFill="0" applyBorder="0" applyAlignment="0" applyProtection="0"/>
    <xf numFmtId="0" fontId="10" fillId="0" borderId="0"/>
  </cellStyleXfs>
  <cellXfs count="402">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wrapText="1"/>
    </xf>
    <xf numFmtId="0" fontId="0" fillId="0" borderId="0" xfId="0" applyAlignment="1">
      <alignment vertical="center"/>
    </xf>
    <xf numFmtId="0" fontId="0" fillId="0" borderId="0" xfId="0" applyAlignment="1">
      <alignment horizontal="left" vertical="center"/>
    </xf>
    <xf numFmtId="0" fontId="0" fillId="0" borderId="0" xfId="0" applyAlignment="1">
      <alignment vertical="center" wrapText="1"/>
    </xf>
    <xf numFmtId="0" fontId="4" fillId="0" borderId="0" xfId="0" applyFont="1" applyAlignment="1">
      <alignment horizontal="left" vertical="center"/>
    </xf>
    <xf numFmtId="0" fontId="4" fillId="0" borderId="0" xfId="0" applyFont="1"/>
    <xf numFmtId="0" fontId="0" fillId="0" borderId="0" xfId="0" applyAlignment="1">
      <alignment textRotation="255" wrapText="1"/>
    </xf>
    <xf numFmtId="0" fontId="0" fillId="0" borderId="7" xfId="0" applyBorder="1" applyAlignment="1">
      <alignment vertical="center" wrapText="1"/>
    </xf>
    <xf numFmtId="0" fontId="0" fillId="0" borderId="7" xfId="0" applyBorder="1" applyAlignment="1">
      <alignment horizontal="center" vertical="center" wrapText="1"/>
    </xf>
    <xf numFmtId="0" fontId="0" fillId="2" borderId="7" xfId="0" applyFill="1" applyBorder="1" applyAlignment="1">
      <alignment vertical="center" wrapText="1"/>
    </xf>
    <xf numFmtId="1" fontId="0" fillId="0" borderId="0" xfId="0" applyNumberFormat="1" applyAlignment="1">
      <alignment horizontal="center" wrapText="1"/>
    </xf>
    <xf numFmtId="1" fontId="0" fillId="0" borderId="0" xfId="0" applyNumberFormat="1" applyAlignment="1">
      <alignment horizontal="center"/>
    </xf>
    <xf numFmtId="164" fontId="0" fillId="0" borderId="0" xfId="0" applyNumberFormat="1" applyAlignment="1">
      <alignment horizontal="center"/>
    </xf>
    <xf numFmtId="0" fontId="4" fillId="0" borderId="2" xfId="0" applyFont="1" applyBorder="1" applyAlignment="1">
      <alignment horizontal="center" vertical="top"/>
    </xf>
    <xf numFmtId="0" fontId="11" fillId="0" borderId="0" xfId="0" quotePrefix="1" applyFont="1"/>
    <xf numFmtId="0" fontId="0" fillId="0" borderId="2" xfId="0" applyBorder="1"/>
    <xf numFmtId="0" fontId="0" fillId="2" borderId="2" xfId="0" applyFill="1" applyBorder="1"/>
    <xf numFmtId="0" fontId="0" fillId="2" borderId="2" xfId="0" applyFill="1" applyBorder="1" applyAlignment="1">
      <alignment horizontal="center"/>
    </xf>
    <xf numFmtId="0" fontId="0" fillId="0" borderId="2" xfId="0" applyBorder="1" applyAlignment="1">
      <alignment horizontal="center"/>
    </xf>
    <xf numFmtId="0" fontId="0" fillId="0" borderId="2" xfId="0" applyBorder="1" applyAlignment="1">
      <alignment wrapText="1"/>
    </xf>
    <xf numFmtId="0" fontId="0" fillId="0" borderId="2" xfId="0" applyBorder="1" applyAlignment="1">
      <alignment horizontal="center" wrapText="1"/>
    </xf>
    <xf numFmtId="0" fontId="0" fillId="2" borderId="11" xfId="0" applyFill="1" applyBorder="1"/>
    <xf numFmtId="0" fontId="0" fillId="2" borderId="16" xfId="0" applyFill="1" applyBorder="1"/>
    <xf numFmtId="0" fontId="0" fillId="2" borderId="11" xfId="0" applyFill="1" applyBorder="1" applyAlignment="1">
      <alignment horizontal="center"/>
    </xf>
    <xf numFmtId="0" fontId="0" fillId="2" borderId="16" xfId="0" applyFill="1" applyBorder="1" applyAlignment="1">
      <alignment horizontal="center"/>
    </xf>
    <xf numFmtId="0" fontId="0" fillId="0" borderId="11" xfId="0" applyBorder="1"/>
    <xf numFmtId="0" fontId="0" fillId="0" borderId="11" xfId="0" applyBorder="1" applyAlignment="1">
      <alignment horizontal="center"/>
    </xf>
    <xf numFmtId="0" fontId="0" fillId="0" borderId="16" xfId="0" applyBorder="1"/>
    <xf numFmtId="0" fontId="0" fillId="0" borderId="16" xfId="0" applyBorder="1" applyAlignment="1">
      <alignment horizontal="center"/>
    </xf>
    <xf numFmtId="0" fontId="0" fillId="0" borderId="11" xfId="0" applyBorder="1" applyAlignment="1">
      <alignment wrapText="1"/>
    </xf>
    <xf numFmtId="0" fontId="0" fillId="0" borderId="11" xfId="0" applyBorder="1" applyAlignment="1">
      <alignment horizontal="center" wrapText="1"/>
    </xf>
    <xf numFmtId="0" fontId="0" fillId="0" borderId="16" xfId="0" applyBorder="1" applyAlignment="1">
      <alignment wrapText="1"/>
    </xf>
    <xf numFmtId="0" fontId="0" fillId="0" borderId="16" xfId="0" applyBorder="1" applyAlignment="1">
      <alignment horizontal="center" wrapText="1"/>
    </xf>
    <xf numFmtId="0" fontId="0" fillId="0" borderId="19" xfId="0" applyBorder="1"/>
    <xf numFmtId="0" fontId="0" fillId="0" borderId="19" xfId="0" applyBorder="1" applyAlignment="1">
      <alignment horizontal="center"/>
    </xf>
    <xf numFmtId="1" fontId="0" fillId="0" borderId="11" xfId="0" applyNumberFormat="1" applyBorder="1" applyAlignment="1">
      <alignment horizontal="center"/>
    </xf>
    <xf numFmtId="164" fontId="0" fillId="0" borderId="2" xfId="0" applyNumberFormat="1" applyBorder="1" applyAlignment="1">
      <alignment horizontal="center"/>
    </xf>
    <xf numFmtId="1" fontId="0" fillId="0" borderId="2" xfId="0" applyNumberFormat="1" applyBorder="1" applyAlignment="1">
      <alignment horizontal="center"/>
    </xf>
    <xf numFmtId="164" fontId="0" fillId="0" borderId="16" xfId="0" applyNumberFormat="1" applyBorder="1" applyAlignment="1">
      <alignment horizontal="center"/>
    </xf>
    <xf numFmtId="164" fontId="0" fillId="2" borderId="11" xfId="0" applyNumberFormat="1" applyFill="1" applyBorder="1" applyAlignment="1">
      <alignment horizontal="center"/>
    </xf>
    <xf numFmtId="164" fontId="0" fillId="2" borderId="2" xfId="0" applyNumberFormat="1" applyFill="1" applyBorder="1" applyAlignment="1">
      <alignment horizontal="center"/>
    </xf>
    <xf numFmtId="2" fontId="0" fillId="2" borderId="2" xfId="0" applyNumberFormat="1" applyFill="1" applyBorder="1" applyAlignment="1">
      <alignment horizontal="center"/>
    </xf>
    <xf numFmtId="164" fontId="0" fillId="2" borderId="16" xfId="0" applyNumberFormat="1" applyFill="1" applyBorder="1" applyAlignment="1">
      <alignment horizontal="center"/>
    </xf>
    <xf numFmtId="164" fontId="0" fillId="0" borderId="11" xfId="0" applyNumberFormat="1" applyBorder="1" applyAlignment="1">
      <alignment horizontal="center"/>
    </xf>
    <xf numFmtId="2" fontId="0" fillId="0" borderId="2" xfId="0" applyNumberFormat="1" applyBorder="1" applyAlignment="1">
      <alignment horizontal="center"/>
    </xf>
    <xf numFmtId="2" fontId="0" fillId="0" borderId="11" xfId="0" applyNumberFormat="1" applyBorder="1" applyAlignment="1">
      <alignment horizontal="center"/>
    </xf>
    <xf numFmtId="164" fontId="0" fillId="0" borderId="19" xfId="0" applyNumberFormat="1" applyBorder="1" applyAlignment="1">
      <alignment horizontal="center"/>
    </xf>
    <xf numFmtId="0" fontId="0" fillId="2" borderId="22" xfId="0" applyFill="1" applyBorder="1"/>
    <xf numFmtId="0" fontId="0" fillId="2" borderId="22" xfId="0" applyFill="1" applyBorder="1" applyAlignment="1">
      <alignment horizontal="center"/>
    </xf>
    <xf numFmtId="0" fontId="6" fillId="0" borderId="0" xfId="1" applyAlignment="1">
      <alignment horizontal="left" vertical="center"/>
    </xf>
    <xf numFmtId="0" fontId="0" fillId="2" borderId="19" xfId="0" applyFill="1" applyBorder="1"/>
    <xf numFmtId="0" fontId="0" fillId="2" borderId="19" xfId="0" applyFill="1" applyBorder="1" applyAlignment="1">
      <alignment horizontal="center"/>
    </xf>
    <xf numFmtId="164" fontId="0" fillId="2" borderId="19" xfId="0" applyNumberFormat="1" applyFill="1" applyBorder="1" applyAlignment="1">
      <alignment horizontal="center"/>
    </xf>
    <xf numFmtId="0" fontId="0" fillId="2" borderId="3" xfId="0" applyFill="1" applyBorder="1"/>
    <xf numFmtId="0" fontId="0" fillId="2" borderId="3" xfId="0" applyFill="1" applyBorder="1" applyAlignment="1">
      <alignment horizontal="center"/>
    </xf>
    <xf numFmtId="165" fontId="0" fillId="2" borderId="3" xfId="0" applyNumberFormat="1" applyFill="1" applyBorder="1" applyAlignment="1">
      <alignment horizontal="center"/>
    </xf>
    <xf numFmtId="0" fontId="0" fillId="0" borderId="2" xfId="0" applyBorder="1" applyAlignment="1">
      <alignment vertical="center"/>
    </xf>
    <xf numFmtId="0" fontId="0" fillId="0" borderId="2" xfId="0" applyBorder="1" applyAlignment="1">
      <alignment horizontal="center" vertical="center"/>
    </xf>
    <xf numFmtId="1" fontId="0" fillId="0" borderId="2" xfId="0" applyNumberFormat="1" applyBorder="1"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0" fontId="6" fillId="0" borderId="0" xfId="1" applyAlignment="1">
      <alignment vertical="center" wrapText="1"/>
    </xf>
    <xf numFmtId="0" fontId="1" fillId="0" borderId="2" xfId="0" applyFont="1" applyBorder="1" applyAlignment="1">
      <alignment vertical="center" wrapText="1"/>
    </xf>
    <xf numFmtId="0" fontId="1" fillId="0" borderId="2" xfId="0" applyFont="1" applyBorder="1" applyAlignment="1">
      <alignment horizontal="center" vertical="center" wrapText="1"/>
    </xf>
    <xf numFmtId="0" fontId="13" fillId="0" borderId="2" xfId="0" applyFont="1" applyBorder="1" applyAlignment="1">
      <alignment horizontal="left" vertical="center" wrapText="1"/>
    </xf>
    <xf numFmtId="0" fontId="0" fillId="0" borderId="2" xfId="0" applyBorder="1" applyAlignment="1">
      <alignment horizontal="left" vertical="center" wrapText="1"/>
    </xf>
    <xf numFmtId="0" fontId="13" fillId="0" borderId="11" xfId="0" applyFont="1" applyBorder="1" applyAlignment="1">
      <alignment horizontal="left" vertical="center" wrapText="1"/>
    </xf>
    <xf numFmtId="0" fontId="0" fillId="0" borderId="12" xfId="0" applyBorder="1" applyAlignment="1">
      <alignment horizontal="left" vertical="center" wrapText="1"/>
    </xf>
    <xf numFmtId="0" fontId="0" fillId="0" borderId="14" xfId="0" applyBorder="1" applyAlignment="1">
      <alignment horizontal="left" vertical="center" wrapText="1"/>
    </xf>
    <xf numFmtId="0" fontId="13" fillId="0" borderId="14" xfId="0" applyFont="1" applyBorder="1" applyAlignment="1">
      <alignment horizontal="left" vertical="center" wrapText="1"/>
    </xf>
    <xf numFmtId="0" fontId="0" fillId="0" borderId="17" xfId="0" applyBorder="1" applyAlignment="1">
      <alignment horizontal="left" vertical="center" wrapText="1"/>
    </xf>
    <xf numFmtId="0" fontId="1" fillId="0" borderId="2" xfId="0" applyFont="1" applyBorder="1" applyAlignment="1">
      <alignment vertical="center"/>
    </xf>
    <xf numFmtId="0" fontId="1" fillId="0" borderId="2" xfId="0" applyFont="1" applyBorder="1" applyAlignment="1">
      <alignment horizontal="center" vertical="center"/>
    </xf>
    <xf numFmtId="0" fontId="13" fillId="0" borderId="2" xfId="0" applyFont="1" applyBorder="1" applyAlignment="1">
      <alignment horizontal="left" vertical="center"/>
    </xf>
    <xf numFmtId="0" fontId="14" fillId="0" borderId="2" xfId="0" applyFont="1" applyBorder="1" applyAlignment="1">
      <alignment horizontal="left" vertical="center" wrapText="1"/>
    </xf>
    <xf numFmtId="0" fontId="1" fillId="0" borderId="2" xfId="0" applyFont="1" applyBorder="1" applyAlignment="1">
      <alignment horizontal="left" vertical="center" wrapText="1"/>
    </xf>
    <xf numFmtId="0" fontId="1" fillId="0" borderId="2" xfId="0" applyFont="1" applyBorder="1" applyAlignment="1">
      <alignment horizontal="left" vertical="center"/>
    </xf>
    <xf numFmtId="0" fontId="0" fillId="0" borderId="2" xfId="0" applyBorder="1" applyAlignment="1">
      <alignment horizontal="left" vertical="center"/>
    </xf>
    <xf numFmtId="0" fontId="1" fillId="0" borderId="11" xfId="0" applyFont="1" applyBorder="1" applyAlignment="1">
      <alignment vertical="center"/>
    </xf>
    <xf numFmtId="0" fontId="1" fillId="0" borderId="11" xfId="0" applyFont="1" applyBorder="1" applyAlignment="1">
      <alignment horizontal="center" vertical="center"/>
    </xf>
    <xf numFmtId="0" fontId="13" fillId="0" borderId="11" xfId="0" applyFont="1" applyBorder="1" applyAlignment="1">
      <alignment horizontal="left" vertical="center"/>
    </xf>
    <xf numFmtId="0" fontId="6" fillId="0" borderId="0" xfId="1" applyAlignment="1">
      <alignment horizontal="left" vertical="center" wrapText="1"/>
    </xf>
    <xf numFmtId="0" fontId="0" fillId="2" borderId="11" xfId="0" applyFill="1" applyBorder="1" applyAlignment="1">
      <alignment vertical="center" wrapText="1"/>
    </xf>
    <xf numFmtId="0" fontId="0" fillId="0" borderId="11" xfId="0" applyBorder="1" applyAlignment="1">
      <alignment vertical="center" wrapText="1"/>
    </xf>
    <xf numFmtId="0" fontId="0" fillId="2" borderId="2" xfId="0" applyFill="1" applyBorder="1" applyAlignment="1">
      <alignment vertical="center" wrapText="1"/>
    </xf>
    <xf numFmtId="0" fontId="0" fillId="0" borderId="2" xfId="0" applyBorder="1" applyAlignment="1">
      <alignment vertical="center" wrapText="1"/>
    </xf>
    <xf numFmtId="0" fontId="0" fillId="2" borderId="16" xfId="0" applyFill="1" applyBorder="1" applyAlignment="1">
      <alignment vertical="center" wrapText="1"/>
    </xf>
    <xf numFmtId="0" fontId="0" fillId="0" borderId="16" xfId="0" applyBorder="1" applyAlignment="1">
      <alignment vertical="center" wrapText="1"/>
    </xf>
    <xf numFmtId="0" fontId="0" fillId="0" borderId="14" xfId="0" applyBorder="1" applyAlignment="1">
      <alignment vertical="center" wrapText="1"/>
    </xf>
    <xf numFmtId="0" fontId="0" fillId="0" borderId="11" xfId="0" applyBorder="1" applyAlignment="1">
      <alignment vertical="center"/>
    </xf>
    <xf numFmtId="0" fontId="0" fillId="2" borderId="19" xfId="0" applyFill="1" applyBorder="1" applyAlignment="1">
      <alignment vertical="center" wrapText="1"/>
    </xf>
    <xf numFmtId="0" fontId="0" fillId="0" borderId="19" xfId="0" applyBorder="1" applyAlignment="1">
      <alignment vertical="center" wrapText="1"/>
    </xf>
    <xf numFmtId="0" fontId="1" fillId="0" borderId="19" xfId="0" applyFont="1" applyBorder="1" applyAlignment="1">
      <alignment vertical="center"/>
    </xf>
    <xf numFmtId="0" fontId="1" fillId="0" borderId="19" xfId="0" applyFont="1" applyBorder="1" applyAlignment="1">
      <alignment horizontal="center" vertical="center"/>
    </xf>
    <xf numFmtId="0" fontId="13" fillId="0" borderId="19" xfId="0" applyFont="1" applyBorder="1" applyAlignment="1">
      <alignment horizontal="left" vertical="center" wrapText="1"/>
    </xf>
    <xf numFmtId="0" fontId="13" fillId="0" borderId="19" xfId="0" applyFont="1" applyBorder="1" applyAlignment="1">
      <alignment horizontal="left" vertical="center"/>
    </xf>
    <xf numFmtId="0" fontId="0" fillId="0" borderId="20" xfId="0" applyBorder="1" applyAlignment="1">
      <alignment horizontal="left" vertical="center" wrapText="1"/>
    </xf>
    <xf numFmtId="0" fontId="0" fillId="3" borderId="2" xfId="0" applyFill="1" applyBorder="1" applyAlignment="1">
      <alignment vertical="center" wrapText="1"/>
    </xf>
    <xf numFmtId="0" fontId="0" fillId="0" borderId="16" xfId="0" applyBorder="1" applyAlignment="1">
      <alignment horizontal="center" vertical="center"/>
    </xf>
    <xf numFmtId="0" fontId="0" fillId="0" borderId="16" xfId="0" applyBorder="1" applyAlignment="1">
      <alignment horizontal="left" vertical="center"/>
    </xf>
    <xf numFmtId="0" fontId="0" fillId="0" borderId="11" xfId="0" applyBorder="1" applyAlignment="1">
      <alignment horizontal="center" vertical="center" wrapText="1"/>
    </xf>
    <xf numFmtId="0" fontId="0" fillId="0" borderId="2" xfId="0" applyBorder="1" applyAlignment="1">
      <alignment horizontal="center" vertical="center" wrapText="1"/>
    </xf>
    <xf numFmtId="0" fontId="0" fillId="0" borderId="19" xfId="0" applyBorder="1" applyAlignment="1">
      <alignment vertical="center"/>
    </xf>
    <xf numFmtId="0" fontId="0" fillId="0" borderId="19" xfId="0" applyBorder="1" applyAlignment="1">
      <alignment horizontal="center" vertical="center"/>
    </xf>
    <xf numFmtId="0" fontId="0" fillId="0" borderId="19" xfId="0" applyBorder="1" applyAlignment="1">
      <alignment horizontal="left" vertical="center"/>
    </xf>
    <xf numFmtId="0" fontId="0" fillId="0" borderId="20" xfId="0" applyBorder="1" applyAlignment="1">
      <alignment vertical="center" wrapText="1"/>
    </xf>
    <xf numFmtId="0" fontId="0" fillId="0" borderId="11" xfId="0" applyBorder="1" applyAlignment="1">
      <alignment horizontal="center" vertical="center"/>
    </xf>
    <xf numFmtId="0" fontId="0" fillId="0" borderId="11" xfId="0" applyBorder="1" applyAlignment="1">
      <alignment horizontal="left" vertical="center"/>
    </xf>
    <xf numFmtId="0" fontId="0" fillId="0" borderId="12" xfId="0" applyBorder="1" applyAlignment="1">
      <alignment vertical="center" wrapText="1"/>
    </xf>
    <xf numFmtId="0" fontId="0" fillId="0" borderId="2" xfId="0" quotePrefix="1" applyBorder="1" applyAlignment="1">
      <alignment vertical="center" wrapText="1"/>
    </xf>
    <xf numFmtId="0" fontId="0" fillId="0" borderId="11" xfId="0" applyBorder="1" applyAlignment="1">
      <alignment horizontal="left" vertical="center" wrapText="1"/>
    </xf>
    <xf numFmtId="0" fontId="2" fillId="0" borderId="16" xfId="0" applyFont="1" applyBorder="1" applyAlignment="1">
      <alignment vertical="center" wrapText="1"/>
    </xf>
    <xf numFmtId="0" fontId="2" fillId="0" borderId="16" xfId="0" applyFont="1" applyBorder="1" applyAlignment="1">
      <alignment horizontal="center" vertical="center" wrapText="1"/>
    </xf>
    <xf numFmtId="0" fontId="0" fillId="0" borderId="16" xfId="0" applyBorder="1" applyAlignment="1">
      <alignment horizontal="left" vertical="center" wrapText="1"/>
    </xf>
    <xf numFmtId="0" fontId="0" fillId="2" borderId="3" xfId="0" applyFill="1" applyBorder="1" applyAlignment="1">
      <alignment vertical="center" wrapText="1"/>
    </xf>
    <xf numFmtId="0" fontId="0" fillId="0" borderId="3" xfId="0" applyBorder="1" applyAlignment="1">
      <alignment vertical="center" wrapText="1"/>
    </xf>
    <xf numFmtId="0" fontId="1" fillId="0" borderId="3" xfId="0" applyFont="1" applyBorder="1" applyAlignment="1">
      <alignment horizontal="left" vertical="center" wrapText="1"/>
    </xf>
    <xf numFmtId="0" fontId="1" fillId="0" borderId="16" xfId="0" applyFont="1" applyBorder="1" applyAlignment="1">
      <alignment vertical="center"/>
    </xf>
    <xf numFmtId="0" fontId="1" fillId="0" borderId="16" xfId="0" applyFont="1" applyBorder="1" applyAlignment="1">
      <alignment horizontal="center" vertical="center"/>
    </xf>
    <xf numFmtId="0" fontId="13" fillId="0" borderId="16" xfId="0" applyFont="1" applyBorder="1" applyAlignment="1">
      <alignment horizontal="left" vertical="center"/>
    </xf>
    <xf numFmtId="0" fontId="0" fillId="0" borderId="16" xfId="0" applyBorder="1" applyAlignment="1">
      <alignment vertical="center"/>
    </xf>
    <xf numFmtId="0" fontId="0" fillId="0" borderId="3" xfId="0" applyBorder="1" applyAlignment="1">
      <alignment horizontal="left" vertical="center"/>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0" fillId="0" borderId="19" xfId="0" applyBorder="1" applyAlignment="1">
      <alignment horizontal="left" vertical="center" wrapText="1"/>
    </xf>
    <xf numFmtId="0" fontId="0" fillId="0" borderId="17" xfId="0" applyBorder="1" applyAlignment="1">
      <alignment vertical="center" wrapText="1"/>
    </xf>
    <xf numFmtId="0" fontId="7" fillId="0" borderId="0" xfId="0" applyFont="1" applyAlignment="1">
      <alignment horizontal="left" vertical="center"/>
    </xf>
    <xf numFmtId="0" fontId="4" fillId="0" borderId="27" xfId="0" applyFont="1" applyBorder="1" applyAlignment="1">
      <alignment vertical="center" wrapText="1"/>
    </xf>
    <xf numFmtId="0" fontId="0" fillId="0" borderId="3" xfId="0" applyBorder="1" applyAlignment="1">
      <alignment vertical="center"/>
    </xf>
    <xf numFmtId="0" fontId="0" fillId="0" borderId="3" xfId="0" applyBorder="1" applyAlignment="1">
      <alignment horizontal="center" vertical="center"/>
    </xf>
    <xf numFmtId="0" fontId="0" fillId="0" borderId="25" xfId="0" applyBorder="1" applyAlignment="1">
      <alignment vertical="center" wrapText="1"/>
    </xf>
    <xf numFmtId="0" fontId="0" fillId="3" borderId="16" xfId="0" applyFill="1" applyBorder="1" applyAlignment="1">
      <alignment vertical="center" wrapText="1"/>
    </xf>
    <xf numFmtId="0" fontId="0" fillId="0" borderId="3" xfId="0" applyBorder="1" applyAlignment="1">
      <alignment horizontal="center" vertical="center" wrapText="1"/>
    </xf>
    <xf numFmtId="0" fontId="0" fillId="0" borderId="3" xfId="0" applyBorder="1" applyAlignment="1">
      <alignment horizontal="left" vertical="center" wrapText="1"/>
    </xf>
    <xf numFmtId="0" fontId="0" fillId="0" borderId="25" xfId="0" applyBorder="1" applyAlignment="1">
      <alignment horizontal="left" vertical="center" wrapText="1"/>
    </xf>
    <xf numFmtId="0" fontId="1" fillId="0" borderId="14" xfId="0" applyFont="1" applyBorder="1" applyAlignment="1">
      <alignment horizontal="left" vertical="center" wrapText="1"/>
    </xf>
    <xf numFmtId="0" fontId="0" fillId="0" borderId="4" xfId="0" applyBorder="1" applyAlignment="1">
      <alignment vertical="center" wrapText="1"/>
    </xf>
    <xf numFmtId="49" fontId="0" fillId="2" borderId="16" xfId="0" applyNumberFormat="1" applyFill="1" applyBorder="1"/>
    <xf numFmtId="2" fontId="0" fillId="2" borderId="3" xfId="0" applyNumberFormat="1" applyFill="1" applyBorder="1" applyAlignment="1">
      <alignment horizontal="center"/>
    </xf>
    <xf numFmtId="0" fontId="0" fillId="0" borderId="11" xfId="0" quotePrefix="1" applyBorder="1" applyAlignment="1">
      <alignment vertical="center" wrapText="1"/>
    </xf>
    <xf numFmtId="0" fontId="0" fillId="0" borderId="16" xfId="0" quotePrefix="1" applyBorder="1" applyAlignment="1">
      <alignment vertical="center" wrapText="1"/>
    </xf>
    <xf numFmtId="0" fontId="0" fillId="0" borderId="11" xfId="0" quotePrefix="1" applyBorder="1" applyAlignment="1">
      <alignment horizontal="left" vertical="center" wrapText="1"/>
    </xf>
    <xf numFmtId="0" fontId="0" fillId="0" borderId="2" xfId="0" quotePrefix="1" applyBorder="1" applyAlignment="1">
      <alignment horizontal="left" vertical="center" wrapText="1"/>
    </xf>
    <xf numFmtId="0" fontId="0" fillId="0" borderId="19" xfId="0" quotePrefix="1" applyBorder="1" applyAlignment="1">
      <alignment horizontal="left" vertical="center" wrapText="1"/>
    </xf>
    <xf numFmtId="2" fontId="0" fillId="0" borderId="11" xfId="0" applyNumberFormat="1" applyBorder="1" applyAlignment="1">
      <alignment horizontal="left" vertical="center" wrapText="1"/>
    </xf>
    <xf numFmtId="2" fontId="0" fillId="0" borderId="2" xfId="0" applyNumberFormat="1" applyBorder="1" applyAlignment="1">
      <alignment horizontal="left" vertical="center" wrapText="1"/>
    </xf>
    <xf numFmtId="0" fontId="1" fillId="0" borderId="3" xfId="0" applyFont="1" applyBorder="1" applyAlignment="1">
      <alignment horizontal="center" vertical="center"/>
    </xf>
    <xf numFmtId="0" fontId="13" fillId="0" borderId="16" xfId="0" applyFont="1" applyBorder="1" applyAlignment="1">
      <alignment horizontal="left" vertical="center" wrapText="1"/>
    </xf>
    <xf numFmtId="0" fontId="1" fillId="0" borderId="3" xfId="0" applyFont="1" applyBorder="1" applyAlignment="1">
      <alignment horizontal="left" vertical="center"/>
    </xf>
    <xf numFmtId="0" fontId="13" fillId="0" borderId="17" xfId="0" applyFont="1" applyBorder="1" applyAlignment="1">
      <alignment horizontal="left" vertical="center" wrapText="1"/>
    </xf>
    <xf numFmtId="0" fontId="5" fillId="0" borderId="26" xfId="0" applyFont="1" applyBorder="1" applyAlignment="1">
      <alignment horizontal="left" vertical="center"/>
    </xf>
    <xf numFmtId="0" fontId="5" fillId="0" borderId="27" xfId="0" applyFont="1" applyBorder="1" applyAlignment="1">
      <alignment vertical="center" wrapText="1"/>
    </xf>
    <xf numFmtId="0" fontId="5" fillId="0" borderId="27" xfId="0" applyFont="1" applyBorder="1" applyAlignment="1">
      <alignment horizontal="center" vertical="center" wrapText="1"/>
    </xf>
    <xf numFmtId="0" fontId="5" fillId="0" borderId="27" xfId="0" applyFont="1" applyBorder="1" applyAlignment="1">
      <alignment horizontal="left" vertical="center" wrapText="1"/>
    </xf>
    <xf numFmtId="0" fontId="5" fillId="0" borderId="29" xfId="0" applyFont="1" applyBorder="1" applyAlignment="1">
      <alignment horizontal="left" vertical="center" wrapText="1"/>
    </xf>
    <xf numFmtId="0" fontId="1" fillId="0" borderId="25" xfId="0" applyFont="1" applyBorder="1" applyAlignment="1">
      <alignment horizontal="left" vertical="center" wrapText="1"/>
    </xf>
    <xf numFmtId="0" fontId="1" fillId="0" borderId="16" xfId="0" quotePrefix="1" applyFont="1" applyBorder="1" applyAlignment="1">
      <alignment horizontal="center" vertical="center"/>
    </xf>
    <xf numFmtId="0" fontId="1" fillId="0" borderId="19" xfId="0" applyFont="1" applyBorder="1" applyAlignment="1">
      <alignment horizontal="left" vertical="center" wrapText="1"/>
    </xf>
    <xf numFmtId="0" fontId="1" fillId="0" borderId="19" xfId="0" applyFont="1" applyBorder="1" applyAlignment="1">
      <alignment horizontal="left" vertical="center"/>
    </xf>
    <xf numFmtId="2" fontId="0" fillId="0" borderId="19" xfId="0" applyNumberFormat="1" applyBorder="1" applyAlignment="1">
      <alignment horizontal="left" vertical="center" wrapText="1"/>
    </xf>
    <xf numFmtId="0" fontId="4" fillId="0" borderId="27" xfId="0" applyFont="1" applyBorder="1" applyAlignment="1">
      <alignment horizontal="center" vertical="center" wrapText="1"/>
    </xf>
    <xf numFmtId="0" fontId="0" fillId="0" borderId="21" xfId="0" applyBorder="1" applyAlignment="1">
      <alignment horizontal="left" vertical="center" wrapText="1"/>
    </xf>
    <xf numFmtId="0" fontId="0" fillId="0" borderId="22" xfId="0" applyBorder="1" applyAlignment="1">
      <alignment vertical="center" wrapText="1"/>
    </xf>
    <xf numFmtId="0" fontId="0" fillId="2" borderId="22" xfId="0" applyFill="1" applyBorder="1" applyAlignment="1">
      <alignment vertical="center" wrapText="1"/>
    </xf>
    <xf numFmtId="0" fontId="0" fillId="0" borderId="22" xfId="0" applyBorder="1" applyAlignment="1">
      <alignment horizontal="center" vertical="center" wrapText="1"/>
    </xf>
    <xf numFmtId="0" fontId="0" fillId="0" borderId="22" xfId="0" quotePrefix="1" applyBorder="1" applyAlignment="1">
      <alignment horizontal="left" vertical="center" wrapText="1"/>
    </xf>
    <xf numFmtId="0" fontId="0" fillId="0" borderId="23" xfId="0" applyBorder="1" applyAlignment="1">
      <alignment vertical="center" wrapText="1"/>
    </xf>
    <xf numFmtId="0" fontId="15" fillId="0" borderId="0" xfId="0" applyFont="1" applyAlignment="1">
      <alignment vertical="center" wrapText="1"/>
    </xf>
    <xf numFmtId="0" fontId="15" fillId="0" borderId="0" xfId="0" applyFont="1" applyAlignment="1">
      <alignment horizontal="center" vertical="center" wrapText="1"/>
    </xf>
    <xf numFmtId="0" fontId="15" fillId="0" borderId="0" xfId="0" applyFont="1" applyAlignment="1">
      <alignment horizontal="right" vertical="center" wrapText="1"/>
    </xf>
    <xf numFmtId="0" fontId="16" fillId="0" borderId="0" xfId="0" applyFont="1" applyAlignment="1">
      <alignment horizontal="right" vertical="center" wrapText="1"/>
    </xf>
    <xf numFmtId="49" fontId="0" fillId="0" borderId="0" xfId="0" applyNumberFormat="1"/>
    <xf numFmtId="49" fontId="0" fillId="0" borderId="0" xfId="0" applyNumberFormat="1" applyAlignment="1">
      <alignment wrapText="1"/>
    </xf>
    <xf numFmtId="49" fontId="0" fillId="2" borderId="11" xfId="0" applyNumberFormat="1" applyFill="1" applyBorder="1"/>
    <xf numFmtId="49" fontId="0" fillId="2" borderId="22" xfId="0" applyNumberFormat="1" applyFill="1" applyBorder="1"/>
    <xf numFmtId="49" fontId="0" fillId="0" borderId="11" xfId="0" applyNumberFormat="1" applyBorder="1"/>
    <xf numFmtId="49" fontId="0" fillId="0" borderId="2" xfId="0" applyNumberFormat="1" applyBorder="1"/>
    <xf numFmtId="49" fontId="0" fillId="0" borderId="2" xfId="0" applyNumberFormat="1" applyBorder="1" applyAlignment="1">
      <alignment vertical="center"/>
    </xf>
    <xf numFmtId="49" fontId="0" fillId="0" borderId="16" xfId="0" applyNumberFormat="1" applyBorder="1"/>
    <xf numFmtId="49" fontId="0" fillId="2" borderId="2" xfId="0" applyNumberFormat="1" applyFill="1" applyBorder="1"/>
    <xf numFmtId="49" fontId="0" fillId="2" borderId="19" xfId="0" applyNumberFormat="1" applyFill="1" applyBorder="1"/>
    <xf numFmtId="49" fontId="0" fillId="0" borderId="19" xfId="0" applyNumberFormat="1" applyBorder="1"/>
    <xf numFmtId="49" fontId="0" fillId="2" borderId="3" xfId="0" applyNumberFormat="1" applyFill="1" applyBorder="1"/>
    <xf numFmtId="49" fontId="0" fillId="0" borderId="11" xfId="0" applyNumberFormat="1" applyBorder="1" applyAlignment="1">
      <alignment wrapText="1"/>
    </xf>
    <xf numFmtId="49" fontId="0" fillId="0" borderId="2" xfId="0" applyNumberFormat="1" applyBorder="1" applyAlignment="1">
      <alignment wrapText="1"/>
    </xf>
    <xf numFmtId="49" fontId="0" fillId="0" borderId="16" xfId="0" applyNumberFormat="1" applyBorder="1" applyAlignment="1">
      <alignment wrapText="1"/>
    </xf>
    <xf numFmtId="0" fontId="0" fillId="0" borderId="30" xfId="0" applyBorder="1" applyAlignment="1">
      <alignment vertical="center"/>
    </xf>
    <xf numFmtId="164" fontId="10" fillId="0" borderId="2" xfId="2" applyNumberFormat="1" applyBorder="1" applyAlignment="1">
      <alignment horizontal="center"/>
    </xf>
    <xf numFmtId="2" fontId="10" fillId="0" borderId="2" xfId="2" applyNumberFormat="1" applyBorder="1" applyAlignment="1">
      <alignment horizontal="center"/>
    </xf>
    <xf numFmtId="2" fontId="10" fillId="2" borderId="3" xfId="2" applyNumberFormat="1" applyFill="1" applyBorder="1" applyAlignment="1">
      <alignment horizontal="center"/>
    </xf>
    <xf numFmtId="2" fontId="10" fillId="2" borderId="2" xfId="2" applyNumberFormat="1" applyFill="1" applyBorder="1" applyAlignment="1">
      <alignment horizontal="center"/>
    </xf>
    <xf numFmtId="2" fontId="10" fillId="2" borderId="19" xfId="2" applyNumberFormat="1" applyFill="1" applyBorder="1" applyAlignment="1">
      <alignment horizontal="center"/>
    </xf>
    <xf numFmtId="2" fontId="10" fillId="0" borderId="11" xfId="2" applyNumberFormat="1" applyBorder="1" applyAlignment="1">
      <alignment horizontal="center"/>
    </xf>
    <xf numFmtId="0" fontId="10" fillId="0" borderId="2" xfId="2" applyBorder="1" applyAlignment="1">
      <alignment horizontal="center"/>
    </xf>
    <xf numFmtId="0" fontId="10" fillId="0" borderId="16" xfId="2" applyBorder="1" applyAlignment="1">
      <alignment horizontal="center"/>
    </xf>
    <xf numFmtId="165" fontId="10" fillId="2" borderId="3" xfId="2" applyNumberFormat="1" applyFill="1" applyBorder="1" applyAlignment="1">
      <alignment horizontal="center"/>
    </xf>
    <xf numFmtId="164" fontId="10" fillId="2" borderId="2" xfId="2" applyNumberFormat="1" applyFill="1" applyBorder="1" applyAlignment="1">
      <alignment horizontal="center"/>
    </xf>
    <xf numFmtId="164" fontId="10" fillId="2" borderId="16" xfId="2" applyNumberFormat="1" applyFill="1" applyBorder="1" applyAlignment="1">
      <alignment horizontal="center"/>
    </xf>
    <xf numFmtId="164" fontId="10" fillId="0" borderId="11" xfId="2" applyNumberFormat="1" applyBorder="1" applyAlignment="1">
      <alignment horizontal="center"/>
    </xf>
    <xf numFmtId="164" fontId="10" fillId="0" borderId="19" xfId="2" applyNumberFormat="1" applyBorder="1" applyAlignment="1">
      <alignment horizontal="center"/>
    </xf>
    <xf numFmtId="0" fontId="1" fillId="0" borderId="2" xfId="0" applyFont="1" applyBorder="1" applyAlignment="1">
      <alignment horizontal="center"/>
    </xf>
    <xf numFmtId="0" fontId="1" fillId="6" borderId="2" xfId="0" applyFont="1" applyFill="1" applyBorder="1" applyAlignment="1">
      <alignment horizontal="center"/>
    </xf>
    <xf numFmtId="0" fontId="1" fillId="6" borderId="19" xfId="0" applyFont="1" applyFill="1" applyBorder="1" applyAlignment="1">
      <alignment horizontal="center"/>
    </xf>
    <xf numFmtId="0" fontId="1" fillId="6" borderId="16" xfId="0" applyFont="1" applyFill="1" applyBorder="1" applyAlignment="1">
      <alignment horizontal="center"/>
    </xf>
    <xf numFmtId="0" fontId="17" fillId="0" borderId="0" xfId="0" applyFont="1" applyAlignment="1">
      <alignment wrapText="1"/>
    </xf>
    <xf numFmtId="49" fontId="17" fillId="0" borderId="0" xfId="0" applyNumberFormat="1" applyFont="1" applyAlignment="1">
      <alignment wrapText="1"/>
    </xf>
    <xf numFmtId="49" fontId="18" fillId="0" borderId="0" xfId="0" applyNumberFormat="1" applyFont="1" applyAlignment="1">
      <alignment wrapText="1"/>
    </xf>
    <xf numFmtId="0" fontId="18" fillId="0" borderId="0" xfId="0" applyFont="1" applyAlignment="1">
      <alignment wrapText="1"/>
    </xf>
    <xf numFmtId="0" fontId="17" fillId="0" borderId="0" xfId="0" applyFont="1"/>
    <xf numFmtId="0" fontId="17" fillId="0" borderId="0" xfId="0" quotePrefix="1" applyFont="1" applyAlignment="1">
      <alignment wrapText="1"/>
    </xf>
    <xf numFmtId="0" fontId="19" fillId="0" borderId="0" xfId="0" applyFont="1" applyAlignment="1">
      <alignment horizontal="justify" vertical="center" wrapText="1"/>
    </xf>
    <xf numFmtId="16" fontId="19" fillId="0" borderId="0" xfId="0" applyNumberFormat="1" applyFont="1" applyAlignment="1">
      <alignment horizontal="justify" vertical="center" wrapText="1"/>
    </xf>
    <xf numFmtId="164" fontId="0" fillId="0" borderId="0" xfId="0" applyNumberFormat="1" applyAlignment="1">
      <alignment wrapText="1"/>
    </xf>
    <xf numFmtId="1" fontId="0" fillId="0" borderId="0" xfId="0" applyNumberFormat="1" applyAlignment="1">
      <alignment wrapText="1"/>
    </xf>
    <xf numFmtId="2" fontId="0" fillId="0" borderId="0" xfId="0" applyNumberFormat="1" applyAlignment="1">
      <alignment wrapText="1"/>
    </xf>
    <xf numFmtId="0" fontId="0" fillId="0" borderId="4" xfId="0" applyBorder="1" applyAlignment="1">
      <alignment wrapText="1"/>
    </xf>
    <xf numFmtId="0" fontId="0" fillId="0" borderId="6" xfId="0" applyBorder="1" applyAlignment="1">
      <alignment wrapText="1"/>
    </xf>
    <xf numFmtId="1" fontId="0" fillId="0" borderId="6" xfId="0" applyNumberFormat="1" applyBorder="1" applyAlignment="1">
      <alignment horizontal="center"/>
    </xf>
    <xf numFmtId="164" fontId="0" fillId="0" borderId="6" xfId="0" applyNumberFormat="1" applyBorder="1" applyAlignment="1">
      <alignment horizontal="center"/>
    </xf>
    <xf numFmtId="164" fontId="0" fillId="0" borderId="6" xfId="0" applyNumberFormat="1" applyBorder="1" applyAlignment="1">
      <alignment wrapText="1"/>
    </xf>
    <xf numFmtId="1" fontId="0" fillId="0" borderId="6" xfId="0" applyNumberFormat="1" applyBorder="1" applyAlignment="1">
      <alignment wrapText="1"/>
    </xf>
    <xf numFmtId="2" fontId="0" fillId="0" borderId="6" xfId="0" applyNumberFormat="1" applyBorder="1" applyAlignment="1">
      <alignment wrapText="1"/>
    </xf>
    <xf numFmtId="1" fontId="0" fillId="2" borderId="6" xfId="0" applyNumberFormat="1" applyFill="1" applyBorder="1" applyAlignment="1">
      <alignment horizontal="center"/>
    </xf>
    <xf numFmtId="0" fontId="0" fillId="0" borderId="9" xfId="0" applyBorder="1" applyAlignment="1">
      <alignment vertical="center"/>
    </xf>
    <xf numFmtId="1" fontId="0" fillId="2" borderId="0" xfId="0" applyNumberFormat="1" applyFill="1" applyAlignment="1">
      <alignment horizontal="center"/>
    </xf>
    <xf numFmtId="1" fontId="0" fillId="2" borderId="32" xfId="0" applyNumberFormat="1" applyFill="1" applyBorder="1" applyAlignment="1">
      <alignment horizontal="center"/>
    </xf>
    <xf numFmtId="1" fontId="0" fillId="2" borderId="34" xfId="0" applyNumberFormat="1" applyFill="1" applyBorder="1" applyAlignment="1">
      <alignment horizontal="center"/>
    </xf>
    <xf numFmtId="0" fontId="0" fillId="2" borderId="0" xfId="0" applyFill="1" applyAlignment="1">
      <alignment wrapText="1"/>
    </xf>
    <xf numFmtId="2" fontId="0" fillId="0" borderId="0" xfId="0" applyNumberFormat="1" applyAlignment="1">
      <alignment horizontal="center"/>
    </xf>
    <xf numFmtId="2" fontId="0" fillId="0" borderId="6" xfId="0" applyNumberFormat="1" applyBorder="1" applyAlignment="1">
      <alignment horizontal="center"/>
    </xf>
    <xf numFmtId="0" fontId="0" fillId="7" borderId="0" xfId="0" applyFill="1" applyAlignment="1">
      <alignment horizontal="center" textRotation="255" wrapText="1"/>
    </xf>
    <xf numFmtId="1" fontId="0" fillId="7" borderId="0" xfId="0" applyNumberFormat="1" applyFill="1" applyAlignment="1">
      <alignment horizontal="center"/>
    </xf>
    <xf numFmtId="1" fontId="0" fillId="7" borderId="6" xfId="0" applyNumberFormat="1" applyFill="1" applyBorder="1" applyAlignment="1">
      <alignment horizontal="center"/>
    </xf>
    <xf numFmtId="0" fontId="0" fillId="7" borderId="0" xfId="0" applyFill="1" applyAlignment="1">
      <alignment wrapText="1"/>
    </xf>
    <xf numFmtId="0" fontId="0" fillId="0" borderId="36" xfId="0" applyBorder="1" applyAlignment="1">
      <alignment vertical="center"/>
    </xf>
    <xf numFmtId="0" fontId="0" fillId="7" borderId="0" xfId="0" applyFill="1" applyAlignment="1">
      <alignment vertical="center" wrapText="1"/>
    </xf>
    <xf numFmtId="0" fontId="0" fillId="7" borderId="0" xfId="0" applyFill="1" applyAlignment="1">
      <alignment vertical="center"/>
    </xf>
    <xf numFmtId="0" fontId="0" fillId="2" borderId="6" xfId="0" applyFill="1" applyBorder="1" applyAlignment="1">
      <alignment wrapText="1"/>
    </xf>
    <xf numFmtId="2" fontId="0" fillId="2" borderId="6" xfId="0" applyNumberFormat="1" applyFill="1" applyBorder="1" applyAlignment="1">
      <alignment horizontal="center"/>
    </xf>
    <xf numFmtId="0" fontId="0" fillId="2" borderId="0" xfId="0" applyFill="1" applyAlignment="1">
      <alignment horizontal="center" wrapText="1"/>
    </xf>
    <xf numFmtId="1" fontId="0" fillId="2" borderId="5" xfId="0" applyNumberFormat="1" applyFill="1" applyBorder="1" applyAlignment="1">
      <alignment horizontal="center"/>
    </xf>
    <xf numFmtId="2" fontId="0" fillId="2" borderId="0" xfId="0" applyNumberFormat="1" applyFill="1" applyAlignment="1">
      <alignment horizontal="center"/>
    </xf>
    <xf numFmtId="1" fontId="0" fillId="2" borderId="33" xfId="0" applyNumberFormat="1" applyFill="1" applyBorder="1" applyAlignment="1">
      <alignment horizontal="center"/>
    </xf>
    <xf numFmtId="0" fontId="0" fillId="2" borderId="31" xfId="0" applyFill="1" applyBorder="1" applyAlignment="1">
      <alignment horizontal="center" vertical="center" wrapText="1"/>
    </xf>
    <xf numFmtId="49" fontId="0" fillId="2" borderId="5" xfId="0" applyNumberFormat="1" applyFill="1" applyBorder="1" applyAlignment="1">
      <alignment wrapText="1"/>
    </xf>
    <xf numFmtId="1" fontId="0" fillId="2" borderId="0" xfId="0" applyNumberFormat="1" applyFill="1" applyAlignment="1">
      <alignment horizontal="center" wrapText="1"/>
    </xf>
    <xf numFmtId="0" fontId="0" fillId="2" borderId="32" xfId="0" applyFill="1" applyBorder="1" applyAlignment="1">
      <alignment horizontal="center" wrapText="1"/>
    </xf>
    <xf numFmtId="49" fontId="0" fillId="2" borderId="33" xfId="0" applyNumberFormat="1" applyFill="1" applyBorder="1" applyAlignment="1">
      <alignment wrapText="1"/>
    </xf>
    <xf numFmtId="1" fontId="0" fillId="2" borderId="6" xfId="0" applyNumberFormat="1" applyFill="1" applyBorder="1" applyAlignment="1">
      <alignment horizontal="center" wrapText="1"/>
    </xf>
    <xf numFmtId="0" fontId="0" fillId="2" borderId="34" xfId="0" applyFill="1" applyBorder="1" applyAlignment="1">
      <alignment horizontal="center" wrapText="1"/>
    </xf>
    <xf numFmtId="49" fontId="0" fillId="2" borderId="33" xfId="0" applyNumberFormat="1" applyFill="1" applyBorder="1" applyAlignment="1">
      <alignment vertical="center" wrapText="1"/>
    </xf>
    <xf numFmtId="0" fontId="0" fillId="2" borderId="6" xfId="0" applyFill="1" applyBorder="1" applyAlignment="1">
      <alignment vertical="center" wrapText="1"/>
    </xf>
    <xf numFmtId="1" fontId="0" fillId="2" borderId="6" xfId="0" applyNumberFormat="1" applyFill="1" applyBorder="1" applyAlignment="1">
      <alignment horizontal="center" vertical="center" wrapText="1"/>
    </xf>
    <xf numFmtId="0" fontId="0" fillId="2" borderId="34" xfId="0" applyFill="1" applyBorder="1" applyAlignment="1">
      <alignment horizontal="center" vertical="center" wrapText="1"/>
    </xf>
    <xf numFmtId="49" fontId="0" fillId="2" borderId="37" xfId="0" applyNumberFormat="1" applyFill="1" applyBorder="1" applyAlignment="1">
      <alignment wrapText="1"/>
    </xf>
    <xf numFmtId="0" fontId="0" fillId="2" borderId="4" xfId="0" applyFill="1" applyBorder="1" applyAlignment="1">
      <alignment wrapText="1"/>
    </xf>
    <xf numFmtId="1" fontId="0" fillId="2" borderId="4" xfId="0" applyNumberFormat="1" applyFill="1" applyBorder="1" applyAlignment="1">
      <alignment horizontal="center" wrapText="1"/>
    </xf>
    <xf numFmtId="0" fontId="0" fillId="2" borderId="38" xfId="0" applyFill="1" applyBorder="1" applyAlignment="1">
      <alignment horizontal="center" wrapText="1"/>
    </xf>
    <xf numFmtId="1" fontId="0" fillId="0" borderId="4" xfId="0" applyNumberFormat="1" applyBorder="1" applyAlignment="1">
      <alignment horizontal="center"/>
    </xf>
    <xf numFmtId="1" fontId="0" fillId="2" borderId="37" xfId="0" applyNumberFormat="1" applyFill="1" applyBorder="1" applyAlignment="1">
      <alignment horizontal="center"/>
    </xf>
    <xf numFmtId="1" fontId="0" fillId="2" borderId="4" xfId="0" applyNumberFormat="1" applyFill="1" applyBorder="1" applyAlignment="1">
      <alignment horizontal="center"/>
    </xf>
    <xf numFmtId="2" fontId="0" fillId="2" borderId="4" xfId="0" applyNumberFormat="1" applyFill="1" applyBorder="1" applyAlignment="1">
      <alignment horizontal="center"/>
    </xf>
    <xf numFmtId="164" fontId="0" fillId="0" borderId="4" xfId="0" applyNumberFormat="1" applyBorder="1" applyAlignment="1">
      <alignment wrapText="1"/>
    </xf>
    <xf numFmtId="1" fontId="0" fillId="0" borderId="4" xfId="0" applyNumberFormat="1" applyBorder="1" applyAlignment="1">
      <alignment wrapText="1"/>
    </xf>
    <xf numFmtId="1" fontId="0" fillId="2" borderId="38" xfId="0" applyNumberFormat="1" applyFill="1" applyBorder="1" applyAlignment="1">
      <alignment horizontal="center"/>
    </xf>
    <xf numFmtId="1" fontId="0" fillId="7" borderId="4" xfId="0" applyNumberFormat="1" applyFill="1" applyBorder="1" applyAlignment="1">
      <alignment horizontal="center"/>
    </xf>
    <xf numFmtId="164" fontId="0" fillId="0" borderId="4" xfId="0" applyNumberFormat="1" applyBorder="1" applyAlignment="1">
      <alignment horizontal="center"/>
    </xf>
    <xf numFmtId="2" fontId="0" fillId="0" borderId="4" xfId="0" applyNumberFormat="1" applyBorder="1" applyAlignment="1">
      <alignment horizontal="center"/>
    </xf>
    <xf numFmtId="2" fontId="0" fillId="0" borderId="4" xfId="0" applyNumberFormat="1" applyBorder="1" applyAlignment="1">
      <alignment wrapText="1"/>
    </xf>
    <xf numFmtId="165" fontId="0" fillId="0" borderId="0" xfId="0" applyNumberFormat="1" applyAlignment="1">
      <alignment horizontal="center"/>
    </xf>
    <xf numFmtId="166" fontId="0" fillId="0" borderId="4" xfId="0" applyNumberFormat="1" applyBorder="1" applyAlignment="1">
      <alignment horizontal="center"/>
    </xf>
    <xf numFmtId="49" fontId="0" fillId="0" borderId="30" xfId="0" applyNumberFormat="1" applyBorder="1" applyAlignment="1">
      <alignment vertical="center"/>
    </xf>
    <xf numFmtId="166" fontId="0" fillId="0" borderId="0" xfId="0" applyNumberFormat="1" applyAlignment="1">
      <alignment horizontal="center"/>
    </xf>
    <xf numFmtId="0" fontId="0" fillId="9" borderId="40" xfId="0" applyFill="1" applyBorder="1" applyAlignment="1">
      <alignment horizontal="center"/>
    </xf>
    <xf numFmtId="0" fontId="0" fillId="9" borderId="40" xfId="0" applyFill="1" applyBorder="1"/>
    <xf numFmtId="0" fontId="0" fillId="9" borderId="40" xfId="0" applyFill="1" applyBorder="1" applyAlignment="1">
      <alignment horizontal="center" vertical="center"/>
    </xf>
    <xf numFmtId="165" fontId="0" fillId="9" borderId="40" xfId="0" applyNumberFormat="1" applyFill="1" applyBorder="1" applyAlignment="1">
      <alignment horizontal="center" vertical="center"/>
    </xf>
    <xf numFmtId="0" fontId="20" fillId="8" borderId="0" xfId="0" applyFont="1" applyFill="1"/>
    <xf numFmtId="0" fontId="20" fillId="8" borderId="41" xfId="0" applyFont="1" applyFill="1" applyBorder="1"/>
    <xf numFmtId="0" fontId="20" fillId="8" borderId="42" xfId="0" applyFont="1" applyFill="1" applyBorder="1" applyAlignment="1">
      <alignment horizontal="center" vertical="top"/>
    </xf>
    <xf numFmtId="0" fontId="20" fillId="8" borderId="42" xfId="0" applyFont="1" applyFill="1" applyBorder="1" applyAlignment="1">
      <alignment horizontal="center" vertical="center"/>
    </xf>
    <xf numFmtId="0" fontId="20" fillId="8" borderId="43" xfId="0" applyFont="1" applyFill="1" applyBorder="1" applyAlignment="1">
      <alignment horizontal="center" vertical="center"/>
    </xf>
    <xf numFmtId="0" fontId="20" fillId="8" borderId="41" xfId="0" applyFont="1" applyFill="1" applyBorder="1" applyAlignment="1">
      <alignment horizontal="center" vertical="center"/>
    </xf>
    <xf numFmtId="0" fontId="4" fillId="9" borderId="42" xfId="0" applyFont="1" applyFill="1" applyBorder="1" applyAlignment="1">
      <alignment horizontal="center" vertical="top"/>
    </xf>
    <xf numFmtId="0" fontId="4" fillId="9" borderId="43" xfId="0" applyFont="1" applyFill="1" applyBorder="1" applyAlignment="1">
      <alignment horizontal="center" vertical="top"/>
    </xf>
    <xf numFmtId="0" fontId="0" fillId="9" borderId="44" xfId="0" applyFill="1" applyBorder="1"/>
    <xf numFmtId="0" fontId="0" fillId="9" borderId="44" xfId="0" applyFill="1" applyBorder="1" applyAlignment="1">
      <alignment horizontal="center" vertical="center"/>
    </xf>
    <xf numFmtId="0" fontId="0" fillId="9" borderId="44" xfId="0" applyFill="1" applyBorder="1" applyAlignment="1">
      <alignment horizontal="center"/>
    </xf>
    <xf numFmtId="0" fontId="0" fillId="9" borderId="41" xfId="0" applyFill="1" applyBorder="1" applyAlignment="1">
      <alignment horizontal="center" vertical="center"/>
    </xf>
    <xf numFmtId="165" fontId="0" fillId="9" borderId="41" xfId="0" applyNumberFormat="1" applyFill="1" applyBorder="1" applyAlignment="1">
      <alignment horizontal="center" vertical="center"/>
    </xf>
    <xf numFmtId="0" fontId="0" fillId="9" borderId="41" xfId="0" applyFill="1" applyBorder="1"/>
    <xf numFmtId="0" fontId="4" fillId="0" borderId="42" xfId="0" applyFont="1" applyBorder="1" applyAlignment="1">
      <alignment horizontal="center" vertical="top"/>
    </xf>
    <xf numFmtId="0" fontId="4" fillId="0" borderId="43" xfId="0" applyFont="1" applyBorder="1" applyAlignment="1">
      <alignment horizontal="center" vertical="top"/>
    </xf>
    <xf numFmtId="0" fontId="0" fillId="0" borderId="41" xfId="0" applyBorder="1"/>
    <xf numFmtId="0" fontId="0" fillId="0" borderId="41" xfId="0" applyBorder="1" applyAlignment="1">
      <alignment horizontal="center" vertical="center"/>
    </xf>
    <xf numFmtId="0" fontId="0" fillId="0" borderId="41" xfId="0" applyBorder="1" applyAlignment="1">
      <alignment horizontal="center"/>
    </xf>
    <xf numFmtId="165" fontId="0" fillId="0" borderId="41" xfId="0" applyNumberFormat="1" applyBorder="1" applyAlignment="1">
      <alignment horizontal="center" vertical="center"/>
    </xf>
    <xf numFmtId="0" fontId="0" fillId="9" borderId="41" xfId="0" applyFill="1" applyBorder="1" applyAlignment="1">
      <alignment horizontal="center"/>
    </xf>
    <xf numFmtId="0" fontId="4" fillId="9" borderId="42" xfId="0" applyFont="1" applyFill="1" applyBorder="1" applyAlignment="1">
      <alignment horizontal="center" vertical="center"/>
    </xf>
    <xf numFmtId="0" fontId="4" fillId="9" borderId="43" xfId="0" applyFont="1" applyFill="1" applyBorder="1" applyAlignment="1">
      <alignment horizontal="center" vertical="center"/>
    </xf>
    <xf numFmtId="0" fontId="4" fillId="0" borderId="42" xfId="0" applyFont="1" applyBorder="1" applyAlignment="1">
      <alignment horizontal="center" vertical="center"/>
    </xf>
    <xf numFmtId="0" fontId="4" fillId="0" borderId="43" xfId="0" applyFont="1" applyBorder="1" applyAlignment="1">
      <alignment horizontal="center" vertical="center"/>
    </xf>
    <xf numFmtId="0" fontId="0" fillId="5" borderId="41" xfId="0" applyFill="1" applyBorder="1" applyAlignment="1">
      <alignment horizontal="center"/>
    </xf>
    <xf numFmtId="0" fontId="0" fillId="4" borderId="41" xfId="0" applyFill="1" applyBorder="1" applyAlignment="1">
      <alignment horizontal="center" vertical="center"/>
    </xf>
    <xf numFmtId="0" fontId="0" fillId="9" borderId="43" xfId="0" applyFill="1" applyBorder="1"/>
    <xf numFmtId="0" fontId="0" fillId="0" borderId="43" xfId="0" applyBorder="1"/>
    <xf numFmtId="0" fontId="0" fillId="9" borderId="45" xfId="0" applyFill="1" applyBorder="1" applyAlignment="1">
      <alignment horizontal="center"/>
    </xf>
    <xf numFmtId="0" fontId="0" fillId="0" borderId="45" xfId="0" applyBorder="1" applyAlignment="1">
      <alignment horizontal="center"/>
    </xf>
    <xf numFmtId="0" fontId="4" fillId="9" borderId="47" xfId="0" applyFont="1" applyFill="1" applyBorder="1" applyAlignment="1">
      <alignment horizontal="center" vertical="top"/>
    </xf>
    <xf numFmtId="0" fontId="4" fillId="9" borderId="48" xfId="0" applyFont="1" applyFill="1" applyBorder="1" applyAlignment="1">
      <alignment horizontal="center" vertical="top"/>
    </xf>
    <xf numFmtId="0" fontId="20" fillId="8" borderId="46" xfId="0" applyFont="1" applyFill="1" applyBorder="1" applyAlignment="1">
      <alignment horizontal="center"/>
    </xf>
    <xf numFmtId="0" fontId="4" fillId="9" borderId="0" xfId="0" applyFont="1" applyFill="1" applyAlignment="1">
      <alignment horizontal="center" vertical="top"/>
    </xf>
    <xf numFmtId="0" fontId="4" fillId="0" borderId="0" xfId="0" applyFont="1" applyAlignment="1">
      <alignment horizontal="center"/>
    </xf>
    <xf numFmtId="0" fontId="11" fillId="9" borderId="41" xfId="0" applyFont="1" applyFill="1" applyBorder="1" applyAlignment="1">
      <alignment horizontal="center" vertical="center"/>
    </xf>
    <xf numFmtId="0" fontId="12" fillId="0" borderId="41" xfId="0" applyFont="1" applyBorder="1" applyAlignment="1">
      <alignment horizontal="center" vertical="center"/>
    </xf>
    <xf numFmtId="0" fontId="1" fillId="0" borderId="41" xfId="0" applyFont="1" applyBorder="1" applyAlignment="1">
      <alignment horizontal="center" vertical="center"/>
    </xf>
    <xf numFmtId="0" fontId="1" fillId="9" borderId="41" xfId="0" applyFont="1" applyFill="1" applyBorder="1" applyAlignment="1">
      <alignment horizontal="center" vertical="center"/>
    </xf>
    <xf numFmtId="49" fontId="0" fillId="0" borderId="0" xfId="0" applyNumberFormat="1" applyAlignment="1">
      <alignment vertical="center" wrapText="1"/>
    </xf>
    <xf numFmtId="1" fontId="0" fillId="0" borderId="0" xfId="0" applyNumberFormat="1" applyAlignment="1">
      <alignment horizontal="center" vertical="center" wrapText="1"/>
    </xf>
    <xf numFmtId="0" fontId="0" fillId="2" borderId="33" xfId="0" applyFill="1" applyBorder="1" applyAlignment="1">
      <alignment vertical="center" wrapText="1"/>
    </xf>
    <xf numFmtId="0" fontId="0" fillId="2" borderId="8" xfId="0" applyFill="1" applyBorder="1" applyAlignment="1">
      <alignment vertical="center" wrapText="1"/>
    </xf>
    <xf numFmtId="0" fontId="0" fillId="2" borderId="7" xfId="0" applyFill="1" applyBorder="1" applyAlignment="1">
      <alignment horizontal="center" vertical="center" wrapText="1"/>
    </xf>
    <xf numFmtId="0" fontId="0" fillId="0" borderId="30" xfId="0" applyBorder="1" applyAlignment="1">
      <alignment horizontal="center" vertical="center"/>
    </xf>
    <xf numFmtId="0" fontId="0" fillId="0" borderId="9" xfId="0" applyBorder="1" applyAlignment="1">
      <alignment horizontal="center" vertical="center"/>
    </xf>
    <xf numFmtId="0" fontId="0" fillId="2" borderId="8" xfId="0" applyFill="1" applyBorder="1" applyAlignment="1">
      <alignment horizontal="center" vertical="center" wrapText="1"/>
    </xf>
    <xf numFmtId="0" fontId="0" fillId="0" borderId="8" xfId="0" applyBorder="1" applyAlignment="1">
      <alignment horizontal="center" vertical="center" wrapText="1"/>
    </xf>
    <xf numFmtId="0" fontId="0" fillId="0" borderId="31" xfId="0" applyBorder="1" applyAlignment="1">
      <alignment horizontal="center" vertical="center" wrapText="1"/>
    </xf>
    <xf numFmtId="0" fontId="0" fillId="2" borderId="39" xfId="0" applyFill="1" applyBorder="1" applyAlignment="1">
      <alignment horizontal="center" vertical="center"/>
    </xf>
    <xf numFmtId="0" fontId="0" fillId="2" borderId="30" xfId="0" applyFill="1" applyBorder="1" applyAlignment="1">
      <alignment horizontal="center" vertical="center"/>
    </xf>
    <xf numFmtId="0" fontId="0" fillId="2" borderId="9" xfId="0" applyFill="1" applyBorder="1" applyAlignment="1">
      <alignment horizontal="center" vertical="center"/>
    </xf>
    <xf numFmtId="0" fontId="0" fillId="2" borderId="35" xfId="0" applyFill="1" applyBorder="1" applyAlignment="1">
      <alignment horizontal="center" vertical="center"/>
    </xf>
    <xf numFmtId="164" fontId="0" fillId="0" borderId="5" xfId="0" applyNumberFormat="1" applyBorder="1" applyAlignment="1">
      <alignment horizontal="center" wrapText="1"/>
    </xf>
    <xf numFmtId="164" fontId="0" fillId="0" borderId="0" xfId="0" applyNumberFormat="1" applyAlignment="1">
      <alignment horizontal="center" wrapText="1"/>
    </xf>
    <xf numFmtId="164" fontId="0" fillId="0" borderId="32" xfId="0" applyNumberFormat="1" applyBorder="1" applyAlignment="1">
      <alignment horizontal="center" wrapText="1"/>
    </xf>
    <xf numFmtId="2" fontId="0" fillId="2" borderId="5" xfId="0" applyNumberFormat="1" applyFill="1" applyBorder="1" applyAlignment="1">
      <alignment horizontal="center" wrapText="1"/>
    </xf>
    <xf numFmtId="164" fontId="0" fillId="0" borderId="33" xfId="0" applyNumberFormat="1" applyBorder="1" applyAlignment="1">
      <alignment horizontal="center" wrapText="1"/>
    </xf>
    <xf numFmtId="1" fontId="0" fillId="0" borderId="6" xfId="0" applyNumberFormat="1" applyBorder="1" applyAlignment="1">
      <alignment horizontal="center" wrapText="1"/>
    </xf>
    <xf numFmtId="164" fontId="0" fillId="0" borderId="6" xfId="0" applyNumberFormat="1" applyBorder="1" applyAlignment="1">
      <alignment horizontal="center" wrapText="1"/>
    </xf>
    <xf numFmtId="0" fontId="0" fillId="0" borderId="6" xfId="0" applyBorder="1" applyAlignment="1">
      <alignment horizontal="center" wrapText="1"/>
    </xf>
    <xf numFmtId="164" fontId="0" fillId="0" borderId="34" xfId="0" applyNumberFormat="1" applyBorder="1" applyAlignment="1">
      <alignment horizontal="center" wrapText="1"/>
    </xf>
    <xf numFmtId="2" fontId="0" fillId="2" borderId="33" xfId="0" applyNumberFormat="1" applyFill="1" applyBorder="1" applyAlignment="1">
      <alignment horizontal="center" wrapText="1"/>
    </xf>
    <xf numFmtId="164" fontId="0" fillId="0" borderId="37" xfId="0" applyNumberFormat="1" applyBorder="1" applyAlignment="1">
      <alignment horizontal="center" wrapText="1"/>
    </xf>
    <xf numFmtId="164" fontId="0" fillId="0" borderId="4" xfId="0" applyNumberFormat="1" applyBorder="1" applyAlignment="1">
      <alignment horizontal="center" wrapText="1"/>
    </xf>
    <xf numFmtId="1" fontId="0" fillId="0" borderId="4" xfId="0" applyNumberFormat="1" applyBorder="1" applyAlignment="1">
      <alignment horizontal="center" wrapText="1"/>
    </xf>
    <xf numFmtId="0" fontId="0" fillId="0" borderId="4" xfId="0" applyBorder="1" applyAlignment="1">
      <alignment horizontal="center" wrapText="1"/>
    </xf>
    <xf numFmtId="164" fontId="0" fillId="0" borderId="38" xfId="0" applyNumberFormat="1" applyBorder="1" applyAlignment="1">
      <alignment horizontal="center" wrapText="1"/>
    </xf>
    <xf numFmtId="2" fontId="0" fillId="2" borderId="37" xfId="0" applyNumberFormat="1" applyFill="1" applyBorder="1" applyAlignment="1">
      <alignment horizontal="center" wrapText="1"/>
    </xf>
    <xf numFmtId="0" fontId="0" fillId="0" borderId="5" xfId="0" applyBorder="1" applyAlignment="1">
      <alignment horizontal="center" wrapText="1"/>
    </xf>
    <xf numFmtId="0" fontId="0" fillId="0" borderId="32" xfId="0" applyBorder="1" applyAlignment="1">
      <alignment horizontal="center" wrapText="1"/>
    </xf>
    <xf numFmtId="0" fontId="20" fillId="8" borderId="1" xfId="0" applyFont="1" applyFill="1" applyBorder="1" applyAlignment="1">
      <alignment horizontal="center" vertical="top"/>
    </xf>
    <xf numFmtId="0" fontId="0" fillId="9" borderId="0" xfId="0" applyFill="1" applyAlignment="1">
      <alignment horizontal="center"/>
    </xf>
    <xf numFmtId="0" fontId="0" fillId="0" borderId="26" xfId="0" applyBorder="1" applyAlignment="1">
      <alignment horizontal="left" vertical="center" wrapText="1"/>
    </xf>
    <xf numFmtId="0" fontId="0" fillId="0" borderId="21" xfId="0" applyBorder="1" applyAlignment="1">
      <alignment horizontal="left" vertical="center" wrapText="1"/>
    </xf>
    <xf numFmtId="0" fontId="0" fillId="0" borderId="28" xfId="0" applyBorder="1" applyAlignment="1">
      <alignment horizontal="left" vertical="center" wrapText="1"/>
    </xf>
    <xf numFmtId="0" fontId="1" fillId="0" borderId="26" xfId="0" applyFont="1" applyBorder="1" applyAlignment="1">
      <alignment horizontal="left" vertical="center" wrapText="1"/>
    </xf>
    <xf numFmtId="0" fontId="1" fillId="0" borderId="21" xfId="0" applyFont="1" applyBorder="1" applyAlignment="1">
      <alignment horizontal="left" vertical="center" wrapText="1"/>
    </xf>
    <xf numFmtId="0" fontId="1" fillId="0" borderId="28" xfId="0" applyFont="1" applyBorder="1" applyAlignment="1">
      <alignment horizontal="left" vertical="center" wrapText="1"/>
    </xf>
    <xf numFmtId="0" fontId="0" fillId="0" borderId="10" xfId="0" applyBorder="1" applyAlignment="1">
      <alignment horizontal="left" vertical="center" wrapText="1"/>
    </xf>
    <xf numFmtId="0" fontId="0" fillId="0" borderId="13" xfId="0" applyBorder="1" applyAlignment="1">
      <alignment horizontal="left" vertical="center" wrapText="1"/>
    </xf>
    <xf numFmtId="0" fontId="0" fillId="0" borderId="18" xfId="0" applyBorder="1" applyAlignment="1">
      <alignment horizontal="left" vertical="center" wrapText="1"/>
    </xf>
    <xf numFmtId="0" fontId="0" fillId="0" borderId="15" xfId="0" applyBorder="1" applyAlignment="1">
      <alignment horizontal="left" vertical="center" wrapText="1"/>
    </xf>
    <xf numFmtId="0" fontId="17" fillId="0" borderId="0" xfId="0" applyFont="1" applyAlignment="1">
      <alignment wrapText="1"/>
    </xf>
    <xf numFmtId="49" fontId="17" fillId="0" borderId="0" xfId="0" applyNumberFormat="1" applyFont="1" applyAlignment="1">
      <alignment wrapText="1"/>
    </xf>
    <xf numFmtId="0" fontId="0" fillId="2" borderId="10" xfId="0" applyFill="1" applyBorder="1" applyAlignment="1">
      <alignment horizontal="center" vertical="center" textRotation="90" wrapText="1"/>
    </xf>
    <xf numFmtId="0" fontId="0" fillId="2" borderId="13" xfId="0" applyFill="1" applyBorder="1" applyAlignment="1">
      <alignment horizontal="center" vertical="center" textRotation="90" wrapText="1"/>
    </xf>
    <xf numFmtId="0" fontId="0" fillId="2" borderId="15" xfId="0" applyFill="1" applyBorder="1" applyAlignment="1">
      <alignment horizontal="center" vertical="center" textRotation="90" wrapText="1"/>
    </xf>
    <xf numFmtId="0" fontId="0" fillId="0" borderId="10" xfId="0" applyBorder="1" applyAlignment="1">
      <alignment horizontal="center" vertical="center" textRotation="90" wrapText="1"/>
    </xf>
    <xf numFmtId="0" fontId="0" fillId="0" borderId="13" xfId="0" applyBorder="1" applyAlignment="1">
      <alignment horizontal="center" vertical="center" textRotation="90" wrapText="1"/>
    </xf>
    <xf numFmtId="0" fontId="0" fillId="0" borderId="18" xfId="0" applyBorder="1" applyAlignment="1">
      <alignment horizontal="center" vertical="center" textRotation="90" wrapText="1"/>
    </xf>
    <xf numFmtId="0" fontId="0" fillId="2" borderId="24" xfId="0" applyFill="1" applyBorder="1" applyAlignment="1">
      <alignment horizontal="center" vertical="center" textRotation="90" wrapText="1"/>
    </xf>
    <xf numFmtId="0" fontId="0" fillId="0" borderId="15" xfId="0" applyBorder="1" applyAlignment="1">
      <alignment horizontal="center" vertical="center" textRotation="90" wrapText="1"/>
    </xf>
    <xf numFmtId="0" fontId="0" fillId="2" borderId="18" xfId="0" applyFill="1" applyBorder="1" applyAlignment="1">
      <alignment horizontal="center" vertical="center" textRotation="90" wrapText="1"/>
    </xf>
    <xf numFmtId="0" fontId="0" fillId="0" borderId="26" xfId="0" applyBorder="1" applyAlignment="1">
      <alignment horizontal="center" vertical="center" textRotation="90" wrapText="1"/>
    </xf>
    <xf numFmtId="0" fontId="0" fillId="0" borderId="21" xfId="0" applyBorder="1" applyAlignment="1">
      <alignment horizontal="center" vertical="center" textRotation="90" wrapText="1"/>
    </xf>
    <xf numFmtId="0" fontId="0" fillId="0" borderId="28" xfId="0" applyBorder="1" applyAlignment="1">
      <alignment horizontal="center" vertical="center" textRotation="90" wrapText="1"/>
    </xf>
    <xf numFmtId="49" fontId="0" fillId="2" borderId="8" xfId="0" applyNumberFormat="1" applyFill="1" applyBorder="1" applyAlignment="1">
      <alignment horizontal="center" textRotation="255" wrapText="1"/>
    </xf>
    <xf numFmtId="49" fontId="0" fillId="2" borderId="7" xfId="0" applyNumberFormat="1" applyFill="1" applyBorder="1" applyAlignment="1">
      <alignment horizontal="center" textRotation="255" wrapText="1"/>
    </xf>
    <xf numFmtId="49" fontId="0" fillId="2" borderId="31" xfId="0" applyNumberFormat="1" applyFill="1" applyBorder="1" applyAlignment="1">
      <alignment horizontal="center" textRotation="255" wrapText="1"/>
    </xf>
    <xf numFmtId="0" fontId="0" fillId="0" borderId="8" xfId="0" applyBorder="1" applyAlignment="1">
      <alignment horizontal="center" textRotation="255" wrapText="1"/>
    </xf>
    <xf numFmtId="0" fontId="0" fillId="0" borderId="7" xfId="0" applyBorder="1" applyAlignment="1">
      <alignment horizontal="center" textRotation="255" wrapText="1"/>
    </xf>
    <xf numFmtId="0" fontId="0" fillId="0" borderId="31" xfId="0" applyBorder="1" applyAlignment="1">
      <alignment horizontal="center" textRotation="255" wrapText="1"/>
    </xf>
    <xf numFmtId="0" fontId="0" fillId="2" borderId="8" xfId="0" applyFill="1" applyBorder="1" applyAlignment="1">
      <alignment horizontal="center" textRotation="255" wrapText="1"/>
    </xf>
    <xf numFmtId="0" fontId="0" fillId="2" borderId="7" xfId="0" applyFill="1" applyBorder="1" applyAlignment="1">
      <alignment horizontal="center" textRotation="255" wrapText="1"/>
    </xf>
    <xf numFmtId="0" fontId="0" fillId="2" borderId="31" xfId="0" applyFill="1" applyBorder="1" applyAlignment="1">
      <alignment horizontal="center" textRotation="255" wrapText="1"/>
    </xf>
    <xf numFmtId="0" fontId="0" fillId="0" borderId="0" xfId="0" applyAlignment="1">
      <alignment vertical="center" textRotation="255" wrapText="1"/>
    </xf>
    <xf numFmtId="0" fontId="0" fillId="0" borderId="33" xfId="0" applyBorder="1" applyAlignment="1">
      <alignment horizontal="center" textRotation="255" wrapText="1"/>
    </xf>
    <xf numFmtId="0" fontId="0" fillId="0" borderId="6" xfId="0" applyBorder="1" applyAlignment="1">
      <alignment horizontal="center" textRotation="255" wrapText="1"/>
    </xf>
    <xf numFmtId="0" fontId="0" fillId="0" borderId="34" xfId="0" applyBorder="1" applyAlignment="1">
      <alignment horizontal="center" textRotation="255" wrapText="1"/>
    </xf>
    <xf numFmtId="0" fontId="0" fillId="2" borderId="37" xfId="0" applyFill="1" applyBorder="1" applyAlignment="1">
      <alignment horizontal="center" textRotation="255" wrapText="1"/>
    </xf>
    <xf numFmtId="0" fontId="0" fillId="2" borderId="4" xfId="0" applyFill="1" applyBorder="1" applyAlignment="1">
      <alignment horizontal="center" textRotation="255" wrapText="1"/>
    </xf>
    <xf numFmtId="0" fontId="0" fillId="0" borderId="0" xfId="0" applyAlignment="1">
      <alignment textRotation="255" wrapText="1"/>
    </xf>
    <xf numFmtId="0" fontId="0" fillId="2" borderId="0" xfId="0" applyFill="1" applyAlignment="1">
      <alignment textRotation="255" wrapText="1"/>
    </xf>
    <xf numFmtId="0" fontId="4" fillId="0" borderId="0" xfId="0" applyFont="1" applyAlignment="1">
      <alignment horizontal="center"/>
    </xf>
    <xf numFmtId="0" fontId="21" fillId="0" borderId="0" xfId="0" applyFont="1" applyAlignment="1">
      <alignment horizontal="center"/>
    </xf>
    <xf numFmtId="0" fontId="0" fillId="2" borderId="21" xfId="0" applyFill="1" applyBorder="1" applyAlignment="1">
      <alignment horizontal="center" vertical="center" wrapText="1"/>
    </xf>
    <xf numFmtId="0" fontId="0" fillId="2" borderId="15" xfId="0" applyFill="1" applyBorder="1" applyAlignment="1">
      <alignment horizontal="center" vertical="center" wrapText="1"/>
    </xf>
    <xf numFmtId="0" fontId="4" fillId="2" borderId="10" xfId="0" applyFont="1" applyFill="1" applyBorder="1" applyAlignment="1">
      <alignment horizontal="center" vertical="center" wrapText="1"/>
    </xf>
    <xf numFmtId="49" fontId="4" fillId="2" borderId="11" xfId="0" applyNumberFormat="1" applyFont="1" applyFill="1" applyBorder="1" applyAlignment="1">
      <alignment horizontal="center"/>
    </xf>
  </cellXfs>
  <cellStyles count="3">
    <cellStyle name="Hyperlink" xfId="1" builtinId="8"/>
    <cellStyle name="Normaallaad 2" xfId="2" xr:uid="{70415390-E376-42D2-969A-6A05DCC5CEDD}"/>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252;poloogiate%20andmebaa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üpoloogiate andmebaas"/>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Elisa Iliste" id="{F1E82AA1-1AF4-408A-AD99-95CA95B260D4}" userId="Elisa Iliste"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 dT="2023-01-23T09:14:48.71" personId="{F1E82AA1-1AF4-408A-AD99-95CA95B260D4}" id="{04A830A4-292A-4BBF-9FCE-4A5B22DE77DB}">
    <text>Uus referentshoone, mis peaks tüpoloogiaga välja tulema</text>
  </threadedComment>
  <threadedComment ref="F2" dT="2023-01-23T09:43:56.48" personId="{F1E82AA1-1AF4-408A-AD99-95CA95B260D4}" id="{2A0C5E06-360E-41CF-B059-94A494AB6538}">
    <text>Vahetasin selle ka ära</text>
  </threadedComment>
  <threadedComment ref="M2" dT="2023-01-23T10:20:17.00" personId="{F1E82AA1-1AF4-408A-AD99-95CA95B260D4}" id="{D9FC1ADE-5AFC-4536-864A-5FA74DCDB0FD}">
    <text>Muudetud</text>
  </threadedComment>
  <threadedComment ref="Q2" dT="2023-01-23T10:20:17.00" personId="{F1E82AA1-1AF4-408A-AD99-95CA95B260D4}" id="{F387F6A6-C975-45D4-8B2D-84FB473CDB62}">
    <text>Muudetud</text>
  </threadedComment>
  <threadedComment ref="F3" dT="2023-01-23T10:10:32.83" personId="{F1E82AA1-1AF4-408A-AD99-95CA95B260D4}" id="{0577641B-0DD6-4BE9-A35B-E1E4F25C80BD}">
    <text>Muutsin ära</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swaggerui.ehr.ee/3_d_kaksiku_api" TargetMode="External"/><Relationship Id="rId7" Type="http://schemas.openxmlformats.org/officeDocument/2006/relationships/comments" Target="../comments1.xml"/><Relationship Id="rId2" Type="http://schemas.openxmlformats.org/officeDocument/2006/relationships/hyperlink" Target="https://livekluster.ehr.ee/api/3dtwin/v1/rest-api/particles" TargetMode="External"/><Relationship Id="rId1" Type="http://schemas.openxmlformats.org/officeDocument/2006/relationships/hyperlink" Target="https://livekluster.ehr.ee/api/3dtwin/v1/rest-api/buildingData"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swaggerui.ehr.ee/ehitise_kehtivate_andmete_teenus"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962F2-1460-456D-BCDA-A3C0D9A19AAD}">
  <sheetPr codeName="Sheet1"/>
  <dimension ref="A1:N150"/>
  <sheetViews>
    <sheetView zoomScale="82" zoomScaleNormal="85" workbookViewId="0">
      <pane ySplit="3" topLeftCell="A33" activePane="bottomLeft" state="frozen"/>
      <selection pane="bottomLeft" activeCell="K54" sqref="K54:K61"/>
    </sheetView>
  </sheetViews>
  <sheetFormatPr defaultColWidth="63.140625" defaultRowHeight="15" x14ac:dyDescent="0.25"/>
  <cols>
    <col min="1" max="1" width="21.42578125" style="6" customWidth="1"/>
    <col min="2" max="2" width="5.140625" style="7" customWidth="1"/>
    <col min="3" max="6" width="5.5703125" style="7" customWidth="1"/>
    <col min="7" max="7" width="42.42578125" style="7" bestFit="1" customWidth="1"/>
    <col min="8" max="8" width="7.85546875" style="63" customWidth="1"/>
    <col min="9" max="9" width="9.42578125" style="63" customWidth="1"/>
    <col min="10" max="10" width="12" style="63" customWidth="1"/>
    <col min="11" max="11" width="137.28515625" style="7" customWidth="1"/>
    <col min="12" max="12" width="12.28515625" style="7" bestFit="1" customWidth="1"/>
    <col min="13" max="13" width="53.5703125" style="64" bestFit="1" customWidth="1"/>
    <col min="14" max="14" width="102.5703125" style="7" customWidth="1"/>
    <col min="15" max="15" width="63.140625" style="7" bestFit="1"/>
    <col min="16" max="16384" width="63.140625" style="7"/>
  </cols>
  <sheetData>
    <row r="1" spans="1:14" s="5" customFormat="1" ht="21" x14ac:dyDescent="0.25">
      <c r="A1" s="130" t="s">
        <v>0</v>
      </c>
      <c r="G1" s="6"/>
      <c r="H1" s="53" t="s">
        <v>1</v>
      </c>
      <c r="I1" s="53"/>
      <c r="J1" s="6"/>
      <c r="K1" s="7"/>
      <c r="L1" s="7"/>
      <c r="M1" s="8" t="s">
        <v>2</v>
      </c>
      <c r="N1" s="65" t="s">
        <v>3</v>
      </c>
    </row>
    <row r="2" spans="1:14" s="5" customFormat="1" ht="21.75" thickBot="1" x14ac:dyDescent="0.3">
      <c r="A2" s="130" t="s">
        <v>4</v>
      </c>
      <c r="H2" s="53" t="s">
        <v>5</v>
      </c>
      <c r="I2" s="53"/>
      <c r="J2" s="6"/>
      <c r="K2" s="64"/>
      <c r="L2" s="64"/>
      <c r="M2" s="8" t="s">
        <v>2</v>
      </c>
      <c r="N2" s="85" t="s">
        <v>6</v>
      </c>
    </row>
    <row r="3" spans="1:14" ht="15.75" thickBot="1" x14ac:dyDescent="0.3">
      <c r="A3" s="154" t="s">
        <v>7</v>
      </c>
      <c r="B3" s="131" t="s">
        <v>8</v>
      </c>
      <c r="C3" s="131" t="s">
        <v>9</v>
      </c>
      <c r="D3" s="131" t="s">
        <v>10</v>
      </c>
      <c r="E3" s="131" t="s">
        <v>11</v>
      </c>
      <c r="F3" s="164" t="s">
        <v>12</v>
      </c>
      <c r="G3" s="155" t="s">
        <v>13</v>
      </c>
      <c r="H3" s="156" t="s">
        <v>14</v>
      </c>
      <c r="I3" s="156" t="s">
        <v>15</v>
      </c>
      <c r="J3" s="156" t="s">
        <v>16</v>
      </c>
      <c r="K3" s="157" t="s">
        <v>17</v>
      </c>
      <c r="L3" s="157" t="s">
        <v>18</v>
      </c>
      <c r="M3" s="157" t="s">
        <v>19</v>
      </c>
      <c r="N3" s="158" t="s">
        <v>20</v>
      </c>
    </row>
    <row r="4" spans="1:14" s="87" customFormat="1" x14ac:dyDescent="0.25">
      <c r="A4" s="358" t="s">
        <v>21</v>
      </c>
      <c r="B4" s="86"/>
      <c r="G4" s="82" t="s">
        <v>22</v>
      </c>
      <c r="H4" s="83" t="s">
        <v>23</v>
      </c>
      <c r="I4" s="83" t="s">
        <v>24</v>
      </c>
      <c r="J4" s="83" t="s">
        <v>25</v>
      </c>
      <c r="K4" s="70" t="s">
        <v>26</v>
      </c>
      <c r="L4" s="70" t="s">
        <v>27</v>
      </c>
      <c r="M4" s="84" t="s">
        <v>28</v>
      </c>
      <c r="N4" s="114"/>
    </row>
    <row r="5" spans="1:14" s="89" customFormat="1" x14ac:dyDescent="0.25">
      <c r="A5" s="359"/>
      <c r="C5" s="88"/>
      <c r="G5" s="75" t="s">
        <v>29</v>
      </c>
      <c r="H5" s="76" t="s">
        <v>30</v>
      </c>
      <c r="I5" s="76" t="s">
        <v>23</v>
      </c>
      <c r="J5" s="76" t="s">
        <v>25</v>
      </c>
      <c r="K5" s="68" t="s">
        <v>31</v>
      </c>
      <c r="L5" s="68" t="s">
        <v>27</v>
      </c>
      <c r="M5" s="77" t="s">
        <v>32</v>
      </c>
      <c r="N5" s="69"/>
    </row>
    <row r="6" spans="1:14" s="89" customFormat="1" x14ac:dyDescent="0.25">
      <c r="A6" s="359"/>
      <c r="B6" s="88"/>
      <c r="G6" s="75" t="s">
        <v>33</v>
      </c>
      <c r="H6" s="76" t="s">
        <v>24</v>
      </c>
      <c r="I6" s="76" t="s">
        <v>34</v>
      </c>
      <c r="J6" s="76" t="s">
        <v>25</v>
      </c>
      <c r="K6" s="68" t="s">
        <v>35</v>
      </c>
      <c r="L6" s="68" t="s">
        <v>36</v>
      </c>
      <c r="M6" s="77" t="s">
        <v>37</v>
      </c>
      <c r="N6" s="69"/>
    </row>
    <row r="7" spans="1:14" s="89" customFormat="1" ht="30" x14ac:dyDescent="0.25">
      <c r="A7" s="359"/>
      <c r="B7" s="88"/>
      <c r="G7" s="75" t="s">
        <v>38</v>
      </c>
      <c r="H7" s="76" t="s">
        <v>39</v>
      </c>
      <c r="I7" s="76" t="s">
        <v>40</v>
      </c>
      <c r="J7" s="76" t="s">
        <v>25</v>
      </c>
      <c r="K7" s="68" t="s">
        <v>41</v>
      </c>
      <c r="L7" s="68" t="s">
        <v>42</v>
      </c>
      <c r="M7" s="77"/>
      <c r="N7" s="69"/>
    </row>
    <row r="8" spans="1:14" s="89" customFormat="1" ht="30" x14ac:dyDescent="0.25">
      <c r="A8" s="359"/>
      <c r="B8" s="88"/>
      <c r="G8" s="75" t="s">
        <v>43</v>
      </c>
      <c r="H8" s="76" t="s">
        <v>44</v>
      </c>
      <c r="I8" s="76" t="s">
        <v>45</v>
      </c>
      <c r="J8" s="76" t="s">
        <v>25</v>
      </c>
      <c r="K8" s="68" t="s">
        <v>46</v>
      </c>
      <c r="L8" s="68" t="s">
        <v>47</v>
      </c>
      <c r="M8" s="77" t="s">
        <v>48</v>
      </c>
      <c r="N8" s="69" t="s">
        <v>49</v>
      </c>
    </row>
    <row r="9" spans="1:14" s="89" customFormat="1" x14ac:dyDescent="0.25">
      <c r="A9" s="359"/>
      <c r="B9" s="88"/>
      <c r="G9" s="75" t="s">
        <v>50</v>
      </c>
      <c r="H9" s="76" t="s">
        <v>34</v>
      </c>
      <c r="I9" s="76" t="s">
        <v>51</v>
      </c>
      <c r="J9" s="76" t="s">
        <v>25</v>
      </c>
      <c r="K9" s="68" t="s">
        <v>52</v>
      </c>
      <c r="L9" s="68" t="s">
        <v>27</v>
      </c>
      <c r="M9" s="77" t="s">
        <v>53</v>
      </c>
      <c r="N9" s="69"/>
    </row>
    <row r="10" spans="1:14" s="89" customFormat="1" x14ac:dyDescent="0.25">
      <c r="A10" s="359"/>
      <c r="B10" s="88"/>
      <c r="G10" s="75" t="s">
        <v>54</v>
      </c>
      <c r="H10" s="76" t="s">
        <v>40</v>
      </c>
      <c r="I10" s="76" t="s">
        <v>55</v>
      </c>
      <c r="J10" s="76" t="s">
        <v>25</v>
      </c>
      <c r="K10" s="68" t="s">
        <v>56</v>
      </c>
      <c r="L10" s="68" t="s">
        <v>47</v>
      </c>
      <c r="M10" s="77" t="s">
        <v>57</v>
      </c>
      <c r="N10" s="69"/>
    </row>
    <row r="11" spans="1:14" s="89" customFormat="1" ht="135" x14ac:dyDescent="0.25">
      <c r="A11" s="359"/>
      <c r="B11" s="88"/>
      <c r="G11" s="75" t="s">
        <v>58</v>
      </c>
      <c r="H11" s="76" t="s">
        <v>59</v>
      </c>
      <c r="I11" s="76" t="s">
        <v>60</v>
      </c>
      <c r="J11" s="76" t="s">
        <v>25</v>
      </c>
      <c r="K11" s="79" t="s">
        <v>61</v>
      </c>
      <c r="L11" s="79" t="s">
        <v>42</v>
      </c>
      <c r="M11" s="80" t="s">
        <v>62</v>
      </c>
      <c r="N11" s="69" t="s">
        <v>63</v>
      </c>
    </row>
    <row r="12" spans="1:14" s="89" customFormat="1" ht="60" x14ac:dyDescent="0.25">
      <c r="A12" s="359"/>
      <c r="B12" s="101"/>
      <c r="C12" s="88"/>
      <c r="G12" s="75" t="s">
        <v>64</v>
      </c>
      <c r="H12" s="76" t="s">
        <v>65</v>
      </c>
      <c r="I12" s="76" t="s">
        <v>66</v>
      </c>
      <c r="J12" s="76" t="s">
        <v>67</v>
      </c>
      <c r="K12" s="79" t="s">
        <v>68</v>
      </c>
      <c r="L12" s="79" t="s">
        <v>42</v>
      </c>
      <c r="M12" s="80" t="s">
        <v>69</v>
      </c>
      <c r="N12" s="69" t="s">
        <v>70</v>
      </c>
    </row>
    <row r="13" spans="1:14" s="89" customFormat="1" x14ac:dyDescent="0.25">
      <c r="A13" s="359"/>
      <c r="B13" s="88"/>
      <c r="G13" s="75" t="s">
        <v>71</v>
      </c>
      <c r="H13" s="76" t="s">
        <v>72</v>
      </c>
      <c r="I13" s="76" t="s">
        <v>72</v>
      </c>
      <c r="J13" s="76" t="s">
        <v>25</v>
      </c>
      <c r="K13" s="68" t="s">
        <v>73</v>
      </c>
      <c r="L13" s="68" t="s">
        <v>27</v>
      </c>
      <c r="M13" s="77" t="s">
        <v>74</v>
      </c>
      <c r="N13" s="69"/>
    </row>
    <row r="14" spans="1:14" s="89" customFormat="1" x14ac:dyDescent="0.25">
      <c r="A14" s="359"/>
      <c r="B14" s="88"/>
      <c r="G14" s="75" t="s">
        <v>75</v>
      </c>
      <c r="H14" s="76" t="s">
        <v>76</v>
      </c>
      <c r="I14" s="76" t="s">
        <v>76</v>
      </c>
      <c r="J14" s="76" t="s">
        <v>25</v>
      </c>
      <c r="K14" s="68" t="s">
        <v>77</v>
      </c>
      <c r="L14" s="68" t="s">
        <v>27</v>
      </c>
      <c r="M14" s="77" t="s">
        <v>78</v>
      </c>
      <c r="N14" s="69"/>
    </row>
    <row r="15" spans="1:14" s="89" customFormat="1" x14ac:dyDescent="0.25">
      <c r="A15" s="359"/>
      <c r="B15" s="88"/>
      <c r="G15" s="75" t="s">
        <v>79</v>
      </c>
      <c r="H15" s="76" t="s">
        <v>45</v>
      </c>
      <c r="I15" s="76" t="s">
        <v>80</v>
      </c>
      <c r="J15" s="76" t="s">
        <v>25</v>
      </c>
      <c r="K15" s="68" t="s">
        <v>81</v>
      </c>
      <c r="L15" s="68" t="s">
        <v>42</v>
      </c>
      <c r="M15" s="77" t="s">
        <v>82</v>
      </c>
      <c r="N15" s="69"/>
    </row>
    <row r="16" spans="1:14" s="89" customFormat="1" x14ac:dyDescent="0.25">
      <c r="A16" s="359"/>
      <c r="E16" s="88"/>
      <c r="G16" s="75" t="s">
        <v>83</v>
      </c>
      <c r="H16" s="76" t="s">
        <v>84</v>
      </c>
      <c r="I16" s="76" t="s">
        <v>85</v>
      </c>
      <c r="J16" s="76"/>
      <c r="K16" s="68" t="s">
        <v>86</v>
      </c>
      <c r="L16" s="68" t="s">
        <v>27</v>
      </c>
      <c r="M16" s="77" t="s">
        <v>87</v>
      </c>
      <c r="N16" s="69" t="s">
        <v>88</v>
      </c>
    </row>
    <row r="17" spans="1:14" s="91" customFormat="1" ht="15.75" thickBot="1" x14ac:dyDescent="0.3">
      <c r="A17" s="360"/>
      <c r="E17" s="90"/>
      <c r="G17" s="121" t="s">
        <v>89</v>
      </c>
      <c r="H17" s="160" t="s">
        <v>90</v>
      </c>
      <c r="I17" s="160" t="s">
        <v>91</v>
      </c>
      <c r="J17" s="122"/>
      <c r="K17" s="151" t="s">
        <v>92</v>
      </c>
      <c r="L17" s="151" t="s">
        <v>42</v>
      </c>
      <c r="M17" s="123" t="s">
        <v>93</v>
      </c>
      <c r="N17" s="117"/>
    </row>
    <row r="18" spans="1:14" ht="60" x14ac:dyDescent="0.25">
      <c r="A18" s="358" t="s">
        <v>94</v>
      </c>
      <c r="B18" s="119"/>
      <c r="C18" s="118"/>
      <c r="D18" s="119"/>
      <c r="E18" s="119"/>
      <c r="F18" s="119"/>
      <c r="G18" s="132" t="s">
        <v>95</v>
      </c>
      <c r="H18" s="133" t="s">
        <v>96</v>
      </c>
      <c r="I18" s="133" t="s">
        <v>97</v>
      </c>
      <c r="J18" s="133" t="s">
        <v>25</v>
      </c>
      <c r="K18" s="120" t="s">
        <v>98</v>
      </c>
      <c r="L18" s="120" t="s">
        <v>47</v>
      </c>
      <c r="M18" s="125" t="s">
        <v>99</v>
      </c>
      <c r="N18" s="159" t="s">
        <v>100</v>
      </c>
    </row>
    <row r="19" spans="1:14" ht="30" x14ac:dyDescent="0.25">
      <c r="A19" s="359"/>
      <c r="B19" s="89"/>
      <c r="C19" s="89"/>
      <c r="D19" s="89"/>
      <c r="E19" s="88"/>
      <c r="F19" s="89"/>
      <c r="G19" s="75" t="s">
        <v>101</v>
      </c>
      <c r="H19" s="76" t="s">
        <v>102</v>
      </c>
      <c r="I19" s="76" t="s">
        <v>103</v>
      </c>
      <c r="J19" s="76" t="s">
        <v>25</v>
      </c>
      <c r="K19" s="68" t="s">
        <v>104</v>
      </c>
      <c r="L19" s="68" t="s">
        <v>47</v>
      </c>
      <c r="M19" s="77" t="s">
        <v>105</v>
      </c>
      <c r="N19" s="72" t="s">
        <v>106</v>
      </c>
    </row>
    <row r="20" spans="1:14" ht="30" x14ac:dyDescent="0.25">
      <c r="A20" s="359"/>
      <c r="B20" s="89"/>
      <c r="C20" s="89"/>
      <c r="D20" s="89"/>
      <c r="E20" s="88"/>
      <c r="F20" s="89"/>
      <c r="G20" s="75" t="s">
        <v>107</v>
      </c>
      <c r="H20" s="76" t="s">
        <v>108</v>
      </c>
      <c r="I20" s="76" t="s">
        <v>109</v>
      </c>
      <c r="J20" s="76" t="s">
        <v>25</v>
      </c>
      <c r="K20" s="68" t="s">
        <v>110</v>
      </c>
      <c r="L20" s="68" t="s">
        <v>47</v>
      </c>
      <c r="M20" s="77" t="s">
        <v>105</v>
      </c>
      <c r="N20" s="72" t="s">
        <v>111</v>
      </c>
    </row>
    <row r="21" spans="1:14" x14ac:dyDescent="0.25">
      <c r="A21" s="359"/>
      <c r="B21" s="89"/>
      <c r="C21" s="89"/>
      <c r="D21" s="89"/>
      <c r="E21" s="88"/>
      <c r="F21" s="89"/>
      <c r="G21" s="75" t="s">
        <v>112</v>
      </c>
      <c r="H21" s="76" t="s">
        <v>66</v>
      </c>
      <c r="I21" s="76" t="s">
        <v>113</v>
      </c>
      <c r="J21" s="76" t="s">
        <v>25</v>
      </c>
      <c r="K21" s="68" t="s">
        <v>114</v>
      </c>
      <c r="L21" s="68" t="s">
        <v>47</v>
      </c>
      <c r="M21" s="77" t="s">
        <v>105</v>
      </c>
      <c r="N21" s="72" t="s">
        <v>115</v>
      </c>
    </row>
    <row r="22" spans="1:14" ht="30" x14ac:dyDescent="0.25">
      <c r="A22" s="359"/>
      <c r="B22" s="88"/>
      <c r="C22" s="89"/>
      <c r="D22" s="89"/>
      <c r="E22" s="89"/>
      <c r="F22" s="89"/>
      <c r="G22" s="75" t="s">
        <v>116</v>
      </c>
      <c r="H22" s="76" t="s">
        <v>117</v>
      </c>
      <c r="I22" s="76" t="s">
        <v>118</v>
      </c>
      <c r="J22" s="76" t="s">
        <v>25</v>
      </c>
      <c r="K22" s="68" t="s">
        <v>119</v>
      </c>
      <c r="L22" s="68" t="s">
        <v>47</v>
      </c>
      <c r="M22" s="77"/>
      <c r="N22" s="72"/>
    </row>
    <row r="23" spans="1:14" ht="30.75" thickBot="1" x14ac:dyDescent="0.3">
      <c r="A23" s="360"/>
      <c r="B23" s="90"/>
      <c r="C23" s="135"/>
      <c r="D23" s="91"/>
      <c r="E23" s="91"/>
      <c r="F23" s="91"/>
      <c r="G23" s="121" t="s">
        <v>120</v>
      </c>
      <c r="H23" s="122" t="s">
        <v>121</v>
      </c>
      <c r="I23" s="122" t="s">
        <v>122</v>
      </c>
      <c r="J23" s="122" t="s">
        <v>25</v>
      </c>
      <c r="K23" s="151" t="s">
        <v>123</v>
      </c>
      <c r="L23" s="151" t="s">
        <v>47</v>
      </c>
      <c r="M23" s="123" t="s">
        <v>124</v>
      </c>
      <c r="N23" s="153"/>
    </row>
    <row r="24" spans="1:14" x14ac:dyDescent="0.25">
      <c r="A24" s="355" t="s">
        <v>125</v>
      </c>
      <c r="B24" s="88"/>
      <c r="C24" s="89"/>
      <c r="D24" s="89"/>
      <c r="E24" s="89"/>
      <c r="F24" s="89"/>
      <c r="G24" s="60" t="s">
        <v>126</v>
      </c>
      <c r="H24" s="76" t="s">
        <v>127</v>
      </c>
      <c r="I24" s="76" t="s">
        <v>128</v>
      </c>
      <c r="J24" s="61" t="s">
        <v>25</v>
      </c>
      <c r="K24" s="79" t="s">
        <v>129</v>
      </c>
      <c r="L24" s="79" t="s">
        <v>47</v>
      </c>
      <c r="M24" s="80" t="s">
        <v>130</v>
      </c>
      <c r="N24" s="72" t="s">
        <v>131</v>
      </c>
    </row>
    <row r="25" spans="1:14" ht="30" x14ac:dyDescent="0.25">
      <c r="A25" s="356"/>
      <c r="B25" s="118"/>
      <c r="C25" s="119"/>
      <c r="D25" s="119"/>
      <c r="E25" s="119"/>
      <c r="F25" s="119"/>
      <c r="G25" s="132" t="s">
        <v>132</v>
      </c>
      <c r="H25" s="150" t="s">
        <v>133</v>
      </c>
      <c r="I25" s="150" t="s">
        <v>134</v>
      </c>
      <c r="J25" s="133" t="s">
        <v>25</v>
      </c>
      <c r="K25" s="120" t="s">
        <v>135</v>
      </c>
      <c r="L25" s="120" t="s">
        <v>47</v>
      </c>
      <c r="M25" s="152" t="s">
        <v>136</v>
      </c>
      <c r="N25" s="138"/>
    </row>
    <row r="26" spans="1:14" ht="60" x14ac:dyDescent="0.25">
      <c r="A26" s="356"/>
      <c r="B26" s="88"/>
      <c r="C26" s="89"/>
      <c r="D26" s="89"/>
      <c r="E26" s="89"/>
      <c r="F26" s="89"/>
      <c r="G26" s="60" t="s">
        <v>137</v>
      </c>
      <c r="H26" s="76" t="s">
        <v>138</v>
      </c>
      <c r="I26" s="76" t="s">
        <v>139</v>
      </c>
      <c r="J26" s="61" t="s">
        <v>25</v>
      </c>
      <c r="K26" s="79" t="s">
        <v>140</v>
      </c>
      <c r="L26" s="79" t="s">
        <v>141</v>
      </c>
      <c r="M26" s="80" t="s">
        <v>142</v>
      </c>
      <c r="N26" s="72"/>
    </row>
    <row r="27" spans="1:14" ht="30.75" thickBot="1" x14ac:dyDescent="0.3">
      <c r="A27" s="356"/>
      <c r="B27" s="94"/>
      <c r="C27" s="95"/>
      <c r="D27" s="95"/>
      <c r="E27" s="95"/>
      <c r="F27" s="95"/>
      <c r="G27" s="106" t="s">
        <v>143</v>
      </c>
      <c r="H27" s="97" t="s">
        <v>144</v>
      </c>
      <c r="I27" s="97" t="s">
        <v>145</v>
      </c>
      <c r="J27" s="107" t="s">
        <v>25</v>
      </c>
      <c r="K27" s="161" t="s">
        <v>146</v>
      </c>
      <c r="L27" s="161" t="s">
        <v>141</v>
      </c>
      <c r="M27" s="162"/>
      <c r="N27" s="100"/>
    </row>
    <row r="28" spans="1:14" ht="30" x14ac:dyDescent="0.25">
      <c r="A28" s="361" t="s">
        <v>147</v>
      </c>
      <c r="B28" s="86"/>
      <c r="C28" s="87"/>
      <c r="D28" s="87"/>
      <c r="E28" s="87"/>
      <c r="F28" s="87"/>
      <c r="G28" s="82" t="s">
        <v>148</v>
      </c>
      <c r="H28" s="83" t="s">
        <v>118</v>
      </c>
      <c r="I28" s="83" t="s">
        <v>149</v>
      </c>
      <c r="J28" s="83" t="s">
        <v>67</v>
      </c>
      <c r="K28" s="70" t="s">
        <v>150</v>
      </c>
      <c r="L28" s="70" t="s">
        <v>141</v>
      </c>
      <c r="M28" s="84" t="s">
        <v>151</v>
      </c>
      <c r="N28" s="71" t="s">
        <v>152</v>
      </c>
    </row>
    <row r="29" spans="1:14" ht="30" x14ac:dyDescent="0.25">
      <c r="A29" s="362"/>
      <c r="B29" s="88"/>
      <c r="C29" s="89"/>
      <c r="D29" s="89"/>
      <c r="E29" s="89"/>
      <c r="F29" s="89"/>
      <c r="G29" s="75" t="s">
        <v>153</v>
      </c>
      <c r="H29" s="76" t="s">
        <v>154</v>
      </c>
      <c r="I29" s="76" t="s">
        <v>30</v>
      </c>
      <c r="J29" s="76" t="s">
        <v>67</v>
      </c>
      <c r="K29" s="68" t="s">
        <v>155</v>
      </c>
      <c r="L29" s="68" t="s">
        <v>141</v>
      </c>
      <c r="M29" s="77" t="s">
        <v>156</v>
      </c>
      <c r="N29" s="73"/>
    </row>
    <row r="30" spans="1:14" ht="60" x14ac:dyDescent="0.25">
      <c r="A30" s="362"/>
      <c r="B30" s="88"/>
      <c r="C30" s="89"/>
      <c r="D30" s="89"/>
      <c r="E30" s="89"/>
      <c r="F30" s="89"/>
      <c r="G30" s="75" t="s">
        <v>157</v>
      </c>
      <c r="H30" s="76" t="s">
        <v>80</v>
      </c>
      <c r="I30" s="76" t="s">
        <v>158</v>
      </c>
      <c r="J30" s="76" t="s">
        <v>67</v>
      </c>
      <c r="K30" s="68" t="s">
        <v>159</v>
      </c>
      <c r="L30" s="68" t="s">
        <v>27</v>
      </c>
      <c r="M30" s="77" t="s">
        <v>160</v>
      </c>
      <c r="N30" s="73" t="s">
        <v>161</v>
      </c>
    </row>
    <row r="31" spans="1:14" ht="75" x14ac:dyDescent="0.25">
      <c r="A31" s="362"/>
      <c r="B31" s="88"/>
      <c r="C31" s="89"/>
      <c r="D31" s="89"/>
      <c r="E31" s="89"/>
      <c r="F31" s="89"/>
      <c r="G31" s="60" t="s">
        <v>162</v>
      </c>
      <c r="H31" s="76" t="s">
        <v>163</v>
      </c>
      <c r="I31" s="76" t="s">
        <v>164</v>
      </c>
      <c r="J31" s="61" t="s">
        <v>67</v>
      </c>
      <c r="K31" s="79" t="s">
        <v>165</v>
      </c>
      <c r="L31" s="79" t="s">
        <v>47</v>
      </c>
      <c r="M31" s="80" t="s">
        <v>166</v>
      </c>
      <c r="N31" s="72"/>
    </row>
    <row r="32" spans="1:14" ht="75" x14ac:dyDescent="0.25">
      <c r="A32" s="362"/>
      <c r="B32" s="88"/>
      <c r="C32" s="89"/>
      <c r="D32" s="89"/>
      <c r="E32" s="89"/>
      <c r="F32" s="89"/>
      <c r="G32" s="60" t="s">
        <v>167</v>
      </c>
      <c r="H32" s="76" t="s">
        <v>168</v>
      </c>
      <c r="I32" s="76" t="s">
        <v>44</v>
      </c>
      <c r="J32" s="61" t="s">
        <v>67</v>
      </c>
      <c r="K32" s="79" t="s">
        <v>169</v>
      </c>
      <c r="L32" s="79" t="s">
        <v>47</v>
      </c>
      <c r="M32" s="80" t="s">
        <v>160</v>
      </c>
      <c r="N32" s="72" t="s">
        <v>170</v>
      </c>
    </row>
    <row r="33" spans="1:14" ht="165" x14ac:dyDescent="0.25">
      <c r="A33" s="362"/>
      <c r="B33" s="101"/>
      <c r="C33" s="88"/>
      <c r="D33" s="89"/>
      <c r="E33" s="89"/>
      <c r="F33" s="89"/>
      <c r="G33" s="60" t="s">
        <v>171</v>
      </c>
      <c r="H33" s="61" t="s">
        <v>172</v>
      </c>
      <c r="I33" s="61" t="s">
        <v>173</v>
      </c>
      <c r="J33" s="61" t="s">
        <v>25</v>
      </c>
      <c r="K33" s="89" t="s">
        <v>174</v>
      </c>
      <c r="L33" s="89" t="s">
        <v>47</v>
      </c>
      <c r="M33" s="81" t="s">
        <v>175</v>
      </c>
      <c r="N33" s="92" t="s">
        <v>176</v>
      </c>
    </row>
    <row r="34" spans="1:14" ht="30" x14ac:dyDescent="0.25">
      <c r="A34" s="362"/>
      <c r="B34" s="89"/>
      <c r="C34" s="89"/>
      <c r="D34" s="89"/>
      <c r="E34" s="88"/>
      <c r="F34" s="89"/>
      <c r="G34" s="60" t="s">
        <v>177</v>
      </c>
      <c r="H34" s="61" t="s">
        <v>178</v>
      </c>
      <c r="I34" s="61" t="s">
        <v>179</v>
      </c>
      <c r="J34" s="61" t="s">
        <v>180</v>
      </c>
      <c r="K34" s="89" t="s">
        <v>181</v>
      </c>
      <c r="L34" s="89" t="s">
        <v>141</v>
      </c>
      <c r="M34" s="81" t="e">
        <f>VLOOKUP($M$16,#REF!,MATCH($I34,#REF!,0),FALSE)</f>
        <v>#REF!</v>
      </c>
      <c r="N34" s="92"/>
    </row>
    <row r="35" spans="1:14" ht="30" x14ac:dyDescent="0.25">
      <c r="A35" s="362"/>
      <c r="B35" s="89"/>
      <c r="C35" s="89"/>
      <c r="D35" s="89"/>
      <c r="E35" s="88"/>
      <c r="F35" s="89"/>
      <c r="G35" s="89" t="s">
        <v>182</v>
      </c>
      <c r="H35" s="105" t="s">
        <v>183</v>
      </c>
      <c r="I35" s="105" t="s">
        <v>184</v>
      </c>
      <c r="J35" s="105" t="s">
        <v>180</v>
      </c>
      <c r="K35" s="69" t="s">
        <v>185</v>
      </c>
      <c r="L35" s="89" t="s">
        <v>141</v>
      </c>
      <c r="M35" s="69"/>
      <c r="N35" s="92"/>
    </row>
    <row r="36" spans="1:14" ht="30" x14ac:dyDescent="0.25">
      <c r="A36" s="362"/>
      <c r="B36" s="75"/>
      <c r="C36" s="88"/>
      <c r="D36" s="89"/>
      <c r="E36" s="89"/>
      <c r="F36" s="89"/>
      <c r="G36" s="75" t="s">
        <v>186</v>
      </c>
      <c r="H36" s="76" t="s">
        <v>187</v>
      </c>
      <c r="I36" s="76" t="s">
        <v>188</v>
      </c>
      <c r="J36" s="76" t="s">
        <v>180</v>
      </c>
      <c r="K36" s="78" t="s">
        <v>189</v>
      </c>
      <c r="L36" s="78" t="s">
        <v>141</v>
      </c>
      <c r="M36" s="77" t="s">
        <v>190</v>
      </c>
      <c r="N36" s="73" t="s">
        <v>191</v>
      </c>
    </row>
    <row r="37" spans="1:14" ht="60" x14ac:dyDescent="0.25">
      <c r="A37" s="362"/>
      <c r="B37" s="88"/>
      <c r="C37" s="89"/>
      <c r="D37" s="89"/>
      <c r="E37" s="89"/>
      <c r="F37" s="89"/>
      <c r="G37" s="75" t="s">
        <v>192</v>
      </c>
      <c r="H37" s="76" t="s">
        <v>193</v>
      </c>
      <c r="I37" s="76" t="s">
        <v>194</v>
      </c>
      <c r="J37" s="76" t="s">
        <v>67</v>
      </c>
      <c r="K37" s="78" t="s">
        <v>195</v>
      </c>
      <c r="L37" s="89" t="s">
        <v>47</v>
      </c>
      <c r="M37" s="81" t="s">
        <v>196</v>
      </c>
      <c r="N37" s="73" t="s">
        <v>197</v>
      </c>
    </row>
    <row r="38" spans="1:14" ht="30.75" thickBot="1" x14ac:dyDescent="0.3">
      <c r="A38" s="364"/>
      <c r="B38" s="91"/>
      <c r="C38" s="91"/>
      <c r="D38" s="90"/>
      <c r="E38" s="91"/>
      <c r="F38" s="91"/>
      <c r="G38" s="124" t="s">
        <v>198</v>
      </c>
      <c r="H38" s="102"/>
      <c r="I38" s="102" t="s">
        <v>199</v>
      </c>
      <c r="J38" s="102" t="s">
        <v>200</v>
      </c>
      <c r="K38" s="91" t="s">
        <v>201</v>
      </c>
      <c r="L38" s="91" t="s">
        <v>47</v>
      </c>
      <c r="M38" s="103" t="s">
        <v>196</v>
      </c>
      <c r="N38" s="129"/>
    </row>
    <row r="39" spans="1:14" ht="45" x14ac:dyDescent="0.25">
      <c r="A39" s="359" t="s">
        <v>202</v>
      </c>
      <c r="B39" s="118"/>
      <c r="C39" s="119"/>
      <c r="D39" s="119"/>
      <c r="E39" s="119"/>
      <c r="F39" s="119"/>
      <c r="G39" s="132" t="s">
        <v>203</v>
      </c>
      <c r="H39" s="133" t="s">
        <v>51</v>
      </c>
      <c r="I39" s="133" t="s">
        <v>204</v>
      </c>
      <c r="J39" s="133" t="s">
        <v>25</v>
      </c>
      <c r="K39" s="119" t="s">
        <v>205</v>
      </c>
      <c r="L39" s="119" t="s">
        <v>42</v>
      </c>
      <c r="M39" s="125" t="s">
        <v>206</v>
      </c>
      <c r="N39" s="134" t="s">
        <v>207</v>
      </c>
    </row>
    <row r="40" spans="1:14" ht="34.5" customHeight="1" x14ac:dyDescent="0.25">
      <c r="A40" s="359"/>
      <c r="B40" s="88"/>
      <c r="C40" s="89"/>
      <c r="D40" s="89"/>
      <c r="E40" s="89"/>
      <c r="F40" s="89"/>
      <c r="G40" s="75" t="s">
        <v>208</v>
      </c>
      <c r="H40" s="76" t="s">
        <v>60</v>
      </c>
      <c r="I40" s="76" t="s">
        <v>117</v>
      </c>
      <c r="J40" s="76" t="s">
        <v>25</v>
      </c>
      <c r="K40" s="68" t="s">
        <v>209</v>
      </c>
      <c r="L40" s="68" t="s">
        <v>42</v>
      </c>
      <c r="M40" s="77" t="s">
        <v>93</v>
      </c>
      <c r="N40" s="72" t="s">
        <v>207</v>
      </c>
    </row>
    <row r="41" spans="1:14" ht="33.75" customHeight="1" thickBot="1" x14ac:dyDescent="0.3">
      <c r="A41" s="359"/>
      <c r="B41" s="94"/>
      <c r="C41" s="95"/>
      <c r="D41" s="95"/>
      <c r="E41" s="95"/>
      <c r="F41" s="95"/>
      <c r="G41" s="106" t="s">
        <v>210</v>
      </c>
      <c r="H41" s="107" t="s">
        <v>211</v>
      </c>
      <c r="I41" s="107" t="s">
        <v>59</v>
      </c>
      <c r="J41" s="107" t="s">
        <v>25</v>
      </c>
      <c r="K41" s="95" t="s">
        <v>212</v>
      </c>
      <c r="L41" s="95" t="s">
        <v>42</v>
      </c>
      <c r="M41" s="108" t="s">
        <v>213</v>
      </c>
      <c r="N41" s="109" t="s">
        <v>207</v>
      </c>
    </row>
    <row r="42" spans="1:14" ht="45" x14ac:dyDescent="0.25">
      <c r="A42" s="358" t="s">
        <v>214</v>
      </c>
      <c r="B42" s="86"/>
      <c r="C42" s="87"/>
      <c r="D42" s="87"/>
      <c r="E42" s="87"/>
      <c r="F42" s="87"/>
      <c r="G42" s="82" t="s">
        <v>215</v>
      </c>
      <c r="H42" s="83" t="s">
        <v>122</v>
      </c>
      <c r="I42" s="83" t="s">
        <v>65</v>
      </c>
      <c r="J42" s="83" t="s">
        <v>25</v>
      </c>
      <c r="K42" s="70" t="s">
        <v>216</v>
      </c>
      <c r="L42" s="70" t="s">
        <v>217</v>
      </c>
      <c r="M42" s="84" t="s">
        <v>218</v>
      </c>
      <c r="N42" s="71" t="s">
        <v>207</v>
      </c>
    </row>
    <row r="43" spans="1:14" ht="45" x14ac:dyDescent="0.25">
      <c r="A43" s="359"/>
      <c r="B43" s="88"/>
      <c r="C43" s="89"/>
      <c r="D43" s="89"/>
      <c r="E43" s="89"/>
      <c r="F43" s="89"/>
      <c r="G43" s="75" t="s">
        <v>219</v>
      </c>
      <c r="H43" s="76" t="s">
        <v>128</v>
      </c>
      <c r="I43" s="76" t="s">
        <v>127</v>
      </c>
      <c r="J43" s="76" t="s">
        <v>25</v>
      </c>
      <c r="K43" s="68" t="s">
        <v>220</v>
      </c>
      <c r="L43" s="68" t="s">
        <v>217</v>
      </c>
      <c r="M43" s="77" t="s">
        <v>221</v>
      </c>
      <c r="N43" s="72" t="s">
        <v>207</v>
      </c>
    </row>
    <row r="44" spans="1:14" ht="45" x14ac:dyDescent="0.25">
      <c r="A44" s="359"/>
      <c r="B44" s="88"/>
      <c r="C44" s="89"/>
      <c r="D44" s="89"/>
      <c r="E44" s="89"/>
      <c r="F44" s="89"/>
      <c r="G44" s="75" t="s">
        <v>222</v>
      </c>
      <c r="H44" s="76" t="s">
        <v>134</v>
      </c>
      <c r="I44" s="76" t="s">
        <v>133</v>
      </c>
      <c r="J44" s="76" t="s">
        <v>25</v>
      </c>
      <c r="K44" s="68" t="s">
        <v>223</v>
      </c>
      <c r="L44" s="68" t="s">
        <v>217</v>
      </c>
      <c r="M44" s="77" t="s">
        <v>224</v>
      </c>
      <c r="N44" s="72" t="s">
        <v>207</v>
      </c>
    </row>
    <row r="45" spans="1:14" ht="45" x14ac:dyDescent="0.25">
      <c r="A45" s="359"/>
      <c r="B45" s="88"/>
      <c r="C45" s="89"/>
      <c r="D45" s="89"/>
      <c r="E45" s="89"/>
      <c r="F45" s="89"/>
      <c r="G45" s="75" t="s">
        <v>225</v>
      </c>
      <c r="H45" s="76" t="s">
        <v>139</v>
      </c>
      <c r="I45" s="76" t="s">
        <v>138</v>
      </c>
      <c r="J45" s="76" t="s">
        <v>25</v>
      </c>
      <c r="K45" s="68" t="s">
        <v>226</v>
      </c>
      <c r="L45" s="68" t="s">
        <v>217</v>
      </c>
      <c r="M45" s="77" t="s">
        <v>227</v>
      </c>
      <c r="N45" s="72" t="s">
        <v>207</v>
      </c>
    </row>
    <row r="46" spans="1:14" ht="45" x14ac:dyDescent="0.25">
      <c r="A46" s="359"/>
      <c r="B46" s="88"/>
      <c r="C46" s="89"/>
      <c r="D46" s="89"/>
      <c r="E46" s="89"/>
      <c r="F46" s="89"/>
      <c r="G46" s="75" t="s">
        <v>228</v>
      </c>
      <c r="H46" s="76" t="s">
        <v>145</v>
      </c>
      <c r="I46" s="76" t="s">
        <v>144</v>
      </c>
      <c r="J46" s="76" t="s">
        <v>25</v>
      </c>
      <c r="K46" s="68" t="s">
        <v>229</v>
      </c>
      <c r="L46" s="68" t="s">
        <v>217</v>
      </c>
      <c r="M46" s="77" t="s">
        <v>227</v>
      </c>
      <c r="N46" s="72" t="s">
        <v>207</v>
      </c>
    </row>
    <row r="47" spans="1:14" ht="45.75" thickBot="1" x14ac:dyDescent="0.3">
      <c r="A47" s="359"/>
      <c r="B47" s="94"/>
      <c r="C47" s="95"/>
      <c r="D47" s="95"/>
      <c r="E47" s="95"/>
      <c r="F47" s="95"/>
      <c r="G47" s="96" t="s">
        <v>230</v>
      </c>
      <c r="H47" s="97" t="s">
        <v>149</v>
      </c>
      <c r="I47" s="97" t="s">
        <v>163</v>
      </c>
      <c r="J47" s="97" t="s">
        <v>25</v>
      </c>
      <c r="K47" s="98" t="s">
        <v>231</v>
      </c>
      <c r="L47" s="98" t="s">
        <v>217</v>
      </c>
      <c r="M47" s="99" t="s">
        <v>232</v>
      </c>
      <c r="N47" s="100" t="s">
        <v>207</v>
      </c>
    </row>
    <row r="48" spans="1:14" ht="14.65" customHeight="1" x14ac:dyDescent="0.25">
      <c r="A48" s="358" t="s">
        <v>233</v>
      </c>
      <c r="B48" s="87"/>
      <c r="C48" s="86"/>
      <c r="D48" s="87"/>
      <c r="E48" s="87"/>
      <c r="F48" s="87"/>
      <c r="G48" s="93" t="s">
        <v>234</v>
      </c>
      <c r="H48" s="110" t="s">
        <v>235</v>
      </c>
      <c r="I48" s="110" t="s">
        <v>236</v>
      </c>
      <c r="J48" s="110" t="s">
        <v>67</v>
      </c>
      <c r="K48" s="87" t="s">
        <v>237</v>
      </c>
      <c r="L48" s="87" t="s">
        <v>36</v>
      </c>
      <c r="M48" s="111">
        <f>445.864+251.062</f>
        <v>696.92599999999993</v>
      </c>
      <c r="N48" s="71"/>
    </row>
    <row r="49" spans="1:14" x14ac:dyDescent="0.25">
      <c r="A49" s="359"/>
      <c r="B49" s="89"/>
      <c r="C49" s="88"/>
      <c r="D49" s="89"/>
      <c r="E49" s="89"/>
      <c r="F49" s="89"/>
      <c r="G49" s="60" t="s">
        <v>238</v>
      </c>
      <c r="H49" s="61" t="s">
        <v>239</v>
      </c>
      <c r="I49" s="61" t="s">
        <v>240</v>
      </c>
      <c r="J49" s="61" t="s">
        <v>67</v>
      </c>
      <c r="K49" s="79" t="s">
        <v>241</v>
      </c>
      <c r="L49" s="79" t="s">
        <v>217</v>
      </c>
      <c r="M49" s="81">
        <v>348.58100000000002</v>
      </c>
      <c r="N49" s="139"/>
    </row>
    <row r="50" spans="1:14" x14ac:dyDescent="0.25">
      <c r="A50" s="359"/>
      <c r="B50" s="89"/>
      <c r="C50" s="88"/>
      <c r="D50" s="89"/>
      <c r="E50" s="89"/>
      <c r="F50" s="89"/>
      <c r="G50" s="60" t="s">
        <v>242</v>
      </c>
      <c r="H50" s="61"/>
      <c r="I50" s="61" t="s">
        <v>243</v>
      </c>
      <c r="J50" s="61" t="s">
        <v>67</v>
      </c>
      <c r="K50" s="79"/>
      <c r="L50" s="79" t="s">
        <v>47</v>
      </c>
      <c r="M50" s="81"/>
      <c r="N50" s="139"/>
    </row>
    <row r="51" spans="1:14" x14ac:dyDescent="0.25">
      <c r="A51" s="359"/>
      <c r="B51" s="89"/>
      <c r="C51" s="88"/>
      <c r="D51" s="89"/>
      <c r="E51" s="89"/>
      <c r="F51" s="89"/>
      <c r="G51" s="60" t="s">
        <v>244</v>
      </c>
      <c r="H51" s="61" t="s">
        <v>245</v>
      </c>
      <c r="I51" s="61" t="s">
        <v>246</v>
      </c>
      <c r="J51" s="61" t="s">
        <v>67</v>
      </c>
      <c r="K51" s="113" t="s">
        <v>247</v>
      </c>
      <c r="L51" s="113" t="s">
        <v>217</v>
      </c>
      <c r="M51" s="81">
        <v>348.57900000000001</v>
      </c>
      <c r="N51" s="72" t="s">
        <v>248</v>
      </c>
    </row>
    <row r="52" spans="1:14" x14ac:dyDescent="0.25">
      <c r="A52" s="359"/>
      <c r="B52" s="89"/>
      <c r="C52" s="88"/>
      <c r="D52" s="89"/>
      <c r="E52" s="89"/>
      <c r="F52" s="89"/>
      <c r="G52" s="60" t="s">
        <v>249</v>
      </c>
      <c r="H52" s="61" t="s">
        <v>250</v>
      </c>
      <c r="I52" s="61" t="s">
        <v>251</v>
      </c>
      <c r="J52" s="61" t="s">
        <v>67</v>
      </c>
      <c r="K52" s="113" t="s">
        <v>247</v>
      </c>
      <c r="L52" s="113" t="s">
        <v>217</v>
      </c>
      <c r="M52" s="81">
        <v>348.57900000000001</v>
      </c>
      <c r="N52" s="72" t="s">
        <v>248</v>
      </c>
    </row>
    <row r="53" spans="1:14" x14ac:dyDescent="0.25">
      <c r="A53" s="359"/>
      <c r="B53" s="89"/>
      <c r="C53" s="88"/>
      <c r="D53" s="89"/>
      <c r="E53" s="89"/>
      <c r="F53" s="89"/>
      <c r="G53" s="60" t="s">
        <v>252</v>
      </c>
      <c r="H53" s="61" t="s">
        <v>253</v>
      </c>
      <c r="I53" s="61" t="s">
        <v>245</v>
      </c>
      <c r="J53" s="61" t="s">
        <v>67</v>
      </c>
      <c r="K53" s="113" t="s">
        <v>247</v>
      </c>
      <c r="L53" s="113" t="s">
        <v>217</v>
      </c>
      <c r="M53" s="81">
        <v>348.57900000000001</v>
      </c>
      <c r="N53" s="92" t="s">
        <v>248</v>
      </c>
    </row>
    <row r="54" spans="1:14" ht="30" x14ac:dyDescent="0.25">
      <c r="A54" s="359"/>
      <c r="B54" s="89"/>
      <c r="C54" s="88"/>
      <c r="D54" s="89"/>
      <c r="E54" s="89"/>
      <c r="F54" s="89"/>
      <c r="G54" s="60" t="s">
        <v>254</v>
      </c>
      <c r="H54" s="61" t="s">
        <v>97</v>
      </c>
      <c r="I54" s="61" t="s">
        <v>250</v>
      </c>
      <c r="J54" s="61" t="s">
        <v>67</v>
      </c>
      <c r="K54" s="79" t="s">
        <v>255</v>
      </c>
      <c r="L54" s="113" t="s">
        <v>217</v>
      </c>
      <c r="M54" s="81"/>
      <c r="N54" s="72"/>
    </row>
    <row r="55" spans="1:14" ht="30" x14ac:dyDescent="0.25">
      <c r="A55" s="359"/>
      <c r="B55" s="89"/>
      <c r="C55" s="88"/>
      <c r="D55" s="89"/>
      <c r="E55" s="89"/>
      <c r="F55" s="89"/>
      <c r="G55" s="60" t="s">
        <v>256</v>
      </c>
      <c r="H55" s="61" t="s">
        <v>173</v>
      </c>
      <c r="I55" s="61" t="s">
        <v>253</v>
      </c>
      <c r="J55" s="61" t="s">
        <v>67</v>
      </c>
      <c r="K55" s="79" t="s">
        <v>257</v>
      </c>
      <c r="L55" s="113" t="s">
        <v>217</v>
      </c>
      <c r="M55" s="81"/>
      <c r="N55" s="72"/>
    </row>
    <row r="56" spans="1:14" ht="30" x14ac:dyDescent="0.25">
      <c r="A56" s="359"/>
      <c r="B56" s="89"/>
      <c r="C56" s="88"/>
      <c r="D56" s="89"/>
      <c r="E56" s="89"/>
      <c r="F56" s="89"/>
      <c r="G56" s="60" t="s">
        <v>258</v>
      </c>
      <c r="H56" s="61" t="s">
        <v>188</v>
      </c>
      <c r="I56" s="61" t="s">
        <v>259</v>
      </c>
      <c r="J56" s="61" t="s">
        <v>67</v>
      </c>
      <c r="K56" s="79" t="s">
        <v>260</v>
      </c>
      <c r="L56" s="113" t="s">
        <v>217</v>
      </c>
      <c r="M56" s="81"/>
      <c r="N56" s="72"/>
    </row>
    <row r="57" spans="1:14" ht="30" x14ac:dyDescent="0.25">
      <c r="A57" s="359"/>
      <c r="B57" s="89"/>
      <c r="C57" s="88"/>
      <c r="D57" s="89"/>
      <c r="E57" s="89"/>
      <c r="F57" s="89"/>
      <c r="G57" s="60" t="s">
        <v>261</v>
      </c>
      <c r="H57" s="61" t="s">
        <v>199</v>
      </c>
      <c r="I57" s="61" t="s">
        <v>262</v>
      </c>
      <c r="J57" s="61" t="s">
        <v>67</v>
      </c>
      <c r="K57" s="79" t="s">
        <v>263</v>
      </c>
      <c r="L57" s="113" t="s">
        <v>217</v>
      </c>
      <c r="M57" s="81"/>
      <c r="N57" s="72"/>
    </row>
    <row r="58" spans="1:14" ht="30" x14ac:dyDescent="0.25">
      <c r="A58" s="359"/>
      <c r="B58" s="89"/>
      <c r="C58" s="88"/>
      <c r="D58" s="89"/>
      <c r="E58" s="89"/>
      <c r="F58" s="89"/>
      <c r="G58" s="60" t="s">
        <v>264</v>
      </c>
      <c r="H58" s="61" t="s">
        <v>236</v>
      </c>
      <c r="I58" s="61" t="s">
        <v>265</v>
      </c>
      <c r="J58" s="61" t="s">
        <v>67</v>
      </c>
      <c r="K58" s="79" t="s">
        <v>266</v>
      </c>
      <c r="L58" s="113" t="s">
        <v>217</v>
      </c>
      <c r="M58" s="81"/>
      <c r="N58" s="72"/>
    </row>
    <row r="59" spans="1:14" ht="30" x14ac:dyDescent="0.25">
      <c r="A59" s="359"/>
      <c r="B59" s="89"/>
      <c r="C59" s="88"/>
      <c r="D59" s="89"/>
      <c r="E59" s="89"/>
      <c r="F59" s="89"/>
      <c r="G59" s="60" t="s">
        <v>267</v>
      </c>
      <c r="H59" s="61" t="s">
        <v>240</v>
      </c>
      <c r="I59" s="61" t="s">
        <v>268</v>
      </c>
      <c r="J59" s="61" t="s">
        <v>67</v>
      </c>
      <c r="K59" s="79" t="s">
        <v>269</v>
      </c>
      <c r="L59" s="113" t="s">
        <v>217</v>
      </c>
      <c r="M59" s="81"/>
      <c r="N59" s="72"/>
    </row>
    <row r="60" spans="1:14" ht="30" x14ac:dyDescent="0.25">
      <c r="A60" s="359"/>
      <c r="B60" s="89"/>
      <c r="C60" s="88"/>
      <c r="D60" s="89"/>
      <c r="E60" s="89"/>
      <c r="F60" s="89"/>
      <c r="G60" s="60" t="s">
        <v>270</v>
      </c>
      <c r="H60" s="61" t="s">
        <v>243</v>
      </c>
      <c r="I60" s="61" t="s">
        <v>271</v>
      </c>
      <c r="J60" s="61" t="s">
        <v>67</v>
      </c>
      <c r="K60" s="79" t="s">
        <v>272</v>
      </c>
      <c r="L60" s="113" t="s">
        <v>217</v>
      </c>
      <c r="M60" s="81"/>
      <c r="N60" s="72"/>
    </row>
    <row r="61" spans="1:14" ht="30" x14ac:dyDescent="0.25">
      <c r="A61" s="359"/>
      <c r="B61" s="89"/>
      <c r="C61" s="88"/>
      <c r="D61" s="89"/>
      <c r="E61" s="89"/>
      <c r="F61" s="89"/>
      <c r="G61" s="60" t="s">
        <v>273</v>
      </c>
      <c r="H61" s="61" t="s">
        <v>246</v>
      </c>
      <c r="I61" s="61" t="s">
        <v>274</v>
      </c>
      <c r="J61" s="61" t="s">
        <v>67</v>
      </c>
      <c r="K61" s="79" t="s">
        <v>275</v>
      </c>
      <c r="L61" s="113" t="s">
        <v>217</v>
      </c>
      <c r="M61" s="81"/>
      <c r="N61" s="72"/>
    </row>
    <row r="62" spans="1:14" x14ac:dyDescent="0.25">
      <c r="A62" s="359"/>
      <c r="B62" s="89"/>
      <c r="C62" s="89"/>
      <c r="D62" s="89"/>
      <c r="E62" s="88"/>
      <c r="F62" s="89"/>
      <c r="G62" s="60" t="s">
        <v>276</v>
      </c>
      <c r="H62" s="61" t="s">
        <v>277</v>
      </c>
      <c r="I62" s="61" t="s">
        <v>278</v>
      </c>
      <c r="J62" s="61" t="s">
        <v>67</v>
      </c>
      <c r="K62" s="79" t="s">
        <v>279</v>
      </c>
      <c r="L62" s="79" t="s">
        <v>47</v>
      </c>
      <c r="M62" s="81"/>
      <c r="N62" s="72"/>
    </row>
    <row r="63" spans="1:14" ht="30" x14ac:dyDescent="0.25">
      <c r="A63" s="359"/>
      <c r="B63" s="89"/>
      <c r="C63" s="89"/>
      <c r="D63" s="89"/>
      <c r="E63" s="88"/>
      <c r="F63" s="89"/>
      <c r="G63" s="89" t="s">
        <v>280</v>
      </c>
      <c r="H63" s="105" t="s">
        <v>281</v>
      </c>
      <c r="I63" s="105" t="s">
        <v>282</v>
      </c>
      <c r="J63" s="105" t="s">
        <v>67</v>
      </c>
      <c r="K63" s="69" t="s">
        <v>283</v>
      </c>
      <c r="L63" s="69" t="s">
        <v>217</v>
      </c>
      <c r="M63" s="81"/>
      <c r="N63" s="72"/>
    </row>
    <row r="64" spans="1:14" ht="75" x14ac:dyDescent="0.25">
      <c r="A64" s="359"/>
      <c r="B64" s="89"/>
      <c r="C64" s="89"/>
      <c r="D64" s="89"/>
      <c r="E64" s="88"/>
      <c r="F64" s="89"/>
      <c r="G64" s="89" t="s">
        <v>284</v>
      </c>
      <c r="H64" s="105" t="s">
        <v>285</v>
      </c>
      <c r="I64" s="105" t="s">
        <v>286</v>
      </c>
      <c r="J64" s="105" t="s">
        <v>287</v>
      </c>
      <c r="K64" s="69" t="s">
        <v>288</v>
      </c>
      <c r="L64" s="69" t="s">
        <v>47</v>
      </c>
      <c r="M64" s="81"/>
      <c r="N64" s="72"/>
    </row>
    <row r="65" spans="1:14" x14ac:dyDescent="0.25">
      <c r="A65" s="359"/>
      <c r="B65" s="89"/>
      <c r="C65" s="89"/>
      <c r="D65" s="89"/>
      <c r="E65" s="88"/>
      <c r="F65" s="89"/>
      <c r="G65" s="89" t="s">
        <v>289</v>
      </c>
      <c r="H65" s="105" t="s">
        <v>290</v>
      </c>
      <c r="I65" s="105" t="s">
        <v>290</v>
      </c>
      <c r="J65" s="105" t="s">
        <v>67</v>
      </c>
      <c r="K65" s="69" t="s">
        <v>291</v>
      </c>
      <c r="L65" s="69" t="s">
        <v>217</v>
      </c>
      <c r="M65" s="81"/>
      <c r="N65" s="72"/>
    </row>
    <row r="66" spans="1:14" x14ac:dyDescent="0.25">
      <c r="A66" s="359"/>
      <c r="B66" s="89"/>
      <c r="C66" s="89"/>
      <c r="D66" s="89"/>
      <c r="E66" s="88"/>
      <c r="F66" s="89"/>
      <c r="G66" s="89" t="s">
        <v>292</v>
      </c>
      <c r="H66" s="105" t="s">
        <v>293</v>
      </c>
      <c r="I66" s="105" t="s">
        <v>293</v>
      </c>
      <c r="J66" s="105" t="s">
        <v>67</v>
      </c>
      <c r="K66" s="69" t="s">
        <v>294</v>
      </c>
      <c r="L66" s="69" t="s">
        <v>217</v>
      </c>
      <c r="M66" s="81"/>
      <c r="N66" s="72"/>
    </row>
    <row r="67" spans="1:14" x14ac:dyDescent="0.25">
      <c r="A67" s="359"/>
      <c r="B67" s="89"/>
      <c r="C67" s="89"/>
      <c r="D67" s="89"/>
      <c r="E67" s="88"/>
      <c r="F67" s="89"/>
      <c r="G67" s="89" t="s">
        <v>295</v>
      </c>
      <c r="H67" s="105" t="s">
        <v>296</v>
      </c>
      <c r="I67" s="105" t="s">
        <v>296</v>
      </c>
      <c r="J67" s="105" t="s">
        <v>67</v>
      </c>
      <c r="K67" s="69" t="s">
        <v>297</v>
      </c>
      <c r="L67" s="69" t="s">
        <v>217</v>
      </c>
      <c r="M67" s="81"/>
      <c r="N67" s="72"/>
    </row>
    <row r="68" spans="1:14" x14ac:dyDescent="0.25">
      <c r="A68" s="359"/>
      <c r="B68" s="89"/>
      <c r="C68" s="89"/>
      <c r="D68" s="89"/>
      <c r="E68" s="88"/>
      <c r="F68" s="89"/>
      <c r="G68" s="89" t="s">
        <v>298</v>
      </c>
      <c r="H68" s="105" t="s">
        <v>299</v>
      </c>
      <c r="I68" s="105" t="s">
        <v>299</v>
      </c>
      <c r="J68" s="105" t="s">
        <v>67</v>
      </c>
      <c r="K68" s="69" t="s">
        <v>300</v>
      </c>
      <c r="L68" s="69" t="s">
        <v>217</v>
      </c>
      <c r="M68" s="81"/>
      <c r="N68" s="72"/>
    </row>
    <row r="69" spans="1:14" x14ac:dyDescent="0.25">
      <c r="A69" s="359"/>
      <c r="B69" s="89"/>
      <c r="C69" s="89"/>
      <c r="D69" s="89"/>
      <c r="E69" s="88"/>
      <c r="F69" s="89"/>
      <c r="G69" s="89" t="s">
        <v>301</v>
      </c>
      <c r="H69" s="105" t="s">
        <v>302</v>
      </c>
      <c r="I69" s="105" t="s">
        <v>302</v>
      </c>
      <c r="J69" s="105" t="s">
        <v>67</v>
      </c>
      <c r="K69" s="69" t="s">
        <v>303</v>
      </c>
      <c r="L69" s="69" t="s">
        <v>217</v>
      </c>
      <c r="M69" s="81"/>
      <c r="N69" s="72"/>
    </row>
    <row r="70" spans="1:14" x14ac:dyDescent="0.25">
      <c r="A70" s="359"/>
      <c r="B70" s="89"/>
      <c r="C70" s="89"/>
      <c r="D70" s="89"/>
      <c r="E70" s="88"/>
      <c r="F70" s="89"/>
      <c r="G70" s="89" t="s">
        <v>304</v>
      </c>
      <c r="H70" s="105" t="s">
        <v>305</v>
      </c>
      <c r="I70" s="105" t="s">
        <v>305</v>
      </c>
      <c r="J70" s="105" t="s">
        <v>67</v>
      </c>
      <c r="K70" s="69" t="s">
        <v>306</v>
      </c>
      <c r="L70" s="69" t="s">
        <v>217</v>
      </c>
      <c r="M70" s="81"/>
      <c r="N70" s="72"/>
    </row>
    <row r="71" spans="1:14" x14ac:dyDescent="0.25">
      <c r="A71" s="359"/>
      <c r="B71" s="89"/>
      <c r="C71" s="89"/>
      <c r="D71" s="89"/>
      <c r="E71" s="88"/>
      <c r="F71" s="89"/>
      <c r="G71" s="89" t="s">
        <v>307</v>
      </c>
      <c r="H71" s="105" t="s">
        <v>308</v>
      </c>
      <c r="I71" s="105" t="s">
        <v>308</v>
      </c>
      <c r="J71" s="105" t="s">
        <v>67</v>
      </c>
      <c r="K71" s="69" t="s">
        <v>309</v>
      </c>
      <c r="L71" s="69" t="s">
        <v>217</v>
      </c>
      <c r="M71" s="81"/>
      <c r="N71" s="72"/>
    </row>
    <row r="72" spans="1:14" x14ac:dyDescent="0.25">
      <c r="A72" s="359"/>
      <c r="B72" s="89"/>
      <c r="C72" s="89"/>
      <c r="D72" s="89"/>
      <c r="E72" s="88"/>
      <c r="F72" s="89"/>
      <c r="G72" s="89" t="s">
        <v>310</v>
      </c>
      <c r="H72" s="105" t="s">
        <v>311</v>
      </c>
      <c r="I72" s="105" t="s">
        <v>311</v>
      </c>
      <c r="J72" s="105" t="s">
        <v>67</v>
      </c>
      <c r="K72" s="69" t="s">
        <v>312</v>
      </c>
      <c r="L72" s="69" t="s">
        <v>217</v>
      </c>
      <c r="M72" s="81"/>
      <c r="N72" s="72"/>
    </row>
    <row r="73" spans="1:14" ht="30" x14ac:dyDescent="0.25">
      <c r="A73" s="359"/>
      <c r="B73" s="89"/>
      <c r="C73" s="89"/>
      <c r="D73" s="88"/>
      <c r="E73" s="89"/>
      <c r="F73" s="89"/>
      <c r="G73" s="89" t="s">
        <v>313</v>
      </c>
      <c r="H73" s="105" t="s">
        <v>314</v>
      </c>
      <c r="I73" s="105" t="s">
        <v>314</v>
      </c>
      <c r="J73" s="105" t="s">
        <v>67</v>
      </c>
      <c r="K73" s="69" t="s">
        <v>315</v>
      </c>
      <c r="L73" s="69" t="s">
        <v>217</v>
      </c>
      <c r="M73" s="69"/>
      <c r="N73" s="92"/>
    </row>
    <row r="74" spans="1:14" x14ac:dyDescent="0.25">
      <c r="A74" s="359"/>
      <c r="B74" s="89"/>
      <c r="C74" s="89"/>
      <c r="D74" s="88"/>
      <c r="E74" s="89"/>
      <c r="F74" s="89"/>
      <c r="G74" s="89" t="s">
        <v>316</v>
      </c>
      <c r="H74" s="105" t="s">
        <v>317</v>
      </c>
      <c r="I74" s="105" t="s">
        <v>317</v>
      </c>
      <c r="J74" s="105" t="s">
        <v>67</v>
      </c>
      <c r="K74" s="69" t="s">
        <v>318</v>
      </c>
      <c r="L74" s="69" t="s">
        <v>217</v>
      </c>
      <c r="M74" s="69"/>
      <c r="N74" s="92"/>
    </row>
    <row r="75" spans="1:14" x14ac:dyDescent="0.25">
      <c r="A75" s="359"/>
      <c r="B75" s="89"/>
      <c r="C75" s="89"/>
      <c r="D75" s="88"/>
      <c r="E75" s="89"/>
      <c r="F75" s="89"/>
      <c r="G75" s="89" t="s">
        <v>319</v>
      </c>
      <c r="H75" s="105" t="s">
        <v>320</v>
      </c>
      <c r="I75" s="105" t="s">
        <v>320</v>
      </c>
      <c r="J75" s="105" t="s">
        <v>67</v>
      </c>
      <c r="K75" s="69" t="s">
        <v>321</v>
      </c>
      <c r="L75" s="69" t="s">
        <v>217</v>
      </c>
      <c r="M75" s="69"/>
      <c r="N75" s="92"/>
    </row>
    <row r="76" spans="1:14" x14ac:dyDescent="0.25">
      <c r="A76" s="359"/>
      <c r="B76" s="89"/>
      <c r="C76" s="89"/>
      <c r="D76" s="88"/>
      <c r="E76" s="89"/>
      <c r="F76" s="89"/>
      <c r="G76" s="89" t="s">
        <v>322</v>
      </c>
      <c r="H76" s="105" t="s">
        <v>323</v>
      </c>
      <c r="I76" s="105" t="s">
        <v>323</v>
      </c>
      <c r="J76" s="105" t="s">
        <v>67</v>
      </c>
      <c r="K76" s="69" t="s">
        <v>324</v>
      </c>
      <c r="L76" s="69" t="s">
        <v>47</v>
      </c>
      <c r="M76" s="69"/>
      <c r="N76" s="92"/>
    </row>
    <row r="77" spans="1:14" x14ac:dyDescent="0.25">
      <c r="A77" s="359"/>
      <c r="B77" s="89"/>
      <c r="C77" s="89"/>
      <c r="D77" s="88"/>
      <c r="E77" s="89"/>
      <c r="F77" s="89"/>
      <c r="G77" s="89" t="s">
        <v>325</v>
      </c>
      <c r="H77" s="105" t="s">
        <v>326</v>
      </c>
      <c r="I77" s="105" t="s">
        <v>326</v>
      </c>
      <c r="J77" s="105" t="s">
        <v>67</v>
      </c>
      <c r="K77" s="69" t="s">
        <v>327</v>
      </c>
      <c r="L77" s="69" t="s">
        <v>217</v>
      </c>
      <c r="M77" s="69"/>
      <c r="N77" s="92"/>
    </row>
    <row r="78" spans="1:14" ht="15.75" thickBot="1" x14ac:dyDescent="0.3">
      <c r="A78" s="360"/>
      <c r="B78" s="91"/>
      <c r="C78" s="91"/>
      <c r="D78" s="90"/>
      <c r="E78" s="91"/>
      <c r="F78" s="91"/>
      <c r="G78" s="91" t="s">
        <v>328</v>
      </c>
      <c r="H78" s="126" t="s">
        <v>329</v>
      </c>
      <c r="I78" s="126" t="s">
        <v>329</v>
      </c>
      <c r="J78" s="126" t="s">
        <v>67</v>
      </c>
      <c r="K78" s="117" t="s">
        <v>324</v>
      </c>
      <c r="L78" s="117" t="s">
        <v>47</v>
      </c>
      <c r="M78" s="117"/>
      <c r="N78" s="129"/>
    </row>
    <row r="79" spans="1:14" ht="30" x14ac:dyDescent="0.25">
      <c r="A79" s="359" t="s">
        <v>330</v>
      </c>
      <c r="B79" s="119"/>
      <c r="C79" s="118"/>
      <c r="D79" s="119"/>
      <c r="E79" s="119"/>
      <c r="F79" s="119"/>
      <c r="G79" s="119" t="s">
        <v>331</v>
      </c>
      <c r="H79" s="136" t="s">
        <v>332</v>
      </c>
      <c r="I79" s="136" t="s">
        <v>333</v>
      </c>
      <c r="J79" s="136" t="s">
        <v>25</v>
      </c>
      <c r="K79" s="137" t="s">
        <v>334</v>
      </c>
      <c r="L79" s="137" t="s">
        <v>141</v>
      </c>
      <c r="M79" s="125">
        <v>6</v>
      </c>
      <c r="N79" s="138"/>
    </row>
    <row r="80" spans="1:14" ht="30" x14ac:dyDescent="0.25">
      <c r="A80" s="359"/>
      <c r="B80" s="89"/>
      <c r="C80" s="88"/>
      <c r="D80" s="89"/>
      <c r="E80" s="89"/>
      <c r="F80" s="89"/>
      <c r="G80" s="89" t="s">
        <v>335</v>
      </c>
      <c r="H80" s="105" t="s">
        <v>336</v>
      </c>
      <c r="I80" s="105" t="s">
        <v>337</v>
      </c>
      <c r="J80" s="105" t="s">
        <v>25</v>
      </c>
      <c r="K80" s="69" t="s">
        <v>338</v>
      </c>
      <c r="L80" s="69" t="s">
        <v>141</v>
      </c>
      <c r="M80" s="81">
        <v>2</v>
      </c>
      <c r="N80" s="72"/>
    </row>
    <row r="81" spans="1:14" ht="30" x14ac:dyDescent="0.25">
      <c r="A81" s="359"/>
      <c r="B81" s="89"/>
      <c r="C81" s="88"/>
      <c r="D81" s="89"/>
      <c r="E81" s="89"/>
      <c r="F81" s="89"/>
      <c r="G81" s="66" t="s">
        <v>339</v>
      </c>
      <c r="H81" s="76" t="s">
        <v>259</v>
      </c>
      <c r="I81" s="76" t="s">
        <v>235</v>
      </c>
      <c r="J81" s="67" t="s">
        <v>180</v>
      </c>
      <c r="K81" s="69" t="s">
        <v>340</v>
      </c>
      <c r="L81" s="69" t="s">
        <v>217</v>
      </c>
      <c r="M81" s="81"/>
      <c r="N81" s="72"/>
    </row>
    <row r="82" spans="1:14" x14ac:dyDescent="0.25">
      <c r="A82" s="359"/>
      <c r="B82" s="89"/>
      <c r="C82" s="88"/>
      <c r="D82" s="89"/>
      <c r="E82" s="89"/>
      <c r="F82" s="89"/>
      <c r="G82" s="66" t="s">
        <v>341</v>
      </c>
      <c r="H82" s="76" t="s">
        <v>262</v>
      </c>
      <c r="I82" s="76" t="s">
        <v>239</v>
      </c>
      <c r="J82" s="67" t="s">
        <v>180</v>
      </c>
      <c r="K82" s="69" t="s">
        <v>342</v>
      </c>
      <c r="L82" s="69" t="s">
        <v>217</v>
      </c>
      <c r="M82" s="81"/>
      <c r="N82" s="72"/>
    </row>
    <row r="83" spans="1:14" x14ac:dyDescent="0.25">
      <c r="A83" s="359"/>
      <c r="B83" s="89"/>
      <c r="C83" s="89"/>
      <c r="D83" s="88"/>
      <c r="E83" s="89"/>
      <c r="F83" s="89"/>
      <c r="G83" s="66" t="s">
        <v>343</v>
      </c>
      <c r="H83" s="61" t="s">
        <v>265</v>
      </c>
      <c r="I83" s="61" t="s">
        <v>344</v>
      </c>
      <c r="J83" s="67" t="s">
        <v>180</v>
      </c>
      <c r="K83" s="69" t="s">
        <v>345</v>
      </c>
      <c r="L83" s="69" t="s">
        <v>217</v>
      </c>
      <c r="M83" s="81"/>
      <c r="N83" s="72"/>
    </row>
    <row r="84" spans="1:14" x14ac:dyDescent="0.25">
      <c r="A84" s="359"/>
      <c r="B84" s="89"/>
      <c r="C84" s="89"/>
      <c r="D84" s="88"/>
      <c r="E84" s="89"/>
      <c r="F84" s="89"/>
      <c r="G84" s="66" t="s">
        <v>346</v>
      </c>
      <c r="H84" s="61" t="s">
        <v>268</v>
      </c>
      <c r="I84" s="61" t="s">
        <v>347</v>
      </c>
      <c r="J84" s="67" t="s">
        <v>180</v>
      </c>
      <c r="K84" s="69" t="s">
        <v>345</v>
      </c>
      <c r="L84" s="69" t="s">
        <v>217</v>
      </c>
      <c r="M84" s="81"/>
      <c r="N84" s="72"/>
    </row>
    <row r="85" spans="1:14" x14ac:dyDescent="0.25">
      <c r="A85" s="359"/>
      <c r="B85" s="89"/>
      <c r="C85" s="89"/>
      <c r="D85" s="88"/>
      <c r="E85" s="89"/>
      <c r="F85" s="89"/>
      <c r="G85" s="66" t="s">
        <v>348</v>
      </c>
      <c r="H85" s="61" t="s">
        <v>271</v>
      </c>
      <c r="I85" s="61" t="s">
        <v>349</v>
      </c>
      <c r="J85" s="67" t="s">
        <v>180</v>
      </c>
      <c r="K85" s="69" t="s">
        <v>345</v>
      </c>
      <c r="L85" s="69" t="s">
        <v>217</v>
      </c>
      <c r="M85" s="81"/>
      <c r="N85" s="72"/>
    </row>
    <row r="86" spans="1:14" x14ac:dyDescent="0.25">
      <c r="A86" s="359"/>
      <c r="B86" s="89"/>
      <c r="C86" s="89"/>
      <c r="D86" s="88"/>
      <c r="E86" s="89"/>
      <c r="F86" s="89"/>
      <c r="G86" s="66" t="s">
        <v>350</v>
      </c>
      <c r="H86" s="61" t="s">
        <v>274</v>
      </c>
      <c r="I86" s="61" t="s">
        <v>351</v>
      </c>
      <c r="J86" s="67" t="s">
        <v>180</v>
      </c>
      <c r="K86" s="69" t="s">
        <v>352</v>
      </c>
      <c r="L86" s="69" t="s">
        <v>217</v>
      </c>
      <c r="M86" s="81"/>
      <c r="N86" s="72"/>
    </row>
    <row r="87" spans="1:14" x14ac:dyDescent="0.25">
      <c r="A87" s="359"/>
      <c r="B87" s="89"/>
      <c r="C87" s="89"/>
      <c r="D87" s="88"/>
      <c r="E87" s="89"/>
      <c r="F87" s="89"/>
      <c r="G87" s="66" t="s">
        <v>353</v>
      </c>
      <c r="H87" s="61" t="s">
        <v>333</v>
      </c>
      <c r="I87" s="61" t="s">
        <v>354</v>
      </c>
      <c r="J87" s="67" t="s">
        <v>180</v>
      </c>
      <c r="K87" s="69" t="s">
        <v>355</v>
      </c>
      <c r="L87" s="69" t="s">
        <v>217</v>
      </c>
      <c r="M87" s="81"/>
      <c r="N87" s="72"/>
    </row>
    <row r="88" spans="1:14" ht="60.75" thickBot="1" x14ac:dyDescent="0.3">
      <c r="A88" s="360"/>
      <c r="B88" s="91"/>
      <c r="C88" s="91"/>
      <c r="D88" s="91"/>
      <c r="E88" s="90"/>
      <c r="F88" s="91"/>
      <c r="G88" s="115" t="s">
        <v>356</v>
      </c>
      <c r="H88" s="102" t="s">
        <v>337</v>
      </c>
      <c r="I88" s="102" t="s">
        <v>357</v>
      </c>
      <c r="J88" s="116" t="s">
        <v>180</v>
      </c>
      <c r="K88" s="117" t="s">
        <v>358</v>
      </c>
      <c r="L88" s="117" t="s">
        <v>217</v>
      </c>
      <c r="M88" s="103"/>
      <c r="N88" s="74"/>
    </row>
    <row r="89" spans="1:14" x14ac:dyDescent="0.25">
      <c r="A89" s="355" t="s">
        <v>359</v>
      </c>
      <c r="B89" s="87"/>
      <c r="C89" s="87"/>
      <c r="D89" s="87"/>
      <c r="E89" s="86"/>
      <c r="F89" s="87"/>
      <c r="G89" s="87" t="s">
        <v>360</v>
      </c>
      <c r="H89" s="104" t="s">
        <v>361</v>
      </c>
      <c r="I89" s="104" t="s">
        <v>361</v>
      </c>
      <c r="J89" s="104" t="s">
        <v>362</v>
      </c>
      <c r="K89" s="143" t="s">
        <v>363</v>
      </c>
      <c r="L89" s="143" t="s">
        <v>217</v>
      </c>
      <c r="M89" s="114" t="e">
        <f>VLOOKUP($M$16,#REF!,MATCH($H89,#REF!,0),FALSE)</f>
        <v>#REF!</v>
      </c>
      <c r="N89" s="112"/>
    </row>
    <row r="90" spans="1:14" x14ac:dyDescent="0.25">
      <c r="A90" s="356"/>
      <c r="B90" s="89"/>
      <c r="C90" s="89"/>
      <c r="D90" s="89"/>
      <c r="E90" s="88"/>
      <c r="F90" s="89"/>
      <c r="G90" s="89" t="s">
        <v>364</v>
      </c>
      <c r="H90" s="105" t="s">
        <v>365</v>
      </c>
      <c r="I90" s="105" t="s">
        <v>365</v>
      </c>
      <c r="J90" s="105" t="s">
        <v>362</v>
      </c>
      <c r="K90" s="113" t="s">
        <v>366</v>
      </c>
      <c r="L90" s="113" t="s">
        <v>217</v>
      </c>
      <c r="M90" s="69" t="e">
        <f>VLOOKUP($M$16,#REF!,MATCH($H90,#REF!,0),FALSE)</f>
        <v>#REF!</v>
      </c>
      <c r="N90" s="92"/>
    </row>
    <row r="91" spans="1:14" x14ac:dyDescent="0.25">
      <c r="A91" s="356"/>
      <c r="B91" s="89"/>
      <c r="C91" s="89"/>
      <c r="D91" s="89"/>
      <c r="E91" s="88"/>
      <c r="F91" s="89"/>
      <c r="G91" s="89" t="s">
        <v>367</v>
      </c>
      <c r="H91" s="105" t="s">
        <v>365</v>
      </c>
      <c r="I91" s="105" t="s">
        <v>368</v>
      </c>
      <c r="J91" s="105" t="s">
        <v>362</v>
      </c>
      <c r="K91" s="89" t="s">
        <v>369</v>
      </c>
      <c r="L91" s="89" t="s">
        <v>217</v>
      </c>
      <c r="M91" s="69" t="e">
        <f>VLOOKUP($M$16,#REF!,MATCH($H91,#REF!,0),FALSE)</f>
        <v>#REF!</v>
      </c>
      <c r="N91" s="92"/>
    </row>
    <row r="92" spans="1:14" x14ac:dyDescent="0.25">
      <c r="A92" s="356"/>
      <c r="B92" s="89"/>
      <c r="C92" s="89"/>
      <c r="D92" s="89"/>
      <c r="E92" s="88"/>
      <c r="F92" s="89"/>
      <c r="G92" s="89" t="s">
        <v>370</v>
      </c>
      <c r="H92" s="105" t="s">
        <v>371</v>
      </c>
      <c r="I92" s="105" t="s">
        <v>371</v>
      </c>
      <c r="J92" s="105" t="s">
        <v>362</v>
      </c>
      <c r="K92" s="113" t="s">
        <v>372</v>
      </c>
      <c r="L92" s="113" t="s">
        <v>217</v>
      </c>
      <c r="M92" s="69" t="e">
        <f>VLOOKUP($M$16,#REF!,MATCH($H92,#REF!,0),FALSE)</f>
        <v>#REF!</v>
      </c>
      <c r="N92" s="92"/>
    </row>
    <row r="93" spans="1:14" ht="14.65" customHeight="1" x14ac:dyDescent="0.25">
      <c r="A93" s="356"/>
      <c r="B93" s="89"/>
      <c r="C93" s="89"/>
      <c r="D93" s="89"/>
      <c r="E93" s="88"/>
      <c r="F93" s="89"/>
      <c r="G93" s="89" t="s">
        <v>373</v>
      </c>
      <c r="H93" s="105" t="s">
        <v>374</v>
      </c>
      <c r="I93" s="105" t="s">
        <v>374</v>
      </c>
      <c r="J93" s="105" t="s">
        <v>362</v>
      </c>
      <c r="K93" s="113" t="s">
        <v>375</v>
      </c>
      <c r="L93" s="113" t="s">
        <v>217</v>
      </c>
      <c r="M93" s="69" t="e">
        <f>VLOOKUP($M$16,'[1]Tüpoloogiate andmebaas'!$A$4:$BC$613,MATCH($H93,'[1]Tüpoloogiate andmebaas'!$A$3:$BC$3,0),FALSE)</f>
        <v>#N/A</v>
      </c>
      <c r="N93" s="92"/>
    </row>
    <row r="94" spans="1:14" x14ac:dyDescent="0.25">
      <c r="A94" s="356"/>
      <c r="B94" s="89"/>
      <c r="C94" s="89"/>
      <c r="D94" s="89"/>
      <c r="E94" s="88"/>
      <c r="F94" s="89"/>
      <c r="G94" s="89" t="s">
        <v>376</v>
      </c>
      <c r="H94" s="105" t="s">
        <v>377</v>
      </c>
      <c r="I94" s="105" t="s">
        <v>377</v>
      </c>
      <c r="J94" s="105" t="s">
        <v>362</v>
      </c>
      <c r="K94" s="113" t="s">
        <v>378</v>
      </c>
      <c r="L94" s="113" t="s">
        <v>217</v>
      </c>
      <c r="M94" s="69" t="e">
        <f>VLOOKUP($M$16,#REF!,MATCH($H94,#REF!,0),FALSE)</f>
        <v>#REF!</v>
      </c>
      <c r="N94" s="92"/>
    </row>
    <row r="95" spans="1:14" ht="15.75" thickBot="1" x14ac:dyDescent="0.3">
      <c r="A95" s="357"/>
      <c r="B95" s="91"/>
      <c r="C95" s="91"/>
      <c r="D95" s="91"/>
      <c r="E95" s="90"/>
      <c r="F95" s="91"/>
      <c r="G95" s="91" t="s">
        <v>379</v>
      </c>
      <c r="H95" s="126" t="s">
        <v>380</v>
      </c>
      <c r="I95" s="126" t="s">
        <v>380</v>
      </c>
      <c r="J95" s="126" t="s">
        <v>362</v>
      </c>
      <c r="K95" s="144" t="s">
        <v>381</v>
      </c>
      <c r="L95" s="144" t="s">
        <v>217</v>
      </c>
      <c r="M95" s="117" t="e">
        <f>VLOOKUP($M$16,#REF!,MATCH($H95,#REF!,0),FALSE)</f>
        <v>#REF!</v>
      </c>
      <c r="N95" s="129"/>
    </row>
    <row r="96" spans="1:14" x14ac:dyDescent="0.25">
      <c r="A96" s="361" t="s">
        <v>382</v>
      </c>
      <c r="B96" s="87"/>
      <c r="C96" s="87"/>
      <c r="D96" s="87"/>
      <c r="E96" s="86"/>
      <c r="F96" s="87"/>
      <c r="G96" s="87" t="s">
        <v>383</v>
      </c>
      <c r="H96" s="104" t="s">
        <v>384</v>
      </c>
      <c r="I96" s="104" t="s">
        <v>384</v>
      </c>
      <c r="J96" s="104" t="s">
        <v>385</v>
      </c>
      <c r="K96" s="145" t="s">
        <v>386</v>
      </c>
      <c r="L96" s="145" t="s">
        <v>217</v>
      </c>
      <c r="M96" s="114" t="e">
        <f>VLOOKUP($M$16,#REF!,MATCH($H96,#REF!,0),FALSE)</f>
        <v>#REF!</v>
      </c>
      <c r="N96" s="112"/>
    </row>
    <row r="97" spans="1:14" x14ac:dyDescent="0.25">
      <c r="A97" s="362"/>
      <c r="B97" s="89"/>
      <c r="C97" s="89"/>
      <c r="D97" s="89"/>
      <c r="E97" s="88"/>
      <c r="F97" s="89"/>
      <c r="G97" s="89" t="s">
        <v>387</v>
      </c>
      <c r="H97" s="105" t="s">
        <v>388</v>
      </c>
      <c r="I97" s="105" t="s">
        <v>388</v>
      </c>
      <c r="J97" s="105" t="s">
        <v>385</v>
      </c>
      <c r="K97" s="146" t="s">
        <v>389</v>
      </c>
      <c r="L97" s="146" t="s">
        <v>217</v>
      </c>
      <c r="M97" s="69" t="e">
        <f>VLOOKUP($M$16,#REF!,MATCH($H97,#REF!,0),FALSE)</f>
        <v>#REF!</v>
      </c>
      <c r="N97" s="92"/>
    </row>
    <row r="98" spans="1:14" x14ac:dyDescent="0.25">
      <c r="A98" s="362"/>
      <c r="B98" s="89"/>
      <c r="C98" s="89"/>
      <c r="D98" s="89"/>
      <c r="E98" s="88"/>
      <c r="F98" s="89"/>
      <c r="G98" s="89" t="s">
        <v>390</v>
      </c>
      <c r="H98" s="105" t="s">
        <v>391</v>
      </c>
      <c r="I98" s="105" t="s">
        <v>391</v>
      </c>
      <c r="J98" s="105" t="s">
        <v>385</v>
      </c>
      <c r="K98" s="146" t="s">
        <v>392</v>
      </c>
      <c r="L98" s="146" t="s">
        <v>217</v>
      </c>
      <c r="M98" s="69" t="e">
        <f>VLOOKUP($M$16,#REF!,MATCH($H98,#REF!,0),FALSE)</f>
        <v>#REF!</v>
      </c>
      <c r="N98" s="92"/>
    </row>
    <row r="99" spans="1:14" x14ac:dyDescent="0.25">
      <c r="A99" s="362"/>
      <c r="B99" s="89"/>
      <c r="C99" s="89"/>
      <c r="D99" s="89"/>
      <c r="E99" s="88"/>
      <c r="F99" s="89"/>
      <c r="G99" s="89" t="s">
        <v>393</v>
      </c>
      <c r="H99" s="105" t="s">
        <v>394</v>
      </c>
      <c r="I99" s="105" t="s">
        <v>394</v>
      </c>
      <c r="J99" s="105" t="s">
        <v>385</v>
      </c>
      <c r="K99" s="146" t="s">
        <v>395</v>
      </c>
      <c r="L99" s="146" t="s">
        <v>217</v>
      </c>
      <c r="M99" s="69" t="e">
        <f>VLOOKUP($M$16,#REF!,MATCH($H99,#REF!,0),FALSE)</f>
        <v>#REF!</v>
      </c>
      <c r="N99" s="92"/>
    </row>
    <row r="100" spans="1:14" x14ac:dyDescent="0.25">
      <c r="A100" s="362"/>
      <c r="B100" s="89"/>
      <c r="C100" s="89"/>
      <c r="D100" s="89"/>
      <c r="E100" s="88"/>
      <c r="F100" s="89"/>
      <c r="G100" s="89" t="s">
        <v>396</v>
      </c>
      <c r="H100" s="105" t="s">
        <v>397</v>
      </c>
      <c r="I100" s="105" t="s">
        <v>397</v>
      </c>
      <c r="J100" s="105" t="s">
        <v>385</v>
      </c>
      <c r="K100" s="146" t="s">
        <v>398</v>
      </c>
      <c r="L100" s="146" t="s">
        <v>217</v>
      </c>
      <c r="M100" s="69" t="e">
        <f>VLOOKUP($M$16,#REF!,MATCH($H100,#REF!,0),FALSE)</f>
        <v>#REF!</v>
      </c>
      <c r="N100" s="92"/>
    </row>
    <row r="101" spans="1:14" x14ac:dyDescent="0.25">
      <c r="A101" s="362"/>
      <c r="B101" s="89"/>
      <c r="C101" s="89"/>
      <c r="D101" s="89"/>
      <c r="E101" s="88"/>
      <c r="F101" s="89"/>
      <c r="G101" s="89" t="s">
        <v>399</v>
      </c>
      <c r="H101" s="105" t="s">
        <v>400</v>
      </c>
      <c r="I101" s="105" t="s">
        <v>400</v>
      </c>
      <c r="J101" s="105" t="s">
        <v>385</v>
      </c>
      <c r="K101" s="146" t="s">
        <v>401</v>
      </c>
      <c r="L101" s="146" t="s">
        <v>217</v>
      </c>
      <c r="M101" s="69" t="e">
        <f>VLOOKUP($M$16,#REF!,MATCH($H101,#REF!,0),FALSE)</f>
        <v>#REF!</v>
      </c>
      <c r="N101" s="92"/>
    </row>
    <row r="102" spans="1:14" x14ac:dyDescent="0.25">
      <c r="A102" s="362"/>
      <c r="B102" s="89"/>
      <c r="C102" s="89"/>
      <c r="D102" s="89"/>
      <c r="E102" s="88"/>
      <c r="F102" s="89"/>
      <c r="G102" s="89" t="s">
        <v>402</v>
      </c>
      <c r="H102" s="105" t="s">
        <v>403</v>
      </c>
      <c r="I102" s="105" t="s">
        <v>403</v>
      </c>
      <c r="J102" s="105" t="s">
        <v>385</v>
      </c>
      <c r="K102" s="146" t="s">
        <v>404</v>
      </c>
      <c r="L102" s="146" t="s">
        <v>217</v>
      </c>
      <c r="M102" s="69" t="e">
        <f>VLOOKUP($M$16,#REF!,MATCH($H102,#REF!,0),FALSE)</f>
        <v>#REF!</v>
      </c>
      <c r="N102" s="92"/>
    </row>
    <row r="103" spans="1:14" ht="30" x14ac:dyDescent="0.25">
      <c r="A103" s="363"/>
      <c r="B103" s="95"/>
      <c r="C103" s="95"/>
      <c r="D103" s="95"/>
      <c r="E103" s="94"/>
      <c r="F103" s="95"/>
      <c r="G103" s="95" t="s">
        <v>405</v>
      </c>
      <c r="H103" s="127" t="s">
        <v>281</v>
      </c>
      <c r="I103" s="127" t="s">
        <v>281</v>
      </c>
      <c r="J103" s="127" t="s">
        <v>385</v>
      </c>
      <c r="K103" s="147" t="s">
        <v>406</v>
      </c>
      <c r="L103" s="147" t="s">
        <v>217</v>
      </c>
      <c r="M103" s="128" t="e">
        <f>VLOOKUP($M$16,#REF!,MATCH($I103,#REF!,0),FALSE)</f>
        <v>#REF!</v>
      </c>
      <c r="N103" s="109"/>
    </row>
    <row r="104" spans="1:14" x14ac:dyDescent="0.25">
      <c r="A104" s="165"/>
      <c r="B104" s="166"/>
      <c r="C104" s="166"/>
      <c r="D104" s="166"/>
      <c r="E104" s="167"/>
      <c r="F104" s="166"/>
      <c r="G104" s="166" t="s">
        <v>407</v>
      </c>
      <c r="H104" s="168"/>
      <c r="I104" s="168" t="s">
        <v>84</v>
      </c>
      <c r="J104" s="168" t="s">
        <v>408</v>
      </c>
      <c r="K104" s="18" t="s">
        <v>409</v>
      </c>
      <c r="L104" s="169" t="s">
        <v>217</v>
      </c>
      <c r="M104" s="128" t="e">
        <f>VLOOKUP($M$16,#REF!,MATCH($I104,#REF!,0),FALSE)</f>
        <v>#REF!</v>
      </c>
      <c r="N104" s="170"/>
    </row>
    <row r="105" spans="1:14" ht="29.25" customHeight="1" x14ac:dyDescent="0.25">
      <c r="A105" s="355" t="s">
        <v>410</v>
      </c>
      <c r="B105" s="87"/>
      <c r="C105" s="87"/>
      <c r="D105" s="87"/>
      <c r="E105" s="86"/>
      <c r="F105" s="87"/>
      <c r="G105" s="87" t="s">
        <v>411</v>
      </c>
      <c r="H105" s="104" t="s">
        <v>412</v>
      </c>
      <c r="I105" s="104" t="s">
        <v>285</v>
      </c>
      <c r="J105" s="104" t="s">
        <v>413</v>
      </c>
      <c r="K105" s="114" t="s">
        <v>414</v>
      </c>
      <c r="L105" s="114" t="s">
        <v>47</v>
      </c>
      <c r="M105" s="148" t="e">
        <f>VLOOKUP($M$16,#REF!,MATCH($H105,#REF!,0),FALSE)</f>
        <v>#REF!</v>
      </c>
      <c r="N105" s="112"/>
    </row>
    <row r="106" spans="1:14" x14ac:dyDescent="0.25">
      <c r="A106" s="356"/>
      <c r="B106" s="89"/>
      <c r="C106" s="89"/>
      <c r="D106" s="89"/>
      <c r="E106" s="88"/>
      <c r="F106" s="89"/>
      <c r="G106" s="89" t="s">
        <v>415</v>
      </c>
      <c r="H106" s="105" t="s">
        <v>416</v>
      </c>
      <c r="I106" s="105" t="s">
        <v>90</v>
      </c>
      <c r="J106" s="105" t="s">
        <v>417</v>
      </c>
      <c r="K106" s="69" t="s">
        <v>418</v>
      </c>
      <c r="L106" s="69" t="s">
        <v>47</v>
      </c>
      <c r="M106" s="149" t="e">
        <f>VLOOKUP($M$16,#REF!,MATCH($H106,#REF!,0),FALSE)</f>
        <v>#REF!</v>
      </c>
      <c r="N106" s="92"/>
    </row>
    <row r="107" spans="1:14" x14ac:dyDescent="0.25">
      <c r="A107" s="356"/>
      <c r="B107" s="95"/>
      <c r="C107" s="95"/>
      <c r="D107" s="95"/>
      <c r="E107" s="94"/>
      <c r="F107" s="95"/>
      <c r="G107" s="95" t="s">
        <v>419</v>
      </c>
      <c r="H107" s="127"/>
      <c r="I107" s="127" t="s">
        <v>420</v>
      </c>
      <c r="J107" s="127"/>
      <c r="K107" s="128"/>
      <c r="L107" s="128" t="s">
        <v>47</v>
      </c>
      <c r="M107" s="163"/>
      <c r="N107" s="109"/>
    </row>
    <row r="108" spans="1:14" x14ac:dyDescent="0.25">
      <c r="A108" s="356"/>
      <c r="B108" s="95"/>
      <c r="C108" s="95"/>
      <c r="D108" s="95"/>
      <c r="E108" s="94"/>
      <c r="F108" s="95"/>
      <c r="G108" s="95" t="s">
        <v>421</v>
      </c>
      <c r="H108" s="127" t="s">
        <v>422</v>
      </c>
      <c r="I108" s="127" t="s">
        <v>423</v>
      </c>
      <c r="J108" s="127" t="s">
        <v>417</v>
      </c>
      <c r="K108" s="128" t="s">
        <v>424</v>
      </c>
      <c r="L108" s="128" t="s">
        <v>47</v>
      </c>
      <c r="M108" s="163" t="e">
        <f>VLOOKUP($M$16,#REF!,MATCH($H108,#REF!,0),FALSE)</f>
        <v>#REF!</v>
      </c>
      <c r="N108" s="109"/>
    </row>
    <row r="109" spans="1:14" ht="14.65" customHeight="1" x14ac:dyDescent="0.25">
      <c r="A109" s="355" t="s">
        <v>425</v>
      </c>
      <c r="B109" s="87"/>
      <c r="C109" s="87"/>
      <c r="D109" s="87"/>
      <c r="E109" s="87"/>
      <c r="F109" s="86"/>
      <c r="G109" s="87" t="s">
        <v>426</v>
      </c>
      <c r="H109" s="104"/>
      <c r="I109" s="104" t="s">
        <v>427</v>
      </c>
      <c r="J109" s="104" t="s">
        <v>428</v>
      </c>
      <c r="K109" s="87" t="s">
        <v>429</v>
      </c>
      <c r="L109" s="87" t="s">
        <v>47</v>
      </c>
      <c r="M109" s="114"/>
      <c r="N109" s="112"/>
    </row>
    <row r="110" spans="1:14" x14ac:dyDescent="0.25">
      <c r="A110" s="356"/>
      <c r="B110" s="89"/>
      <c r="C110" s="89"/>
      <c r="D110" s="89"/>
      <c r="E110" s="89"/>
      <c r="F110" s="88"/>
      <c r="G110" s="89" t="s">
        <v>430</v>
      </c>
      <c r="H110" s="105"/>
      <c r="I110" s="105" t="s">
        <v>431</v>
      </c>
      <c r="J110" s="105" t="s">
        <v>428</v>
      </c>
      <c r="K110" s="89" t="s">
        <v>429</v>
      </c>
      <c r="L110" s="89" t="s">
        <v>47</v>
      </c>
      <c r="M110" s="69"/>
      <c r="N110" s="92"/>
    </row>
    <row r="111" spans="1:14" x14ac:dyDescent="0.25">
      <c r="A111" s="356"/>
      <c r="B111" s="89"/>
      <c r="C111" s="89"/>
      <c r="D111" s="89"/>
      <c r="E111" s="89"/>
      <c r="F111" s="88"/>
      <c r="G111" s="89" t="s">
        <v>432</v>
      </c>
      <c r="H111" s="105"/>
      <c r="I111" s="105" t="s">
        <v>433</v>
      </c>
      <c r="J111" s="105" t="s">
        <v>428</v>
      </c>
      <c r="K111" s="89" t="s">
        <v>429</v>
      </c>
      <c r="L111" s="89" t="s">
        <v>47</v>
      </c>
      <c r="M111" s="69"/>
      <c r="N111" s="92"/>
    </row>
    <row r="112" spans="1:14" x14ac:dyDescent="0.25">
      <c r="A112" s="356"/>
      <c r="B112" s="95"/>
      <c r="C112" s="95"/>
      <c r="D112" s="95"/>
      <c r="E112" s="95"/>
      <c r="F112" s="94"/>
      <c r="G112" s="95" t="s">
        <v>434</v>
      </c>
      <c r="H112" s="127"/>
      <c r="I112" s="127" t="s">
        <v>435</v>
      </c>
      <c r="J112" s="127" t="s">
        <v>428</v>
      </c>
      <c r="K112" s="95" t="s">
        <v>429</v>
      </c>
      <c r="L112" s="95" t="s">
        <v>47</v>
      </c>
      <c r="M112" s="128"/>
      <c r="N112" s="109"/>
    </row>
    <row r="113" spans="1:14" ht="15.75" thickBot="1" x14ac:dyDescent="0.3">
      <c r="A113" s="357"/>
      <c r="B113" s="91"/>
      <c r="C113" s="91"/>
      <c r="D113" s="91"/>
      <c r="E113" s="91"/>
      <c r="F113" s="90"/>
      <c r="G113" s="91" t="s">
        <v>436</v>
      </c>
      <c r="H113" s="126"/>
      <c r="I113" s="126" t="s">
        <v>437</v>
      </c>
      <c r="J113" s="126" t="s">
        <v>417</v>
      </c>
      <c r="K113" s="91" t="s">
        <v>429</v>
      </c>
      <c r="L113" s="91" t="s">
        <v>47</v>
      </c>
      <c r="M113" s="117"/>
      <c r="N113" s="129"/>
    </row>
    <row r="115" spans="1:14" x14ac:dyDescent="0.25">
      <c r="G115" s="174" t="s">
        <v>438</v>
      </c>
      <c r="H115" s="172"/>
      <c r="I115" s="172"/>
    </row>
    <row r="116" spans="1:14" x14ac:dyDescent="0.25">
      <c r="G116" s="171" t="s">
        <v>439</v>
      </c>
      <c r="H116" s="172" t="s">
        <v>317</v>
      </c>
      <c r="I116" s="172" t="s">
        <v>183</v>
      </c>
      <c r="J116" s="63" t="s">
        <v>67</v>
      </c>
      <c r="K116" s="7" t="s">
        <v>440</v>
      </c>
    </row>
    <row r="117" spans="1:14" x14ac:dyDescent="0.25">
      <c r="G117" s="171" t="s">
        <v>441</v>
      </c>
      <c r="H117" s="172" t="s">
        <v>183</v>
      </c>
      <c r="I117" s="172" t="s">
        <v>332</v>
      </c>
      <c r="J117" s="63" t="s">
        <v>25</v>
      </c>
    </row>
    <row r="118" spans="1:14" x14ac:dyDescent="0.25">
      <c r="G118" s="171" t="s">
        <v>442</v>
      </c>
      <c r="H118" s="172" t="s">
        <v>332</v>
      </c>
      <c r="I118" s="172" t="s">
        <v>336</v>
      </c>
      <c r="J118" s="63" t="s">
        <v>443</v>
      </c>
    </row>
    <row r="119" spans="1:14" ht="30" x14ac:dyDescent="0.25">
      <c r="G119" s="171" t="s">
        <v>444</v>
      </c>
      <c r="H119" s="172" t="s">
        <v>336</v>
      </c>
      <c r="I119" s="172" t="s">
        <v>445</v>
      </c>
      <c r="J119" s="63" t="s">
        <v>25</v>
      </c>
    </row>
    <row r="120" spans="1:14" x14ac:dyDescent="0.25">
      <c r="G120" s="171" t="s">
        <v>446</v>
      </c>
      <c r="H120" s="172" t="s">
        <v>445</v>
      </c>
      <c r="I120" s="172" t="s">
        <v>447</v>
      </c>
    </row>
    <row r="121" spans="1:14" x14ac:dyDescent="0.25">
      <c r="G121" s="171" t="s">
        <v>448</v>
      </c>
      <c r="H121" s="172" t="s">
        <v>447</v>
      </c>
      <c r="I121" s="172" t="s">
        <v>449</v>
      </c>
    </row>
    <row r="122" spans="1:14" x14ac:dyDescent="0.25">
      <c r="G122" s="171" t="s">
        <v>450</v>
      </c>
      <c r="H122" s="172" t="s">
        <v>449</v>
      </c>
      <c r="I122" s="172" t="s">
        <v>451</v>
      </c>
    </row>
    <row r="123" spans="1:14" x14ac:dyDescent="0.25">
      <c r="G123" s="171" t="s">
        <v>452</v>
      </c>
      <c r="H123" s="172" t="s">
        <v>451</v>
      </c>
      <c r="I123" s="172" t="s">
        <v>453</v>
      </c>
    </row>
    <row r="124" spans="1:14" x14ac:dyDescent="0.25">
      <c r="G124" s="171" t="s">
        <v>454</v>
      </c>
      <c r="H124" s="172" t="s">
        <v>453</v>
      </c>
      <c r="I124" s="172" t="s">
        <v>455</v>
      </c>
    </row>
    <row r="125" spans="1:14" x14ac:dyDescent="0.25">
      <c r="G125" s="171" t="s">
        <v>456</v>
      </c>
      <c r="H125" s="172" t="s">
        <v>455</v>
      </c>
      <c r="I125" s="172" t="s">
        <v>457</v>
      </c>
    </row>
    <row r="126" spans="1:14" x14ac:dyDescent="0.25">
      <c r="G126" s="171" t="s">
        <v>458</v>
      </c>
      <c r="H126" s="172" t="s">
        <v>457</v>
      </c>
      <c r="I126" s="172" t="s">
        <v>459</v>
      </c>
    </row>
    <row r="127" spans="1:14" x14ac:dyDescent="0.25">
      <c r="G127" s="173" t="s">
        <v>460</v>
      </c>
      <c r="H127" s="172"/>
      <c r="I127" s="172"/>
    </row>
    <row r="128" spans="1:14" x14ac:dyDescent="0.25">
      <c r="G128" s="171"/>
      <c r="H128" s="172"/>
      <c r="I128" s="172"/>
    </row>
    <row r="129" spans="7:9" x14ac:dyDescent="0.25">
      <c r="G129" s="171"/>
      <c r="H129" s="172"/>
      <c r="I129" s="172"/>
    </row>
    <row r="130" spans="7:9" x14ac:dyDescent="0.25">
      <c r="G130" s="171"/>
      <c r="H130" s="172"/>
      <c r="I130" s="172"/>
    </row>
    <row r="131" spans="7:9" x14ac:dyDescent="0.25">
      <c r="G131" s="171"/>
      <c r="H131" s="172"/>
      <c r="I131" s="172"/>
    </row>
    <row r="132" spans="7:9" x14ac:dyDescent="0.25">
      <c r="G132" s="171"/>
      <c r="H132" s="172"/>
      <c r="I132" s="172"/>
    </row>
    <row r="133" spans="7:9" x14ac:dyDescent="0.25">
      <c r="G133" s="171"/>
      <c r="H133" s="172"/>
      <c r="I133" s="172"/>
    </row>
    <row r="134" spans="7:9" x14ac:dyDescent="0.25">
      <c r="G134" s="171"/>
      <c r="H134" s="172"/>
      <c r="I134" s="172"/>
    </row>
    <row r="135" spans="7:9" x14ac:dyDescent="0.25">
      <c r="G135" s="171"/>
      <c r="H135" s="172"/>
      <c r="I135" s="172"/>
    </row>
    <row r="136" spans="7:9" x14ac:dyDescent="0.25">
      <c r="G136" s="171"/>
      <c r="H136" s="172"/>
      <c r="I136" s="172"/>
    </row>
    <row r="137" spans="7:9" x14ac:dyDescent="0.25">
      <c r="G137" s="171"/>
      <c r="H137" s="172"/>
      <c r="I137" s="172"/>
    </row>
    <row r="138" spans="7:9" x14ac:dyDescent="0.25">
      <c r="G138" s="171"/>
      <c r="H138" s="172"/>
      <c r="I138" s="172"/>
    </row>
    <row r="139" spans="7:9" x14ac:dyDescent="0.25">
      <c r="G139" s="171"/>
      <c r="H139" s="172"/>
      <c r="I139" s="172"/>
    </row>
    <row r="140" spans="7:9" x14ac:dyDescent="0.25">
      <c r="G140" s="171"/>
      <c r="H140" s="172"/>
      <c r="I140" s="172"/>
    </row>
    <row r="141" spans="7:9" x14ac:dyDescent="0.25">
      <c r="G141" s="171"/>
      <c r="H141" s="172"/>
      <c r="I141" s="172"/>
    </row>
    <row r="142" spans="7:9" x14ac:dyDescent="0.25">
      <c r="G142" s="171"/>
      <c r="H142" s="172"/>
      <c r="I142" s="172"/>
    </row>
    <row r="143" spans="7:9" x14ac:dyDescent="0.25">
      <c r="G143" s="171"/>
      <c r="H143" s="172"/>
      <c r="I143" s="172"/>
    </row>
    <row r="144" spans="7:9" x14ac:dyDescent="0.25">
      <c r="G144" s="171"/>
      <c r="H144" s="172"/>
      <c r="I144" s="172"/>
    </row>
    <row r="145" spans="7:9" x14ac:dyDescent="0.25">
      <c r="G145" s="171"/>
      <c r="H145" s="172"/>
      <c r="I145" s="172"/>
    </row>
    <row r="146" spans="7:9" x14ac:dyDescent="0.25">
      <c r="G146" s="171"/>
      <c r="H146" s="172"/>
      <c r="I146" s="172"/>
    </row>
    <row r="147" spans="7:9" x14ac:dyDescent="0.25">
      <c r="G147" s="171"/>
      <c r="H147" s="172"/>
      <c r="I147" s="172"/>
    </row>
    <row r="148" spans="7:9" x14ac:dyDescent="0.25">
      <c r="G148" s="171"/>
      <c r="H148" s="172"/>
      <c r="I148" s="172"/>
    </row>
    <row r="149" spans="7:9" x14ac:dyDescent="0.25">
      <c r="G149" s="171"/>
      <c r="H149" s="172"/>
      <c r="I149" s="172"/>
    </row>
    <row r="150" spans="7:9" x14ac:dyDescent="0.25">
      <c r="G150" s="171"/>
      <c r="H150" s="172"/>
      <c r="I150" s="172"/>
    </row>
  </sheetData>
  <mergeCells count="12">
    <mergeCell ref="A105:A108"/>
    <mergeCell ref="A109:A113"/>
    <mergeCell ref="A4:A17"/>
    <mergeCell ref="A79:A88"/>
    <mergeCell ref="A89:A95"/>
    <mergeCell ref="A96:A103"/>
    <mergeCell ref="A39:A41"/>
    <mergeCell ref="A42:A47"/>
    <mergeCell ref="A18:A23"/>
    <mergeCell ref="A24:A27"/>
    <mergeCell ref="A28:A38"/>
    <mergeCell ref="A48:A78"/>
  </mergeCells>
  <phoneticPr fontId="3" type="noConversion"/>
  <conditionalFormatting sqref="H55:H60 H54:I54 H62:I62 I57 I60">
    <cfRule type="duplicateValues" dxfId="2" priority="2"/>
  </conditionalFormatting>
  <conditionalFormatting sqref="H61">
    <cfRule type="duplicateValues" dxfId="1" priority="1"/>
  </conditionalFormatting>
  <conditionalFormatting sqref="H18:I18 H49:I50">
    <cfRule type="duplicateValues" dxfId="0" priority="4"/>
  </conditionalFormatting>
  <hyperlinks>
    <hyperlink ref="H1" r:id="rId1" xr:uid="{1130DB0B-5DC3-42BF-9132-B1171D84BC70}"/>
    <hyperlink ref="H2" r:id="rId2" xr:uid="{BDC497AB-1BA5-4BF4-B176-F5FF39C3DDF3}"/>
    <hyperlink ref="N2" r:id="rId3" location="/partner" xr:uid="{9526A00D-AD35-4BEC-A298-DB351BA36AB7}"/>
    <hyperlink ref="N1" r:id="rId4" xr:uid="{2043F163-5333-4FBB-B47C-F101DCA05C95}"/>
  </hyperlinks>
  <pageMargins left="0.7" right="0.7" top="0.75" bottom="0.75" header="0.3" footer="0.3"/>
  <pageSetup orientation="portrait"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BE702-4AF8-4603-BFA7-B16F6E7FE86B}">
  <sheetPr codeName="Sheet7"/>
  <dimension ref="A1:U142"/>
  <sheetViews>
    <sheetView tabSelected="1" zoomScaleNormal="100" workbookViewId="0">
      <selection activeCell="M34" sqref="M34"/>
    </sheetView>
  </sheetViews>
  <sheetFormatPr defaultRowHeight="15" customHeight="1" x14ac:dyDescent="0.25"/>
  <cols>
    <col min="1" max="1" width="13.140625" customWidth="1"/>
    <col min="2" max="2" width="41.42578125" bestFit="1" customWidth="1"/>
    <col min="3" max="3" width="13" style="175" customWidth="1"/>
    <col min="4" max="4" width="22.85546875" customWidth="1"/>
    <col min="5" max="5" width="20.140625" customWidth="1"/>
    <col min="6" max="6" width="17" customWidth="1"/>
    <col min="7" max="7" width="16.28515625" customWidth="1"/>
    <col min="8" max="8" width="15.140625" customWidth="1"/>
    <col min="9" max="9" width="10.140625" customWidth="1"/>
    <col min="10" max="11" width="10.5703125" customWidth="1"/>
    <col min="12" max="12" width="11.5703125" bestFit="1" customWidth="1"/>
    <col min="13" max="13" width="10.140625" customWidth="1"/>
    <col min="14" max="19" width="10.5703125" customWidth="1"/>
    <col min="20" max="20" width="12.140625" bestFit="1" customWidth="1"/>
    <col min="21" max="21" width="14.42578125" bestFit="1" customWidth="1"/>
  </cols>
  <sheetData>
    <row r="1" spans="1:21" s="175" customFormat="1" x14ac:dyDescent="0.25">
      <c r="A1" s="400" t="s">
        <v>7</v>
      </c>
      <c r="B1" s="401" t="s">
        <v>461</v>
      </c>
      <c r="C1" s="401" t="s">
        <v>1342</v>
      </c>
      <c r="D1" s="401" t="s">
        <v>16</v>
      </c>
      <c r="E1" s="401" t="s">
        <v>474</v>
      </c>
      <c r="F1" s="401" t="s">
        <v>475</v>
      </c>
      <c r="G1" s="401" t="s">
        <v>476</v>
      </c>
      <c r="H1" s="401" t="s">
        <v>477</v>
      </c>
      <c r="I1" s="401" t="s">
        <v>478</v>
      </c>
      <c r="J1" s="401" t="s">
        <v>479</v>
      </c>
      <c r="K1" s="401" t="s">
        <v>480</v>
      </c>
      <c r="L1" s="401" t="s">
        <v>481</v>
      </c>
      <c r="M1" s="401" t="s">
        <v>482</v>
      </c>
      <c r="N1" s="401" t="s">
        <v>483</v>
      </c>
      <c r="O1" s="401" t="s">
        <v>484</v>
      </c>
      <c r="P1" s="401" t="s">
        <v>485</v>
      </c>
      <c r="Q1" s="401" t="s">
        <v>486</v>
      </c>
      <c r="R1" s="401" t="s">
        <v>487</v>
      </c>
      <c r="S1" s="401" t="s">
        <v>488</v>
      </c>
      <c r="T1" s="401" t="s">
        <v>489</v>
      </c>
    </row>
    <row r="2" spans="1:21" x14ac:dyDescent="0.25">
      <c r="A2" s="398" t="s">
        <v>1341</v>
      </c>
      <c r="B2" s="51" t="s">
        <v>490</v>
      </c>
      <c r="C2" s="178" t="s">
        <v>416</v>
      </c>
      <c r="D2" s="52" t="s">
        <v>491</v>
      </c>
      <c r="E2" s="52">
        <v>104016899</v>
      </c>
      <c r="F2" s="52">
        <v>116017286</v>
      </c>
      <c r="G2" s="52">
        <v>101014234</v>
      </c>
      <c r="H2" s="52"/>
      <c r="I2" s="52"/>
      <c r="J2" s="52">
        <v>101019047</v>
      </c>
      <c r="K2" s="21">
        <v>101011460</v>
      </c>
      <c r="L2" s="52">
        <v>108009540</v>
      </c>
      <c r="M2" s="52"/>
      <c r="N2" s="52"/>
      <c r="O2" s="52">
        <v>104023618</v>
      </c>
      <c r="P2" s="52"/>
      <c r="Q2" s="52">
        <v>108010959</v>
      </c>
      <c r="R2" s="52">
        <v>108007834</v>
      </c>
      <c r="S2" s="52"/>
      <c r="T2" s="52"/>
    </row>
    <row r="3" spans="1:21" ht="15.75" thickBot="1" x14ac:dyDescent="0.3">
      <c r="A3" s="399" t="s">
        <v>1341</v>
      </c>
      <c r="B3" s="26" t="s">
        <v>490</v>
      </c>
      <c r="C3" s="141" t="s">
        <v>422</v>
      </c>
      <c r="D3" s="28" t="s">
        <v>493</v>
      </c>
      <c r="E3" s="28" t="s">
        <v>25</v>
      </c>
      <c r="F3" s="28">
        <v>108011906</v>
      </c>
      <c r="G3" s="28">
        <v>101010587</v>
      </c>
      <c r="H3" s="28">
        <v>101011258</v>
      </c>
      <c r="I3" s="28">
        <v>101013333</v>
      </c>
      <c r="J3" s="28"/>
      <c r="K3" s="52"/>
      <c r="L3" s="52">
        <v>108010937</v>
      </c>
      <c r="M3" s="28">
        <v>101040716</v>
      </c>
      <c r="N3" s="28">
        <v>113021229</v>
      </c>
      <c r="O3" s="28"/>
      <c r="P3" s="28"/>
      <c r="Q3" s="28">
        <v>116032011</v>
      </c>
      <c r="R3" s="28">
        <v>103013847</v>
      </c>
      <c r="S3" s="28">
        <v>101011003</v>
      </c>
      <c r="T3" s="28">
        <v>101019622</v>
      </c>
    </row>
    <row r="4" spans="1:21" x14ac:dyDescent="0.25">
      <c r="A4" s="370" t="s">
        <v>494</v>
      </c>
      <c r="B4" s="29" t="s">
        <v>495</v>
      </c>
      <c r="C4" s="179" t="s">
        <v>496</v>
      </c>
      <c r="D4" s="30" t="s">
        <v>25</v>
      </c>
      <c r="E4" s="39">
        <v>30</v>
      </c>
      <c r="F4" s="39">
        <v>164</v>
      </c>
      <c r="G4" s="39">
        <v>17</v>
      </c>
      <c r="H4" s="39">
        <v>43</v>
      </c>
      <c r="I4" s="39">
        <v>8</v>
      </c>
      <c r="J4" s="39">
        <v>1</v>
      </c>
      <c r="K4" s="39">
        <v>2</v>
      </c>
      <c r="L4" s="39">
        <v>5</v>
      </c>
      <c r="M4" s="39">
        <v>4</v>
      </c>
      <c r="N4" s="39">
        <v>4</v>
      </c>
      <c r="O4" s="39">
        <v>2</v>
      </c>
      <c r="P4" s="39">
        <v>2</v>
      </c>
      <c r="Q4" s="39">
        <v>65</v>
      </c>
      <c r="R4" s="39">
        <v>51</v>
      </c>
      <c r="S4" s="39">
        <v>1</v>
      </c>
      <c r="T4" s="39">
        <v>5</v>
      </c>
      <c r="U4" s="2"/>
    </row>
    <row r="5" spans="1:21" x14ac:dyDescent="0.25">
      <c r="A5" s="371"/>
      <c r="B5" s="19" t="s">
        <v>498</v>
      </c>
      <c r="C5" s="180" t="s">
        <v>499</v>
      </c>
      <c r="D5" s="22" t="s">
        <v>67</v>
      </c>
      <c r="E5" s="40">
        <v>198.80744444444443</v>
      </c>
      <c r="F5" s="40">
        <v>200.88359835804241</v>
      </c>
      <c r="G5" s="40">
        <v>184.51127450980394</v>
      </c>
      <c r="H5" s="40">
        <v>195.45255813953486</v>
      </c>
      <c r="I5" s="40">
        <v>293</v>
      </c>
      <c r="J5" s="40">
        <v>110</v>
      </c>
      <c r="K5" s="40">
        <v>262</v>
      </c>
      <c r="L5" s="40">
        <v>296.32</v>
      </c>
      <c r="M5" s="40">
        <v>269.89999999999998</v>
      </c>
      <c r="N5" s="40">
        <v>353.75</v>
      </c>
      <c r="O5" s="40">
        <v>269.43809523809523</v>
      </c>
      <c r="P5" s="40">
        <v>215.125</v>
      </c>
      <c r="Q5" s="40">
        <v>194.14855203619911</v>
      </c>
      <c r="R5" s="40">
        <v>205.55481949610447</v>
      </c>
      <c r="S5" s="40">
        <v>320.8</v>
      </c>
      <c r="T5" s="40">
        <v>361.93999999999994</v>
      </c>
      <c r="U5" s="2"/>
    </row>
    <row r="6" spans="1:21" s="5" customFormat="1" x14ac:dyDescent="0.25">
      <c r="A6" s="371"/>
      <c r="B6" s="60" t="s">
        <v>500</v>
      </c>
      <c r="C6" s="181" t="s">
        <v>501</v>
      </c>
      <c r="D6" s="61" t="s">
        <v>25</v>
      </c>
      <c r="E6" s="62">
        <v>3.299722222222222</v>
      </c>
      <c r="F6" s="62">
        <v>2.4617365950445218</v>
      </c>
      <c r="G6" s="62">
        <v>3.0450980392156866</v>
      </c>
      <c r="H6" s="62">
        <v>2.8070155038759692</v>
      </c>
      <c r="I6" s="62">
        <v>3.9965277777777777</v>
      </c>
      <c r="J6" s="62">
        <v>2.5</v>
      </c>
      <c r="K6" s="62">
        <v>3</v>
      </c>
      <c r="L6" s="62">
        <v>3.9333333333333327</v>
      </c>
      <c r="M6" s="62">
        <v>3</v>
      </c>
      <c r="N6" s="62">
        <v>3.6903409090909092</v>
      </c>
      <c r="O6" s="62">
        <v>3.875</v>
      </c>
      <c r="P6" s="62">
        <v>3.5</v>
      </c>
      <c r="Q6" s="62">
        <v>3.2150427350427351</v>
      </c>
      <c r="R6" s="62">
        <v>2.5801563958916898</v>
      </c>
      <c r="S6" s="62">
        <v>2.7</v>
      </c>
      <c r="T6" s="62">
        <v>2.8814285714285717</v>
      </c>
    </row>
    <row r="7" spans="1:21" x14ac:dyDescent="0.25">
      <c r="A7" s="371"/>
      <c r="B7" s="19" t="s">
        <v>502</v>
      </c>
      <c r="C7" s="180" t="s">
        <v>503</v>
      </c>
      <c r="D7" s="22" t="s">
        <v>25</v>
      </c>
      <c r="E7" s="41">
        <v>10.259027777777778</v>
      </c>
      <c r="F7" s="41">
        <v>8.5588217502448156</v>
      </c>
      <c r="G7" s="41">
        <v>9.7970588235294116</v>
      </c>
      <c r="H7" s="41">
        <v>8.7106330749353997</v>
      </c>
      <c r="I7" s="41">
        <v>13.239583333333334</v>
      </c>
      <c r="J7" s="41">
        <v>5.5</v>
      </c>
      <c r="K7" s="41">
        <v>13.3</v>
      </c>
      <c r="L7" s="41">
        <v>12.733333333333333</v>
      </c>
      <c r="M7" s="41">
        <v>11.0875</v>
      </c>
      <c r="N7" s="41">
        <v>11.514204545454545</v>
      </c>
      <c r="O7" s="41">
        <v>7.8392857142857135</v>
      </c>
      <c r="P7" s="41">
        <v>10.25</v>
      </c>
      <c r="Q7" s="41">
        <v>9.4610809451985887</v>
      </c>
      <c r="R7" s="41">
        <v>8.5742834565520205</v>
      </c>
      <c r="S7" s="41">
        <v>10.8</v>
      </c>
      <c r="T7" s="41">
        <v>10.244285714285713</v>
      </c>
    </row>
    <row r="8" spans="1:21" x14ac:dyDescent="0.25">
      <c r="A8" s="371"/>
      <c r="B8" s="19" t="s">
        <v>504</v>
      </c>
      <c r="C8" s="180" t="s">
        <v>505</v>
      </c>
      <c r="D8" s="22" t="s">
        <v>67</v>
      </c>
      <c r="E8" s="40">
        <v>185.45396111111111</v>
      </c>
      <c r="F8" s="40">
        <v>190.08049319646565</v>
      </c>
      <c r="G8" s="40">
        <v>188.72529411764705</v>
      </c>
      <c r="H8" s="40">
        <v>198.25239405684746</v>
      </c>
      <c r="I8" s="40">
        <v>266.11319444444445</v>
      </c>
      <c r="J8" s="40">
        <v>106.6</v>
      </c>
      <c r="K8" s="40">
        <v>247.33666666666664</v>
      </c>
      <c r="L8" s="40">
        <v>248.34666666666666</v>
      </c>
      <c r="M8" s="40">
        <v>238.44499999999996</v>
      </c>
      <c r="N8" s="40">
        <v>253.11453733766234</v>
      </c>
      <c r="O8" s="40">
        <v>228.15178571428572</v>
      </c>
      <c r="P8" s="40">
        <v>178.46249999999998</v>
      </c>
      <c r="Q8" s="40">
        <v>176.1569087481146</v>
      </c>
      <c r="R8" s="40">
        <v>183.73325160464913</v>
      </c>
      <c r="S8" s="40">
        <v>248.73499999999999</v>
      </c>
      <c r="T8" s="40">
        <v>232.44998412698411</v>
      </c>
    </row>
    <row r="9" spans="1:21" ht="15.75" thickBot="1" x14ac:dyDescent="0.3">
      <c r="A9" s="374"/>
      <c r="B9" s="31" t="s">
        <v>506</v>
      </c>
      <c r="C9" s="182" t="s">
        <v>507</v>
      </c>
      <c r="D9" s="32" t="s">
        <v>67</v>
      </c>
      <c r="E9" s="42">
        <v>153.92363888888889</v>
      </c>
      <c r="F9" s="42">
        <v>152.03685546190025</v>
      </c>
      <c r="G9" s="42">
        <v>155.18499999999997</v>
      </c>
      <c r="H9" s="42">
        <v>163.30225452196382</v>
      </c>
      <c r="I9" s="42">
        <v>233.27222222222224</v>
      </c>
      <c r="J9" s="42">
        <v>81</v>
      </c>
      <c r="K9" s="42">
        <v>190.16333333333333</v>
      </c>
      <c r="L9" s="42">
        <v>206.88000000000002</v>
      </c>
      <c r="M9" s="42">
        <v>194.21125000000001</v>
      </c>
      <c r="N9" s="42">
        <v>221.6609577922078</v>
      </c>
      <c r="O9" s="42">
        <v>189.85119047619048</v>
      </c>
      <c r="P9" s="42">
        <v>160.78750000000002</v>
      </c>
      <c r="Q9" s="42">
        <v>147.72326181498232</v>
      </c>
      <c r="R9" s="42">
        <v>151.4732432331767</v>
      </c>
      <c r="S9" s="42">
        <v>217.84499999999997</v>
      </c>
      <c r="T9" s="42">
        <v>202.44088888888888</v>
      </c>
    </row>
    <row r="10" spans="1:21" x14ac:dyDescent="0.25">
      <c r="A10" s="367" t="s">
        <v>508</v>
      </c>
      <c r="B10" s="25" t="s">
        <v>509</v>
      </c>
      <c r="C10" s="177" t="s">
        <v>510</v>
      </c>
      <c r="D10" s="27" t="s">
        <v>511</v>
      </c>
      <c r="E10" s="43">
        <v>70</v>
      </c>
      <c r="F10" s="43">
        <v>38.414634146341463</v>
      </c>
      <c r="G10" s="43">
        <v>29.411764705882355</v>
      </c>
      <c r="H10" s="43">
        <v>9.3023255813953494</v>
      </c>
      <c r="I10" s="43">
        <v>0</v>
      </c>
      <c r="J10" s="43">
        <v>100</v>
      </c>
      <c r="K10" s="43">
        <v>100</v>
      </c>
      <c r="L10" s="43">
        <v>80</v>
      </c>
      <c r="M10" s="43">
        <v>0</v>
      </c>
      <c r="N10" s="43">
        <v>0</v>
      </c>
      <c r="O10" s="43">
        <v>100</v>
      </c>
      <c r="P10" s="43">
        <v>100</v>
      </c>
      <c r="Q10" s="43">
        <v>87.692307692307693</v>
      </c>
      <c r="R10" s="43">
        <v>19.607843137254903</v>
      </c>
      <c r="S10" s="43">
        <v>0</v>
      </c>
      <c r="T10" s="43">
        <v>0</v>
      </c>
    </row>
    <row r="11" spans="1:21" x14ac:dyDescent="0.25">
      <c r="A11" s="368"/>
      <c r="B11" s="20" t="s">
        <v>512</v>
      </c>
      <c r="C11" s="183" t="s">
        <v>513</v>
      </c>
      <c r="D11" s="21" t="s">
        <v>511</v>
      </c>
      <c r="E11" s="44">
        <v>0</v>
      </c>
      <c r="F11" s="44">
        <v>58.536585365853654</v>
      </c>
      <c r="G11" s="44">
        <v>0</v>
      </c>
      <c r="H11" s="44">
        <v>55.813953488372093</v>
      </c>
      <c r="I11" s="44">
        <v>87.5</v>
      </c>
      <c r="J11" s="44">
        <v>0</v>
      </c>
      <c r="K11" s="44">
        <v>0</v>
      </c>
      <c r="L11" s="44">
        <v>0</v>
      </c>
      <c r="M11" s="44">
        <v>75</v>
      </c>
      <c r="N11" s="44">
        <v>75</v>
      </c>
      <c r="O11" s="44">
        <v>50</v>
      </c>
      <c r="P11" s="44">
        <v>0</v>
      </c>
      <c r="Q11" s="44">
        <v>3.0769230769230771</v>
      </c>
      <c r="R11" s="44">
        <v>58.82352941176471</v>
      </c>
      <c r="S11" s="44">
        <v>100</v>
      </c>
      <c r="T11" s="44">
        <v>40</v>
      </c>
    </row>
    <row r="12" spans="1:21" x14ac:dyDescent="0.25">
      <c r="A12" s="368"/>
      <c r="B12" s="20" t="s">
        <v>514</v>
      </c>
      <c r="C12" s="183" t="s">
        <v>515</v>
      </c>
      <c r="D12" s="21" t="s">
        <v>511</v>
      </c>
      <c r="E12" s="44">
        <v>96.666666666666671</v>
      </c>
      <c r="F12" s="44">
        <v>95.121951219512198</v>
      </c>
      <c r="G12" s="44">
        <v>100</v>
      </c>
      <c r="H12" s="44">
        <v>100</v>
      </c>
      <c r="I12" s="44">
        <v>100</v>
      </c>
      <c r="J12" s="44">
        <v>100</v>
      </c>
      <c r="K12" s="44">
        <v>100</v>
      </c>
      <c r="L12" s="44">
        <v>80</v>
      </c>
      <c r="M12" s="44">
        <v>50</v>
      </c>
      <c r="N12" s="44">
        <v>75</v>
      </c>
      <c r="O12" s="44">
        <v>100</v>
      </c>
      <c r="P12" s="44">
        <v>100</v>
      </c>
      <c r="Q12" s="44">
        <v>93.84615384615384</v>
      </c>
      <c r="R12" s="44">
        <v>96.078431372549019</v>
      </c>
      <c r="S12" s="44">
        <v>0</v>
      </c>
      <c r="T12" s="44">
        <v>40</v>
      </c>
    </row>
    <row r="13" spans="1:21" x14ac:dyDescent="0.25">
      <c r="A13" s="368"/>
      <c r="B13" s="20" t="s">
        <v>516</v>
      </c>
      <c r="C13" s="183" t="s">
        <v>178</v>
      </c>
      <c r="D13" s="21" t="s">
        <v>25</v>
      </c>
      <c r="E13" s="45">
        <v>0.26409503068076284</v>
      </c>
      <c r="F13" s="45">
        <v>0.22223966917021121</v>
      </c>
      <c r="G13" s="45">
        <v>0.26808190500004819</v>
      </c>
      <c r="H13" s="45">
        <v>0.22858037816556093</v>
      </c>
      <c r="I13" s="45">
        <v>0.22329988873785289</v>
      </c>
      <c r="J13" s="45">
        <v>0.12355212355212356</v>
      </c>
      <c r="K13" s="45">
        <v>0.21585366442501691</v>
      </c>
      <c r="L13" s="45">
        <v>0.19575062198459364</v>
      </c>
      <c r="M13" s="45">
        <v>0.17761813427852813</v>
      </c>
      <c r="N13" s="45">
        <v>0.18670787179975806</v>
      </c>
      <c r="O13" s="45">
        <v>0.19998653178308495</v>
      </c>
      <c r="P13" s="45">
        <v>0.21164048646080963</v>
      </c>
      <c r="Q13" s="45">
        <v>0.24539823394414367</v>
      </c>
      <c r="R13" s="45">
        <v>0.2155284834325106</v>
      </c>
      <c r="S13" s="45">
        <v>0.1369145681336785</v>
      </c>
      <c r="T13" s="45">
        <v>0.27294963909952868</v>
      </c>
    </row>
    <row r="14" spans="1:21" ht="15.75" thickBot="1" x14ac:dyDescent="0.3">
      <c r="A14" s="375"/>
      <c r="B14" s="54" t="s">
        <v>517</v>
      </c>
      <c r="C14" s="184" t="s">
        <v>518</v>
      </c>
      <c r="D14" s="55" t="s">
        <v>511</v>
      </c>
      <c r="E14" s="56">
        <v>63.333333333333329</v>
      </c>
      <c r="F14" s="56">
        <v>15.24390243902439</v>
      </c>
      <c r="G14" s="56">
        <v>76.470588235294116</v>
      </c>
      <c r="H14" s="56">
        <v>37.209302325581397</v>
      </c>
      <c r="I14" s="56">
        <v>25</v>
      </c>
      <c r="J14" s="56">
        <v>0</v>
      </c>
      <c r="K14" s="56">
        <v>100</v>
      </c>
      <c r="L14" s="56">
        <v>100</v>
      </c>
      <c r="M14" s="56">
        <v>75</v>
      </c>
      <c r="N14" s="56">
        <v>75</v>
      </c>
      <c r="O14" s="56">
        <v>100</v>
      </c>
      <c r="P14" s="56">
        <v>100</v>
      </c>
      <c r="Q14" s="56">
        <v>78.461538461538467</v>
      </c>
      <c r="R14" s="56">
        <v>50.980392156862742</v>
      </c>
      <c r="S14" s="56">
        <v>100</v>
      </c>
      <c r="T14" s="56">
        <v>100</v>
      </c>
    </row>
    <row r="15" spans="1:21" ht="14.25" customHeight="1" x14ac:dyDescent="0.25">
      <c r="A15" s="376" t="s">
        <v>519</v>
      </c>
      <c r="B15" s="29" t="s">
        <v>520</v>
      </c>
      <c r="C15" s="179" t="s">
        <v>521</v>
      </c>
      <c r="D15" s="30" t="s">
        <v>180</v>
      </c>
      <c r="E15" s="47">
        <v>3.5061666666666658</v>
      </c>
      <c r="F15" s="47">
        <v>3.6636504065040651</v>
      </c>
      <c r="G15" s="47">
        <v>3.1482352941176472</v>
      </c>
      <c r="H15" s="47">
        <v>3.2531782945736434</v>
      </c>
      <c r="I15" s="47">
        <v>3.0541666666666663</v>
      </c>
      <c r="J15" s="47">
        <v>5.2</v>
      </c>
      <c r="K15" s="47">
        <v>4.3800000000000008</v>
      </c>
      <c r="L15" s="47">
        <v>4.123333333333334</v>
      </c>
      <c r="M15" s="47">
        <v>3.5125000000000002</v>
      </c>
      <c r="N15" s="47">
        <v>3.2614691558441562</v>
      </c>
      <c r="O15" s="47">
        <v>4.5125000000000002</v>
      </c>
      <c r="P15" s="47">
        <v>4.6500000000000004</v>
      </c>
      <c r="Q15" s="47">
        <v>4.009769230769229</v>
      </c>
      <c r="R15" s="47">
        <v>3.5002483660130723</v>
      </c>
      <c r="S15" s="47">
        <v>3.04</v>
      </c>
      <c r="T15" s="47">
        <v>3.3925714285714283</v>
      </c>
    </row>
    <row r="16" spans="1:21" x14ac:dyDescent="0.25">
      <c r="A16" s="377"/>
      <c r="B16" s="19" t="s">
        <v>522</v>
      </c>
      <c r="C16" s="180" t="s">
        <v>179</v>
      </c>
      <c r="D16" s="22" t="s">
        <v>180</v>
      </c>
      <c r="E16" s="40">
        <v>2.5</v>
      </c>
      <c r="F16" s="191">
        <v>2.5</v>
      </c>
      <c r="G16" s="191">
        <v>2.5</v>
      </c>
      <c r="H16" s="40">
        <v>2.5</v>
      </c>
      <c r="I16" s="40">
        <v>2.5</v>
      </c>
      <c r="J16" s="204">
        <v>3.2</v>
      </c>
      <c r="K16" s="204">
        <v>3.2</v>
      </c>
      <c r="L16" s="204">
        <v>2.5</v>
      </c>
      <c r="M16" s="204">
        <v>2.5</v>
      </c>
      <c r="N16" s="204">
        <v>2.5</v>
      </c>
      <c r="O16" s="204">
        <v>3.2</v>
      </c>
      <c r="P16" s="204">
        <v>3.2</v>
      </c>
      <c r="Q16" s="204">
        <v>2.5</v>
      </c>
      <c r="R16" s="204">
        <v>2.5</v>
      </c>
      <c r="S16" s="40">
        <v>2.5</v>
      </c>
      <c r="T16" s="40">
        <v>2.5</v>
      </c>
    </row>
    <row r="17" spans="1:20" x14ac:dyDescent="0.25">
      <c r="A17" s="377"/>
      <c r="B17" s="19" t="s">
        <v>523</v>
      </c>
      <c r="C17" s="180" t="s">
        <v>524</v>
      </c>
      <c r="D17" s="22" t="s">
        <v>180</v>
      </c>
      <c r="E17" s="48">
        <v>2.2000000000000002</v>
      </c>
      <c r="F17" s="192">
        <v>2.2000000000000002</v>
      </c>
      <c r="G17" s="192">
        <v>2.2000000000000002</v>
      </c>
      <c r="H17" s="48">
        <v>2.2000000000000002</v>
      </c>
      <c r="I17" s="40">
        <v>2.2999999999999998</v>
      </c>
      <c r="J17" s="204">
        <v>2.2999999999999998</v>
      </c>
      <c r="K17" s="204">
        <v>2.2999999999999998</v>
      </c>
      <c r="L17" s="204">
        <v>2.2999999999999998</v>
      </c>
      <c r="M17" s="204">
        <v>2.2999999999999998</v>
      </c>
      <c r="N17" s="204">
        <v>2.2999999999999998</v>
      </c>
      <c r="O17" s="204">
        <v>2.2999999999999998</v>
      </c>
      <c r="P17" s="204">
        <v>2.2999999999999998</v>
      </c>
      <c r="Q17" s="204">
        <v>2.2999999999999998</v>
      </c>
      <c r="R17" s="204">
        <v>2.2999999999999998</v>
      </c>
      <c r="S17" s="40">
        <v>2.2999999999999998</v>
      </c>
      <c r="T17" s="40">
        <v>2.2999999999999998</v>
      </c>
    </row>
    <row r="18" spans="1:20" x14ac:dyDescent="0.25">
      <c r="A18" s="377"/>
      <c r="B18" s="19" t="s">
        <v>525</v>
      </c>
      <c r="C18" s="180" t="s">
        <v>526</v>
      </c>
      <c r="D18" s="22" t="s">
        <v>180</v>
      </c>
      <c r="E18" s="40">
        <v>11.44736842105263</v>
      </c>
      <c r="F18" s="40">
        <v>11.821259842519693</v>
      </c>
      <c r="G18" s="40">
        <v>12.516666666666667</v>
      </c>
      <c r="H18" s="40">
        <v>12.640967741935485</v>
      </c>
      <c r="I18" s="40">
        <v>13.112499999999999</v>
      </c>
      <c r="J18" s="40">
        <v>6.8</v>
      </c>
      <c r="K18" s="40">
        <v>11.4</v>
      </c>
      <c r="L18" s="40">
        <v>14.2</v>
      </c>
      <c r="M18" s="40">
        <v>13.924999999999999</v>
      </c>
      <c r="N18" s="40">
        <v>11.350000000000001</v>
      </c>
      <c r="O18" s="40">
        <v>10.199999999999999</v>
      </c>
      <c r="P18" s="40">
        <v>14.25</v>
      </c>
      <c r="Q18" s="40">
        <v>11.821276595744679</v>
      </c>
      <c r="R18" s="40">
        <v>12.642142857142858</v>
      </c>
      <c r="S18" s="40">
        <v>13.5</v>
      </c>
      <c r="T18" s="40">
        <v>14.200000000000001</v>
      </c>
    </row>
    <row r="19" spans="1:20" x14ac:dyDescent="0.25">
      <c r="A19" s="377"/>
      <c r="B19" s="19" t="s">
        <v>527</v>
      </c>
      <c r="C19" s="180" t="s">
        <v>528</v>
      </c>
      <c r="D19" s="22" t="s">
        <v>180</v>
      </c>
      <c r="E19" s="40">
        <v>17.660263157894736</v>
      </c>
      <c r="F19" s="40">
        <v>16.861008406980361</v>
      </c>
      <c r="G19" s="40">
        <v>14.829166666666667</v>
      </c>
      <c r="H19" s="40">
        <v>16.312473118279577</v>
      </c>
      <c r="I19" s="40">
        <v>22.074999999999999</v>
      </c>
      <c r="J19" s="40">
        <v>16.8</v>
      </c>
      <c r="K19" s="40">
        <v>22</v>
      </c>
      <c r="L19" s="40">
        <v>21.64</v>
      </c>
      <c r="M19" s="40">
        <v>19.524999999999999</v>
      </c>
      <c r="N19" s="40">
        <v>23.475000000000001</v>
      </c>
      <c r="O19" s="40">
        <v>14.914285714285715</v>
      </c>
      <c r="P19" s="40">
        <v>16.875</v>
      </c>
      <c r="Q19" s="40">
        <v>17.442750521485191</v>
      </c>
      <c r="R19" s="40">
        <v>15.963640873015873</v>
      </c>
      <c r="S19" s="40">
        <v>24.3</v>
      </c>
      <c r="T19" s="40">
        <v>21.033333333333335</v>
      </c>
    </row>
    <row r="20" spans="1:20" x14ac:dyDescent="0.25">
      <c r="A20" s="377"/>
      <c r="B20" s="37" t="s">
        <v>182</v>
      </c>
      <c r="C20" s="185" t="str">
        <f>VLOOKUP(B20,'Tehniline kaart'!G23:G132:'Tehniline kaart'!I23:I132,3,FALSE)</f>
        <v>T7</v>
      </c>
      <c r="D20" s="38" t="s">
        <v>180</v>
      </c>
      <c r="E20" s="50">
        <f>E16</f>
        <v>2.5</v>
      </c>
      <c r="F20" s="50">
        <f>F16</f>
        <v>2.5</v>
      </c>
      <c r="G20" s="203">
        <f t="shared" ref="G20" si="0">G16</f>
        <v>2.5</v>
      </c>
      <c r="H20" s="50">
        <f t="shared" ref="H20:K20" si="1">H16</f>
        <v>2.5</v>
      </c>
      <c r="I20" s="50">
        <f t="shared" ref="I20" si="2">I16</f>
        <v>2.5</v>
      </c>
      <c r="J20" s="50">
        <f t="shared" si="1"/>
        <v>3.2</v>
      </c>
      <c r="K20" s="50">
        <f t="shared" si="1"/>
        <v>3.2</v>
      </c>
      <c r="L20" s="50">
        <f t="shared" ref="L20:O20" si="3">L16</f>
        <v>2.5</v>
      </c>
      <c r="M20" s="50">
        <f t="shared" si="3"/>
        <v>2.5</v>
      </c>
      <c r="N20" s="50">
        <f t="shared" si="3"/>
        <v>2.5</v>
      </c>
      <c r="O20" s="50">
        <f t="shared" si="3"/>
        <v>3.2</v>
      </c>
      <c r="P20" s="50">
        <v>2.6399999999999997</v>
      </c>
      <c r="Q20" s="50">
        <v>2.5</v>
      </c>
      <c r="R20" s="50">
        <v>2.85</v>
      </c>
      <c r="S20" s="50">
        <v>2.5</v>
      </c>
      <c r="T20" s="50">
        <f t="shared" ref="T20" si="4">T16</f>
        <v>2.5</v>
      </c>
    </row>
    <row r="21" spans="1:20" ht="15.75" thickBot="1" x14ac:dyDescent="0.3">
      <c r="A21" s="378"/>
      <c r="B21" s="31" t="s">
        <v>529</v>
      </c>
      <c r="C21" s="182" t="s">
        <v>530</v>
      </c>
      <c r="D21" s="32" t="s">
        <v>200</v>
      </c>
      <c r="E21" s="42">
        <f>E5*E20</f>
        <v>497.01861111111106</v>
      </c>
      <c r="F21" s="42">
        <f>F5*F20</f>
        <v>502.208995895106</v>
      </c>
      <c r="G21" s="42">
        <f t="shared" ref="G21:K21" si="5">G5*G16</f>
        <v>461.27818627450984</v>
      </c>
      <c r="H21" s="42">
        <f t="shared" si="5"/>
        <v>488.63139534883715</v>
      </c>
      <c r="I21" s="42">
        <f t="shared" ref="I21" si="6">I5*I16</f>
        <v>732.5</v>
      </c>
      <c r="J21" s="42">
        <f t="shared" si="5"/>
        <v>352</v>
      </c>
      <c r="K21" s="42">
        <f t="shared" si="5"/>
        <v>838.40000000000009</v>
      </c>
      <c r="L21" s="42">
        <f t="shared" ref="L21:O21" si="7">L5*L16</f>
        <v>740.8</v>
      </c>
      <c r="M21" s="42">
        <f t="shared" si="7"/>
        <v>674.75</v>
      </c>
      <c r="N21" s="42">
        <f t="shared" si="7"/>
        <v>884.375</v>
      </c>
      <c r="O21" s="42">
        <f t="shared" si="7"/>
        <v>862.20190476190476</v>
      </c>
      <c r="P21" s="42">
        <v>667.34811067602573</v>
      </c>
      <c r="Q21" s="42">
        <v>884.375</v>
      </c>
      <c r="R21" s="42">
        <v>647.14952659862752</v>
      </c>
      <c r="S21" s="42">
        <v>886.04166666666663</v>
      </c>
      <c r="T21" s="42">
        <f t="shared" ref="T21" si="8">T5*T16</f>
        <v>904.84999999999991</v>
      </c>
    </row>
    <row r="22" spans="1:20" x14ac:dyDescent="0.25">
      <c r="A22" s="373" t="s">
        <v>359</v>
      </c>
      <c r="B22" s="57" t="s">
        <v>360</v>
      </c>
      <c r="C22" s="186" t="str">
        <f>VLOOKUP(B22,'Tehniline kaart'!G25:G134:'Tehniline kaart'!I25:I134,3,FALSE)</f>
        <v>T12</v>
      </c>
      <c r="D22" s="58" t="s">
        <v>531</v>
      </c>
      <c r="E22" s="142">
        <v>0.8</v>
      </c>
      <c r="F22" s="142">
        <v>0.8</v>
      </c>
      <c r="G22" s="193">
        <v>1.1000000000000001</v>
      </c>
      <c r="H22" s="193">
        <v>1</v>
      </c>
      <c r="I22" s="193">
        <v>1</v>
      </c>
      <c r="J22" s="142" t="s">
        <v>532</v>
      </c>
      <c r="K22" s="142" t="s">
        <v>532</v>
      </c>
      <c r="L22" s="142">
        <v>1.2</v>
      </c>
      <c r="M22" s="142">
        <v>1.2</v>
      </c>
      <c r="N22" s="142">
        <v>1</v>
      </c>
      <c r="O22" s="142">
        <v>1.49</v>
      </c>
      <c r="P22" s="142">
        <v>1.49</v>
      </c>
      <c r="Q22" s="142">
        <v>1.2</v>
      </c>
      <c r="R22" s="142">
        <v>1.2</v>
      </c>
      <c r="S22" s="142">
        <v>1</v>
      </c>
      <c r="T22" s="142">
        <v>1</v>
      </c>
    </row>
    <row r="23" spans="1:20" x14ac:dyDescent="0.25">
      <c r="A23" s="368"/>
      <c r="B23" s="20" t="s">
        <v>364</v>
      </c>
      <c r="C23" s="183" t="str">
        <f>VLOOKUP(B23,'Tehniline kaart'!G26:G135:'Tehniline kaart'!I26:I135,3,FALSE)</f>
        <v>T13</v>
      </c>
      <c r="D23" s="58" t="s">
        <v>531</v>
      </c>
      <c r="E23" s="45">
        <v>1</v>
      </c>
      <c r="F23" s="45">
        <v>0.8</v>
      </c>
      <c r="G23" s="194">
        <v>1.1000000000000001</v>
      </c>
      <c r="H23" s="194">
        <v>0.9</v>
      </c>
      <c r="I23" s="194">
        <v>0.9</v>
      </c>
      <c r="J23" s="45">
        <v>1.1000000000000001</v>
      </c>
      <c r="K23" s="45">
        <v>1.1000000000000001</v>
      </c>
      <c r="L23" s="45">
        <v>1</v>
      </c>
      <c r="M23" s="45">
        <v>0.8</v>
      </c>
      <c r="N23" s="45">
        <v>0.8</v>
      </c>
      <c r="O23" s="45">
        <v>1.1000000000000001</v>
      </c>
      <c r="P23" s="45">
        <v>1.1000000000000001</v>
      </c>
      <c r="Q23" s="45">
        <v>1</v>
      </c>
      <c r="R23" s="45">
        <v>0.8</v>
      </c>
      <c r="S23" s="142">
        <v>1</v>
      </c>
      <c r="T23" s="142">
        <v>0.8</v>
      </c>
    </row>
    <row r="24" spans="1:20" x14ac:dyDescent="0.25">
      <c r="A24" s="368"/>
      <c r="B24" s="20" t="s">
        <v>370</v>
      </c>
      <c r="C24" s="183" t="str">
        <f>VLOOKUP(B24,'Tehniline kaart'!G27:G136:'Tehniline kaart'!I27:I136,3,FALSE)</f>
        <v>T15</v>
      </c>
      <c r="D24" s="58" t="s">
        <v>531</v>
      </c>
      <c r="E24" s="205">
        <v>0.7</v>
      </c>
      <c r="F24" s="205">
        <v>0.7</v>
      </c>
      <c r="G24" s="194">
        <v>0.7</v>
      </c>
      <c r="H24" s="194">
        <v>0.7</v>
      </c>
      <c r="I24" s="194">
        <v>0.7</v>
      </c>
      <c r="J24" s="205">
        <v>0.7</v>
      </c>
      <c r="K24" s="205">
        <v>0.7</v>
      </c>
      <c r="L24" s="205">
        <v>0.7</v>
      </c>
      <c r="M24" s="205">
        <v>0.7</v>
      </c>
      <c r="N24" s="205">
        <v>0.7</v>
      </c>
      <c r="O24" s="205">
        <v>0.7</v>
      </c>
      <c r="P24" s="205">
        <v>0.7</v>
      </c>
      <c r="Q24" s="205">
        <v>0.7</v>
      </c>
      <c r="R24" s="205">
        <v>0.7</v>
      </c>
      <c r="S24" s="205">
        <v>0.7</v>
      </c>
      <c r="T24" s="205">
        <v>0.7</v>
      </c>
    </row>
    <row r="25" spans="1:20" x14ac:dyDescent="0.25">
      <c r="A25" s="368"/>
      <c r="B25" s="20" t="s">
        <v>373</v>
      </c>
      <c r="C25" s="183" t="str">
        <f>VLOOKUP(B25,'Tehniline kaart'!G28:G137:'Tehniline kaart'!I28:I137,3,FALSE)</f>
        <v>T16</v>
      </c>
      <c r="D25" s="58" t="s">
        <v>531</v>
      </c>
      <c r="E25" s="205">
        <v>0.35</v>
      </c>
      <c r="F25" s="205">
        <v>0.7</v>
      </c>
      <c r="G25" s="194">
        <v>0.7</v>
      </c>
      <c r="H25" s="194">
        <v>0.7</v>
      </c>
      <c r="I25" s="194">
        <v>0.7</v>
      </c>
      <c r="J25" s="205">
        <v>0.7</v>
      </c>
      <c r="K25" s="205">
        <v>0.7</v>
      </c>
      <c r="L25" s="205">
        <v>0.7</v>
      </c>
      <c r="M25" s="205">
        <v>0.7</v>
      </c>
      <c r="N25" s="205">
        <v>0.7</v>
      </c>
      <c r="O25" s="205">
        <v>0.7</v>
      </c>
      <c r="P25" s="205">
        <v>0.7</v>
      </c>
      <c r="Q25" s="205">
        <v>0.7</v>
      </c>
      <c r="R25" s="205">
        <v>0.7</v>
      </c>
      <c r="S25" s="205">
        <v>0.7</v>
      </c>
      <c r="T25" s="205">
        <v>0.7</v>
      </c>
    </row>
    <row r="26" spans="1:20" x14ac:dyDescent="0.25">
      <c r="A26" s="368"/>
      <c r="B26" s="20" t="s">
        <v>533</v>
      </c>
      <c r="C26" s="183" t="s">
        <v>534</v>
      </c>
      <c r="D26" s="58" t="s">
        <v>531</v>
      </c>
      <c r="E26" s="205">
        <v>2.6</v>
      </c>
      <c r="F26" s="205">
        <v>2.99</v>
      </c>
      <c r="G26" s="194">
        <f>G22</f>
        <v>1.1000000000000001</v>
      </c>
      <c r="H26" s="194">
        <f>H22</f>
        <v>1</v>
      </c>
      <c r="I26" s="194">
        <f>I22</f>
        <v>1</v>
      </c>
      <c r="J26" s="205">
        <v>2.06</v>
      </c>
      <c r="K26" s="205">
        <v>2.06</v>
      </c>
      <c r="L26" s="205">
        <v>2.44</v>
      </c>
      <c r="M26" s="205">
        <v>2.44</v>
      </c>
      <c r="N26" s="205">
        <v>2.44</v>
      </c>
      <c r="O26" s="205">
        <v>2.06</v>
      </c>
      <c r="P26" s="205">
        <v>2.06</v>
      </c>
      <c r="Q26" s="205">
        <v>2.44</v>
      </c>
      <c r="R26" s="205">
        <v>2.44</v>
      </c>
      <c r="S26" s="205">
        <v>2.44</v>
      </c>
      <c r="T26" s="205">
        <v>2.44</v>
      </c>
    </row>
    <row r="27" spans="1:20" x14ac:dyDescent="0.25">
      <c r="A27" s="368"/>
      <c r="B27" s="20" t="s">
        <v>376</v>
      </c>
      <c r="C27" s="183" t="str">
        <f>VLOOKUP(B27,'Tehniline kaart'!G30:G139:'Tehniline kaart'!I30:I139,3,FALSE)</f>
        <v>T17</v>
      </c>
      <c r="D27" s="58" t="s">
        <v>531</v>
      </c>
      <c r="E27" s="205">
        <v>2</v>
      </c>
      <c r="F27" s="205">
        <v>2</v>
      </c>
      <c r="G27" s="194">
        <v>2</v>
      </c>
      <c r="H27" s="194">
        <v>2</v>
      </c>
      <c r="I27" s="194">
        <v>2</v>
      </c>
      <c r="J27" s="205">
        <v>2</v>
      </c>
      <c r="K27" s="205">
        <v>2</v>
      </c>
      <c r="L27" s="205">
        <v>2</v>
      </c>
      <c r="M27" s="205">
        <v>2</v>
      </c>
      <c r="N27" s="205">
        <v>2</v>
      </c>
      <c r="O27" s="205">
        <v>2</v>
      </c>
      <c r="P27" s="205">
        <v>2</v>
      </c>
      <c r="Q27" s="205">
        <v>2</v>
      </c>
      <c r="R27" s="205">
        <v>2</v>
      </c>
      <c r="S27" s="205">
        <v>2</v>
      </c>
      <c r="T27" s="205">
        <v>2</v>
      </c>
    </row>
    <row r="28" spans="1:20" ht="15.75" thickBot="1" x14ac:dyDescent="0.3">
      <c r="A28" s="375"/>
      <c r="B28" s="54" t="s">
        <v>379</v>
      </c>
      <c r="C28" s="184" t="str">
        <f>VLOOKUP(B28,'Tehniline kaart'!G31:G140:'Tehniline kaart'!I31:I140,3,FALSE)</f>
        <v>T18</v>
      </c>
      <c r="D28" s="52" t="s">
        <v>531</v>
      </c>
      <c r="E28" s="206">
        <v>2.9</v>
      </c>
      <c r="F28" s="206">
        <v>2.9</v>
      </c>
      <c r="G28" s="195">
        <v>2.9000000000000021</v>
      </c>
      <c r="H28" s="195">
        <v>2.899999999999999</v>
      </c>
      <c r="I28" s="195">
        <v>2.899999999999999</v>
      </c>
      <c r="J28" s="206">
        <v>2.9</v>
      </c>
      <c r="K28" s="206">
        <v>2.9</v>
      </c>
      <c r="L28" s="206">
        <v>2.9</v>
      </c>
      <c r="M28" s="206">
        <v>2.9</v>
      </c>
      <c r="N28" s="206">
        <v>2.9</v>
      </c>
      <c r="O28" s="206">
        <v>2.9</v>
      </c>
      <c r="P28" s="206">
        <v>2.9</v>
      </c>
      <c r="Q28" s="206">
        <v>2.9</v>
      </c>
      <c r="R28" s="206">
        <v>2.9</v>
      </c>
      <c r="S28" s="206">
        <v>2.9</v>
      </c>
      <c r="T28" s="206">
        <v>2.9</v>
      </c>
    </row>
    <row r="29" spans="1:20" x14ac:dyDescent="0.25">
      <c r="A29" s="370" t="s">
        <v>535</v>
      </c>
      <c r="B29" s="33" t="s">
        <v>383</v>
      </c>
      <c r="C29" s="187" t="str">
        <f>VLOOKUP(B29,'Tehniline kaart'!G32:G141:'Tehniline kaart'!I32:I141,3,FALSE)</f>
        <v>T19</v>
      </c>
      <c r="D29" s="34" t="s">
        <v>385</v>
      </c>
      <c r="E29" s="49">
        <v>0.26</v>
      </c>
      <c r="F29" s="49">
        <v>0.26</v>
      </c>
      <c r="G29" s="196">
        <v>1.17</v>
      </c>
      <c r="H29" s="196">
        <v>1.17</v>
      </c>
      <c r="I29" s="196">
        <v>1.17</v>
      </c>
      <c r="J29" s="49">
        <v>0.26</v>
      </c>
      <c r="K29" s="49">
        <v>0.26</v>
      </c>
      <c r="L29" s="49">
        <v>0.26</v>
      </c>
      <c r="M29" s="49">
        <v>0.26</v>
      </c>
      <c r="N29" s="49">
        <v>0.26</v>
      </c>
      <c r="O29" s="49">
        <v>0.26</v>
      </c>
      <c r="P29" s="49">
        <v>0.26</v>
      </c>
      <c r="Q29" s="49">
        <v>0.26</v>
      </c>
      <c r="R29" s="49">
        <v>0.37375000000000003</v>
      </c>
      <c r="S29" s="49">
        <v>0.26</v>
      </c>
      <c r="T29" s="49">
        <v>0.26</v>
      </c>
    </row>
    <row r="30" spans="1:20" x14ac:dyDescent="0.25">
      <c r="A30" s="371"/>
      <c r="B30" s="19" t="s">
        <v>387</v>
      </c>
      <c r="C30" s="180" t="str">
        <f>VLOOKUP(B30,'Tehniline kaart'!G33:G142:'Tehniline kaart'!I33:I142,3,FALSE)</f>
        <v>T20</v>
      </c>
      <c r="D30" s="22" t="s">
        <v>385</v>
      </c>
      <c r="E30" s="48">
        <v>0.49</v>
      </c>
      <c r="F30" s="48">
        <v>0.49</v>
      </c>
      <c r="G30" s="192">
        <v>0.49</v>
      </c>
      <c r="H30" s="192">
        <v>0.49</v>
      </c>
      <c r="I30" s="192">
        <v>0.49</v>
      </c>
      <c r="J30" s="48">
        <v>0.49</v>
      </c>
      <c r="K30" s="48">
        <v>0.49</v>
      </c>
      <c r="L30" s="48">
        <v>0.49</v>
      </c>
      <c r="M30" s="48">
        <v>0.49</v>
      </c>
      <c r="N30" s="48">
        <v>0.49000000000000005</v>
      </c>
      <c r="O30" s="48">
        <v>0.49000000000000005</v>
      </c>
      <c r="P30" s="48">
        <v>0.49000000000000005</v>
      </c>
      <c r="Q30" s="48">
        <v>0.49</v>
      </c>
      <c r="R30" s="48">
        <v>0.4900000000000001</v>
      </c>
      <c r="S30" s="48">
        <v>0.49</v>
      </c>
      <c r="T30" s="48">
        <v>0.49</v>
      </c>
    </row>
    <row r="31" spans="1:20" x14ac:dyDescent="0.25">
      <c r="A31" s="371"/>
      <c r="B31" s="23" t="s">
        <v>390</v>
      </c>
      <c r="C31" s="188" t="str">
        <f>VLOOKUP(B31,'Tehniline kaart'!G34:G143:'Tehniline kaart'!I34:I143,3,FALSE)</f>
        <v>T21</v>
      </c>
      <c r="D31" s="24" t="s">
        <v>385</v>
      </c>
      <c r="E31" s="48">
        <v>0.40500000000000003</v>
      </c>
      <c r="F31" s="48">
        <v>0.40500000000000003</v>
      </c>
      <c r="G31" s="192">
        <v>0.49</v>
      </c>
      <c r="H31" s="192">
        <v>0.49</v>
      </c>
      <c r="I31" s="192">
        <v>0.49</v>
      </c>
      <c r="J31" s="48">
        <v>0.41</v>
      </c>
      <c r="K31" s="48">
        <v>0.40500000000000003</v>
      </c>
      <c r="L31" s="48">
        <v>0.40500000000000003</v>
      </c>
      <c r="M31" s="48">
        <v>0.40500000000000003</v>
      </c>
      <c r="N31" s="48">
        <v>0.40500000000000008</v>
      </c>
      <c r="O31" s="48">
        <v>0.40500000000000008</v>
      </c>
      <c r="P31" s="48">
        <v>0.40500000000000008</v>
      </c>
      <c r="Q31" s="48">
        <v>0.40500000000000003</v>
      </c>
      <c r="R31" s="48">
        <v>0.40500000000000014</v>
      </c>
      <c r="S31" s="48">
        <v>0.40500000000000003</v>
      </c>
      <c r="T31" s="48">
        <v>0.40500000000000003</v>
      </c>
    </row>
    <row r="32" spans="1:20" x14ac:dyDescent="0.25">
      <c r="A32" s="371"/>
      <c r="B32" s="23" t="s">
        <v>393</v>
      </c>
      <c r="C32" s="188" t="str">
        <f>VLOOKUP(B32,'Tehniline kaart'!G35:G144:'Tehniline kaart'!I35:I144,3,FALSE)</f>
        <v>T22</v>
      </c>
      <c r="D32" s="24" t="s">
        <v>385</v>
      </c>
      <c r="E32" s="22">
        <v>0.15</v>
      </c>
      <c r="F32" s="22">
        <v>0.15</v>
      </c>
      <c r="G32" s="22">
        <v>0.15</v>
      </c>
      <c r="H32" s="22">
        <v>0.15</v>
      </c>
      <c r="I32" s="22">
        <v>0.15</v>
      </c>
      <c r="J32" s="22">
        <v>0.15</v>
      </c>
      <c r="K32" s="22">
        <v>0.15</v>
      </c>
      <c r="L32" s="22">
        <v>0.15</v>
      </c>
      <c r="M32" s="22">
        <v>0.15</v>
      </c>
      <c r="N32" s="22">
        <v>0.15</v>
      </c>
      <c r="O32" s="22">
        <v>0.15</v>
      </c>
      <c r="P32" s="22">
        <v>0.15</v>
      </c>
      <c r="Q32" s="22">
        <v>0.15</v>
      </c>
      <c r="R32" s="22">
        <v>0.15</v>
      </c>
      <c r="S32" s="22">
        <v>0.15</v>
      </c>
      <c r="T32" s="22">
        <v>0.15</v>
      </c>
    </row>
    <row r="33" spans="1:20" x14ac:dyDescent="0.25">
      <c r="A33" s="371"/>
      <c r="B33" s="23" t="s">
        <v>396</v>
      </c>
      <c r="C33" s="188" t="str">
        <f>VLOOKUP(B33,'Tehniline kaart'!G36:G145:'Tehniline kaart'!I36:I145,3,FALSE)</f>
        <v>T23</v>
      </c>
      <c r="D33" s="24" t="s">
        <v>385</v>
      </c>
      <c r="E33" s="22">
        <v>0.2</v>
      </c>
      <c r="F33" s="22">
        <v>0.2</v>
      </c>
      <c r="G33" s="197">
        <v>0.5</v>
      </c>
      <c r="H33" s="197">
        <v>0.5</v>
      </c>
      <c r="I33" s="197">
        <v>0.5</v>
      </c>
      <c r="J33" s="22">
        <v>0.02</v>
      </c>
      <c r="K33" s="22">
        <v>0.02</v>
      </c>
      <c r="L33" s="22">
        <v>0.02</v>
      </c>
      <c r="M33" s="22">
        <v>0.02</v>
      </c>
      <c r="N33" s="22">
        <v>0.02</v>
      </c>
      <c r="O33" s="22">
        <v>0.02</v>
      </c>
      <c r="P33" s="22">
        <v>0.02</v>
      </c>
      <c r="Q33" s="22">
        <v>0.02</v>
      </c>
      <c r="R33" s="22">
        <v>0.02</v>
      </c>
      <c r="S33" s="22">
        <v>0.02</v>
      </c>
      <c r="T33" s="22">
        <v>0.02</v>
      </c>
    </row>
    <row r="34" spans="1:20" x14ac:dyDescent="0.25">
      <c r="A34" s="371"/>
      <c r="B34" s="23" t="s">
        <v>399</v>
      </c>
      <c r="C34" s="188" t="str">
        <f>VLOOKUP(B34,'Tehniline kaart'!G37:G146:'Tehniline kaart'!I37:I146,3,FALSE)</f>
        <v>T24</v>
      </c>
      <c r="D34" s="24" t="s">
        <v>385</v>
      </c>
      <c r="E34" s="22">
        <v>0.01</v>
      </c>
      <c r="F34" s="22">
        <v>0.01</v>
      </c>
      <c r="G34" s="197">
        <v>0.77</v>
      </c>
      <c r="H34" s="197">
        <v>0.77</v>
      </c>
      <c r="I34" s="197">
        <v>0.77</v>
      </c>
      <c r="J34" s="22">
        <v>0.01</v>
      </c>
      <c r="K34" s="22">
        <v>0.01</v>
      </c>
      <c r="L34" s="22">
        <v>0.01</v>
      </c>
      <c r="M34" s="22">
        <v>0.01</v>
      </c>
      <c r="N34" s="22">
        <v>0.01</v>
      </c>
      <c r="O34" s="22">
        <v>0.01</v>
      </c>
      <c r="P34" s="22">
        <v>0.01</v>
      </c>
      <c r="Q34" s="22">
        <v>0.01</v>
      </c>
      <c r="R34" s="22">
        <v>0.01</v>
      </c>
      <c r="S34" s="22">
        <v>0.01</v>
      </c>
      <c r="T34" s="22">
        <v>0.01</v>
      </c>
    </row>
    <row r="35" spans="1:20" x14ac:dyDescent="0.25">
      <c r="A35" s="371"/>
      <c r="B35" s="23" t="s">
        <v>402</v>
      </c>
      <c r="C35" s="188" t="str">
        <f>VLOOKUP(B35,'Tehniline kaart'!G38:G147:'Tehniline kaart'!I38:I147,3,FALSE)</f>
        <v>T25</v>
      </c>
      <c r="D35" s="24" t="s">
        <v>385</v>
      </c>
      <c r="E35" s="22">
        <v>0</v>
      </c>
      <c r="F35" s="22">
        <v>0</v>
      </c>
      <c r="G35" s="197">
        <v>1.03</v>
      </c>
      <c r="H35" s="197">
        <v>1.03</v>
      </c>
      <c r="I35" s="197">
        <v>1.03</v>
      </c>
      <c r="J35" s="22">
        <v>0</v>
      </c>
      <c r="K35" s="22">
        <v>0</v>
      </c>
      <c r="L35" s="22">
        <v>0</v>
      </c>
      <c r="M35" s="22">
        <v>0</v>
      </c>
      <c r="N35" s="22">
        <v>0</v>
      </c>
      <c r="O35" s="22">
        <v>0</v>
      </c>
      <c r="P35" s="22">
        <v>0</v>
      </c>
      <c r="Q35" s="22">
        <v>0</v>
      </c>
      <c r="R35" s="22">
        <v>0</v>
      </c>
      <c r="S35" s="22">
        <v>0</v>
      </c>
      <c r="T35" s="22">
        <v>0</v>
      </c>
    </row>
    <row r="36" spans="1:20" ht="30" x14ac:dyDescent="0.25">
      <c r="A36" s="371"/>
      <c r="B36" s="23" t="s">
        <v>405</v>
      </c>
      <c r="C36" s="188" t="str">
        <f>VLOOKUP(B36,'Tehniline kaart'!G39:G148:'Tehniline kaart'!I39:I148,3,FALSE)</f>
        <v>T26</v>
      </c>
      <c r="D36" s="24" t="s">
        <v>385</v>
      </c>
      <c r="E36" s="22">
        <v>0.42</v>
      </c>
      <c r="F36" s="22">
        <v>0.42</v>
      </c>
      <c r="G36" s="197">
        <v>7.0000000000000007E-2</v>
      </c>
      <c r="H36" s="197">
        <v>7.0000000000000007E-2</v>
      </c>
      <c r="I36" s="197">
        <v>7.0000000000000007E-2</v>
      </c>
      <c r="J36" s="22">
        <v>0.42</v>
      </c>
      <c r="K36" s="22">
        <v>0.42</v>
      </c>
      <c r="L36" s="22">
        <v>0.42</v>
      </c>
      <c r="M36" s="22">
        <v>0.42</v>
      </c>
      <c r="N36" s="22">
        <v>0.42</v>
      </c>
      <c r="O36" s="22">
        <v>0.42</v>
      </c>
      <c r="P36" s="22">
        <v>0.42</v>
      </c>
      <c r="Q36" s="22">
        <v>0.42</v>
      </c>
      <c r="R36" s="22">
        <v>0.42</v>
      </c>
      <c r="S36" s="22">
        <v>0.42</v>
      </c>
      <c r="T36" s="22">
        <v>0.42</v>
      </c>
    </row>
    <row r="37" spans="1:20" ht="15.75" thickBot="1" x14ac:dyDescent="0.3">
      <c r="A37" s="374"/>
      <c r="B37" s="35" t="s">
        <v>407</v>
      </c>
      <c r="C37" s="189" t="str">
        <f>VLOOKUP(B37,'Tehniline kaart'!G40:G149:'Tehniline kaart'!I40:I149,3,FALSE)</f>
        <v>T27</v>
      </c>
      <c r="D37" s="36" t="s">
        <v>408</v>
      </c>
      <c r="E37" s="32">
        <v>3.1</v>
      </c>
      <c r="F37" s="32">
        <v>4.4000000000000004</v>
      </c>
      <c r="G37" s="198">
        <v>6.1</v>
      </c>
      <c r="H37" s="198">
        <v>3.2</v>
      </c>
      <c r="I37" s="198">
        <v>3.2</v>
      </c>
      <c r="J37" s="32">
        <v>6</v>
      </c>
      <c r="K37" s="32">
        <v>4.8</v>
      </c>
      <c r="L37" s="32">
        <v>4.7</v>
      </c>
      <c r="M37" s="32">
        <v>3.7</v>
      </c>
      <c r="N37" s="32">
        <v>3.7</v>
      </c>
      <c r="O37" s="32">
        <v>3.7</v>
      </c>
      <c r="P37" s="32">
        <v>3.7</v>
      </c>
      <c r="Q37" s="32">
        <v>3.7</v>
      </c>
      <c r="R37" s="32">
        <v>3.7</v>
      </c>
      <c r="S37" s="32">
        <v>3.7</v>
      </c>
      <c r="T37" s="32">
        <v>3.7</v>
      </c>
    </row>
    <row r="38" spans="1:20" x14ac:dyDescent="0.25">
      <c r="A38" s="373" t="s">
        <v>536</v>
      </c>
      <c r="B38" s="57" t="s">
        <v>537</v>
      </c>
      <c r="C38" s="186" t="s">
        <v>538</v>
      </c>
      <c r="D38" s="58" t="s">
        <v>180</v>
      </c>
      <c r="E38" s="59">
        <v>0.30000000000000043</v>
      </c>
      <c r="F38" s="59">
        <v>0.30000000000000049</v>
      </c>
      <c r="G38" s="199">
        <v>0.25</v>
      </c>
      <c r="H38" s="199">
        <v>0.25</v>
      </c>
      <c r="I38" s="199">
        <v>0.3</v>
      </c>
      <c r="J38" s="59">
        <v>0.52</v>
      </c>
      <c r="K38" s="59">
        <v>0.52</v>
      </c>
      <c r="L38" s="59">
        <v>0.43</v>
      </c>
      <c r="M38" s="59">
        <v>0.43</v>
      </c>
      <c r="N38" s="59">
        <v>0.43</v>
      </c>
      <c r="O38" s="59">
        <v>0.51</v>
      </c>
      <c r="P38" s="59">
        <v>0.51</v>
      </c>
      <c r="Q38" s="59">
        <v>0.43</v>
      </c>
      <c r="R38" s="59">
        <v>0.43</v>
      </c>
      <c r="S38" s="59">
        <v>0.56000000000000005</v>
      </c>
      <c r="T38" s="59">
        <v>0.56000000000000005</v>
      </c>
    </row>
    <row r="39" spans="1:20" x14ac:dyDescent="0.25">
      <c r="A39" s="368"/>
      <c r="B39" s="20" t="s">
        <v>539</v>
      </c>
      <c r="C39" s="183" t="s">
        <v>540</v>
      </c>
      <c r="D39" s="21" t="s">
        <v>180</v>
      </c>
      <c r="E39" s="44">
        <v>0.37</v>
      </c>
      <c r="F39" s="44">
        <v>0.41499999999999998</v>
      </c>
      <c r="G39" s="200">
        <v>0.4</v>
      </c>
      <c r="H39" s="200">
        <v>0.5</v>
      </c>
      <c r="I39" s="200">
        <v>0.5</v>
      </c>
      <c r="J39" s="44">
        <v>0.2</v>
      </c>
      <c r="K39" s="44">
        <v>0.2</v>
      </c>
      <c r="L39" s="44">
        <v>0.37</v>
      </c>
      <c r="M39" s="44">
        <v>0.41499999999999998</v>
      </c>
      <c r="N39" s="44">
        <v>0.41499999999999998</v>
      </c>
      <c r="O39" s="44">
        <v>0.2</v>
      </c>
      <c r="P39" s="44">
        <v>0.2</v>
      </c>
      <c r="Q39" s="44">
        <v>0.37</v>
      </c>
      <c r="R39" s="44">
        <v>0.41499999999999998</v>
      </c>
      <c r="S39" s="44">
        <v>0.37</v>
      </c>
      <c r="T39" s="44">
        <v>0.41499999999999998</v>
      </c>
    </row>
    <row r="40" spans="1:20" x14ac:dyDescent="0.25">
      <c r="A40" s="368"/>
      <c r="B40" s="20" t="s">
        <v>541</v>
      </c>
      <c r="C40" s="183" t="s">
        <v>542</v>
      </c>
      <c r="D40" s="21" t="s">
        <v>180</v>
      </c>
      <c r="E40" s="45">
        <v>0.35</v>
      </c>
      <c r="F40" s="45">
        <v>0.35</v>
      </c>
      <c r="G40" s="194">
        <v>0.35</v>
      </c>
      <c r="H40" s="194">
        <v>0.35</v>
      </c>
      <c r="I40" s="194">
        <v>0.35</v>
      </c>
      <c r="J40" s="205">
        <v>0.35</v>
      </c>
      <c r="K40" s="205">
        <v>0.35</v>
      </c>
      <c r="L40" s="205">
        <v>0.35</v>
      </c>
      <c r="M40" s="205">
        <v>0.35</v>
      </c>
      <c r="N40" s="205">
        <v>0.35</v>
      </c>
      <c r="O40" s="205">
        <v>0.35</v>
      </c>
      <c r="P40" s="205">
        <v>0.35</v>
      </c>
      <c r="Q40" s="205">
        <v>0.35</v>
      </c>
      <c r="R40" s="205">
        <v>0.35</v>
      </c>
      <c r="S40" s="205">
        <v>0.35</v>
      </c>
      <c r="T40" s="205">
        <v>0.35</v>
      </c>
    </row>
    <row r="41" spans="1:20" x14ac:dyDescent="0.25">
      <c r="A41" s="368"/>
      <c r="B41" s="20" t="s">
        <v>543</v>
      </c>
      <c r="C41" s="183" t="s">
        <v>544</v>
      </c>
      <c r="D41" s="21" t="s">
        <v>180</v>
      </c>
      <c r="E41" s="45">
        <v>0.45</v>
      </c>
      <c r="F41" s="45">
        <v>0.35</v>
      </c>
      <c r="G41" s="194">
        <f>G38</f>
        <v>0.25</v>
      </c>
      <c r="H41" s="194">
        <f>H38</f>
        <v>0.25</v>
      </c>
      <c r="I41" s="194">
        <f>I38</f>
        <v>0.3</v>
      </c>
      <c r="J41" s="205">
        <v>0.7</v>
      </c>
      <c r="K41" s="205">
        <v>0.7</v>
      </c>
      <c r="L41" s="205">
        <v>0.5</v>
      </c>
      <c r="M41" s="205">
        <v>0.4</v>
      </c>
      <c r="N41" s="205">
        <v>0.4</v>
      </c>
      <c r="O41" s="205">
        <v>0.7</v>
      </c>
      <c r="P41" s="205">
        <v>0.7</v>
      </c>
      <c r="Q41" s="205">
        <v>0.5</v>
      </c>
      <c r="R41" s="205">
        <v>0.4</v>
      </c>
      <c r="S41" s="205">
        <v>0.5</v>
      </c>
      <c r="T41" s="205">
        <v>0.4</v>
      </c>
    </row>
    <row r="42" spans="1:20" ht="15.75" thickBot="1" x14ac:dyDescent="0.3">
      <c r="A42" s="369"/>
      <c r="B42" s="26" t="s">
        <v>545</v>
      </c>
      <c r="C42" s="141" t="s">
        <v>546</v>
      </c>
      <c r="D42" s="28" t="s">
        <v>180</v>
      </c>
      <c r="E42" s="46">
        <v>0.30000000000000043</v>
      </c>
      <c r="F42" s="46">
        <v>0.30000000000000049</v>
      </c>
      <c r="G42" s="201">
        <v>0.22</v>
      </c>
      <c r="H42" s="201">
        <v>0.22000000000000008</v>
      </c>
      <c r="I42" s="201">
        <v>0.22000000000000008</v>
      </c>
      <c r="J42" s="207">
        <v>0.2</v>
      </c>
      <c r="K42" s="207">
        <v>0.2</v>
      </c>
      <c r="L42" s="207">
        <v>0.3</v>
      </c>
      <c r="M42" s="207">
        <v>0.3</v>
      </c>
      <c r="N42" s="207">
        <v>0.3</v>
      </c>
      <c r="O42" s="207">
        <v>0.2</v>
      </c>
      <c r="P42" s="207">
        <v>0.2</v>
      </c>
      <c r="Q42" s="207">
        <v>0.3</v>
      </c>
      <c r="R42" s="207">
        <v>0.3</v>
      </c>
      <c r="S42" s="207">
        <v>0.3</v>
      </c>
      <c r="T42" s="207">
        <v>0.3</v>
      </c>
    </row>
    <row r="43" spans="1:20" x14ac:dyDescent="0.25">
      <c r="A43" s="370" t="s">
        <v>547</v>
      </c>
      <c r="B43" s="29" t="s">
        <v>548</v>
      </c>
      <c r="C43" s="179" t="s">
        <v>549</v>
      </c>
      <c r="D43" s="30" t="s">
        <v>180</v>
      </c>
      <c r="E43" s="47">
        <v>1.7999999999999998</v>
      </c>
      <c r="F43" s="47">
        <v>1.8000000000000023</v>
      </c>
      <c r="G43" s="202">
        <v>1.7999999999999985</v>
      </c>
      <c r="H43" s="202">
        <v>1.8</v>
      </c>
      <c r="I43" s="202">
        <v>1.8</v>
      </c>
      <c r="J43" s="47">
        <v>1.8</v>
      </c>
      <c r="K43" s="47">
        <v>1.8000000000000005</v>
      </c>
      <c r="L43" s="47">
        <v>1.8</v>
      </c>
      <c r="M43" s="47">
        <v>1.8</v>
      </c>
      <c r="N43" s="47">
        <v>1.8</v>
      </c>
      <c r="O43" s="47">
        <v>1.8</v>
      </c>
      <c r="P43" s="47">
        <v>1.8000000000000007</v>
      </c>
      <c r="Q43" s="47">
        <v>1.8</v>
      </c>
      <c r="R43" s="47">
        <v>1.7999999999999998</v>
      </c>
      <c r="S43" s="47">
        <v>1.8</v>
      </c>
      <c r="T43" s="47">
        <v>1.8</v>
      </c>
    </row>
    <row r="44" spans="1:20" x14ac:dyDescent="0.25">
      <c r="A44" s="371"/>
      <c r="B44" s="19" t="s">
        <v>550</v>
      </c>
      <c r="C44" s="180" t="s">
        <v>551</v>
      </c>
      <c r="D44" s="22" t="s">
        <v>180</v>
      </c>
      <c r="E44" s="40">
        <v>2.199999999999998</v>
      </c>
      <c r="F44" s="40">
        <v>2.1999999999999957</v>
      </c>
      <c r="G44" s="191">
        <v>2.2000000000000015</v>
      </c>
      <c r="H44" s="191">
        <v>2.2000000000000002</v>
      </c>
      <c r="I44" s="191">
        <v>2.2000000000000002</v>
      </c>
      <c r="J44" s="40">
        <v>2.2000000000000002</v>
      </c>
      <c r="K44" s="40">
        <v>2.1999999999999997</v>
      </c>
      <c r="L44" s="40">
        <v>2.2000000000000002</v>
      </c>
      <c r="M44" s="40">
        <v>2.2000000000000002</v>
      </c>
      <c r="N44" s="40">
        <v>2.2000000000000002</v>
      </c>
      <c r="O44" s="40">
        <v>2.2000000000000002</v>
      </c>
      <c r="P44" s="40">
        <v>2.1999999999999984</v>
      </c>
      <c r="Q44" s="40">
        <v>2.2000000000000002</v>
      </c>
      <c r="R44" s="40">
        <v>2.1999999999999997</v>
      </c>
      <c r="S44" s="40">
        <v>2.2000000000000002</v>
      </c>
      <c r="T44" s="40">
        <v>2.2000000000000002</v>
      </c>
    </row>
    <row r="45" spans="1:20" x14ac:dyDescent="0.25">
      <c r="A45" s="371"/>
      <c r="B45" s="19" t="s">
        <v>552</v>
      </c>
      <c r="C45" s="180" t="s">
        <v>553</v>
      </c>
      <c r="D45" s="22" t="s">
        <v>180</v>
      </c>
      <c r="E45" s="40">
        <v>1.4599999999999973</v>
      </c>
      <c r="F45" s="40">
        <v>1.4599999999999991</v>
      </c>
      <c r="G45" s="191">
        <v>1.4600000000000006</v>
      </c>
      <c r="H45" s="191">
        <v>1.4600000000000004</v>
      </c>
      <c r="I45" s="191">
        <v>1.4600000000000004</v>
      </c>
      <c r="J45" s="40">
        <v>1.46</v>
      </c>
      <c r="K45" s="40">
        <v>1.4600000000000004</v>
      </c>
      <c r="L45" s="40">
        <v>1.46</v>
      </c>
      <c r="M45" s="40">
        <v>1.46</v>
      </c>
      <c r="N45" s="40">
        <v>1.46</v>
      </c>
      <c r="O45" s="40">
        <v>1.46</v>
      </c>
      <c r="P45" s="40">
        <v>1.4599999999999995</v>
      </c>
      <c r="Q45" s="40">
        <v>1.46</v>
      </c>
      <c r="R45" s="40">
        <v>1.46</v>
      </c>
      <c r="S45" s="40">
        <v>1.46</v>
      </c>
      <c r="T45" s="40">
        <v>1.46</v>
      </c>
    </row>
    <row r="46" spans="1:20" x14ac:dyDescent="0.25">
      <c r="A46" s="371"/>
      <c r="B46" s="19" t="s">
        <v>554</v>
      </c>
      <c r="C46" s="180" t="s">
        <v>555</v>
      </c>
      <c r="D46" s="22" t="s">
        <v>180</v>
      </c>
      <c r="E46" s="40">
        <v>1.579333333333335</v>
      </c>
      <c r="F46" s="40">
        <v>1.5793333333333326</v>
      </c>
      <c r="G46" s="191">
        <v>1.5793333333333326</v>
      </c>
      <c r="H46" s="191">
        <v>1.5793333333333337</v>
      </c>
      <c r="I46" s="191">
        <v>1.5793333333333337</v>
      </c>
      <c r="J46" s="40">
        <v>1.5793333333333333</v>
      </c>
      <c r="K46" s="40">
        <v>1.5793333333333333</v>
      </c>
      <c r="L46" s="40">
        <v>1.5793333333333333</v>
      </c>
      <c r="M46" s="40">
        <v>1.5793333333333333</v>
      </c>
      <c r="N46" s="40">
        <v>1.5793333333333333</v>
      </c>
      <c r="O46" s="40">
        <v>1.5793333333333333</v>
      </c>
      <c r="P46" s="40">
        <v>1.5793333333333335</v>
      </c>
      <c r="Q46" s="40">
        <v>1.5793333333333333</v>
      </c>
      <c r="R46" s="40">
        <v>1.5793333333333333</v>
      </c>
      <c r="S46" s="40">
        <v>1.5793333333333333</v>
      </c>
      <c r="T46" s="40">
        <v>1.5793333333333333</v>
      </c>
    </row>
    <row r="47" spans="1:20" x14ac:dyDescent="0.25">
      <c r="A47" s="371"/>
      <c r="B47" s="19" t="s">
        <v>556</v>
      </c>
      <c r="C47" s="180" t="s">
        <v>557</v>
      </c>
      <c r="D47" s="22" t="s">
        <v>180</v>
      </c>
      <c r="E47" s="40">
        <v>0.8</v>
      </c>
      <c r="F47" s="40">
        <v>0.8</v>
      </c>
      <c r="G47" s="191">
        <v>0.8</v>
      </c>
      <c r="H47" s="191">
        <v>0.8</v>
      </c>
      <c r="I47" s="191">
        <v>0.8</v>
      </c>
      <c r="J47" s="40">
        <v>0.8</v>
      </c>
      <c r="K47" s="40">
        <v>0.8</v>
      </c>
      <c r="L47" s="40">
        <v>0.8</v>
      </c>
      <c r="M47" s="40">
        <v>0.8</v>
      </c>
      <c r="N47" s="40">
        <v>0.8</v>
      </c>
      <c r="O47" s="40">
        <v>0.8</v>
      </c>
      <c r="P47" s="40">
        <v>0.8</v>
      </c>
      <c r="Q47" s="40">
        <v>0.8</v>
      </c>
      <c r="R47" s="40">
        <v>0.79999999999999993</v>
      </c>
      <c r="S47" s="40">
        <v>0.8</v>
      </c>
      <c r="T47" s="40">
        <v>0.8</v>
      </c>
    </row>
    <row r="48" spans="1:20" ht="15.75" thickBot="1" x14ac:dyDescent="0.3">
      <c r="A48" s="372"/>
      <c r="B48" s="37" t="s">
        <v>558</v>
      </c>
      <c r="C48" s="185" t="s">
        <v>559</v>
      </c>
      <c r="D48" s="38" t="s">
        <v>180</v>
      </c>
      <c r="E48" s="50">
        <v>2.0649999999999999</v>
      </c>
      <c r="F48" s="50">
        <v>2.0649999999999999</v>
      </c>
      <c r="G48" s="203">
        <v>2.0649999999999999</v>
      </c>
      <c r="H48" s="203">
        <v>2.0649999999999999</v>
      </c>
      <c r="I48" s="203">
        <v>2.0649999999999999</v>
      </c>
      <c r="J48" s="50">
        <v>2.0649999999999999</v>
      </c>
      <c r="K48" s="50">
        <v>2.0649999999999999</v>
      </c>
      <c r="L48" s="50">
        <v>2.0649999999999999</v>
      </c>
      <c r="M48" s="50">
        <v>2.0649999999999999</v>
      </c>
      <c r="N48" s="50">
        <v>2.0649999999999999</v>
      </c>
      <c r="O48" s="50">
        <v>2.0649999999999999</v>
      </c>
      <c r="P48" s="50">
        <v>2.0649999999999999</v>
      </c>
      <c r="Q48" s="50">
        <v>2.0649999999999999</v>
      </c>
      <c r="R48" s="50">
        <v>2.0649999999999999</v>
      </c>
      <c r="S48" s="50">
        <v>2.0649999999999999</v>
      </c>
      <c r="T48" s="50">
        <v>2.0649999999999999</v>
      </c>
    </row>
    <row r="49" spans="1:20" x14ac:dyDescent="0.25">
      <c r="A49" s="367" t="s">
        <v>560</v>
      </c>
      <c r="B49" s="25" t="s">
        <v>561</v>
      </c>
      <c r="C49" s="177" t="s">
        <v>562</v>
      </c>
      <c r="D49" s="27" t="s">
        <v>563</v>
      </c>
      <c r="E49" s="43">
        <v>223.41379310344828</v>
      </c>
      <c r="F49" s="43">
        <v>217.7103448275862</v>
      </c>
      <c r="G49" s="43">
        <v>195.6875</v>
      </c>
      <c r="H49" s="43">
        <v>210.5</v>
      </c>
      <c r="I49" s="43">
        <v>182.375</v>
      </c>
      <c r="J49" s="43">
        <v>330</v>
      </c>
      <c r="K49" s="43">
        <v>156.5</v>
      </c>
      <c r="L49" s="43">
        <v>230.6</v>
      </c>
      <c r="M49" s="43">
        <v>272.5</v>
      </c>
      <c r="N49" s="43">
        <v>227</v>
      </c>
      <c r="O49" s="43">
        <v>282.5</v>
      </c>
      <c r="P49" s="43">
        <v>271.5</v>
      </c>
      <c r="Q49" s="43">
        <v>232.3125</v>
      </c>
      <c r="R49" s="43">
        <v>227.2608695652174</v>
      </c>
      <c r="S49" s="43">
        <v>229</v>
      </c>
      <c r="T49" s="43">
        <v>208.5</v>
      </c>
    </row>
    <row r="50" spans="1:20" x14ac:dyDescent="0.25">
      <c r="A50" s="368"/>
      <c r="B50" s="20" t="s">
        <v>564</v>
      </c>
      <c r="C50" s="183" t="str">
        <f>VLOOKUP(B50,'Tehniline kaart'!G54:G162:'Tehniline kaart'!I54:I162,3,FALSE)</f>
        <v>T29</v>
      </c>
      <c r="D50" s="21" t="s">
        <v>563</v>
      </c>
      <c r="E50" s="44">
        <v>160.55172413793105</v>
      </c>
      <c r="F50" s="44">
        <v>139.35862068965517</v>
      </c>
      <c r="G50" s="44">
        <v>134.375</v>
      </c>
      <c r="H50" s="44">
        <v>147.72222222222223</v>
      </c>
      <c r="I50" s="44">
        <v>131.25</v>
      </c>
      <c r="J50" s="44">
        <v>80</v>
      </c>
      <c r="K50" s="44">
        <v>88</v>
      </c>
      <c r="L50" s="44">
        <v>158</v>
      </c>
      <c r="M50" s="44">
        <v>151.5</v>
      </c>
      <c r="N50" s="44">
        <v>164.25</v>
      </c>
      <c r="O50" s="44">
        <v>182.5</v>
      </c>
      <c r="P50" s="44">
        <v>199.5</v>
      </c>
      <c r="Q50" s="44">
        <v>155.609375</v>
      </c>
      <c r="R50" s="44">
        <v>160.65217391304347</v>
      </c>
      <c r="S50" s="44">
        <v>196</v>
      </c>
      <c r="T50" s="44">
        <v>154.5</v>
      </c>
    </row>
    <row r="51" spans="1:20" ht="15.75" thickBot="1" x14ac:dyDescent="0.3">
      <c r="A51" s="369"/>
      <c r="B51" s="26" t="s">
        <v>565</v>
      </c>
      <c r="C51" s="141" t="str">
        <f>VLOOKUP(B51,'Tehniline kaart'!G55:G163:'Tehniline kaart'!I55:I163,3,FALSE)</f>
        <v>T31</v>
      </c>
      <c r="D51" s="28" t="s">
        <v>563</v>
      </c>
      <c r="E51" s="46">
        <v>35.620689655172413</v>
      </c>
      <c r="F51" s="46">
        <v>46.4</v>
      </c>
      <c r="G51" s="46">
        <v>32.625</v>
      </c>
      <c r="H51" s="46">
        <v>34.888888888888886</v>
      </c>
      <c r="I51" s="46">
        <v>27.5</v>
      </c>
      <c r="J51" s="46">
        <v>131</v>
      </c>
      <c r="K51" s="46">
        <v>28</v>
      </c>
      <c r="L51" s="46">
        <v>43.6</v>
      </c>
      <c r="M51" s="46">
        <v>56.5</v>
      </c>
      <c r="N51" s="46">
        <v>41.5</v>
      </c>
      <c r="O51" s="46">
        <v>65.5</v>
      </c>
      <c r="P51" s="46">
        <v>41</v>
      </c>
      <c r="Q51" s="46">
        <v>41.375</v>
      </c>
      <c r="R51" s="46">
        <v>41.282608695652172</v>
      </c>
      <c r="S51" s="46">
        <v>33</v>
      </c>
      <c r="T51" s="46">
        <v>33.5</v>
      </c>
    </row>
    <row r="54" spans="1:20" ht="15" customHeight="1" x14ac:dyDescent="0.25">
      <c r="J54" s="208"/>
    </row>
    <row r="55" spans="1:20" ht="15" customHeight="1" x14ac:dyDescent="0.25">
      <c r="B55" s="365"/>
      <c r="C55" s="365"/>
      <c r="D55" s="365"/>
      <c r="E55" s="365"/>
      <c r="F55" s="365"/>
      <c r="G55" s="365"/>
      <c r="H55" s="365"/>
    </row>
    <row r="56" spans="1:20" ht="15" customHeight="1" x14ac:dyDescent="0.25">
      <c r="B56" s="208"/>
      <c r="C56" s="209"/>
      <c r="D56" s="208"/>
      <c r="E56" s="208"/>
      <c r="F56" s="365"/>
      <c r="G56" s="365"/>
      <c r="H56" s="365"/>
    </row>
    <row r="57" spans="1:20" ht="15" customHeight="1" x14ac:dyDescent="0.25">
      <c r="B57" s="208"/>
      <c r="C57" s="209"/>
      <c r="D57" s="208"/>
      <c r="E57" s="208"/>
      <c r="F57" s="208"/>
      <c r="G57" s="208"/>
      <c r="H57" s="208"/>
    </row>
    <row r="58" spans="1:20" ht="15" customHeight="1" x14ac:dyDescent="0.25">
      <c r="B58" s="208"/>
      <c r="C58" s="209"/>
      <c r="D58" s="208"/>
      <c r="E58" s="208"/>
      <c r="F58" s="208"/>
      <c r="G58" s="208"/>
      <c r="H58" s="208"/>
    </row>
    <row r="59" spans="1:20" ht="15" customHeight="1" x14ac:dyDescent="0.25">
      <c r="B59" s="365"/>
      <c r="C59" s="209"/>
      <c r="D59" s="365"/>
      <c r="E59" s="365"/>
      <c r="F59" s="208"/>
      <c r="G59" s="208"/>
      <c r="H59" s="208"/>
    </row>
    <row r="60" spans="1:20" ht="15" customHeight="1" x14ac:dyDescent="0.25">
      <c r="B60" s="365"/>
      <c r="C60" s="210"/>
      <c r="D60" s="365"/>
      <c r="E60" s="365"/>
      <c r="F60" s="211"/>
      <c r="G60" s="211"/>
      <c r="H60" s="208"/>
      <c r="J60" s="175"/>
    </row>
    <row r="61" spans="1:20" ht="15" customHeight="1" x14ac:dyDescent="0.25">
      <c r="B61" s="365"/>
      <c r="C61" s="210"/>
      <c r="D61" s="365"/>
      <c r="E61" s="365"/>
      <c r="F61" s="211"/>
      <c r="G61" s="211"/>
      <c r="H61" s="208"/>
    </row>
    <row r="62" spans="1:20" ht="15" customHeight="1" x14ac:dyDescent="0.25">
      <c r="B62" s="365"/>
      <c r="C62" s="210"/>
      <c r="D62" s="365"/>
      <c r="E62" s="365"/>
      <c r="F62" s="211"/>
      <c r="G62" s="211"/>
      <c r="H62" s="208"/>
    </row>
    <row r="63" spans="1:20" ht="15" customHeight="1" x14ac:dyDescent="0.25">
      <c r="B63" s="208"/>
      <c r="C63" s="209"/>
      <c r="D63" s="208"/>
      <c r="E63" s="212"/>
      <c r="F63" s="213"/>
      <c r="G63" s="208"/>
      <c r="H63" s="208"/>
    </row>
    <row r="64" spans="1:20" ht="15" customHeight="1" x14ac:dyDescent="0.25">
      <c r="E64" s="212"/>
    </row>
    <row r="65" spans="2:20" ht="15" customHeight="1" x14ac:dyDescent="0.25">
      <c r="B65" s="365"/>
      <c r="C65" s="366"/>
      <c r="D65" s="208"/>
      <c r="E65" s="365"/>
      <c r="F65" s="212"/>
      <c r="G65" s="212"/>
      <c r="H65" s="208"/>
    </row>
    <row r="66" spans="2:20" ht="15" customHeight="1" x14ac:dyDescent="0.25">
      <c r="B66" s="365"/>
      <c r="C66" s="366"/>
      <c r="E66" s="365"/>
      <c r="F66" s="212"/>
      <c r="G66" s="212"/>
    </row>
    <row r="67" spans="2:20" ht="15" customHeight="1" x14ac:dyDescent="0.25">
      <c r="B67" s="365"/>
      <c r="C67" s="366"/>
      <c r="D67" s="208"/>
      <c r="E67" s="365"/>
      <c r="F67" s="212"/>
      <c r="G67" s="212"/>
      <c r="H67" s="208"/>
    </row>
    <row r="68" spans="2:20" ht="15" customHeight="1" x14ac:dyDescent="0.25">
      <c r="B68" s="365"/>
      <c r="C68" s="366"/>
      <c r="E68" s="365"/>
      <c r="F68" s="212"/>
      <c r="G68" s="212"/>
    </row>
    <row r="69" spans="2:20" ht="15" customHeight="1" x14ac:dyDescent="0.25">
      <c r="B69" s="365"/>
      <c r="C69" s="366"/>
      <c r="D69" s="208"/>
      <c r="E69" s="365"/>
      <c r="F69" s="208"/>
      <c r="G69" s="208"/>
      <c r="H69" s="208"/>
    </row>
    <row r="70" spans="2:20" ht="15" customHeight="1" x14ac:dyDescent="0.25">
      <c r="B70" s="365"/>
      <c r="C70" s="366"/>
      <c r="D70" s="208"/>
      <c r="E70" s="365"/>
      <c r="F70" s="365"/>
      <c r="G70" s="208"/>
      <c r="H70" s="208"/>
      <c r="R70" s="214"/>
      <c r="S70" s="214"/>
      <c r="T70" s="214"/>
    </row>
    <row r="71" spans="2:20" ht="15" customHeight="1" x14ac:dyDescent="0.25">
      <c r="B71" s="365"/>
      <c r="C71" s="366"/>
      <c r="D71" s="208"/>
      <c r="E71" s="365"/>
      <c r="F71" s="365"/>
      <c r="G71" s="208"/>
      <c r="H71" s="208"/>
      <c r="R71" s="214"/>
      <c r="S71" s="215"/>
      <c r="T71" s="214"/>
    </row>
    <row r="72" spans="2:20" ht="15" customHeight="1" x14ac:dyDescent="0.25">
      <c r="R72" s="214"/>
      <c r="S72" s="215"/>
      <c r="T72" s="214"/>
    </row>
    <row r="73" spans="2:20" ht="15" customHeight="1" x14ac:dyDescent="0.25">
      <c r="R73" s="214"/>
      <c r="S73" s="215"/>
      <c r="T73" s="214"/>
    </row>
    <row r="74" spans="2:20" ht="15" customHeight="1" x14ac:dyDescent="0.25">
      <c r="B74" s="365"/>
      <c r="C74" s="365"/>
      <c r="D74" s="365"/>
      <c r="E74" s="365"/>
      <c r="F74" s="365"/>
      <c r="G74" s="365"/>
      <c r="H74" s="365"/>
      <c r="R74" s="214"/>
      <c r="S74" s="215"/>
      <c r="T74" s="214"/>
    </row>
    <row r="75" spans="2:20" ht="15" customHeight="1" x14ac:dyDescent="0.25">
      <c r="B75" s="208"/>
      <c r="C75" s="209"/>
      <c r="D75" s="208"/>
      <c r="E75" s="208"/>
      <c r="F75" s="365"/>
      <c r="G75" s="365"/>
      <c r="H75" s="365"/>
    </row>
    <row r="76" spans="2:20" ht="15" customHeight="1" x14ac:dyDescent="0.25">
      <c r="B76" s="208"/>
      <c r="C76" s="209"/>
      <c r="D76" s="208"/>
      <c r="E76" s="208"/>
      <c r="F76" s="208"/>
      <c r="G76" s="208"/>
      <c r="H76" s="208"/>
    </row>
    <row r="77" spans="2:20" ht="15" customHeight="1" x14ac:dyDescent="0.25">
      <c r="B77" s="208"/>
      <c r="C77" s="209"/>
      <c r="D77" s="208"/>
      <c r="E77" s="208"/>
      <c r="F77" s="208"/>
      <c r="G77" s="208"/>
      <c r="H77" s="208"/>
    </row>
    <row r="78" spans="2:20" ht="15" customHeight="1" x14ac:dyDescent="0.25">
      <c r="B78" s="365"/>
      <c r="C78" s="209"/>
      <c r="D78" s="365"/>
      <c r="E78" s="365"/>
      <c r="F78" s="208"/>
      <c r="G78" s="208"/>
      <c r="H78" s="208"/>
    </row>
    <row r="79" spans="2:20" ht="15" customHeight="1" x14ac:dyDescent="0.25">
      <c r="B79" s="365"/>
      <c r="C79" s="210"/>
      <c r="D79" s="365"/>
      <c r="E79" s="365"/>
      <c r="F79" s="211"/>
      <c r="G79" s="211"/>
      <c r="H79" s="208"/>
      <c r="R79" s="214"/>
      <c r="S79" s="214"/>
      <c r="T79" s="214"/>
    </row>
    <row r="80" spans="2:20" ht="15" customHeight="1" x14ac:dyDescent="0.25">
      <c r="B80" s="365"/>
      <c r="C80" s="210"/>
      <c r="D80" s="365"/>
      <c r="E80" s="365"/>
      <c r="F80" s="211"/>
      <c r="G80" s="211"/>
      <c r="H80" s="208"/>
      <c r="R80" s="214"/>
      <c r="S80" s="214"/>
      <c r="T80" s="214"/>
    </row>
    <row r="81" spans="2:20" x14ac:dyDescent="0.25">
      <c r="B81" s="365"/>
      <c r="C81" s="210"/>
      <c r="D81" s="365"/>
      <c r="E81" s="365"/>
      <c r="F81" s="211"/>
      <c r="G81" s="211"/>
      <c r="H81" s="208"/>
      <c r="R81" s="214"/>
      <c r="S81" s="214"/>
      <c r="T81" s="214"/>
    </row>
    <row r="82" spans="2:20" x14ac:dyDescent="0.25">
      <c r="B82" s="208"/>
      <c r="C82" s="209"/>
      <c r="D82" s="208"/>
      <c r="E82" s="212"/>
      <c r="F82" s="213"/>
      <c r="G82" s="208"/>
      <c r="H82" s="208"/>
      <c r="R82" s="214"/>
      <c r="S82" s="215"/>
      <c r="T82" s="215"/>
    </row>
    <row r="83" spans="2:20" x14ac:dyDescent="0.25">
      <c r="E83" s="212"/>
      <c r="R83" s="214"/>
      <c r="S83" s="214"/>
      <c r="T83" s="214"/>
    </row>
    <row r="84" spans="2:20" x14ac:dyDescent="0.25">
      <c r="B84" s="365"/>
      <c r="C84" s="366"/>
      <c r="D84" s="208"/>
      <c r="E84" s="365"/>
      <c r="F84" s="212"/>
      <c r="G84" s="212"/>
      <c r="H84" s="208"/>
      <c r="R84" s="214"/>
      <c r="S84" s="214"/>
      <c r="T84" s="214"/>
    </row>
    <row r="85" spans="2:20" x14ac:dyDescent="0.25">
      <c r="B85" s="365"/>
      <c r="C85" s="366"/>
      <c r="E85" s="365"/>
      <c r="F85" s="212"/>
      <c r="G85" s="212"/>
    </row>
    <row r="86" spans="2:20" x14ac:dyDescent="0.25">
      <c r="B86" s="365"/>
      <c r="C86" s="366"/>
      <c r="D86" s="208"/>
      <c r="E86" s="365"/>
      <c r="F86" s="212"/>
      <c r="G86" s="212"/>
      <c r="H86" s="208"/>
    </row>
    <row r="87" spans="2:20" x14ac:dyDescent="0.25">
      <c r="B87" s="365"/>
      <c r="C87" s="366"/>
      <c r="E87" s="365"/>
      <c r="F87" s="212"/>
      <c r="G87" s="212"/>
    </row>
    <row r="88" spans="2:20" x14ac:dyDescent="0.25">
      <c r="B88" s="365"/>
      <c r="C88" s="366"/>
      <c r="D88" s="208"/>
      <c r="E88" s="365"/>
      <c r="F88" s="208"/>
      <c r="G88" s="208"/>
      <c r="H88" s="208"/>
    </row>
    <row r="89" spans="2:20" x14ac:dyDescent="0.25">
      <c r="B89" s="365"/>
      <c r="C89" s="366"/>
      <c r="D89" s="208"/>
      <c r="E89" s="365"/>
      <c r="F89" s="365"/>
      <c r="G89" s="208"/>
      <c r="H89" s="208"/>
    </row>
    <row r="90" spans="2:20" x14ac:dyDescent="0.25">
      <c r="B90" s="365"/>
      <c r="C90" s="366"/>
      <c r="D90" s="208"/>
      <c r="E90" s="365"/>
      <c r="F90" s="365"/>
      <c r="G90" s="208"/>
      <c r="H90" s="208"/>
    </row>
    <row r="91" spans="2:20" x14ac:dyDescent="0.25"/>
    <row r="92" spans="2:20" x14ac:dyDescent="0.25"/>
    <row r="93" spans="2:20" x14ac:dyDescent="0.25">
      <c r="B93" s="365"/>
      <c r="C93" s="365"/>
      <c r="D93" s="365"/>
      <c r="E93" s="365"/>
      <c r="F93" s="365"/>
      <c r="G93" s="365"/>
      <c r="H93" s="365"/>
    </row>
    <row r="94" spans="2:20" x14ac:dyDescent="0.25">
      <c r="B94" s="208"/>
      <c r="C94" s="209"/>
      <c r="D94" s="208"/>
      <c r="E94" s="208"/>
      <c r="F94" s="365"/>
      <c r="G94" s="365"/>
      <c r="H94" s="365"/>
    </row>
    <row r="95" spans="2:20" x14ac:dyDescent="0.25">
      <c r="B95" s="208"/>
      <c r="C95" s="209"/>
      <c r="D95" s="208"/>
      <c r="E95" s="208"/>
      <c r="F95" s="208"/>
      <c r="G95" s="208"/>
      <c r="H95" s="208"/>
    </row>
    <row r="96" spans="2:20" x14ac:dyDescent="0.25">
      <c r="B96" s="208"/>
      <c r="C96" s="209"/>
      <c r="D96" s="208"/>
      <c r="E96" s="208"/>
      <c r="F96" s="208"/>
      <c r="G96" s="208"/>
      <c r="H96" s="208"/>
    </row>
    <row r="97" spans="2:8" x14ac:dyDescent="0.25">
      <c r="B97" s="365"/>
      <c r="C97" s="209"/>
      <c r="D97" s="365"/>
      <c r="E97" s="365"/>
      <c r="F97" s="208"/>
      <c r="G97" s="208"/>
      <c r="H97" s="208"/>
    </row>
    <row r="98" spans="2:8" x14ac:dyDescent="0.25">
      <c r="B98" s="365"/>
      <c r="C98" s="210"/>
      <c r="D98" s="365"/>
      <c r="E98" s="365"/>
      <c r="F98" s="211"/>
      <c r="G98" s="211"/>
      <c r="H98" s="208"/>
    </row>
    <row r="99" spans="2:8" x14ac:dyDescent="0.25">
      <c r="B99" s="365"/>
      <c r="C99" s="210"/>
      <c r="D99" s="365"/>
      <c r="E99" s="365"/>
      <c r="F99" s="211"/>
      <c r="G99" s="211"/>
      <c r="H99" s="208"/>
    </row>
    <row r="100" spans="2:8" x14ac:dyDescent="0.25">
      <c r="B100" s="365"/>
      <c r="C100" s="210"/>
      <c r="D100" s="365"/>
      <c r="E100" s="365"/>
      <c r="F100" s="211"/>
      <c r="G100" s="211"/>
      <c r="H100" s="208"/>
    </row>
    <row r="101" spans="2:8" x14ac:dyDescent="0.25">
      <c r="B101" s="208"/>
      <c r="C101" s="209"/>
      <c r="D101" s="208"/>
      <c r="E101" s="212"/>
      <c r="F101" s="213"/>
      <c r="G101" s="208"/>
      <c r="H101" s="208"/>
    </row>
    <row r="102" spans="2:8" x14ac:dyDescent="0.25">
      <c r="E102" s="212"/>
    </row>
    <row r="103" spans="2:8" ht="15" customHeight="1" x14ac:dyDescent="0.25">
      <c r="B103" s="365"/>
      <c r="C103" s="366"/>
      <c r="D103" s="208"/>
      <c r="E103" s="365"/>
      <c r="F103" s="212"/>
      <c r="G103" s="212"/>
      <c r="H103" s="208"/>
    </row>
    <row r="104" spans="2:8" ht="15" customHeight="1" x14ac:dyDescent="0.25">
      <c r="B104" s="365"/>
      <c r="C104" s="366"/>
      <c r="E104" s="365"/>
      <c r="F104" s="212"/>
      <c r="G104" s="212"/>
    </row>
    <row r="105" spans="2:8" ht="15" customHeight="1" x14ac:dyDescent="0.25">
      <c r="B105" s="365"/>
      <c r="C105" s="366"/>
      <c r="D105" s="208"/>
      <c r="E105" s="365"/>
      <c r="F105" s="212"/>
      <c r="G105" s="212"/>
      <c r="H105" s="208"/>
    </row>
    <row r="106" spans="2:8" ht="15" customHeight="1" x14ac:dyDescent="0.25">
      <c r="B106" s="365"/>
      <c r="C106" s="366"/>
      <c r="E106" s="365"/>
      <c r="F106" s="212"/>
      <c r="G106" s="212"/>
    </row>
    <row r="107" spans="2:8" ht="15" customHeight="1" x14ac:dyDescent="0.25">
      <c r="B107" s="365"/>
      <c r="C107" s="366"/>
      <c r="D107" s="208"/>
      <c r="E107" s="365"/>
      <c r="F107" s="208"/>
      <c r="G107" s="208"/>
      <c r="H107" s="208"/>
    </row>
    <row r="108" spans="2:8" ht="15" customHeight="1" x14ac:dyDescent="0.25">
      <c r="B108" s="365"/>
      <c r="C108" s="366"/>
      <c r="D108" s="208"/>
      <c r="E108" s="365"/>
      <c r="F108" s="365"/>
      <c r="G108" s="208"/>
      <c r="H108" s="208"/>
    </row>
    <row r="109" spans="2:8" ht="15" customHeight="1" x14ac:dyDescent="0.25">
      <c r="B109" s="365"/>
      <c r="C109" s="366"/>
      <c r="D109" s="208"/>
      <c r="E109" s="365"/>
      <c r="F109" s="365"/>
      <c r="G109" s="208"/>
      <c r="H109" s="208"/>
    </row>
    <row r="111" spans="2:8" ht="15" customHeight="1" x14ac:dyDescent="0.25">
      <c r="B111" s="365"/>
      <c r="C111" s="365"/>
      <c r="D111" s="365"/>
      <c r="E111" s="365"/>
      <c r="F111" s="365"/>
      <c r="G111" s="365"/>
      <c r="H111" s="365"/>
    </row>
    <row r="112" spans="2:8" ht="15" customHeight="1" x14ac:dyDescent="0.25">
      <c r="B112" s="208"/>
      <c r="C112" s="209"/>
      <c r="D112" s="208"/>
      <c r="E112" s="208"/>
      <c r="F112" s="365"/>
      <c r="G112" s="365"/>
      <c r="H112" s="365"/>
    </row>
    <row r="113" spans="2:8" ht="15" customHeight="1" x14ac:dyDescent="0.25">
      <c r="B113" s="208"/>
      <c r="C113" s="209"/>
      <c r="D113" s="208"/>
      <c r="E113" s="208"/>
      <c r="F113" s="208"/>
      <c r="G113" s="208"/>
      <c r="H113" s="208"/>
    </row>
    <row r="114" spans="2:8" ht="15" customHeight="1" x14ac:dyDescent="0.25">
      <c r="B114" s="208"/>
      <c r="C114" s="209"/>
      <c r="D114" s="208"/>
      <c r="E114" s="208"/>
      <c r="F114" s="208"/>
      <c r="G114" s="208"/>
      <c r="H114" s="208"/>
    </row>
    <row r="115" spans="2:8" ht="15" customHeight="1" x14ac:dyDescent="0.25">
      <c r="B115" s="365"/>
      <c r="C115" s="209"/>
      <c r="D115" s="365"/>
      <c r="E115" s="365"/>
      <c r="F115" s="208"/>
      <c r="G115" s="208"/>
      <c r="H115" s="208"/>
    </row>
    <row r="116" spans="2:8" ht="15" customHeight="1" x14ac:dyDescent="0.25">
      <c r="B116" s="365"/>
      <c r="C116" s="210"/>
      <c r="D116" s="365"/>
      <c r="E116" s="365"/>
      <c r="F116" s="211"/>
      <c r="G116" s="211"/>
      <c r="H116" s="208"/>
    </row>
    <row r="117" spans="2:8" ht="15" customHeight="1" x14ac:dyDescent="0.25">
      <c r="B117" s="365"/>
      <c r="C117" s="210"/>
      <c r="D117" s="365"/>
      <c r="E117" s="365"/>
      <c r="F117" s="211"/>
      <c r="G117" s="211"/>
      <c r="H117" s="208"/>
    </row>
    <row r="118" spans="2:8" ht="15" customHeight="1" x14ac:dyDescent="0.25">
      <c r="B118" s="365"/>
      <c r="C118" s="210"/>
      <c r="D118" s="365"/>
      <c r="E118" s="365"/>
      <c r="F118" s="211"/>
      <c r="G118" s="211"/>
      <c r="H118" s="208"/>
    </row>
    <row r="119" spans="2:8" ht="15" customHeight="1" x14ac:dyDescent="0.25">
      <c r="B119" s="208"/>
      <c r="C119" s="209"/>
      <c r="D119" s="208"/>
      <c r="E119" s="212"/>
      <c r="F119" s="213"/>
      <c r="G119" s="208"/>
      <c r="H119" s="208"/>
    </row>
    <row r="120" spans="2:8" ht="15" customHeight="1" x14ac:dyDescent="0.25">
      <c r="E120" s="212"/>
    </row>
    <row r="121" spans="2:8" ht="15" customHeight="1" x14ac:dyDescent="0.25">
      <c r="B121" s="365"/>
      <c r="C121" s="366"/>
      <c r="D121" s="208"/>
      <c r="E121" s="365"/>
      <c r="F121" s="212"/>
      <c r="G121" s="212"/>
      <c r="H121" s="208"/>
    </row>
    <row r="122" spans="2:8" ht="15" customHeight="1" x14ac:dyDescent="0.25">
      <c r="B122" s="365"/>
      <c r="C122" s="366"/>
      <c r="E122" s="365"/>
      <c r="F122" s="212"/>
      <c r="G122" s="212"/>
    </row>
    <row r="123" spans="2:8" ht="15" customHeight="1" x14ac:dyDescent="0.25">
      <c r="B123" s="365"/>
      <c r="C123" s="366"/>
      <c r="D123" s="208"/>
      <c r="E123" s="365"/>
      <c r="F123" s="212"/>
      <c r="G123" s="212"/>
      <c r="H123" s="208"/>
    </row>
    <row r="124" spans="2:8" ht="15" customHeight="1" x14ac:dyDescent="0.25">
      <c r="B124" s="365"/>
      <c r="C124" s="366"/>
      <c r="E124" s="365"/>
      <c r="F124" s="212"/>
      <c r="G124" s="212"/>
    </row>
    <row r="125" spans="2:8" ht="15" customHeight="1" x14ac:dyDescent="0.25">
      <c r="B125" s="365"/>
      <c r="C125" s="366"/>
      <c r="D125" s="208"/>
      <c r="E125" s="365"/>
      <c r="F125" s="208"/>
      <c r="G125" s="208"/>
      <c r="H125" s="208"/>
    </row>
    <row r="126" spans="2:8" ht="15" customHeight="1" x14ac:dyDescent="0.25">
      <c r="B126" s="365"/>
      <c r="C126" s="366"/>
      <c r="D126" s="208"/>
      <c r="E126" s="365"/>
      <c r="F126" s="365"/>
      <c r="G126" s="208"/>
      <c r="H126" s="208"/>
    </row>
    <row r="127" spans="2:8" ht="15" customHeight="1" x14ac:dyDescent="0.25">
      <c r="B127" s="365"/>
      <c r="C127" s="366"/>
      <c r="D127" s="208"/>
      <c r="E127" s="365"/>
      <c r="F127" s="365"/>
      <c r="G127" s="208"/>
      <c r="H127" s="208"/>
    </row>
    <row r="137" ht="3" customHeight="1" x14ac:dyDescent="0.25"/>
    <row r="138" ht="15" hidden="1" customHeight="1" x14ac:dyDescent="0.25"/>
    <row r="140" ht="21" customHeight="1" x14ac:dyDescent="0.25"/>
    <row r="142" ht="26.45" customHeight="1" x14ac:dyDescent="0.25"/>
  </sheetData>
  <mergeCells count="60">
    <mergeCell ref="A43:A48"/>
    <mergeCell ref="A38:A42"/>
    <mergeCell ref="A4:A9"/>
    <mergeCell ref="A10:A14"/>
    <mergeCell ref="A15:A21"/>
    <mergeCell ref="A22:A28"/>
    <mergeCell ref="A29:A37"/>
    <mergeCell ref="B70:B71"/>
    <mergeCell ref="C70:C71"/>
    <mergeCell ref="E70:E71"/>
    <mergeCell ref="B59:B62"/>
    <mergeCell ref="D59:D62"/>
    <mergeCell ref="E59:E62"/>
    <mergeCell ref="A49:A51"/>
    <mergeCell ref="B55:E55"/>
    <mergeCell ref="F55:H55"/>
    <mergeCell ref="F56:H56"/>
    <mergeCell ref="B65:B69"/>
    <mergeCell ref="C65:C69"/>
    <mergeCell ref="E65:E69"/>
    <mergeCell ref="B84:B88"/>
    <mergeCell ref="C84:C88"/>
    <mergeCell ref="E84:E88"/>
    <mergeCell ref="B89:B90"/>
    <mergeCell ref="C89:C90"/>
    <mergeCell ref="E89:E90"/>
    <mergeCell ref="B74:E74"/>
    <mergeCell ref="F74:H74"/>
    <mergeCell ref="F75:H75"/>
    <mergeCell ref="B78:B81"/>
    <mergeCell ref="D78:D81"/>
    <mergeCell ref="E78:E81"/>
    <mergeCell ref="B103:B107"/>
    <mergeCell ref="C103:C107"/>
    <mergeCell ref="E103:E107"/>
    <mergeCell ref="B108:B109"/>
    <mergeCell ref="C108:C109"/>
    <mergeCell ref="E108:E109"/>
    <mergeCell ref="B93:E93"/>
    <mergeCell ref="F93:H93"/>
    <mergeCell ref="F94:H94"/>
    <mergeCell ref="B97:B100"/>
    <mergeCell ref="D97:D100"/>
    <mergeCell ref="E97:E100"/>
    <mergeCell ref="B121:B125"/>
    <mergeCell ref="C121:C125"/>
    <mergeCell ref="E121:E125"/>
    <mergeCell ref="B126:B127"/>
    <mergeCell ref="C126:C127"/>
    <mergeCell ref="E126:E127"/>
    <mergeCell ref="B111:E111"/>
    <mergeCell ref="F111:H111"/>
    <mergeCell ref="F112:H112"/>
    <mergeCell ref="B115:B118"/>
    <mergeCell ref="D115:D118"/>
    <mergeCell ref="E115:E118"/>
    <mergeCell ref="F126:F127"/>
    <mergeCell ref="F108:F109"/>
    <mergeCell ref="F89:F90"/>
    <mergeCell ref="F70:F71"/>
  </mergeCells>
  <phoneticPr fontId="3"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A828D-4D5D-4623-88A5-2B702F43B0EE}">
  <sheetPr codeName="Sheet9"/>
  <dimension ref="A1:CC727"/>
  <sheetViews>
    <sheetView zoomScale="54" zoomScaleNormal="55" workbookViewId="0">
      <selection activeCell="L53" sqref="L53"/>
    </sheetView>
  </sheetViews>
  <sheetFormatPr defaultColWidth="15.5703125" defaultRowHeight="15" x14ac:dyDescent="0.25"/>
  <cols>
    <col min="1" max="1" width="19.7109375" style="176" customWidth="1"/>
    <col min="2" max="2" width="18.140625" style="1" customWidth="1"/>
    <col min="3" max="3" width="27.140625" style="1" customWidth="1"/>
    <col min="4" max="4" width="15.140625" style="14" customWidth="1"/>
    <col min="5" max="5" width="42.7109375" style="14" customWidth="1"/>
    <col min="6" max="6" width="17.85546875" style="4" customWidth="1"/>
    <col min="7" max="7" width="18.42578125" style="4" customWidth="1"/>
    <col min="8" max="8" width="21.140625" style="4" customWidth="1"/>
    <col min="9" max="9" width="22.5703125" style="4" customWidth="1"/>
    <col min="10" max="10" width="25.42578125" style="4" customWidth="1"/>
    <col min="11" max="11" width="21.5703125" style="4" customWidth="1"/>
    <col min="12" max="12" width="19" style="4" customWidth="1"/>
    <col min="13" max="13" width="17.140625" style="4" customWidth="1"/>
    <col min="14" max="14" width="14.28515625" style="4" customWidth="1"/>
    <col min="15" max="16" width="18.5703125" style="4" customWidth="1"/>
    <col min="17" max="22" width="15.5703125" style="4"/>
    <col min="23" max="23" width="19.140625" style="4" customWidth="1"/>
    <col min="24" max="24" width="16.140625" style="4" customWidth="1"/>
    <col min="25" max="26" width="17.42578125" style="4" customWidth="1"/>
    <col min="27" max="28" width="17.42578125" style="1" customWidth="1"/>
    <col min="29" max="29" width="19.140625" style="4" customWidth="1"/>
    <col min="30" max="30" width="13.5703125" style="4" customWidth="1"/>
    <col min="31" max="31" width="14.85546875" style="4" customWidth="1"/>
    <col min="32" max="32" width="14.42578125" style="4" customWidth="1"/>
    <col min="33" max="36" width="19.28515625" style="4" customWidth="1"/>
    <col min="37" max="37" width="20.5703125" style="4" customWidth="1"/>
    <col min="38" max="38" width="20.42578125" style="4" customWidth="1"/>
    <col min="39" max="39" width="21.5703125" style="4" customWidth="1"/>
    <col min="40" max="40" width="22.7109375" style="4" customWidth="1"/>
    <col min="41" max="41" width="18.28515625" style="4" customWidth="1"/>
    <col min="42" max="43" width="20.5703125" style="4" customWidth="1"/>
    <col min="44" max="44" width="24.85546875" style="4" customWidth="1"/>
    <col min="45" max="45" width="25.85546875" style="4" customWidth="1"/>
    <col min="46" max="46" width="25.140625" style="4" customWidth="1"/>
    <col min="47" max="47" width="23.7109375" style="4" customWidth="1"/>
    <col min="48" max="48" width="27.7109375" style="4" customWidth="1"/>
    <col min="49" max="49" width="22.42578125" style="4" customWidth="1"/>
    <col min="50" max="50" width="23" style="4" customWidth="1"/>
    <col min="51" max="52" width="26" style="4" customWidth="1"/>
    <col min="53" max="53" width="16.85546875" style="4" customWidth="1"/>
    <col min="54" max="54" width="18.5703125" style="4" customWidth="1"/>
    <col min="55" max="55" width="25.140625" style="1" customWidth="1"/>
    <col min="56" max="56" width="17.140625" style="1" customWidth="1"/>
    <col min="57" max="57" width="15.85546875" style="1" customWidth="1"/>
    <col min="58" max="58" width="14" style="1" customWidth="1"/>
    <col min="59" max="59" width="14.7109375" style="1" customWidth="1"/>
    <col min="60" max="60" width="14.5703125" style="1" customWidth="1"/>
    <col min="61" max="61" width="13.85546875" style="1" customWidth="1"/>
    <col min="62" max="62" width="18.140625" style="1" customWidth="1"/>
    <col min="63" max="63" width="17.42578125" style="1" customWidth="1"/>
    <col min="64" max="74" width="15.5703125" style="1"/>
    <col min="75" max="75" width="14.5703125" style="1" customWidth="1"/>
    <col min="76" max="16384" width="15.5703125" style="1"/>
  </cols>
  <sheetData>
    <row r="1" spans="1:80" s="10" customFormat="1" ht="19.149999999999999" customHeight="1" thickBot="1" x14ac:dyDescent="0.3">
      <c r="A1" s="379" t="s">
        <v>567</v>
      </c>
      <c r="B1" s="380"/>
      <c r="C1" s="380"/>
      <c r="D1" s="380"/>
      <c r="E1" s="380"/>
      <c r="F1" s="381"/>
      <c r="G1" s="389" t="s">
        <v>568</v>
      </c>
      <c r="H1" s="390"/>
      <c r="I1" s="390"/>
      <c r="J1" s="390"/>
      <c r="K1" s="391"/>
      <c r="L1" s="392" t="s">
        <v>569</v>
      </c>
      <c r="M1" s="393"/>
      <c r="N1" s="393"/>
      <c r="O1" s="393"/>
      <c r="P1" s="393"/>
      <c r="Q1" s="382" t="s">
        <v>570</v>
      </c>
      <c r="R1" s="383"/>
      <c r="S1" s="383"/>
      <c r="T1" s="383"/>
      <c r="U1" s="383"/>
      <c r="V1" s="384"/>
      <c r="W1" s="385" t="s">
        <v>560</v>
      </c>
      <c r="X1" s="386"/>
      <c r="Y1" s="386"/>
      <c r="Z1" s="387"/>
      <c r="AA1" s="234"/>
      <c r="AB1" s="234"/>
      <c r="AC1" s="394" t="s">
        <v>519</v>
      </c>
      <c r="AD1" s="394"/>
      <c r="AE1" s="394"/>
      <c r="AF1" s="394"/>
      <c r="AG1" s="394"/>
      <c r="AK1" s="395" t="s">
        <v>359</v>
      </c>
      <c r="AL1" s="395"/>
      <c r="AM1" s="395"/>
      <c r="AN1" s="395"/>
      <c r="AO1" s="395"/>
      <c r="AP1" s="395"/>
      <c r="AQ1" s="395"/>
      <c r="AR1" s="394" t="s">
        <v>571</v>
      </c>
      <c r="AS1" s="394"/>
      <c r="AT1" s="394"/>
      <c r="AU1" s="394"/>
      <c r="AV1" s="394"/>
      <c r="AW1" s="394"/>
      <c r="AX1" s="394"/>
      <c r="AY1" s="394"/>
      <c r="BA1" s="388" t="s">
        <v>536</v>
      </c>
      <c r="BB1" s="388"/>
      <c r="BC1" s="388"/>
      <c r="BD1" s="388"/>
      <c r="BE1" s="388"/>
      <c r="BF1" s="388" t="s">
        <v>547</v>
      </c>
      <c r="BG1" s="388"/>
      <c r="BH1" s="388"/>
      <c r="BI1" s="388"/>
      <c r="BJ1" s="388"/>
      <c r="BK1" s="388"/>
    </row>
    <row r="2" spans="1:80" s="11" customFormat="1" ht="75.75" thickBot="1" x14ac:dyDescent="0.3">
      <c r="A2" s="323" t="s">
        <v>83</v>
      </c>
      <c r="B2" s="255" t="s">
        <v>572</v>
      </c>
      <c r="C2" s="255" t="s">
        <v>89</v>
      </c>
      <c r="D2" s="256" t="s">
        <v>58</v>
      </c>
      <c r="E2" s="256" t="s">
        <v>71</v>
      </c>
      <c r="F2" s="257" t="s">
        <v>573</v>
      </c>
      <c r="G2" s="12" t="s">
        <v>64</v>
      </c>
      <c r="H2" s="12" t="s">
        <v>574</v>
      </c>
      <c r="I2" s="12" t="s">
        <v>575</v>
      </c>
      <c r="J2" s="12" t="s">
        <v>148</v>
      </c>
      <c r="K2" s="12" t="s">
        <v>157</v>
      </c>
      <c r="L2" s="328" t="s">
        <v>509</v>
      </c>
      <c r="M2" s="325" t="s">
        <v>512</v>
      </c>
      <c r="N2" s="325" t="s">
        <v>514</v>
      </c>
      <c r="O2" s="325" t="s">
        <v>516</v>
      </c>
      <c r="P2" s="325" t="s">
        <v>517</v>
      </c>
      <c r="Q2" s="329" t="s">
        <v>234</v>
      </c>
      <c r="R2" s="12" t="s">
        <v>576</v>
      </c>
      <c r="S2" s="12" t="s">
        <v>577</v>
      </c>
      <c r="T2" s="12" t="s">
        <v>238</v>
      </c>
      <c r="U2" s="12" t="s">
        <v>578</v>
      </c>
      <c r="V2" s="330" t="s">
        <v>280</v>
      </c>
      <c r="W2" s="328" t="s">
        <v>579</v>
      </c>
      <c r="X2" s="325" t="s">
        <v>564</v>
      </c>
      <c r="Y2" s="325" t="s">
        <v>565</v>
      </c>
      <c r="Z2" s="247" t="s">
        <v>561</v>
      </c>
      <c r="AA2" s="239"/>
      <c r="AB2" s="239"/>
      <c r="AC2" s="11" t="s">
        <v>580</v>
      </c>
      <c r="AD2" s="11" t="s">
        <v>581</v>
      </c>
      <c r="AE2" s="11" t="s">
        <v>523</v>
      </c>
      <c r="AF2" s="11" t="s">
        <v>582</v>
      </c>
      <c r="AG2" s="11" t="s">
        <v>583</v>
      </c>
      <c r="AH2" s="11" t="s">
        <v>584</v>
      </c>
      <c r="AI2" s="11" t="s">
        <v>585</v>
      </c>
      <c r="AJ2" s="11" t="s">
        <v>586</v>
      </c>
      <c r="AK2" s="13" t="s">
        <v>587</v>
      </c>
      <c r="AL2" s="13" t="s">
        <v>588</v>
      </c>
      <c r="AM2" s="13" t="s">
        <v>589</v>
      </c>
      <c r="AN2" s="13" t="s">
        <v>590</v>
      </c>
      <c r="AO2" s="13" t="s">
        <v>591</v>
      </c>
      <c r="AP2" s="13" t="s">
        <v>592</v>
      </c>
      <c r="AQ2" s="13" t="s">
        <v>593</v>
      </c>
      <c r="AR2" s="11" t="s">
        <v>594</v>
      </c>
      <c r="AS2" s="11" t="s">
        <v>595</v>
      </c>
      <c r="AT2" s="11" t="s">
        <v>596</v>
      </c>
      <c r="AU2" s="11" t="s">
        <v>597</v>
      </c>
      <c r="AV2" s="11" t="s">
        <v>598</v>
      </c>
      <c r="AW2" s="11" t="s">
        <v>599</v>
      </c>
      <c r="AX2" s="11" t="s">
        <v>600</v>
      </c>
      <c r="AY2" s="11" t="s">
        <v>601</v>
      </c>
      <c r="AZ2" s="11" t="s">
        <v>602</v>
      </c>
      <c r="BA2" s="11" t="s">
        <v>603</v>
      </c>
      <c r="BB2" s="11" t="s">
        <v>604</v>
      </c>
      <c r="BC2" s="11" t="s">
        <v>605</v>
      </c>
      <c r="BD2" s="11" t="s">
        <v>606</v>
      </c>
      <c r="BE2" s="11" t="s">
        <v>607</v>
      </c>
      <c r="BF2" s="11" t="s">
        <v>608</v>
      </c>
      <c r="BG2" s="11" t="s">
        <v>609</v>
      </c>
      <c r="BH2" s="11" t="s">
        <v>610</v>
      </c>
      <c r="BI2" s="11" t="s">
        <v>611</v>
      </c>
      <c r="BJ2" s="11" t="s">
        <v>612</v>
      </c>
      <c r="BK2" s="11" t="s">
        <v>613</v>
      </c>
      <c r="BL2" s="11" t="s">
        <v>614</v>
      </c>
      <c r="BM2" s="11" t="s">
        <v>331</v>
      </c>
      <c r="BN2" s="11" t="s">
        <v>335</v>
      </c>
      <c r="BO2" s="11" t="s">
        <v>615</v>
      </c>
      <c r="BP2" s="11" t="s">
        <v>616</v>
      </c>
      <c r="BQ2" s="11" t="s">
        <v>617</v>
      </c>
      <c r="BR2" s="11" t="s">
        <v>618</v>
      </c>
      <c r="BS2" s="11" t="s">
        <v>619</v>
      </c>
      <c r="BT2" s="11" t="s">
        <v>620</v>
      </c>
      <c r="BU2" s="11" t="s">
        <v>621</v>
      </c>
      <c r="BV2" s="11" t="s">
        <v>622</v>
      </c>
      <c r="BW2" s="11" t="s">
        <v>623</v>
      </c>
      <c r="BX2" s="11" t="s">
        <v>624</v>
      </c>
      <c r="BY2" s="11" t="s">
        <v>625</v>
      </c>
      <c r="BZ2" s="11" t="s">
        <v>626</v>
      </c>
      <c r="CA2" s="11" t="s">
        <v>627</v>
      </c>
      <c r="CB2" s="11" t="s">
        <v>628</v>
      </c>
    </row>
    <row r="3" spans="1:80" s="140" customFormat="1" ht="15.75" thickBot="1" x14ac:dyDescent="0.3">
      <c r="A3" s="254"/>
      <c r="B3" s="255"/>
      <c r="C3" s="255"/>
      <c r="D3" s="256"/>
      <c r="E3" s="256"/>
      <c r="F3" s="257"/>
      <c r="G3" s="12" t="s">
        <v>629</v>
      </c>
      <c r="H3" s="12" t="s">
        <v>25</v>
      </c>
      <c r="I3" s="12" t="s">
        <v>25</v>
      </c>
      <c r="J3" s="12" t="s">
        <v>629</v>
      </c>
      <c r="K3" s="12" t="s">
        <v>629</v>
      </c>
      <c r="L3" s="328" t="s">
        <v>630</v>
      </c>
      <c r="M3" s="325" t="s">
        <v>630</v>
      </c>
      <c r="N3" s="325" t="s">
        <v>630</v>
      </c>
      <c r="O3" s="325" t="s">
        <v>25</v>
      </c>
      <c r="P3" s="325" t="s">
        <v>630</v>
      </c>
      <c r="Q3" s="329" t="s">
        <v>629</v>
      </c>
      <c r="R3" s="12" t="s">
        <v>629</v>
      </c>
      <c r="S3" s="12" t="s">
        <v>629</v>
      </c>
      <c r="T3" s="12" t="s">
        <v>629</v>
      </c>
      <c r="U3" s="12" t="s">
        <v>629</v>
      </c>
      <c r="V3" s="330" t="s">
        <v>629</v>
      </c>
      <c r="W3" s="328" t="s">
        <v>631</v>
      </c>
      <c r="X3" s="325" t="s">
        <v>632</v>
      </c>
      <c r="Y3" s="325" t="s">
        <v>632</v>
      </c>
      <c r="Z3" s="247" t="s">
        <v>632</v>
      </c>
      <c r="AA3" s="239"/>
      <c r="AB3" s="239"/>
      <c r="AC3" s="11"/>
      <c r="AD3" s="11"/>
      <c r="AE3" s="11"/>
      <c r="AF3" s="11"/>
      <c r="AG3" s="11"/>
      <c r="AH3" s="11"/>
      <c r="AI3" s="11"/>
      <c r="AJ3" s="11"/>
      <c r="AK3" s="13"/>
      <c r="AL3" s="13"/>
      <c r="AM3" s="13"/>
      <c r="AN3" s="13"/>
      <c r="AO3" s="13"/>
      <c r="AP3" s="13"/>
      <c r="AQ3" s="13"/>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row>
    <row r="4" spans="1:80" s="140" customFormat="1" ht="15.75" hidden="1" thickBot="1" x14ac:dyDescent="0.3">
      <c r="A4" s="324" t="str">
        <f>VLOOKUP(A$2,'Tehniline kaart'!$G$4:$I$113,3,FALSE)</f>
        <v>T1</v>
      </c>
      <c r="B4" s="13"/>
      <c r="C4" s="13" t="str">
        <f>VLOOKUP(C$2,'Tehniline kaart'!$G$4:$I$113,3,FALSE)</f>
        <v>T2</v>
      </c>
      <c r="D4" s="325" t="str">
        <f>VLOOKUP(D$2,'Tehniline kaart'!$G$4:$I$113,3,FALSE)</f>
        <v>E8</v>
      </c>
      <c r="E4" s="325" t="str">
        <f>VLOOKUP(E$2,'Tehniline kaart'!$G$4:$I$113,3,FALSE)</f>
        <v>E10</v>
      </c>
      <c r="F4" s="247"/>
      <c r="G4" s="12" t="s">
        <v>499</v>
      </c>
      <c r="H4" s="326" t="s">
        <v>501</v>
      </c>
      <c r="I4" s="326" t="s">
        <v>503</v>
      </c>
      <c r="J4" s="326" t="s">
        <v>505</v>
      </c>
      <c r="K4" s="327" t="s">
        <v>507</v>
      </c>
      <c r="L4" s="331" t="s">
        <v>510</v>
      </c>
      <c r="M4" s="332" t="s">
        <v>513</v>
      </c>
      <c r="N4" s="332" t="s">
        <v>515</v>
      </c>
      <c r="O4" s="332" t="s">
        <v>178</v>
      </c>
      <c r="P4" s="333" t="s">
        <v>518</v>
      </c>
      <c r="Q4" s="329"/>
      <c r="R4" s="12"/>
      <c r="S4" s="12"/>
      <c r="T4" s="12"/>
      <c r="U4" s="12"/>
      <c r="V4" s="330"/>
      <c r="W4" s="328"/>
      <c r="X4" s="332" t="s">
        <v>562</v>
      </c>
      <c r="Y4" s="332" t="s">
        <v>90</v>
      </c>
      <c r="Z4" s="334" t="s">
        <v>423</v>
      </c>
      <c r="AA4" s="240"/>
      <c r="AB4" s="240"/>
      <c r="AC4" s="190" t="s">
        <v>521</v>
      </c>
      <c r="AD4" s="190" t="s">
        <v>179</v>
      </c>
      <c r="AE4" s="190" t="s">
        <v>524</v>
      </c>
      <c r="AF4" s="190" t="s">
        <v>526</v>
      </c>
      <c r="AG4" s="190" t="s">
        <v>528</v>
      </c>
      <c r="AH4" s="190" t="s">
        <v>184</v>
      </c>
      <c r="AI4" s="190" t="s">
        <v>530</v>
      </c>
      <c r="AJ4" s="190" t="s">
        <v>566</v>
      </c>
      <c r="AK4" s="190" t="s">
        <v>361</v>
      </c>
      <c r="AL4" s="190" t="s">
        <v>365</v>
      </c>
      <c r="AM4" s="190" t="s">
        <v>371</v>
      </c>
      <c r="AN4" s="190" t="s">
        <v>374</v>
      </c>
      <c r="AO4" s="190" t="s">
        <v>534</v>
      </c>
      <c r="AP4" s="190" t="s">
        <v>377</v>
      </c>
      <c r="AQ4" s="190" t="s">
        <v>380</v>
      </c>
      <c r="AR4" s="238" t="s">
        <v>384</v>
      </c>
      <c r="AS4" s="275" t="s">
        <v>388</v>
      </c>
      <c r="AT4" s="275" t="s">
        <v>391</v>
      </c>
      <c r="AU4" s="275" t="s">
        <v>394</v>
      </c>
      <c r="AV4" s="275" t="s">
        <v>397</v>
      </c>
      <c r="AW4" s="275" t="s">
        <v>400</v>
      </c>
      <c r="AX4" s="275" t="s">
        <v>403</v>
      </c>
      <c r="AY4" s="190" t="s">
        <v>281</v>
      </c>
      <c r="AZ4" s="190" t="s">
        <v>84</v>
      </c>
      <c r="BA4" s="190" t="s">
        <v>538</v>
      </c>
      <c r="BB4" s="190" t="s">
        <v>540</v>
      </c>
      <c r="BC4" s="190" t="s">
        <v>542</v>
      </c>
      <c r="BD4" s="190" t="s">
        <v>544</v>
      </c>
      <c r="BE4" s="190" t="s">
        <v>546</v>
      </c>
      <c r="BF4" s="190" t="s">
        <v>549</v>
      </c>
      <c r="BG4" s="190" t="s">
        <v>551</v>
      </c>
      <c r="BH4" s="190" t="s">
        <v>553</v>
      </c>
      <c r="BI4" s="190" t="s">
        <v>555</v>
      </c>
      <c r="BJ4" s="190" t="s">
        <v>557</v>
      </c>
      <c r="BK4" s="227" t="s">
        <v>559</v>
      </c>
      <c r="BL4" s="11"/>
      <c r="BM4" s="11" t="s">
        <v>333</v>
      </c>
      <c r="BN4" s="11" t="s">
        <v>337</v>
      </c>
      <c r="BO4" s="11" t="s">
        <v>235</v>
      </c>
      <c r="BP4" s="11" t="s">
        <v>239</v>
      </c>
      <c r="BQ4" s="11" t="s">
        <v>344</v>
      </c>
      <c r="BR4" s="11" t="s">
        <v>347</v>
      </c>
      <c r="BS4" s="11" t="s">
        <v>349</v>
      </c>
      <c r="BT4" s="11" t="s">
        <v>351</v>
      </c>
      <c r="BU4" s="11" t="s">
        <v>354</v>
      </c>
      <c r="BV4" s="11" t="s">
        <v>357</v>
      </c>
      <c r="BW4" s="11"/>
      <c r="BX4" s="11"/>
      <c r="BY4" s="11"/>
      <c r="BZ4" s="11"/>
      <c r="CA4" s="11"/>
      <c r="CB4" s="11"/>
    </row>
    <row r="5" spans="1:80" s="219" customFormat="1" x14ac:dyDescent="0.25">
      <c r="A5" s="248" t="s">
        <v>474</v>
      </c>
      <c r="B5" s="231" t="s">
        <v>633</v>
      </c>
      <c r="C5" s="231" t="s">
        <v>462</v>
      </c>
      <c r="D5" s="249">
        <v>1</v>
      </c>
      <c r="E5" s="249">
        <v>1</v>
      </c>
      <c r="F5" s="250"/>
      <c r="G5" s="15">
        <f>(VLOOKUP(G$4,'Tüpoloogia tabel'!$C$1:$T$51,MATCH($A5,'Tüpoloogia tabel'!$C$1:$T$1,0),FALSE))*D5</f>
        <v>198.80744444444443</v>
      </c>
      <c r="H5" s="15">
        <f>(VLOOKUP(H$4,'Tüpoloogia tabel'!$C$1:$T$51,MATCH($A5,'Tüpoloogia tabel'!$C$1:$T$1,0),FALSE))*D5*E5</f>
        <v>3.299722222222222</v>
      </c>
      <c r="I5" s="15">
        <f>(VLOOKUP(I$4,'Tüpoloogia tabel'!$C$1:$T$51,MATCH($A5,'Tüpoloogia tabel'!$C$1:$T$1,0),FALSE))*D5*E5</f>
        <v>10.259027777777778</v>
      </c>
      <c r="J5" s="15">
        <f>(VLOOKUP(J$4,'Tüpoloogia tabel'!$C$1:$T$51,MATCH($A5,'Tüpoloogia tabel'!$C$1:$T$1,0),FALSE))*D5*E5</f>
        <v>185.45396111111111</v>
      </c>
      <c r="K5" s="15">
        <f>(VLOOKUP(K$4,'Tüpoloogia tabel'!$C$1:$T$51,MATCH($A5,'Tüpoloogia tabel'!$C$1:$T$1,0),FALSE))*D5*E5</f>
        <v>153.92363888888889</v>
      </c>
      <c r="L5" s="244">
        <f>VLOOKUP(L$4,'Tüpoloogia tabel'!$C$1:$T$51,MATCH($A5,'Tüpoloogia tabel'!$C$1:$T$1,0),FALSE)</f>
        <v>70</v>
      </c>
      <c r="M5" s="228">
        <f>VLOOKUP(M$4,'Tüpoloogia tabel'!$C$1:$T$51,MATCH($A5,'Tüpoloogia tabel'!$C$1:$T$1,0),FALSE)</f>
        <v>0</v>
      </c>
      <c r="N5" s="228">
        <f>VLOOKUP(N$4,'Tüpoloogia tabel'!$C$1:$T$51,MATCH($A5,'Tüpoloogia tabel'!$C$1:$T$1,0),FALSE)</f>
        <v>96.666666666666671</v>
      </c>
      <c r="O5" s="245">
        <f>VLOOKUP(O$4,'Tüpoloogia tabel'!$C$1:$T$51,MATCH($A5,'Tüpoloogia tabel'!$C$1:$T$1,0),FALSE)</f>
        <v>0.26409503068076284</v>
      </c>
      <c r="P5" s="228">
        <f>VLOOKUP(P$4,'Tüpoloogia tabel'!$C$1:$T$51,MATCH($A5,'Tüpoloogia tabel'!$C$1:$T$1,0),FALSE)</f>
        <v>63.333333333333329</v>
      </c>
      <c r="Q5" s="335">
        <f t="shared" ref="Q5:Q68" si="0">D5*AG5*2*AH5*E5+2*E5*AF5</f>
        <v>111.19605263157894</v>
      </c>
      <c r="R5" s="336">
        <f>Q5-U5-V5</f>
        <v>77.869727700262388</v>
      </c>
      <c r="S5" s="14">
        <f t="shared" ref="S5:S68" si="1">G5</f>
        <v>198.80744444444443</v>
      </c>
      <c r="T5" s="336">
        <f t="shared" ref="T5:T68" si="2">S5</f>
        <v>198.80744444444443</v>
      </c>
      <c r="U5" s="4">
        <f t="shared" ref="U5:U68" si="3">D5*BF5*BG5</f>
        <v>3.959999999999996</v>
      </c>
      <c r="V5" s="337">
        <f t="shared" ref="V5:V68" si="4">Q5*O5</f>
        <v>29.366324931316559</v>
      </c>
      <c r="W5" s="338">
        <f>(BY5+BW5+BL5)/K5</f>
        <v>3.2377349034036933</v>
      </c>
      <c r="X5" s="228">
        <f>VLOOKUP(X$4,'Tüpoloogia tabel'!$C$1:$T$51,MATCH($A5,'Tüpoloogia tabel'!$C$1:$T$1,0),FALSE)</f>
        <v>223.41379310344828</v>
      </c>
      <c r="Y5" s="228">
        <f>VLOOKUP(Y$4,'Tüpoloogia tabel'!$C$1:$T$51,MATCH($A5,'Tüpoloogia tabel'!$C$1:$T$1,0),FALSE)</f>
        <v>160.55172413793105</v>
      </c>
      <c r="Z5" s="229">
        <f>VLOOKUP(Z$4,'Tüpoloogia tabel'!$C$1:$T$51,MATCH($A5,'Tüpoloogia tabel'!$C$1:$T$1,0),FALSE)</f>
        <v>35.620689655172413</v>
      </c>
      <c r="AA5" s="235"/>
      <c r="AB5" s="235"/>
      <c r="AC5" s="15">
        <f>VLOOKUP(AC$4,'Tüpoloogia tabel'!$C$1:$T$51,MATCH($A5,'Tüpoloogia tabel'!$C$1:$T$1,0),FALSE)</f>
        <v>3.5061666666666658</v>
      </c>
      <c r="AD5" s="15">
        <f>VLOOKUP(AD$4,'Tüpoloogia tabel'!$C$1:$T$51,MATCH($A5,'Tüpoloogia tabel'!$C$1:$T$1,0),FALSE)</f>
        <v>2.5</v>
      </c>
      <c r="AE5" s="15">
        <f>VLOOKUP(AE$4,'Tüpoloogia tabel'!$C$1:$T$51,MATCH($A5,'Tüpoloogia tabel'!$C$1:$T$1,0),FALSE)</f>
        <v>2.2000000000000002</v>
      </c>
      <c r="AF5" s="15">
        <f>VLOOKUP(AF$4,'Tüpoloogia tabel'!$C$1:$T$51,MATCH($A5,'Tüpoloogia tabel'!$C$1:$T$1,0),FALSE)</f>
        <v>11.44736842105263</v>
      </c>
      <c r="AG5" s="15">
        <f>VLOOKUP(AG$4,'Tüpoloogia tabel'!$C$1:$T$51,MATCH($A5,'Tüpoloogia tabel'!$C$1:$T$1,0),FALSE)</f>
        <v>17.660263157894736</v>
      </c>
      <c r="AH5" s="15">
        <f>(VLOOKUP(AH$4,'Tüpoloogia tabel'!$C$1:$T$51,MATCH($A5,'Tüpoloogia tabel'!$C$1:$T$1,0),FALSE))*E5</f>
        <v>2.5</v>
      </c>
      <c r="AI5" s="15">
        <f>(VLOOKUP(AI$4,'Tüpoloogia tabel'!$C$1:$T$51,MATCH($A5,'Tüpoloogia tabel'!$C$1:$T$1,0),FALSE))*D5*E5</f>
        <v>497.01861111111106</v>
      </c>
      <c r="AJ5" s="15">
        <f t="shared" ref="AJ5:AJ68" si="5">2*AF5+2*AG5*D5</f>
        <v>58.215263157894732</v>
      </c>
      <c r="AK5" s="15">
        <f>VLOOKUP(AK$4,'Tüpoloogia tabel'!$C$1:$T$51,MATCH($A5,'Tüpoloogia tabel'!$C$1:$T$1,0),FALSE)</f>
        <v>0.8</v>
      </c>
      <c r="AL5" s="15">
        <f>VLOOKUP(AL$4,'Tüpoloogia tabel'!$C$1:$T$51,MATCH($A5,'Tüpoloogia tabel'!$C$1:$T$1,0),FALSE)</f>
        <v>1</v>
      </c>
      <c r="AM5" s="15">
        <f>VLOOKUP(AM$4,'Tüpoloogia tabel'!$C$1:$T$51,MATCH($A5,'Tüpoloogia tabel'!$C$1:$T$1,0),FALSE)</f>
        <v>0.7</v>
      </c>
      <c r="AN5" s="15">
        <f>VLOOKUP(AN$4,'Tüpoloogia tabel'!$C$1:$T$51,MATCH($A5,'Tüpoloogia tabel'!$C$1:$T$1,0),FALSE)</f>
        <v>0.35</v>
      </c>
      <c r="AO5" s="15">
        <f>VLOOKUP(AO$4,'Tüpoloogia tabel'!$C$1:$T$51,MATCH($A5,'Tüpoloogia tabel'!$C$1:$T$1,0),FALSE)</f>
        <v>2.6</v>
      </c>
      <c r="AP5" s="15">
        <f>VLOOKUP(AP$4,'Tüpoloogia tabel'!$C$1:$T$51,MATCH($A5,'Tüpoloogia tabel'!$C$1:$T$1,0),FALSE)</f>
        <v>2</v>
      </c>
      <c r="AQ5" s="15">
        <f>VLOOKUP(AQ$4,'Tüpoloogia tabel'!$C$1:$T$51,MATCH($A5,'Tüpoloogia tabel'!$C$1:$T$1,0),FALSE)</f>
        <v>2.9</v>
      </c>
      <c r="AR5" s="16">
        <f>VLOOKUP(AR$4,'Tüpoloogia tabel'!$C$1:$T$51,MATCH($A5,'Tüpoloogia tabel'!$C$1:$T$1,0),FALSE)</f>
        <v>0.26</v>
      </c>
      <c r="AS5" s="16">
        <f>VLOOKUP(AS$4,'Tüpoloogia tabel'!$C$1:$T$51,MATCH($A5,'Tüpoloogia tabel'!$C$1:$T$1,0),FALSE)</f>
        <v>0.49</v>
      </c>
      <c r="AT5" s="16">
        <f>VLOOKUP(AT$4,'Tüpoloogia tabel'!$C$1:$T$51,MATCH($A5,'Tüpoloogia tabel'!$C$1:$T$1,0),FALSE)</f>
        <v>0.40500000000000003</v>
      </c>
      <c r="AU5" s="16">
        <f>VLOOKUP(AU$4,'Tüpoloogia tabel'!$C$1:$T$51,MATCH($A5,'Tüpoloogia tabel'!$C$1:$T$1,0),FALSE)</f>
        <v>0.15</v>
      </c>
      <c r="AV5" s="16">
        <f>VLOOKUP(AV$4,'Tüpoloogia tabel'!$C$1:$T$51,MATCH($A5,'Tüpoloogia tabel'!$C$1:$T$1,0),FALSE)</f>
        <v>0.2</v>
      </c>
      <c r="AW5" s="16">
        <f>VLOOKUP(AW$4,'Tüpoloogia tabel'!$C$1:$T$51,MATCH($A5,'Tüpoloogia tabel'!$C$1:$T$1,0),FALSE)</f>
        <v>0.01</v>
      </c>
      <c r="AX5" s="16">
        <f>VLOOKUP(AX$4,'Tüpoloogia tabel'!$C$1:$T$51,MATCH($A5,'Tüpoloogia tabel'!$C$1:$T$1,0),FALSE)</f>
        <v>0</v>
      </c>
      <c r="AY5" s="16">
        <f>VLOOKUP(AY$4,'Tüpoloogia tabel'!$C$1:$T$51,MATCH($A5,'Tüpoloogia tabel'!$C$1:$T$1,0),FALSE)</f>
        <v>0.42</v>
      </c>
      <c r="AZ5" s="16">
        <f>VLOOKUP(AZ$4,'Tüpoloogia tabel'!$C$1:$T$51,MATCH($A5,'Tüpoloogia tabel'!$C$1:$T$1,0),FALSE)</f>
        <v>3.1</v>
      </c>
      <c r="BA5" s="232">
        <f>VLOOKUP(BA$4,'Tüpoloogia tabel'!$C$1:$T$51,MATCH($A5,'Tüpoloogia tabel'!$C$1:$T$1,0),FALSE)</f>
        <v>0.30000000000000043</v>
      </c>
      <c r="BB5" s="232">
        <f>VLOOKUP(BB$4,'Tüpoloogia tabel'!$C$1:$T$51,MATCH($A5,'Tüpoloogia tabel'!$C$1:$T$1,0),FALSE)</f>
        <v>0.37</v>
      </c>
      <c r="BC5" s="232">
        <f>VLOOKUP(BC$4,'Tüpoloogia tabel'!$C$1:$T$51,MATCH($A5,'Tüpoloogia tabel'!$C$1:$T$1,0),FALSE)</f>
        <v>0.35</v>
      </c>
      <c r="BD5" s="232">
        <f>VLOOKUP(BD$4,'Tüpoloogia tabel'!$C$1:$T$51,MATCH($A5,'Tüpoloogia tabel'!$C$1:$T$1,0),FALSE)</f>
        <v>0.45</v>
      </c>
      <c r="BE5" s="232">
        <f>VLOOKUP(BE$4,'Tüpoloogia tabel'!$C$1:$T$51,MATCH($A5,'Tüpoloogia tabel'!$C$1:$T$1,0),FALSE)</f>
        <v>0.30000000000000043</v>
      </c>
      <c r="BF5" s="16">
        <f>VLOOKUP(BF$4,'Tüpoloogia tabel'!$C$1:$T$51,MATCH($A5,'Tüpoloogia tabel'!$C$1:$T$1,0),FALSE)</f>
        <v>1.7999999999999998</v>
      </c>
      <c r="BG5" s="16">
        <f>VLOOKUP(BG$4,'Tüpoloogia tabel'!$C$1:$T$51,MATCH($A5,'Tüpoloogia tabel'!$C$1:$T$1,0),FALSE)</f>
        <v>2.199999999999998</v>
      </c>
      <c r="BH5" s="16">
        <f>VLOOKUP(BH$4,'Tüpoloogia tabel'!$C$1:$T$51,MATCH($A5,'Tüpoloogia tabel'!$C$1:$T$1,0),FALSE)</f>
        <v>1.4599999999999973</v>
      </c>
      <c r="BI5" s="16">
        <f>VLOOKUP(BI$4,'Tüpoloogia tabel'!$C$1:$T$51,MATCH($A5,'Tüpoloogia tabel'!$C$1:$T$1,0),FALSE)</f>
        <v>1.579333333333335</v>
      </c>
      <c r="BJ5" s="16">
        <f>VLOOKUP(BJ$4,'Tüpoloogia tabel'!$C$1:$T$51,MATCH($A5,'Tüpoloogia tabel'!$C$1:$T$1,0),FALSE)</f>
        <v>0.8</v>
      </c>
      <c r="BK5" s="16">
        <f>VLOOKUP(BK$4,'Tüpoloogia tabel'!$C$1:$T$51,MATCH($A5,'Tüpoloogia tabel'!$C$1:$T$1,0),FALSE)</f>
        <v>2.0649999999999999</v>
      </c>
      <c r="BL5" s="216">
        <f t="shared" ref="BL5:BL68" si="6">(R5-V5)*AK5+AL5*T5+S5*AN5+U5*AP5+AQ5*V5</f>
        <v>400.27511451597468</v>
      </c>
      <c r="BM5" s="1">
        <v>4</v>
      </c>
      <c r="BN5" s="1">
        <v>0</v>
      </c>
      <c r="BO5" s="1">
        <f t="shared" ref="BO5:BO68" si="7">AH5*BM5</f>
        <v>10</v>
      </c>
      <c r="BP5" s="217">
        <f t="shared" ref="BP5:BP68" si="8">AJ5</f>
        <v>58.215263157894732</v>
      </c>
      <c r="BQ5" s="217">
        <f>BP5</f>
        <v>58.215263157894732</v>
      </c>
      <c r="BR5" s="217">
        <f>BQ5</f>
        <v>58.215263157894732</v>
      </c>
      <c r="BS5" s="217">
        <f>BR5</f>
        <v>58.215263157894732</v>
      </c>
      <c r="BT5" s="217">
        <f t="shared" ref="BT5:BT68" si="9">BS5*(E5-1)</f>
        <v>0</v>
      </c>
      <c r="BU5" s="217">
        <f t="shared" ref="BU5:BU68" si="10">(D5+I5)*E5*AD5</f>
        <v>28.147569444444443</v>
      </c>
      <c r="BV5" s="217">
        <f t="shared" ref="BV5:BV68" si="11">(V5/(BH5*BI5))*(BH5+BI5)</f>
        <v>38.70804841123423</v>
      </c>
      <c r="BW5" s="217">
        <f t="shared" ref="BW5:BW68" si="12">BO5*AR5+BP5*AS5+BQ5*AT5+BR5*AU5+BT5*AW5+BU5*AX5+BV5*AY5</f>
        <v>79.69233033271837</v>
      </c>
      <c r="BX5" s="216">
        <f t="shared" ref="BX5:BX68" si="13">AZ5*SUM(Q5:V5)/(3600*IF(E5=1,35,IF(E5=2,24,IF(E5&lt;6,20,15))))</f>
        <v>1.525414033231226E-2</v>
      </c>
      <c r="BY5" s="216">
        <f>BX5*1.2*1005</f>
        <v>18.396493240768585</v>
      </c>
      <c r="BZ5" s="216">
        <f>(BY5+BW5+BL5)</f>
        <v>498.36393808946161</v>
      </c>
      <c r="CA5" s="216">
        <f>(BY5+BL5)</f>
        <v>418.67160775674324</v>
      </c>
      <c r="CB5" s="218">
        <f t="shared" ref="CB5:CB68" si="14">(BY5+BL5)/K5</f>
        <v>2.7199955171210899</v>
      </c>
    </row>
    <row r="6" spans="1:80" x14ac:dyDescent="0.25">
      <c r="A6" s="248" t="s">
        <v>474</v>
      </c>
      <c r="B6" s="231" t="s">
        <v>634</v>
      </c>
      <c r="C6" s="231" t="s">
        <v>462</v>
      </c>
      <c r="D6" s="249">
        <v>1</v>
      </c>
      <c r="E6" s="249">
        <v>2</v>
      </c>
      <c r="F6" s="250"/>
      <c r="G6" s="15">
        <f>(VLOOKUP(G$4,'Tüpoloogia tabel'!$C$1:$T$51,MATCH($A6,'Tüpoloogia tabel'!$C$1:$T$1,0),FALSE))*D6</f>
        <v>198.80744444444443</v>
      </c>
      <c r="H6" s="15">
        <f>(VLOOKUP(H$4,'Tüpoloogia tabel'!$C$1:$T$51,MATCH($A6,'Tüpoloogia tabel'!$C$1:$T$1,0),FALSE))*D6*E6</f>
        <v>6.599444444444444</v>
      </c>
      <c r="I6" s="15">
        <f>(VLOOKUP(I$4,'Tüpoloogia tabel'!$C$1:$T$51,MATCH($A6,'Tüpoloogia tabel'!$C$1:$T$1,0),FALSE))*D6*E6</f>
        <v>20.518055555555556</v>
      </c>
      <c r="J6" s="15">
        <f>(VLOOKUP(J$4,'Tüpoloogia tabel'!$C$1:$T$51,MATCH($A6,'Tüpoloogia tabel'!$C$1:$T$1,0),FALSE))*D6*E6</f>
        <v>370.90792222222223</v>
      </c>
      <c r="K6" s="15">
        <f>(VLOOKUP(K$4,'Tüpoloogia tabel'!$C$1:$T$51,MATCH($A6,'Tüpoloogia tabel'!$C$1:$T$1,0),FALSE))*D6*E6</f>
        <v>307.84727777777778</v>
      </c>
      <c r="L6" s="244">
        <f>VLOOKUP(L$4,'Tüpoloogia tabel'!$C$1:$T$51,MATCH($A6,'Tüpoloogia tabel'!$C$1:$T$1,0),FALSE)</f>
        <v>70</v>
      </c>
      <c r="M6" s="228">
        <f>VLOOKUP(M$4,'Tüpoloogia tabel'!$C$1:$T$51,MATCH($A6,'Tüpoloogia tabel'!$C$1:$T$1,0),FALSE)</f>
        <v>0</v>
      </c>
      <c r="N6" s="228">
        <f>VLOOKUP(N$4,'Tüpoloogia tabel'!$C$1:$T$51,MATCH($A6,'Tüpoloogia tabel'!$C$1:$T$1,0),FALSE)</f>
        <v>96.666666666666671</v>
      </c>
      <c r="O6" s="245">
        <f>VLOOKUP(O$4,'Tüpoloogia tabel'!$C$1:$T$51,MATCH($A6,'Tüpoloogia tabel'!$C$1:$T$1,0),FALSE)</f>
        <v>0.26409503068076284</v>
      </c>
      <c r="P6" s="228">
        <f>VLOOKUP(P$4,'Tüpoloogia tabel'!$C$1:$T$51,MATCH($A6,'Tüpoloogia tabel'!$C$1:$T$1,0),FALSE)</f>
        <v>63.333333333333329</v>
      </c>
      <c r="Q6" s="335">
        <f t="shared" si="0"/>
        <v>398.99473684210523</v>
      </c>
      <c r="R6" s="336">
        <f t="shared" ref="R6:R69" si="15">Q6-U6-V6</f>
        <v>289.66220957432654</v>
      </c>
      <c r="S6" s="14">
        <f t="shared" si="1"/>
        <v>198.80744444444443</v>
      </c>
      <c r="T6" s="336">
        <f t="shared" si="2"/>
        <v>198.80744444444443</v>
      </c>
      <c r="U6" s="4">
        <f t="shared" si="3"/>
        <v>3.959999999999996</v>
      </c>
      <c r="V6" s="337">
        <f t="shared" si="4"/>
        <v>105.37252726777868</v>
      </c>
      <c r="W6" s="338">
        <f t="shared" ref="W6:W68" si="16">(BY6+BW6+BL6)/K6</f>
        <v>2.9430466899080718</v>
      </c>
      <c r="X6" s="228">
        <f>VLOOKUP(X$4,'Tüpoloogia tabel'!$C$1:$T$51,MATCH($A6,'Tüpoloogia tabel'!$C$1:$T$1,0),FALSE)</f>
        <v>223.41379310344828</v>
      </c>
      <c r="Y6" s="228">
        <f>VLOOKUP(Y$4,'Tüpoloogia tabel'!$C$1:$T$51,MATCH($A6,'Tüpoloogia tabel'!$C$1:$T$1,0),FALSE)</f>
        <v>160.55172413793105</v>
      </c>
      <c r="Z6" s="229">
        <f>VLOOKUP(Z$4,'Tüpoloogia tabel'!$C$1:$T$51,MATCH($A6,'Tüpoloogia tabel'!$C$1:$T$1,0),FALSE)</f>
        <v>35.620689655172413</v>
      </c>
      <c r="AA6" s="235"/>
      <c r="AB6" s="235"/>
      <c r="AC6" s="15">
        <f>VLOOKUP(AC$4,'Tüpoloogia tabel'!$C$1:$T$51,MATCH($A6,'Tüpoloogia tabel'!$C$1:$T$1,0),FALSE)</f>
        <v>3.5061666666666658</v>
      </c>
      <c r="AD6" s="15">
        <f>VLOOKUP(AD$4,'Tüpoloogia tabel'!$C$1:$T$51,MATCH($A6,'Tüpoloogia tabel'!$C$1:$T$1,0),FALSE)</f>
        <v>2.5</v>
      </c>
      <c r="AE6" s="15">
        <f>VLOOKUP(AE$4,'Tüpoloogia tabel'!$C$1:$T$51,MATCH($A6,'Tüpoloogia tabel'!$C$1:$T$1,0),FALSE)</f>
        <v>2.2000000000000002</v>
      </c>
      <c r="AF6" s="15">
        <f>VLOOKUP(AF$4,'Tüpoloogia tabel'!$C$1:$T$51,MATCH($A6,'Tüpoloogia tabel'!$C$1:$T$1,0),FALSE)</f>
        <v>11.44736842105263</v>
      </c>
      <c r="AG6" s="15">
        <f>VLOOKUP(AG$4,'Tüpoloogia tabel'!$C$1:$T$51,MATCH($A6,'Tüpoloogia tabel'!$C$1:$T$1,0),FALSE)</f>
        <v>17.660263157894736</v>
      </c>
      <c r="AH6" s="15">
        <f>(VLOOKUP(AH$4,'Tüpoloogia tabel'!$C$1:$T$51,MATCH($A6,'Tüpoloogia tabel'!$C$1:$T$1,0),FALSE))*E6</f>
        <v>5</v>
      </c>
      <c r="AI6" s="15">
        <f>(VLOOKUP(AI$4,'Tüpoloogia tabel'!$C$1:$T$51,MATCH($A6,'Tüpoloogia tabel'!$C$1:$T$1,0),FALSE))*D6*E6</f>
        <v>994.03722222222211</v>
      </c>
      <c r="AJ6" s="15">
        <f t="shared" si="5"/>
        <v>58.215263157894732</v>
      </c>
      <c r="AK6" s="15">
        <f>VLOOKUP(AK$4,'Tüpoloogia tabel'!$C$1:$T$51,MATCH($A6,'Tüpoloogia tabel'!$C$1:$T$1,0),FALSE)</f>
        <v>0.8</v>
      </c>
      <c r="AL6" s="15">
        <f>VLOOKUP(AL$4,'Tüpoloogia tabel'!$C$1:$T$51,MATCH($A6,'Tüpoloogia tabel'!$C$1:$T$1,0),FALSE)</f>
        <v>1</v>
      </c>
      <c r="AM6" s="15">
        <f>VLOOKUP(AM$4,'Tüpoloogia tabel'!$C$1:$T$51,MATCH($A6,'Tüpoloogia tabel'!$C$1:$T$1,0),FALSE)</f>
        <v>0.7</v>
      </c>
      <c r="AN6" s="15">
        <f>VLOOKUP(AN$4,'Tüpoloogia tabel'!$C$1:$T$51,MATCH($A6,'Tüpoloogia tabel'!$C$1:$T$1,0),FALSE)</f>
        <v>0.35</v>
      </c>
      <c r="AO6" s="15">
        <f>VLOOKUP(AO$4,'Tüpoloogia tabel'!$C$1:$T$51,MATCH($A6,'Tüpoloogia tabel'!$C$1:$T$1,0),FALSE)</f>
        <v>2.6</v>
      </c>
      <c r="AP6" s="15">
        <f>VLOOKUP(AP$4,'Tüpoloogia tabel'!$C$1:$T$51,MATCH($A6,'Tüpoloogia tabel'!$C$1:$T$1,0),FALSE)</f>
        <v>2</v>
      </c>
      <c r="AQ6" s="15">
        <f>VLOOKUP(AQ$4,'Tüpoloogia tabel'!$C$1:$T$51,MATCH($A6,'Tüpoloogia tabel'!$C$1:$T$1,0),FALSE)</f>
        <v>2.9</v>
      </c>
      <c r="AR6" s="16">
        <f>VLOOKUP(AR$4,'Tüpoloogia tabel'!$C$1:$T$51,MATCH($A6,'Tüpoloogia tabel'!$C$1:$T$1,0),FALSE)</f>
        <v>0.26</v>
      </c>
      <c r="AS6" s="16">
        <f>VLOOKUP(AS$4,'Tüpoloogia tabel'!$C$1:$T$51,MATCH($A6,'Tüpoloogia tabel'!$C$1:$T$1,0),FALSE)</f>
        <v>0.49</v>
      </c>
      <c r="AT6" s="16">
        <f>VLOOKUP(AT$4,'Tüpoloogia tabel'!$C$1:$T$51,MATCH($A6,'Tüpoloogia tabel'!$C$1:$T$1,0),FALSE)</f>
        <v>0.40500000000000003</v>
      </c>
      <c r="AU6" s="16">
        <f>VLOOKUP(AU$4,'Tüpoloogia tabel'!$C$1:$T$51,MATCH($A6,'Tüpoloogia tabel'!$C$1:$T$1,0),FALSE)</f>
        <v>0.15</v>
      </c>
      <c r="AV6" s="16">
        <f>VLOOKUP(AV$4,'Tüpoloogia tabel'!$C$1:$T$51,MATCH($A6,'Tüpoloogia tabel'!$C$1:$T$1,0),FALSE)</f>
        <v>0.2</v>
      </c>
      <c r="AW6" s="16">
        <f>VLOOKUP(AW$4,'Tüpoloogia tabel'!$C$1:$T$51,MATCH($A6,'Tüpoloogia tabel'!$C$1:$T$1,0),FALSE)</f>
        <v>0.01</v>
      </c>
      <c r="AX6" s="16">
        <f>VLOOKUP(AX$4,'Tüpoloogia tabel'!$C$1:$T$51,MATCH($A6,'Tüpoloogia tabel'!$C$1:$T$1,0),FALSE)</f>
        <v>0</v>
      </c>
      <c r="AY6" s="16">
        <f>VLOOKUP(AY$4,'Tüpoloogia tabel'!$C$1:$T$51,MATCH($A6,'Tüpoloogia tabel'!$C$1:$T$1,0),FALSE)</f>
        <v>0.42</v>
      </c>
      <c r="AZ6" s="16">
        <f>VLOOKUP(AZ$4,'Tüpoloogia tabel'!$C$1:$T$51,MATCH($A6,'Tüpoloogia tabel'!$C$1:$T$1,0),FALSE)</f>
        <v>3.1</v>
      </c>
      <c r="BA6" s="232">
        <f>VLOOKUP(BA$4,'Tüpoloogia tabel'!$C$1:$T$51,MATCH($A6,'Tüpoloogia tabel'!$C$1:$T$1,0),FALSE)</f>
        <v>0.30000000000000043</v>
      </c>
      <c r="BB6" s="232">
        <f>VLOOKUP(BB$4,'Tüpoloogia tabel'!$C$1:$T$51,MATCH($A6,'Tüpoloogia tabel'!$C$1:$T$1,0),FALSE)</f>
        <v>0.37</v>
      </c>
      <c r="BC6" s="232">
        <f>VLOOKUP(BC$4,'Tüpoloogia tabel'!$C$1:$T$51,MATCH($A6,'Tüpoloogia tabel'!$C$1:$T$1,0),FALSE)</f>
        <v>0.35</v>
      </c>
      <c r="BD6" s="232">
        <f>VLOOKUP(BD$4,'Tüpoloogia tabel'!$C$1:$T$51,MATCH($A6,'Tüpoloogia tabel'!$C$1:$T$1,0),FALSE)</f>
        <v>0.45</v>
      </c>
      <c r="BE6" s="232">
        <f>VLOOKUP(BE$4,'Tüpoloogia tabel'!$C$1:$T$51,MATCH($A6,'Tüpoloogia tabel'!$C$1:$T$1,0),FALSE)</f>
        <v>0.30000000000000043</v>
      </c>
      <c r="BF6" s="16">
        <f>VLOOKUP(BF$4,'Tüpoloogia tabel'!$C$1:$T$51,MATCH($A6,'Tüpoloogia tabel'!$C$1:$T$1,0),FALSE)</f>
        <v>1.7999999999999998</v>
      </c>
      <c r="BG6" s="16">
        <f>VLOOKUP(BG$4,'Tüpoloogia tabel'!$C$1:$T$51,MATCH($A6,'Tüpoloogia tabel'!$C$1:$T$1,0),FALSE)</f>
        <v>2.199999999999998</v>
      </c>
      <c r="BH6" s="16">
        <f>VLOOKUP(BH$4,'Tüpoloogia tabel'!$C$1:$T$51,MATCH($A6,'Tüpoloogia tabel'!$C$1:$T$1,0),FALSE)</f>
        <v>1.4599999999999973</v>
      </c>
      <c r="BI6" s="16">
        <f>VLOOKUP(BI$4,'Tüpoloogia tabel'!$C$1:$T$51,MATCH($A6,'Tüpoloogia tabel'!$C$1:$T$1,0),FALSE)</f>
        <v>1.579333333333335</v>
      </c>
      <c r="BJ6" s="16">
        <f>VLOOKUP(BJ$4,'Tüpoloogia tabel'!$C$1:$T$51,MATCH($A6,'Tüpoloogia tabel'!$C$1:$T$1,0),FALSE)</f>
        <v>0.8</v>
      </c>
      <c r="BK6" s="16">
        <f>VLOOKUP(BK$4,'Tüpoloogia tabel'!$C$1:$T$51,MATCH($A6,'Tüpoloogia tabel'!$C$1:$T$1,0),FALSE)</f>
        <v>2.0649999999999999</v>
      </c>
      <c r="BL6" s="216">
        <f t="shared" si="6"/>
        <v>729.32212492179644</v>
      </c>
      <c r="BM6" s="1">
        <v>4</v>
      </c>
      <c r="BN6" s="1">
        <v>0</v>
      </c>
      <c r="BO6" s="1">
        <f t="shared" si="7"/>
        <v>20</v>
      </c>
      <c r="BP6" s="217">
        <f t="shared" si="8"/>
        <v>58.215263157894732</v>
      </c>
      <c r="BQ6" s="217">
        <f t="shared" ref="BQ6:BS6" si="17">BP6</f>
        <v>58.215263157894732</v>
      </c>
      <c r="BR6" s="217">
        <f t="shared" si="17"/>
        <v>58.215263157894732</v>
      </c>
      <c r="BS6" s="217">
        <f t="shared" si="17"/>
        <v>58.215263157894732</v>
      </c>
      <c r="BT6" s="217">
        <f t="shared" si="9"/>
        <v>58.215263157894732</v>
      </c>
      <c r="BU6" s="217">
        <f t="shared" si="10"/>
        <v>107.59027777777777</v>
      </c>
      <c r="BV6" s="217">
        <f t="shared" si="11"/>
        <v>138.89258857670808</v>
      </c>
      <c r="BW6" s="217">
        <f t="shared" si="12"/>
        <v>124.95198983379633</v>
      </c>
      <c r="BX6" s="216">
        <f t="shared" si="13"/>
        <v>4.2897841712692224E-2</v>
      </c>
      <c r="BY6" s="216">
        <f t="shared" ref="BY6:BY69" si="18">BX6*1.2*1005</f>
        <v>51.734797105506821</v>
      </c>
      <c r="BZ6" s="216">
        <f>(BY6+BW6+BL6)</f>
        <v>906.00891186109959</v>
      </c>
      <c r="CA6" s="216">
        <f t="shared" ref="CA6:CA69" si="19">(BY6+BL6)</f>
        <v>781.05692202730324</v>
      </c>
      <c r="CB6" s="218">
        <f t="shared" si="14"/>
        <v>2.5371571503423067</v>
      </c>
    </row>
    <row r="7" spans="1:80" x14ac:dyDescent="0.25">
      <c r="A7" s="248" t="s">
        <v>474</v>
      </c>
      <c r="B7" s="231" t="s">
        <v>635</v>
      </c>
      <c r="C7" s="231" t="s">
        <v>462</v>
      </c>
      <c r="D7" s="249">
        <v>1</v>
      </c>
      <c r="E7" s="249">
        <v>3</v>
      </c>
      <c r="F7" s="250"/>
      <c r="G7" s="15">
        <f>(VLOOKUP(G$4,'Tüpoloogia tabel'!$C$1:$T$51,MATCH($A7,'Tüpoloogia tabel'!$C$1:$T$1,0),FALSE))*D7</f>
        <v>198.80744444444443</v>
      </c>
      <c r="H7" s="15">
        <f>(VLOOKUP(H$4,'Tüpoloogia tabel'!$C$1:$T$51,MATCH($A7,'Tüpoloogia tabel'!$C$1:$T$1,0),FALSE))*D7*E7</f>
        <v>9.899166666666666</v>
      </c>
      <c r="I7" s="15">
        <f>(VLOOKUP(I$4,'Tüpoloogia tabel'!$C$1:$T$51,MATCH($A7,'Tüpoloogia tabel'!$C$1:$T$1,0),FALSE))*D7*E7</f>
        <v>30.777083333333334</v>
      </c>
      <c r="J7" s="15">
        <f>(VLOOKUP(J$4,'Tüpoloogia tabel'!$C$1:$T$51,MATCH($A7,'Tüpoloogia tabel'!$C$1:$T$1,0),FALSE))*D7*E7</f>
        <v>556.36188333333337</v>
      </c>
      <c r="K7" s="15">
        <f>(VLOOKUP(K$4,'Tüpoloogia tabel'!$C$1:$T$51,MATCH($A7,'Tüpoloogia tabel'!$C$1:$T$1,0),FALSE))*D7*E7</f>
        <v>461.77091666666666</v>
      </c>
      <c r="L7" s="244">
        <f>VLOOKUP(L$4,'Tüpoloogia tabel'!$C$1:$T$51,MATCH($A7,'Tüpoloogia tabel'!$C$1:$T$1,0),FALSE)</f>
        <v>70</v>
      </c>
      <c r="M7" s="228">
        <f>VLOOKUP(M$4,'Tüpoloogia tabel'!$C$1:$T$51,MATCH($A7,'Tüpoloogia tabel'!$C$1:$T$1,0),FALSE)</f>
        <v>0</v>
      </c>
      <c r="N7" s="228">
        <f>VLOOKUP(N$4,'Tüpoloogia tabel'!$C$1:$T$51,MATCH($A7,'Tüpoloogia tabel'!$C$1:$T$1,0),FALSE)</f>
        <v>96.666666666666671</v>
      </c>
      <c r="O7" s="245">
        <f>VLOOKUP(O$4,'Tüpoloogia tabel'!$C$1:$T$51,MATCH($A7,'Tüpoloogia tabel'!$C$1:$T$1,0),FALSE)</f>
        <v>0.26409503068076284</v>
      </c>
      <c r="P7" s="228">
        <f>VLOOKUP(P$4,'Tüpoloogia tabel'!$C$1:$T$51,MATCH($A7,'Tüpoloogia tabel'!$C$1:$T$1,0),FALSE)</f>
        <v>63.333333333333329</v>
      </c>
      <c r="Q7" s="335">
        <f t="shared" si="0"/>
        <v>863.39605263157887</v>
      </c>
      <c r="R7" s="336">
        <f t="shared" si="15"/>
        <v>631.41744562219242</v>
      </c>
      <c r="S7" s="14">
        <f t="shared" si="1"/>
        <v>198.80744444444443</v>
      </c>
      <c r="T7" s="336">
        <f t="shared" si="2"/>
        <v>198.80744444444443</v>
      </c>
      <c r="U7" s="4">
        <f t="shared" si="3"/>
        <v>3.959999999999996</v>
      </c>
      <c r="V7" s="337">
        <f t="shared" si="4"/>
        <v>228.01860700938636</v>
      </c>
      <c r="W7" s="338">
        <f t="shared" si="16"/>
        <v>3.3926447805965809</v>
      </c>
      <c r="X7" s="228">
        <f>VLOOKUP(X$4,'Tüpoloogia tabel'!$C$1:$T$51,MATCH($A7,'Tüpoloogia tabel'!$C$1:$T$1,0),FALSE)</f>
        <v>223.41379310344828</v>
      </c>
      <c r="Y7" s="228">
        <f>VLOOKUP(Y$4,'Tüpoloogia tabel'!$C$1:$T$51,MATCH($A7,'Tüpoloogia tabel'!$C$1:$T$1,0),FALSE)</f>
        <v>160.55172413793105</v>
      </c>
      <c r="Z7" s="229">
        <f>VLOOKUP(Z$4,'Tüpoloogia tabel'!$C$1:$T$51,MATCH($A7,'Tüpoloogia tabel'!$C$1:$T$1,0),FALSE)</f>
        <v>35.620689655172413</v>
      </c>
      <c r="AA7" s="235"/>
      <c r="AB7" s="235"/>
      <c r="AC7" s="15">
        <f>VLOOKUP(AC$4,'Tüpoloogia tabel'!$C$1:$T$51,MATCH($A7,'Tüpoloogia tabel'!$C$1:$T$1,0),FALSE)</f>
        <v>3.5061666666666658</v>
      </c>
      <c r="AD7" s="15">
        <f>VLOOKUP(AD$4,'Tüpoloogia tabel'!$C$1:$T$51,MATCH($A7,'Tüpoloogia tabel'!$C$1:$T$1,0),FALSE)</f>
        <v>2.5</v>
      </c>
      <c r="AE7" s="15">
        <f>VLOOKUP(AE$4,'Tüpoloogia tabel'!$C$1:$T$51,MATCH($A7,'Tüpoloogia tabel'!$C$1:$T$1,0),FALSE)</f>
        <v>2.2000000000000002</v>
      </c>
      <c r="AF7" s="15">
        <f>VLOOKUP(AF$4,'Tüpoloogia tabel'!$C$1:$T$51,MATCH($A7,'Tüpoloogia tabel'!$C$1:$T$1,0),FALSE)</f>
        <v>11.44736842105263</v>
      </c>
      <c r="AG7" s="15">
        <f>VLOOKUP(AG$4,'Tüpoloogia tabel'!$C$1:$T$51,MATCH($A7,'Tüpoloogia tabel'!$C$1:$T$1,0),FALSE)</f>
        <v>17.660263157894736</v>
      </c>
      <c r="AH7" s="15">
        <f>(VLOOKUP(AH$4,'Tüpoloogia tabel'!$C$1:$T$51,MATCH($A7,'Tüpoloogia tabel'!$C$1:$T$1,0),FALSE))*E7</f>
        <v>7.5</v>
      </c>
      <c r="AI7" s="15">
        <f>(VLOOKUP(AI$4,'Tüpoloogia tabel'!$C$1:$T$51,MATCH($A7,'Tüpoloogia tabel'!$C$1:$T$1,0),FALSE))*D7*E7</f>
        <v>1491.0558333333331</v>
      </c>
      <c r="AJ7" s="15">
        <f t="shared" si="5"/>
        <v>58.215263157894732</v>
      </c>
      <c r="AK7" s="15">
        <f>VLOOKUP(AK$4,'Tüpoloogia tabel'!$C$1:$T$51,MATCH($A7,'Tüpoloogia tabel'!$C$1:$T$1,0),FALSE)</f>
        <v>0.8</v>
      </c>
      <c r="AL7" s="15">
        <f>VLOOKUP(AL$4,'Tüpoloogia tabel'!$C$1:$T$51,MATCH($A7,'Tüpoloogia tabel'!$C$1:$T$1,0),FALSE)</f>
        <v>1</v>
      </c>
      <c r="AM7" s="15">
        <f>VLOOKUP(AM$4,'Tüpoloogia tabel'!$C$1:$T$51,MATCH($A7,'Tüpoloogia tabel'!$C$1:$T$1,0),FALSE)</f>
        <v>0.7</v>
      </c>
      <c r="AN7" s="15">
        <f>VLOOKUP(AN$4,'Tüpoloogia tabel'!$C$1:$T$51,MATCH($A7,'Tüpoloogia tabel'!$C$1:$T$1,0),FALSE)</f>
        <v>0.35</v>
      </c>
      <c r="AO7" s="15">
        <f>VLOOKUP(AO$4,'Tüpoloogia tabel'!$C$1:$T$51,MATCH($A7,'Tüpoloogia tabel'!$C$1:$T$1,0),FALSE)</f>
        <v>2.6</v>
      </c>
      <c r="AP7" s="15">
        <f>VLOOKUP(AP$4,'Tüpoloogia tabel'!$C$1:$T$51,MATCH($A7,'Tüpoloogia tabel'!$C$1:$T$1,0),FALSE)</f>
        <v>2</v>
      </c>
      <c r="AQ7" s="15">
        <f>VLOOKUP(AQ$4,'Tüpoloogia tabel'!$C$1:$T$51,MATCH($A7,'Tüpoloogia tabel'!$C$1:$T$1,0),FALSE)</f>
        <v>2.9</v>
      </c>
      <c r="AR7" s="16">
        <f>VLOOKUP(AR$4,'Tüpoloogia tabel'!$C$1:$T$51,MATCH($A7,'Tüpoloogia tabel'!$C$1:$T$1,0),FALSE)</f>
        <v>0.26</v>
      </c>
      <c r="AS7" s="16">
        <f>VLOOKUP(AS$4,'Tüpoloogia tabel'!$C$1:$T$51,MATCH($A7,'Tüpoloogia tabel'!$C$1:$T$1,0),FALSE)</f>
        <v>0.49</v>
      </c>
      <c r="AT7" s="16">
        <f>VLOOKUP(AT$4,'Tüpoloogia tabel'!$C$1:$T$51,MATCH($A7,'Tüpoloogia tabel'!$C$1:$T$1,0),FALSE)</f>
        <v>0.40500000000000003</v>
      </c>
      <c r="AU7" s="16">
        <f>VLOOKUP(AU$4,'Tüpoloogia tabel'!$C$1:$T$51,MATCH($A7,'Tüpoloogia tabel'!$C$1:$T$1,0),FALSE)</f>
        <v>0.15</v>
      </c>
      <c r="AV7" s="16">
        <f>VLOOKUP(AV$4,'Tüpoloogia tabel'!$C$1:$T$51,MATCH($A7,'Tüpoloogia tabel'!$C$1:$T$1,0),FALSE)</f>
        <v>0.2</v>
      </c>
      <c r="AW7" s="16">
        <f>VLOOKUP(AW$4,'Tüpoloogia tabel'!$C$1:$T$51,MATCH($A7,'Tüpoloogia tabel'!$C$1:$T$1,0),FALSE)</f>
        <v>0.01</v>
      </c>
      <c r="AX7" s="16">
        <f>VLOOKUP(AX$4,'Tüpoloogia tabel'!$C$1:$T$51,MATCH($A7,'Tüpoloogia tabel'!$C$1:$T$1,0),FALSE)</f>
        <v>0</v>
      </c>
      <c r="AY7" s="16">
        <f>VLOOKUP(AY$4,'Tüpoloogia tabel'!$C$1:$T$51,MATCH($A7,'Tüpoloogia tabel'!$C$1:$T$1,0),FALSE)</f>
        <v>0.42</v>
      </c>
      <c r="AZ7" s="16">
        <f>VLOOKUP(AZ$4,'Tüpoloogia tabel'!$C$1:$T$51,MATCH($A7,'Tüpoloogia tabel'!$C$1:$T$1,0),FALSE)</f>
        <v>3.1</v>
      </c>
      <c r="BA7" s="232">
        <f>VLOOKUP(BA$4,'Tüpoloogia tabel'!$C$1:$T$51,MATCH($A7,'Tüpoloogia tabel'!$C$1:$T$1,0),FALSE)</f>
        <v>0.30000000000000043</v>
      </c>
      <c r="BB7" s="232">
        <f>VLOOKUP(BB$4,'Tüpoloogia tabel'!$C$1:$T$51,MATCH($A7,'Tüpoloogia tabel'!$C$1:$T$1,0),FALSE)</f>
        <v>0.37</v>
      </c>
      <c r="BC7" s="232">
        <f>VLOOKUP(BC$4,'Tüpoloogia tabel'!$C$1:$T$51,MATCH($A7,'Tüpoloogia tabel'!$C$1:$T$1,0),FALSE)</f>
        <v>0.35</v>
      </c>
      <c r="BD7" s="232">
        <f>VLOOKUP(BD$4,'Tüpoloogia tabel'!$C$1:$T$51,MATCH($A7,'Tüpoloogia tabel'!$C$1:$T$1,0),FALSE)</f>
        <v>0.45</v>
      </c>
      <c r="BE7" s="232">
        <f>VLOOKUP(BE$4,'Tüpoloogia tabel'!$C$1:$T$51,MATCH($A7,'Tüpoloogia tabel'!$C$1:$T$1,0),FALSE)</f>
        <v>0.30000000000000043</v>
      </c>
      <c r="BF7" s="16">
        <f>VLOOKUP(BF$4,'Tüpoloogia tabel'!$C$1:$T$51,MATCH($A7,'Tüpoloogia tabel'!$C$1:$T$1,0),FALSE)</f>
        <v>1.7999999999999998</v>
      </c>
      <c r="BG7" s="16">
        <f>VLOOKUP(BG$4,'Tüpoloogia tabel'!$C$1:$T$51,MATCH($A7,'Tüpoloogia tabel'!$C$1:$T$1,0),FALSE)</f>
        <v>2.199999999999998</v>
      </c>
      <c r="BH7" s="16">
        <f>VLOOKUP(BH$4,'Tüpoloogia tabel'!$C$1:$T$51,MATCH($A7,'Tüpoloogia tabel'!$C$1:$T$1,0),FALSE)</f>
        <v>1.4599999999999973</v>
      </c>
      <c r="BI7" s="16">
        <f>VLOOKUP(BI$4,'Tüpoloogia tabel'!$C$1:$T$51,MATCH($A7,'Tüpoloogia tabel'!$C$1:$T$1,0),FALSE)</f>
        <v>1.579333333333335</v>
      </c>
      <c r="BJ7" s="16">
        <f>VLOOKUP(BJ$4,'Tüpoloogia tabel'!$C$1:$T$51,MATCH($A7,'Tüpoloogia tabel'!$C$1:$T$1,0),FALSE)</f>
        <v>0.8</v>
      </c>
      <c r="BK7" s="16">
        <f>VLOOKUP(BK$4,'Tüpoloogia tabel'!$C$1:$T$51,MATCH($A7,'Tüpoloogia tabel'!$C$1:$T$1,0),FALSE)</f>
        <v>2.0649999999999999</v>
      </c>
      <c r="BL7" s="216">
        <f t="shared" si="6"/>
        <v>1260.2830812174652</v>
      </c>
      <c r="BM7" s="1">
        <v>4</v>
      </c>
      <c r="BN7" s="1">
        <v>0</v>
      </c>
      <c r="BO7" s="1">
        <f t="shared" si="7"/>
        <v>30</v>
      </c>
      <c r="BP7" s="217">
        <f t="shared" si="8"/>
        <v>58.215263157894732</v>
      </c>
      <c r="BQ7" s="217">
        <f t="shared" ref="BQ7:BS7" si="20">BP7</f>
        <v>58.215263157894732</v>
      </c>
      <c r="BR7" s="217">
        <f t="shared" si="20"/>
        <v>58.215263157894732</v>
      </c>
      <c r="BS7" s="217">
        <f t="shared" si="20"/>
        <v>58.215263157894732</v>
      </c>
      <c r="BT7" s="217">
        <f t="shared" si="9"/>
        <v>116.43052631578946</v>
      </c>
      <c r="BU7" s="217">
        <f t="shared" si="10"/>
        <v>238.328125</v>
      </c>
      <c r="BV7" s="217">
        <f t="shared" si="11"/>
        <v>300.5536204964215</v>
      </c>
      <c r="BW7" s="217">
        <f t="shared" si="12"/>
        <v>196.03177587165493</v>
      </c>
      <c r="BX7" s="216">
        <f t="shared" si="13"/>
        <v>9.1467523359324232E-2</v>
      </c>
      <c r="BY7" s="216">
        <f t="shared" si="18"/>
        <v>110.30983317134502</v>
      </c>
      <c r="BZ7" s="216">
        <f t="shared" ref="BZ7:BZ69" si="21">(BY7+BW7+BL7)</f>
        <v>1566.6246902604653</v>
      </c>
      <c r="CA7" s="216">
        <f t="shared" si="19"/>
        <v>1370.5929143888102</v>
      </c>
      <c r="CB7" s="218">
        <f t="shared" si="14"/>
        <v>2.968123077742864</v>
      </c>
    </row>
    <row r="8" spans="1:80" x14ac:dyDescent="0.25">
      <c r="A8" s="248" t="s">
        <v>474</v>
      </c>
      <c r="B8" s="231" t="s">
        <v>636</v>
      </c>
      <c r="C8" s="231" t="s">
        <v>462</v>
      </c>
      <c r="D8" s="249">
        <v>1</v>
      </c>
      <c r="E8" s="249">
        <v>4</v>
      </c>
      <c r="F8" s="250"/>
      <c r="G8" s="15">
        <f>(VLOOKUP(G$4,'Tüpoloogia tabel'!$C$1:$T$51,MATCH($A8,'Tüpoloogia tabel'!$C$1:$T$1,0),FALSE))*D8</f>
        <v>198.80744444444443</v>
      </c>
      <c r="H8" s="15">
        <f>(VLOOKUP(H$4,'Tüpoloogia tabel'!$C$1:$T$51,MATCH($A8,'Tüpoloogia tabel'!$C$1:$T$1,0),FALSE))*D8*E8</f>
        <v>13.198888888888888</v>
      </c>
      <c r="I8" s="15">
        <f>(VLOOKUP(I$4,'Tüpoloogia tabel'!$C$1:$T$51,MATCH($A8,'Tüpoloogia tabel'!$C$1:$T$1,0),FALSE))*D8*E8</f>
        <v>41.036111111111111</v>
      </c>
      <c r="J8" s="15">
        <f>(VLOOKUP(J$4,'Tüpoloogia tabel'!$C$1:$T$51,MATCH($A8,'Tüpoloogia tabel'!$C$1:$T$1,0),FALSE))*D8*E8</f>
        <v>741.81584444444445</v>
      </c>
      <c r="K8" s="15">
        <f>(VLOOKUP(K$4,'Tüpoloogia tabel'!$C$1:$T$51,MATCH($A8,'Tüpoloogia tabel'!$C$1:$T$1,0),FALSE))*D8*E8</f>
        <v>615.69455555555555</v>
      </c>
      <c r="L8" s="244">
        <f>VLOOKUP(L$4,'Tüpoloogia tabel'!$C$1:$T$51,MATCH($A8,'Tüpoloogia tabel'!$C$1:$T$1,0),FALSE)</f>
        <v>70</v>
      </c>
      <c r="M8" s="228">
        <f>VLOOKUP(M$4,'Tüpoloogia tabel'!$C$1:$T$51,MATCH($A8,'Tüpoloogia tabel'!$C$1:$T$1,0),FALSE)</f>
        <v>0</v>
      </c>
      <c r="N8" s="228">
        <f>VLOOKUP(N$4,'Tüpoloogia tabel'!$C$1:$T$51,MATCH($A8,'Tüpoloogia tabel'!$C$1:$T$1,0),FALSE)</f>
        <v>96.666666666666671</v>
      </c>
      <c r="O8" s="245">
        <f>VLOOKUP(O$4,'Tüpoloogia tabel'!$C$1:$T$51,MATCH($A8,'Tüpoloogia tabel'!$C$1:$T$1,0),FALSE)</f>
        <v>0.26409503068076284</v>
      </c>
      <c r="P8" s="228">
        <f>VLOOKUP(P$4,'Tüpoloogia tabel'!$C$1:$T$51,MATCH($A8,'Tüpoloogia tabel'!$C$1:$T$1,0),FALSE)</f>
        <v>63.333333333333329</v>
      </c>
      <c r="Q8" s="335">
        <f t="shared" si="0"/>
        <v>1504.3999999999999</v>
      </c>
      <c r="R8" s="336">
        <f t="shared" si="15"/>
        <v>1103.1354358438603</v>
      </c>
      <c r="S8" s="14">
        <f t="shared" si="1"/>
        <v>198.80744444444443</v>
      </c>
      <c r="T8" s="336">
        <f t="shared" si="2"/>
        <v>198.80744444444443</v>
      </c>
      <c r="U8" s="4">
        <f t="shared" si="3"/>
        <v>3.959999999999996</v>
      </c>
      <c r="V8" s="337">
        <f t="shared" si="4"/>
        <v>397.30456415613958</v>
      </c>
      <c r="W8" s="338">
        <f t="shared" si="16"/>
        <v>4.0003078518900299</v>
      </c>
      <c r="X8" s="228">
        <f>VLOOKUP(X$4,'Tüpoloogia tabel'!$C$1:$T$51,MATCH($A8,'Tüpoloogia tabel'!$C$1:$T$1,0),FALSE)</f>
        <v>223.41379310344828</v>
      </c>
      <c r="Y8" s="228">
        <f>VLOOKUP(Y$4,'Tüpoloogia tabel'!$C$1:$T$51,MATCH($A8,'Tüpoloogia tabel'!$C$1:$T$1,0),FALSE)</f>
        <v>160.55172413793105</v>
      </c>
      <c r="Z8" s="229">
        <f>VLOOKUP(Z$4,'Tüpoloogia tabel'!$C$1:$T$51,MATCH($A8,'Tüpoloogia tabel'!$C$1:$T$1,0),FALSE)</f>
        <v>35.620689655172413</v>
      </c>
      <c r="AA8" s="235"/>
      <c r="AB8" s="235"/>
      <c r="AC8" s="15">
        <f>VLOOKUP(AC$4,'Tüpoloogia tabel'!$C$1:$T$51,MATCH($A8,'Tüpoloogia tabel'!$C$1:$T$1,0),FALSE)</f>
        <v>3.5061666666666658</v>
      </c>
      <c r="AD8" s="15">
        <f>VLOOKUP(AD$4,'Tüpoloogia tabel'!$C$1:$T$51,MATCH($A8,'Tüpoloogia tabel'!$C$1:$T$1,0),FALSE)</f>
        <v>2.5</v>
      </c>
      <c r="AE8" s="15">
        <f>VLOOKUP(AE$4,'Tüpoloogia tabel'!$C$1:$T$51,MATCH($A8,'Tüpoloogia tabel'!$C$1:$T$1,0),FALSE)</f>
        <v>2.2000000000000002</v>
      </c>
      <c r="AF8" s="15">
        <f>VLOOKUP(AF$4,'Tüpoloogia tabel'!$C$1:$T$51,MATCH($A8,'Tüpoloogia tabel'!$C$1:$T$1,0),FALSE)</f>
        <v>11.44736842105263</v>
      </c>
      <c r="AG8" s="15">
        <f>VLOOKUP(AG$4,'Tüpoloogia tabel'!$C$1:$T$51,MATCH($A8,'Tüpoloogia tabel'!$C$1:$T$1,0),FALSE)</f>
        <v>17.660263157894736</v>
      </c>
      <c r="AH8" s="15">
        <f>(VLOOKUP(AH$4,'Tüpoloogia tabel'!$C$1:$T$51,MATCH($A8,'Tüpoloogia tabel'!$C$1:$T$1,0),FALSE))*E8</f>
        <v>10</v>
      </c>
      <c r="AI8" s="15">
        <f>(VLOOKUP(AI$4,'Tüpoloogia tabel'!$C$1:$T$51,MATCH($A8,'Tüpoloogia tabel'!$C$1:$T$1,0),FALSE))*D8*E8</f>
        <v>1988.0744444444442</v>
      </c>
      <c r="AJ8" s="15">
        <f t="shared" si="5"/>
        <v>58.215263157894732</v>
      </c>
      <c r="AK8" s="15">
        <f>VLOOKUP(AK$4,'Tüpoloogia tabel'!$C$1:$T$51,MATCH($A8,'Tüpoloogia tabel'!$C$1:$T$1,0),FALSE)</f>
        <v>0.8</v>
      </c>
      <c r="AL8" s="15">
        <f>VLOOKUP(AL$4,'Tüpoloogia tabel'!$C$1:$T$51,MATCH($A8,'Tüpoloogia tabel'!$C$1:$T$1,0),FALSE)</f>
        <v>1</v>
      </c>
      <c r="AM8" s="15">
        <f>VLOOKUP(AM$4,'Tüpoloogia tabel'!$C$1:$T$51,MATCH($A8,'Tüpoloogia tabel'!$C$1:$T$1,0),FALSE)</f>
        <v>0.7</v>
      </c>
      <c r="AN8" s="15">
        <f>VLOOKUP(AN$4,'Tüpoloogia tabel'!$C$1:$T$51,MATCH($A8,'Tüpoloogia tabel'!$C$1:$T$1,0),FALSE)</f>
        <v>0.35</v>
      </c>
      <c r="AO8" s="15">
        <f>VLOOKUP(AO$4,'Tüpoloogia tabel'!$C$1:$T$51,MATCH($A8,'Tüpoloogia tabel'!$C$1:$T$1,0),FALSE)</f>
        <v>2.6</v>
      </c>
      <c r="AP8" s="15">
        <f>VLOOKUP(AP$4,'Tüpoloogia tabel'!$C$1:$T$51,MATCH($A8,'Tüpoloogia tabel'!$C$1:$T$1,0),FALSE)</f>
        <v>2</v>
      </c>
      <c r="AQ8" s="15">
        <f>VLOOKUP(AQ$4,'Tüpoloogia tabel'!$C$1:$T$51,MATCH($A8,'Tüpoloogia tabel'!$C$1:$T$1,0),FALSE)</f>
        <v>2.9</v>
      </c>
      <c r="AR8" s="16">
        <f>VLOOKUP(AR$4,'Tüpoloogia tabel'!$C$1:$T$51,MATCH($A8,'Tüpoloogia tabel'!$C$1:$T$1,0),FALSE)</f>
        <v>0.26</v>
      </c>
      <c r="AS8" s="16">
        <f>VLOOKUP(AS$4,'Tüpoloogia tabel'!$C$1:$T$51,MATCH($A8,'Tüpoloogia tabel'!$C$1:$T$1,0),FALSE)</f>
        <v>0.49</v>
      </c>
      <c r="AT8" s="16">
        <f>VLOOKUP(AT$4,'Tüpoloogia tabel'!$C$1:$T$51,MATCH($A8,'Tüpoloogia tabel'!$C$1:$T$1,0),FALSE)</f>
        <v>0.40500000000000003</v>
      </c>
      <c r="AU8" s="16">
        <f>VLOOKUP(AU$4,'Tüpoloogia tabel'!$C$1:$T$51,MATCH($A8,'Tüpoloogia tabel'!$C$1:$T$1,0),FALSE)</f>
        <v>0.15</v>
      </c>
      <c r="AV8" s="16">
        <f>VLOOKUP(AV$4,'Tüpoloogia tabel'!$C$1:$T$51,MATCH($A8,'Tüpoloogia tabel'!$C$1:$T$1,0),FALSE)</f>
        <v>0.2</v>
      </c>
      <c r="AW8" s="16">
        <f>VLOOKUP(AW$4,'Tüpoloogia tabel'!$C$1:$T$51,MATCH($A8,'Tüpoloogia tabel'!$C$1:$T$1,0),FALSE)</f>
        <v>0.01</v>
      </c>
      <c r="AX8" s="16">
        <f>VLOOKUP(AX$4,'Tüpoloogia tabel'!$C$1:$T$51,MATCH($A8,'Tüpoloogia tabel'!$C$1:$T$1,0),FALSE)</f>
        <v>0</v>
      </c>
      <c r="AY8" s="16">
        <f>VLOOKUP(AY$4,'Tüpoloogia tabel'!$C$1:$T$51,MATCH($A8,'Tüpoloogia tabel'!$C$1:$T$1,0),FALSE)</f>
        <v>0.42</v>
      </c>
      <c r="AZ8" s="16">
        <f>VLOOKUP(AZ$4,'Tüpoloogia tabel'!$C$1:$T$51,MATCH($A8,'Tüpoloogia tabel'!$C$1:$T$1,0),FALSE)</f>
        <v>3.1</v>
      </c>
      <c r="BA8" s="232">
        <f>VLOOKUP(BA$4,'Tüpoloogia tabel'!$C$1:$T$51,MATCH($A8,'Tüpoloogia tabel'!$C$1:$T$1,0),FALSE)</f>
        <v>0.30000000000000043</v>
      </c>
      <c r="BB8" s="232">
        <f>VLOOKUP(BB$4,'Tüpoloogia tabel'!$C$1:$T$51,MATCH($A8,'Tüpoloogia tabel'!$C$1:$T$1,0),FALSE)</f>
        <v>0.37</v>
      </c>
      <c r="BC8" s="232">
        <f>VLOOKUP(BC$4,'Tüpoloogia tabel'!$C$1:$T$51,MATCH($A8,'Tüpoloogia tabel'!$C$1:$T$1,0),FALSE)</f>
        <v>0.35</v>
      </c>
      <c r="BD8" s="232">
        <f>VLOOKUP(BD$4,'Tüpoloogia tabel'!$C$1:$T$51,MATCH($A8,'Tüpoloogia tabel'!$C$1:$T$1,0),FALSE)</f>
        <v>0.45</v>
      </c>
      <c r="BE8" s="232">
        <f>VLOOKUP(BE$4,'Tüpoloogia tabel'!$C$1:$T$51,MATCH($A8,'Tüpoloogia tabel'!$C$1:$T$1,0),FALSE)</f>
        <v>0.30000000000000043</v>
      </c>
      <c r="BF8" s="16">
        <f>VLOOKUP(BF$4,'Tüpoloogia tabel'!$C$1:$T$51,MATCH($A8,'Tüpoloogia tabel'!$C$1:$T$1,0),FALSE)</f>
        <v>1.7999999999999998</v>
      </c>
      <c r="BG8" s="16">
        <f>VLOOKUP(BG$4,'Tüpoloogia tabel'!$C$1:$T$51,MATCH($A8,'Tüpoloogia tabel'!$C$1:$T$1,0),FALSE)</f>
        <v>2.199999999999998</v>
      </c>
      <c r="BH8" s="16">
        <f>VLOOKUP(BH$4,'Tüpoloogia tabel'!$C$1:$T$51,MATCH($A8,'Tüpoloogia tabel'!$C$1:$T$1,0),FALSE)</f>
        <v>1.4599999999999973</v>
      </c>
      <c r="BI8" s="16">
        <f>VLOOKUP(BI$4,'Tüpoloogia tabel'!$C$1:$T$51,MATCH($A8,'Tüpoloogia tabel'!$C$1:$T$1,0),FALSE)</f>
        <v>1.579333333333335</v>
      </c>
      <c r="BJ8" s="16">
        <f>VLOOKUP(BJ$4,'Tüpoloogia tabel'!$C$1:$T$51,MATCH($A8,'Tüpoloogia tabel'!$C$1:$T$1,0),FALSE)</f>
        <v>0.8</v>
      </c>
      <c r="BK8" s="16">
        <f>VLOOKUP(BK$4,'Tüpoloogia tabel'!$C$1:$T$51,MATCH($A8,'Tüpoloogia tabel'!$C$1:$T$1,0),FALSE)</f>
        <v>2.0649999999999999</v>
      </c>
      <c r="BL8" s="216">
        <f t="shared" si="6"/>
        <v>1993.1579834029812</v>
      </c>
      <c r="BM8" s="1">
        <v>4</v>
      </c>
      <c r="BN8" s="1">
        <v>0</v>
      </c>
      <c r="BO8" s="1">
        <f t="shared" si="7"/>
        <v>40</v>
      </c>
      <c r="BP8" s="217">
        <f t="shared" si="8"/>
        <v>58.215263157894732</v>
      </c>
      <c r="BQ8" s="217">
        <f t="shared" ref="BQ8:BS8" si="22">BP8</f>
        <v>58.215263157894732</v>
      </c>
      <c r="BR8" s="217">
        <f t="shared" si="22"/>
        <v>58.215263157894732</v>
      </c>
      <c r="BS8" s="217">
        <f t="shared" si="22"/>
        <v>58.215263157894732</v>
      </c>
      <c r="BT8" s="217">
        <f t="shared" si="9"/>
        <v>174.6457894736842</v>
      </c>
      <c r="BU8" s="217">
        <f t="shared" si="10"/>
        <v>420.36111111111109</v>
      </c>
      <c r="BV8" s="217">
        <f t="shared" si="11"/>
        <v>523.69114417037463</v>
      </c>
      <c r="BW8" s="217">
        <f t="shared" si="12"/>
        <v>292.93168844629417</v>
      </c>
      <c r="BX8" s="216">
        <f t="shared" si="13"/>
        <v>0.14666508549382715</v>
      </c>
      <c r="BY8" s="216">
        <f t="shared" si="18"/>
        <v>176.87809310555554</v>
      </c>
      <c r="BZ8" s="216">
        <f t="shared" si="21"/>
        <v>2462.9677649548312</v>
      </c>
      <c r="CA8" s="216">
        <f t="shared" si="19"/>
        <v>2170.036076508537</v>
      </c>
      <c r="CB8" s="218">
        <f t="shared" si="14"/>
        <v>3.5245334832471644</v>
      </c>
    </row>
    <row r="9" spans="1:80" x14ac:dyDescent="0.25">
      <c r="A9" s="248" t="s">
        <v>474</v>
      </c>
      <c r="B9" s="231" t="s">
        <v>637</v>
      </c>
      <c r="C9" s="231" t="s">
        <v>462</v>
      </c>
      <c r="D9" s="249">
        <v>1</v>
      </c>
      <c r="E9" s="249">
        <v>5</v>
      </c>
      <c r="F9" s="250"/>
      <c r="G9" s="15">
        <f>(VLOOKUP(G$4,'Tüpoloogia tabel'!$C$1:$T$51,MATCH($A9,'Tüpoloogia tabel'!$C$1:$T$1,0),FALSE))*D9</f>
        <v>198.80744444444443</v>
      </c>
      <c r="H9" s="15">
        <f>(VLOOKUP(H$4,'Tüpoloogia tabel'!$C$1:$T$51,MATCH($A9,'Tüpoloogia tabel'!$C$1:$T$1,0),FALSE))*D9*E9</f>
        <v>16.49861111111111</v>
      </c>
      <c r="I9" s="15">
        <f>(VLOOKUP(I$4,'Tüpoloogia tabel'!$C$1:$T$51,MATCH($A9,'Tüpoloogia tabel'!$C$1:$T$1,0),FALSE))*D9*E9</f>
        <v>51.295138888888886</v>
      </c>
      <c r="J9" s="15">
        <f>(VLOOKUP(J$4,'Tüpoloogia tabel'!$C$1:$T$51,MATCH($A9,'Tüpoloogia tabel'!$C$1:$T$1,0),FALSE))*D9*E9</f>
        <v>927.26980555555554</v>
      </c>
      <c r="K9" s="15">
        <f>(VLOOKUP(K$4,'Tüpoloogia tabel'!$C$1:$T$51,MATCH($A9,'Tüpoloogia tabel'!$C$1:$T$1,0),FALSE))*D9*E9</f>
        <v>769.6181944444445</v>
      </c>
      <c r="L9" s="244">
        <f>VLOOKUP(L$4,'Tüpoloogia tabel'!$C$1:$T$51,MATCH($A9,'Tüpoloogia tabel'!$C$1:$T$1,0),FALSE)</f>
        <v>70</v>
      </c>
      <c r="M9" s="228">
        <f>VLOOKUP(M$4,'Tüpoloogia tabel'!$C$1:$T$51,MATCH($A9,'Tüpoloogia tabel'!$C$1:$T$1,0),FALSE)</f>
        <v>0</v>
      </c>
      <c r="N9" s="228">
        <f>VLOOKUP(N$4,'Tüpoloogia tabel'!$C$1:$T$51,MATCH($A9,'Tüpoloogia tabel'!$C$1:$T$1,0),FALSE)</f>
        <v>96.666666666666671</v>
      </c>
      <c r="O9" s="245">
        <f>VLOOKUP(O$4,'Tüpoloogia tabel'!$C$1:$T$51,MATCH($A9,'Tüpoloogia tabel'!$C$1:$T$1,0),FALSE)</f>
        <v>0.26409503068076284</v>
      </c>
      <c r="P9" s="228">
        <f>VLOOKUP(P$4,'Tüpoloogia tabel'!$C$1:$T$51,MATCH($A9,'Tüpoloogia tabel'!$C$1:$T$1,0),FALSE)</f>
        <v>63.333333333333329</v>
      </c>
      <c r="Q9" s="335">
        <f t="shared" si="0"/>
        <v>2322.0065789473683</v>
      </c>
      <c r="R9" s="336">
        <f t="shared" si="15"/>
        <v>1704.8161802393299</v>
      </c>
      <c r="S9" s="14">
        <f t="shared" si="1"/>
        <v>198.80744444444443</v>
      </c>
      <c r="T9" s="336">
        <f t="shared" si="2"/>
        <v>198.80744444444443</v>
      </c>
      <c r="U9" s="4">
        <f t="shared" si="3"/>
        <v>3.959999999999996</v>
      </c>
      <c r="V9" s="337">
        <f t="shared" si="4"/>
        <v>613.23039870803836</v>
      </c>
      <c r="W9" s="338">
        <f t="shared" si="16"/>
        <v>4.6846411914259338</v>
      </c>
      <c r="X9" s="228">
        <f>VLOOKUP(X$4,'Tüpoloogia tabel'!$C$1:$T$51,MATCH($A9,'Tüpoloogia tabel'!$C$1:$T$1,0),FALSE)</f>
        <v>223.41379310344828</v>
      </c>
      <c r="Y9" s="228">
        <f>VLOOKUP(Y$4,'Tüpoloogia tabel'!$C$1:$T$51,MATCH($A9,'Tüpoloogia tabel'!$C$1:$T$1,0),FALSE)</f>
        <v>160.55172413793105</v>
      </c>
      <c r="Z9" s="229">
        <f>VLOOKUP(Z$4,'Tüpoloogia tabel'!$C$1:$T$51,MATCH($A9,'Tüpoloogia tabel'!$C$1:$T$1,0),FALSE)</f>
        <v>35.620689655172413</v>
      </c>
      <c r="AA9" s="235"/>
      <c r="AB9" s="235"/>
      <c r="AC9" s="15">
        <f>VLOOKUP(AC$4,'Tüpoloogia tabel'!$C$1:$T$51,MATCH($A9,'Tüpoloogia tabel'!$C$1:$T$1,0),FALSE)</f>
        <v>3.5061666666666658</v>
      </c>
      <c r="AD9" s="15">
        <f>VLOOKUP(AD$4,'Tüpoloogia tabel'!$C$1:$T$51,MATCH($A9,'Tüpoloogia tabel'!$C$1:$T$1,0),FALSE)</f>
        <v>2.5</v>
      </c>
      <c r="AE9" s="15">
        <f>VLOOKUP(AE$4,'Tüpoloogia tabel'!$C$1:$T$51,MATCH($A9,'Tüpoloogia tabel'!$C$1:$T$1,0),FALSE)</f>
        <v>2.2000000000000002</v>
      </c>
      <c r="AF9" s="15">
        <f>VLOOKUP(AF$4,'Tüpoloogia tabel'!$C$1:$T$51,MATCH($A9,'Tüpoloogia tabel'!$C$1:$T$1,0),FALSE)</f>
        <v>11.44736842105263</v>
      </c>
      <c r="AG9" s="15">
        <f>VLOOKUP(AG$4,'Tüpoloogia tabel'!$C$1:$T$51,MATCH($A9,'Tüpoloogia tabel'!$C$1:$T$1,0),FALSE)</f>
        <v>17.660263157894736</v>
      </c>
      <c r="AH9" s="15">
        <f>(VLOOKUP(AH$4,'Tüpoloogia tabel'!$C$1:$T$51,MATCH($A9,'Tüpoloogia tabel'!$C$1:$T$1,0),FALSE))*E9</f>
        <v>12.5</v>
      </c>
      <c r="AI9" s="15">
        <f>(VLOOKUP(AI$4,'Tüpoloogia tabel'!$C$1:$T$51,MATCH($A9,'Tüpoloogia tabel'!$C$1:$T$1,0),FALSE))*D9*E9</f>
        <v>2485.0930555555551</v>
      </c>
      <c r="AJ9" s="15">
        <f t="shared" si="5"/>
        <v>58.215263157894732</v>
      </c>
      <c r="AK9" s="15">
        <f>VLOOKUP(AK$4,'Tüpoloogia tabel'!$C$1:$T$51,MATCH($A9,'Tüpoloogia tabel'!$C$1:$T$1,0),FALSE)</f>
        <v>0.8</v>
      </c>
      <c r="AL9" s="15">
        <f>VLOOKUP(AL$4,'Tüpoloogia tabel'!$C$1:$T$51,MATCH($A9,'Tüpoloogia tabel'!$C$1:$T$1,0),FALSE)</f>
        <v>1</v>
      </c>
      <c r="AM9" s="15">
        <f>VLOOKUP(AM$4,'Tüpoloogia tabel'!$C$1:$T$51,MATCH($A9,'Tüpoloogia tabel'!$C$1:$T$1,0),FALSE)</f>
        <v>0.7</v>
      </c>
      <c r="AN9" s="15">
        <f>VLOOKUP(AN$4,'Tüpoloogia tabel'!$C$1:$T$51,MATCH($A9,'Tüpoloogia tabel'!$C$1:$T$1,0),FALSE)</f>
        <v>0.35</v>
      </c>
      <c r="AO9" s="15">
        <f>VLOOKUP(AO$4,'Tüpoloogia tabel'!$C$1:$T$51,MATCH($A9,'Tüpoloogia tabel'!$C$1:$T$1,0),FALSE)</f>
        <v>2.6</v>
      </c>
      <c r="AP9" s="15">
        <f>VLOOKUP(AP$4,'Tüpoloogia tabel'!$C$1:$T$51,MATCH($A9,'Tüpoloogia tabel'!$C$1:$T$1,0),FALSE)</f>
        <v>2</v>
      </c>
      <c r="AQ9" s="15">
        <f>VLOOKUP(AQ$4,'Tüpoloogia tabel'!$C$1:$T$51,MATCH($A9,'Tüpoloogia tabel'!$C$1:$T$1,0),FALSE)</f>
        <v>2.9</v>
      </c>
      <c r="AR9" s="16">
        <f>VLOOKUP(AR$4,'Tüpoloogia tabel'!$C$1:$T$51,MATCH($A9,'Tüpoloogia tabel'!$C$1:$T$1,0),FALSE)</f>
        <v>0.26</v>
      </c>
      <c r="AS9" s="16">
        <f>VLOOKUP(AS$4,'Tüpoloogia tabel'!$C$1:$T$51,MATCH($A9,'Tüpoloogia tabel'!$C$1:$T$1,0),FALSE)</f>
        <v>0.49</v>
      </c>
      <c r="AT9" s="16">
        <f>VLOOKUP(AT$4,'Tüpoloogia tabel'!$C$1:$T$51,MATCH($A9,'Tüpoloogia tabel'!$C$1:$T$1,0),FALSE)</f>
        <v>0.40500000000000003</v>
      </c>
      <c r="AU9" s="16">
        <f>VLOOKUP(AU$4,'Tüpoloogia tabel'!$C$1:$T$51,MATCH($A9,'Tüpoloogia tabel'!$C$1:$T$1,0),FALSE)</f>
        <v>0.15</v>
      </c>
      <c r="AV9" s="16">
        <f>VLOOKUP(AV$4,'Tüpoloogia tabel'!$C$1:$T$51,MATCH($A9,'Tüpoloogia tabel'!$C$1:$T$1,0),FALSE)</f>
        <v>0.2</v>
      </c>
      <c r="AW9" s="16">
        <f>VLOOKUP(AW$4,'Tüpoloogia tabel'!$C$1:$T$51,MATCH($A9,'Tüpoloogia tabel'!$C$1:$T$1,0),FALSE)</f>
        <v>0.01</v>
      </c>
      <c r="AX9" s="16">
        <f>VLOOKUP(AX$4,'Tüpoloogia tabel'!$C$1:$T$51,MATCH($A9,'Tüpoloogia tabel'!$C$1:$T$1,0),FALSE)</f>
        <v>0</v>
      </c>
      <c r="AY9" s="16">
        <f>VLOOKUP(AY$4,'Tüpoloogia tabel'!$C$1:$T$51,MATCH($A9,'Tüpoloogia tabel'!$C$1:$T$1,0),FALSE)</f>
        <v>0.42</v>
      </c>
      <c r="AZ9" s="16">
        <f>VLOOKUP(AZ$4,'Tüpoloogia tabel'!$C$1:$T$51,MATCH($A9,'Tüpoloogia tabel'!$C$1:$T$1,0),FALSE)</f>
        <v>3.1</v>
      </c>
      <c r="BA9" s="232">
        <f>VLOOKUP(BA$4,'Tüpoloogia tabel'!$C$1:$T$51,MATCH($A9,'Tüpoloogia tabel'!$C$1:$T$1,0),FALSE)</f>
        <v>0.30000000000000043</v>
      </c>
      <c r="BB9" s="232">
        <f>VLOOKUP(BB$4,'Tüpoloogia tabel'!$C$1:$T$51,MATCH($A9,'Tüpoloogia tabel'!$C$1:$T$1,0),FALSE)</f>
        <v>0.37</v>
      </c>
      <c r="BC9" s="232">
        <f>VLOOKUP(BC$4,'Tüpoloogia tabel'!$C$1:$T$51,MATCH($A9,'Tüpoloogia tabel'!$C$1:$T$1,0),FALSE)</f>
        <v>0.35</v>
      </c>
      <c r="BD9" s="232">
        <f>VLOOKUP(BD$4,'Tüpoloogia tabel'!$C$1:$T$51,MATCH($A9,'Tüpoloogia tabel'!$C$1:$T$1,0),FALSE)</f>
        <v>0.45</v>
      </c>
      <c r="BE9" s="232">
        <f>VLOOKUP(BE$4,'Tüpoloogia tabel'!$C$1:$T$51,MATCH($A9,'Tüpoloogia tabel'!$C$1:$T$1,0),FALSE)</f>
        <v>0.30000000000000043</v>
      </c>
      <c r="BF9" s="16">
        <f>VLOOKUP(BF$4,'Tüpoloogia tabel'!$C$1:$T$51,MATCH($A9,'Tüpoloogia tabel'!$C$1:$T$1,0),FALSE)</f>
        <v>1.7999999999999998</v>
      </c>
      <c r="BG9" s="16">
        <f>VLOOKUP(BG$4,'Tüpoloogia tabel'!$C$1:$T$51,MATCH($A9,'Tüpoloogia tabel'!$C$1:$T$1,0),FALSE)</f>
        <v>2.199999999999998</v>
      </c>
      <c r="BH9" s="16">
        <f>VLOOKUP(BH$4,'Tüpoloogia tabel'!$C$1:$T$51,MATCH($A9,'Tüpoloogia tabel'!$C$1:$T$1,0),FALSE)</f>
        <v>1.4599999999999973</v>
      </c>
      <c r="BI9" s="16">
        <f>VLOOKUP(BI$4,'Tüpoloogia tabel'!$C$1:$T$51,MATCH($A9,'Tüpoloogia tabel'!$C$1:$T$1,0),FALSE)</f>
        <v>1.579333333333335</v>
      </c>
      <c r="BJ9" s="16">
        <f>VLOOKUP(BJ$4,'Tüpoloogia tabel'!$C$1:$T$51,MATCH($A9,'Tüpoloogia tabel'!$C$1:$T$1,0),FALSE)</f>
        <v>0.8</v>
      </c>
      <c r="BK9" s="16">
        <f>VLOOKUP(BK$4,'Tüpoloogia tabel'!$C$1:$T$51,MATCH($A9,'Tüpoloogia tabel'!$C$1:$T$1,0),FALSE)</f>
        <v>2.0649999999999999</v>
      </c>
      <c r="BL9" s="216">
        <f t="shared" si="6"/>
        <v>2927.9468314783444</v>
      </c>
      <c r="BM9" s="1">
        <v>4</v>
      </c>
      <c r="BN9" s="1">
        <v>0</v>
      </c>
      <c r="BO9" s="1">
        <f t="shared" si="7"/>
        <v>50</v>
      </c>
      <c r="BP9" s="217">
        <f t="shared" si="8"/>
        <v>58.215263157894732</v>
      </c>
      <c r="BQ9" s="217">
        <f t="shared" ref="BQ9:BS9" si="23">BP9</f>
        <v>58.215263157894732</v>
      </c>
      <c r="BR9" s="217">
        <f t="shared" si="23"/>
        <v>58.215263157894732</v>
      </c>
      <c r="BS9" s="217">
        <f t="shared" si="23"/>
        <v>58.215263157894732</v>
      </c>
      <c r="BT9" s="217">
        <f t="shared" si="9"/>
        <v>232.86105263157893</v>
      </c>
      <c r="BU9" s="217">
        <f t="shared" si="10"/>
        <v>653.68923611111109</v>
      </c>
      <c r="BV9" s="217">
        <f t="shared" si="11"/>
        <v>808.30515959856734</v>
      </c>
      <c r="BW9" s="217">
        <f t="shared" si="12"/>
        <v>415.65172755771408</v>
      </c>
      <c r="BX9" s="216">
        <f t="shared" si="13"/>
        <v>0.21707009645873945</v>
      </c>
      <c r="BY9" s="216">
        <f t="shared" si="18"/>
        <v>261.78653632923977</v>
      </c>
      <c r="BZ9" s="216">
        <f t="shared" si="21"/>
        <v>3605.3850953652982</v>
      </c>
      <c r="CA9" s="216">
        <f t="shared" si="19"/>
        <v>3189.7333678075843</v>
      </c>
      <c r="CB9" s="218">
        <f t="shared" si="14"/>
        <v>4.14456595599344</v>
      </c>
    </row>
    <row r="10" spans="1:80" x14ac:dyDescent="0.25">
      <c r="A10" s="248" t="s">
        <v>474</v>
      </c>
      <c r="B10" s="231" t="s">
        <v>638</v>
      </c>
      <c r="C10" s="231" t="s">
        <v>462</v>
      </c>
      <c r="D10" s="249">
        <v>2</v>
      </c>
      <c r="E10" s="249">
        <v>1</v>
      </c>
      <c r="F10" s="250"/>
      <c r="G10" s="15">
        <f>(VLOOKUP(G$4,'Tüpoloogia tabel'!$C$1:$T$51,MATCH($A10,'Tüpoloogia tabel'!$C$1:$T$1,0),FALSE))*D10</f>
        <v>397.61488888888886</v>
      </c>
      <c r="H10" s="15">
        <f>(VLOOKUP(H$4,'Tüpoloogia tabel'!$C$1:$T$51,MATCH($A10,'Tüpoloogia tabel'!$C$1:$T$1,0),FALSE))*D10*E10</f>
        <v>6.599444444444444</v>
      </c>
      <c r="I10" s="15">
        <f>(VLOOKUP(I$4,'Tüpoloogia tabel'!$C$1:$T$51,MATCH($A10,'Tüpoloogia tabel'!$C$1:$T$1,0),FALSE))*D10*E10</f>
        <v>20.518055555555556</v>
      </c>
      <c r="J10" s="15">
        <f>(VLOOKUP(J$4,'Tüpoloogia tabel'!$C$1:$T$51,MATCH($A10,'Tüpoloogia tabel'!$C$1:$T$1,0),FALSE))*D10*E10</f>
        <v>370.90792222222223</v>
      </c>
      <c r="K10" s="15">
        <f>(VLOOKUP(K$4,'Tüpoloogia tabel'!$C$1:$T$51,MATCH($A10,'Tüpoloogia tabel'!$C$1:$T$1,0),FALSE))*D10*E10</f>
        <v>307.84727777777778</v>
      </c>
      <c r="L10" s="244">
        <f>VLOOKUP(L$4,'Tüpoloogia tabel'!$C$1:$T$51,MATCH($A10,'Tüpoloogia tabel'!$C$1:$T$1,0),FALSE)</f>
        <v>70</v>
      </c>
      <c r="M10" s="228">
        <f>VLOOKUP(M$4,'Tüpoloogia tabel'!$C$1:$T$51,MATCH($A10,'Tüpoloogia tabel'!$C$1:$T$1,0),FALSE)</f>
        <v>0</v>
      </c>
      <c r="N10" s="228">
        <f>VLOOKUP(N$4,'Tüpoloogia tabel'!$C$1:$T$51,MATCH($A10,'Tüpoloogia tabel'!$C$1:$T$1,0),FALSE)</f>
        <v>96.666666666666671</v>
      </c>
      <c r="O10" s="245">
        <f>VLOOKUP(O$4,'Tüpoloogia tabel'!$C$1:$T$51,MATCH($A10,'Tüpoloogia tabel'!$C$1:$T$1,0),FALSE)</f>
        <v>0.26409503068076284</v>
      </c>
      <c r="P10" s="228">
        <f>VLOOKUP(P$4,'Tüpoloogia tabel'!$C$1:$T$51,MATCH($A10,'Tüpoloogia tabel'!$C$1:$T$1,0),FALSE)</f>
        <v>63.333333333333329</v>
      </c>
      <c r="Q10" s="335">
        <f t="shared" si="0"/>
        <v>199.49736842105261</v>
      </c>
      <c r="R10" s="336">
        <f t="shared" si="15"/>
        <v>138.89110478716327</v>
      </c>
      <c r="S10" s="14">
        <f t="shared" si="1"/>
        <v>397.61488888888886</v>
      </c>
      <c r="T10" s="336">
        <f t="shared" si="2"/>
        <v>397.61488888888886</v>
      </c>
      <c r="U10" s="4">
        <f t="shared" si="3"/>
        <v>7.9199999999999919</v>
      </c>
      <c r="V10" s="337">
        <f t="shared" si="4"/>
        <v>52.68626363388934</v>
      </c>
      <c r="W10" s="338">
        <f t="shared" si="16"/>
        <v>3.0512559189295696</v>
      </c>
      <c r="X10" s="228">
        <f>VLOOKUP(X$4,'Tüpoloogia tabel'!$C$1:$T$51,MATCH($A10,'Tüpoloogia tabel'!$C$1:$T$1,0),FALSE)</f>
        <v>223.41379310344828</v>
      </c>
      <c r="Y10" s="228">
        <f>VLOOKUP(Y$4,'Tüpoloogia tabel'!$C$1:$T$51,MATCH($A10,'Tüpoloogia tabel'!$C$1:$T$1,0),FALSE)</f>
        <v>160.55172413793105</v>
      </c>
      <c r="Z10" s="229">
        <f>VLOOKUP(Z$4,'Tüpoloogia tabel'!$C$1:$T$51,MATCH($A10,'Tüpoloogia tabel'!$C$1:$T$1,0),FALSE)</f>
        <v>35.620689655172413</v>
      </c>
      <c r="AA10" s="235"/>
      <c r="AB10" s="235"/>
      <c r="AC10" s="15">
        <f>VLOOKUP(AC$4,'Tüpoloogia tabel'!$C$1:$T$51,MATCH($A10,'Tüpoloogia tabel'!$C$1:$T$1,0),FALSE)</f>
        <v>3.5061666666666658</v>
      </c>
      <c r="AD10" s="15">
        <f>VLOOKUP(AD$4,'Tüpoloogia tabel'!$C$1:$T$51,MATCH($A10,'Tüpoloogia tabel'!$C$1:$T$1,0),FALSE)</f>
        <v>2.5</v>
      </c>
      <c r="AE10" s="15">
        <f>VLOOKUP(AE$4,'Tüpoloogia tabel'!$C$1:$T$51,MATCH($A10,'Tüpoloogia tabel'!$C$1:$T$1,0),FALSE)</f>
        <v>2.2000000000000002</v>
      </c>
      <c r="AF10" s="15">
        <f>VLOOKUP(AF$4,'Tüpoloogia tabel'!$C$1:$T$51,MATCH($A10,'Tüpoloogia tabel'!$C$1:$T$1,0),FALSE)</f>
        <v>11.44736842105263</v>
      </c>
      <c r="AG10" s="15">
        <f>VLOOKUP(AG$4,'Tüpoloogia tabel'!$C$1:$T$51,MATCH($A10,'Tüpoloogia tabel'!$C$1:$T$1,0),FALSE)</f>
        <v>17.660263157894736</v>
      </c>
      <c r="AH10" s="15">
        <f>(VLOOKUP(AH$4,'Tüpoloogia tabel'!$C$1:$T$51,MATCH($A10,'Tüpoloogia tabel'!$C$1:$T$1,0),FALSE))*E10</f>
        <v>2.5</v>
      </c>
      <c r="AI10" s="15">
        <f>(VLOOKUP(AI$4,'Tüpoloogia tabel'!$C$1:$T$51,MATCH($A10,'Tüpoloogia tabel'!$C$1:$T$1,0),FALSE))*D10*E10</f>
        <v>994.03722222222211</v>
      </c>
      <c r="AJ10" s="15">
        <f t="shared" si="5"/>
        <v>93.535789473684204</v>
      </c>
      <c r="AK10" s="15">
        <f>VLOOKUP(AK$4,'Tüpoloogia tabel'!$C$1:$T$51,MATCH($A10,'Tüpoloogia tabel'!$C$1:$T$1,0),FALSE)</f>
        <v>0.8</v>
      </c>
      <c r="AL10" s="15">
        <f>VLOOKUP(AL$4,'Tüpoloogia tabel'!$C$1:$T$51,MATCH($A10,'Tüpoloogia tabel'!$C$1:$T$1,0),FALSE)</f>
        <v>1</v>
      </c>
      <c r="AM10" s="15">
        <f>VLOOKUP(AM$4,'Tüpoloogia tabel'!$C$1:$T$51,MATCH($A10,'Tüpoloogia tabel'!$C$1:$T$1,0),FALSE)</f>
        <v>0.7</v>
      </c>
      <c r="AN10" s="15">
        <f>VLOOKUP(AN$4,'Tüpoloogia tabel'!$C$1:$T$51,MATCH($A10,'Tüpoloogia tabel'!$C$1:$T$1,0),FALSE)</f>
        <v>0.35</v>
      </c>
      <c r="AO10" s="15">
        <f>VLOOKUP(AO$4,'Tüpoloogia tabel'!$C$1:$T$51,MATCH($A10,'Tüpoloogia tabel'!$C$1:$T$1,0),FALSE)</f>
        <v>2.6</v>
      </c>
      <c r="AP10" s="15">
        <f>VLOOKUP(AP$4,'Tüpoloogia tabel'!$C$1:$T$51,MATCH($A10,'Tüpoloogia tabel'!$C$1:$T$1,0),FALSE)</f>
        <v>2</v>
      </c>
      <c r="AQ10" s="15">
        <f>VLOOKUP(AQ$4,'Tüpoloogia tabel'!$C$1:$T$51,MATCH($A10,'Tüpoloogia tabel'!$C$1:$T$1,0),FALSE)</f>
        <v>2.9</v>
      </c>
      <c r="AR10" s="16">
        <f>VLOOKUP(AR$4,'Tüpoloogia tabel'!$C$1:$T$51,MATCH($A10,'Tüpoloogia tabel'!$C$1:$T$1,0),FALSE)</f>
        <v>0.26</v>
      </c>
      <c r="AS10" s="16">
        <f>VLOOKUP(AS$4,'Tüpoloogia tabel'!$C$1:$T$51,MATCH($A10,'Tüpoloogia tabel'!$C$1:$T$1,0),FALSE)</f>
        <v>0.49</v>
      </c>
      <c r="AT10" s="16">
        <f>VLOOKUP(AT$4,'Tüpoloogia tabel'!$C$1:$T$51,MATCH($A10,'Tüpoloogia tabel'!$C$1:$T$1,0),FALSE)</f>
        <v>0.40500000000000003</v>
      </c>
      <c r="AU10" s="16">
        <f>VLOOKUP(AU$4,'Tüpoloogia tabel'!$C$1:$T$51,MATCH($A10,'Tüpoloogia tabel'!$C$1:$T$1,0),FALSE)</f>
        <v>0.15</v>
      </c>
      <c r="AV10" s="16">
        <f>VLOOKUP(AV$4,'Tüpoloogia tabel'!$C$1:$T$51,MATCH($A10,'Tüpoloogia tabel'!$C$1:$T$1,0),FALSE)</f>
        <v>0.2</v>
      </c>
      <c r="AW10" s="16">
        <f>VLOOKUP(AW$4,'Tüpoloogia tabel'!$C$1:$T$51,MATCH($A10,'Tüpoloogia tabel'!$C$1:$T$1,0),FALSE)</f>
        <v>0.01</v>
      </c>
      <c r="AX10" s="16">
        <f>VLOOKUP(AX$4,'Tüpoloogia tabel'!$C$1:$T$51,MATCH($A10,'Tüpoloogia tabel'!$C$1:$T$1,0),FALSE)</f>
        <v>0</v>
      </c>
      <c r="AY10" s="16">
        <f>VLOOKUP(AY$4,'Tüpoloogia tabel'!$C$1:$T$51,MATCH($A10,'Tüpoloogia tabel'!$C$1:$T$1,0),FALSE)</f>
        <v>0.42</v>
      </c>
      <c r="AZ10" s="16">
        <f>VLOOKUP(AZ$4,'Tüpoloogia tabel'!$C$1:$T$51,MATCH($A10,'Tüpoloogia tabel'!$C$1:$T$1,0),FALSE)</f>
        <v>3.1</v>
      </c>
      <c r="BA10" s="232">
        <f>VLOOKUP(BA$4,'Tüpoloogia tabel'!$C$1:$T$51,MATCH($A10,'Tüpoloogia tabel'!$C$1:$T$1,0),FALSE)</f>
        <v>0.30000000000000043</v>
      </c>
      <c r="BB10" s="232">
        <f>VLOOKUP(BB$4,'Tüpoloogia tabel'!$C$1:$T$51,MATCH($A10,'Tüpoloogia tabel'!$C$1:$T$1,0),FALSE)</f>
        <v>0.37</v>
      </c>
      <c r="BC10" s="232">
        <f>VLOOKUP(BC$4,'Tüpoloogia tabel'!$C$1:$T$51,MATCH($A10,'Tüpoloogia tabel'!$C$1:$T$1,0),FALSE)</f>
        <v>0.35</v>
      </c>
      <c r="BD10" s="232">
        <f>VLOOKUP(BD$4,'Tüpoloogia tabel'!$C$1:$T$51,MATCH($A10,'Tüpoloogia tabel'!$C$1:$T$1,0),FALSE)</f>
        <v>0.45</v>
      </c>
      <c r="BE10" s="232">
        <f>VLOOKUP(BE$4,'Tüpoloogia tabel'!$C$1:$T$51,MATCH($A10,'Tüpoloogia tabel'!$C$1:$T$1,0),FALSE)</f>
        <v>0.30000000000000043</v>
      </c>
      <c r="BF10" s="16">
        <f>VLOOKUP(BF$4,'Tüpoloogia tabel'!$C$1:$T$51,MATCH($A10,'Tüpoloogia tabel'!$C$1:$T$1,0),FALSE)</f>
        <v>1.7999999999999998</v>
      </c>
      <c r="BG10" s="16">
        <f>VLOOKUP(BG$4,'Tüpoloogia tabel'!$C$1:$T$51,MATCH($A10,'Tüpoloogia tabel'!$C$1:$T$1,0),FALSE)</f>
        <v>2.199999999999998</v>
      </c>
      <c r="BH10" s="16">
        <f>VLOOKUP(BH$4,'Tüpoloogia tabel'!$C$1:$T$51,MATCH($A10,'Tüpoloogia tabel'!$C$1:$T$1,0),FALSE)</f>
        <v>1.4599999999999973</v>
      </c>
      <c r="BI10" s="16">
        <f>VLOOKUP(BI$4,'Tüpoloogia tabel'!$C$1:$T$51,MATCH($A10,'Tüpoloogia tabel'!$C$1:$T$1,0),FALSE)</f>
        <v>1.579333333333335</v>
      </c>
      <c r="BJ10" s="16">
        <f>VLOOKUP(BJ$4,'Tüpoloogia tabel'!$C$1:$T$51,MATCH($A10,'Tüpoloogia tabel'!$C$1:$T$1,0),FALSE)</f>
        <v>0.8</v>
      </c>
      <c r="BK10" s="16">
        <f>VLOOKUP(BK$4,'Tüpoloogia tabel'!$C$1:$T$51,MATCH($A10,'Tüpoloogia tabel'!$C$1:$T$1,0),FALSE)</f>
        <v>2.0649999999999999</v>
      </c>
      <c r="BL10" s="216">
        <f t="shared" si="6"/>
        <v>774.37413746089828</v>
      </c>
      <c r="BM10" s="1">
        <v>4</v>
      </c>
      <c r="BN10" s="1">
        <v>0</v>
      </c>
      <c r="BO10" s="1">
        <f t="shared" si="7"/>
        <v>10</v>
      </c>
      <c r="BP10" s="217">
        <f t="shared" si="8"/>
        <v>93.535789473684204</v>
      </c>
      <c r="BQ10" s="217">
        <f t="shared" ref="BQ10:BS10" si="24">BP10</f>
        <v>93.535789473684204</v>
      </c>
      <c r="BR10" s="217">
        <f t="shared" si="24"/>
        <v>93.535789473684204</v>
      </c>
      <c r="BS10" s="217">
        <f t="shared" si="24"/>
        <v>93.535789473684204</v>
      </c>
      <c r="BT10" s="217">
        <f t="shared" si="9"/>
        <v>0</v>
      </c>
      <c r="BU10" s="217">
        <f t="shared" si="10"/>
        <v>56.295138888888886</v>
      </c>
      <c r="BV10" s="217">
        <f t="shared" si="11"/>
        <v>69.446294288354039</v>
      </c>
      <c r="BW10" s="217">
        <f t="shared" si="12"/>
        <v>129.51234360110868</v>
      </c>
      <c r="BX10" s="216">
        <f t="shared" si="13"/>
        <v>2.9381714248584427E-2</v>
      </c>
      <c r="BY10" s="216">
        <f t="shared" si="18"/>
        <v>35.434347383792819</v>
      </c>
      <c r="BZ10" s="216">
        <f t="shared" si="21"/>
        <v>939.32082844579975</v>
      </c>
      <c r="CA10" s="216">
        <f t="shared" si="19"/>
        <v>809.80848484469107</v>
      </c>
      <c r="CB10" s="218">
        <f t="shared" si="14"/>
        <v>2.6305526905755467</v>
      </c>
    </row>
    <row r="11" spans="1:80" x14ac:dyDescent="0.25">
      <c r="A11" s="248" t="s">
        <v>474</v>
      </c>
      <c r="B11" s="231" t="s">
        <v>639</v>
      </c>
      <c r="C11" s="231" t="s">
        <v>462</v>
      </c>
      <c r="D11" s="249">
        <v>2</v>
      </c>
      <c r="E11" s="249">
        <v>2</v>
      </c>
      <c r="F11" s="250"/>
      <c r="G11" s="15">
        <f>(VLOOKUP(G$4,'Tüpoloogia tabel'!$C$1:$T$51,MATCH($A11,'Tüpoloogia tabel'!$C$1:$T$1,0),FALSE))*D11</f>
        <v>397.61488888888886</v>
      </c>
      <c r="H11" s="15">
        <f>(VLOOKUP(H$4,'Tüpoloogia tabel'!$C$1:$T$51,MATCH($A11,'Tüpoloogia tabel'!$C$1:$T$1,0),FALSE))*D11*E11</f>
        <v>13.198888888888888</v>
      </c>
      <c r="I11" s="15">
        <f>(VLOOKUP(I$4,'Tüpoloogia tabel'!$C$1:$T$51,MATCH($A11,'Tüpoloogia tabel'!$C$1:$T$1,0),FALSE))*D11*E11</f>
        <v>41.036111111111111</v>
      </c>
      <c r="J11" s="15">
        <f>(VLOOKUP(J$4,'Tüpoloogia tabel'!$C$1:$T$51,MATCH($A11,'Tüpoloogia tabel'!$C$1:$T$1,0),FALSE))*D11*E11</f>
        <v>741.81584444444445</v>
      </c>
      <c r="K11" s="15">
        <f>(VLOOKUP(K$4,'Tüpoloogia tabel'!$C$1:$T$51,MATCH($A11,'Tüpoloogia tabel'!$C$1:$T$1,0),FALSE))*D11*E11</f>
        <v>615.69455555555555</v>
      </c>
      <c r="L11" s="244">
        <f>VLOOKUP(L$4,'Tüpoloogia tabel'!$C$1:$T$51,MATCH($A11,'Tüpoloogia tabel'!$C$1:$T$1,0),FALSE)</f>
        <v>70</v>
      </c>
      <c r="M11" s="228">
        <f>VLOOKUP(M$4,'Tüpoloogia tabel'!$C$1:$T$51,MATCH($A11,'Tüpoloogia tabel'!$C$1:$T$1,0),FALSE)</f>
        <v>0</v>
      </c>
      <c r="N11" s="228">
        <f>VLOOKUP(N$4,'Tüpoloogia tabel'!$C$1:$T$51,MATCH($A11,'Tüpoloogia tabel'!$C$1:$T$1,0),FALSE)</f>
        <v>96.666666666666671</v>
      </c>
      <c r="O11" s="245">
        <f>VLOOKUP(O$4,'Tüpoloogia tabel'!$C$1:$T$51,MATCH($A11,'Tüpoloogia tabel'!$C$1:$T$1,0),FALSE)</f>
        <v>0.26409503068076284</v>
      </c>
      <c r="P11" s="228">
        <f>VLOOKUP(P$4,'Tüpoloogia tabel'!$C$1:$T$51,MATCH($A11,'Tüpoloogia tabel'!$C$1:$T$1,0),FALSE)</f>
        <v>63.333333333333329</v>
      </c>
      <c r="Q11" s="335">
        <f t="shared" si="0"/>
        <v>752.19999999999993</v>
      </c>
      <c r="R11" s="336">
        <f t="shared" si="15"/>
        <v>545.62771792193018</v>
      </c>
      <c r="S11" s="14">
        <f t="shared" si="1"/>
        <v>397.61488888888886</v>
      </c>
      <c r="T11" s="336">
        <f t="shared" si="2"/>
        <v>397.61488888888886</v>
      </c>
      <c r="U11" s="4">
        <f t="shared" si="3"/>
        <v>7.9199999999999919</v>
      </c>
      <c r="V11" s="337">
        <f t="shared" si="4"/>
        <v>198.65228207806979</v>
      </c>
      <c r="W11" s="338">
        <f t="shared" si="16"/>
        <v>2.7930316196525635</v>
      </c>
      <c r="X11" s="228">
        <f>VLOOKUP(X$4,'Tüpoloogia tabel'!$C$1:$T$51,MATCH($A11,'Tüpoloogia tabel'!$C$1:$T$1,0),FALSE)</f>
        <v>223.41379310344828</v>
      </c>
      <c r="Y11" s="228">
        <f>VLOOKUP(Y$4,'Tüpoloogia tabel'!$C$1:$T$51,MATCH($A11,'Tüpoloogia tabel'!$C$1:$T$1,0),FALSE)</f>
        <v>160.55172413793105</v>
      </c>
      <c r="Z11" s="229">
        <f>VLOOKUP(Z$4,'Tüpoloogia tabel'!$C$1:$T$51,MATCH($A11,'Tüpoloogia tabel'!$C$1:$T$1,0),FALSE)</f>
        <v>35.620689655172413</v>
      </c>
      <c r="AA11" s="235"/>
      <c r="AB11" s="235"/>
      <c r="AC11" s="15">
        <f>VLOOKUP(AC$4,'Tüpoloogia tabel'!$C$1:$T$51,MATCH($A11,'Tüpoloogia tabel'!$C$1:$T$1,0),FALSE)</f>
        <v>3.5061666666666658</v>
      </c>
      <c r="AD11" s="15">
        <f>VLOOKUP(AD$4,'Tüpoloogia tabel'!$C$1:$T$51,MATCH($A11,'Tüpoloogia tabel'!$C$1:$T$1,0),FALSE)</f>
        <v>2.5</v>
      </c>
      <c r="AE11" s="15">
        <f>VLOOKUP(AE$4,'Tüpoloogia tabel'!$C$1:$T$51,MATCH($A11,'Tüpoloogia tabel'!$C$1:$T$1,0),FALSE)</f>
        <v>2.2000000000000002</v>
      </c>
      <c r="AF11" s="15">
        <f>VLOOKUP(AF$4,'Tüpoloogia tabel'!$C$1:$T$51,MATCH($A11,'Tüpoloogia tabel'!$C$1:$T$1,0),FALSE)</f>
        <v>11.44736842105263</v>
      </c>
      <c r="AG11" s="15">
        <f>VLOOKUP(AG$4,'Tüpoloogia tabel'!$C$1:$T$51,MATCH($A11,'Tüpoloogia tabel'!$C$1:$T$1,0),FALSE)</f>
        <v>17.660263157894736</v>
      </c>
      <c r="AH11" s="15">
        <f>(VLOOKUP(AH$4,'Tüpoloogia tabel'!$C$1:$T$51,MATCH($A11,'Tüpoloogia tabel'!$C$1:$T$1,0),FALSE))*E11</f>
        <v>5</v>
      </c>
      <c r="AI11" s="15">
        <f>(VLOOKUP(AI$4,'Tüpoloogia tabel'!$C$1:$T$51,MATCH($A11,'Tüpoloogia tabel'!$C$1:$T$1,0),FALSE))*D11*E11</f>
        <v>1988.0744444444442</v>
      </c>
      <c r="AJ11" s="15">
        <f t="shared" si="5"/>
        <v>93.535789473684204</v>
      </c>
      <c r="AK11" s="15">
        <f>VLOOKUP(AK$4,'Tüpoloogia tabel'!$C$1:$T$51,MATCH($A11,'Tüpoloogia tabel'!$C$1:$T$1,0),FALSE)</f>
        <v>0.8</v>
      </c>
      <c r="AL11" s="15">
        <f>VLOOKUP(AL$4,'Tüpoloogia tabel'!$C$1:$T$51,MATCH($A11,'Tüpoloogia tabel'!$C$1:$T$1,0),FALSE)</f>
        <v>1</v>
      </c>
      <c r="AM11" s="15">
        <f>VLOOKUP(AM$4,'Tüpoloogia tabel'!$C$1:$T$51,MATCH($A11,'Tüpoloogia tabel'!$C$1:$T$1,0),FALSE)</f>
        <v>0.7</v>
      </c>
      <c r="AN11" s="15">
        <f>VLOOKUP(AN$4,'Tüpoloogia tabel'!$C$1:$T$51,MATCH($A11,'Tüpoloogia tabel'!$C$1:$T$1,0),FALSE)</f>
        <v>0.35</v>
      </c>
      <c r="AO11" s="15">
        <f>VLOOKUP(AO$4,'Tüpoloogia tabel'!$C$1:$T$51,MATCH($A11,'Tüpoloogia tabel'!$C$1:$T$1,0),FALSE)</f>
        <v>2.6</v>
      </c>
      <c r="AP11" s="15">
        <f>VLOOKUP(AP$4,'Tüpoloogia tabel'!$C$1:$T$51,MATCH($A11,'Tüpoloogia tabel'!$C$1:$T$1,0),FALSE)</f>
        <v>2</v>
      </c>
      <c r="AQ11" s="15">
        <f>VLOOKUP(AQ$4,'Tüpoloogia tabel'!$C$1:$T$51,MATCH($A11,'Tüpoloogia tabel'!$C$1:$T$1,0),FALSE)</f>
        <v>2.9</v>
      </c>
      <c r="AR11" s="16">
        <f>VLOOKUP(AR$4,'Tüpoloogia tabel'!$C$1:$T$51,MATCH($A11,'Tüpoloogia tabel'!$C$1:$T$1,0),FALSE)</f>
        <v>0.26</v>
      </c>
      <c r="AS11" s="16">
        <f>VLOOKUP(AS$4,'Tüpoloogia tabel'!$C$1:$T$51,MATCH($A11,'Tüpoloogia tabel'!$C$1:$T$1,0),FALSE)</f>
        <v>0.49</v>
      </c>
      <c r="AT11" s="16">
        <f>VLOOKUP(AT$4,'Tüpoloogia tabel'!$C$1:$T$51,MATCH($A11,'Tüpoloogia tabel'!$C$1:$T$1,0),FALSE)</f>
        <v>0.40500000000000003</v>
      </c>
      <c r="AU11" s="16">
        <f>VLOOKUP(AU$4,'Tüpoloogia tabel'!$C$1:$T$51,MATCH($A11,'Tüpoloogia tabel'!$C$1:$T$1,0),FALSE)</f>
        <v>0.15</v>
      </c>
      <c r="AV11" s="16">
        <f>VLOOKUP(AV$4,'Tüpoloogia tabel'!$C$1:$T$51,MATCH($A11,'Tüpoloogia tabel'!$C$1:$T$1,0),FALSE)</f>
        <v>0.2</v>
      </c>
      <c r="AW11" s="16">
        <f>VLOOKUP(AW$4,'Tüpoloogia tabel'!$C$1:$T$51,MATCH($A11,'Tüpoloogia tabel'!$C$1:$T$1,0),FALSE)</f>
        <v>0.01</v>
      </c>
      <c r="AX11" s="16">
        <f>VLOOKUP(AX$4,'Tüpoloogia tabel'!$C$1:$T$51,MATCH($A11,'Tüpoloogia tabel'!$C$1:$T$1,0),FALSE)</f>
        <v>0</v>
      </c>
      <c r="AY11" s="16">
        <f>VLOOKUP(AY$4,'Tüpoloogia tabel'!$C$1:$T$51,MATCH($A11,'Tüpoloogia tabel'!$C$1:$T$1,0),FALSE)</f>
        <v>0.42</v>
      </c>
      <c r="AZ11" s="16">
        <f>VLOOKUP(AZ$4,'Tüpoloogia tabel'!$C$1:$T$51,MATCH($A11,'Tüpoloogia tabel'!$C$1:$T$1,0),FALSE)</f>
        <v>3.1</v>
      </c>
      <c r="BA11" s="232">
        <f>VLOOKUP(BA$4,'Tüpoloogia tabel'!$C$1:$T$51,MATCH($A11,'Tüpoloogia tabel'!$C$1:$T$1,0),FALSE)</f>
        <v>0.30000000000000043</v>
      </c>
      <c r="BB11" s="232">
        <f>VLOOKUP(BB$4,'Tüpoloogia tabel'!$C$1:$T$51,MATCH($A11,'Tüpoloogia tabel'!$C$1:$T$1,0),FALSE)</f>
        <v>0.37</v>
      </c>
      <c r="BC11" s="232">
        <f>VLOOKUP(BC$4,'Tüpoloogia tabel'!$C$1:$T$51,MATCH($A11,'Tüpoloogia tabel'!$C$1:$T$1,0),FALSE)</f>
        <v>0.35</v>
      </c>
      <c r="BD11" s="232">
        <f>VLOOKUP(BD$4,'Tüpoloogia tabel'!$C$1:$T$51,MATCH($A11,'Tüpoloogia tabel'!$C$1:$T$1,0),FALSE)</f>
        <v>0.45</v>
      </c>
      <c r="BE11" s="232">
        <f>VLOOKUP(BE$4,'Tüpoloogia tabel'!$C$1:$T$51,MATCH($A11,'Tüpoloogia tabel'!$C$1:$T$1,0),FALSE)</f>
        <v>0.30000000000000043</v>
      </c>
      <c r="BF11" s="16">
        <f>VLOOKUP(BF$4,'Tüpoloogia tabel'!$C$1:$T$51,MATCH($A11,'Tüpoloogia tabel'!$C$1:$T$1,0),FALSE)</f>
        <v>1.7999999999999998</v>
      </c>
      <c r="BG11" s="16">
        <f>VLOOKUP(BG$4,'Tüpoloogia tabel'!$C$1:$T$51,MATCH($A11,'Tüpoloogia tabel'!$C$1:$T$1,0),FALSE)</f>
        <v>2.199999999999998</v>
      </c>
      <c r="BH11" s="16">
        <f>VLOOKUP(BH$4,'Tüpoloogia tabel'!$C$1:$T$51,MATCH($A11,'Tüpoloogia tabel'!$C$1:$T$1,0),FALSE)</f>
        <v>1.4599999999999973</v>
      </c>
      <c r="BI11" s="16">
        <f>VLOOKUP(BI$4,'Tüpoloogia tabel'!$C$1:$T$51,MATCH($A11,'Tüpoloogia tabel'!$C$1:$T$1,0),FALSE)</f>
        <v>1.579333333333335</v>
      </c>
      <c r="BJ11" s="16">
        <f>VLOOKUP(BJ$4,'Tüpoloogia tabel'!$C$1:$T$51,MATCH($A11,'Tüpoloogia tabel'!$C$1:$T$1,0),FALSE)</f>
        <v>0.8</v>
      </c>
      <c r="BK11" s="16">
        <f>VLOOKUP(BK$4,'Tüpoloogia tabel'!$C$1:$T$51,MATCH($A11,'Tüpoloogia tabel'!$C$1:$T$1,0),FALSE)</f>
        <v>2.0649999999999999</v>
      </c>
      <c r="BL11" s="216">
        <f t="shared" si="6"/>
        <v>1406.2920667014905</v>
      </c>
      <c r="BM11" s="1">
        <v>4</v>
      </c>
      <c r="BN11" s="1">
        <v>0</v>
      </c>
      <c r="BO11" s="1">
        <f t="shared" si="7"/>
        <v>20</v>
      </c>
      <c r="BP11" s="217">
        <f t="shared" si="8"/>
        <v>93.535789473684204</v>
      </c>
      <c r="BQ11" s="217">
        <f t="shared" ref="BQ11:BS11" si="25">BP11</f>
        <v>93.535789473684204</v>
      </c>
      <c r="BR11" s="217">
        <f t="shared" si="25"/>
        <v>93.535789473684204</v>
      </c>
      <c r="BS11" s="217">
        <f t="shared" si="25"/>
        <v>93.535789473684204</v>
      </c>
      <c r="BT11" s="217">
        <f t="shared" si="9"/>
        <v>93.535789473684204</v>
      </c>
      <c r="BU11" s="217">
        <f t="shared" si="10"/>
        <v>215.18055555555554</v>
      </c>
      <c r="BV11" s="217">
        <f t="shared" si="11"/>
        <v>261.84557208518731</v>
      </c>
      <c r="BW11" s="217">
        <f t="shared" si="12"/>
        <v>213.85539817051551</v>
      </c>
      <c r="BX11" s="216">
        <f t="shared" si="13"/>
        <v>8.2509864711934153E-2</v>
      </c>
      <c r="BY11" s="216">
        <f t="shared" si="18"/>
        <v>99.506896842592582</v>
      </c>
      <c r="BZ11" s="216">
        <f t="shared" si="21"/>
        <v>1719.6543617145985</v>
      </c>
      <c r="CA11" s="216">
        <f t="shared" si="19"/>
        <v>1505.7989635440831</v>
      </c>
      <c r="CB11" s="218">
        <f t="shared" si="14"/>
        <v>2.4456915364232281</v>
      </c>
    </row>
    <row r="12" spans="1:80" x14ac:dyDescent="0.25">
      <c r="A12" s="248" t="s">
        <v>474</v>
      </c>
      <c r="B12" s="231" t="s">
        <v>640</v>
      </c>
      <c r="C12" s="231" t="s">
        <v>462</v>
      </c>
      <c r="D12" s="249">
        <v>2</v>
      </c>
      <c r="E12" s="249">
        <v>3</v>
      </c>
      <c r="F12" s="250"/>
      <c r="G12" s="15">
        <f>(VLOOKUP(G$4,'Tüpoloogia tabel'!$C$1:$T$51,MATCH($A12,'Tüpoloogia tabel'!$C$1:$T$1,0),FALSE))*D12</f>
        <v>397.61488888888886</v>
      </c>
      <c r="H12" s="15">
        <f>(VLOOKUP(H$4,'Tüpoloogia tabel'!$C$1:$T$51,MATCH($A12,'Tüpoloogia tabel'!$C$1:$T$1,0),FALSE))*D12*E12</f>
        <v>19.798333333333332</v>
      </c>
      <c r="I12" s="15">
        <f>(VLOOKUP(I$4,'Tüpoloogia tabel'!$C$1:$T$51,MATCH($A12,'Tüpoloogia tabel'!$C$1:$T$1,0),FALSE))*D12*E12</f>
        <v>61.554166666666667</v>
      </c>
      <c r="J12" s="15">
        <f>(VLOOKUP(J$4,'Tüpoloogia tabel'!$C$1:$T$51,MATCH($A12,'Tüpoloogia tabel'!$C$1:$T$1,0),FALSE))*D12*E12</f>
        <v>1112.7237666666667</v>
      </c>
      <c r="K12" s="15">
        <f>(VLOOKUP(K$4,'Tüpoloogia tabel'!$C$1:$T$51,MATCH($A12,'Tüpoloogia tabel'!$C$1:$T$1,0),FALSE))*D12*E12</f>
        <v>923.54183333333333</v>
      </c>
      <c r="L12" s="244">
        <f>VLOOKUP(L$4,'Tüpoloogia tabel'!$C$1:$T$51,MATCH($A12,'Tüpoloogia tabel'!$C$1:$T$1,0),FALSE)</f>
        <v>70</v>
      </c>
      <c r="M12" s="228">
        <f>VLOOKUP(M$4,'Tüpoloogia tabel'!$C$1:$T$51,MATCH($A12,'Tüpoloogia tabel'!$C$1:$T$1,0),FALSE)</f>
        <v>0</v>
      </c>
      <c r="N12" s="228">
        <f>VLOOKUP(N$4,'Tüpoloogia tabel'!$C$1:$T$51,MATCH($A12,'Tüpoloogia tabel'!$C$1:$T$1,0),FALSE)</f>
        <v>96.666666666666671</v>
      </c>
      <c r="O12" s="245">
        <f>VLOOKUP(O$4,'Tüpoloogia tabel'!$C$1:$T$51,MATCH($A12,'Tüpoloogia tabel'!$C$1:$T$1,0),FALSE)</f>
        <v>0.26409503068076284</v>
      </c>
      <c r="P12" s="228">
        <f>VLOOKUP(P$4,'Tüpoloogia tabel'!$C$1:$T$51,MATCH($A12,'Tüpoloogia tabel'!$C$1:$T$1,0),FALSE)</f>
        <v>63.333333333333329</v>
      </c>
      <c r="Q12" s="335">
        <f t="shared" si="0"/>
        <v>1658.1078947368419</v>
      </c>
      <c r="R12" s="336">
        <f t="shared" si="15"/>
        <v>1212.2898394043004</v>
      </c>
      <c r="S12" s="14">
        <f t="shared" si="1"/>
        <v>397.61488888888886</v>
      </c>
      <c r="T12" s="336">
        <f t="shared" si="2"/>
        <v>397.61488888888886</v>
      </c>
      <c r="U12" s="4">
        <f t="shared" si="3"/>
        <v>7.9199999999999919</v>
      </c>
      <c r="V12" s="337">
        <f t="shared" si="4"/>
        <v>437.89805533254133</v>
      </c>
      <c r="W12" s="338">
        <f t="shared" si="16"/>
        <v>3.2541713825431757</v>
      </c>
      <c r="X12" s="228">
        <f>VLOOKUP(X$4,'Tüpoloogia tabel'!$C$1:$T$51,MATCH($A12,'Tüpoloogia tabel'!$C$1:$T$1,0),FALSE)</f>
        <v>223.41379310344828</v>
      </c>
      <c r="Y12" s="228">
        <f>VLOOKUP(Y$4,'Tüpoloogia tabel'!$C$1:$T$51,MATCH($A12,'Tüpoloogia tabel'!$C$1:$T$1,0),FALSE)</f>
        <v>160.55172413793105</v>
      </c>
      <c r="Z12" s="229">
        <f>VLOOKUP(Z$4,'Tüpoloogia tabel'!$C$1:$T$51,MATCH($A12,'Tüpoloogia tabel'!$C$1:$T$1,0),FALSE)</f>
        <v>35.620689655172413</v>
      </c>
      <c r="AA12" s="235"/>
      <c r="AB12" s="235"/>
      <c r="AC12" s="15">
        <f>VLOOKUP(AC$4,'Tüpoloogia tabel'!$C$1:$T$51,MATCH($A12,'Tüpoloogia tabel'!$C$1:$T$1,0),FALSE)</f>
        <v>3.5061666666666658</v>
      </c>
      <c r="AD12" s="15">
        <f>VLOOKUP(AD$4,'Tüpoloogia tabel'!$C$1:$T$51,MATCH($A12,'Tüpoloogia tabel'!$C$1:$T$1,0),FALSE)</f>
        <v>2.5</v>
      </c>
      <c r="AE12" s="15">
        <f>VLOOKUP(AE$4,'Tüpoloogia tabel'!$C$1:$T$51,MATCH($A12,'Tüpoloogia tabel'!$C$1:$T$1,0),FALSE)</f>
        <v>2.2000000000000002</v>
      </c>
      <c r="AF12" s="15">
        <f>VLOOKUP(AF$4,'Tüpoloogia tabel'!$C$1:$T$51,MATCH($A12,'Tüpoloogia tabel'!$C$1:$T$1,0),FALSE)</f>
        <v>11.44736842105263</v>
      </c>
      <c r="AG12" s="15">
        <f>VLOOKUP(AG$4,'Tüpoloogia tabel'!$C$1:$T$51,MATCH($A12,'Tüpoloogia tabel'!$C$1:$T$1,0),FALSE)</f>
        <v>17.660263157894736</v>
      </c>
      <c r="AH12" s="15">
        <f>(VLOOKUP(AH$4,'Tüpoloogia tabel'!$C$1:$T$51,MATCH($A12,'Tüpoloogia tabel'!$C$1:$T$1,0),FALSE))*E12</f>
        <v>7.5</v>
      </c>
      <c r="AI12" s="15">
        <f>(VLOOKUP(AI$4,'Tüpoloogia tabel'!$C$1:$T$51,MATCH($A12,'Tüpoloogia tabel'!$C$1:$T$1,0),FALSE))*D12*E12</f>
        <v>2982.1116666666662</v>
      </c>
      <c r="AJ12" s="15">
        <f t="shared" si="5"/>
        <v>93.535789473684204</v>
      </c>
      <c r="AK12" s="15">
        <f>VLOOKUP(AK$4,'Tüpoloogia tabel'!$C$1:$T$51,MATCH($A12,'Tüpoloogia tabel'!$C$1:$T$1,0),FALSE)</f>
        <v>0.8</v>
      </c>
      <c r="AL12" s="15">
        <f>VLOOKUP(AL$4,'Tüpoloogia tabel'!$C$1:$T$51,MATCH($A12,'Tüpoloogia tabel'!$C$1:$T$1,0),FALSE)</f>
        <v>1</v>
      </c>
      <c r="AM12" s="15">
        <f>VLOOKUP(AM$4,'Tüpoloogia tabel'!$C$1:$T$51,MATCH($A12,'Tüpoloogia tabel'!$C$1:$T$1,0),FALSE)</f>
        <v>0.7</v>
      </c>
      <c r="AN12" s="15">
        <f>VLOOKUP(AN$4,'Tüpoloogia tabel'!$C$1:$T$51,MATCH($A12,'Tüpoloogia tabel'!$C$1:$T$1,0),FALSE)</f>
        <v>0.35</v>
      </c>
      <c r="AO12" s="15">
        <f>VLOOKUP(AO$4,'Tüpoloogia tabel'!$C$1:$T$51,MATCH($A12,'Tüpoloogia tabel'!$C$1:$T$1,0),FALSE)</f>
        <v>2.6</v>
      </c>
      <c r="AP12" s="15">
        <f>VLOOKUP(AP$4,'Tüpoloogia tabel'!$C$1:$T$51,MATCH($A12,'Tüpoloogia tabel'!$C$1:$T$1,0),FALSE)</f>
        <v>2</v>
      </c>
      <c r="AQ12" s="15">
        <f>VLOOKUP(AQ$4,'Tüpoloogia tabel'!$C$1:$T$51,MATCH($A12,'Tüpoloogia tabel'!$C$1:$T$1,0),FALSE)</f>
        <v>2.9</v>
      </c>
      <c r="AR12" s="16">
        <f>VLOOKUP(AR$4,'Tüpoloogia tabel'!$C$1:$T$51,MATCH($A12,'Tüpoloogia tabel'!$C$1:$T$1,0),FALSE)</f>
        <v>0.26</v>
      </c>
      <c r="AS12" s="16">
        <f>VLOOKUP(AS$4,'Tüpoloogia tabel'!$C$1:$T$51,MATCH($A12,'Tüpoloogia tabel'!$C$1:$T$1,0),FALSE)</f>
        <v>0.49</v>
      </c>
      <c r="AT12" s="16">
        <f>VLOOKUP(AT$4,'Tüpoloogia tabel'!$C$1:$T$51,MATCH($A12,'Tüpoloogia tabel'!$C$1:$T$1,0),FALSE)</f>
        <v>0.40500000000000003</v>
      </c>
      <c r="AU12" s="16">
        <f>VLOOKUP(AU$4,'Tüpoloogia tabel'!$C$1:$T$51,MATCH($A12,'Tüpoloogia tabel'!$C$1:$T$1,0),FALSE)</f>
        <v>0.15</v>
      </c>
      <c r="AV12" s="16">
        <f>VLOOKUP(AV$4,'Tüpoloogia tabel'!$C$1:$T$51,MATCH($A12,'Tüpoloogia tabel'!$C$1:$T$1,0),FALSE)</f>
        <v>0.2</v>
      </c>
      <c r="AW12" s="16">
        <f>VLOOKUP(AW$4,'Tüpoloogia tabel'!$C$1:$T$51,MATCH($A12,'Tüpoloogia tabel'!$C$1:$T$1,0),FALSE)</f>
        <v>0.01</v>
      </c>
      <c r="AX12" s="16">
        <f>VLOOKUP(AX$4,'Tüpoloogia tabel'!$C$1:$T$51,MATCH($A12,'Tüpoloogia tabel'!$C$1:$T$1,0),FALSE)</f>
        <v>0</v>
      </c>
      <c r="AY12" s="16">
        <f>VLOOKUP(AY$4,'Tüpoloogia tabel'!$C$1:$T$51,MATCH($A12,'Tüpoloogia tabel'!$C$1:$T$1,0),FALSE)</f>
        <v>0.42</v>
      </c>
      <c r="AZ12" s="16">
        <f>VLOOKUP(AZ$4,'Tüpoloogia tabel'!$C$1:$T$51,MATCH($A12,'Tüpoloogia tabel'!$C$1:$T$1,0),FALSE)</f>
        <v>3.1</v>
      </c>
      <c r="BA12" s="232">
        <f>VLOOKUP(BA$4,'Tüpoloogia tabel'!$C$1:$T$51,MATCH($A12,'Tüpoloogia tabel'!$C$1:$T$1,0),FALSE)</f>
        <v>0.30000000000000043</v>
      </c>
      <c r="BB12" s="232">
        <f>VLOOKUP(BB$4,'Tüpoloogia tabel'!$C$1:$T$51,MATCH($A12,'Tüpoloogia tabel'!$C$1:$T$1,0),FALSE)</f>
        <v>0.37</v>
      </c>
      <c r="BC12" s="232">
        <f>VLOOKUP(BC$4,'Tüpoloogia tabel'!$C$1:$T$51,MATCH($A12,'Tüpoloogia tabel'!$C$1:$T$1,0),FALSE)</f>
        <v>0.35</v>
      </c>
      <c r="BD12" s="232">
        <f>VLOOKUP(BD$4,'Tüpoloogia tabel'!$C$1:$T$51,MATCH($A12,'Tüpoloogia tabel'!$C$1:$T$1,0),FALSE)</f>
        <v>0.45</v>
      </c>
      <c r="BE12" s="232">
        <f>VLOOKUP(BE$4,'Tüpoloogia tabel'!$C$1:$T$51,MATCH($A12,'Tüpoloogia tabel'!$C$1:$T$1,0),FALSE)</f>
        <v>0.30000000000000043</v>
      </c>
      <c r="BF12" s="16">
        <f>VLOOKUP(BF$4,'Tüpoloogia tabel'!$C$1:$T$51,MATCH($A12,'Tüpoloogia tabel'!$C$1:$T$1,0),FALSE)</f>
        <v>1.7999999999999998</v>
      </c>
      <c r="BG12" s="16">
        <f>VLOOKUP(BG$4,'Tüpoloogia tabel'!$C$1:$T$51,MATCH($A12,'Tüpoloogia tabel'!$C$1:$T$1,0),FALSE)</f>
        <v>2.199999999999998</v>
      </c>
      <c r="BH12" s="16">
        <f>VLOOKUP(BH$4,'Tüpoloogia tabel'!$C$1:$T$51,MATCH($A12,'Tüpoloogia tabel'!$C$1:$T$1,0),FALSE)</f>
        <v>1.4599999999999973</v>
      </c>
      <c r="BI12" s="16">
        <f>VLOOKUP(BI$4,'Tüpoloogia tabel'!$C$1:$T$51,MATCH($A12,'Tüpoloogia tabel'!$C$1:$T$1,0),FALSE)</f>
        <v>1.579333333333335</v>
      </c>
      <c r="BJ12" s="16">
        <f>VLOOKUP(BJ$4,'Tüpoloogia tabel'!$C$1:$T$51,MATCH($A12,'Tüpoloogia tabel'!$C$1:$T$1,0),FALSE)</f>
        <v>0.8</v>
      </c>
      <c r="BK12" s="16">
        <f>VLOOKUP(BK$4,'Tüpoloogia tabel'!$C$1:$T$51,MATCH($A12,'Tüpoloogia tabel'!$C$1:$T$1,0),FALSE)</f>
        <v>2.0649999999999999</v>
      </c>
      <c r="BL12" s="216">
        <f t="shared" si="6"/>
        <v>2442.0378877217772</v>
      </c>
      <c r="BM12" s="1">
        <v>4</v>
      </c>
      <c r="BN12" s="1">
        <v>0</v>
      </c>
      <c r="BO12" s="1">
        <f t="shared" si="7"/>
        <v>30</v>
      </c>
      <c r="BP12" s="217">
        <f t="shared" si="8"/>
        <v>93.535789473684204</v>
      </c>
      <c r="BQ12" s="217">
        <f t="shared" ref="BQ12:BS12" si="26">BP12</f>
        <v>93.535789473684204</v>
      </c>
      <c r="BR12" s="217">
        <f t="shared" si="26"/>
        <v>93.535789473684204</v>
      </c>
      <c r="BS12" s="217">
        <f t="shared" si="26"/>
        <v>93.535789473684204</v>
      </c>
      <c r="BT12" s="217">
        <f t="shared" si="9"/>
        <v>187.07157894736841</v>
      </c>
      <c r="BU12" s="217">
        <f t="shared" si="10"/>
        <v>476.65625</v>
      </c>
      <c r="BV12" s="217">
        <f t="shared" si="11"/>
        <v>577.1978333904998</v>
      </c>
      <c r="BW12" s="217">
        <f t="shared" si="12"/>
        <v>349.83870581348356</v>
      </c>
      <c r="BX12" s="216">
        <f t="shared" si="13"/>
        <v>0.17702057303443794</v>
      </c>
      <c r="BY12" s="216">
        <f t="shared" si="18"/>
        <v>213.48681107953215</v>
      </c>
      <c r="BZ12" s="216">
        <f t="shared" si="21"/>
        <v>3005.3634046147927</v>
      </c>
      <c r="CA12" s="216">
        <f t="shared" si="19"/>
        <v>2655.5246988013096</v>
      </c>
      <c r="CB12" s="218">
        <f t="shared" si="14"/>
        <v>2.875370235495172</v>
      </c>
    </row>
    <row r="13" spans="1:80" x14ac:dyDescent="0.25">
      <c r="A13" s="248" t="s">
        <v>474</v>
      </c>
      <c r="B13" s="231" t="s">
        <v>641</v>
      </c>
      <c r="C13" s="231" t="s">
        <v>462</v>
      </c>
      <c r="D13" s="249">
        <v>2</v>
      </c>
      <c r="E13" s="249">
        <v>4</v>
      </c>
      <c r="F13" s="250"/>
      <c r="G13" s="15">
        <f>(VLOOKUP(G$4,'Tüpoloogia tabel'!$C$1:$T$51,MATCH($A13,'Tüpoloogia tabel'!$C$1:$T$1,0),FALSE))*D13</f>
        <v>397.61488888888886</v>
      </c>
      <c r="H13" s="15">
        <f>(VLOOKUP(H$4,'Tüpoloogia tabel'!$C$1:$T$51,MATCH($A13,'Tüpoloogia tabel'!$C$1:$T$1,0),FALSE))*D13*E13</f>
        <v>26.397777777777776</v>
      </c>
      <c r="I13" s="15">
        <f>(VLOOKUP(I$4,'Tüpoloogia tabel'!$C$1:$T$51,MATCH($A13,'Tüpoloogia tabel'!$C$1:$T$1,0),FALSE))*D13*E13</f>
        <v>82.072222222222223</v>
      </c>
      <c r="J13" s="15">
        <f>(VLOOKUP(J$4,'Tüpoloogia tabel'!$C$1:$T$51,MATCH($A13,'Tüpoloogia tabel'!$C$1:$T$1,0),FALSE))*D13*E13</f>
        <v>1483.6316888888889</v>
      </c>
      <c r="K13" s="15">
        <f>(VLOOKUP(K$4,'Tüpoloogia tabel'!$C$1:$T$51,MATCH($A13,'Tüpoloogia tabel'!$C$1:$T$1,0),FALSE))*D13*E13</f>
        <v>1231.3891111111111</v>
      </c>
      <c r="L13" s="244">
        <f>VLOOKUP(L$4,'Tüpoloogia tabel'!$C$1:$T$51,MATCH($A13,'Tüpoloogia tabel'!$C$1:$T$1,0),FALSE)</f>
        <v>70</v>
      </c>
      <c r="M13" s="228">
        <f>VLOOKUP(M$4,'Tüpoloogia tabel'!$C$1:$T$51,MATCH($A13,'Tüpoloogia tabel'!$C$1:$T$1,0),FALSE)</f>
        <v>0</v>
      </c>
      <c r="N13" s="228">
        <f>VLOOKUP(N$4,'Tüpoloogia tabel'!$C$1:$T$51,MATCH($A13,'Tüpoloogia tabel'!$C$1:$T$1,0),FALSE)</f>
        <v>96.666666666666671</v>
      </c>
      <c r="O13" s="245">
        <f>VLOOKUP(O$4,'Tüpoloogia tabel'!$C$1:$T$51,MATCH($A13,'Tüpoloogia tabel'!$C$1:$T$1,0),FALSE)</f>
        <v>0.26409503068076284</v>
      </c>
      <c r="P13" s="228">
        <f>VLOOKUP(P$4,'Tüpoloogia tabel'!$C$1:$T$51,MATCH($A13,'Tüpoloogia tabel'!$C$1:$T$1,0),FALSE)</f>
        <v>63.333333333333329</v>
      </c>
      <c r="Q13" s="335">
        <f t="shared" si="0"/>
        <v>2917.2210526315785</v>
      </c>
      <c r="R13" s="336">
        <f t="shared" si="15"/>
        <v>2138.8774692342745</v>
      </c>
      <c r="S13" s="14">
        <f t="shared" si="1"/>
        <v>397.61488888888886</v>
      </c>
      <c r="T13" s="336">
        <f t="shared" si="2"/>
        <v>397.61488888888886</v>
      </c>
      <c r="U13" s="4">
        <f t="shared" si="3"/>
        <v>7.9199999999999919</v>
      </c>
      <c r="V13" s="337">
        <f t="shared" si="4"/>
        <v>770.42358339730401</v>
      </c>
      <c r="W13" s="338">
        <f t="shared" si="16"/>
        <v>3.8682489041019839</v>
      </c>
      <c r="X13" s="228">
        <f>VLOOKUP(X$4,'Tüpoloogia tabel'!$C$1:$T$51,MATCH($A13,'Tüpoloogia tabel'!$C$1:$T$1,0),FALSE)</f>
        <v>223.41379310344828</v>
      </c>
      <c r="Y13" s="228">
        <f>VLOOKUP(Y$4,'Tüpoloogia tabel'!$C$1:$T$51,MATCH($A13,'Tüpoloogia tabel'!$C$1:$T$1,0),FALSE)</f>
        <v>160.55172413793105</v>
      </c>
      <c r="Z13" s="229">
        <f>VLOOKUP(Z$4,'Tüpoloogia tabel'!$C$1:$T$51,MATCH($A13,'Tüpoloogia tabel'!$C$1:$T$1,0),FALSE)</f>
        <v>35.620689655172413</v>
      </c>
      <c r="AA13" s="235"/>
      <c r="AB13" s="235"/>
      <c r="AC13" s="15">
        <f>VLOOKUP(AC$4,'Tüpoloogia tabel'!$C$1:$T$51,MATCH($A13,'Tüpoloogia tabel'!$C$1:$T$1,0),FALSE)</f>
        <v>3.5061666666666658</v>
      </c>
      <c r="AD13" s="15">
        <f>VLOOKUP(AD$4,'Tüpoloogia tabel'!$C$1:$T$51,MATCH($A13,'Tüpoloogia tabel'!$C$1:$T$1,0),FALSE)</f>
        <v>2.5</v>
      </c>
      <c r="AE13" s="15">
        <f>VLOOKUP(AE$4,'Tüpoloogia tabel'!$C$1:$T$51,MATCH($A13,'Tüpoloogia tabel'!$C$1:$T$1,0),FALSE)</f>
        <v>2.2000000000000002</v>
      </c>
      <c r="AF13" s="15">
        <f>VLOOKUP(AF$4,'Tüpoloogia tabel'!$C$1:$T$51,MATCH($A13,'Tüpoloogia tabel'!$C$1:$T$1,0),FALSE)</f>
        <v>11.44736842105263</v>
      </c>
      <c r="AG13" s="15">
        <f>VLOOKUP(AG$4,'Tüpoloogia tabel'!$C$1:$T$51,MATCH($A13,'Tüpoloogia tabel'!$C$1:$T$1,0),FALSE)</f>
        <v>17.660263157894736</v>
      </c>
      <c r="AH13" s="15">
        <f>(VLOOKUP(AH$4,'Tüpoloogia tabel'!$C$1:$T$51,MATCH($A13,'Tüpoloogia tabel'!$C$1:$T$1,0),FALSE))*E13</f>
        <v>10</v>
      </c>
      <c r="AI13" s="15">
        <f>(VLOOKUP(AI$4,'Tüpoloogia tabel'!$C$1:$T$51,MATCH($A13,'Tüpoloogia tabel'!$C$1:$T$1,0),FALSE))*D13*E13</f>
        <v>3976.1488888888885</v>
      </c>
      <c r="AJ13" s="15">
        <f t="shared" si="5"/>
        <v>93.535789473684204</v>
      </c>
      <c r="AK13" s="15">
        <f>VLOOKUP(AK$4,'Tüpoloogia tabel'!$C$1:$T$51,MATCH($A13,'Tüpoloogia tabel'!$C$1:$T$1,0),FALSE)</f>
        <v>0.8</v>
      </c>
      <c r="AL13" s="15">
        <f>VLOOKUP(AL$4,'Tüpoloogia tabel'!$C$1:$T$51,MATCH($A13,'Tüpoloogia tabel'!$C$1:$T$1,0),FALSE)</f>
        <v>1</v>
      </c>
      <c r="AM13" s="15">
        <f>VLOOKUP(AM$4,'Tüpoloogia tabel'!$C$1:$T$51,MATCH($A13,'Tüpoloogia tabel'!$C$1:$T$1,0),FALSE)</f>
        <v>0.7</v>
      </c>
      <c r="AN13" s="15">
        <f>VLOOKUP(AN$4,'Tüpoloogia tabel'!$C$1:$T$51,MATCH($A13,'Tüpoloogia tabel'!$C$1:$T$1,0),FALSE)</f>
        <v>0.35</v>
      </c>
      <c r="AO13" s="15">
        <f>VLOOKUP(AO$4,'Tüpoloogia tabel'!$C$1:$T$51,MATCH($A13,'Tüpoloogia tabel'!$C$1:$T$1,0),FALSE)</f>
        <v>2.6</v>
      </c>
      <c r="AP13" s="15">
        <f>VLOOKUP(AP$4,'Tüpoloogia tabel'!$C$1:$T$51,MATCH($A13,'Tüpoloogia tabel'!$C$1:$T$1,0),FALSE)</f>
        <v>2</v>
      </c>
      <c r="AQ13" s="15">
        <f>VLOOKUP(AQ$4,'Tüpoloogia tabel'!$C$1:$T$51,MATCH($A13,'Tüpoloogia tabel'!$C$1:$T$1,0),FALSE)</f>
        <v>2.9</v>
      </c>
      <c r="AR13" s="16">
        <f>VLOOKUP(AR$4,'Tüpoloogia tabel'!$C$1:$T$51,MATCH($A13,'Tüpoloogia tabel'!$C$1:$T$1,0),FALSE)</f>
        <v>0.26</v>
      </c>
      <c r="AS13" s="16">
        <f>VLOOKUP(AS$4,'Tüpoloogia tabel'!$C$1:$T$51,MATCH($A13,'Tüpoloogia tabel'!$C$1:$T$1,0),FALSE)</f>
        <v>0.49</v>
      </c>
      <c r="AT13" s="16">
        <f>VLOOKUP(AT$4,'Tüpoloogia tabel'!$C$1:$T$51,MATCH($A13,'Tüpoloogia tabel'!$C$1:$T$1,0),FALSE)</f>
        <v>0.40500000000000003</v>
      </c>
      <c r="AU13" s="16">
        <f>VLOOKUP(AU$4,'Tüpoloogia tabel'!$C$1:$T$51,MATCH($A13,'Tüpoloogia tabel'!$C$1:$T$1,0),FALSE)</f>
        <v>0.15</v>
      </c>
      <c r="AV13" s="16">
        <f>VLOOKUP(AV$4,'Tüpoloogia tabel'!$C$1:$T$51,MATCH($A13,'Tüpoloogia tabel'!$C$1:$T$1,0),FALSE)</f>
        <v>0.2</v>
      </c>
      <c r="AW13" s="16">
        <f>VLOOKUP(AW$4,'Tüpoloogia tabel'!$C$1:$T$51,MATCH($A13,'Tüpoloogia tabel'!$C$1:$T$1,0),FALSE)</f>
        <v>0.01</v>
      </c>
      <c r="AX13" s="16">
        <f>VLOOKUP(AX$4,'Tüpoloogia tabel'!$C$1:$T$51,MATCH($A13,'Tüpoloogia tabel'!$C$1:$T$1,0),FALSE)</f>
        <v>0</v>
      </c>
      <c r="AY13" s="16">
        <f>VLOOKUP(AY$4,'Tüpoloogia tabel'!$C$1:$T$51,MATCH($A13,'Tüpoloogia tabel'!$C$1:$T$1,0),FALSE)</f>
        <v>0.42</v>
      </c>
      <c r="AZ13" s="16">
        <f>VLOOKUP(AZ$4,'Tüpoloogia tabel'!$C$1:$T$51,MATCH($A13,'Tüpoloogia tabel'!$C$1:$T$1,0),FALSE)</f>
        <v>3.1</v>
      </c>
      <c r="BA13" s="232">
        <f>VLOOKUP(BA$4,'Tüpoloogia tabel'!$C$1:$T$51,MATCH($A13,'Tüpoloogia tabel'!$C$1:$T$1,0),FALSE)</f>
        <v>0.30000000000000043</v>
      </c>
      <c r="BB13" s="232">
        <f>VLOOKUP(BB$4,'Tüpoloogia tabel'!$C$1:$T$51,MATCH($A13,'Tüpoloogia tabel'!$C$1:$T$1,0),FALSE)</f>
        <v>0.37</v>
      </c>
      <c r="BC13" s="232">
        <f>VLOOKUP(BC$4,'Tüpoloogia tabel'!$C$1:$T$51,MATCH($A13,'Tüpoloogia tabel'!$C$1:$T$1,0),FALSE)</f>
        <v>0.35</v>
      </c>
      <c r="BD13" s="232">
        <f>VLOOKUP(BD$4,'Tüpoloogia tabel'!$C$1:$T$51,MATCH($A13,'Tüpoloogia tabel'!$C$1:$T$1,0),FALSE)</f>
        <v>0.45</v>
      </c>
      <c r="BE13" s="232">
        <f>VLOOKUP(BE$4,'Tüpoloogia tabel'!$C$1:$T$51,MATCH($A13,'Tüpoloogia tabel'!$C$1:$T$1,0),FALSE)</f>
        <v>0.30000000000000043</v>
      </c>
      <c r="BF13" s="16">
        <f>VLOOKUP(BF$4,'Tüpoloogia tabel'!$C$1:$T$51,MATCH($A13,'Tüpoloogia tabel'!$C$1:$T$1,0),FALSE)</f>
        <v>1.7999999999999998</v>
      </c>
      <c r="BG13" s="16">
        <f>VLOOKUP(BG$4,'Tüpoloogia tabel'!$C$1:$T$51,MATCH($A13,'Tüpoloogia tabel'!$C$1:$T$1,0),FALSE)</f>
        <v>2.199999999999998</v>
      </c>
      <c r="BH13" s="16">
        <f>VLOOKUP(BH$4,'Tüpoloogia tabel'!$C$1:$T$51,MATCH($A13,'Tüpoloogia tabel'!$C$1:$T$1,0),FALSE)</f>
        <v>1.4599999999999973</v>
      </c>
      <c r="BI13" s="16">
        <f>VLOOKUP(BI$4,'Tüpoloogia tabel'!$C$1:$T$51,MATCH($A13,'Tüpoloogia tabel'!$C$1:$T$1,0),FALSE)</f>
        <v>1.579333333333335</v>
      </c>
      <c r="BJ13" s="16">
        <f>VLOOKUP(BJ$4,'Tüpoloogia tabel'!$C$1:$T$51,MATCH($A13,'Tüpoloogia tabel'!$C$1:$T$1,0),FALSE)</f>
        <v>0.8</v>
      </c>
      <c r="BK13" s="16">
        <f>VLOOKUP(BK$4,'Tüpoloogia tabel'!$C$1:$T$51,MATCH($A13,'Tüpoloogia tabel'!$C$1:$T$1,0),FALSE)</f>
        <v>2.0649999999999999</v>
      </c>
      <c r="BL13" s="216">
        <f t="shared" si="6"/>
        <v>3881.6116005217582</v>
      </c>
      <c r="BM13" s="1">
        <v>4</v>
      </c>
      <c r="BN13" s="1">
        <v>0</v>
      </c>
      <c r="BO13" s="1">
        <f t="shared" si="7"/>
        <v>40</v>
      </c>
      <c r="BP13" s="217">
        <f t="shared" si="8"/>
        <v>93.535789473684204</v>
      </c>
      <c r="BQ13" s="217">
        <f t="shared" ref="BQ13:BS13" si="27">BP13</f>
        <v>93.535789473684204</v>
      </c>
      <c r="BR13" s="217">
        <f t="shared" si="27"/>
        <v>93.535789473684204</v>
      </c>
      <c r="BS13" s="217">
        <f t="shared" si="27"/>
        <v>93.535789473684204</v>
      </c>
      <c r="BT13" s="217">
        <f t="shared" si="9"/>
        <v>280.60736842105263</v>
      </c>
      <c r="BU13" s="217">
        <f t="shared" si="10"/>
        <v>840.72222222222217</v>
      </c>
      <c r="BV13" s="217">
        <f t="shared" si="11"/>
        <v>1015.5030782042915</v>
      </c>
      <c r="BW13" s="217">
        <f t="shared" si="12"/>
        <v>537.46226653001293</v>
      </c>
      <c r="BX13" s="216">
        <f t="shared" si="13"/>
        <v>0.28544420607537363</v>
      </c>
      <c r="BY13" s="216">
        <f t="shared" si="18"/>
        <v>344.2457125269006</v>
      </c>
      <c r="BZ13" s="216">
        <f t="shared" si="21"/>
        <v>4763.3195795786714</v>
      </c>
      <c r="CA13" s="216">
        <f t="shared" si="19"/>
        <v>4225.8573130486584</v>
      </c>
      <c r="CB13" s="218">
        <f t="shared" si="14"/>
        <v>3.4317806409994716</v>
      </c>
    </row>
    <row r="14" spans="1:80" x14ac:dyDescent="0.25">
      <c r="A14" s="248" t="s">
        <v>474</v>
      </c>
      <c r="B14" s="231" t="s">
        <v>642</v>
      </c>
      <c r="C14" s="231" t="s">
        <v>462</v>
      </c>
      <c r="D14" s="249">
        <v>2</v>
      </c>
      <c r="E14" s="249">
        <v>5</v>
      </c>
      <c r="F14" s="250"/>
      <c r="G14" s="15">
        <f>(VLOOKUP(G$4,'Tüpoloogia tabel'!$C$1:$T$51,MATCH($A14,'Tüpoloogia tabel'!$C$1:$T$1,0),FALSE))*D14</f>
        <v>397.61488888888886</v>
      </c>
      <c r="H14" s="15">
        <f>(VLOOKUP(H$4,'Tüpoloogia tabel'!$C$1:$T$51,MATCH($A14,'Tüpoloogia tabel'!$C$1:$T$1,0),FALSE))*D14*E14</f>
        <v>32.99722222222222</v>
      </c>
      <c r="I14" s="15">
        <f>(VLOOKUP(I$4,'Tüpoloogia tabel'!$C$1:$T$51,MATCH($A14,'Tüpoloogia tabel'!$C$1:$T$1,0),FALSE))*D14*E14</f>
        <v>102.59027777777777</v>
      </c>
      <c r="J14" s="15">
        <f>(VLOOKUP(J$4,'Tüpoloogia tabel'!$C$1:$T$51,MATCH($A14,'Tüpoloogia tabel'!$C$1:$T$1,0),FALSE))*D14*E14</f>
        <v>1854.5396111111111</v>
      </c>
      <c r="K14" s="15">
        <f>(VLOOKUP(K$4,'Tüpoloogia tabel'!$C$1:$T$51,MATCH($A14,'Tüpoloogia tabel'!$C$1:$T$1,0),FALSE))*D14*E14</f>
        <v>1539.236388888889</v>
      </c>
      <c r="L14" s="244">
        <f>VLOOKUP(L$4,'Tüpoloogia tabel'!$C$1:$T$51,MATCH($A14,'Tüpoloogia tabel'!$C$1:$T$1,0),FALSE)</f>
        <v>70</v>
      </c>
      <c r="M14" s="228">
        <f>VLOOKUP(M$4,'Tüpoloogia tabel'!$C$1:$T$51,MATCH($A14,'Tüpoloogia tabel'!$C$1:$T$1,0),FALSE)</f>
        <v>0</v>
      </c>
      <c r="N14" s="228">
        <f>VLOOKUP(N$4,'Tüpoloogia tabel'!$C$1:$T$51,MATCH($A14,'Tüpoloogia tabel'!$C$1:$T$1,0),FALSE)</f>
        <v>96.666666666666671</v>
      </c>
      <c r="O14" s="245">
        <f>VLOOKUP(O$4,'Tüpoloogia tabel'!$C$1:$T$51,MATCH($A14,'Tüpoloogia tabel'!$C$1:$T$1,0),FALSE)</f>
        <v>0.26409503068076284</v>
      </c>
      <c r="P14" s="228">
        <f>VLOOKUP(P$4,'Tüpoloogia tabel'!$C$1:$T$51,MATCH($A14,'Tüpoloogia tabel'!$C$1:$T$1,0),FALSE)</f>
        <v>63.333333333333329</v>
      </c>
      <c r="Q14" s="335">
        <f t="shared" si="0"/>
        <v>4529.5394736842109</v>
      </c>
      <c r="R14" s="336">
        <f t="shared" si="15"/>
        <v>3325.3906074118527</v>
      </c>
      <c r="S14" s="14">
        <f t="shared" si="1"/>
        <v>397.61488888888886</v>
      </c>
      <c r="T14" s="336">
        <f t="shared" si="2"/>
        <v>397.61488888888886</v>
      </c>
      <c r="U14" s="4">
        <f t="shared" si="3"/>
        <v>7.9199999999999919</v>
      </c>
      <c r="V14" s="337">
        <f t="shared" si="4"/>
        <v>1196.2288662723581</v>
      </c>
      <c r="W14" s="338">
        <f t="shared" si="16"/>
        <v>4.5564309137971035</v>
      </c>
      <c r="X14" s="228">
        <f>VLOOKUP(X$4,'Tüpoloogia tabel'!$C$1:$T$51,MATCH($A14,'Tüpoloogia tabel'!$C$1:$T$1,0),FALSE)</f>
        <v>223.41379310344828</v>
      </c>
      <c r="Y14" s="228">
        <f>VLOOKUP(Y$4,'Tüpoloogia tabel'!$C$1:$T$51,MATCH($A14,'Tüpoloogia tabel'!$C$1:$T$1,0),FALSE)</f>
        <v>160.55172413793105</v>
      </c>
      <c r="Z14" s="229">
        <f>VLOOKUP(Z$4,'Tüpoloogia tabel'!$C$1:$T$51,MATCH($A14,'Tüpoloogia tabel'!$C$1:$T$1,0),FALSE)</f>
        <v>35.620689655172413</v>
      </c>
      <c r="AA14" s="235"/>
      <c r="AB14" s="235"/>
      <c r="AC14" s="15">
        <f>VLOOKUP(AC$4,'Tüpoloogia tabel'!$C$1:$T$51,MATCH($A14,'Tüpoloogia tabel'!$C$1:$T$1,0),FALSE)</f>
        <v>3.5061666666666658</v>
      </c>
      <c r="AD14" s="15">
        <f>VLOOKUP(AD$4,'Tüpoloogia tabel'!$C$1:$T$51,MATCH($A14,'Tüpoloogia tabel'!$C$1:$T$1,0),FALSE)</f>
        <v>2.5</v>
      </c>
      <c r="AE14" s="15">
        <f>VLOOKUP(AE$4,'Tüpoloogia tabel'!$C$1:$T$51,MATCH($A14,'Tüpoloogia tabel'!$C$1:$T$1,0),FALSE)</f>
        <v>2.2000000000000002</v>
      </c>
      <c r="AF14" s="15">
        <f>VLOOKUP(AF$4,'Tüpoloogia tabel'!$C$1:$T$51,MATCH($A14,'Tüpoloogia tabel'!$C$1:$T$1,0),FALSE)</f>
        <v>11.44736842105263</v>
      </c>
      <c r="AG14" s="15">
        <f>VLOOKUP(AG$4,'Tüpoloogia tabel'!$C$1:$T$51,MATCH($A14,'Tüpoloogia tabel'!$C$1:$T$1,0),FALSE)</f>
        <v>17.660263157894736</v>
      </c>
      <c r="AH14" s="15">
        <f>(VLOOKUP(AH$4,'Tüpoloogia tabel'!$C$1:$T$51,MATCH($A14,'Tüpoloogia tabel'!$C$1:$T$1,0),FALSE))*E14</f>
        <v>12.5</v>
      </c>
      <c r="AI14" s="15">
        <f>(VLOOKUP(AI$4,'Tüpoloogia tabel'!$C$1:$T$51,MATCH($A14,'Tüpoloogia tabel'!$C$1:$T$1,0),FALSE))*D14*E14</f>
        <v>4970.1861111111102</v>
      </c>
      <c r="AJ14" s="15">
        <f t="shared" si="5"/>
        <v>93.535789473684204</v>
      </c>
      <c r="AK14" s="15">
        <f>VLOOKUP(AK$4,'Tüpoloogia tabel'!$C$1:$T$51,MATCH($A14,'Tüpoloogia tabel'!$C$1:$T$1,0),FALSE)</f>
        <v>0.8</v>
      </c>
      <c r="AL14" s="15">
        <f>VLOOKUP(AL$4,'Tüpoloogia tabel'!$C$1:$T$51,MATCH($A14,'Tüpoloogia tabel'!$C$1:$T$1,0),FALSE)</f>
        <v>1</v>
      </c>
      <c r="AM14" s="15">
        <f>VLOOKUP(AM$4,'Tüpoloogia tabel'!$C$1:$T$51,MATCH($A14,'Tüpoloogia tabel'!$C$1:$T$1,0),FALSE)</f>
        <v>0.7</v>
      </c>
      <c r="AN14" s="15">
        <f>VLOOKUP(AN$4,'Tüpoloogia tabel'!$C$1:$T$51,MATCH($A14,'Tüpoloogia tabel'!$C$1:$T$1,0),FALSE)</f>
        <v>0.35</v>
      </c>
      <c r="AO14" s="15">
        <f>VLOOKUP(AO$4,'Tüpoloogia tabel'!$C$1:$T$51,MATCH($A14,'Tüpoloogia tabel'!$C$1:$T$1,0),FALSE)</f>
        <v>2.6</v>
      </c>
      <c r="AP14" s="15">
        <f>VLOOKUP(AP$4,'Tüpoloogia tabel'!$C$1:$T$51,MATCH($A14,'Tüpoloogia tabel'!$C$1:$T$1,0),FALSE)</f>
        <v>2</v>
      </c>
      <c r="AQ14" s="15">
        <f>VLOOKUP(AQ$4,'Tüpoloogia tabel'!$C$1:$T$51,MATCH($A14,'Tüpoloogia tabel'!$C$1:$T$1,0),FALSE)</f>
        <v>2.9</v>
      </c>
      <c r="AR14" s="16">
        <f>VLOOKUP(AR$4,'Tüpoloogia tabel'!$C$1:$T$51,MATCH($A14,'Tüpoloogia tabel'!$C$1:$T$1,0),FALSE)</f>
        <v>0.26</v>
      </c>
      <c r="AS14" s="16">
        <f>VLOOKUP(AS$4,'Tüpoloogia tabel'!$C$1:$T$51,MATCH($A14,'Tüpoloogia tabel'!$C$1:$T$1,0),FALSE)</f>
        <v>0.49</v>
      </c>
      <c r="AT14" s="16">
        <f>VLOOKUP(AT$4,'Tüpoloogia tabel'!$C$1:$T$51,MATCH($A14,'Tüpoloogia tabel'!$C$1:$T$1,0),FALSE)</f>
        <v>0.40500000000000003</v>
      </c>
      <c r="AU14" s="16">
        <f>VLOOKUP(AU$4,'Tüpoloogia tabel'!$C$1:$T$51,MATCH($A14,'Tüpoloogia tabel'!$C$1:$T$1,0),FALSE)</f>
        <v>0.15</v>
      </c>
      <c r="AV14" s="16">
        <f>VLOOKUP(AV$4,'Tüpoloogia tabel'!$C$1:$T$51,MATCH($A14,'Tüpoloogia tabel'!$C$1:$T$1,0),FALSE)</f>
        <v>0.2</v>
      </c>
      <c r="AW14" s="16">
        <f>VLOOKUP(AW$4,'Tüpoloogia tabel'!$C$1:$T$51,MATCH($A14,'Tüpoloogia tabel'!$C$1:$T$1,0),FALSE)</f>
        <v>0.01</v>
      </c>
      <c r="AX14" s="16">
        <f>VLOOKUP(AX$4,'Tüpoloogia tabel'!$C$1:$T$51,MATCH($A14,'Tüpoloogia tabel'!$C$1:$T$1,0),FALSE)</f>
        <v>0</v>
      </c>
      <c r="AY14" s="16">
        <f>VLOOKUP(AY$4,'Tüpoloogia tabel'!$C$1:$T$51,MATCH($A14,'Tüpoloogia tabel'!$C$1:$T$1,0),FALSE)</f>
        <v>0.42</v>
      </c>
      <c r="AZ14" s="16">
        <f>VLOOKUP(AZ$4,'Tüpoloogia tabel'!$C$1:$T$51,MATCH($A14,'Tüpoloogia tabel'!$C$1:$T$1,0),FALSE)</f>
        <v>3.1</v>
      </c>
      <c r="BA14" s="232">
        <f>VLOOKUP(BA$4,'Tüpoloogia tabel'!$C$1:$T$51,MATCH($A14,'Tüpoloogia tabel'!$C$1:$T$1,0),FALSE)</f>
        <v>0.30000000000000043</v>
      </c>
      <c r="BB14" s="232">
        <f>VLOOKUP(BB$4,'Tüpoloogia tabel'!$C$1:$T$51,MATCH($A14,'Tüpoloogia tabel'!$C$1:$T$1,0),FALSE)</f>
        <v>0.37</v>
      </c>
      <c r="BC14" s="232">
        <f>VLOOKUP(BC$4,'Tüpoloogia tabel'!$C$1:$T$51,MATCH($A14,'Tüpoloogia tabel'!$C$1:$T$1,0),FALSE)</f>
        <v>0.35</v>
      </c>
      <c r="BD14" s="232">
        <f>VLOOKUP(BD$4,'Tüpoloogia tabel'!$C$1:$T$51,MATCH($A14,'Tüpoloogia tabel'!$C$1:$T$1,0),FALSE)</f>
        <v>0.45</v>
      </c>
      <c r="BE14" s="232">
        <f>VLOOKUP(BE$4,'Tüpoloogia tabel'!$C$1:$T$51,MATCH($A14,'Tüpoloogia tabel'!$C$1:$T$1,0),FALSE)</f>
        <v>0.30000000000000043</v>
      </c>
      <c r="BF14" s="16">
        <f>VLOOKUP(BF$4,'Tüpoloogia tabel'!$C$1:$T$51,MATCH($A14,'Tüpoloogia tabel'!$C$1:$T$1,0),FALSE)</f>
        <v>1.7999999999999998</v>
      </c>
      <c r="BG14" s="16">
        <f>VLOOKUP(BG$4,'Tüpoloogia tabel'!$C$1:$T$51,MATCH($A14,'Tüpoloogia tabel'!$C$1:$T$1,0),FALSE)</f>
        <v>2.199999999999998</v>
      </c>
      <c r="BH14" s="16">
        <f>VLOOKUP(BH$4,'Tüpoloogia tabel'!$C$1:$T$51,MATCH($A14,'Tüpoloogia tabel'!$C$1:$T$1,0),FALSE)</f>
        <v>1.4599999999999973</v>
      </c>
      <c r="BI14" s="16">
        <f>VLOOKUP(BI$4,'Tüpoloogia tabel'!$C$1:$T$51,MATCH($A14,'Tüpoloogia tabel'!$C$1:$T$1,0),FALSE)</f>
        <v>1.579333333333335</v>
      </c>
      <c r="BJ14" s="16">
        <f>VLOOKUP(BJ$4,'Tüpoloogia tabel'!$C$1:$T$51,MATCH($A14,'Tüpoloogia tabel'!$C$1:$T$1,0),FALSE)</f>
        <v>0.8</v>
      </c>
      <c r="BK14" s="16">
        <f>VLOOKUP(BK$4,'Tüpoloogia tabel'!$C$1:$T$51,MATCH($A14,'Tüpoloogia tabel'!$C$1:$T$1,0),FALSE)</f>
        <v>2.0649999999999999</v>
      </c>
      <c r="BL14" s="216">
        <f t="shared" si="6"/>
        <v>5725.0132051014343</v>
      </c>
      <c r="BM14" s="1">
        <v>4</v>
      </c>
      <c r="BN14" s="1">
        <v>0</v>
      </c>
      <c r="BO14" s="1">
        <f t="shared" si="7"/>
        <v>50</v>
      </c>
      <c r="BP14" s="217">
        <f t="shared" si="8"/>
        <v>93.535789473684204</v>
      </c>
      <c r="BQ14" s="217">
        <f t="shared" ref="BQ14:BS14" si="28">BP14</f>
        <v>93.535789473684204</v>
      </c>
      <c r="BR14" s="217">
        <f t="shared" si="28"/>
        <v>93.535789473684204</v>
      </c>
      <c r="BS14" s="217">
        <f t="shared" si="28"/>
        <v>93.535789473684204</v>
      </c>
      <c r="BT14" s="217">
        <f t="shared" si="9"/>
        <v>374.14315789473682</v>
      </c>
      <c r="BU14" s="217">
        <f t="shared" si="10"/>
        <v>1307.3784722222222</v>
      </c>
      <c r="BV14" s="217">
        <f t="shared" si="11"/>
        <v>1576.761306526563</v>
      </c>
      <c r="BW14" s="217">
        <f t="shared" si="12"/>
        <v>776.72608032010373</v>
      </c>
      <c r="BX14" s="216">
        <f t="shared" si="13"/>
        <v>0.42428273677712808</v>
      </c>
      <c r="BY14" s="216">
        <f t="shared" si="18"/>
        <v>511.68498055321646</v>
      </c>
      <c r="BZ14" s="216">
        <f t="shared" si="21"/>
        <v>7013.4242659747542</v>
      </c>
      <c r="CA14" s="216">
        <f t="shared" si="19"/>
        <v>6236.6981856546508</v>
      </c>
      <c r="CB14" s="218">
        <f t="shared" si="14"/>
        <v>4.051813113745748</v>
      </c>
    </row>
    <row r="15" spans="1:80" x14ac:dyDescent="0.25">
      <c r="A15" s="248" t="s">
        <v>474</v>
      </c>
      <c r="B15" s="231" t="s">
        <v>643</v>
      </c>
      <c r="C15" s="231" t="s">
        <v>462</v>
      </c>
      <c r="D15" s="249">
        <v>3</v>
      </c>
      <c r="E15" s="249">
        <v>1</v>
      </c>
      <c r="F15" s="250"/>
      <c r="G15" s="15">
        <f>(VLOOKUP(G$4,'Tüpoloogia tabel'!$C$1:$T$51,MATCH($A15,'Tüpoloogia tabel'!$C$1:$T$1,0),FALSE))*D15</f>
        <v>596.42233333333331</v>
      </c>
      <c r="H15" s="15">
        <f>(VLOOKUP(H$4,'Tüpoloogia tabel'!$C$1:$T$51,MATCH($A15,'Tüpoloogia tabel'!$C$1:$T$1,0),FALSE))*D15*E15</f>
        <v>9.899166666666666</v>
      </c>
      <c r="I15" s="15">
        <f>(VLOOKUP(I$4,'Tüpoloogia tabel'!$C$1:$T$51,MATCH($A15,'Tüpoloogia tabel'!$C$1:$T$1,0),FALSE))*D15*E15</f>
        <v>30.777083333333334</v>
      </c>
      <c r="J15" s="15">
        <f>(VLOOKUP(J$4,'Tüpoloogia tabel'!$C$1:$T$51,MATCH($A15,'Tüpoloogia tabel'!$C$1:$T$1,0),FALSE))*D15*E15</f>
        <v>556.36188333333337</v>
      </c>
      <c r="K15" s="15">
        <f>(VLOOKUP(K$4,'Tüpoloogia tabel'!$C$1:$T$51,MATCH($A15,'Tüpoloogia tabel'!$C$1:$T$1,0),FALSE))*D15*E15</f>
        <v>461.77091666666666</v>
      </c>
      <c r="L15" s="244">
        <f>VLOOKUP(L$4,'Tüpoloogia tabel'!$C$1:$T$51,MATCH($A15,'Tüpoloogia tabel'!$C$1:$T$1,0),FALSE)</f>
        <v>70</v>
      </c>
      <c r="M15" s="228">
        <f>VLOOKUP(M$4,'Tüpoloogia tabel'!$C$1:$T$51,MATCH($A15,'Tüpoloogia tabel'!$C$1:$T$1,0),FALSE)</f>
        <v>0</v>
      </c>
      <c r="N15" s="228">
        <f>VLOOKUP(N$4,'Tüpoloogia tabel'!$C$1:$T$51,MATCH($A15,'Tüpoloogia tabel'!$C$1:$T$1,0),FALSE)</f>
        <v>96.666666666666671</v>
      </c>
      <c r="O15" s="245">
        <f>VLOOKUP(O$4,'Tüpoloogia tabel'!$C$1:$T$51,MATCH($A15,'Tüpoloogia tabel'!$C$1:$T$1,0),FALSE)</f>
        <v>0.26409503068076284</v>
      </c>
      <c r="P15" s="228">
        <f>VLOOKUP(P$4,'Tüpoloogia tabel'!$C$1:$T$51,MATCH($A15,'Tüpoloogia tabel'!$C$1:$T$1,0),FALSE)</f>
        <v>63.333333333333329</v>
      </c>
      <c r="Q15" s="335">
        <f t="shared" si="0"/>
        <v>287.79868421052635</v>
      </c>
      <c r="R15" s="336">
        <f t="shared" si="15"/>
        <v>199.91248187406421</v>
      </c>
      <c r="S15" s="14">
        <f t="shared" si="1"/>
        <v>596.42233333333331</v>
      </c>
      <c r="T15" s="336">
        <f t="shared" si="2"/>
        <v>596.42233333333331</v>
      </c>
      <c r="U15" s="4">
        <f t="shared" si="3"/>
        <v>11.879999999999988</v>
      </c>
      <c r="V15" s="337">
        <f t="shared" si="4"/>
        <v>76.006202336462138</v>
      </c>
      <c r="W15" s="338">
        <f t="shared" si="16"/>
        <v>2.9890962574381947</v>
      </c>
      <c r="X15" s="228">
        <f>VLOOKUP(X$4,'Tüpoloogia tabel'!$C$1:$T$51,MATCH($A15,'Tüpoloogia tabel'!$C$1:$T$1,0),FALSE)</f>
        <v>223.41379310344828</v>
      </c>
      <c r="Y15" s="228">
        <f>VLOOKUP(Y$4,'Tüpoloogia tabel'!$C$1:$T$51,MATCH($A15,'Tüpoloogia tabel'!$C$1:$T$1,0),FALSE)</f>
        <v>160.55172413793105</v>
      </c>
      <c r="Z15" s="229">
        <f>VLOOKUP(Z$4,'Tüpoloogia tabel'!$C$1:$T$51,MATCH($A15,'Tüpoloogia tabel'!$C$1:$T$1,0),FALSE)</f>
        <v>35.620689655172413</v>
      </c>
      <c r="AA15" s="235"/>
      <c r="AB15" s="235"/>
      <c r="AC15" s="15">
        <f>VLOOKUP(AC$4,'Tüpoloogia tabel'!$C$1:$T$51,MATCH($A15,'Tüpoloogia tabel'!$C$1:$T$1,0),FALSE)</f>
        <v>3.5061666666666658</v>
      </c>
      <c r="AD15" s="15">
        <f>VLOOKUP(AD$4,'Tüpoloogia tabel'!$C$1:$T$51,MATCH($A15,'Tüpoloogia tabel'!$C$1:$T$1,0),FALSE)</f>
        <v>2.5</v>
      </c>
      <c r="AE15" s="15">
        <f>VLOOKUP(AE$4,'Tüpoloogia tabel'!$C$1:$T$51,MATCH($A15,'Tüpoloogia tabel'!$C$1:$T$1,0),FALSE)</f>
        <v>2.2000000000000002</v>
      </c>
      <c r="AF15" s="15">
        <f>VLOOKUP(AF$4,'Tüpoloogia tabel'!$C$1:$T$51,MATCH($A15,'Tüpoloogia tabel'!$C$1:$T$1,0),FALSE)</f>
        <v>11.44736842105263</v>
      </c>
      <c r="AG15" s="15">
        <f>VLOOKUP(AG$4,'Tüpoloogia tabel'!$C$1:$T$51,MATCH($A15,'Tüpoloogia tabel'!$C$1:$T$1,0),FALSE)</f>
        <v>17.660263157894736</v>
      </c>
      <c r="AH15" s="15">
        <f>(VLOOKUP(AH$4,'Tüpoloogia tabel'!$C$1:$T$51,MATCH($A15,'Tüpoloogia tabel'!$C$1:$T$1,0),FALSE))*E15</f>
        <v>2.5</v>
      </c>
      <c r="AI15" s="15">
        <f>(VLOOKUP(AI$4,'Tüpoloogia tabel'!$C$1:$T$51,MATCH($A15,'Tüpoloogia tabel'!$C$1:$T$1,0),FALSE))*D15*E15</f>
        <v>1491.0558333333331</v>
      </c>
      <c r="AJ15" s="15">
        <f t="shared" si="5"/>
        <v>128.85631578947368</v>
      </c>
      <c r="AK15" s="15">
        <f>VLOOKUP(AK$4,'Tüpoloogia tabel'!$C$1:$T$51,MATCH($A15,'Tüpoloogia tabel'!$C$1:$T$1,0),FALSE)</f>
        <v>0.8</v>
      </c>
      <c r="AL15" s="15">
        <f>VLOOKUP(AL$4,'Tüpoloogia tabel'!$C$1:$T$51,MATCH($A15,'Tüpoloogia tabel'!$C$1:$T$1,0),FALSE)</f>
        <v>1</v>
      </c>
      <c r="AM15" s="15">
        <f>VLOOKUP(AM$4,'Tüpoloogia tabel'!$C$1:$T$51,MATCH($A15,'Tüpoloogia tabel'!$C$1:$T$1,0),FALSE)</f>
        <v>0.7</v>
      </c>
      <c r="AN15" s="15">
        <f>VLOOKUP(AN$4,'Tüpoloogia tabel'!$C$1:$T$51,MATCH($A15,'Tüpoloogia tabel'!$C$1:$T$1,0),FALSE)</f>
        <v>0.35</v>
      </c>
      <c r="AO15" s="15">
        <f>VLOOKUP(AO$4,'Tüpoloogia tabel'!$C$1:$T$51,MATCH($A15,'Tüpoloogia tabel'!$C$1:$T$1,0),FALSE)</f>
        <v>2.6</v>
      </c>
      <c r="AP15" s="15">
        <f>VLOOKUP(AP$4,'Tüpoloogia tabel'!$C$1:$T$51,MATCH($A15,'Tüpoloogia tabel'!$C$1:$T$1,0),FALSE)</f>
        <v>2</v>
      </c>
      <c r="AQ15" s="15">
        <f>VLOOKUP(AQ$4,'Tüpoloogia tabel'!$C$1:$T$51,MATCH($A15,'Tüpoloogia tabel'!$C$1:$T$1,0),FALSE)</f>
        <v>2.9</v>
      </c>
      <c r="AR15" s="16">
        <f>VLOOKUP(AR$4,'Tüpoloogia tabel'!$C$1:$T$51,MATCH($A15,'Tüpoloogia tabel'!$C$1:$T$1,0),FALSE)</f>
        <v>0.26</v>
      </c>
      <c r="AS15" s="16">
        <f>VLOOKUP(AS$4,'Tüpoloogia tabel'!$C$1:$T$51,MATCH($A15,'Tüpoloogia tabel'!$C$1:$T$1,0),FALSE)</f>
        <v>0.49</v>
      </c>
      <c r="AT15" s="16">
        <f>VLOOKUP(AT$4,'Tüpoloogia tabel'!$C$1:$T$51,MATCH($A15,'Tüpoloogia tabel'!$C$1:$T$1,0),FALSE)</f>
        <v>0.40500000000000003</v>
      </c>
      <c r="AU15" s="16">
        <f>VLOOKUP(AU$4,'Tüpoloogia tabel'!$C$1:$T$51,MATCH($A15,'Tüpoloogia tabel'!$C$1:$T$1,0),FALSE)</f>
        <v>0.15</v>
      </c>
      <c r="AV15" s="16">
        <f>VLOOKUP(AV$4,'Tüpoloogia tabel'!$C$1:$T$51,MATCH($A15,'Tüpoloogia tabel'!$C$1:$T$1,0),FALSE)</f>
        <v>0.2</v>
      </c>
      <c r="AW15" s="16">
        <f>VLOOKUP(AW$4,'Tüpoloogia tabel'!$C$1:$T$51,MATCH($A15,'Tüpoloogia tabel'!$C$1:$T$1,0),FALSE)</f>
        <v>0.01</v>
      </c>
      <c r="AX15" s="16">
        <f>VLOOKUP(AX$4,'Tüpoloogia tabel'!$C$1:$T$51,MATCH($A15,'Tüpoloogia tabel'!$C$1:$T$1,0),FALSE)</f>
        <v>0</v>
      </c>
      <c r="AY15" s="16">
        <f>VLOOKUP(AY$4,'Tüpoloogia tabel'!$C$1:$T$51,MATCH($A15,'Tüpoloogia tabel'!$C$1:$T$1,0),FALSE)</f>
        <v>0.42</v>
      </c>
      <c r="AZ15" s="16">
        <f>VLOOKUP(AZ$4,'Tüpoloogia tabel'!$C$1:$T$51,MATCH($A15,'Tüpoloogia tabel'!$C$1:$T$1,0),FALSE)</f>
        <v>3.1</v>
      </c>
      <c r="BA15" s="232">
        <f>VLOOKUP(BA$4,'Tüpoloogia tabel'!$C$1:$T$51,MATCH($A15,'Tüpoloogia tabel'!$C$1:$T$1,0),FALSE)</f>
        <v>0.30000000000000043</v>
      </c>
      <c r="BB15" s="232">
        <f>VLOOKUP(BB$4,'Tüpoloogia tabel'!$C$1:$T$51,MATCH($A15,'Tüpoloogia tabel'!$C$1:$T$1,0),FALSE)</f>
        <v>0.37</v>
      </c>
      <c r="BC15" s="232">
        <f>VLOOKUP(BC$4,'Tüpoloogia tabel'!$C$1:$T$51,MATCH($A15,'Tüpoloogia tabel'!$C$1:$T$1,0),FALSE)</f>
        <v>0.35</v>
      </c>
      <c r="BD15" s="232">
        <f>VLOOKUP(BD$4,'Tüpoloogia tabel'!$C$1:$T$51,MATCH($A15,'Tüpoloogia tabel'!$C$1:$T$1,0),FALSE)</f>
        <v>0.45</v>
      </c>
      <c r="BE15" s="232">
        <f>VLOOKUP(BE$4,'Tüpoloogia tabel'!$C$1:$T$51,MATCH($A15,'Tüpoloogia tabel'!$C$1:$T$1,0),FALSE)</f>
        <v>0.30000000000000043</v>
      </c>
      <c r="BF15" s="16">
        <f>VLOOKUP(BF$4,'Tüpoloogia tabel'!$C$1:$T$51,MATCH($A15,'Tüpoloogia tabel'!$C$1:$T$1,0),FALSE)</f>
        <v>1.7999999999999998</v>
      </c>
      <c r="BG15" s="16">
        <f>VLOOKUP(BG$4,'Tüpoloogia tabel'!$C$1:$T$51,MATCH($A15,'Tüpoloogia tabel'!$C$1:$T$1,0),FALSE)</f>
        <v>2.199999999999998</v>
      </c>
      <c r="BH15" s="16">
        <f>VLOOKUP(BH$4,'Tüpoloogia tabel'!$C$1:$T$51,MATCH($A15,'Tüpoloogia tabel'!$C$1:$T$1,0),FALSE)</f>
        <v>1.4599999999999973</v>
      </c>
      <c r="BI15" s="16">
        <f>VLOOKUP(BI$4,'Tüpoloogia tabel'!$C$1:$T$51,MATCH($A15,'Tüpoloogia tabel'!$C$1:$T$1,0),FALSE)</f>
        <v>1.579333333333335</v>
      </c>
      <c r="BJ15" s="16">
        <f>VLOOKUP(BJ$4,'Tüpoloogia tabel'!$C$1:$T$51,MATCH($A15,'Tüpoloogia tabel'!$C$1:$T$1,0),FALSE)</f>
        <v>0.8</v>
      </c>
      <c r="BK15" s="16">
        <f>VLOOKUP(BK$4,'Tüpoloogia tabel'!$C$1:$T$51,MATCH($A15,'Tüpoloogia tabel'!$C$1:$T$1,0),FALSE)</f>
        <v>2.0649999999999999</v>
      </c>
      <c r="BL15" s="216">
        <f t="shared" si="6"/>
        <v>1148.4731604058218</v>
      </c>
      <c r="BM15" s="1">
        <v>4</v>
      </c>
      <c r="BN15" s="1">
        <v>0</v>
      </c>
      <c r="BO15" s="1">
        <f t="shared" si="7"/>
        <v>10</v>
      </c>
      <c r="BP15" s="217">
        <f t="shared" si="8"/>
        <v>128.85631578947368</v>
      </c>
      <c r="BQ15" s="217">
        <f t="shared" ref="BQ15:BS15" si="29">BP15</f>
        <v>128.85631578947368</v>
      </c>
      <c r="BR15" s="217">
        <f t="shared" si="29"/>
        <v>128.85631578947368</v>
      </c>
      <c r="BS15" s="217">
        <f t="shared" si="29"/>
        <v>128.85631578947368</v>
      </c>
      <c r="BT15" s="217">
        <f t="shared" si="9"/>
        <v>0</v>
      </c>
      <c r="BU15" s="217">
        <f t="shared" si="10"/>
        <v>84.442708333333343</v>
      </c>
      <c r="BV15" s="217">
        <f t="shared" si="11"/>
        <v>100.18454016547388</v>
      </c>
      <c r="BW15" s="217">
        <f t="shared" si="12"/>
        <v>179.33235686949902</v>
      </c>
      <c r="BX15" s="216">
        <f t="shared" si="13"/>
        <v>4.3509288164856587E-2</v>
      </c>
      <c r="BY15" s="216">
        <f t="shared" si="18"/>
        <v>52.472201526817038</v>
      </c>
      <c r="BZ15" s="216">
        <f t="shared" si="21"/>
        <v>1380.2777188021378</v>
      </c>
      <c r="CA15" s="216">
        <f t="shared" si="19"/>
        <v>1200.9453619326389</v>
      </c>
      <c r="CB15" s="218">
        <f t="shared" si="14"/>
        <v>2.6007384150603658</v>
      </c>
    </row>
    <row r="16" spans="1:80" x14ac:dyDescent="0.25">
      <c r="A16" s="248" t="s">
        <v>474</v>
      </c>
      <c r="B16" s="231" t="s">
        <v>644</v>
      </c>
      <c r="C16" s="231" t="s">
        <v>462</v>
      </c>
      <c r="D16" s="249">
        <v>3</v>
      </c>
      <c r="E16" s="249">
        <v>2</v>
      </c>
      <c r="F16" s="250"/>
      <c r="G16" s="15">
        <f>(VLOOKUP(G$4,'Tüpoloogia tabel'!$C$1:$T$51,MATCH($A16,'Tüpoloogia tabel'!$C$1:$T$1,0),FALSE))*D16</f>
        <v>596.42233333333331</v>
      </c>
      <c r="H16" s="15">
        <f>(VLOOKUP(H$4,'Tüpoloogia tabel'!$C$1:$T$51,MATCH($A16,'Tüpoloogia tabel'!$C$1:$T$1,0),FALSE))*D16*E16</f>
        <v>19.798333333333332</v>
      </c>
      <c r="I16" s="15">
        <f>(VLOOKUP(I$4,'Tüpoloogia tabel'!$C$1:$T$51,MATCH($A16,'Tüpoloogia tabel'!$C$1:$T$1,0),FALSE))*D16*E16</f>
        <v>61.554166666666667</v>
      </c>
      <c r="J16" s="15">
        <f>(VLOOKUP(J$4,'Tüpoloogia tabel'!$C$1:$T$51,MATCH($A16,'Tüpoloogia tabel'!$C$1:$T$1,0),FALSE))*D16*E16</f>
        <v>1112.7237666666667</v>
      </c>
      <c r="K16" s="15">
        <f>(VLOOKUP(K$4,'Tüpoloogia tabel'!$C$1:$T$51,MATCH($A16,'Tüpoloogia tabel'!$C$1:$T$1,0),FALSE))*D16*E16</f>
        <v>923.54183333333333</v>
      </c>
      <c r="L16" s="244">
        <f>VLOOKUP(L$4,'Tüpoloogia tabel'!$C$1:$T$51,MATCH($A16,'Tüpoloogia tabel'!$C$1:$T$1,0),FALSE)</f>
        <v>70</v>
      </c>
      <c r="M16" s="228">
        <f>VLOOKUP(M$4,'Tüpoloogia tabel'!$C$1:$T$51,MATCH($A16,'Tüpoloogia tabel'!$C$1:$T$1,0),FALSE)</f>
        <v>0</v>
      </c>
      <c r="N16" s="228">
        <f>VLOOKUP(N$4,'Tüpoloogia tabel'!$C$1:$T$51,MATCH($A16,'Tüpoloogia tabel'!$C$1:$T$1,0),FALSE)</f>
        <v>96.666666666666671</v>
      </c>
      <c r="O16" s="245">
        <f>VLOOKUP(O$4,'Tüpoloogia tabel'!$C$1:$T$51,MATCH($A16,'Tüpoloogia tabel'!$C$1:$T$1,0),FALSE)</f>
        <v>0.26409503068076284</v>
      </c>
      <c r="P16" s="228">
        <f>VLOOKUP(P$4,'Tüpoloogia tabel'!$C$1:$T$51,MATCH($A16,'Tüpoloogia tabel'!$C$1:$T$1,0),FALSE)</f>
        <v>63.333333333333329</v>
      </c>
      <c r="Q16" s="335">
        <f t="shared" si="0"/>
        <v>1105.4052631578948</v>
      </c>
      <c r="R16" s="336">
        <f t="shared" si="15"/>
        <v>801.59322626953394</v>
      </c>
      <c r="S16" s="14">
        <f t="shared" si="1"/>
        <v>596.42233333333331</v>
      </c>
      <c r="T16" s="336">
        <f t="shared" si="2"/>
        <v>596.42233333333331</v>
      </c>
      <c r="U16" s="4">
        <f t="shared" si="3"/>
        <v>11.879999999999988</v>
      </c>
      <c r="V16" s="337">
        <f t="shared" si="4"/>
        <v>291.93203688836093</v>
      </c>
      <c r="W16" s="338">
        <f t="shared" si="16"/>
        <v>2.7430265962340616</v>
      </c>
      <c r="X16" s="228">
        <f>VLOOKUP(X$4,'Tüpoloogia tabel'!$C$1:$T$51,MATCH($A16,'Tüpoloogia tabel'!$C$1:$T$1,0),FALSE)</f>
        <v>223.41379310344828</v>
      </c>
      <c r="Y16" s="228">
        <f>VLOOKUP(Y$4,'Tüpoloogia tabel'!$C$1:$T$51,MATCH($A16,'Tüpoloogia tabel'!$C$1:$T$1,0),FALSE)</f>
        <v>160.55172413793105</v>
      </c>
      <c r="Z16" s="229">
        <f>VLOOKUP(Z$4,'Tüpoloogia tabel'!$C$1:$T$51,MATCH($A16,'Tüpoloogia tabel'!$C$1:$T$1,0),FALSE)</f>
        <v>35.620689655172413</v>
      </c>
      <c r="AA16" s="235"/>
      <c r="AB16" s="235"/>
      <c r="AC16" s="15">
        <f>VLOOKUP(AC$4,'Tüpoloogia tabel'!$C$1:$T$51,MATCH($A16,'Tüpoloogia tabel'!$C$1:$T$1,0),FALSE)</f>
        <v>3.5061666666666658</v>
      </c>
      <c r="AD16" s="15">
        <f>VLOOKUP(AD$4,'Tüpoloogia tabel'!$C$1:$T$51,MATCH($A16,'Tüpoloogia tabel'!$C$1:$T$1,0),FALSE)</f>
        <v>2.5</v>
      </c>
      <c r="AE16" s="15">
        <f>VLOOKUP(AE$4,'Tüpoloogia tabel'!$C$1:$T$51,MATCH($A16,'Tüpoloogia tabel'!$C$1:$T$1,0),FALSE)</f>
        <v>2.2000000000000002</v>
      </c>
      <c r="AF16" s="15">
        <f>VLOOKUP(AF$4,'Tüpoloogia tabel'!$C$1:$T$51,MATCH($A16,'Tüpoloogia tabel'!$C$1:$T$1,0),FALSE)</f>
        <v>11.44736842105263</v>
      </c>
      <c r="AG16" s="15">
        <f>VLOOKUP(AG$4,'Tüpoloogia tabel'!$C$1:$T$51,MATCH($A16,'Tüpoloogia tabel'!$C$1:$T$1,0),FALSE)</f>
        <v>17.660263157894736</v>
      </c>
      <c r="AH16" s="15">
        <f>(VLOOKUP(AH$4,'Tüpoloogia tabel'!$C$1:$T$51,MATCH($A16,'Tüpoloogia tabel'!$C$1:$T$1,0),FALSE))*E16</f>
        <v>5</v>
      </c>
      <c r="AI16" s="15">
        <f>(VLOOKUP(AI$4,'Tüpoloogia tabel'!$C$1:$T$51,MATCH($A16,'Tüpoloogia tabel'!$C$1:$T$1,0),FALSE))*D16*E16</f>
        <v>2982.1116666666662</v>
      </c>
      <c r="AJ16" s="15">
        <f t="shared" si="5"/>
        <v>128.85631578947368</v>
      </c>
      <c r="AK16" s="15">
        <f>VLOOKUP(AK$4,'Tüpoloogia tabel'!$C$1:$T$51,MATCH($A16,'Tüpoloogia tabel'!$C$1:$T$1,0),FALSE)</f>
        <v>0.8</v>
      </c>
      <c r="AL16" s="15">
        <f>VLOOKUP(AL$4,'Tüpoloogia tabel'!$C$1:$T$51,MATCH($A16,'Tüpoloogia tabel'!$C$1:$T$1,0),FALSE)</f>
        <v>1</v>
      </c>
      <c r="AM16" s="15">
        <f>VLOOKUP(AM$4,'Tüpoloogia tabel'!$C$1:$T$51,MATCH($A16,'Tüpoloogia tabel'!$C$1:$T$1,0),FALSE)</f>
        <v>0.7</v>
      </c>
      <c r="AN16" s="15">
        <f>VLOOKUP(AN$4,'Tüpoloogia tabel'!$C$1:$T$51,MATCH($A16,'Tüpoloogia tabel'!$C$1:$T$1,0),FALSE)</f>
        <v>0.35</v>
      </c>
      <c r="AO16" s="15">
        <f>VLOOKUP(AO$4,'Tüpoloogia tabel'!$C$1:$T$51,MATCH($A16,'Tüpoloogia tabel'!$C$1:$T$1,0),FALSE)</f>
        <v>2.6</v>
      </c>
      <c r="AP16" s="15">
        <f>VLOOKUP(AP$4,'Tüpoloogia tabel'!$C$1:$T$51,MATCH($A16,'Tüpoloogia tabel'!$C$1:$T$1,0),FALSE)</f>
        <v>2</v>
      </c>
      <c r="AQ16" s="15">
        <f>VLOOKUP(AQ$4,'Tüpoloogia tabel'!$C$1:$T$51,MATCH($A16,'Tüpoloogia tabel'!$C$1:$T$1,0),FALSE)</f>
        <v>2.9</v>
      </c>
      <c r="AR16" s="16">
        <f>VLOOKUP(AR$4,'Tüpoloogia tabel'!$C$1:$T$51,MATCH($A16,'Tüpoloogia tabel'!$C$1:$T$1,0),FALSE)</f>
        <v>0.26</v>
      </c>
      <c r="AS16" s="16">
        <f>VLOOKUP(AS$4,'Tüpoloogia tabel'!$C$1:$T$51,MATCH($A16,'Tüpoloogia tabel'!$C$1:$T$1,0),FALSE)</f>
        <v>0.49</v>
      </c>
      <c r="AT16" s="16">
        <f>VLOOKUP(AT$4,'Tüpoloogia tabel'!$C$1:$T$51,MATCH($A16,'Tüpoloogia tabel'!$C$1:$T$1,0),FALSE)</f>
        <v>0.40500000000000003</v>
      </c>
      <c r="AU16" s="16">
        <f>VLOOKUP(AU$4,'Tüpoloogia tabel'!$C$1:$T$51,MATCH($A16,'Tüpoloogia tabel'!$C$1:$T$1,0),FALSE)</f>
        <v>0.15</v>
      </c>
      <c r="AV16" s="16">
        <f>VLOOKUP(AV$4,'Tüpoloogia tabel'!$C$1:$T$51,MATCH($A16,'Tüpoloogia tabel'!$C$1:$T$1,0),FALSE)</f>
        <v>0.2</v>
      </c>
      <c r="AW16" s="16">
        <f>VLOOKUP(AW$4,'Tüpoloogia tabel'!$C$1:$T$51,MATCH($A16,'Tüpoloogia tabel'!$C$1:$T$1,0),FALSE)</f>
        <v>0.01</v>
      </c>
      <c r="AX16" s="16">
        <f>VLOOKUP(AX$4,'Tüpoloogia tabel'!$C$1:$T$51,MATCH($A16,'Tüpoloogia tabel'!$C$1:$T$1,0),FALSE)</f>
        <v>0</v>
      </c>
      <c r="AY16" s="16">
        <f>VLOOKUP(AY$4,'Tüpoloogia tabel'!$C$1:$T$51,MATCH($A16,'Tüpoloogia tabel'!$C$1:$T$1,0),FALSE)</f>
        <v>0.42</v>
      </c>
      <c r="AZ16" s="16">
        <f>VLOOKUP(AZ$4,'Tüpoloogia tabel'!$C$1:$T$51,MATCH($A16,'Tüpoloogia tabel'!$C$1:$T$1,0),FALSE)</f>
        <v>3.1</v>
      </c>
      <c r="BA16" s="232">
        <f>VLOOKUP(BA$4,'Tüpoloogia tabel'!$C$1:$T$51,MATCH($A16,'Tüpoloogia tabel'!$C$1:$T$1,0),FALSE)</f>
        <v>0.30000000000000043</v>
      </c>
      <c r="BB16" s="232">
        <f>VLOOKUP(BB$4,'Tüpoloogia tabel'!$C$1:$T$51,MATCH($A16,'Tüpoloogia tabel'!$C$1:$T$1,0),FALSE)</f>
        <v>0.37</v>
      </c>
      <c r="BC16" s="232">
        <f>VLOOKUP(BC$4,'Tüpoloogia tabel'!$C$1:$T$51,MATCH($A16,'Tüpoloogia tabel'!$C$1:$T$1,0),FALSE)</f>
        <v>0.35</v>
      </c>
      <c r="BD16" s="232">
        <f>VLOOKUP(BD$4,'Tüpoloogia tabel'!$C$1:$T$51,MATCH($A16,'Tüpoloogia tabel'!$C$1:$T$1,0),FALSE)</f>
        <v>0.45</v>
      </c>
      <c r="BE16" s="232">
        <f>VLOOKUP(BE$4,'Tüpoloogia tabel'!$C$1:$T$51,MATCH($A16,'Tüpoloogia tabel'!$C$1:$T$1,0),FALSE)</f>
        <v>0.30000000000000043</v>
      </c>
      <c r="BF16" s="16">
        <f>VLOOKUP(BF$4,'Tüpoloogia tabel'!$C$1:$T$51,MATCH($A16,'Tüpoloogia tabel'!$C$1:$T$1,0),FALSE)</f>
        <v>1.7999999999999998</v>
      </c>
      <c r="BG16" s="16">
        <f>VLOOKUP(BG$4,'Tüpoloogia tabel'!$C$1:$T$51,MATCH($A16,'Tüpoloogia tabel'!$C$1:$T$1,0),FALSE)</f>
        <v>2.199999999999998</v>
      </c>
      <c r="BH16" s="16">
        <f>VLOOKUP(BH$4,'Tüpoloogia tabel'!$C$1:$T$51,MATCH($A16,'Tüpoloogia tabel'!$C$1:$T$1,0),FALSE)</f>
        <v>1.4599999999999973</v>
      </c>
      <c r="BI16" s="16">
        <f>VLOOKUP(BI$4,'Tüpoloogia tabel'!$C$1:$T$51,MATCH($A16,'Tüpoloogia tabel'!$C$1:$T$1,0),FALSE)</f>
        <v>1.579333333333335</v>
      </c>
      <c r="BJ16" s="16">
        <f>VLOOKUP(BJ$4,'Tüpoloogia tabel'!$C$1:$T$51,MATCH($A16,'Tüpoloogia tabel'!$C$1:$T$1,0),FALSE)</f>
        <v>0.8</v>
      </c>
      <c r="BK16" s="16">
        <f>VLOOKUP(BK$4,'Tüpoloogia tabel'!$C$1:$T$51,MATCH($A16,'Tüpoloogia tabel'!$C$1:$T$1,0),FALSE)</f>
        <v>2.0649999999999999</v>
      </c>
      <c r="BL16" s="216">
        <f t="shared" si="6"/>
        <v>2083.2620084811851</v>
      </c>
      <c r="BM16" s="1">
        <v>4</v>
      </c>
      <c r="BN16" s="1">
        <v>0</v>
      </c>
      <c r="BO16" s="1">
        <f t="shared" si="7"/>
        <v>20</v>
      </c>
      <c r="BP16" s="217">
        <f t="shared" si="8"/>
        <v>128.85631578947368</v>
      </c>
      <c r="BQ16" s="217">
        <f t="shared" ref="BQ16:BS16" si="30">BP16</f>
        <v>128.85631578947368</v>
      </c>
      <c r="BR16" s="217">
        <f t="shared" si="30"/>
        <v>128.85631578947368</v>
      </c>
      <c r="BS16" s="217">
        <f t="shared" si="30"/>
        <v>128.85631578947368</v>
      </c>
      <c r="BT16" s="217">
        <f t="shared" si="9"/>
        <v>128.85631578947368</v>
      </c>
      <c r="BU16" s="217">
        <f t="shared" si="10"/>
        <v>322.77083333333337</v>
      </c>
      <c r="BV16" s="217">
        <f t="shared" si="11"/>
        <v>384.79855559366655</v>
      </c>
      <c r="BW16" s="217">
        <f t="shared" si="12"/>
        <v>302.75880650723468</v>
      </c>
      <c r="BX16" s="216">
        <f t="shared" si="13"/>
        <v>0.1221218877111761</v>
      </c>
      <c r="BY16" s="216">
        <f t="shared" si="18"/>
        <v>147.27899657967839</v>
      </c>
      <c r="BZ16" s="216">
        <f t="shared" si="21"/>
        <v>2533.2998115680984</v>
      </c>
      <c r="CA16" s="216">
        <f t="shared" si="19"/>
        <v>2230.5410050608634</v>
      </c>
      <c r="CB16" s="218">
        <f t="shared" si="14"/>
        <v>2.4152029984502019</v>
      </c>
    </row>
    <row r="17" spans="1:80" x14ac:dyDescent="0.25">
      <c r="A17" s="248" t="s">
        <v>474</v>
      </c>
      <c r="B17" s="231" t="s">
        <v>645</v>
      </c>
      <c r="C17" s="231" t="s">
        <v>462</v>
      </c>
      <c r="D17" s="249">
        <v>3</v>
      </c>
      <c r="E17" s="249">
        <v>3</v>
      </c>
      <c r="F17" s="250"/>
      <c r="G17" s="15">
        <f>(VLOOKUP(G$4,'Tüpoloogia tabel'!$C$1:$T$51,MATCH($A17,'Tüpoloogia tabel'!$C$1:$T$1,0),FALSE))*D17</f>
        <v>596.42233333333331</v>
      </c>
      <c r="H17" s="15">
        <f>(VLOOKUP(H$4,'Tüpoloogia tabel'!$C$1:$T$51,MATCH($A17,'Tüpoloogia tabel'!$C$1:$T$1,0),FALSE))*D17*E17</f>
        <v>29.697499999999998</v>
      </c>
      <c r="I17" s="15">
        <f>(VLOOKUP(I$4,'Tüpoloogia tabel'!$C$1:$T$51,MATCH($A17,'Tüpoloogia tabel'!$C$1:$T$1,0),FALSE))*D17*E17</f>
        <v>92.331249999999997</v>
      </c>
      <c r="J17" s="15">
        <f>(VLOOKUP(J$4,'Tüpoloogia tabel'!$C$1:$T$51,MATCH($A17,'Tüpoloogia tabel'!$C$1:$T$1,0),FALSE))*D17*E17</f>
        <v>1669.08565</v>
      </c>
      <c r="K17" s="15">
        <f>(VLOOKUP(K$4,'Tüpoloogia tabel'!$C$1:$T$51,MATCH($A17,'Tüpoloogia tabel'!$C$1:$T$1,0),FALSE))*D17*E17</f>
        <v>1385.3127500000001</v>
      </c>
      <c r="L17" s="244">
        <f>VLOOKUP(L$4,'Tüpoloogia tabel'!$C$1:$T$51,MATCH($A17,'Tüpoloogia tabel'!$C$1:$T$1,0),FALSE)</f>
        <v>70</v>
      </c>
      <c r="M17" s="228">
        <f>VLOOKUP(M$4,'Tüpoloogia tabel'!$C$1:$T$51,MATCH($A17,'Tüpoloogia tabel'!$C$1:$T$1,0),FALSE)</f>
        <v>0</v>
      </c>
      <c r="N17" s="228">
        <f>VLOOKUP(N$4,'Tüpoloogia tabel'!$C$1:$T$51,MATCH($A17,'Tüpoloogia tabel'!$C$1:$T$1,0),FALSE)</f>
        <v>96.666666666666671</v>
      </c>
      <c r="O17" s="245">
        <f>VLOOKUP(O$4,'Tüpoloogia tabel'!$C$1:$T$51,MATCH($A17,'Tüpoloogia tabel'!$C$1:$T$1,0),FALSE)</f>
        <v>0.26409503068076284</v>
      </c>
      <c r="P17" s="228">
        <f>VLOOKUP(P$4,'Tüpoloogia tabel'!$C$1:$T$51,MATCH($A17,'Tüpoloogia tabel'!$C$1:$T$1,0),FALSE)</f>
        <v>63.333333333333329</v>
      </c>
      <c r="Q17" s="335">
        <f t="shared" si="0"/>
        <v>2452.8197368421052</v>
      </c>
      <c r="R17" s="336">
        <f t="shared" si="15"/>
        <v>1793.1622331864087</v>
      </c>
      <c r="S17" s="14">
        <f t="shared" si="1"/>
        <v>596.42233333333331</v>
      </c>
      <c r="T17" s="336">
        <f t="shared" si="2"/>
        <v>596.42233333333331</v>
      </c>
      <c r="U17" s="4">
        <f t="shared" si="3"/>
        <v>11.879999999999988</v>
      </c>
      <c r="V17" s="337">
        <f t="shared" si="4"/>
        <v>647.77750365569636</v>
      </c>
      <c r="W17" s="338">
        <f t="shared" si="16"/>
        <v>3.2080135831920416</v>
      </c>
      <c r="X17" s="228">
        <f>VLOOKUP(X$4,'Tüpoloogia tabel'!$C$1:$T$51,MATCH($A17,'Tüpoloogia tabel'!$C$1:$T$1,0),FALSE)</f>
        <v>223.41379310344828</v>
      </c>
      <c r="Y17" s="228">
        <f>VLOOKUP(Y$4,'Tüpoloogia tabel'!$C$1:$T$51,MATCH($A17,'Tüpoloogia tabel'!$C$1:$T$1,0),FALSE)</f>
        <v>160.55172413793105</v>
      </c>
      <c r="Z17" s="229">
        <f>VLOOKUP(Z$4,'Tüpoloogia tabel'!$C$1:$T$51,MATCH($A17,'Tüpoloogia tabel'!$C$1:$T$1,0),FALSE)</f>
        <v>35.620689655172413</v>
      </c>
      <c r="AA17" s="235"/>
      <c r="AB17" s="235"/>
      <c r="AC17" s="15">
        <f>VLOOKUP(AC$4,'Tüpoloogia tabel'!$C$1:$T$51,MATCH($A17,'Tüpoloogia tabel'!$C$1:$T$1,0),FALSE)</f>
        <v>3.5061666666666658</v>
      </c>
      <c r="AD17" s="15">
        <f>VLOOKUP(AD$4,'Tüpoloogia tabel'!$C$1:$T$51,MATCH($A17,'Tüpoloogia tabel'!$C$1:$T$1,0),FALSE)</f>
        <v>2.5</v>
      </c>
      <c r="AE17" s="15">
        <f>VLOOKUP(AE$4,'Tüpoloogia tabel'!$C$1:$T$51,MATCH($A17,'Tüpoloogia tabel'!$C$1:$T$1,0),FALSE)</f>
        <v>2.2000000000000002</v>
      </c>
      <c r="AF17" s="15">
        <f>VLOOKUP(AF$4,'Tüpoloogia tabel'!$C$1:$T$51,MATCH($A17,'Tüpoloogia tabel'!$C$1:$T$1,0),FALSE)</f>
        <v>11.44736842105263</v>
      </c>
      <c r="AG17" s="15">
        <f>VLOOKUP(AG$4,'Tüpoloogia tabel'!$C$1:$T$51,MATCH($A17,'Tüpoloogia tabel'!$C$1:$T$1,0),FALSE)</f>
        <v>17.660263157894736</v>
      </c>
      <c r="AH17" s="15">
        <f>(VLOOKUP(AH$4,'Tüpoloogia tabel'!$C$1:$T$51,MATCH($A17,'Tüpoloogia tabel'!$C$1:$T$1,0),FALSE))*E17</f>
        <v>7.5</v>
      </c>
      <c r="AI17" s="15">
        <f>(VLOOKUP(AI$4,'Tüpoloogia tabel'!$C$1:$T$51,MATCH($A17,'Tüpoloogia tabel'!$C$1:$T$1,0),FALSE))*D17*E17</f>
        <v>4473.1674999999996</v>
      </c>
      <c r="AJ17" s="15">
        <f t="shared" si="5"/>
        <v>128.85631578947368</v>
      </c>
      <c r="AK17" s="15">
        <f>VLOOKUP(AK$4,'Tüpoloogia tabel'!$C$1:$T$51,MATCH($A17,'Tüpoloogia tabel'!$C$1:$T$1,0),FALSE)</f>
        <v>0.8</v>
      </c>
      <c r="AL17" s="15">
        <f>VLOOKUP(AL$4,'Tüpoloogia tabel'!$C$1:$T$51,MATCH($A17,'Tüpoloogia tabel'!$C$1:$T$1,0),FALSE)</f>
        <v>1</v>
      </c>
      <c r="AM17" s="15">
        <f>VLOOKUP(AM$4,'Tüpoloogia tabel'!$C$1:$T$51,MATCH($A17,'Tüpoloogia tabel'!$C$1:$T$1,0),FALSE)</f>
        <v>0.7</v>
      </c>
      <c r="AN17" s="15">
        <f>VLOOKUP(AN$4,'Tüpoloogia tabel'!$C$1:$T$51,MATCH($A17,'Tüpoloogia tabel'!$C$1:$T$1,0),FALSE)</f>
        <v>0.35</v>
      </c>
      <c r="AO17" s="15">
        <f>VLOOKUP(AO$4,'Tüpoloogia tabel'!$C$1:$T$51,MATCH($A17,'Tüpoloogia tabel'!$C$1:$T$1,0),FALSE)</f>
        <v>2.6</v>
      </c>
      <c r="AP17" s="15">
        <f>VLOOKUP(AP$4,'Tüpoloogia tabel'!$C$1:$T$51,MATCH($A17,'Tüpoloogia tabel'!$C$1:$T$1,0),FALSE)</f>
        <v>2</v>
      </c>
      <c r="AQ17" s="15">
        <f>VLOOKUP(AQ$4,'Tüpoloogia tabel'!$C$1:$T$51,MATCH($A17,'Tüpoloogia tabel'!$C$1:$T$1,0),FALSE)</f>
        <v>2.9</v>
      </c>
      <c r="AR17" s="16">
        <f>VLOOKUP(AR$4,'Tüpoloogia tabel'!$C$1:$T$51,MATCH($A17,'Tüpoloogia tabel'!$C$1:$T$1,0),FALSE)</f>
        <v>0.26</v>
      </c>
      <c r="AS17" s="16">
        <f>VLOOKUP(AS$4,'Tüpoloogia tabel'!$C$1:$T$51,MATCH($A17,'Tüpoloogia tabel'!$C$1:$T$1,0),FALSE)</f>
        <v>0.49</v>
      </c>
      <c r="AT17" s="16">
        <f>VLOOKUP(AT$4,'Tüpoloogia tabel'!$C$1:$T$51,MATCH($A17,'Tüpoloogia tabel'!$C$1:$T$1,0),FALSE)</f>
        <v>0.40500000000000003</v>
      </c>
      <c r="AU17" s="16">
        <f>VLOOKUP(AU$4,'Tüpoloogia tabel'!$C$1:$T$51,MATCH($A17,'Tüpoloogia tabel'!$C$1:$T$1,0),FALSE)</f>
        <v>0.15</v>
      </c>
      <c r="AV17" s="16">
        <f>VLOOKUP(AV$4,'Tüpoloogia tabel'!$C$1:$T$51,MATCH($A17,'Tüpoloogia tabel'!$C$1:$T$1,0),FALSE)</f>
        <v>0.2</v>
      </c>
      <c r="AW17" s="16">
        <f>VLOOKUP(AW$4,'Tüpoloogia tabel'!$C$1:$T$51,MATCH($A17,'Tüpoloogia tabel'!$C$1:$T$1,0),FALSE)</f>
        <v>0.01</v>
      </c>
      <c r="AX17" s="16">
        <f>VLOOKUP(AX$4,'Tüpoloogia tabel'!$C$1:$T$51,MATCH($A17,'Tüpoloogia tabel'!$C$1:$T$1,0),FALSE)</f>
        <v>0</v>
      </c>
      <c r="AY17" s="16">
        <f>VLOOKUP(AY$4,'Tüpoloogia tabel'!$C$1:$T$51,MATCH($A17,'Tüpoloogia tabel'!$C$1:$T$1,0),FALSE)</f>
        <v>0.42</v>
      </c>
      <c r="AZ17" s="16">
        <f>VLOOKUP(AZ$4,'Tüpoloogia tabel'!$C$1:$T$51,MATCH($A17,'Tüpoloogia tabel'!$C$1:$T$1,0),FALSE)</f>
        <v>3.1</v>
      </c>
      <c r="BA17" s="232">
        <f>VLOOKUP(BA$4,'Tüpoloogia tabel'!$C$1:$T$51,MATCH($A17,'Tüpoloogia tabel'!$C$1:$T$1,0),FALSE)</f>
        <v>0.30000000000000043</v>
      </c>
      <c r="BB17" s="232">
        <f>VLOOKUP(BB$4,'Tüpoloogia tabel'!$C$1:$T$51,MATCH($A17,'Tüpoloogia tabel'!$C$1:$T$1,0),FALSE)</f>
        <v>0.37</v>
      </c>
      <c r="BC17" s="232">
        <f>VLOOKUP(BC$4,'Tüpoloogia tabel'!$C$1:$T$51,MATCH($A17,'Tüpoloogia tabel'!$C$1:$T$1,0),FALSE)</f>
        <v>0.35</v>
      </c>
      <c r="BD17" s="232">
        <f>VLOOKUP(BD$4,'Tüpoloogia tabel'!$C$1:$T$51,MATCH($A17,'Tüpoloogia tabel'!$C$1:$T$1,0),FALSE)</f>
        <v>0.45</v>
      </c>
      <c r="BE17" s="232">
        <f>VLOOKUP(BE$4,'Tüpoloogia tabel'!$C$1:$T$51,MATCH($A17,'Tüpoloogia tabel'!$C$1:$T$1,0),FALSE)</f>
        <v>0.30000000000000043</v>
      </c>
      <c r="BF17" s="16">
        <f>VLOOKUP(BF$4,'Tüpoloogia tabel'!$C$1:$T$51,MATCH($A17,'Tüpoloogia tabel'!$C$1:$T$1,0),FALSE)</f>
        <v>1.7999999999999998</v>
      </c>
      <c r="BG17" s="16">
        <f>VLOOKUP(BG$4,'Tüpoloogia tabel'!$C$1:$T$51,MATCH($A17,'Tüpoloogia tabel'!$C$1:$T$1,0),FALSE)</f>
        <v>2.199999999999998</v>
      </c>
      <c r="BH17" s="16">
        <f>VLOOKUP(BH$4,'Tüpoloogia tabel'!$C$1:$T$51,MATCH($A17,'Tüpoloogia tabel'!$C$1:$T$1,0),FALSE)</f>
        <v>1.4599999999999973</v>
      </c>
      <c r="BI17" s="16">
        <f>VLOOKUP(BI$4,'Tüpoloogia tabel'!$C$1:$T$51,MATCH($A17,'Tüpoloogia tabel'!$C$1:$T$1,0),FALSE)</f>
        <v>1.579333333333335</v>
      </c>
      <c r="BJ17" s="16">
        <f>VLOOKUP(BJ$4,'Tüpoloogia tabel'!$C$1:$T$51,MATCH($A17,'Tüpoloogia tabel'!$C$1:$T$1,0),FALSE)</f>
        <v>0.8</v>
      </c>
      <c r="BK17" s="16">
        <f>VLOOKUP(BK$4,'Tüpoloogia tabel'!$C$1:$T$51,MATCH($A17,'Tüpoloogia tabel'!$C$1:$T$1,0),FALSE)</f>
        <v>2.0649999999999999</v>
      </c>
      <c r="BL17" s="216">
        <f t="shared" si="6"/>
        <v>3623.7926942260892</v>
      </c>
      <c r="BM17" s="1">
        <v>4</v>
      </c>
      <c r="BN17" s="1">
        <v>0</v>
      </c>
      <c r="BO17" s="1">
        <f t="shared" si="7"/>
        <v>30</v>
      </c>
      <c r="BP17" s="217">
        <f t="shared" si="8"/>
        <v>128.85631578947368</v>
      </c>
      <c r="BQ17" s="217">
        <f t="shared" ref="BQ17:BS17" si="31">BP17</f>
        <v>128.85631578947368</v>
      </c>
      <c r="BR17" s="217">
        <f t="shared" si="31"/>
        <v>128.85631578947368</v>
      </c>
      <c r="BS17" s="217">
        <f t="shared" si="31"/>
        <v>128.85631578947368</v>
      </c>
      <c r="BT17" s="217">
        <f t="shared" si="9"/>
        <v>257.71263157894737</v>
      </c>
      <c r="BU17" s="217">
        <f t="shared" si="10"/>
        <v>714.984375</v>
      </c>
      <c r="BV17" s="217">
        <f t="shared" si="11"/>
        <v>853.84204628457815</v>
      </c>
      <c r="BW17" s="217">
        <f t="shared" si="12"/>
        <v>503.6456357553123</v>
      </c>
      <c r="BX17" s="216">
        <f t="shared" si="13"/>
        <v>0.26257362270955165</v>
      </c>
      <c r="BY17" s="216">
        <f t="shared" si="18"/>
        <v>316.66378898771927</v>
      </c>
      <c r="BZ17" s="216">
        <f t="shared" si="21"/>
        <v>4444.102118969121</v>
      </c>
      <c r="CA17" s="216">
        <f t="shared" si="19"/>
        <v>3940.4564832138085</v>
      </c>
      <c r="CB17" s="218">
        <f t="shared" si="14"/>
        <v>2.8444526214126076</v>
      </c>
    </row>
    <row r="18" spans="1:80" x14ac:dyDescent="0.25">
      <c r="A18" s="248" t="s">
        <v>474</v>
      </c>
      <c r="B18" s="231" t="s">
        <v>646</v>
      </c>
      <c r="C18" s="231" t="s">
        <v>462</v>
      </c>
      <c r="D18" s="249">
        <v>3</v>
      </c>
      <c r="E18" s="249">
        <v>4</v>
      </c>
      <c r="F18" s="250"/>
      <c r="G18" s="15">
        <f>(VLOOKUP(G$4,'Tüpoloogia tabel'!$C$1:$T$51,MATCH($A18,'Tüpoloogia tabel'!$C$1:$T$1,0),FALSE))*D18</f>
        <v>596.42233333333331</v>
      </c>
      <c r="H18" s="15">
        <f>(VLOOKUP(H$4,'Tüpoloogia tabel'!$C$1:$T$51,MATCH($A18,'Tüpoloogia tabel'!$C$1:$T$1,0),FALSE))*D18*E18</f>
        <v>39.596666666666664</v>
      </c>
      <c r="I18" s="15">
        <f>(VLOOKUP(I$4,'Tüpoloogia tabel'!$C$1:$T$51,MATCH($A18,'Tüpoloogia tabel'!$C$1:$T$1,0),FALSE))*D18*E18</f>
        <v>123.10833333333333</v>
      </c>
      <c r="J18" s="15">
        <f>(VLOOKUP(J$4,'Tüpoloogia tabel'!$C$1:$T$51,MATCH($A18,'Tüpoloogia tabel'!$C$1:$T$1,0),FALSE))*D18*E18</f>
        <v>2225.4475333333335</v>
      </c>
      <c r="K18" s="15">
        <f>(VLOOKUP(K$4,'Tüpoloogia tabel'!$C$1:$T$51,MATCH($A18,'Tüpoloogia tabel'!$C$1:$T$1,0),FALSE))*D18*E18</f>
        <v>1847.0836666666667</v>
      </c>
      <c r="L18" s="244">
        <f>VLOOKUP(L$4,'Tüpoloogia tabel'!$C$1:$T$51,MATCH($A18,'Tüpoloogia tabel'!$C$1:$T$1,0),FALSE)</f>
        <v>70</v>
      </c>
      <c r="M18" s="228">
        <f>VLOOKUP(M$4,'Tüpoloogia tabel'!$C$1:$T$51,MATCH($A18,'Tüpoloogia tabel'!$C$1:$T$1,0),FALSE)</f>
        <v>0</v>
      </c>
      <c r="N18" s="228">
        <f>VLOOKUP(N$4,'Tüpoloogia tabel'!$C$1:$T$51,MATCH($A18,'Tüpoloogia tabel'!$C$1:$T$1,0),FALSE)</f>
        <v>96.666666666666671</v>
      </c>
      <c r="O18" s="245">
        <f>VLOOKUP(O$4,'Tüpoloogia tabel'!$C$1:$T$51,MATCH($A18,'Tüpoloogia tabel'!$C$1:$T$1,0),FALSE)</f>
        <v>0.26409503068076284</v>
      </c>
      <c r="P18" s="228">
        <f>VLOOKUP(P$4,'Tüpoloogia tabel'!$C$1:$T$51,MATCH($A18,'Tüpoloogia tabel'!$C$1:$T$1,0),FALSE)</f>
        <v>63.333333333333329</v>
      </c>
      <c r="Q18" s="335">
        <f t="shared" si="0"/>
        <v>4330.0421052631582</v>
      </c>
      <c r="R18" s="336">
        <f t="shared" si="15"/>
        <v>3174.6195026246896</v>
      </c>
      <c r="S18" s="14">
        <f t="shared" si="1"/>
        <v>596.42233333333331</v>
      </c>
      <c r="T18" s="336">
        <f t="shared" si="2"/>
        <v>596.42233333333331</v>
      </c>
      <c r="U18" s="4">
        <f t="shared" si="3"/>
        <v>11.879999999999988</v>
      </c>
      <c r="V18" s="337">
        <f t="shared" si="4"/>
        <v>1143.5426026384687</v>
      </c>
      <c r="W18" s="338">
        <f t="shared" si="16"/>
        <v>3.824229254839302</v>
      </c>
      <c r="X18" s="228">
        <f>VLOOKUP(X$4,'Tüpoloogia tabel'!$C$1:$T$51,MATCH($A18,'Tüpoloogia tabel'!$C$1:$T$1,0),FALSE)</f>
        <v>223.41379310344828</v>
      </c>
      <c r="Y18" s="228">
        <f>VLOOKUP(Y$4,'Tüpoloogia tabel'!$C$1:$T$51,MATCH($A18,'Tüpoloogia tabel'!$C$1:$T$1,0),FALSE)</f>
        <v>160.55172413793105</v>
      </c>
      <c r="Z18" s="229">
        <f>VLOOKUP(Z$4,'Tüpoloogia tabel'!$C$1:$T$51,MATCH($A18,'Tüpoloogia tabel'!$C$1:$T$1,0),FALSE)</f>
        <v>35.620689655172413</v>
      </c>
      <c r="AA18" s="235"/>
      <c r="AB18" s="235"/>
      <c r="AC18" s="15">
        <f>VLOOKUP(AC$4,'Tüpoloogia tabel'!$C$1:$T$51,MATCH($A18,'Tüpoloogia tabel'!$C$1:$T$1,0),FALSE)</f>
        <v>3.5061666666666658</v>
      </c>
      <c r="AD18" s="15">
        <f>VLOOKUP(AD$4,'Tüpoloogia tabel'!$C$1:$T$51,MATCH($A18,'Tüpoloogia tabel'!$C$1:$T$1,0),FALSE)</f>
        <v>2.5</v>
      </c>
      <c r="AE18" s="15">
        <f>VLOOKUP(AE$4,'Tüpoloogia tabel'!$C$1:$T$51,MATCH($A18,'Tüpoloogia tabel'!$C$1:$T$1,0),FALSE)</f>
        <v>2.2000000000000002</v>
      </c>
      <c r="AF18" s="15">
        <f>VLOOKUP(AF$4,'Tüpoloogia tabel'!$C$1:$T$51,MATCH($A18,'Tüpoloogia tabel'!$C$1:$T$1,0),FALSE)</f>
        <v>11.44736842105263</v>
      </c>
      <c r="AG18" s="15">
        <f>VLOOKUP(AG$4,'Tüpoloogia tabel'!$C$1:$T$51,MATCH($A18,'Tüpoloogia tabel'!$C$1:$T$1,0),FALSE)</f>
        <v>17.660263157894736</v>
      </c>
      <c r="AH18" s="15">
        <f>(VLOOKUP(AH$4,'Tüpoloogia tabel'!$C$1:$T$51,MATCH($A18,'Tüpoloogia tabel'!$C$1:$T$1,0),FALSE))*E18</f>
        <v>10</v>
      </c>
      <c r="AI18" s="15">
        <f>(VLOOKUP(AI$4,'Tüpoloogia tabel'!$C$1:$T$51,MATCH($A18,'Tüpoloogia tabel'!$C$1:$T$1,0),FALSE))*D18*E18</f>
        <v>5964.2233333333324</v>
      </c>
      <c r="AJ18" s="15">
        <f t="shared" si="5"/>
        <v>128.85631578947368</v>
      </c>
      <c r="AK18" s="15">
        <f>VLOOKUP(AK$4,'Tüpoloogia tabel'!$C$1:$T$51,MATCH($A18,'Tüpoloogia tabel'!$C$1:$T$1,0),FALSE)</f>
        <v>0.8</v>
      </c>
      <c r="AL18" s="15">
        <f>VLOOKUP(AL$4,'Tüpoloogia tabel'!$C$1:$T$51,MATCH($A18,'Tüpoloogia tabel'!$C$1:$T$1,0),FALSE)</f>
        <v>1</v>
      </c>
      <c r="AM18" s="15">
        <f>VLOOKUP(AM$4,'Tüpoloogia tabel'!$C$1:$T$51,MATCH($A18,'Tüpoloogia tabel'!$C$1:$T$1,0),FALSE)</f>
        <v>0.7</v>
      </c>
      <c r="AN18" s="15">
        <f>VLOOKUP(AN$4,'Tüpoloogia tabel'!$C$1:$T$51,MATCH($A18,'Tüpoloogia tabel'!$C$1:$T$1,0),FALSE)</f>
        <v>0.35</v>
      </c>
      <c r="AO18" s="15">
        <f>VLOOKUP(AO$4,'Tüpoloogia tabel'!$C$1:$T$51,MATCH($A18,'Tüpoloogia tabel'!$C$1:$T$1,0),FALSE)</f>
        <v>2.6</v>
      </c>
      <c r="AP18" s="15">
        <f>VLOOKUP(AP$4,'Tüpoloogia tabel'!$C$1:$T$51,MATCH($A18,'Tüpoloogia tabel'!$C$1:$T$1,0),FALSE)</f>
        <v>2</v>
      </c>
      <c r="AQ18" s="15">
        <f>VLOOKUP(AQ$4,'Tüpoloogia tabel'!$C$1:$T$51,MATCH($A18,'Tüpoloogia tabel'!$C$1:$T$1,0),FALSE)</f>
        <v>2.9</v>
      </c>
      <c r="AR18" s="16">
        <f>VLOOKUP(AR$4,'Tüpoloogia tabel'!$C$1:$T$51,MATCH($A18,'Tüpoloogia tabel'!$C$1:$T$1,0),FALSE)</f>
        <v>0.26</v>
      </c>
      <c r="AS18" s="16">
        <f>VLOOKUP(AS$4,'Tüpoloogia tabel'!$C$1:$T$51,MATCH($A18,'Tüpoloogia tabel'!$C$1:$T$1,0),FALSE)</f>
        <v>0.49</v>
      </c>
      <c r="AT18" s="16">
        <f>VLOOKUP(AT$4,'Tüpoloogia tabel'!$C$1:$T$51,MATCH($A18,'Tüpoloogia tabel'!$C$1:$T$1,0),FALSE)</f>
        <v>0.40500000000000003</v>
      </c>
      <c r="AU18" s="16">
        <f>VLOOKUP(AU$4,'Tüpoloogia tabel'!$C$1:$T$51,MATCH($A18,'Tüpoloogia tabel'!$C$1:$T$1,0),FALSE)</f>
        <v>0.15</v>
      </c>
      <c r="AV18" s="16">
        <f>VLOOKUP(AV$4,'Tüpoloogia tabel'!$C$1:$T$51,MATCH($A18,'Tüpoloogia tabel'!$C$1:$T$1,0),FALSE)</f>
        <v>0.2</v>
      </c>
      <c r="AW18" s="16">
        <f>VLOOKUP(AW$4,'Tüpoloogia tabel'!$C$1:$T$51,MATCH($A18,'Tüpoloogia tabel'!$C$1:$T$1,0),FALSE)</f>
        <v>0.01</v>
      </c>
      <c r="AX18" s="16">
        <f>VLOOKUP(AX$4,'Tüpoloogia tabel'!$C$1:$T$51,MATCH($A18,'Tüpoloogia tabel'!$C$1:$T$1,0),FALSE)</f>
        <v>0</v>
      </c>
      <c r="AY18" s="16">
        <f>VLOOKUP(AY$4,'Tüpoloogia tabel'!$C$1:$T$51,MATCH($A18,'Tüpoloogia tabel'!$C$1:$T$1,0),FALSE)</f>
        <v>0.42</v>
      </c>
      <c r="AZ18" s="16">
        <f>VLOOKUP(AZ$4,'Tüpoloogia tabel'!$C$1:$T$51,MATCH($A18,'Tüpoloogia tabel'!$C$1:$T$1,0),FALSE)</f>
        <v>3.1</v>
      </c>
      <c r="BA18" s="232">
        <f>VLOOKUP(BA$4,'Tüpoloogia tabel'!$C$1:$T$51,MATCH($A18,'Tüpoloogia tabel'!$C$1:$T$1,0),FALSE)</f>
        <v>0.30000000000000043</v>
      </c>
      <c r="BB18" s="232">
        <f>VLOOKUP(BB$4,'Tüpoloogia tabel'!$C$1:$T$51,MATCH($A18,'Tüpoloogia tabel'!$C$1:$T$1,0),FALSE)</f>
        <v>0.37</v>
      </c>
      <c r="BC18" s="232">
        <f>VLOOKUP(BC$4,'Tüpoloogia tabel'!$C$1:$T$51,MATCH($A18,'Tüpoloogia tabel'!$C$1:$T$1,0),FALSE)</f>
        <v>0.35</v>
      </c>
      <c r="BD18" s="232">
        <f>VLOOKUP(BD$4,'Tüpoloogia tabel'!$C$1:$T$51,MATCH($A18,'Tüpoloogia tabel'!$C$1:$T$1,0),FALSE)</f>
        <v>0.45</v>
      </c>
      <c r="BE18" s="232">
        <f>VLOOKUP(BE$4,'Tüpoloogia tabel'!$C$1:$T$51,MATCH($A18,'Tüpoloogia tabel'!$C$1:$T$1,0),FALSE)</f>
        <v>0.30000000000000043</v>
      </c>
      <c r="BF18" s="16">
        <f>VLOOKUP(BF$4,'Tüpoloogia tabel'!$C$1:$T$51,MATCH($A18,'Tüpoloogia tabel'!$C$1:$T$1,0),FALSE)</f>
        <v>1.7999999999999998</v>
      </c>
      <c r="BG18" s="16">
        <f>VLOOKUP(BG$4,'Tüpoloogia tabel'!$C$1:$T$51,MATCH($A18,'Tüpoloogia tabel'!$C$1:$T$1,0),FALSE)</f>
        <v>2.199999999999998</v>
      </c>
      <c r="BH18" s="16">
        <f>VLOOKUP(BH$4,'Tüpoloogia tabel'!$C$1:$T$51,MATCH($A18,'Tüpoloogia tabel'!$C$1:$T$1,0),FALSE)</f>
        <v>1.4599999999999973</v>
      </c>
      <c r="BI18" s="16">
        <f>VLOOKUP(BI$4,'Tüpoloogia tabel'!$C$1:$T$51,MATCH($A18,'Tüpoloogia tabel'!$C$1:$T$1,0),FALSE)</f>
        <v>1.579333333333335</v>
      </c>
      <c r="BJ18" s="16">
        <f>VLOOKUP(BJ$4,'Tüpoloogia tabel'!$C$1:$T$51,MATCH($A18,'Tüpoloogia tabel'!$C$1:$T$1,0),FALSE)</f>
        <v>0.8</v>
      </c>
      <c r="BK18" s="16">
        <f>VLOOKUP(BK$4,'Tüpoloogia tabel'!$C$1:$T$51,MATCH($A18,'Tüpoloogia tabel'!$C$1:$T$1,0),FALSE)</f>
        <v>2.0649999999999999</v>
      </c>
      <c r="BL18" s="216">
        <f t="shared" si="6"/>
        <v>5770.0652176405356</v>
      </c>
      <c r="BM18" s="1">
        <v>4</v>
      </c>
      <c r="BN18" s="1">
        <v>0</v>
      </c>
      <c r="BO18" s="1">
        <f t="shared" si="7"/>
        <v>40</v>
      </c>
      <c r="BP18" s="217">
        <f t="shared" si="8"/>
        <v>128.85631578947368</v>
      </c>
      <c r="BQ18" s="217">
        <f t="shared" ref="BQ18:BS18" si="32">BP18</f>
        <v>128.85631578947368</v>
      </c>
      <c r="BR18" s="217">
        <f t="shared" si="32"/>
        <v>128.85631578947368</v>
      </c>
      <c r="BS18" s="217">
        <f t="shared" si="32"/>
        <v>128.85631578947368</v>
      </c>
      <c r="BT18" s="217">
        <f t="shared" si="9"/>
        <v>386.56894736842105</v>
      </c>
      <c r="BU18" s="217">
        <f t="shared" si="10"/>
        <v>1261.0833333333333</v>
      </c>
      <c r="BV18" s="217">
        <f t="shared" si="11"/>
        <v>1507.3150122382087</v>
      </c>
      <c r="BW18" s="217">
        <f t="shared" si="12"/>
        <v>781.9928446137319</v>
      </c>
      <c r="BX18" s="216">
        <f t="shared" si="13"/>
        <v>0.42422332665692009</v>
      </c>
      <c r="BY18" s="216">
        <f t="shared" si="18"/>
        <v>511.61333194824562</v>
      </c>
      <c r="BZ18" s="216">
        <f t="shared" si="21"/>
        <v>7063.6713942025126</v>
      </c>
      <c r="CA18" s="216">
        <f t="shared" si="19"/>
        <v>6281.6785495887816</v>
      </c>
      <c r="CB18" s="218">
        <f t="shared" si="14"/>
        <v>3.4008630269169084</v>
      </c>
    </row>
    <row r="19" spans="1:80" x14ac:dyDescent="0.25">
      <c r="A19" s="248" t="s">
        <v>474</v>
      </c>
      <c r="B19" s="231" t="s">
        <v>647</v>
      </c>
      <c r="C19" s="231" t="s">
        <v>462</v>
      </c>
      <c r="D19" s="249">
        <v>3</v>
      </c>
      <c r="E19" s="249">
        <v>5</v>
      </c>
      <c r="F19" s="250"/>
      <c r="G19" s="15">
        <f>(VLOOKUP(G$4,'Tüpoloogia tabel'!$C$1:$T$51,MATCH($A19,'Tüpoloogia tabel'!$C$1:$T$1,0),FALSE))*D19</f>
        <v>596.42233333333331</v>
      </c>
      <c r="H19" s="15">
        <f>(VLOOKUP(H$4,'Tüpoloogia tabel'!$C$1:$T$51,MATCH($A19,'Tüpoloogia tabel'!$C$1:$T$1,0),FALSE))*D19*E19</f>
        <v>49.49583333333333</v>
      </c>
      <c r="I19" s="15">
        <f>(VLOOKUP(I$4,'Tüpoloogia tabel'!$C$1:$T$51,MATCH($A19,'Tüpoloogia tabel'!$C$1:$T$1,0),FALSE))*D19*E19</f>
        <v>153.88541666666666</v>
      </c>
      <c r="J19" s="15">
        <f>(VLOOKUP(J$4,'Tüpoloogia tabel'!$C$1:$T$51,MATCH($A19,'Tüpoloogia tabel'!$C$1:$T$1,0),FALSE))*D19*E19</f>
        <v>2781.8094166666669</v>
      </c>
      <c r="K19" s="15">
        <f>(VLOOKUP(K$4,'Tüpoloogia tabel'!$C$1:$T$51,MATCH($A19,'Tüpoloogia tabel'!$C$1:$T$1,0),FALSE))*D19*E19</f>
        <v>2308.8545833333333</v>
      </c>
      <c r="L19" s="244">
        <f>VLOOKUP(L$4,'Tüpoloogia tabel'!$C$1:$T$51,MATCH($A19,'Tüpoloogia tabel'!$C$1:$T$1,0),FALSE)</f>
        <v>70</v>
      </c>
      <c r="M19" s="228">
        <f>VLOOKUP(M$4,'Tüpoloogia tabel'!$C$1:$T$51,MATCH($A19,'Tüpoloogia tabel'!$C$1:$T$1,0),FALSE)</f>
        <v>0</v>
      </c>
      <c r="N19" s="228">
        <f>VLOOKUP(N$4,'Tüpoloogia tabel'!$C$1:$T$51,MATCH($A19,'Tüpoloogia tabel'!$C$1:$T$1,0),FALSE)</f>
        <v>96.666666666666671</v>
      </c>
      <c r="O19" s="245">
        <f>VLOOKUP(O$4,'Tüpoloogia tabel'!$C$1:$T$51,MATCH($A19,'Tüpoloogia tabel'!$C$1:$T$1,0),FALSE)</f>
        <v>0.26409503068076284</v>
      </c>
      <c r="P19" s="228">
        <f>VLOOKUP(P$4,'Tüpoloogia tabel'!$C$1:$T$51,MATCH($A19,'Tüpoloogia tabel'!$C$1:$T$1,0),FALSE)</f>
        <v>63.333333333333329</v>
      </c>
      <c r="Q19" s="335">
        <f t="shared" si="0"/>
        <v>6737.0723684210525</v>
      </c>
      <c r="R19" s="336">
        <f t="shared" si="15"/>
        <v>4945.9650345843747</v>
      </c>
      <c r="S19" s="14">
        <f t="shared" si="1"/>
        <v>596.42233333333331</v>
      </c>
      <c r="T19" s="336">
        <f t="shared" si="2"/>
        <v>596.42233333333331</v>
      </c>
      <c r="U19" s="4">
        <f t="shared" si="3"/>
        <v>11.879999999999988</v>
      </c>
      <c r="V19" s="337">
        <f t="shared" si="4"/>
        <v>1779.2273338366774</v>
      </c>
      <c r="W19" s="338">
        <f t="shared" si="16"/>
        <v>4.5136941545874931</v>
      </c>
      <c r="X19" s="228">
        <f>VLOOKUP(X$4,'Tüpoloogia tabel'!$C$1:$T$51,MATCH($A19,'Tüpoloogia tabel'!$C$1:$T$1,0),FALSE)</f>
        <v>223.41379310344828</v>
      </c>
      <c r="Y19" s="228">
        <f>VLOOKUP(Y$4,'Tüpoloogia tabel'!$C$1:$T$51,MATCH($A19,'Tüpoloogia tabel'!$C$1:$T$1,0),FALSE)</f>
        <v>160.55172413793105</v>
      </c>
      <c r="Z19" s="229">
        <f>VLOOKUP(Z$4,'Tüpoloogia tabel'!$C$1:$T$51,MATCH($A19,'Tüpoloogia tabel'!$C$1:$T$1,0),FALSE)</f>
        <v>35.620689655172413</v>
      </c>
      <c r="AA19" s="235"/>
      <c r="AB19" s="235"/>
      <c r="AC19" s="15">
        <f>VLOOKUP(AC$4,'Tüpoloogia tabel'!$C$1:$T$51,MATCH($A19,'Tüpoloogia tabel'!$C$1:$T$1,0),FALSE)</f>
        <v>3.5061666666666658</v>
      </c>
      <c r="AD19" s="15">
        <f>VLOOKUP(AD$4,'Tüpoloogia tabel'!$C$1:$T$51,MATCH($A19,'Tüpoloogia tabel'!$C$1:$T$1,0),FALSE)</f>
        <v>2.5</v>
      </c>
      <c r="AE19" s="15">
        <f>VLOOKUP(AE$4,'Tüpoloogia tabel'!$C$1:$T$51,MATCH($A19,'Tüpoloogia tabel'!$C$1:$T$1,0),FALSE)</f>
        <v>2.2000000000000002</v>
      </c>
      <c r="AF19" s="15">
        <f>VLOOKUP(AF$4,'Tüpoloogia tabel'!$C$1:$T$51,MATCH($A19,'Tüpoloogia tabel'!$C$1:$T$1,0),FALSE)</f>
        <v>11.44736842105263</v>
      </c>
      <c r="AG19" s="15">
        <f>VLOOKUP(AG$4,'Tüpoloogia tabel'!$C$1:$T$51,MATCH($A19,'Tüpoloogia tabel'!$C$1:$T$1,0),FALSE)</f>
        <v>17.660263157894736</v>
      </c>
      <c r="AH19" s="15">
        <f>(VLOOKUP(AH$4,'Tüpoloogia tabel'!$C$1:$T$51,MATCH($A19,'Tüpoloogia tabel'!$C$1:$T$1,0),FALSE))*E19</f>
        <v>12.5</v>
      </c>
      <c r="AI19" s="15">
        <f>(VLOOKUP(AI$4,'Tüpoloogia tabel'!$C$1:$T$51,MATCH($A19,'Tüpoloogia tabel'!$C$1:$T$1,0),FALSE))*D19*E19</f>
        <v>7455.2791666666653</v>
      </c>
      <c r="AJ19" s="15">
        <f t="shared" si="5"/>
        <v>128.85631578947368</v>
      </c>
      <c r="AK19" s="15">
        <f>VLOOKUP(AK$4,'Tüpoloogia tabel'!$C$1:$T$51,MATCH($A19,'Tüpoloogia tabel'!$C$1:$T$1,0),FALSE)</f>
        <v>0.8</v>
      </c>
      <c r="AL19" s="15">
        <f>VLOOKUP(AL$4,'Tüpoloogia tabel'!$C$1:$T$51,MATCH($A19,'Tüpoloogia tabel'!$C$1:$T$1,0),FALSE)</f>
        <v>1</v>
      </c>
      <c r="AM19" s="15">
        <f>VLOOKUP(AM$4,'Tüpoloogia tabel'!$C$1:$T$51,MATCH($A19,'Tüpoloogia tabel'!$C$1:$T$1,0),FALSE)</f>
        <v>0.7</v>
      </c>
      <c r="AN19" s="15">
        <f>VLOOKUP(AN$4,'Tüpoloogia tabel'!$C$1:$T$51,MATCH($A19,'Tüpoloogia tabel'!$C$1:$T$1,0),FALSE)</f>
        <v>0.35</v>
      </c>
      <c r="AO19" s="15">
        <f>VLOOKUP(AO$4,'Tüpoloogia tabel'!$C$1:$T$51,MATCH($A19,'Tüpoloogia tabel'!$C$1:$T$1,0),FALSE)</f>
        <v>2.6</v>
      </c>
      <c r="AP19" s="15">
        <f>VLOOKUP(AP$4,'Tüpoloogia tabel'!$C$1:$T$51,MATCH($A19,'Tüpoloogia tabel'!$C$1:$T$1,0),FALSE)</f>
        <v>2</v>
      </c>
      <c r="AQ19" s="15">
        <f>VLOOKUP(AQ$4,'Tüpoloogia tabel'!$C$1:$T$51,MATCH($A19,'Tüpoloogia tabel'!$C$1:$T$1,0),FALSE)</f>
        <v>2.9</v>
      </c>
      <c r="AR19" s="16">
        <f>VLOOKUP(AR$4,'Tüpoloogia tabel'!$C$1:$T$51,MATCH($A19,'Tüpoloogia tabel'!$C$1:$T$1,0),FALSE)</f>
        <v>0.26</v>
      </c>
      <c r="AS19" s="16">
        <f>VLOOKUP(AS$4,'Tüpoloogia tabel'!$C$1:$T$51,MATCH($A19,'Tüpoloogia tabel'!$C$1:$T$1,0),FALSE)</f>
        <v>0.49</v>
      </c>
      <c r="AT19" s="16">
        <f>VLOOKUP(AT$4,'Tüpoloogia tabel'!$C$1:$T$51,MATCH($A19,'Tüpoloogia tabel'!$C$1:$T$1,0),FALSE)</f>
        <v>0.40500000000000003</v>
      </c>
      <c r="AU19" s="16">
        <f>VLOOKUP(AU$4,'Tüpoloogia tabel'!$C$1:$T$51,MATCH($A19,'Tüpoloogia tabel'!$C$1:$T$1,0),FALSE)</f>
        <v>0.15</v>
      </c>
      <c r="AV19" s="16">
        <f>VLOOKUP(AV$4,'Tüpoloogia tabel'!$C$1:$T$51,MATCH($A19,'Tüpoloogia tabel'!$C$1:$T$1,0),FALSE)</f>
        <v>0.2</v>
      </c>
      <c r="AW19" s="16">
        <f>VLOOKUP(AW$4,'Tüpoloogia tabel'!$C$1:$T$51,MATCH($A19,'Tüpoloogia tabel'!$C$1:$T$1,0),FALSE)</f>
        <v>0.01</v>
      </c>
      <c r="AX19" s="16">
        <f>VLOOKUP(AX$4,'Tüpoloogia tabel'!$C$1:$T$51,MATCH($A19,'Tüpoloogia tabel'!$C$1:$T$1,0),FALSE)</f>
        <v>0</v>
      </c>
      <c r="AY19" s="16">
        <f>VLOOKUP(AY$4,'Tüpoloogia tabel'!$C$1:$T$51,MATCH($A19,'Tüpoloogia tabel'!$C$1:$T$1,0),FALSE)</f>
        <v>0.42</v>
      </c>
      <c r="AZ19" s="16">
        <f>VLOOKUP(AZ$4,'Tüpoloogia tabel'!$C$1:$T$51,MATCH($A19,'Tüpoloogia tabel'!$C$1:$T$1,0),FALSE)</f>
        <v>3.1</v>
      </c>
      <c r="BA19" s="232">
        <f>VLOOKUP(BA$4,'Tüpoloogia tabel'!$C$1:$T$51,MATCH($A19,'Tüpoloogia tabel'!$C$1:$T$1,0),FALSE)</f>
        <v>0.30000000000000043</v>
      </c>
      <c r="BB19" s="232">
        <f>VLOOKUP(BB$4,'Tüpoloogia tabel'!$C$1:$T$51,MATCH($A19,'Tüpoloogia tabel'!$C$1:$T$1,0),FALSE)</f>
        <v>0.37</v>
      </c>
      <c r="BC19" s="232">
        <f>VLOOKUP(BC$4,'Tüpoloogia tabel'!$C$1:$T$51,MATCH($A19,'Tüpoloogia tabel'!$C$1:$T$1,0),FALSE)</f>
        <v>0.35</v>
      </c>
      <c r="BD19" s="232">
        <f>VLOOKUP(BD$4,'Tüpoloogia tabel'!$C$1:$T$51,MATCH($A19,'Tüpoloogia tabel'!$C$1:$T$1,0),FALSE)</f>
        <v>0.45</v>
      </c>
      <c r="BE19" s="232">
        <f>VLOOKUP(BE$4,'Tüpoloogia tabel'!$C$1:$T$51,MATCH($A19,'Tüpoloogia tabel'!$C$1:$T$1,0),FALSE)</f>
        <v>0.30000000000000043</v>
      </c>
      <c r="BF19" s="16">
        <f>VLOOKUP(BF$4,'Tüpoloogia tabel'!$C$1:$T$51,MATCH($A19,'Tüpoloogia tabel'!$C$1:$T$1,0),FALSE)</f>
        <v>1.7999999999999998</v>
      </c>
      <c r="BG19" s="16">
        <f>VLOOKUP(BG$4,'Tüpoloogia tabel'!$C$1:$T$51,MATCH($A19,'Tüpoloogia tabel'!$C$1:$T$1,0),FALSE)</f>
        <v>2.199999999999998</v>
      </c>
      <c r="BH19" s="16">
        <f>VLOOKUP(BH$4,'Tüpoloogia tabel'!$C$1:$T$51,MATCH($A19,'Tüpoloogia tabel'!$C$1:$T$1,0),FALSE)</f>
        <v>1.4599999999999973</v>
      </c>
      <c r="BI19" s="16">
        <f>VLOOKUP(BI$4,'Tüpoloogia tabel'!$C$1:$T$51,MATCH($A19,'Tüpoloogia tabel'!$C$1:$T$1,0),FALSE)</f>
        <v>1.579333333333335</v>
      </c>
      <c r="BJ19" s="16">
        <f>VLOOKUP(BJ$4,'Tüpoloogia tabel'!$C$1:$T$51,MATCH($A19,'Tüpoloogia tabel'!$C$1:$T$1,0),FALSE)</f>
        <v>0.8</v>
      </c>
      <c r="BK19" s="16">
        <f>VLOOKUP(BK$4,'Tüpoloogia tabel'!$C$1:$T$51,MATCH($A19,'Tüpoloogia tabel'!$C$1:$T$1,0),FALSE)</f>
        <v>2.0649999999999999</v>
      </c>
      <c r="BL19" s="216">
        <f t="shared" si="6"/>
        <v>8522.0795787245224</v>
      </c>
      <c r="BM19" s="1">
        <v>4</v>
      </c>
      <c r="BN19" s="1">
        <v>0</v>
      </c>
      <c r="BO19" s="1">
        <f t="shared" si="7"/>
        <v>50</v>
      </c>
      <c r="BP19" s="217">
        <f t="shared" si="8"/>
        <v>128.85631578947368</v>
      </c>
      <c r="BQ19" s="217">
        <f t="shared" ref="BQ19:BS19" si="33">BP19</f>
        <v>128.85631578947368</v>
      </c>
      <c r="BR19" s="217">
        <f t="shared" si="33"/>
        <v>128.85631578947368</v>
      </c>
      <c r="BS19" s="217">
        <f t="shared" si="33"/>
        <v>128.85631578947368</v>
      </c>
      <c r="BT19" s="217">
        <f t="shared" si="9"/>
        <v>515.42526315789473</v>
      </c>
      <c r="BU19" s="217">
        <f t="shared" si="10"/>
        <v>1961.067708333333</v>
      </c>
      <c r="BV19" s="217">
        <f t="shared" si="11"/>
        <v>2345.2174534545575</v>
      </c>
      <c r="BW19" s="217">
        <f t="shared" si="12"/>
        <v>1137.8004330824931</v>
      </c>
      <c r="BX19" s="216">
        <f t="shared" si="13"/>
        <v>0.63149537709551651</v>
      </c>
      <c r="BY19" s="216">
        <f t="shared" si="18"/>
        <v>761.58342477719282</v>
      </c>
      <c r="BZ19" s="216">
        <f t="shared" si="21"/>
        <v>10421.463436584208</v>
      </c>
      <c r="CA19" s="216">
        <f t="shared" si="19"/>
        <v>9283.6630035017151</v>
      </c>
      <c r="CB19" s="218">
        <f t="shared" si="14"/>
        <v>4.020895499663184</v>
      </c>
    </row>
    <row r="20" spans="1:80" x14ac:dyDescent="0.25">
      <c r="A20" s="248" t="s">
        <v>474</v>
      </c>
      <c r="B20" s="231" t="s">
        <v>648</v>
      </c>
      <c r="C20" s="231" t="s">
        <v>462</v>
      </c>
      <c r="D20" s="249">
        <v>4</v>
      </c>
      <c r="E20" s="249">
        <v>1</v>
      </c>
      <c r="F20" s="250"/>
      <c r="G20" s="15">
        <f>(VLOOKUP(G$4,'Tüpoloogia tabel'!$C$1:$T$51,MATCH($A20,'Tüpoloogia tabel'!$C$1:$T$1,0),FALSE))*D20</f>
        <v>795.22977777777771</v>
      </c>
      <c r="H20" s="15">
        <f>(VLOOKUP(H$4,'Tüpoloogia tabel'!$C$1:$T$51,MATCH($A20,'Tüpoloogia tabel'!$C$1:$T$1,0),FALSE))*D20*E20</f>
        <v>13.198888888888888</v>
      </c>
      <c r="I20" s="15">
        <f>(VLOOKUP(I$4,'Tüpoloogia tabel'!$C$1:$T$51,MATCH($A20,'Tüpoloogia tabel'!$C$1:$T$1,0),FALSE))*D20*E20</f>
        <v>41.036111111111111</v>
      </c>
      <c r="J20" s="15">
        <f>(VLOOKUP(J$4,'Tüpoloogia tabel'!$C$1:$T$51,MATCH($A20,'Tüpoloogia tabel'!$C$1:$T$1,0),FALSE))*D20*E20</f>
        <v>741.81584444444445</v>
      </c>
      <c r="K20" s="15">
        <f>(VLOOKUP(K$4,'Tüpoloogia tabel'!$C$1:$T$51,MATCH($A20,'Tüpoloogia tabel'!$C$1:$T$1,0),FALSE))*D20*E20</f>
        <v>615.69455555555555</v>
      </c>
      <c r="L20" s="244">
        <f>VLOOKUP(L$4,'Tüpoloogia tabel'!$C$1:$T$51,MATCH($A20,'Tüpoloogia tabel'!$C$1:$T$1,0),FALSE)</f>
        <v>70</v>
      </c>
      <c r="M20" s="228">
        <f>VLOOKUP(M$4,'Tüpoloogia tabel'!$C$1:$T$51,MATCH($A20,'Tüpoloogia tabel'!$C$1:$T$1,0),FALSE)</f>
        <v>0</v>
      </c>
      <c r="N20" s="228">
        <f>VLOOKUP(N$4,'Tüpoloogia tabel'!$C$1:$T$51,MATCH($A20,'Tüpoloogia tabel'!$C$1:$T$1,0),FALSE)</f>
        <v>96.666666666666671</v>
      </c>
      <c r="O20" s="245">
        <f>VLOOKUP(O$4,'Tüpoloogia tabel'!$C$1:$T$51,MATCH($A20,'Tüpoloogia tabel'!$C$1:$T$1,0),FALSE)</f>
        <v>0.26409503068076284</v>
      </c>
      <c r="P20" s="228">
        <f>VLOOKUP(P$4,'Tüpoloogia tabel'!$C$1:$T$51,MATCH($A20,'Tüpoloogia tabel'!$C$1:$T$1,0),FALSE)</f>
        <v>63.333333333333329</v>
      </c>
      <c r="Q20" s="335">
        <f t="shared" si="0"/>
        <v>376.09999999999997</v>
      </c>
      <c r="R20" s="336">
        <f t="shared" si="15"/>
        <v>260.9338589609651</v>
      </c>
      <c r="S20" s="14">
        <f t="shared" si="1"/>
        <v>795.22977777777771</v>
      </c>
      <c r="T20" s="336">
        <f t="shared" si="2"/>
        <v>795.22977777777771</v>
      </c>
      <c r="U20" s="4">
        <f t="shared" si="3"/>
        <v>15.839999999999984</v>
      </c>
      <c r="V20" s="337">
        <f t="shared" si="4"/>
        <v>99.326141039034894</v>
      </c>
      <c r="W20" s="338">
        <f t="shared" si="16"/>
        <v>2.9580164266925077</v>
      </c>
      <c r="X20" s="228">
        <f>VLOOKUP(X$4,'Tüpoloogia tabel'!$C$1:$T$51,MATCH($A20,'Tüpoloogia tabel'!$C$1:$T$1,0),FALSE)</f>
        <v>223.41379310344828</v>
      </c>
      <c r="Y20" s="228">
        <f>VLOOKUP(Y$4,'Tüpoloogia tabel'!$C$1:$T$51,MATCH($A20,'Tüpoloogia tabel'!$C$1:$T$1,0),FALSE)</f>
        <v>160.55172413793105</v>
      </c>
      <c r="Z20" s="229">
        <f>VLOOKUP(Z$4,'Tüpoloogia tabel'!$C$1:$T$51,MATCH($A20,'Tüpoloogia tabel'!$C$1:$T$1,0),FALSE)</f>
        <v>35.620689655172413</v>
      </c>
      <c r="AA20" s="235"/>
      <c r="AB20" s="235"/>
      <c r="AC20" s="15">
        <f>VLOOKUP(AC$4,'Tüpoloogia tabel'!$C$1:$T$51,MATCH($A20,'Tüpoloogia tabel'!$C$1:$T$1,0),FALSE)</f>
        <v>3.5061666666666658</v>
      </c>
      <c r="AD20" s="15">
        <f>VLOOKUP(AD$4,'Tüpoloogia tabel'!$C$1:$T$51,MATCH($A20,'Tüpoloogia tabel'!$C$1:$T$1,0),FALSE)</f>
        <v>2.5</v>
      </c>
      <c r="AE20" s="15">
        <f>VLOOKUP(AE$4,'Tüpoloogia tabel'!$C$1:$T$51,MATCH($A20,'Tüpoloogia tabel'!$C$1:$T$1,0),FALSE)</f>
        <v>2.2000000000000002</v>
      </c>
      <c r="AF20" s="15">
        <f>VLOOKUP(AF$4,'Tüpoloogia tabel'!$C$1:$T$51,MATCH($A20,'Tüpoloogia tabel'!$C$1:$T$1,0),FALSE)</f>
        <v>11.44736842105263</v>
      </c>
      <c r="AG20" s="15">
        <f>VLOOKUP(AG$4,'Tüpoloogia tabel'!$C$1:$T$51,MATCH($A20,'Tüpoloogia tabel'!$C$1:$T$1,0),FALSE)</f>
        <v>17.660263157894736</v>
      </c>
      <c r="AH20" s="15">
        <f>(VLOOKUP(AH$4,'Tüpoloogia tabel'!$C$1:$T$51,MATCH($A20,'Tüpoloogia tabel'!$C$1:$T$1,0),FALSE))*E20</f>
        <v>2.5</v>
      </c>
      <c r="AI20" s="15">
        <f>(VLOOKUP(AI$4,'Tüpoloogia tabel'!$C$1:$T$51,MATCH($A20,'Tüpoloogia tabel'!$C$1:$T$1,0),FALSE))*D20*E20</f>
        <v>1988.0744444444442</v>
      </c>
      <c r="AJ20" s="15">
        <f t="shared" si="5"/>
        <v>164.17684210526315</v>
      </c>
      <c r="AK20" s="15">
        <f>VLOOKUP(AK$4,'Tüpoloogia tabel'!$C$1:$T$51,MATCH($A20,'Tüpoloogia tabel'!$C$1:$T$1,0),FALSE)</f>
        <v>0.8</v>
      </c>
      <c r="AL20" s="15">
        <f>VLOOKUP(AL$4,'Tüpoloogia tabel'!$C$1:$T$51,MATCH($A20,'Tüpoloogia tabel'!$C$1:$T$1,0),FALSE)</f>
        <v>1</v>
      </c>
      <c r="AM20" s="15">
        <f>VLOOKUP(AM$4,'Tüpoloogia tabel'!$C$1:$T$51,MATCH($A20,'Tüpoloogia tabel'!$C$1:$T$1,0),FALSE)</f>
        <v>0.7</v>
      </c>
      <c r="AN20" s="15">
        <f>VLOOKUP(AN$4,'Tüpoloogia tabel'!$C$1:$T$51,MATCH($A20,'Tüpoloogia tabel'!$C$1:$T$1,0),FALSE)</f>
        <v>0.35</v>
      </c>
      <c r="AO20" s="15">
        <f>VLOOKUP(AO$4,'Tüpoloogia tabel'!$C$1:$T$51,MATCH($A20,'Tüpoloogia tabel'!$C$1:$T$1,0),FALSE)</f>
        <v>2.6</v>
      </c>
      <c r="AP20" s="15">
        <f>VLOOKUP(AP$4,'Tüpoloogia tabel'!$C$1:$T$51,MATCH($A20,'Tüpoloogia tabel'!$C$1:$T$1,0),FALSE)</f>
        <v>2</v>
      </c>
      <c r="AQ20" s="15">
        <f>VLOOKUP(AQ$4,'Tüpoloogia tabel'!$C$1:$T$51,MATCH($A20,'Tüpoloogia tabel'!$C$1:$T$1,0),FALSE)</f>
        <v>2.9</v>
      </c>
      <c r="AR20" s="16">
        <f>VLOOKUP(AR$4,'Tüpoloogia tabel'!$C$1:$T$51,MATCH($A20,'Tüpoloogia tabel'!$C$1:$T$1,0),FALSE)</f>
        <v>0.26</v>
      </c>
      <c r="AS20" s="16">
        <f>VLOOKUP(AS$4,'Tüpoloogia tabel'!$C$1:$T$51,MATCH($A20,'Tüpoloogia tabel'!$C$1:$T$1,0),FALSE)</f>
        <v>0.49</v>
      </c>
      <c r="AT20" s="16">
        <f>VLOOKUP(AT$4,'Tüpoloogia tabel'!$C$1:$T$51,MATCH($A20,'Tüpoloogia tabel'!$C$1:$T$1,0),FALSE)</f>
        <v>0.40500000000000003</v>
      </c>
      <c r="AU20" s="16">
        <f>VLOOKUP(AU$4,'Tüpoloogia tabel'!$C$1:$T$51,MATCH($A20,'Tüpoloogia tabel'!$C$1:$T$1,0),FALSE)</f>
        <v>0.15</v>
      </c>
      <c r="AV20" s="16">
        <f>VLOOKUP(AV$4,'Tüpoloogia tabel'!$C$1:$T$51,MATCH($A20,'Tüpoloogia tabel'!$C$1:$T$1,0),FALSE)</f>
        <v>0.2</v>
      </c>
      <c r="AW20" s="16">
        <f>VLOOKUP(AW$4,'Tüpoloogia tabel'!$C$1:$T$51,MATCH($A20,'Tüpoloogia tabel'!$C$1:$T$1,0),FALSE)</f>
        <v>0.01</v>
      </c>
      <c r="AX20" s="16">
        <f>VLOOKUP(AX$4,'Tüpoloogia tabel'!$C$1:$T$51,MATCH($A20,'Tüpoloogia tabel'!$C$1:$T$1,0),FALSE)</f>
        <v>0</v>
      </c>
      <c r="AY20" s="16">
        <f>VLOOKUP(AY$4,'Tüpoloogia tabel'!$C$1:$T$51,MATCH($A20,'Tüpoloogia tabel'!$C$1:$T$1,0),FALSE)</f>
        <v>0.42</v>
      </c>
      <c r="AZ20" s="16">
        <f>VLOOKUP(AZ$4,'Tüpoloogia tabel'!$C$1:$T$51,MATCH($A20,'Tüpoloogia tabel'!$C$1:$T$1,0),FALSE)</f>
        <v>3.1</v>
      </c>
      <c r="BA20" s="232">
        <f>VLOOKUP(BA$4,'Tüpoloogia tabel'!$C$1:$T$51,MATCH($A20,'Tüpoloogia tabel'!$C$1:$T$1,0),FALSE)</f>
        <v>0.30000000000000043</v>
      </c>
      <c r="BB20" s="232">
        <f>VLOOKUP(BB$4,'Tüpoloogia tabel'!$C$1:$T$51,MATCH($A20,'Tüpoloogia tabel'!$C$1:$T$1,0),FALSE)</f>
        <v>0.37</v>
      </c>
      <c r="BC20" s="232">
        <f>VLOOKUP(BC$4,'Tüpoloogia tabel'!$C$1:$T$51,MATCH($A20,'Tüpoloogia tabel'!$C$1:$T$1,0),FALSE)</f>
        <v>0.35</v>
      </c>
      <c r="BD20" s="232">
        <f>VLOOKUP(BD$4,'Tüpoloogia tabel'!$C$1:$T$51,MATCH($A20,'Tüpoloogia tabel'!$C$1:$T$1,0),FALSE)</f>
        <v>0.45</v>
      </c>
      <c r="BE20" s="232">
        <f>VLOOKUP(BE$4,'Tüpoloogia tabel'!$C$1:$T$51,MATCH($A20,'Tüpoloogia tabel'!$C$1:$T$1,0),FALSE)</f>
        <v>0.30000000000000043</v>
      </c>
      <c r="BF20" s="16">
        <f>VLOOKUP(BF$4,'Tüpoloogia tabel'!$C$1:$T$51,MATCH($A20,'Tüpoloogia tabel'!$C$1:$T$1,0),FALSE)</f>
        <v>1.7999999999999998</v>
      </c>
      <c r="BG20" s="16">
        <f>VLOOKUP(BG$4,'Tüpoloogia tabel'!$C$1:$T$51,MATCH($A20,'Tüpoloogia tabel'!$C$1:$T$1,0),FALSE)</f>
        <v>2.199999999999998</v>
      </c>
      <c r="BH20" s="16">
        <f>VLOOKUP(BH$4,'Tüpoloogia tabel'!$C$1:$T$51,MATCH($A20,'Tüpoloogia tabel'!$C$1:$T$1,0),FALSE)</f>
        <v>1.4599999999999973</v>
      </c>
      <c r="BI20" s="16">
        <f>VLOOKUP(BI$4,'Tüpoloogia tabel'!$C$1:$T$51,MATCH($A20,'Tüpoloogia tabel'!$C$1:$T$1,0),FALSE)</f>
        <v>1.579333333333335</v>
      </c>
      <c r="BJ20" s="16">
        <f>VLOOKUP(BJ$4,'Tüpoloogia tabel'!$C$1:$T$51,MATCH($A20,'Tüpoloogia tabel'!$C$1:$T$1,0),FALSE)</f>
        <v>0.8</v>
      </c>
      <c r="BK20" s="16">
        <f>VLOOKUP(BK$4,'Tüpoloogia tabel'!$C$1:$T$51,MATCH($A20,'Tüpoloogia tabel'!$C$1:$T$1,0),FALSE)</f>
        <v>2.0649999999999999</v>
      </c>
      <c r="BL20" s="216">
        <f t="shared" si="6"/>
        <v>1522.5721833507455</v>
      </c>
      <c r="BM20" s="1">
        <v>4</v>
      </c>
      <c r="BN20" s="1">
        <v>0</v>
      </c>
      <c r="BO20" s="1">
        <f t="shared" si="7"/>
        <v>10</v>
      </c>
      <c r="BP20" s="217">
        <f t="shared" si="8"/>
        <v>164.17684210526315</v>
      </c>
      <c r="BQ20" s="217">
        <f t="shared" ref="BQ20:BS20" si="34">BP20</f>
        <v>164.17684210526315</v>
      </c>
      <c r="BR20" s="217">
        <f t="shared" si="34"/>
        <v>164.17684210526315</v>
      </c>
      <c r="BS20" s="217">
        <f t="shared" si="34"/>
        <v>164.17684210526315</v>
      </c>
      <c r="BT20" s="217">
        <f t="shared" si="9"/>
        <v>0</v>
      </c>
      <c r="BU20" s="217">
        <f t="shared" si="10"/>
        <v>112.59027777777777</v>
      </c>
      <c r="BV20" s="217">
        <f t="shared" si="11"/>
        <v>130.92278604259366</v>
      </c>
      <c r="BW20" s="217">
        <f t="shared" si="12"/>
        <v>229.15237013788931</v>
      </c>
      <c r="BX20" s="216">
        <f t="shared" si="13"/>
        <v>5.7636862081128747E-2</v>
      </c>
      <c r="BY20" s="216">
        <f t="shared" si="18"/>
        <v>69.510055669841265</v>
      </c>
      <c r="BZ20" s="216">
        <f t="shared" si="21"/>
        <v>1821.2346091584761</v>
      </c>
      <c r="CA20" s="216">
        <f t="shared" si="19"/>
        <v>1592.0822390205867</v>
      </c>
      <c r="CB20" s="218">
        <f t="shared" si="14"/>
        <v>2.5858312773027752</v>
      </c>
    </row>
    <row r="21" spans="1:80" x14ac:dyDescent="0.25">
      <c r="A21" s="248" t="s">
        <v>474</v>
      </c>
      <c r="B21" s="231" t="s">
        <v>649</v>
      </c>
      <c r="C21" s="231" t="s">
        <v>462</v>
      </c>
      <c r="D21" s="249">
        <v>4</v>
      </c>
      <c r="E21" s="249">
        <v>2</v>
      </c>
      <c r="F21" s="250"/>
      <c r="G21" s="15">
        <f>(VLOOKUP(G$4,'Tüpoloogia tabel'!$C$1:$T$51,MATCH($A21,'Tüpoloogia tabel'!$C$1:$T$1,0),FALSE))*D21</f>
        <v>795.22977777777771</v>
      </c>
      <c r="H21" s="15">
        <f>(VLOOKUP(H$4,'Tüpoloogia tabel'!$C$1:$T$51,MATCH($A21,'Tüpoloogia tabel'!$C$1:$T$1,0),FALSE))*D21*E21</f>
        <v>26.397777777777776</v>
      </c>
      <c r="I21" s="15">
        <f>(VLOOKUP(I$4,'Tüpoloogia tabel'!$C$1:$T$51,MATCH($A21,'Tüpoloogia tabel'!$C$1:$T$1,0),FALSE))*D21*E21</f>
        <v>82.072222222222223</v>
      </c>
      <c r="J21" s="15">
        <f>(VLOOKUP(J$4,'Tüpoloogia tabel'!$C$1:$T$51,MATCH($A21,'Tüpoloogia tabel'!$C$1:$T$1,0),FALSE))*D21*E21</f>
        <v>1483.6316888888889</v>
      </c>
      <c r="K21" s="15">
        <f>(VLOOKUP(K$4,'Tüpoloogia tabel'!$C$1:$T$51,MATCH($A21,'Tüpoloogia tabel'!$C$1:$T$1,0),FALSE))*D21*E21</f>
        <v>1231.3891111111111</v>
      </c>
      <c r="L21" s="244">
        <f>VLOOKUP(L$4,'Tüpoloogia tabel'!$C$1:$T$51,MATCH($A21,'Tüpoloogia tabel'!$C$1:$T$1,0),FALSE)</f>
        <v>70</v>
      </c>
      <c r="M21" s="228">
        <f>VLOOKUP(M$4,'Tüpoloogia tabel'!$C$1:$T$51,MATCH($A21,'Tüpoloogia tabel'!$C$1:$T$1,0),FALSE)</f>
        <v>0</v>
      </c>
      <c r="N21" s="228">
        <f>VLOOKUP(N$4,'Tüpoloogia tabel'!$C$1:$T$51,MATCH($A21,'Tüpoloogia tabel'!$C$1:$T$1,0),FALSE)</f>
        <v>96.666666666666671</v>
      </c>
      <c r="O21" s="245">
        <f>VLOOKUP(O$4,'Tüpoloogia tabel'!$C$1:$T$51,MATCH($A21,'Tüpoloogia tabel'!$C$1:$T$1,0),FALSE)</f>
        <v>0.26409503068076284</v>
      </c>
      <c r="P21" s="228">
        <f>VLOOKUP(P$4,'Tüpoloogia tabel'!$C$1:$T$51,MATCH($A21,'Tüpoloogia tabel'!$C$1:$T$1,0),FALSE)</f>
        <v>63.333333333333329</v>
      </c>
      <c r="Q21" s="335">
        <f t="shared" si="0"/>
        <v>1458.6105263157892</v>
      </c>
      <c r="R21" s="336">
        <f t="shared" si="15"/>
        <v>1057.5587346171374</v>
      </c>
      <c r="S21" s="14">
        <f t="shared" si="1"/>
        <v>795.22977777777771</v>
      </c>
      <c r="T21" s="336">
        <f t="shared" si="2"/>
        <v>795.22977777777771</v>
      </c>
      <c r="U21" s="4">
        <f t="shared" si="3"/>
        <v>15.839999999999984</v>
      </c>
      <c r="V21" s="337">
        <f t="shared" si="4"/>
        <v>385.21179169865201</v>
      </c>
      <c r="W21" s="338">
        <f t="shared" si="16"/>
        <v>2.7180240845248096</v>
      </c>
      <c r="X21" s="228">
        <f>VLOOKUP(X$4,'Tüpoloogia tabel'!$C$1:$T$51,MATCH($A21,'Tüpoloogia tabel'!$C$1:$T$1,0),FALSE)</f>
        <v>223.41379310344828</v>
      </c>
      <c r="Y21" s="228">
        <f>VLOOKUP(Y$4,'Tüpoloogia tabel'!$C$1:$T$51,MATCH($A21,'Tüpoloogia tabel'!$C$1:$T$1,0),FALSE)</f>
        <v>160.55172413793105</v>
      </c>
      <c r="Z21" s="229">
        <f>VLOOKUP(Z$4,'Tüpoloogia tabel'!$C$1:$T$51,MATCH($A21,'Tüpoloogia tabel'!$C$1:$T$1,0),FALSE)</f>
        <v>35.620689655172413</v>
      </c>
      <c r="AA21" s="235"/>
      <c r="AB21" s="235"/>
      <c r="AC21" s="15">
        <f>VLOOKUP(AC$4,'Tüpoloogia tabel'!$C$1:$T$51,MATCH($A21,'Tüpoloogia tabel'!$C$1:$T$1,0),FALSE)</f>
        <v>3.5061666666666658</v>
      </c>
      <c r="AD21" s="15">
        <f>VLOOKUP(AD$4,'Tüpoloogia tabel'!$C$1:$T$51,MATCH($A21,'Tüpoloogia tabel'!$C$1:$T$1,0),FALSE)</f>
        <v>2.5</v>
      </c>
      <c r="AE21" s="15">
        <f>VLOOKUP(AE$4,'Tüpoloogia tabel'!$C$1:$T$51,MATCH($A21,'Tüpoloogia tabel'!$C$1:$T$1,0),FALSE)</f>
        <v>2.2000000000000002</v>
      </c>
      <c r="AF21" s="15">
        <f>VLOOKUP(AF$4,'Tüpoloogia tabel'!$C$1:$T$51,MATCH($A21,'Tüpoloogia tabel'!$C$1:$T$1,0),FALSE)</f>
        <v>11.44736842105263</v>
      </c>
      <c r="AG21" s="15">
        <f>VLOOKUP(AG$4,'Tüpoloogia tabel'!$C$1:$T$51,MATCH($A21,'Tüpoloogia tabel'!$C$1:$T$1,0),FALSE)</f>
        <v>17.660263157894736</v>
      </c>
      <c r="AH21" s="15">
        <f>(VLOOKUP(AH$4,'Tüpoloogia tabel'!$C$1:$T$51,MATCH($A21,'Tüpoloogia tabel'!$C$1:$T$1,0),FALSE))*E21</f>
        <v>5</v>
      </c>
      <c r="AI21" s="15">
        <f>(VLOOKUP(AI$4,'Tüpoloogia tabel'!$C$1:$T$51,MATCH($A21,'Tüpoloogia tabel'!$C$1:$T$1,0),FALSE))*D21*E21</f>
        <v>3976.1488888888885</v>
      </c>
      <c r="AJ21" s="15">
        <f t="shared" si="5"/>
        <v>164.17684210526315</v>
      </c>
      <c r="AK21" s="15">
        <f>VLOOKUP(AK$4,'Tüpoloogia tabel'!$C$1:$T$51,MATCH($A21,'Tüpoloogia tabel'!$C$1:$T$1,0),FALSE)</f>
        <v>0.8</v>
      </c>
      <c r="AL21" s="15">
        <f>VLOOKUP(AL$4,'Tüpoloogia tabel'!$C$1:$T$51,MATCH($A21,'Tüpoloogia tabel'!$C$1:$T$1,0),FALSE)</f>
        <v>1</v>
      </c>
      <c r="AM21" s="15">
        <f>VLOOKUP(AM$4,'Tüpoloogia tabel'!$C$1:$T$51,MATCH($A21,'Tüpoloogia tabel'!$C$1:$T$1,0),FALSE)</f>
        <v>0.7</v>
      </c>
      <c r="AN21" s="15">
        <f>VLOOKUP(AN$4,'Tüpoloogia tabel'!$C$1:$T$51,MATCH($A21,'Tüpoloogia tabel'!$C$1:$T$1,0),FALSE)</f>
        <v>0.35</v>
      </c>
      <c r="AO21" s="15">
        <f>VLOOKUP(AO$4,'Tüpoloogia tabel'!$C$1:$T$51,MATCH($A21,'Tüpoloogia tabel'!$C$1:$T$1,0),FALSE)</f>
        <v>2.6</v>
      </c>
      <c r="AP21" s="15">
        <f>VLOOKUP(AP$4,'Tüpoloogia tabel'!$C$1:$T$51,MATCH($A21,'Tüpoloogia tabel'!$C$1:$T$1,0),FALSE)</f>
        <v>2</v>
      </c>
      <c r="AQ21" s="15">
        <f>VLOOKUP(AQ$4,'Tüpoloogia tabel'!$C$1:$T$51,MATCH($A21,'Tüpoloogia tabel'!$C$1:$T$1,0),FALSE)</f>
        <v>2.9</v>
      </c>
      <c r="AR21" s="16">
        <f>VLOOKUP(AR$4,'Tüpoloogia tabel'!$C$1:$T$51,MATCH($A21,'Tüpoloogia tabel'!$C$1:$T$1,0),FALSE)</f>
        <v>0.26</v>
      </c>
      <c r="AS21" s="16">
        <f>VLOOKUP(AS$4,'Tüpoloogia tabel'!$C$1:$T$51,MATCH($A21,'Tüpoloogia tabel'!$C$1:$T$1,0),FALSE)</f>
        <v>0.49</v>
      </c>
      <c r="AT21" s="16">
        <f>VLOOKUP(AT$4,'Tüpoloogia tabel'!$C$1:$T$51,MATCH($A21,'Tüpoloogia tabel'!$C$1:$T$1,0),FALSE)</f>
        <v>0.40500000000000003</v>
      </c>
      <c r="AU21" s="16">
        <f>VLOOKUP(AU$4,'Tüpoloogia tabel'!$C$1:$T$51,MATCH($A21,'Tüpoloogia tabel'!$C$1:$T$1,0),FALSE)</f>
        <v>0.15</v>
      </c>
      <c r="AV21" s="16">
        <f>VLOOKUP(AV$4,'Tüpoloogia tabel'!$C$1:$T$51,MATCH($A21,'Tüpoloogia tabel'!$C$1:$T$1,0),FALSE)</f>
        <v>0.2</v>
      </c>
      <c r="AW21" s="16">
        <f>VLOOKUP(AW$4,'Tüpoloogia tabel'!$C$1:$T$51,MATCH($A21,'Tüpoloogia tabel'!$C$1:$T$1,0),FALSE)</f>
        <v>0.01</v>
      </c>
      <c r="AX21" s="16">
        <f>VLOOKUP(AX$4,'Tüpoloogia tabel'!$C$1:$T$51,MATCH($A21,'Tüpoloogia tabel'!$C$1:$T$1,0),FALSE)</f>
        <v>0</v>
      </c>
      <c r="AY21" s="16">
        <f>VLOOKUP(AY$4,'Tüpoloogia tabel'!$C$1:$T$51,MATCH($A21,'Tüpoloogia tabel'!$C$1:$T$1,0),FALSE)</f>
        <v>0.42</v>
      </c>
      <c r="AZ21" s="16">
        <f>VLOOKUP(AZ$4,'Tüpoloogia tabel'!$C$1:$T$51,MATCH($A21,'Tüpoloogia tabel'!$C$1:$T$1,0),FALSE)</f>
        <v>3.1</v>
      </c>
      <c r="BA21" s="232">
        <f>VLOOKUP(BA$4,'Tüpoloogia tabel'!$C$1:$T$51,MATCH($A21,'Tüpoloogia tabel'!$C$1:$T$1,0),FALSE)</f>
        <v>0.30000000000000043</v>
      </c>
      <c r="BB21" s="232">
        <f>VLOOKUP(BB$4,'Tüpoloogia tabel'!$C$1:$T$51,MATCH($A21,'Tüpoloogia tabel'!$C$1:$T$1,0),FALSE)</f>
        <v>0.37</v>
      </c>
      <c r="BC21" s="232">
        <f>VLOOKUP(BC$4,'Tüpoloogia tabel'!$C$1:$T$51,MATCH($A21,'Tüpoloogia tabel'!$C$1:$T$1,0),FALSE)</f>
        <v>0.35</v>
      </c>
      <c r="BD21" s="232">
        <f>VLOOKUP(BD$4,'Tüpoloogia tabel'!$C$1:$T$51,MATCH($A21,'Tüpoloogia tabel'!$C$1:$T$1,0),FALSE)</f>
        <v>0.45</v>
      </c>
      <c r="BE21" s="232">
        <f>VLOOKUP(BE$4,'Tüpoloogia tabel'!$C$1:$T$51,MATCH($A21,'Tüpoloogia tabel'!$C$1:$T$1,0),FALSE)</f>
        <v>0.30000000000000043</v>
      </c>
      <c r="BF21" s="16">
        <f>VLOOKUP(BF$4,'Tüpoloogia tabel'!$C$1:$T$51,MATCH($A21,'Tüpoloogia tabel'!$C$1:$T$1,0),FALSE)</f>
        <v>1.7999999999999998</v>
      </c>
      <c r="BG21" s="16">
        <f>VLOOKUP(BG$4,'Tüpoloogia tabel'!$C$1:$T$51,MATCH($A21,'Tüpoloogia tabel'!$C$1:$T$1,0),FALSE)</f>
        <v>2.199999999999998</v>
      </c>
      <c r="BH21" s="16">
        <f>VLOOKUP(BH$4,'Tüpoloogia tabel'!$C$1:$T$51,MATCH($A21,'Tüpoloogia tabel'!$C$1:$T$1,0),FALSE)</f>
        <v>1.4599999999999973</v>
      </c>
      <c r="BI21" s="16">
        <f>VLOOKUP(BI$4,'Tüpoloogia tabel'!$C$1:$T$51,MATCH($A21,'Tüpoloogia tabel'!$C$1:$T$1,0),FALSE)</f>
        <v>1.579333333333335</v>
      </c>
      <c r="BJ21" s="16">
        <f>VLOOKUP(BJ$4,'Tüpoloogia tabel'!$C$1:$T$51,MATCH($A21,'Tüpoloogia tabel'!$C$1:$T$1,0),FALSE)</f>
        <v>0.8</v>
      </c>
      <c r="BK21" s="16">
        <f>VLOOKUP(BK$4,'Tüpoloogia tabel'!$C$1:$T$51,MATCH($A21,'Tüpoloogia tabel'!$C$1:$T$1,0),FALSE)</f>
        <v>2.0649999999999999</v>
      </c>
      <c r="BL21" s="216">
        <f t="shared" si="6"/>
        <v>2760.2319502608789</v>
      </c>
      <c r="BM21" s="1">
        <v>4</v>
      </c>
      <c r="BN21" s="1">
        <v>0</v>
      </c>
      <c r="BO21" s="1">
        <f t="shared" si="7"/>
        <v>20</v>
      </c>
      <c r="BP21" s="217">
        <f t="shared" si="8"/>
        <v>164.17684210526315</v>
      </c>
      <c r="BQ21" s="217">
        <f t="shared" ref="BQ21:BS21" si="35">BP21</f>
        <v>164.17684210526315</v>
      </c>
      <c r="BR21" s="217">
        <f t="shared" si="35"/>
        <v>164.17684210526315</v>
      </c>
      <c r="BS21" s="217">
        <f t="shared" si="35"/>
        <v>164.17684210526315</v>
      </c>
      <c r="BT21" s="217">
        <f t="shared" si="9"/>
        <v>164.17684210526315</v>
      </c>
      <c r="BU21" s="217">
        <f t="shared" si="10"/>
        <v>430.36111111111109</v>
      </c>
      <c r="BV21" s="217">
        <f t="shared" si="11"/>
        <v>507.75153910214573</v>
      </c>
      <c r="BW21" s="217">
        <f t="shared" si="12"/>
        <v>391.66221484395385</v>
      </c>
      <c r="BX21" s="216">
        <f t="shared" si="13"/>
        <v>0.16173391071041798</v>
      </c>
      <c r="BY21" s="216">
        <f t="shared" si="18"/>
        <v>195.05109631676407</v>
      </c>
      <c r="BZ21" s="216">
        <f t="shared" si="21"/>
        <v>3346.945261421597</v>
      </c>
      <c r="CA21" s="216">
        <f t="shared" si="19"/>
        <v>2955.2830465776428</v>
      </c>
      <c r="CB21" s="218">
        <f t="shared" si="14"/>
        <v>2.3999587294636884</v>
      </c>
    </row>
    <row r="22" spans="1:80" x14ac:dyDescent="0.25">
      <c r="A22" s="248" t="s">
        <v>474</v>
      </c>
      <c r="B22" s="231" t="s">
        <v>650</v>
      </c>
      <c r="C22" s="231" t="s">
        <v>462</v>
      </c>
      <c r="D22" s="249">
        <v>4</v>
      </c>
      <c r="E22" s="249">
        <v>3</v>
      </c>
      <c r="F22" s="250"/>
      <c r="G22" s="15">
        <f>(VLOOKUP(G$4,'Tüpoloogia tabel'!$C$1:$T$51,MATCH($A22,'Tüpoloogia tabel'!$C$1:$T$1,0),FALSE))*D22</f>
        <v>795.22977777777771</v>
      </c>
      <c r="H22" s="15">
        <f>(VLOOKUP(H$4,'Tüpoloogia tabel'!$C$1:$T$51,MATCH($A22,'Tüpoloogia tabel'!$C$1:$T$1,0),FALSE))*D22*E22</f>
        <v>39.596666666666664</v>
      </c>
      <c r="I22" s="15">
        <f>(VLOOKUP(I$4,'Tüpoloogia tabel'!$C$1:$T$51,MATCH($A22,'Tüpoloogia tabel'!$C$1:$T$1,0),FALSE))*D22*E22</f>
        <v>123.10833333333333</v>
      </c>
      <c r="J22" s="15">
        <f>(VLOOKUP(J$4,'Tüpoloogia tabel'!$C$1:$T$51,MATCH($A22,'Tüpoloogia tabel'!$C$1:$T$1,0),FALSE))*D22*E22</f>
        <v>2225.4475333333335</v>
      </c>
      <c r="K22" s="15">
        <f>(VLOOKUP(K$4,'Tüpoloogia tabel'!$C$1:$T$51,MATCH($A22,'Tüpoloogia tabel'!$C$1:$T$1,0),FALSE))*D22*E22</f>
        <v>1847.0836666666667</v>
      </c>
      <c r="L22" s="244">
        <f>VLOOKUP(L$4,'Tüpoloogia tabel'!$C$1:$T$51,MATCH($A22,'Tüpoloogia tabel'!$C$1:$T$1,0),FALSE)</f>
        <v>70</v>
      </c>
      <c r="M22" s="228">
        <f>VLOOKUP(M$4,'Tüpoloogia tabel'!$C$1:$T$51,MATCH($A22,'Tüpoloogia tabel'!$C$1:$T$1,0),FALSE)</f>
        <v>0</v>
      </c>
      <c r="N22" s="228">
        <f>VLOOKUP(N$4,'Tüpoloogia tabel'!$C$1:$T$51,MATCH($A22,'Tüpoloogia tabel'!$C$1:$T$1,0),FALSE)</f>
        <v>96.666666666666671</v>
      </c>
      <c r="O22" s="245">
        <f>VLOOKUP(O$4,'Tüpoloogia tabel'!$C$1:$T$51,MATCH($A22,'Tüpoloogia tabel'!$C$1:$T$1,0),FALSE)</f>
        <v>0.26409503068076284</v>
      </c>
      <c r="P22" s="228">
        <f>VLOOKUP(P$4,'Tüpoloogia tabel'!$C$1:$T$51,MATCH($A22,'Tüpoloogia tabel'!$C$1:$T$1,0),FALSE)</f>
        <v>63.333333333333329</v>
      </c>
      <c r="Q22" s="335">
        <f t="shared" si="0"/>
        <v>3247.531578947368</v>
      </c>
      <c r="R22" s="336">
        <f t="shared" si="15"/>
        <v>2374.0346269685165</v>
      </c>
      <c r="S22" s="14">
        <f t="shared" si="1"/>
        <v>795.22977777777771</v>
      </c>
      <c r="T22" s="336">
        <f t="shared" si="2"/>
        <v>795.22977777777771</v>
      </c>
      <c r="U22" s="4">
        <f t="shared" si="3"/>
        <v>15.839999999999984</v>
      </c>
      <c r="V22" s="337">
        <f t="shared" si="4"/>
        <v>857.65695197885134</v>
      </c>
      <c r="W22" s="338">
        <f t="shared" si="16"/>
        <v>3.1849346835164738</v>
      </c>
      <c r="X22" s="228">
        <f>VLOOKUP(X$4,'Tüpoloogia tabel'!$C$1:$T$51,MATCH($A22,'Tüpoloogia tabel'!$C$1:$T$1,0),FALSE)</f>
        <v>223.41379310344828</v>
      </c>
      <c r="Y22" s="228">
        <f>VLOOKUP(Y$4,'Tüpoloogia tabel'!$C$1:$T$51,MATCH($A22,'Tüpoloogia tabel'!$C$1:$T$1,0),FALSE)</f>
        <v>160.55172413793105</v>
      </c>
      <c r="Z22" s="229">
        <f>VLOOKUP(Z$4,'Tüpoloogia tabel'!$C$1:$T$51,MATCH($A22,'Tüpoloogia tabel'!$C$1:$T$1,0),FALSE)</f>
        <v>35.620689655172413</v>
      </c>
      <c r="AA22" s="235"/>
      <c r="AB22" s="235"/>
      <c r="AC22" s="15">
        <f>VLOOKUP(AC$4,'Tüpoloogia tabel'!$C$1:$T$51,MATCH($A22,'Tüpoloogia tabel'!$C$1:$T$1,0),FALSE)</f>
        <v>3.5061666666666658</v>
      </c>
      <c r="AD22" s="15">
        <f>VLOOKUP(AD$4,'Tüpoloogia tabel'!$C$1:$T$51,MATCH($A22,'Tüpoloogia tabel'!$C$1:$T$1,0),FALSE)</f>
        <v>2.5</v>
      </c>
      <c r="AE22" s="15">
        <f>VLOOKUP(AE$4,'Tüpoloogia tabel'!$C$1:$T$51,MATCH($A22,'Tüpoloogia tabel'!$C$1:$T$1,0),FALSE)</f>
        <v>2.2000000000000002</v>
      </c>
      <c r="AF22" s="15">
        <f>VLOOKUP(AF$4,'Tüpoloogia tabel'!$C$1:$T$51,MATCH($A22,'Tüpoloogia tabel'!$C$1:$T$1,0),FALSE)</f>
        <v>11.44736842105263</v>
      </c>
      <c r="AG22" s="15">
        <f>VLOOKUP(AG$4,'Tüpoloogia tabel'!$C$1:$T$51,MATCH($A22,'Tüpoloogia tabel'!$C$1:$T$1,0),FALSE)</f>
        <v>17.660263157894736</v>
      </c>
      <c r="AH22" s="15">
        <f>(VLOOKUP(AH$4,'Tüpoloogia tabel'!$C$1:$T$51,MATCH($A22,'Tüpoloogia tabel'!$C$1:$T$1,0),FALSE))*E22</f>
        <v>7.5</v>
      </c>
      <c r="AI22" s="15">
        <f>(VLOOKUP(AI$4,'Tüpoloogia tabel'!$C$1:$T$51,MATCH($A22,'Tüpoloogia tabel'!$C$1:$T$1,0),FALSE))*D22*E22</f>
        <v>5964.2233333333324</v>
      </c>
      <c r="AJ22" s="15">
        <f t="shared" si="5"/>
        <v>164.17684210526315</v>
      </c>
      <c r="AK22" s="15">
        <f>VLOOKUP(AK$4,'Tüpoloogia tabel'!$C$1:$T$51,MATCH($A22,'Tüpoloogia tabel'!$C$1:$T$1,0),FALSE)</f>
        <v>0.8</v>
      </c>
      <c r="AL22" s="15">
        <f>VLOOKUP(AL$4,'Tüpoloogia tabel'!$C$1:$T$51,MATCH($A22,'Tüpoloogia tabel'!$C$1:$T$1,0),FALSE)</f>
        <v>1</v>
      </c>
      <c r="AM22" s="15">
        <f>VLOOKUP(AM$4,'Tüpoloogia tabel'!$C$1:$T$51,MATCH($A22,'Tüpoloogia tabel'!$C$1:$T$1,0),FALSE)</f>
        <v>0.7</v>
      </c>
      <c r="AN22" s="15">
        <f>VLOOKUP(AN$4,'Tüpoloogia tabel'!$C$1:$T$51,MATCH($A22,'Tüpoloogia tabel'!$C$1:$T$1,0),FALSE)</f>
        <v>0.35</v>
      </c>
      <c r="AO22" s="15">
        <f>VLOOKUP(AO$4,'Tüpoloogia tabel'!$C$1:$T$51,MATCH($A22,'Tüpoloogia tabel'!$C$1:$T$1,0),FALSE)</f>
        <v>2.6</v>
      </c>
      <c r="AP22" s="15">
        <f>VLOOKUP(AP$4,'Tüpoloogia tabel'!$C$1:$T$51,MATCH($A22,'Tüpoloogia tabel'!$C$1:$T$1,0),FALSE)</f>
        <v>2</v>
      </c>
      <c r="AQ22" s="15">
        <f>VLOOKUP(AQ$4,'Tüpoloogia tabel'!$C$1:$T$51,MATCH($A22,'Tüpoloogia tabel'!$C$1:$T$1,0),FALSE)</f>
        <v>2.9</v>
      </c>
      <c r="AR22" s="16">
        <f>VLOOKUP(AR$4,'Tüpoloogia tabel'!$C$1:$T$51,MATCH($A22,'Tüpoloogia tabel'!$C$1:$T$1,0),FALSE)</f>
        <v>0.26</v>
      </c>
      <c r="AS22" s="16">
        <f>VLOOKUP(AS$4,'Tüpoloogia tabel'!$C$1:$T$51,MATCH($A22,'Tüpoloogia tabel'!$C$1:$T$1,0),FALSE)</f>
        <v>0.49</v>
      </c>
      <c r="AT22" s="16">
        <f>VLOOKUP(AT$4,'Tüpoloogia tabel'!$C$1:$T$51,MATCH($A22,'Tüpoloogia tabel'!$C$1:$T$1,0),FALSE)</f>
        <v>0.40500000000000003</v>
      </c>
      <c r="AU22" s="16">
        <f>VLOOKUP(AU$4,'Tüpoloogia tabel'!$C$1:$T$51,MATCH($A22,'Tüpoloogia tabel'!$C$1:$T$1,0),FALSE)</f>
        <v>0.15</v>
      </c>
      <c r="AV22" s="16">
        <f>VLOOKUP(AV$4,'Tüpoloogia tabel'!$C$1:$T$51,MATCH($A22,'Tüpoloogia tabel'!$C$1:$T$1,0),FALSE)</f>
        <v>0.2</v>
      </c>
      <c r="AW22" s="16">
        <f>VLOOKUP(AW$4,'Tüpoloogia tabel'!$C$1:$T$51,MATCH($A22,'Tüpoloogia tabel'!$C$1:$T$1,0),FALSE)</f>
        <v>0.01</v>
      </c>
      <c r="AX22" s="16">
        <f>VLOOKUP(AX$4,'Tüpoloogia tabel'!$C$1:$T$51,MATCH($A22,'Tüpoloogia tabel'!$C$1:$T$1,0),FALSE)</f>
        <v>0</v>
      </c>
      <c r="AY22" s="16">
        <f>VLOOKUP(AY$4,'Tüpoloogia tabel'!$C$1:$T$51,MATCH($A22,'Tüpoloogia tabel'!$C$1:$T$1,0),FALSE)</f>
        <v>0.42</v>
      </c>
      <c r="AZ22" s="16">
        <f>VLOOKUP(AZ$4,'Tüpoloogia tabel'!$C$1:$T$51,MATCH($A22,'Tüpoloogia tabel'!$C$1:$T$1,0),FALSE)</f>
        <v>3.1</v>
      </c>
      <c r="BA22" s="232">
        <f>VLOOKUP(BA$4,'Tüpoloogia tabel'!$C$1:$T$51,MATCH($A22,'Tüpoloogia tabel'!$C$1:$T$1,0),FALSE)</f>
        <v>0.30000000000000043</v>
      </c>
      <c r="BB22" s="232">
        <f>VLOOKUP(BB$4,'Tüpoloogia tabel'!$C$1:$T$51,MATCH($A22,'Tüpoloogia tabel'!$C$1:$T$1,0),FALSE)</f>
        <v>0.37</v>
      </c>
      <c r="BC22" s="232">
        <f>VLOOKUP(BC$4,'Tüpoloogia tabel'!$C$1:$T$51,MATCH($A22,'Tüpoloogia tabel'!$C$1:$T$1,0),FALSE)</f>
        <v>0.35</v>
      </c>
      <c r="BD22" s="232">
        <f>VLOOKUP(BD$4,'Tüpoloogia tabel'!$C$1:$T$51,MATCH($A22,'Tüpoloogia tabel'!$C$1:$T$1,0),FALSE)</f>
        <v>0.45</v>
      </c>
      <c r="BE22" s="232">
        <f>VLOOKUP(BE$4,'Tüpoloogia tabel'!$C$1:$T$51,MATCH($A22,'Tüpoloogia tabel'!$C$1:$T$1,0),FALSE)</f>
        <v>0.30000000000000043</v>
      </c>
      <c r="BF22" s="16">
        <f>VLOOKUP(BF$4,'Tüpoloogia tabel'!$C$1:$T$51,MATCH($A22,'Tüpoloogia tabel'!$C$1:$T$1,0),FALSE)</f>
        <v>1.7999999999999998</v>
      </c>
      <c r="BG22" s="16">
        <f>VLOOKUP(BG$4,'Tüpoloogia tabel'!$C$1:$T$51,MATCH($A22,'Tüpoloogia tabel'!$C$1:$T$1,0),FALSE)</f>
        <v>2.199999999999998</v>
      </c>
      <c r="BH22" s="16">
        <f>VLOOKUP(BH$4,'Tüpoloogia tabel'!$C$1:$T$51,MATCH($A22,'Tüpoloogia tabel'!$C$1:$T$1,0),FALSE)</f>
        <v>1.4599999999999973</v>
      </c>
      <c r="BI22" s="16">
        <f>VLOOKUP(BI$4,'Tüpoloogia tabel'!$C$1:$T$51,MATCH($A22,'Tüpoloogia tabel'!$C$1:$T$1,0),FALSE)</f>
        <v>1.579333333333335</v>
      </c>
      <c r="BJ22" s="16">
        <f>VLOOKUP(BJ$4,'Tüpoloogia tabel'!$C$1:$T$51,MATCH($A22,'Tüpoloogia tabel'!$C$1:$T$1,0),FALSE)</f>
        <v>0.8</v>
      </c>
      <c r="BK22" s="16">
        <f>VLOOKUP(BK$4,'Tüpoloogia tabel'!$C$1:$T$51,MATCH($A22,'Tüpoloogia tabel'!$C$1:$T$1,0),FALSE)</f>
        <v>2.0649999999999999</v>
      </c>
      <c r="BL22" s="216">
        <f t="shared" si="6"/>
        <v>4805.5475007304012</v>
      </c>
      <c r="BM22" s="1">
        <v>4</v>
      </c>
      <c r="BN22" s="1">
        <v>0</v>
      </c>
      <c r="BO22" s="1">
        <f t="shared" si="7"/>
        <v>30</v>
      </c>
      <c r="BP22" s="217">
        <f t="shared" si="8"/>
        <v>164.17684210526315</v>
      </c>
      <c r="BQ22" s="217">
        <f t="shared" ref="BQ22:BS22" si="36">BP22</f>
        <v>164.17684210526315</v>
      </c>
      <c r="BR22" s="217">
        <f t="shared" si="36"/>
        <v>164.17684210526315</v>
      </c>
      <c r="BS22" s="217">
        <f t="shared" si="36"/>
        <v>164.17684210526315</v>
      </c>
      <c r="BT22" s="217">
        <f t="shared" si="9"/>
        <v>328.3536842105263</v>
      </c>
      <c r="BU22" s="217">
        <f t="shared" si="10"/>
        <v>953.3125</v>
      </c>
      <c r="BV22" s="217">
        <f t="shared" si="11"/>
        <v>1130.4862591786562</v>
      </c>
      <c r="BW22" s="217">
        <f t="shared" si="12"/>
        <v>657.45256569714081</v>
      </c>
      <c r="BX22" s="216">
        <f t="shared" si="13"/>
        <v>0.34812667238466533</v>
      </c>
      <c r="BY22" s="216">
        <f t="shared" si="18"/>
        <v>419.84076689590637</v>
      </c>
      <c r="BZ22" s="216">
        <f t="shared" si="21"/>
        <v>5882.8408333234484</v>
      </c>
      <c r="CA22" s="216">
        <f t="shared" si="19"/>
        <v>5225.3882676263074</v>
      </c>
      <c r="CB22" s="218">
        <f t="shared" si="14"/>
        <v>2.8289938143713256</v>
      </c>
    </row>
    <row r="23" spans="1:80" x14ac:dyDescent="0.25">
      <c r="A23" s="248" t="s">
        <v>474</v>
      </c>
      <c r="B23" s="231" t="s">
        <v>651</v>
      </c>
      <c r="C23" s="231" t="s">
        <v>462</v>
      </c>
      <c r="D23" s="249">
        <v>4</v>
      </c>
      <c r="E23" s="249">
        <v>4</v>
      </c>
      <c r="F23" s="250"/>
      <c r="G23" s="15">
        <f>(VLOOKUP(G$4,'Tüpoloogia tabel'!$C$1:$T$51,MATCH($A23,'Tüpoloogia tabel'!$C$1:$T$1,0),FALSE))*D23</f>
        <v>795.22977777777771</v>
      </c>
      <c r="H23" s="15">
        <f>(VLOOKUP(H$4,'Tüpoloogia tabel'!$C$1:$T$51,MATCH($A23,'Tüpoloogia tabel'!$C$1:$T$1,0),FALSE))*D23*E23</f>
        <v>52.795555555555552</v>
      </c>
      <c r="I23" s="15">
        <f>(VLOOKUP(I$4,'Tüpoloogia tabel'!$C$1:$T$51,MATCH($A23,'Tüpoloogia tabel'!$C$1:$T$1,0),FALSE))*D23*E23</f>
        <v>164.14444444444445</v>
      </c>
      <c r="J23" s="15">
        <f>(VLOOKUP(J$4,'Tüpoloogia tabel'!$C$1:$T$51,MATCH($A23,'Tüpoloogia tabel'!$C$1:$T$1,0),FALSE))*D23*E23</f>
        <v>2967.2633777777778</v>
      </c>
      <c r="K23" s="15">
        <f>(VLOOKUP(K$4,'Tüpoloogia tabel'!$C$1:$T$51,MATCH($A23,'Tüpoloogia tabel'!$C$1:$T$1,0),FALSE))*D23*E23</f>
        <v>2462.7782222222222</v>
      </c>
      <c r="L23" s="244">
        <f>VLOOKUP(L$4,'Tüpoloogia tabel'!$C$1:$T$51,MATCH($A23,'Tüpoloogia tabel'!$C$1:$T$1,0),FALSE)</f>
        <v>70</v>
      </c>
      <c r="M23" s="228">
        <f>VLOOKUP(M$4,'Tüpoloogia tabel'!$C$1:$T$51,MATCH($A23,'Tüpoloogia tabel'!$C$1:$T$1,0),FALSE)</f>
        <v>0</v>
      </c>
      <c r="N23" s="228">
        <f>VLOOKUP(N$4,'Tüpoloogia tabel'!$C$1:$T$51,MATCH($A23,'Tüpoloogia tabel'!$C$1:$T$1,0),FALSE)</f>
        <v>96.666666666666671</v>
      </c>
      <c r="O23" s="245">
        <f>VLOOKUP(O$4,'Tüpoloogia tabel'!$C$1:$T$51,MATCH($A23,'Tüpoloogia tabel'!$C$1:$T$1,0),FALSE)</f>
        <v>0.26409503068076284</v>
      </c>
      <c r="P23" s="228">
        <f>VLOOKUP(P$4,'Tüpoloogia tabel'!$C$1:$T$51,MATCH($A23,'Tüpoloogia tabel'!$C$1:$T$1,0),FALSE)</f>
        <v>63.333333333333329</v>
      </c>
      <c r="Q23" s="335">
        <f t="shared" si="0"/>
        <v>5742.8631578947361</v>
      </c>
      <c r="R23" s="336">
        <f t="shared" si="15"/>
        <v>4210.3615360151034</v>
      </c>
      <c r="S23" s="14">
        <f t="shared" si="1"/>
        <v>795.22977777777771</v>
      </c>
      <c r="T23" s="336">
        <f t="shared" si="2"/>
        <v>795.22977777777771</v>
      </c>
      <c r="U23" s="4">
        <f t="shared" si="3"/>
        <v>15.839999999999984</v>
      </c>
      <c r="V23" s="337">
        <f t="shared" si="4"/>
        <v>1516.661621879633</v>
      </c>
      <c r="W23" s="338">
        <f t="shared" si="16"/>
        <v>3.8022194302079608</v>
      </c>
      <c r="X23" s="228">
        <f>VLOOKUP(X$4,'Tüpoloogia tabel'!$C$1:$T$51,MATCH($A23,'Tüpoloogia tabel'!$C$1:$T$1,0),FALSE)</f>
        <v>223.41379310344828</v>
      </c>
      <c r="Y23" s="228">
        <f>VLOOKUP(Y$4,'Tüpoloogia tabel'!$C$1:$T$51,MATCH($A23,'Tüpoloogia tabel'!$C$1:$T$1,0),FALSE)</f>
        <v>160.55172413793105</v>
      </c>
      <c r="Z23" s="229">
        <f>VLOOKUP(Z$4,'Tüpoloogia tabel'!$C$1:$T$51,MATCH($A23,'Tüpoloogia tabel'!$C$1:$T$1,0),FALSE)</f>
        <v>35.620689655172413</v>
      </c>
      <c r="AA23" s="235"/>
      <c r="AB23" s="235"/>
      <c r="AC23" s="15">
        <f>VLOOKUP(AC$4,'Tüpoloogia tabel'!$C$1:$T$51,MATCH($A23,'Tüpoloogia tabel'!$C$1:$T$1,0),FALSE)</f>
        <v>3.5061666666666658</v>
      </c>
      <c r="AD23" s="15">
        <f>VLOOKUP(AD$4,'Tüpoloogia tabel'!$C$1:$T$51,MATCH($A23,'Tüpoloogia tabel'!$C$1:$T$1,0),FALSE)</f>
        <v>2.5</v>
      </c>
      <c r="AE23" s="15">
        <f>VLOOKUP(AE$4,'Tüpoloogia tabel'!$C$1:$T$51,MATCH($A23,'Tüpoloogia tabel'!$C$1:$T$1,0),FALSE)</f>
        <v>2.2000000000000002</v>
      </c>
      <c r="AF23" s="15">
        <f>VLOOKUP(AF$4,'Tüpoloogia tabel'!$C$1:$T$51,MATCH($A23,'Tüpoloogia tabel'!$C$1:$T$1,0),FALSE)</f>
        <v>11.44736842105263</v>
      </c>
      <c r="AG23" s="15">
        <f>VLOOKUP(AG$4,'Tüpoloogia tabel'!$C$1:$T$51,MATCH($A23,'Tüpoloogia tabel'!$C$1:$T$1,0),FALSE)</f>
        <v>17.660263157894736</v>
      </c>
      <c r="AH23" s="15">
        <f>(VLOOKUP(AH$4,'Tüpoloogia tabel'!$C$1:$T$51,MATCH($A23,'Tüpoloogia tabel'!$C$1:$T$1,0),FALSE))*E23</f>
        <v>10</v>
      </c>
      <c r="AI23" s="15">
        <f>(VLOOKUP(AI$4,'Tüpoloogia tabel'!$C$1:$T$51,MATCH($A23,'Tüpoloogia tabel'!$C$1:$T$1,0),FALSE))*D23*E23</f>
        <v>7952.2977777777769</v>
      </c>
      <c r="AJ23" s="15">
        <f t="shared" si="5"/>
        <v>164.17684210526315</v>
      </c>
      <c r="AK23" s="15">
        <f>VLOOKUP(AK$4,'Tüpoloogia tabel'!$C$1:$T$51,MATCH($A23,'Tüpoloogia tabel'!$C$1:$T$1,0),FALSE)</f>
        <v>0.8</v>
      </c>
      <c r="AL23" s="15">
        <f>VLOOKUP(AL$4,'Tüpoloogia tabel'!$C$1:$T$51,MATCH($A23,'Tüpoloogia tabel'!$C$1:$T$1,0),FALSE)</f>
        <v>1</v>
      </c>
      <c r="AM23" s="15">
        <f>VLOOKUP(AM$4,'Tüpoloogia tabel'!$C$1:$T$51,MATCH($A23,'Tüpoloogia tabel'!$C$1:$T$1,0),FALSE)</f>
        <v>0.7</v>
      </c>
      <c r="AN23" s="15">
        <f>VLOOKUP(AN$4,'Tüpoloogia tabel'!$C$1:$T$51,MATCH($A23,'Tüpoloogia tabel'!$C$1:$T$1,0),FALSE)</f>
        <v>0.35</v>
      </c>
      <c r="AO23" s="15">
        <f>VLOOKUP(AO$4,'Tüpoloogia tabel'!$C$1:$T$51,MATCH($A23,'Tüpoloogia tabel'!$C$1:$T$1,0),FALSE)</f>
        <v>2.6</v>
      </c>
      <c r="AP23" s="15">
        <f>VLOOKUP(AP$4,'Tüpoloogia tabel'!$C$1:$T$51,MATCH($A23,'Tüpoloogia tabel'!$C$1:$T$1,0),FALSE)</f>
        <v>2</v>
      </c>
      <c r="AQ23" s="15">
        <f>VLOOKUP(AQ$4,'Tüpoloogia tabel'!$C$1:$T$51,MATCH($A23,'Tüpoloogia tabel'!$C$1:$T$1,0),FALSE)</f>
        <v>2.9</v>
      </c>
      <c r="AR23" s="16">
        <f>VLOOKUP(AR$4,'Tüpoloogia tabel'!$C$1:$T$51,MATCH($A23,'Tüpoloogia tabel'!$C$1:$T$1,0),FALSE)</f>
        <v>0.26</v>
      </c>
      <c r="AS23" s="16">
        <f>VLOOKUP(AS$4,'Tüpoloogia tabel'!$C$1:$T$51,MATCH($A23,'Tüpoloogia tabel'!$C$1:$T$1,0),FALSE)</f>
        <v>0.49</v>
      </c>
      <c r="AT23" s="16">
        <f>VLOOKUP(AT$4,'Tüpoloogia tabel'!$C$1:$T$51,MATCH($A23,'Tüpoloogia tabel'!$C$1:$T$1,0),FALSE)</f>
        <v>0.40500000000000003</v>
      </c>
      <c r="AU23" s="16">
        <f>VLOOKUP(AU$4,'Tüpoloogia tabel'!$C$1:$T$51,MATCH($A23,'Tüpoloogia tabel'!$C$1:$T$1,0),FALSE)</f>
        <v>0.15</v>
      </c>
      <c r="AV23" s="16">
        <f>VLOOKUP(AV$4,'Tüpoloogia tabel'!$C$1:$T$51,MATCH($A23,'Tüpoloogia tabel'!$C$1:$T$1,0),FALSE)</f>
        <v>0.2</v>
      </c>
      <c r="AW23" s="16">
        <f>VLOOKUP(AW$4,'Tüpoloogia tabel'!$C$1:$T$51,MATCH($A23,'Tüpoloogia tabel'!$C$1:$T$1,0),FALSE)</f>
        <v>0.01</v>
      </c>
      <c r="AX23" s="16">
        <f>VLOOKUP(AX$4,'Tüpoloogia tabel'!$C$1:$T$51,MATCH($A23,'Tüpoloogia tabel'!$C$1:$T$1,0),FALSE)</f>
        <v>0</v>
      </c>
      <c r="AY23" s="16">
        <f>VLOOKUP(AY$4,'Tüpoloogia tabel'!$C$1:$T$51,MATCH($A23,'Tüpoloogia tabel'!$C$1:$T$1,0),FALSE)</f>
        <v>0.42</v>
      </c>
      <c r="AZ23" s="16">
        <f>VLOOKUP(AZ$4,'Tüpoloogia tabel'!$C$1:$T$51,MATCH($A23,'Tüpoloogia tabel'!$C$1:$T$1,0),FALSE)</f>
        <v>3.1</v>
      </c>
      <c r="BA23" s="232">
        <f>VLOOKUP(BA$4,'Tüpoloogia tabel'!$C$1:$T$51,MATCH($A23,'Tüpoloogia tabel'!$C$1:$T$1,0),FALSE)</f>
        <v>0.30000000000000043</v>
      </c>
      <c r="BB23" s="232">
        <f>VLOOKUP(BB$4,'Tüpoloogia tabel'!$C$1:$T$51,MATCH($A23,'Tüpoloogia tabel'!$C$1:$T$1,0),FALSE)</f>
        <v>0.37</v>
      </c>
      <c r="BC23" s="232">
        <f>VLOOKUP(BC$4,'Tüpoloogia tabel'!$C$1:$T$51,MATCH($A23,'Tüpoloogia tabel'!$C$1:$T$1,0),FALSE)</f>
        <v>0.35</v>
      </c>
      <c r="BD23" s="232">
        <f>VLOOKUP(BD$4,'Tüpoloogia tabel'!$C$1:$T$51,MATCH($A23,'Tüpoloogia tabel'!$C$1:$T$1,0),FALSE)</f>
        <v>0.45</v>
      </c>
      <c r="BE23" s="232">
        <f>VLOOKUP(BE$4,'Tüpoloogia tabel'!$C$1:$T$51,MATCH($A23,'Tüpoloogia tabel'!$C$1:$T$1,0),FALSE)</f>
        <v>0.30000000000000043</v>
      </c>
      <c r="BF23" s="16">
        <f>VLOOKUP(BF$4,'Tüpoloogia tabel'!$C$1:$T$51,MATCH($A23,'Tüpoloogia tabel'!$C$1:$T$1,0),FALSE)</f>
        <v>1.7999999999999998</v>
      </c>
      <c r="BG23" s="16">
        <f>VLOOKUP(BG$4,'Tüpoloogia tabel'!$C$1:$T$51,MATCH($A23,'Tüpoloogia tabel'!$C$1:$T$1,0),FALSE)</f>
        <v>2.199999999999998</v>
      </c>
      <c r="BH23" s="16">
        <f>VLOOKUP(BH$4,'Tüpoloogia tabel'!$C$1:$T$51,MATCH($A23,'Tüpoloogia tabel'!$C$1:$T$1,0),FALSE)</f>
        <v>1.4599999999999973</v>
      </c>
      <c r="BI23" s="16">
        <f>VLOOKUP(BI$4,'Tüpoloogia tabel'!$C$1:$T$51,MATCH($A23,'Tüpoloogia tabel'!$C$1:$T$1,0),FALSE)</f>
        <v>1.579333333333335</v>
      </c>
      <c r="BJ23" s="16">
        <f>VLOOKUP(BJ$4,'Tüpoloogia tabel'!$C$1:$T$51,MATCH($A23,'Tüpoloogia tabel'!$C$1:$T$1,0),FALSE)</f>
        <v>0.8</v>
      </c>
      <c r="BK23" s="16">
        <f>VLOOKUP(BK$4,'Tüpoloogia tabel'!$C$1:$T$51,MATCH($A23,'Tüpoloogia tabel'!$C$1:$T$1,0),FALSE)</f>
        <v>2.0649999999999999</v>
      </c>
      <c r="BL23" s="216">
        <f t="shared" si="6"/>
        <v>7658.5188347593121</v>
      </c>
      <c r="BM23" s="1">
        <v>4</v>
      </c>
      <c r="BN23" s="1">
        <v>0</v>
      </c>
      <c r="BO23" s="1">
        <f t="shared" si="7"/>
        <v>40</v>
      </c>
      <c r="BP23" s="217">
        <f t="shared" si="8"/>
        <v>164.17684210526315</v>
      </c>
      <c r="BQ23" s="217">
        <f t="shared" ref="BQ23:BS23" si="37">BP23</f>
        <v>164.17684210526315</v>
      </c>
      <c r="BR23" s="217">
        <f t="shared" si="37"/>
        <v>164.17684210526315</v>
      </c>
      <c r="BS23" s="217">
        <f t="shared" si="37"/>
        <v>164.17684210526315</v>
      </c>
      <c r="BT23" s="217">
        <f t="shared" si="9"/>
        <v>492.53052631578942</v>
      </c>
      <c r="BU23" s="217">
        <f t="shared" si="10"/>
        <v>1681.4444444444443</v>
      </c>
      <c r="BV23" s="217">
        <f t="shared" si="11"/>
        <v>1999.1269462721255</v>
      </c>
      <c r="BW23" s="217">
        <f t="shared" si="12"/>
        <v>1026.5234226974505</v>
      </c>
      <c r="BX23" s="216">
        <f t="shared" si="13"/>
        <v>0.5630024472384666</v>
      </c>
      <c r="BY23" s="216">
        <f t="shared" si="18"/>
        <v>678.98095136959068</v>
      </c>
      <c r="BZ23" s="216">
        <f t="shared" si="21"/>
        <v>9364.0232088263529</v>
      </c>
      <c r="CA23" s="216">
        <f t="shared" si="19"/>
        <v>8337.499786128903</v>
      </c>
      <c r="CB23" s="218">
        <f t="shared" si="14"/>
        <v>3.385404219875626</v>
      </c>
    </row>
    <row r="24" spans="1:80" x14ac:dyDescent="0.25">
      <c r="A24" s="248" t="s">
        <v>474</v>
      </c>
      <c r="B24" s="231" t="s">
        <v>652</v>
      </c>
      <c r="C24" s="231" t="s">
        <v>462</v>
      </c>
      <c r="D24" s="249">
        <v>4</v>
      </c>
      <c r="E24" s="249">
        <v>5</v>
      </c>
      <c r="F24" s="250"/>
      <c r="G24" s="15">
        <f>(VLOOKUP(G$4,'Tüpoloogia tabel'!$C$1:$T$51,MATCH($A24,'Tüpoloogia tabel'!$C$1:$T$1,0),FALSE))*D24</f>
        <v>795.22977777777771</v>
      </c>
      <c r="H24" s="15">
        <f>(VLOOKUP(H$4,'Tüpoloogia tabel'!$C$1:$T$51,MATCH($A24,'Tüpoloogia tabel'!$C$1:$T$1,0),FALSE))*D24*E24</f>
        <v>65.99444444444444</v>
      </c>
      <c r="I24" s="15">
        <f>(VLOOKUP(I$4,'Tüpoloogia tabel'!$C$1:$T$51,MATCH($A24,'Tüpoloogia tabel'!$C$1:$T$1,0),FALSE))*D24*E24</f>
        <v>205.18055555555554</v>
      </c>
      <c r="J24" s="15">
        <f>(VLOOKUP(J$4,'Tüpoloogia tabel'!$C$1:$T$51,MATCH($A24,'Tüpoloogia tabel'!$C$1:$T$1,0),FALSE))*D24*E24</f>
        <v>3709.0792222222221</v>
      </c>
      <c r="K24" s="15">
        <f>(VLOOKUP(K$4,'Tüpoloogia tabel'!$C$1:$T$51,MATCH($A24,'Tüpoloogia tabel'!$C$1:$T$1,0),FALSE))*D24*E24</f>
        <v>3078.472777777778</v>
      </c>
      <c r="L24" s="244">
        <f>VLOOKUP(L$4,'Tüpoloogia tabel'!$C$1:$T$51,MATCH($A24,'Tüpoloogia tabel'!$C$1:$T$1,0),FALSE)</f>
        <v>70</v>
      </c>
      <c r="M24" s="228">
        <f>VLOOKUP(M$4,'Tüpoloogia tabel'!$C$1:$T$51,MATCH($A24,'Tüpoloogia tabel'!$C$1:$T$1,0),FALSE)</f>
        <v>0</v>
      </c>
      <c r="N24" s="228">
        <f>VLOOKUP(N$4,'Tüpoloogia tabel'!$C$1:$T$51,MATCH($A24,'Tüpoloogia tabel'!$C$1:$T$1,0),FALSE)</f>
        <v>96.666666666666671</v>
      </c>
      <c r="O24" s="245">
        <f>VLOOKUP(O$4,'Tüpoloogia tabel'!$C$1:$T$51,MATCH($A24,'Tüpoloogia tabel'!$C$1:$T$1,0),FALSE)</f>
        <v>0.26409503068076284</v>
      </c>
      <c r="P24" s="228">
        <f>VLOOKUP(P$4,'Tüpoloogia tabel'!$C$1:$T$51,MATCH($A24,'Tüpoloogia tabel'!$C$1:$T$1,0),FALSE)</f>
        <v>63.333333333333329</v>
      </c>
      <c r="Q24" s="335">
        <f t="shared" si="0"/>
        <v>8944.605263157895</v>
      </c>
      <c r="R24" s="336">
        <f t="shared" si="15"/>
        <v>6566.5394617568982</v>
      </c>
      <c r="S24" s="14">
        <f t="shared" si="1"/>
        <v>795.22977777777771</v>
      </c>
      <c r="T24" s="336">
        <f t="shared" si="2"/>
        <v>795.22977777777771</v>
      </c>
      <c r="U24" s="4">
        <f t="shared" si="3"/>
        <v>15.839999999999984</v>
      </c>
      <c r="V24" s="337">
        <f t="shared" si="4"/>
        <v>2362.2258014009972</v>
      </c>
      <c r="W24" s="338">
        <f t="shared" si="16"/>
        <v>4.4923257749826888</v>
      </c>
      <c r="X24" s="228">
        <f>VLOOKUP(X$4,'Tüpoloogia tabel'!$C$1:$T$51,MATCH($A24,'Tüpoloogia tabel'!$C$1:$T$1,0),FALSE)</f>
        <v>223.41379310344828</v>
      </c>
      <c r="Y24" s="228">
        <f>VLOOKUP(Y$4,'Tüpoloogia tabel'!$C$1:$T$51,MATCH($A24,'Tüpoloogia tabel'!$C$1:$T$1,0),FALSE)</f>
        <v>160.55172413793105</v>
      </c>
      <c r="Z24" s="229">
        <f>VLOOKUP(Z$4,'Tüpoloogia tabel'!$C$1:$T$51,MATCH($A24,'Tüpoloogia tabel'!$C$1:$T$1,0),FALSE)</f>
        <v>35.620689655172413</v>
      </c>
      <c r="AA24" s="235"/>
      <c r="AB24" s="235"/>
      <c r="AC24" s="15">
        <f>VLOOKUP(AC$4,'Tüpoloogia tabel'!$C$1:$T$51,MATCH($A24,'Tüpoloogia tabel'!$C$1:$T$1,0),FALSE)</f>
        <v>3.5061666666666658</v>
      </c>
      <c r="AD24" s="15">
        <f>VLOOKUP(AD$4,'Tüpoloogia tabel'!$C$1:$T$51,MATCH($A24,'Tüpoloogia tabel'!$C$1:$T$1,0),FALSE)</f>
        <v>2.5</v>
      </c>
      <c r="AE24" s="15">
        <f>VLOOKUP(AE$4,'Tüpoloogia tabel'!$C$1:$T$51,MATCH($A24,'Tüpoloogia tabel'!$C$1:$T$1,0),FALSE)</f>
        <v>2.2000000000000002</v>
      </c>
      <c r="AF24" s="15">
        <f>VLOOKUP(AF$4,'Tüpoloogia tabel'!$C$1:$T$51,MATCH($A24,'Tüpoloogia tabel'!$C$1:$T$1,0),FALSE)</f>
        <v>11.44736842105263</v>
      </c>
      <c r="AG24" s="15">
        <f>VLOOKUP(AG$4,'Tüpoloogia tabel'!$C$1:$T$51,MATCH($A24,'Tüpoloogia tabel'!$C$1:$T$1,0),FALSE)</f>
        <v>17.660263157894736</v>
      </c>
      <c r="AH24" s="15">
        <f>(VLOOKUP(AH$4,'Tüpoloogia tabel'!$C$1:$T$51,MATCH($A24,'Tüpoloogia tabel'!$C$1:$T$1,0),FALSE))*E24</f>
        <v>12.5</v>
      </c>
      <c r="AI24" s="15">
        <f>(VLOOKUP(AI$4,'Tüpoloogia tabel'!$C$1:$T$51,MATCH($A24,'Tüpoloogia tabel'!$C$1:$T$1,0),FALSE))*D24*E24</f>
        <v>9940.3722222222204</v>
      </c>
      <c r="AJ24" s="15">
        <f t="shared" si="5"/>
        <v>164.17684210526315</v>
      </c>
      <c r="AK24" s="15">
        <f>VLOOKUP(AK$4,'Tüpoloogia tabel'!$C$1:$T$51,MATCH($A24,'Tüpoloogia tabel'!$C$1:$T$1,0),FALSE)</f>
        <v>0.8</v>
      </c>
      <c r="AL24" s="15">
        <f>VLOOKUP(AL$4,'Tüpoloogia tabel'!$C$1:$T$51,MATCH($A24,'Tüpoloogia tabel'!$C$1:$T$1,0),FALSE)</f>
        <v>1</v>
      </c>
      <c r="AM24" s="15">
        <f>VLOOKUP(AM$4,'Tüpoloogia tabel'!$C$1:$T$51,MATCH($A24,'Tüpoloogia tabel'!$C$1:$T$1,0),FALSE)</f>
        <v>0.7</v>
      </c>
      <c r="AN24" s="15">
        <f>VLOOKUP(AN$4,'Tüpoloogia tabel'!$C$1:$T$51,MATCH($A24,'Tüpoloogia tabel'!$C$1:$T$1,0),FALSE)</f>
        <v>0.35</v>
      </c>
      <c r="AO24" s="15">
        <f>VLOOKUP(AO$4,'Tüpoloogia tabel'!$C$1:$T$51,MATCH($A24,'Tüpoloogia tabel'!$C$1:$T$1,0),FALSE)</f>
        <v>2.6</v>
      </c>
      <c r="AP24" s="15">
        <f>VLOOKUP(AP$4,'Tüpoloogia tabel'!$C$1:$T$51,MATCH($A24,'Tüpoloogia tabel'!$C$1:$T$1,0),FALSE)</f>
        <v>2</v>
      </c>
      <c r="AQ24" s="15">
        <f>VLOOKUP(AQ$4,'Tüpoloogia tabel'!$C$1:$T$51,MATCH($A24,'Tüpoloogia tabel'!$C$1:$T$1,0),FALSE)</f>
        <v>2.9</v>
      </c>
      <c r="AR24" s="16">
        <f>VLOOKUP(AR$4,'Tüpoloogia tabel'!$C$1:$T$51,MATCH($A24,'Tüpoloogia tabel'!$C$1:$T$1,0),FALSE)</f>
        <v>0.26</v>
      </c>
      <c r="AS24" s="16">
        <f>VLOOKUP(AS$4,'Tüpoloogia tabel'!$C$1:$T$51,MATCH($A24,'Tüpoloogia tabel'!$C$1:$T$1,0),FALSE)</f>
        <v>0.49</v>
      </c>
      <c r="AT24" s="16">
        <f>VLOOKUP(AT$4,'Tüpoloogia tabel'!$C$1:$T$51,MATCH($A24,'Tüpoloogia tabel'!$C$1:$T$1,0),FALSE)</f>
        <v>0.40500000000000003</v>
      </c>
      <c r="AU24" s="16">
        <f>VLOOKUP(AU$4,'Tüpoloogia tabel'!$C$1:$T$51,MATCH($A24,'Tüpoloogia tabel'!$C$1:$T$1,0),FALSE)</f>
        <v>0.15</v>
      </c>
      <c r="AV24" s="16">
        <f>VLOOKUP(AV$4,'Tüpoloogia tabel'!$C$1:$T$51,MATCH($A24,'Tüpoloogia tabel'!$C$1:$T$1,0),FALSE)</f>
        <v>0.2</v>
      </c>
      <c r="AW24" s="16">
        <f>VLOOKUP(AW$4,'Tüpoloogia tabel'!$C$1:$T$51,MATCH($A24,'Tüpoloogia tabel'!$C$1:$T$1,0),FALSE)</f>
        <v>0.01</v>
      </c>
      <c r="AX24" s="16">
        <f>VLOOKUP(AX$4,'Tüpoloogia tabel'!$C$1:$T$51,MATCH($A24,'Tüpoloogia tabel'!$C$1:$T$1,0),FALSE)</f>
        <v>0</v>
      </c>
      <c r="AY24" s="16">
        <f>VLOOKUP(AY$4,'Tüpoloogia tabel'!$C$1:$T$51,MATCH($A24,'Tüpoloogia tabel'!$C$1:$T$1,0),FALSE)</f>
        <v>0.42</v>
      </c>
      <c r="AZ24" s="16">
        <f>VLOOKUP(AZ$4,'Tüpoloogia tabel'!$C$1:$T$51,MATCH($A24,'Tüpoloogia tabel'!$C$1:$T$1,0),FALSE)</f>
        <v>3.1</v>
      </c>
      <c r="BA24" s="232">
        <f>VLOOKUP(BA$4,'Tüpoloogia tabel'!$C$1:$T$51,MATCH($A24,'Tüpoloogia tabel'!$C$1:$T$1,0),FALSE)</f>
        <v>0.30000000000000043</v>
      </c>
      <c r="BB24" s="232">
        <f>VLOOKUP(BB$4,'Tüpoloogia tabel'!$C$1:$T$51,MATCH($A24,'Tüpoloogia tabel'!$C$1:$T$1,0),FALSE)</f>
        <v>0.37</v>
      </c>
      <c r="BC24" s="232">
        <f>VLOOKUP(BC$4,'Tüpoloogia tabel'!$C$1:$T$51,MATCH($A24,'Tüpoloogia tabel'!$C$1:$T$1,0),FALSE)</f>
        <v>0.35</v>
      </c>
      <c r="BD24" s="232">
        <f>VLOOKUP(BD$4,'Tüpoloogia tabel'!$C$1:$T$51,MATCH($A24,'Tüpoloogia tabel'!$C$1:$T$1,0),FALSE)</f>
        <v>0.45</v>
      </c>
      <c r="BE24" s="232">
        <f>VLOOKUP(BE$4,'Tüpoloogia tabel'!$C$1:$T$51,MATCH($A24,'Tüpoloogia tabel'!$C$1:$T$1,0),FALSE)</f>
        <v>0.30000000000000043</v>
      </c>
      <c r="BF24" s="16">
        <f>VLOOKUP(BF$4,'Tüpoloogia tabel'!$C$1:$T$51,MATCH($A24,'Tüpoloogia tabel'!$C$1:$T$1,0),FALSE)</f>
        <v>1.7999999999999998</v>
      </c>
      <c r="BG24" s="16">
        <f>VLOOKUP(BG$4,'Tüpoloogia tabel'!$C$1:$T$51,MATCH($A24,'Tüpoloogia tabel'!$C$1:$T$1,0),FALSE)</f>
        <v>2.199999999999998</v>
      </c>
      <c r="BH24" s="16">
        <f>VLOOKUP(BH$4,'Tüpoloogia tabel'!$C$1:$T$51,MATCH($A24,'Tüpoloogia tabel'!$C$1:$T$1,0),FALSE)</f>
        <v>1.4599999999999973</v>
      </c>
      <c r="BI24" s="16">
        <f>VLOOKUP(BI$4,'Tüpoloogia tabel'!$C$1:$T$51,MATCH($A24,'Tüpoloogia tabel'!$C$1:$T$1,0),FALSE)</f>
        <v>1.579333333333335</v>
      </c>
      <c r="BJ24" s="16">
        <f>VLOOKUP(BJ$4,'Tüpoloogia tabel'!$C$1:$T$51,MATCH($A24,'Tüpoloogia tabel'!$C$1:$T$1,0),FALSE)</f>
        <v>0.8</v>
      </c>
      <c r="BK24" s="16">
        <f>VLOOKUP(BK$4,'Tüpoloogia tabel'!$C$1:$T$51,MATCH($A24,'Tüpoloogia tabel'!$C$1:$T$1,0),FALSE)</f>
        <v>2.0649999999999999</v>
      </c>
      <c r="BL24" s="216">
        <f t="shared" si="6"/>
        <v>11319.145952347613</v>
      </c>
      <c r="BM24" s="1">
        <v>4</v>
      </c>
      <c r="BN24" s="1">
        <v>0</v>
      </c>
      <c r="BO24" s="1">
        <f t="shared" si="7"/>
        <v>50</v>
      </c>
      <c r="BP24" s="217">
        <f t="shared" si="8"/>
        <v>164.17684210526315</v>
      </c>
      <c r="BQ24" s="217">
        <f t="shared" ref="BQ24:BS24" si="38">BP24</f>
        <v>164.17684210526315</v>
      </c>
      <c r="BR24" s="217">
        <f t="shared" si="38"/>
        <v>164.17684210526315</v>
      </c>
      <c r="BS24" s="217">
        <f t="shared" si="38"/>
        <v>164.17684210526315</v>
      </c>
      <c r="BT24" s="217">
        <f t="shared" si="9"/>
        <v>656.70736842105259</v>
      </c>
      <c r="BU24" s="217">
        <f t="shared" si="10"/>
        <v>2614.7569444444443</v>
      </c>
      <c r="BV24" s="217">
        <f t="shared" si="11"/>
        <v>3113.6736003825536</v>
      </c>
      <c r="BW24" s="217">
        <f t="shared" si="12"/>
        <v>1498.8747858448828</v>
      </c>
      <c r="BX24" s="216">
        <f t="shared" si="13"/>
        <v>0.83870801741390522</v>
      </c>
      <c r="BY24" s="216">
        <f t="shared" si="18"/>
        <v>1011.4818690011697</v>
      </c>
      <c r="BZ24" s="216">
        <f t="shared" si="21"/>
        <v>13829.502607193666</v>
      </c>
      <c r="CA24" s="216">
        <f t="shared" si="19"/>
        <v>12330.627821348782</v>
      </c>
      <c r="CB24" s="218">
        <f t="shared" si="14"/>
        <v>4.0054366926219016</v>
      </c>
    </row>
    <row r="25" spans="1:80" x14ac:dyDescent="0.25">
      <c r="A25" s="248" t="s">
        <v>474</v>
      </c>
      <c r="B25" s="231" t="s">
        <v>653</v>
      </c>
      <c r="C25" s="231" t="s">
        <v>462</v>
      </c>
      <c r="D25" s="249">
        <v>5</v>
      </c>
      <c r="E25" s="249">
        <v>1</v>
      </c>
      <c r="F25" s="250"/>
      <c r="G25" s="15">
        <f>(VLOOKUP(G$4,'Tüpoloogia tabel'!$C$1:$T$51,MATCH($A25,'Tüpoloogia tabel'!$C$1:$T$1,0),FALSE))*D25</f>
        <v>994.03722222222211</v>
      </c>
      <c r="H25" s="15">
        <f>(VLOOKUP(H$4,'Tüpoloogia tabel'!$C$1:$T$51,MATCH($A25,'Tüpoloogia tabel'!$C$1:$T$1,0),FALSE))*D25*E25</f>
        <v>16.49861111111111</v>
      </c>
      <c r="I25" s="15">
        <f>(VLOOKUP(I$4,'Tüpoloogia tabel'!$C$1:$T$51,MATCH($A25,'Tüpoloogia tabel'!$C$1:$T$1,0),FALSE))*D25*E25</f>
        <v>51.295138888888886</v>
      </c>
      <c r="J25" s="15">
        <f>(VLOOKUP(J$4,'Tüpoloogia tabel'!$C$1:$T$51,MATCH($A25,'Tüpoloogia tabel'!$C$1:$T$1,0),FALSE))*D25*E25</f>
        <v>927.26980555555554</v>
      </c>
      <c r="K25" s="15">
        <f>(VLOOKUP(K$4,'Tüpoloogia tabel'!$C$1:$T$51,MATCH($A25,'Tüpoloogia tabel'!$C$1:$T$1,0),FALSE))*D25*E25</f>
        <v>769.6181944444445</v>
      </c>
      <c r="L25" s="244">
        <f>VLOOKUP(L$4,'Tüpoloogia tabel'!$C$1:$T$51,MATCH($A25,'Tüpoloogia tabel'!$C$1:$T$1,0),FALSE)</f>
        <v>70</v>
      </c>
      <c r="M25" s="228">
        <f>VLOOKUP(M$4,'Tüpoloogia tabel'!$C$1:$T$51,MATCH($A25,'Tüpoloogia tabel'!$C$1:$T$1,0),FALSE)</f>
        <v>0</v>
      </c>
      <c r="N25" s="228">
        <f>VLOOKUP(N$4,'Tüpoloogia tabel'!$C$1:$T$51,MATCH($A25,'Tüpoloogia tabel'!$C$1:$T$1,0),FALSE)</f>
        <v>96.666666666666671</v>
      </c>
      <c r="O25" s="245">
        <f>VLOOKUP(O$4,'Tüpoloogia tabel'!$C$1:$T$51,MATCH($A25,'Tüpoloogia tabel'!$C$1:$T$1,0),FALSE)</f>
        <v>0.26409503068076284</v>
      </c>
      <c r="P25" s="228">
        <f>VLOOKUP(P$4,'Tüpoloogia tabel'!$C$1:$T$51,MATCH($A25,'Tüpoloogia tabel'!$C$1:$T$1,0),FALSE)</f>
        <v>63.333333333333329</v>
      </c>
      <c r="Q25" s="335">
        <f t="shared" si="0"/>
        <v>464.40131578947364</v>
      </c>
      <c r="R25" s="336">
        <f t="shared" si="15"/>
        <v>321.95523604786604</v>
      </c>
      <c r="S25" s="14">
        <f t="shared" si="1"/>
        <v>994.03722222222211</v>
      </c>
      <c r="T25" s="336">
        <f t="shared" si="2"/>
        <v>994.03722222222211</v>
      </c>
      <c r="U25" s="4">
        <f t="shared" si="3"/>
        <v>19.799999999999983</v>
      </c>
      <c r="V25" s="337">
        <f t="shared" si="4"/>
        <v>122.64607974160768</v>
      </c>
      <c r="W25" s="338">
        <f t="shared" si="16"/>
        <v>2.9393685282450948</v>
      </c>
      <c r="X25" s="228">
        <f>VLOOKUP(X$4,'Tüpoloogia tabel'!$C$1:$T$51,MATCH($A25,'Tüpoloogia tabel'!$C$1:$T$1,0),FALSE)</f>
        <v>223.41379310344828</v>
      </c>
      <c r="Y25" s="228">
        <f>VLOOKUP(Y$4,'Tüpoloogia tabel'!$C$1:$T$51,MATCH($A25,'Tüpoloogia tabel'!$C$1:$T$1,0),FALSE)</f>
        <v>160.55172413793105</v>
      </c>
      <c r="Z25" s="229">
        <f>VLOOKUP(Z$4,'Tüpoloogia tabel'!$C$1:$T$51,MATCH($A25,'Tüpoloogia tabel'!$C$1:$T$1,0),FALSE)</f>
        <v>35.620689655172413</v>
      </c>
      <c r="AA25" s="235"/>
      <c r="AB25" s="235"/>
      <c r="AC25" s="15">
        <f>VLOOKUP(AC$4,'Tüpoloogia tabel'!$C$1:$T$51,MATCH($A25,'Tüpoloogia tabel'!$C$1:$T$1,0),FALSE)</f>
        <v>3.5061666666666658</v>
      </c>
      <c r="AD25" s="15">
        <f>VLOOKUP(AD$4,'Tüpoloogia tabel'!$C$1:$T$51,MATCH($A25,'Tüpoloogia tabel'!$C$1:$T$1,0),FALSE)</f>
        <v>2.5</v>
      </c>
      <c r="AE25" s="15">
        <f>VLOOKUP(AE$4,'Tüpoloogia tabel'!$C$1:$T$51,MATCH($A25,'Tüpoloogia tabel'!$C$1:$T$1,0),FALSE)</f>
        <v>2.2000000000000002</v>
      </c>
      <c r="AF25" s="15">
        <f>VLOOKUP(AF$4,'Tüpoloogia tabel'!$C$1:$T$51,MATCH($A25,'Tüpoloogia tabel'!$C$1:$T$1,0),FALSE)</f>
        <v>11.44736842105263</v>
      </c>
      <c r="AG25" s="15">
        <f>VLOOKUP(AG$4,'Tüpoloogia tabel'!$C$1:$T$51,MATCH($A25,'Tüpoloogia tabel'!$C$1:$T$1,0),FALSE)</f>
        <v>17.660263157894736</v>
      </c>
      <c r="AH25" s="15">
        <f>(VLOOKUP(AH$4,'Tüpoloogia tabel'!$C$1:$T$51,MATCH($A25,'Tüpoloogia tabel'!$C$1:$T$1,0),FALSE))*E25</f>
        <v>2.5</v>
      </c>
      <c r="AI25" s="15">
        <f>(VLOOKUP(AI$4,'Tüpoloogia tabel'!$C$1:$T$51,MATCH($A25,'Tüpoloogia tabel'!$C$1:$T$1,0),FALSE))*D25*E25</f>
        <v>2485.0930555555551</v>
      </c>
      <c r="AJ25" s="15">
        <f t="shared" si="5"/>
        <v>199.49736842105261</v>
      </c>
      <c r="AK25" s="15">
        <f>VLOOKUP(AK$4,'Tüpoloogia tabel'!$C$1:$T$51,MATCH($A25,'Tüpoloogia tabel'!$C$1:$T$1,0),FALSE)</f>
        <v>0.8</v>
      </c>
      <c r="AL25" s="15">
        <f>VLOOKUP(AL$4,'Tüpoloogia tabel'!$C$1:$T$51,MATCH($A25,'Tüpoloogia tabel'!$C$1:$T$1,0),FALSE)</f>
        <v>1</v>
      </c>
      <c r="AM25" s="15">
        <f>VLOOKUP(AM$4,'Tüpoloogia tabel'!$C$1:$T$51,MATCH($A25,'Tüpoloogia tabel'!$C$1:$T$1,0),FALSE)</f>
        <v>0.7</v>
      </c>
      <c r="AN25" s="15">
        <f>VLOOKUP(AN$4,'Tüpoloogia tabel'!$C$1:$T$51,MATCH($A25,'Tüpoloogia tabel'!$C$1:$T$1,0),FALSE)</f>
        <v>0.35</v>
      </c>
      <c r="AO25" s="15">
        <f>VLOOKUP(AO$4,'Tüpoloogia tabel'!$C$1:$T$51,MATCH($A25,'Tüpoloogia tabel'!$C$1:$T$1,0),FALSE)</f>
        <v>2.6</v>
      </c>
      <c r="AP25" s="15">
        <f>VLOOKUP(AP$4,'Tüpoloogia tabel'!$C$1:$T$51,MATCH($A25,'Tüpoloogia tabel'!$C$1:$T$1,0),FALSE)</f>
        <v>2</v>
      </c>
      <c r="AQ25" s="15">
        <f>VLOOKUP(AQ$4,'Tüpoloogia tabel'!$C$1:$T$51,MATCH($A25,'Tüpoloogia tabel'!$C$1:$T$1,0),FALSE)</f>
        <v>2.9</v>
      </c>
      <c r="AR25" s="16">
        <f>VLOOKUP(AR$4,'Tüpoloogia tabel'!$C$1:$T$51,MATCH($A25,'Tüpoloogia tabel'!$C$1:$T$1,0),FALSE)</f>
        <v>0.26</v>
      </c>
      <c r="AS25" s="16">
        <f>VLOOKUP(AS$4,'Tüpoloogia tabel'!$C$1:$T$51,MATCH($A25,'Tüpoloogia tabel'!$C$1:$T$1,0),FALSE)</f>
        <v>0.49</v>
      </c>
      <c r="AT25" s="16">
        <f>VLOOKUP(AT$4,'Tüpoloogia tabel'!$C$1:$T$51,MATCH($A25,'Tüpoloogia tabel'!$C$1:$T$1,0),FALSE)</f>
        <v>0.40500000000000003</v>
      </c>
      <c r="AU25" s="16">
        <f>VLOOKUP(AU$4,'Tüpoloogia tabel'!$C$1:$T$51,MATCH($A25,'Tüpoloogia tabel'!$C$1:$T$1,0),FALSE)</f>
        <v>0.15</v>
      </c>
      <c r="AV25" s="16">
        <f>VLOOKUP(AV$4,'Tüpoloogia tabel'!$C$1:$T$51,MATCH($A25,'Tüpoloogia tabel'!$C$1:$T$1,0),FALSE)</f>
        <v>0.2</v>
      </c>
      <c r="AW25" s="16">
        <f>VLOOKUP(AW$4,'Tüpoloogia tabel'!$C$1:$T$51,MATCH($A25,'Tüpoloogia tabel'!$C$1:$T$1,0),FALSE)</f>
        <v>0.01</v>
      </c>
      <c r="AX25" s="16">
        <f>VLOOKUP(AX$4,'Tüpoloogia tabel'!$C$1:$T$51,MATCH($A25,'Tüpoloogia tabel'!$C$1:$T$1,0),FALSE)</f>
        <v>0</v>
      </c>
      <c r="AY25" s="16">
        <f>VLOOKUP(AY$4,'Tüpoloogia tabel'!$C$1:$T$51,MATCH($A25,'Tüpoloogia tabel'!$C$1:$T$1,0),FALSE)</f>
        <v>0.42</v>
      </c>
      <c r="AZ25" s="16">
        <f>VLOOKUP(AZ$4,'Tüpoloogia tabel'!$C$1:$T$51,MATCH($A25,'Tüpoloogia tabel'!$C$1:$T$1,0),FALSE)</f>
        <v>3.1</v>
      </c>
      <c r="BA25" s="232">
        <f>VLOOKUP(BA$4,'Tüpoloogia tabel'!$C$1:$T$51,MATCH($A25,'Tüpoloogia tabel'!$C$1:$T$1,0),FALSE)</f>
        <v>0.30000000000000043</v>
      </c>
      <c r="BB25" s="232">
        <f>VLOOKUP(BB$4,'Tüpoloogia tabel'!$C$1:$T$51,MATCH($A25,'Tüpoloogia tabel'!$C$1:$T$1,0),FALSE)</f>
        <v>0.37</v>
      </c>
      <c r="BC25" s="232">
        <f>VLOOKUP(BC$4,'Tüpoloogia tabel'!$C$1:$T$51,MATCH($A25,'Tüpoloogia tabel'!$C$1:$T$1,0),FALSE)</f>
        <v>0.35</v>
      </c>
      <c r="BD25" s="232">
        <f>VLOOKUP(BD$4,'Tüpoloogia tabel'!$C$1:$T$51,MATCH($A25,'Tüpoloogia tabel'!$C$1:$T$1,0),FALSE)</f>
        <v>0.45</v>
      </c>
      <c r="BE25" s="232">
        <f>VLOOKUP(BE$4,'Tüpoloogia tabel'!$C$1:$T$51,MATCH($A25,'Tüpoloogia tabel'!$C$1:$T$1,0),FALSE)</f>
        <v>0.30000000000000043</v>
      </c>
      <c r="BF25" s="16">
        <f>VLOOKUP(BF$4,'Tüpoloogia tabel'!$C$1:$T$51,MATCH($A25,'Tüpoloogia tabel'!$C$1:$T$1,0),FALSE)</f>
        <v>1.7999999999999998</v>
      </c>
      <c r="BG25" s="16">
        <f>VLOOKUP(BG$4,'Tüpoloogia tabel'!$C$1:$T$51,MATCH($A25,'Tüpoloogia tabel'!$C$1:$T$1,0),FALSE)</f>
        <v>2.199999999999998</v>
      </c>
      <c r="BH25" s="16">
        <f>VLOOKUP(BH$4,'Tüpoloogia tabel'!$C$1:$T$51,MATCH($A25,'Tüpoloogia tabel'!$C$1:$T$1,0),FALSE)</f>
        <v>1.4599999999999973</v>
      </c>
      <c r="BI25" s="16">
        <f>VLOOKUP(BI$4,'Tüpoloogia tabel'!$C$1:$T$51,MATCH($A25,'Tüpoloogia tabel'!$C$1:$T$1,0),FALSE)</f>
        <v>1.579333333333335</v>
      </c>
      <c r="BJ25" s="16">
        <f>VLOOKUP(BJ$4,'Tüpoloogia tabel'!$C$1:$T$51,MATCH($A25,'Tüpoloogia tabel'!$C$1:$T$1,0),FALSE)</f>
        <v>0.8</v>
      </c>
      <c r="BK25" s="16">
        <f>VLOOKUP(BK$4,'Tüpoloogia tabel'!$C$1:$T$51,MATCH($A25,'Tüpoloogia tabel'!$C$1:$T$1,0),FALSE)</f>
        <v>2.0649999999999999</v>
      </c>
      <c r="BL25" s="216">
        <f t="shared" si="6"/>
        <v>1896.6712062956688</v>
      </c>
      <c r="BM25" s="1">
        <v>4</v>
      </c>
      <c r="BN25" s="1">
        <v>0</v>
      </c>
      <c r="BO25" s="1">
        <f t="shared" si="7"/>
        <v>10</v>
      </c>
      <c r="BP25" s="217">
        <f t="shared" si="8"/>
        <v>199.49736842105261</v>
      </c>
      <c r="BQ25" s="217">
        <f t="shared" ref="BQ25:BS25" si="39">BP25</f>
        <v>199.49736842105261</v>
      </c>
      <c r="BR25" s="217">
        <f t="shared" si="39"/>
        <v>199.49736842105261</v>
      </c>
      <c r="BS25" s="217">
        <f t="shared" si="39"/>
        <v>199.49736842105261</v>
      </c>
      <c r="BT25" s="217">
        <f t="shared" si="9"/>
        <v>0</v>
      </c>
      <c r="BU25" s="217">
        <f t="shared" si="10"/>
        <v>140.73784722222223</v>
      </c>
      <c r="BV25" s="217">
        <f t="shared" si="11"/>
        <v>161.66103191971345</v>
      </c>
      <c r="BW25" s="217">
        <f t="shared" si="12"/>
        <v>278.97238340627962</v>
      </c>
      <c r="BX25" s="216">
        <f t="shared" si="13"/>
        <v>7.1764435997400913E-2</v>
      </c>
      <c r="BY25" s="216">
        <f t="shared" si="18"/>
        <v>86.547909812865498</v>
      </c>
      <c r="BZ25" s="216">
        <f t="shared" si="21"/>
        <v>2262.191499514814</v>
      </c>
      <c r="CA25" s="216">
        <f t="shared" si="19"/>
        <v>1983.2191161085343</v>
      </c>
      <c r="CB25" s="218">
        <f t="shared" si="14"/>
        <v>2.5768869946482202</v>
      </c>
    </row>
    <row r="26" spans="1:80" x14ac:dyDescent="0.25">
      <c r="A26" s="248" t="s">
        <v>474</v>
      </c>
      <c r="B26" s="231" t="s">
        <v>654</v>
      </c>
      <c r="C26" s="231" t="s">
        <v>462</v>
      </c>
      <c r="D26" s="249">
        <v>5</v>
      </c>
      <c r="E26" s="249">
        <v>2</v>
      </c>
      <c r="F26" s="250"/>
      <c r="G26" s="15">
        <f>(VLOOKUP(G$4,'Tüpoloogia tabel'!$C$1:$T$51,MATCH($A26,'Tüpoloogia tabel'!$C$1:$T$1,0),FALSE))*D26</f>
        <v>994.03722222222211</v>
      </c>
      <c r="H26" s="15">
        <f>(VLOOKUP(H$4,'Tüpoloogia tabel'!$C$1:$T$51,MATCH($A26,'Tüpoloogia tabel'!$C$1:$T$1,0),FALSE))*D26*E26</f>
        <v>32.99722222222222</v>
      </c>
      <c r="I26" s="15">
        <f>(VLOOKUP(I$4,'Tüpoloogia tabel'!$C$1:$T$51,MATCH($A26,'Tüpoloogia tabel'!$C$1:$T$1,0),FALSE))*D26*E26</f>
        <v>102.59027777777777</v>
      </c>
      <c r="J26" s="15">
        <f>(VLOOKUP(J$4,'Tüpoloogia tabel'!$C$1:$T$51,MATCH($A26,'Tüpoloogia tabel'!$C$1:$T$1,0),FALSE))*D26*E26</f>
        <v>1854.5396111111111</v>
      </c>
      <c r="K26" s="15">
        <f>(VLOOKUP(K$4,'Tüpoloogia tabel'!$C$1:$T$51,MATCH($A26,'Tüpoloogia tabel'!$C$1:$T$1,0),FALSE))*D26*E26</f>
        <v>1539.236388888889</v>
      </c>
      <c r="L26" s="244">
        <f>VLOOKUP(L$4,'Tüpoloogia tabel'!$C$1:$T$51,MATCH($A26,'Tüpoloogia tabel'!$C$1:$T$1,0),FALSE)</f>
        <v>70</v>
      </c>
      <c r="M26" s="228">
        <f>VLOOKUP(M$4,'Tüpoloogia tabel'!$C$1:$T$51,MATCH($A26,'Tüpoloogia tabel'!$C$1:$T$1,0),FALSE)</f>
        <v>0</v>
      </c>
      <c r="N26" s="228">
        <f>VLOOKUP(N$4,'Tüpoloogia tabel'!$C$1:$T$51,MATCH($A26,'Tüpoloogia tabel'!$C$1:$T$1,0),FALSE)</f>
        <v>96.666666666666671</v>
      </c>
      <c r="O26" s="245">
        <f>VLOOKUP(O$4,'Tüpoloogia tabel'!$C$1:$T$51,MATCH($A26,'Tüpoloogia tabel'!$C$1:$T$1,0),FALSE)</f>
        <v>0.26409503068076284</v>
      </c>
      <c r="P26" s="228">
        <f>VLOOKUP(P$4,'Tüpoloogia tabel'!$C$1:$T$51,MATCH($A26,'Tüpoloogia tabel'!$C$1:$T$1,0),FALSE)</f>
        <v>63.333333333333329</v>
      </c>
      <c r="Q26" s="335">
        <f t="shared" si="0"/>
        <v>1811.8157894736842</v>
      </c>
      <c r="R26" s="336">
        <f t="shared" si="15"/>
        <v>1313.524242964741</v>
      </c>
      <c r="S26" s="14">
        <f t="shared" si="1"/>
        <v>994.03722222222211</v>
      </c>
      <c r="T26" s="336">
        <f t="shared" si="2"/>
        <v>994.03722222222211</v>
      </c>
      <c r="U26" s="4">
        <f t="shared" si="3"/>
        <v>19.799999999999983</v>
      </c>
      <c r="V26" s="337">
        <f t="shared" si="4"/>
        <v>478.49154650894314</v>
      </c>
      <c r="W26" s="338">
        <f t="shared" si="16"/>
        <v>2.7030225774992589</v>
      </c>
      <c r="X26" s="228">
        <f>VLOOKUP(X$4,'Tüpoloogia tabel'!$C$1:$T$51,MATCH($A26,'Tüpoloogia tabel'!$C$1:$T$1,0),FALSE)</f>
        <v>223.41379310344828</v>
      </c>
      <c r="Y26" s="228">
        <f>VLOOKUP(Y$4,'Tüpoloogia tabel'!$C$1:$T$51,MATCH($A26,'Tüpoloogia tabel'!$C$1:$T$1,0),FALSE)</f>
        <v>160.55172413793105</v>
      </c>
      <c r="Z26" s="229">
        <f>VLOOKUP(Z$4,'Tüpoloogia tabel'!$C$1:$T$51,MATCH($A26,'Tüpoloogia tabel'!$C$1:$T$1,0),FALSE)</f>
        <v>35.620689655172413</v>
      </c>
      <c r="AA26" s="235"/>
      <c r="AB26" s="235"/>
      <c r="AC26" s="15">
        <f>VLOOKUP(AC$4,'Tüpoloogia tabel'!$C$1:$T$51,MATCH($A26,'Tüpoloogia tabel'!$C$1:$T$1,0),FALSE)</f>
        <v>3.5061666666666658</v>
      </c>
      <c r="AD26" s="15">
        <f>VLOOKUP(AD$4,'Tüpoloogia tabel'!$C$1:$T$51,MATCH($A26,'Tüpoloogia tabel'!$C$1:$T$1,0),FALSE)</f>
        <v>2.5</v>
      </c>
      <c r="AE26" s="15">
        <f>VLOOKUP(AE$4,'Tüpoloogia tabel'!$C$1:$T$51,MATCH($A26,'Tüpoloogia tabel'!$C$1:$T$1,0),FALSE)</f>
        <v>2.2000000000000002</v>
      </c>
      <c r="AF26" s="15">
        <f>VLOOKUP(AF$4,'Tüpoloogia tabel'!$C$1:$T$51,MATCH($A26,'Tüpoloogia tabel'!$C$1:$T$1,0),FALSE)</f>
        <v>11.44736842105263</v>
      </c>
      <c r="AG26" s="15">
        <f>VLOOKUP(AG$4,'Tüpoloogia tabel'!$C$1:$T$51,MATCH($A26,'Tüpoloogia tabel'!$C$1:$T$1,0),FALSE)</f>
        <v>17.660263157894736</v>
      </c>
      <c r="AH26" s="15">
        <f>(VLOOKUP(AH$4,'Tüpoloogia tabel'!$C$1:$T$51,MATCH($A26,'Tüpoloogia tabel'!$C$1:$T$1,0),FALSE))*E26</f>
        <v>5</v>
      </c>
      <c r="AI26" s="15">
        <f>(VLOOKUP(AI$4,'Tüpoloogia tabel'!$C$1:$T$51,MATCH($A26,'Tüpoloogia tabel'!$C$1:$T$1,0),FALSE))*D26*E26</f>
        <v>4970.1861111111102</v>
      </c>
      <c r="AJ26" s="15">
        <f t="shared" si="5"/>
        <v>199.49736842105261</v>
      </c>
      <c r="AK26" s="15">
        <f>VLOOKUP(AK$4,'Tüpoloogia tabel'!$C$1:$T$51,MATCH($A26,'Tüpoloogia tabel'!$C$1:$T$1,0),FALSE)</f>
        <v>0.8</v>
      </c>
      <c r="AL26" s="15">
        <f>VLOOKUP(AL$4,'Tüpoloogia tabel'!$C$1:$T$51,MATCH($A26,'Tüpoloogia tabel'!$C$1:$T$1,0),FALSE)</f>
        <v>1</v>
      </c>
      <c r="AM26" s="15">
        <f>VLOOKUP(AM$4,'Tüpoloogia tabel'!$C$1:$T$51,MATCH($A26,'Tüpoloogia tabel'!$C$1:$T$1,0),FALSE)</f>
        <v>0.7</v>
      </c>
      <c r="AN26" s="15">
        <f>VLOOKUP(AN$4,'Tüpoloogia tabel'!$C$1:$T$51,MATCH($A26,'Tüpoloogia tabel'!$C$1:$T$1,0),FALSE)</f>
        <v>0.35</v>
      </c>
      <c r="AO26" s="15">
        <f>VLOOKUP(AO$4,'Tüpoloogia tabel'!$C$1:$T$51,MATCH($A26,'Tüpoloogia tabel'!$C$1:$T$1,0),FALSE)</f>
        <v>2.6</v>
      </c>
      <c r="AP26" s="15">
        <f>VLOOKUP(AP$4,'Tüpoloogia tabel'!$C$1:$T$51,MATCH($A26,'Tüpoloogia tabel'!$C$1:$T$1,0),FALSE)</f>
        <v>2</v>
      </c>
      <c r="AQ26" s="15">
        <f>VLOOKUP(AQ$4,'Tüpoloogia tabel'!$C$1:$T$51,MATCH($A26,'Tüpoloogia tabel'!$C$1:$T$1,0),FALSE)</f>
        <v>2.9</v>
      </c>
      <c r="AR26" s="16">
        <f>VLOOKUP(AR$4,'Tüpoloogia tabel'!$C$1:$T$51,MATCH($A26,'Tüpoloogia tabel'!$C$1:$T$1,0),FALSE)</f>
        <v>0.26</v>
      </c>
      <c r="AS26" s="16">
        <f>VLOOKUP(AS$4,'Tüpoloogia tabel'!$C$1:$T$51,MATCH($A26,'Tüpoloogia tabel'!$C$1:$T$1,0),FALSE)</f>
        <v>0.49</v>
      </c>
      <c r="AT26" s="16">
        <f>VLOOKUP(AT$4,'Tüpoloogia tabel'!$C$1:$T$51,MATCH($A26,'Tüpoloogia tabel'!$C$1:$T$1,0),FALSE)</f>
        <v>0.40500000000000003</v>
      </c>
      <c r="AU26" s="16">
        <f>VLOOKUP(AU$4,'Tüpoloogia tabel'!$C$1:$T$51,MATCH($A26,'Tüpoloogia tabel'!$C$1:$T$1,0),FALSE)</f>
        <v>0.15</v>
      </c>
      <c r="AV26" s="16">
        <f>VLOOKUP(AV$4,'Tüpoloogia tabel'!$C$1:$T$51,MATCH($A26,'Tüpoloogia tabel'!$C$1:$T$1,0),FALSE)</f>
        <v>0.2</v>
      </c>
      <c r="AW26" s="16">
        <f>VLOOKUP(AW$4,'Tüpoloogia tabel'!$C$1:$T$51,MATCH($A26,'Tüpoloogia tabel'!$C$1:$T$1,0),FALSE)</f>
        <v>0.01</v>
      </c>
      <c r="AX26" s="16">
        <f>VLOOKUP(AX$4,'Tüpoloogia tabel'!$C$1:$T$51,MATCH($A26,'Tüpoloogia tabel'!$C$1:$T$1,0),FALSE)</f>
        <v>0</v>
      </c>
      <c r="AY26" s="16">
        <f>VLOOKUP(AY$4,'Tüpoloogia tabel'!$C$1:$T$51,MATCH($A26,'Tüpoloogia tabel'!$C$1:$T$1,0),FALSE)</f>
        <v>0.42</v>
      </c>
      <c r="AZ26" s="16">
        <f>VLOOKUP(AZ$4,'Tüpoloogia tabel'!$C$1:$T$51,MATCH($A26,'Tüpoloogia tabel'!$C$1:$T$1,0),FALSE)</f>
        <v>3.1</v>
      </c>
      <c r="BA26" s="232">
        <f>VLOOKUP(BA$4,'Tüpoloogia tabel'!$C$1:$T$51,MATCH($A26,'Tüpoloogia tabel'!$C$1:$T$1,0),FALSE)</f>
        <v>0.30000000000000043</v>
      </c>
      <c r="BB26" s="232">
        <f>VLOOKUP(BB$4,'Tüpoloogia tabel'!$C$1:$T$51,MATCH($A26,'Tüpoloogia tabel'!$C$1:$T$1,0),FALSE)</f>
        <v>0.37</v>
      </c>
      <c r="BC26" s="232">
        <f>VLOOKUP(BC$4,'Tüpoloogia tabel'!$C$1:$T$51,MATCH($A26,'Tüpoloogia tabel'!$C$1:$T$1,0),FALSE)</f>
        <v>0.35</v>
      </c>
      <c r="BD26" s="232">
        <f>VLOOKUP(BD$4,'Tüpoloogia tabel'!$C$1:$T$51,MATCH($A26,'Tüpoloogia tabel'!$C$1:$T$1,0),FALSE)</f>
        <v>0.45</v>
      </c>
      <c r="BE26" s="232">
        <f>VLOOKUP(BE$4,'Tüpoloogia tabel'!$C$1:$T$51,MATCH($A26,'Tüpoloogia tabel'!$C$1:$T$1,0),FALSE)</f>
        <v>0.30000000000000043</v>
      </c>
      <c r="BF26" s="16">
        <f>VLOOKUP(BF$4,'Tüpoloogia tabel'!$C$1:$T$51,MATCH($A26,'Tüpoloogia tabel'!$C$1:$T$1,0),FALSE)</f>
        <v>1.7999999999999998</v>
      </c>
      <c r="BG26" s="16">
        <f>VLOOKUP(BG$4,'Tüpoloogia tabel'!$C$1:$T$51,MATCH($A26,'Tüpoloogia tabel'!$C$1:$T$1,0),FALSE)</f>
        <v>2.199999999999998</v>
      </c>
      <c r="BH26" s="16">
        <f>VLOOKUP(BH$4,'Tüpoloogia tabel'!$C$1:$T$51,MATCH($A26,'Tüpoloogia tabel'!$C$1:$T$1,0),FALSE)</f>
        <v>1.4599999999999973</v>
      </c>
      <c r="BI26" s="16">
        <f>VLOOKUP(BI$4,'Tüpoloogia tabel'!$C$1:$T$51,MATCH($A26,'Tüpoloogia tabel'!$C$1:$T$1,0),FALSE)</f>
        <v>1.579333333333335</v>
      </c>
      <c r="BJ26" s="16">
        <f>VLOOKUP(BJ$4,'Tüpoloogia tabel'!$C$1:$T$51,MATCH($A26,'Tüpoloogia tabel'!$C$1:$T$1,0),FALSE)</f>
        <v>0.8</v>
      </c>
      <c r="BK26" s="16">
        <f>VLOOKUP(BK$4,'Tüpoloogia tabel'!$C$1:$T$51,MATCH($A26,'Tüpoloogia tabel'!$C$1:$T$1,0),FALSE)</f>
        <v>2.0649999999999999</v>
      </c>
      <c r="BL26" s="216">
        <f t="shared" si="6"/>
        <v>3437.2018920405735</v>
      </c>
      <c r="BM26" s="1">
        <v>4</v>
      </c>
      <c r="BN26" s="1">
        <v>0</v>
      </c>
      <c r="BO26" s="1">
        <f t="shared" si="7"/>
        <v>20</v>
      </c>
      <c r="BP26" s="217">
        <f t="shared" si="8"/>
        <v>199.49736842105261</v>
      </c>
      <c r="BQ26" s="217">
        <f t="shared" ref="BQ26:BS26" si="40">BP26</f>
        <v>199.49736842105261</v>
      </c>
      <c r="BR26" s="217">
        <f t="shared" si="40"/>
        <v>199.49736842105261</v>
      </c>
      <c r="BS26" s="217">
        <f t="shared" si="40"/>
        <v>199.49736842105261</v>
      </c>
      <c r="BT26" s="217">
        <f t="shared" si="9"/>
        <v>199.49736842105261</v>
      </c>
      <c r="BU26" s="217">
        <f t="shared" si="10"/>
        <v>537.95138888888891</v>
      </c>
      <c r="BV26" s="217">
        <f t="shared" si="11"/>
        <v>630.70452261062496</v>
      </c>
      <c r="BW26" s="217">
        <f t="shared" si="12"/>
        <v>480.56562318067301</v>
      </c>
      <c r="BX26" s="216">
        <f t="shared" si="13"/>
        <v>0.20134593370965995</v>
      </c>
      <c r="BY26" s="216">
        <f t="shared" si="18"/>
        <v>242.82319605384987</v>
      </c>
      <c r="BZ26" s="216">
        <f t="shared" si="21"/>
        <v>4160.5907112750965</v>
      </c>
      <c r="CA26" s="216">
        <f t="shared" si="19"/>
        <v>3680.0250880944232</v>
      </c>
      <c r="CB26" s="218">
        <f t="shared" si="14"/>
        <v>2.3908121680717804</v>
      </c>
    </row>
    <row r="27" spans="1:80" x14ac:dyDescent="0.25">
      <c r="A27" s="248" t="s">
        <v>474</v>
      </c>
      <c r="B27" s="231" t="s">
        <v>655</v>
      </c>
      <c r="C27" s="231" t="s">
        <v>462</v>
      </c>
      <c r="D27" s="249">
        <v>5</v>
      </c>
      <c r="E27" s="249">
        <v>3</v>
      </c>
      <c r="F27" s="250"/>
      <c r="G27" s="15">
        <f>(VLOOKUP(G$4,'Tüpoloogia tabel'!$C$1:$T$51,MATCH($A27,'Tüpoloogia tabel'!$C$1:$T$1,0),FALSE))*D27</f>
        <v>994.03722222222211</v>
      </c>
      <c r="H27" s="15">
        <f>(VLOOKUP(H$4,'Tüpoloogia tabel'!$C$1:$T$51,MATCH($A27,'Tüpoloogia tabel'!$C$1:$T$1,0),FALSE))*D27*E27</f>
        <v>49.49583333333333</v>
      </c>
      <c r="I27" s="15">
        <f>(VLOOKUP(I$4,'Tüpoloogia tabel'!$C$1:$T$51,MATCH($A27,'Tüpoloogia tabel'!$C$1:$T$1,0),FALSE))*D27*E27</f>
        <v>153.88541666666666</v>
      </c>
      <c r="J27" s="15">
        <f>(VLOOKUP(J$4,'Tüpoloogia tabel'!$C$1:$T$51,MATCH($A27,'Tüpoloogia tabel'!$C$1:$T$1,0),FALSE))*D27*E27</f>
        <v>2781.8094166666665</v>
      </c>
      <c r="K27" s="15">
        <f>(VLOOKUP(K$4,'Tüpoloogia tabel'!$C$1:$T$51,MATCH($A27,'Tüpoloogia tabel'!$C$1:$T$1,0),FALSE))*D27*E27</f>
        <v>2308.8545833333337</v>
      </c>
      <c r="L27" s="244">
        <f>VLOOKUP(L$4,'Tüpoloogia tabel'!$C$1:$T$51,MATCH($A27,'Tüpoloogia tabel'!$C$1:$T$1,0),FALSE)</f>
        <v>70</v>
      </c>
      <c r="M27" s="228">
        <f>VLOOKUP(M$4,'Tüpoloogia tabel'!$C$1:$T$51,MATCH($A27,'Tüpoloogia tabel'!$C$1:$T$1,0),FALSE)</f>
        <v>0</v>
      </c>
      <c r="N27" s="228">
        <f>VLOOKUP(N$4,'Tüpoloogia tabel'!$C$1:$T$51,MATCH($A27,'Tüpoloogia tabel'!$C$1:$T$1,0),FALSE)</f>
        <v>96.666666666666671</v>
      </c>
      <c r="O27" s="245">
        <f>VLOOKUP(O$4,'Tüpoloogia tabel'!$C$1:$T$51,MATCH($A27,'Tüpoloogia tabel'!$C$1:$T$1,0),FALSE)</f>
        <v>0.26409503068076284</v>
      </c>
      <c r="P27" s="228">
        <f>VLOOKUP(P$4,'Tüpoloogia tabel'!$C$1:$T$51,MATCH($A27,'Tüpoloogia tabel'!$C$1:$T$1,0),FALSE)</f>
        <v>63.333333333333329</v>
      </c>
      <c r="Q27" s="335">
        <f t="shared" si="0"/>
        <v>4042.2434210526317</v>
      </c>
      <c r="R27" s="336">
        <f t="shared" si="15"/>
        <v>2954.9070207506247</v>
      </c>
      <c r="S27" s="14">
        <f t="shared" si="1"/>
        <v>994.03722222222211</v>
      </c>
      <c r="T27" s="336">
        <f t="shared" si="2"/>
        <v>994.03722222222211</v>
      </c>
      <c r="U27" s="4">
        <f t="shared" si="3"/>
        <v>19.799999999999983</v>
      </c>
      <c r="V27" s="337">
        <f t="shared" si="4"/>
        <v>1067.5364003020065</v>
      </c>
      <c r="W27" s="338">
        <f t="shared" si="16"/>
        <v>3.1710873437111333</v>
      </c>
      <c r="X27" s="228">
        <f>VLOOKUP(X$4,'Tüpoloogia tabel'!$C$1:$T$51,MATCH($A27,'Tüpoloogia tabel'!$C$1:$T$1,0),FALSE)</f>
        <v>223.41379310344828</v>
      </c>
      <c r="Y27" s="228">
        <f>VLOOKUP(Y$4,'Tüpoloogia tabel'!$C$1:$T$51,MATCH($A27,'Tüpoloogia tabel'!$C$1:$T$1,0),FALSE)</f>
        <v>160.55172413793105</v>
      </c>
      <c r="Z27" s="229">
        <f>VLOOKUP(Z$4,'Tüpoloogia tabel'!$C$1:$T$51,MATCH($A27,'Tüpoloogia tabel'!$C$1:$T$1,0),FALSE)</f>
        <v>35.620689655172413</v>
      </c>
      <c r="AA27" s="235"/>
      <c r="AB27" s="235"/>
      <c r="AC27" s="15">
        <f>VLOOKUP(AC$4,'Tüpoloogia tabel'!$C$1:$T$51,MATCH($A27,'Tüpoloogia tabel'!$C$1:$T$1,0),FALSE)</f>
        <v>3.5061666666666658</v>
      </c>
      <c r="AD27" s="15">
        <f>VLOOKUP(AD$4,'Tüpoloogia tabel'!$C$1:$T$51,MATCH($A27,'Tüpoloogia tabel'!$C$1:$T$1,0),FALSE)</f>
        <v>2.5</v>
      </c>
      <c r="AE27" s="15">
        <f>VLOOKUP(AE$4,'Tüpoloogia tabel'!$C$1:$T$51,MATCH($A27,'Tüpoloogia tabel'!$C$1:$T$1,0),FALSE)</f>
        <v>2.2000000000000002</v>
      </c>
      <c r="AF27" s="15">
        <f>VLOOKUP(AF$4,'Tüpoloogia tabel'!$C$1:$T$51,MATCH($A27,'Tüpoloogia tabel'!$C$1:$T$1,0),FALSE)</f>
        <v>11.44736842105263</v>
      </c>
      <c r="AG27" s="15">
        <f>VLOOKUP(AG$4,'Tüpoloogia tabel'!$C$1:$T$51,MATCH($A27,'Tüpoloogia tabel'!$C$1:$T$1,0),FALSE)</f>
        <v>17.660263157894736</v>
      </c>
      <c r="AH27" s="15">
        <f>(VLOOKUP(AH$4,'Tüpoloogia tabel'!$C$1:$T$51,MATCH($A27,'Tüpoloogia tabel'!$C$1:$T$1,0),FALSE))*E27</f>
        <v>7.5</v>
      </c>
      <c r="AI27" s="15">
        <f>(VLOOKUP(AI$4,'Tüpoloogia tabel'!$C$1:$T$51,MATCH($A27,'Tüpoloogia tabel'!$C$1:$T$1,0),FALSE))*D27*E27</f>
        <v>7455.2791666666653</v>
      </c>
      <c r="AJ27" s="15">
        <f t="shared" si="5"/>
        <v>199.49736842105261</v>
      </c>
      <c r="AK27" s="15">
        <f>VLOOKUP(AK$4,'Tüpoloogia tabel'!$C$1:$T$51,MATCH($A27,'Tüpoloogia tabel'!$C$1:$T$1,0),FALSE)</f>
        <v>0.8</v>
      </c>
      <c r="AL27" s="15">
        <f>VLOOKUP(AL$4,'Tüpoloogia tabel'!$C$1:$T$51,MATCH($A27,'Tüpoloogia tabel'!$C$1:$T$1,0),FALSE)</f>
        <v>1</v>
      </c>
      <c r="AM27" s="15">
        <f>VLOOKUP(AM$4,'Tüpoloogia tabel'!$C$1:$T$51,MATCH($A27,'Tüpoloogia tabel'!$C$1:$T$1,0),FALSE)</f>
        <v>0.7</v>
      </c>
      <c r="AN27" s="15">
        <f>VLOOKUP(AN$4,'Tüpoloogia tabel'!$C$1:$T$51,MATCH($A27,'Tüpoloogia tabel'!$C$1:$T$1,0),FALSE)</f>
        <v>0.35</v>
      </c>
      <c r="AO27" s="15">
        <f>VLOOKUP(AO$4,'Tüpoloogia tabel'!$C$1:$T$51,MATCH($A27,'Tüpoloogia tabel'!$C$1:$T$1,0),FALSE)</f>
        <v>2.6</v>
      </c>
      <c r="AP27" s="15">
        <f>VLOOKUP(AP$4,'Tüpoloogia tabel'!$C$1:$T$51,MATCH($A27,'Tüpoloogia tabel'!$C$1:$T$1,0),FALSE)</f>
        <v>2</v>
      </c>
      <c r="AQ27" s="15">
        <f>VLOOKUP(AQ$4,'Tüpoloogia tabel'!$C$1:$T$51,MATCH($A27,'Tüpoloogia tabel'!$C$1:$T$1,0),FALSE)</f>
        <v>2.9</v>
      </c>
      <c r="AR27" s="16">
        <f>VLOOKUP(AR$4,'Tüpoloogia tabel'!$C$1:$T$51,MATCH($A27,'Tüpoloogia tabel'!$C$1:$T$1,0),FALSE)</f>
        <v>0.26</v>
      </c>
      <c r="AS27" s="16">
        <f>VLOOKUP(AS$4,'Tüpoloogia tabel'!$C$1:$T$51,MATCH($A27,'Tüpoloogia tabel'!$C$1:$T$1,0),FALSE)</f>
        <v>0.49</v>
      </c>
      <c r="AT27" s="16">
        <f>VLOOKUP(AT$4,'Tüpoloogia tabel'!$C$1:$T$51,MATCH($A27,'Tüpoloogia tabel'!$C$1:$T$1,0),FALSE)</f>
        <v>0.40500000000000003</v>
      </c>
      <c r="AU27" s="16">
        <f>VLOOKUP(AU$4,'Tüpoloogia tabel'!$C$1:$T$51,MATCH($A27,'Tüpoloogia tabel'!$C$1:$T$1,0),FALSE)</f>
        <v>0.15</v>
      </c>
      <c r="AV27" s="16">
        <f>VLOOKUP(AV$4,'Tüpoloogia tabel'!$C$1:$T$51,MATCH($A27,'Tüpoloogia tabel'!$C$1:$T$1,0),FALSE)</f>
        <v>0.2</v>
      </c>
      <c r="AW27" s="16">
        <f>VLOOKUP(AW$4,'Tüpoloogia tabel'!$C$1:$T$51,MATCH($A27,'Tüpoloogia tabel'!$C$1:$T$1,0),FALSE)</f>
        <v>0.01</v>
      </c>
      <c r="AX27" s="16">
        <f>VLOOKUP(AX$4,'Tüpoloogia tabel'!$C$1:$T$51,MATCH($A27,'Tüpoloogia tabel'!$C$1:$T$1,0),FALSE)</f>
        <v>0</v>
      </c>
      <c r="AY27" s="16">
        <f>VLOOKUP(AY$4,'Tüpoloogia tabel'!$C$1:$T$51,MATCH($A27,'Tüpoloogia tabel'!$C$1:$T$1,0),FALSE)</f>
        <v>0.42</v>
      </c>
      <c r="AZ27" s="16">
        <f>VLOOKUP(AZ$4,'Tüpoloogia tabel'!$C$1:$T$51,MATCH($A27,'Tüpoloogia tabel'!$C$1:$T$1,0),FALSE)</f>
        <v>3.1</v>
      </c>
      <c r="BA27" s="232">
        <f>VLOOKUP(BA$4,'Tüpoloogia tabel'!$C$1:$T$51,MATCH($A27,'Tüpoloogia tabel'!$C$1:$T$1,0),FALSE)</f>
        <v>0.30000000000000043</v>
      </c>
      <c r="BB27" s="232">
        <f>VLOOKUP(BB$4,'Tüpoloogia tabel'!$C$1:$T$51,MATCH($A27,'Tüpoloogia tabel'!$C$1:$T$1,0),FALSE)</f>
        <v>0.37</v>
      </c>
      <c r="BC27" s="232">
        <f>VLOOKUP(BC$4,'Tüpoloogia tabel'!$C$1:$T$51,MATCH($A27,'Tüpoloogia tabel'!$C$1:$T$1,0),FALSE)</f>
        <v>0.35</v>
      </c>
      <c r="BD27" s="232">
        <f>VLOOKUP(BD$4,'Tüpoloogia tabel'!$C$1:$T$51,MATCH($A27,'Tüpoloogia tabel'!$C$1:$T$1,0),FALSE)</f>
        <v>0.45</v>
      </c>
      <c r="BE27" s="232">
        <f>VLOOKUP(BE$4,'Tüpoloogia tabel'!$C$1:$T$51,MATCH($A27,'Tüpoloogia tabel'!$C$1:$T$1,0),FALSE)</f>
        <v>0.30000000000000043</v>
      </c>
      <c r="BF27" s="16">
        <f>VLOOKUP(BF$4,'Tüpoloogia tabel'!$C$1:$T$51,MATCH($A27,'Tüpoloogia tabel'!$C$1:$T$1,0),FALSE)</f>
        <v>1.7999999999999998</v>
      </c>
      <c r="BG27" s="16">
        <f>VLOOKUP(BG$4,'Tüpoloogia tabel'!$C$1:$T$51,MATCH($A27,'Tüpoloogia tabel'!$C$1:$T$1,0),FALSE)</f>
        <v>2.199999999999998</v>
      </c>
      <c r="BH27" s="16">
        <f>VLOOKUP(BH$4,'Tüpoloogia tabel'!$C$1:$T$51,MATCH($A27,'Tüpoloogia tabel'!$C$1:$T$1,0),FALSE)</f>
        <v>1.4599999999999973</v>
      </c>
      <c r="BI27" s="16">
        <f>VLOOKUP(BI$4,'Tüpoloogia tabel'!$C$1:$T$51,MATCH($A27,'Tüpoloogia tabel'!$C$1:$T$1,0),FALSE)</f>
        <v>1.579333333333335</v>
      </c>
      <c r="BJ27" s="16">
        <f>VLOOKUP(BJ$4,'Tüpoloogia tabel'!$C$1:$T$51,MATCH($A27,'Tüpoloogia tabel'!$C$1:$T$1,0),FALSE)</f>
        <v>0.8</v>
      </c>
      <c r="BK27" s="16">
        <f>VLOOKUP(BK$4,'Tüpoloogia tabel'!$C$1:$T$51,MATCH($A27,'Tüpoloogia tabel'!$C$1:$T$1,0),FALSE)</f>
        <v>2.0649999999999999</v>
      </c>
      <c r="BL27" s="216">
        <f t="shared" si="6"/>
        <v>5987.3023072347132</v>
      </c>
      <c r="BM27" s="1">
        <v>4</v>
      </c>
      <c r="BN27" s="1">
        <v>0</v>
      </c>
      <c r="BO27" s="1">
        <f t="shared" si="7"/>
        <v>30</v>
      </c>
      <c r="BP27" s="217">
        <f t="shared" si="8"/>
        <v>199.49736842105261</v>
      </c>
      <c r="BQ27" s="217">
        <f t="shared" ref="BQ27:BS27" si="41">BP27</f>
        <v>199.49736842105261</v>
      </c>
      <c r="BR27" s="217">
        <f t="shared" si="41"/>
        <v>199.49736842105261</v>
      </c>
      <c r="BS27" s="217">
        <f t="shared" si="41"/>
        <v>199.49736842105261</v>
      </c>
      <c r="BT27" s="217">
        <f t="shared" si="9"/>
        <v>398.99473684210523</v>
      </c>
      <c r="BU27" s="217">
        <f t="shared" si="10"/>
        <v>1191.640625</v>
      </c>
      <c r="BV27" s="217">
        <f t="shared" si="11"/>
        <v>1407.1304720727346</v>
      </c>
      <c r="BW27" s="217">
        <f t="shared" si="12"/>
        <v>811.2594956389695</v>
      </c>
      <c r="BX27" s="216">
        <f t="shared" si="13"/>
        <v>0.433679722059779</v>
      </c>
      <c r="BY27" s="216">
        <f t="shared" si="18"/>
        <v>523.01774480409347</v>
      </c>
      <c r="BZ27" s="216">
        <f t="shared" si="21"/>
        <v>7321.5795476777766</v>
      </c>
      <c r="CA27" s="216">
        <f t="shared" si="19"/>
        <v>6510.3200520388064</v>
      </c>
      <c r="CB27" s="218">
        <f t="shared" si="14"/>
        <v>2.8197185301465559</v>
      </c>
    </row>
    <row r="28" spans="1:80" x14ac:dyDescent="0.25">
      <c r="A28" s="248" t="s">
        <v>474</v>
      </c>
      <c r="B28" s="231" t="s">
        <v>656</v>
      </c>
      <c r="C28" s="231" t="s">
        <v>462</v>
      </c>
      <c r="D28" s="249">
        <v>5</v>
      </c>
      <c r="E28" s="249">
        <v>4</v>
      </c>
      <c r="F28" s="250"/>
      <c r="G28" s="15">
        <f>(VLOOKUP(G$4,'Tüpoloogia tabel'!$C$1:$T$51,MATCH($A28,'Tüpoloogia tabel'!$C$1:$T$1,0),FALSE))*D28</f>
        <v>994.03722222222211</v>
      </c>
      <c r="H28" s="15">
        <f>(VLOOKUP(H$4,'Tüpoloogia tabel'!$C$1:$T$51,MATCH($A28,'Tüpoloogia tabel'!$C$1:$T$1,0),FALSE))*D28*E28</f>
        <v>65.99444444444444</v>
      </c>
      <c r="I28" s="15">
        <f>(VLOOKUP(I$4,'Tüpoloogia tabel'!$C$1:$T$51,MATCH($A28,'Tüpoloogia tabel'!$C$1:$T$1,0),FALSE))*D28*E28</f>
        <v>205.18055555555554</v>
      </c>
      <c r="J28" s="15">
        <f>(VLOOKUP(J$4,'Tüpoloogia tabel'!$C$1:$T$51,MATCH($A28,'Tüpoloogia tabel'!$C$1:$T$1,0),FALSE))*D28*E28</f>
        <v>3709.0792222222221</v>
      </c>
      <c r="K28" s="15">
        <f>(VLOOKUP(K$4,'Tüpoloogia tabel'!$C$1:$T$51,MATCH($A28,'Tüpoloogia tabel'!$C$1:$T$1,0),FALSE))*D28*E28</f>
        <v>3078.472777777778</v>
      </c>
      <c r="L28" s="244">
        <f>VLOOKUP(L$4,'Tüpoloogia tabel'!$C$1:$T$51,MATCH($A28,'Tüpoloogia tabel'!$C$1:$T$1,0),FALSE)</f>
        <v>70</v>
      </c>
      <c r="M28" s="228">
        <f>VLOOKUP(M$4,'Tüpoloogia tabel'!$C$1:$T$51,MATCH($A28,'Tüpoloogia tabel'!$C$1:$T$1,0),FALSE)</f>
        <v>0</v>
      </c>
      <c r="N28" s="228">
        <f>VLOOKUP(N$4,'Tüpoloogia tabel'!$C$1:$T$51,MATCH($A28,'Tüpoloogia tabel'!$C$1:$T$1,0),FALSE)</f>
        <v>96.666666666666671</v>
      </c>
      <c r="O28" s="245">
        <f>VLOOKUP(O$4,'Tüpoloogia tabel'!$C$1:$T$51,MATCH($A28,'Tüpoloogia tabel'!$C$1:$T$1,0),FALSE)</f>
        <v>0.26409503068076284</v>
      </c>
      <c r="P28" s="228">
        <f>VLOOKUP(P$4,'Tüpoloogia tabel'!$C$1:$T$51,MATCH($A28,'Tüpoloogia tabel'!$C$1:$T$1,0),FALSE)</f>
        <v>63.333333333333329</v>
      </c>
      <c r="Q28" s="335">
        <f t="shared" si="0"/>
        <v>7155.6842105263149</v>
      </c>
      <c r="R28" s="336">
        <f t="shared" si="15"/>
        <v>5246.1035694055172</v>
      </c>
      <c r="S28" s="14">
        <f t="shared" si="1"/>
        <v>994.03722222222211</v>
      </c>
      <c r="T28" s="336">
        <f t="shared" si="2"/>
        <v>994.03722222222211</v>
      </c>
      <c r="U28" s="4">
        <f t="shared" si="3"/>
        <v>19.799999999999983</v>
      </c>
      <c r="V28" s="337">
        <f t="shared" si="4"/>
        <v>1889.7806411207973</v>
      </c>
      <c r="W28" s="338">
        <f t="shared" si="16"/>
        <v>3.7890135354291559</v>
      </c>
      <c r="X28" s="228">
        <f>VLOOKUP(X$4,'Tüpoloogia tabel'!$C$1:$T$51,MATCH($A28,'Tüpoloogia tabel'!$C$1:$T$1,0),FALSE)</f>
        <v>223.41379310344828</v>
      </c>
      <c r="Y28" s="228">
        <f>VLOOKUP(Y$4,'Tüpoloogia tabel'!$C$1:$T$51,MATCH($A28,'Tüpoloogia tabel'!$C$1:$T$1,0),FALSE)</f>
        <v>160.55172413793105</v>
      </c>
      <c r="Z28" s="229">
        <f>VLOOKUP(Z$4,'Tüpoloogia tabel'!$C$1:$T$51,MATCH($A28,'Tüpoloogia tabel'!$C$1:$T$1,0),FALSE)</f>
        <v>35.620689655172413</v>
      </c>
      <c r="AA28" s="235"/>
      <c r="AB28" s="235"/>
      <c r="AC28" s="15">
        <f>VLOOKUP(AC$4,'Tüpoloogia tabel'!$C$1:$T$51,MATCH($A28,'Tüpoloogia tabel'!$C$1:$T$1,0),FALSE)</f>
        <v>3.5061666666666658</v>
      </c>
      <c r="AD28" s="15">
        <f>VLOOKUP(AD$4,'Tüpoloogia tabel'!$C$1:$T$51,MATCH($A28,'Tüpoloogia tabel'!$C$1:$T$1,0),FALSE)</f>
        <v>2.5</v>
      </c>
      <c r="AE28" s="15">
        <f>VLOOKUP(AE$4,'Tüpoloogia tabel'!$C$1:$T$51,MATCH($A28,'Tüpoloogia tabel'!$C$1:$T$1,0),FALSE)</f>
        <v>2.2000000000000002</v>
      </c>
      <c r="AF28" s="15">
        <f>VLOOKUP(AF$4,'Tüpoloogia tabel'!$C$1:$T$51,MATCH($A28,'Tüpoloogia tabel'!$C$1:$T$1,0),FALSE)</f>
        <v>11.44736842105263</v>
      </c>
      <c r="AG28" s="15">
        <f>VLOOKUP(AG$4,'Tüpoloogia tabel'!$C$1:$T$51,MATCH($A28,'Tüpoloogia tabel'!$C$1:$T$1,0),FALSE)</f>
        <v>17.660263157894736</v>
      </c>
      <c r="AH28" s="15">
        <f>(VLOOKUP(AH$4,'Tüpoloogia tabel'!$C$1:$T$51,MATCH($A28,'Tüpoloogia tabel'!$C$1:$T$1,0),FALSE))*E28</f>
        <v>10</v>
      </c>
      <c r="AI28" s="15">
        <f>(VLOOKUP(AI$4,'Tüpoloogia tabel'!$C$1:$T$51,MATCH($A28,'Tüpoloogia tabel'!$C$1:$T$1,0),FALSE))*D28*E28</f>
        <v>9940.3722222222204</v>
      </c>
      <c r="AJ28" s="15">
        <f t="shared" si="5"/>
        <v>199.49736842105261</v>
      </c>
      <c r="AK28" s="15">
        <f>VLOOKUP(AK$4,'Tüpoloogia tabel'!$C$1:$T$51,MATCH($A28,'Tüpoloogia tabel'!$C$1:$T$1,0),FALSE)</f>
        <v>0.8</v>
      </c>
      <c r="AL28" s="15">
        <f>VLOOKUP(AL$4,'Tüpoloogia tabel'!$C$1:$T$51,MATCH($A28,'Tüpoloogia tabel'!$C$1:$T$1,0),FALSE)</f>
        <v>1</v>
      </c>
      <c r="AM28" s="15">
        <f>VLOOKUP(AM$4,'Tüpoloogia tabel'!$C$1:$T$51,MATCH($A28,'Tüpoloogia tabel'!$C$1:$T$1,0),FALSE)</f>
        <v>0.7</v>
      </c>
      <c r="AN28" s="15">
        <f>VLOOKUP(AN$4,'Tüpoloogia tabel'!$C$1:$T$51,MATCH($A28,'Tüpoloogia tabel'!$C$1:$T$1,0),FALSE)</f>
        <v>0.35</v>
      </c>
      <c r="AO28" s="15">
        <f>VLOOKUP(AO$4,'Tüpoloogia tabel'!$C$1:$T$51,MATCH($A28,'Tüpoloogia tabel'!$C$1:$T$1,0),FALSE)</f>
        <v>2.6</v>
      </c>
      <c r="AP28" s="15">
        <f>VLOOKUP(AP$4,'Tüpoloogia tabel'!$C$1:$T$51,MATCH($A28,'Tüpoloogia tabel'!$C$1:$T$1,0),FALSE)</f>
        <v>2</v>
      </c>
      <c r="AQ28" s="15">
        <f>VLOOKUP(AQ$4,'Tüpoloogia tabel'!$C$1:$T$51,MATCH($A28,'Tüpoloogia tabel'!$C$1:$T$1,0),FALSE)</f>
        <v>2.9</v>
      </c>
      <c r="AR28" s="16">
        <f>VLOOKUP(AR$4,'Tüpoloogia tabel'!$C$1:$T$51,MATCH($A28,'Tüpoloogia tabel'!$C$1:$T$1,0),FALSE)</f>
        <v>0.26</v>
      </c>
      <c r="AS28" s="16">
        <f>VLOOKUP(AS$4,'Tüpoloogia tabel'!$C$1:$T$51,MATCH($A28,'Tüpoloogia tabel'!$C$1:$T$1,0),FALSE)</f>
        <v>0.49</v>
      </c>
      <c r="AT28" s="16">
        <f>VLOOKUP(AT$4,'Tüpoloogia tabel'!$C$1:$T$51,MATCH($A28,'Tüpoloogia tabel'!$C$1:$T$1,0),FALSE)</f>
        <v>0.40500000000000003</v>
      </c>
      <c r="AU28" s="16">
        <f>VLOOKUP(AU$4,'Tüpoloogia tabel'!$C$1:$T$51,MATCH($A28,'Tüpoloogia tabel'!$C$1:$T$1,0),FALSE)</f>
        <v>0.15</v>
      </c>
      <c r="AV28" s="16">
        <f>VLOOKUP(AV$4,'Tüpoloogia tabel'!$C$1:$T$51,MATCH($A28,'Tüpoloogia tabel'!$C$1:$T$1,0),FALSE)</f>
        <v>0.2</v>
      </c>
      <c r="AW28" s="16">
        <f>VLOOKUP(AW$4,'Tüpoloogia tabel'!$C$1:$T$51,MATCH($A28,'Tüpoloogia tabel'!$C$1:$T$1,0),FALSE)</f>
        <v>0.01</v>
      </c>
      <c r="AX28" s="16">
        <f>VLOOKUP(AX$4,'Tüpoloogia tabel'!$C$1:$T$51,MATCH($A28,'Tüpoloogia tabel'!$C$1:$T$1,0),FALSE)</f>
        <v>0</v>
      </c>
      <c r="AY28" s="16">
        <f>VLOOKUP(AY$4,'Tüpoloogia tabel'!$C$1:$T$51,MATCH($A28,'Tüpoloogia tabel'!$C$1:$T$1,0),FALSE)</f>
        <v>0.42</v>
      </c>
      <c r="AZ28" s="16">
        <f>VLOOKUP(AZ$4,'Tüpoloogia tabel'!$C$1:$T$51,MATCH($A28,'Tüpoloogia tabel'!$C$1:$T$1,0),FALSE)</f>
        <v>3.1</v>
      </c>
      <c r="BA28" s="232">
        <f>VLOOKUP(BA$4,'Tüpoloogia tabel'!$C$1:$T$51,MATCH($A28,'Tüpoloogia tabel'!$C$1:$T$1,0),FALSE)</f>
        <v>0.30000000000000043</v>
      </c>
      <c r="BB28" s="232">
        <f>VLOOKUP(BB$4,'Tüpoloogia tabel'!$C$1:$T$51,MATCH($A28,'Tüpoloogia tabel'!$C$1:$T$1,0),FALSE)</f>
        <v>0.37</v>
      </c>
      <c r="BC28" s="232">
        <f>VLOOKUP(BC$4,'Tüpoloogia tabel'!$C$1:$T$51,MATCH($A28,'Tüpoloogia tabel'!$C$1:$T$1,0),FALSE)</f>
        <v>0.35</v>
      </c>
      <c r="BD28" s="232">
        <f>VLOOKUP(BD$4,'Tüpoloogia tabel'!$C$1:$T$51,MATCH($A28,'Tüpoloogia tabel'!$C$1:$T$1,0),FALSE)</f>
        <v>0.45</v>
      </c>
      <c r="BE28" s="232">
        <f>VLOOKUP(BE$4,'Tüpoloogia tabel'!$C$1:$T$51,MATCH($A28,'Tüpoloogia tabel'!$C$1:$T$1,0),FALSE)</f>
        <v>0.30000000000000043</v>
      </c>
      <c r="BF28" s="16">
        <f>VLOOKUP(BF$4,'Tüpoloogia tabel'!$C$1:$T$51,MATCH($A28,'Tüpoloogia tabel'!$C$1:$T$1,0),FALSE)</f>
        <v>1.7999999999999998</v>
      </c>
      <c r="BG28" s="16">
        <f>VLOOKUP(BG$4,'Tüpoloogia tabel'!$C$1:$T$51,MATCH($A28,'Tüpoloogia tabel'!$C$1:$T$1,0),FALSE)</f>
        <v>2.199999999999998</v>
      </c>
      <c r="BH28" s="16">
        <f>VLOOKUP(BH$4,'Tüpoloogia tabel'!$C$1:$T$51,MATCH($A28,'Tüpoloogia tabel'!$C$1:$T$1,0),FALSE)</f>
        <v>1.4599999999999973</v>
      </c>
      <c r="BI28" s="16">
        <f>VLOOKUP(BI$4,'Tüpoloogia tabel'!$C$1:$T$51,MATCH($A28,'Tüpoloogia tabel'!$C$1:$T$1,0),FALSE)</f>
        <v>1.579333333333335</v>
      </c>
      <c r="BJ28" s="16">
        <f>VLOOKUP(BJ$4,'Tüpoloogia tabel'!$C$1:$T$51,MATCH($A28,'Tüpoloogia tabel'!$C$1:$T$1,0),FALSE)</f>
        <v>0.8</v>
      </c>
      <c r="BK28" s="16">
        <f>VLOOKUP(BK$4,'Tüpoloogia tabel'!$C$1:$T$51,MATCH($A28,'Tüpoloogia tabel'!$C$1:$T$1,0),FALSE)</f>
        <v>2.0649999999999999</v>
      </c>
      <c r="BL28" s="216">
        <f t="shared" si="6"/>
        <v>9546.9724518780877</v>
      </c>
      <c r="BM28" s="1">
        <v>4</v>
      </c>
      <c r="BN28" s="1">
        <v>0</v>
      </c>
      <c r="BO28" s="1">
        <f t="shared" si="7"/>
        <v>40</v>
      </c>
      <c r="BP28" s="217">
        <f t="shared" si="8"/>
        <v>199.49736842105261</v>
      </c>
      <c r="BQ28" s="217">
        <f t="shared" ref="BQ28:BS28" si="42">BP28</f>
        <v>199.49736842105261</v>
      </c>
      <c r="BR28" s="217">
        <f t="shared" si="42"/>
        <v>199.49736842105261</v>
      </c>
      <c r="BS28" s="217">
        <f t="shared" si="42"/>
        <v>199.49736842105261</v>
      </c>
      <c r="BT28" s="217">
        <f t="shared" si="9"/>
        <v>598.49210526315778</v>
      </c>
      <c r="BU28" s="217">
        <f t="shared" si="10"/>
        <v>2101.8055555555557</v>
      </c>
      <c r="BV28" s="217">
        <f t="shared" si="11"/>
        <v>2490.9388803060419</v>
      </c>
      <c r="BW28" s="217">
        <f t="shared" si="12"/>
        <v>1271.0540007811692</v>
      </c>
      <c r="BX28" s="216">
        <f t="shared" si="13"/>
        <v>0.70178156782001277</v>
      </c>
      <c r="BY28" s="216">
        <f t="shared" si="18"/>
        <v>846.34857079093547</v>
      </c>
      <c r="BZ28" s="216">
        <f t="shared" si="21"/>
        <v>11664.375023450193</v>
      </c>
      <c r="CA28" s="216">
        <f t="shared" si="19"/>
        <v>10393.321022669023</v>
      </c>
      <c r="CB28" s="218">
        <f t="shared" si="14"/>
        <v>3.3761289356508555</v>
      </c>
    </row>
    <row r="29" spans="1:80" x14ac:dyDescent="0.25">
      <c r="A29" s="248" t="s">
        <v>474</v>
      </c>
      <c r="B29" s="231" t="s">
        <v>657</v>
      </c>
      <c r="C29" s="231" t="s">
        <v>462</v>
      </c>
      <c r="D29" s="249">
        <v>5</v>
      </c>
      <c r="E29" s="249">
        <v>5</v>
      </c>
      <c r="F29" s="250"/>
      <c r="G29" s="15">
        <f>(VLOOKUP(G$4,'Tüpoloogia tabel'!$C$1:$T$51,MATCH($A29,'Tüpoloogia tabel'!$C$1:$T$1,0),FALSE))*D29</f>
        <v>994.03722222222211</v>
      </c>
      <c r="H29" s="15">
        <f>(VLOOKUP(H$4,'Tüpoloogia tabel'!$C$1:$T$51,MATCH($A29,'Tüpoloogia tabel'!$C$1:$T$1,0),FALSE))*D29*E29</f>
        <v>82.493055555555543</v>
      </c>
      <c r="I29" s="15">
        <f>(VLOOKUP(I$4,'Tüpoloogia tabel'!$C$1:$T$51,MATCH($A29,'Tüpoloogia tabel'!$C$1:$T$1,0),FALSE))*D29*E29</f>
        <v>256.47569444444446</v>
      </c>
      <c r="J29" s="15">
        <f>(VLOOKUP(J$4,'Tüpoloogia tabel'!$C$1:$T$51,MATCH($A29,'Tüpoloogia tabel'!$C$1:$T$1,0),FALSE))*D29*E29</f>
        <v>4636.3490277777773</v>
      </c>
      <c r="K29" s="15">
        <f>(VLOOKUP(K$4,'Tüpoloogia tabel'!$C$1:$T$51,MATCH($A29,'Tüpoloogia tabel'!$C$1:$T$1,0),FALSE))*D29*E29</f>
        <v>3848.0909722222223</v>
      </c>
      <c r="L29" s="244">
        <f>VLOOKUP(L$4,'Tüpoloogia tabel'!$C$1:$T$51,MATCH($A29,'Tüpoloogia tabel'!$C$1:$T$1,0),FALSE)</f>
        <v>70</v>
      </c>
      <c r="M29" s="228">
        <f>VLOOKUP(M$4,'Tüpoloogia tabel'!$C$1:$T$51,MATCH($A29,'Tüpoloogia tabel'!$C$1:$T$1,0),FALSE)</f>
        <v>0</v>
      </c>
      <c r="N29" s="228">
        <f>VLOOKUP(N$4,'Tüpoloogia tabel'!$C$1:$T$51,MATCH($A29,'Tüpoloogia tabel'!$C$1:$T$1,0),FALSE)</f>
        <v>96.666666666666671</v>
      </c>
      <c r="O29" s="245">
        <f>VLOOKUP(O$4,'Tüpoloogia tabel'!$C$1:$T$51,MATCH($A29,'Tüpoloogia tabel'!$C$1:$T$1,0),FALSE)</f>
        <v>0.26409503068076284</v>
      </c>
      <c r="P29" s="228">
        <f>VLOOKUP(P$4,'Tüpoloogia tabel'!$C$1:$T$51,MATCH($A29,'Tüpoloogia tabel'!$C$1:$T$1,0),FALSE)</f>
        <v>63.333333333333329</v>
      </c>
      <c r="Q29" s="335">
        <f t="shared" si="0"/>
        <v>11152.138157894737</v>
      </c>
      <c r="R29" s="336">
        <f t="shared" si="15"/>
        <v>8187.1138889294207</v>
      </c>
      <c r="S29" s="14">
        <f t="shared" si="1"/>
        <v>994.03722222222211</v>
      </c>
      <c r="T29" s="336">
        <f t="shared" si="2"/>
        <v>994.03722222222211</v>
      </c>
      <c r="U29" s="4">
        <f t="shared" si="3"/>
        <v>19.799999999999983</v>
      </c>
      <c r="V29" s="337">
        <f t="shared" si="4"/>
        <v>2945.2242689653167</v>
      </c>
      <c r="W29" s="338">
        <f t="shared" si="16"/>
        <v>4.4795047472198046</v>
      </c>
      <c r="X29" s="228">
        <f>VLOOKUP(X$4,'Tüpoloogia tabel'!$C$1:$T$51,MATCH($A29,'Tüpoloogia tabel'!$C$1:$T$1,0),FALSE)</f>
        <v>223.41379310344828</v>
      </c>
      <c r="Y29" s="228">
        <f>VLOOKUP(Y$4,'Tüpoloogia tabel'!$C$1:$T$51,MATCH($A29,'Tüpoloogia tabel'!$C$1:$T$1,0),FALSE)</f>
        <v>160.55172413793105</v>
      </c>
      <c r="Z29" s="229">
        <f>VLOOKUP(Z$4,'Tüpoloogia tabel'!$C$1:$T$51,MATCH($A29,'Tüpoloogia tabel'!$C$1:$T$1,0),FALSE)</f>
        <v>35.620689655172413</v>
      </c>
      <c r="AA29" s="235"/>
      <c r="AB29" s="235"/>
      <c r="AC29" s="15">
        <f>VLOOKUP(AC$4,'Tüpoloogia tabel'!$C$1:$T$51,MATCH($A29,'Tüpoloogia tabel'!$C$1:$T$1,0),FALSE)</f>
        <v>3.5061666666666658</v>
      </c>
      <c r="AD29" s="15">
        <f>VLOOKUP(AD$4,'Tüpoloogia tabel'!$C$1:$T$51,MATCH($A29,'Tüpoloogia tabel'!$C$1:$T$1,0),FALSE)</f>
        <v>2.5</v>
      </c>
      <c r="AE29" s="15">
        <f>VLOOKUP(AE$4,'Tüpoloogia tabel'!$C$1:$T$51,MATCH($A29,'Tüpoloogia tabel'!$C$1:$T$1,0),FALSE)</f>
        <v>2.2000000000000002</v>
      </c>
      <c r="AF29" s="15">
        <f>VLOOKUP(AF$4,'Tüpoloogia tabel'!$C$1:$T$51,MATCH($A29,'Tüpoloogia tabel'!$C$1:$T$1,0),FALSE)</f>
        <v>11.44736842105263</v>
      </c>
      <c r="AG29" s="15">
        <f>VLOOKUP(AG$4,'Tüpoloogia tabel'!$C$1:$T$51,MATCH($A29,'Tüpoloogia tabel'!$C$1:$T$1,0),FALSE)</f>
        <v>17.660263157894736</v>
      </c>
      <c r="AH29" s="15">
        <f>(VLOOKUP(AH$4,'Tüpoloogia tabel'!$C$1:$T$51,MATCH($A29,'Tüpoloogia tabel'!$C$1:$T$1,0),FALSE))*E29</f>
        <v>12.5</v>
      </c>
      <c r="AI29" s="15">
        <f>(VLOOKUP(AI$4,'Tüpoloogia tabel'!$C$1:$T$51,MATCH($A29,'Tüpoloogia tabel'!$C$1:$T$1,0),FALSE))*D29*E29</f>
        <v>12425.465277777776</v>
      </c>
      <c r="AJ29" s="15">
        <f t="shared" si="5"/>
        <v>199.49736842105261</v>
      </c>
      <c r="AK29" s="15">
        <f>VLOOKUP(AK$4,'Tüpoloogia tabel'!$C$1:$T$51,MATCH($A29,'Tüpoloogia tabel'!$C$1:$T$1,0),FALSE)</f>
        <v>0.8</v>
      </c>
      <c r="AL29" s="15">
        <f>VLOOKUP(AL$4,'Tüpoloogia tabel'!$C$1:$T$51,MATCH($A29,'Tüpoloogia tabel'!$C$1:$T$1,0),FALSE)</f>
        <v>1</v>
      </c>
      <c r="AM29" s="15">
        <f>VLOOKUP(AM$4,'Tüpoloogia tabel'!$C$1:$T$51,MATCH($A29,'Tüpoloogia tabel'!$C$1:$T$1,0),FALSE)</f>
        <v>0.7</v>
      </c>
      <c r="AN29" s="15">
        <f>VLOOKUP(AN$4,'Tüpoloogia tabel'!$C$1:$T$51,MATCH($A29,'Tüpoloogia tabel'!$C$1:$T$1,0),FALSE)</f>
        <v>0.35</v>
      </c>
      <c r="AO29" s="15">
        <f>VLOOKUP(AO$4,'Tüpoloogia tabel'!$C$1:$T$51,MATCH($A29,'Tüpoloogia tabel'!$C$1:$T$1,0),FALSE)</f>
        <v>2.6</v>
      </c>
      <c r="AP29" s="15">
        <f>VLOOKUP(AP$4,'Tüpoloogia tabel'!$C$1:$T$51,MATCH($A29,'Tüpoloogia tabel'!$C$1:$T$1,0),FALSE)</f>
        <v>2</v>
      </c>
      <c r="AQ29" s="15">
        <f>VLOOKUP(AQ$4,'Tüpoloogia tabel'!$C$1:$T$51,MATCH($A29,'Tüpoloogia tabel'!$C$1:$T$1,0),FALSE)</f>
        <v>2.9</v>
      </c>
      <c r="AR29" s="16">
        <f>VLOOKUP(AR$4,'Tüpoloogia tabel'!$C$1:$T$51,MATCH($A29,'Tüpoloogia tabel'!$C$1:$T$1,0),FALSE)</f>
        <v>0.26</v>
      </c>
      <c r="AS29" s="16">
        <f>VLOOKUP(AS$4,'Tüpoloogia tabel'!$C$1:$T$51,MATCH($A29,'Tüpoloogia tabel'!$C$1:$T$1,0),FALSE)</f>
        <v>0.49</v>
      </c>
      <c r="AT29" s="16">
        <f>VLOOKUP(AT$4,'Tüpoloogia tabel'!$C$1:$T$51,MATCH($A29,'Tüpoloogia tabel'!$C$1:$T$1,0),FALSE)</f>
        <v>0.40500000000000003</v>
      </c>
      <c r="AU29" s="16">
        <f>VLOOKUP(AU$4,'Tüpoloogia tabel'!$C$1:$T$51,MATCH($A29,'Tüpoloogia tabel'!$C$1:$T$1,0),FALSE)</f>
        <v>0.15</v>
      </c>
      <c r="AV29" s="16">
        <f>VLOOKUP(AV$4,'Tüpoloogia tabel'!$C$1:$T$51,MATCH($A29,'Tüpoloogia tabel'!$C$1:$T$1,0),FALSE)</f>
        <v>0.2</v>
      </c>
      <c r="AW29" s="16">
        <f>VLOOKUP(AW$4,'Tüpoloogia tabel'!$C$1:$T$51,MATCH($A29,'Tüpoloogia tabel'!$C$1:$T$1,0),FALSE)</f>
        <v>0.01</v>
      </c>
      <c r="AX29" s="16">
        <f>VLOOKUP(AX$4,'Tüpoloogia tabel'!$C$1:$T$51,MATCH($A29,'Tüpoloogia tabel'!$C$1:$T$1,0),FALSE)</f>
        <v>0</v>
      </c>
      <c r="AY29" s="16">
        <f>VLOOKUP(AY$4,'Tüpoloogia tabel'!$C$1:$T$51,MATCH($A29,'Tüpoloogia tabel'!$C$1:$T$1,0),FALSE)</f>
        <v>0.42</v>
      </c>
      <c r="AZ29" s="16">
        <f>VLOOKUP(AZ$4,'Tüpoloogia tabel'!$C$1:$T$51,MATCH($A29,'Tüpoloogia tabel'!$C$1:$T$1,0),FALSE)</f>
        <v>3.1</v>
      </c>
      <c r="BA29" s="232">
        <f>VLOOKUP(BA$4,'Tüpoloogia tabel'!$C$1:$T$51,MATCH($A29,'Tüpoloogia tabel'!$C$1:$T$1,0),FALSE)</f>
        <v>0.30000000000000043</v>
      </c>
      <c r="BB29" s="232">
        <f>VLOOKUP(BB$4,'Tüpoloogia tabel'!$C$1:$T$51,MATCH($A29,'Tüpoloogia tabel'!$C$1:$T$1,0),FALSE)</f>
        <v>0.37</v>
      </c>
      <c r="BC29" s="232">
        <f>VLOOKUP(BC$4,'Tüpoloogia tabel'!$C$1:$T$51,MATCH($A29,'Tüpoloogia tabel'!$C$1:$T$1,0),FALSE)</f>
        <v>0.35</v>
      </c>
      <c r="BD29" s="232">
        <f>VLOOKUP(BD$4,'Tüpoloogia tabel'!$C$1:$T$51,MATCH($A29,'Tüpoloogia tabel'!$C$1:$T$1,0),FALSE)</f>
        <v>0.45</v>
      </c>
      <c r="BE29" s="232">
        <f>VLOOKUP(BE$4,'Tüpoloogia tabel'!$C$1:$T$51,MATCH($A29,'Tüpoloogia tabel'!$C$1:$T$1,0),FALSE)</f>
        <v>0.30000000000000043</v>
      </c>
      <c r="BF29" s="16">
        <f>VLOOKUP(BF$4,'Tüpoloogia tabel'!$C$1:$T$51,MATCH($A29,'Tüpoloogia tabel'!$C$1:$T$1,0),FALSE)</f>
        <v>1.7999999999999998</v>
      </c>
      <c r="BG29" s="16">
        <f>VLOOKUP(BG$4,'Tüpoloogia tabel'!$C$1:$T$51,MATCH($A29,'Tüpoloogia tabel'!$C$1:$T$1,0),FALSE)</f>
        <v>2.199999999999998</v>
      </c>
      <c r="BH29" s="16">
        <f>VLOOKUP(BH$4,'Tüpoloogia tabel'!$C$1:$T$51,MATCH($A29,'Tüpoloogia tabel'!$C$1:$T$1,0),FALSE)</f>
        <v>1.4599999999999973</v>
      </c>
      <c r="BI29" s="16">
        <f>VLOOKUP(BI$4,'Tüpoloogia tabel'!$C$1:$T$51,MATCH($A29,'Tüpoloogia tabel'!$C$1:$T$1,0),FALSE)</f>
        <v>1.579333333333335</v>
      </c>
      <c r="BJ29" s="16">
        <f>VLOOKUP(BJ$4,'Tüpoloogia tabel'!$C$1:$T$51,MATCH($A29,'Tüpoloogia tabel'!$C$1:$T$1,0),FALSE)</f>
        <v>0.8</v>
      </c>
      <c r="BK29" s="16">
        <f>VLOOKUP(BK$4,'Tüpoloogia tabel'!$C$1:$T$51,MATCH($A29,'Tüpoloogia tabel'!$C$1:$T$1,0),FALSE)</f>
        <v>2.0649999999999999</v>
      </c>
      <c r="BL29" s="216">
        <f t="shared" si="6"/>
        <v>14116.212325970702</v>
      </c>
      <c r="BM29" s="1">
        <v>4</v>
      </c>
      <c r="BN29" s="1">
        <v>0</v>
      </c>
      <c r="BO29" s="1">
        <f t="shared" si="7"/>
        <v>50</v>
      </c>
      <c r="BP29" s="217">
        <f t="shared" si="8"/>
        <v>199.49736842105261</v>
      </c>
      <c r="BQ29" s="217">
        <f t="shared" ref="BQ29:BS29" si="43">BP29</f>
        <v>199.49736842105261</v>
      </c>
      <c r="BR29" s="217">
        <f t="shared" si="43"/>
        <v>199.49736842105261</v>
      </c>
      <c r="BS29" s="217">
        <f t="shared" si="43"/>
        <v>199.49736842105261</v>
      </c>
      <c r="BT29" s="217">
        <f t="shared" si="9"/>
        <v>797.98947368421045</v>
      </c>
      <c r="BU29" s="217">
        <f t="shared" si="10"/>
        <v>3268.4461805555557</v>
      </c>
      <c r="BV29" s="217">
        <f t="shared" si="11"/>
        <v>3882.1297473105487</v>
      </c>
      <c r="BW29" s="217">
        <f t="shared" si="12"/>
        <v>1859.9491386072725</v>
      </c>
      <c r="BX29" s="216">
        <f t="shared" si="13"/>
        <v>1.0459206577322935</v>
      </c>
      <c r="BY29" s="216">
        <f t="shared" si="18"/>
        <v>1261.380313225146</v>
      </c>
      <c r="BZ29" s="216">
        <f t="shared" si="21"/>
        <v>17237.541777803119</v>
      </c>
      <c r="CA29" s="216">
        <f t="shared" si="19"/>
        <v>15377.592639195849</v>
      </c>
      <c r="CB29" s="218">
        <f t="shared" si="14"/>
        <v>3.9961614083971333</v>
      </c>
    </row>
    <row r="30" spans="1:80" x14ac:dyDescent="0.25">
      <c r="A30" s="248" t="s">
        <v>474</v>
      </c>
      <c r="B30" s="231" t="s">
        <v>658</v>
      </c>
      <c r="C30" s="231" t="s">
        <v>462</v>
      </c>
      <c r="D30" s="249">
        <v>6</v>
      </c>
      <c r="E30" s="249">
        <v>1</v>
      </c>
      <c r="F30" s="250"/>
      <c r="G30" s="15">
        <f>(VLOOKUP(G$4,'Tüpoloogia tabel'!$C$1:$T$51,MATCH($A30,'Tüpoloogia tabel'!$C$1:$T$1,0),FALSE))*D30</f>
        <v>1192.8446666666666</v>
      </c>
      <c r="H30" s="15">
        <f>(VLOOKUP(H$4,'Tüpoloogia tabel'!$C$1:$T$51,MATCH($A30,'Tüpoloogia tabel'!$C$1:$T$1,0),FALSE))*D30*E30</f>
        <v>19.798333333333332</v>
      </c>
      <c r="I30" s="15">
        <f>(VLOOKUP(I$4,'Tüpoloogia tabel'!$C$1:$T$51,MATCH($A30,'Tüpoloogia tabel'!$C$1:$T$1,0),FALSE))*D30*E30</f>
        <v>61.554166666666667</v>
      </c>
      <c r="J30" s="15">
        <f>(VLOOKUP(J$4,'Tüpoloogia tabel'!$C$1:$T$51,MATCH($A30,'Tüpoloogia tabel'!$C$1:$T$1,0),FALSE))*D30*E30</f>
        <v>1112.7237666666667</v>
      </c>
      <c r="K30" s="15">
        <f>(VLOOKUP(K$4,'Tüpoloogia tabel'!$C$1:$T$51,MATCH($A30,'Tüpoloogia tabel'!$C$1:$T$1,0),FALSE))*D30*E30</f>
        <v>923.54183333333333</v>
      </c>
      <c r="L30" s="244">
        <f>VLOOKUP(L$4,'Tüpoloogia tabel'!$C$1:$T$51,MATCH($A30,'Tüpoloogia tabel'!$C$1:$T$1,0),FALSE)</f>
        <v>70</v>
      </c>
      <c r="M30" s="228">
        <f>VLOOKUP(M$4,'Tüpoloogia tabel'!$C$1:$T$51,MATCH($A30,'Tüpoloogia tabel'!$C$1:$T$1,0),FALSE)</f>
        <v>0</v>
      </c>
      <c r="N30" s="228">
        <f>VLOOKUP(N$4,'Tüpoloogia tabel'!$C$1:$T$51,MATCH($A30,'Tüpoloogia tabel'!$C$1:$T$1,0),FALSE)</f>
        <v>96.666666666666671</v>
      </c>
      <c r="O30" s="245">
        <f>VLOOKUP(O$4,'Tüpoloogia tabel'!$C$1:$T$51,MATCH($A30,'Tüpoloogia tabel'!$C$1:$T$1,0),FALSE)</f>
        <v>0.26409503068076284</v>
      </c>
      <c r="P30" s="228">
        <f>VLOOKUP(P$4,'Tüpoloogia tabel'!$C$1:$T$51,MATCH($A30,'Tüpoloogia tabel'!$C$1:$T$1,0),FALSE)</f>
        <v>63.333333333333329</v>
      </c>
      <c r="Q30" s="335">
        <f t="shared" si="0"/>
        <v>552.70263157894738</v>
      </c>
      <c r="R30" s="336">
        <f t="shared" si="15"/>
        <v>382.97661313476692</v>
      </c>
      <c r="S30" s="14">
        <f t="shared" si="1"/>
        <v>1192.8446666666666</v>
      </c>
      <c r="T30" s="336">
        <f t="shared" si="2"/>
        <v>1192.8446666666666</v>
      </c>
      <c r="U30" s="4">
        <f t="shared" si="3"/>
        <v>23.759999999999977</v>
      </c>
      <c r="V30" s="337">
        <f t="shared" si="4"/>
        <v>145.96601844418046</v>
      </c>
      <c r="W30" s="338">
        <f t="shared" si="16"/>
        <v>2.9269365959468203</v>
      </c>
      <c r="X30" s="228">
        <f>VLOOKUP(X$4,'Tüpoloogia tabel'!$C$1:$T$51,MATCH($A30,'Tüpoloogia tabel'!$C$1:$T$1,0),FALSE)</f>
        <v>223.41379310344828</v>
      </c>
      <c r="Y30" s="228">
        <f>VLOOKUP(Y$4,'Tüpoloogia tabel'!$C$1:$T$51,MATCH($A30,'Tüpoloogia tabel'!$C$1:$T$1,0),FALSE)</f>
        <v>160.55172413793105</v>
      </c>
      <c r="Z30" s="229">
        <f>VLOOKUP(Z$4,'Tüpoloogia tabel'!$C$1:$T$51,MATCH($A30,'Tüpoloogia tabel'!$C$1:$T$1,0),FALSE)</f>
        <v>35.620689655172413</v>
      </c>
      <c r="AA30" s="235"/>
      <c r="AB30" s="235"/>
      <c r="AC30" s="15">
        <f>VLOOKUP(AC$4,'Tüpoloogia tabel'!$C$1:$T$51,MATCH($A30,'Tüpoloogia tabel'!$C$1:$T$1,0),FALSE)</f>
        <v>3.5061666666666658</v>
      </c>
      <c r="AD30" s="15">
        <f>VLOOKUP(AD$4,'Tüpoloogia tabel'!$C$1:$T$51,MATCH($A30,'Tüpoloogia tabel'!$C$1:$T$1,0),FALSE)</f>
        <v>2.5</v>
      </c>
      <c r="AE30" s="15">
        <f>VLOOKUP(AE$4,'Tüpoloogia tabel'!$C$1:$T$51,MATCH($A30,'Tüpoloogia tabel'!$C$1:$T$1,0),FALSE)</f>
        <v>2.2000000000000002</v>
      </c>
      <c r="AF30" s="15">
        <f>VLOOKUP(AF$4,'Tüpoloogia tabel'!$C$1:$T$51,MATCH($A30,'Tüpoloogia tabel'!$C$1:$T$1,0),FALSE)</f>
        <v>11.44736842105263</v>
      </c>
      <c r="AG30" s="15">
        <f>VLOOKUP(AG$4,'Tüpoloogia tabel'!$C$1:$T$51,MATCH($A30,'Tüpoloogia tabel'!$C$1:$T$1,0),FALSE)</f>
        <v>17.660263157894736</v>
      </c>
      <c r="AH30" s="15">
        <f>(VLOOKUP(AH$4,'Tüpoloogia tabel'!$C$1:$T$51,MATCH($A30,'Tüpoloogia tabel'!$C$1:$T$1,0),FALSE))*E30</f>
        <v>2.5</v>
      </c>
      <c r="AI30" s="15">
        <f>(VLOOKUP(AI$4,'Tüpoloogia tabel'!$C$1:$T$51,MATCH($A30,'Tüpoloogia tabel'!$C$1:$T$1,0),FALSE))*D30*E30</f>
        <v>2982.1116666666662</v>
      </c>
      <c r="AJ30" s="15">
        <f t="shared" si="5"/>
        <v>234.81789473684211</v>
      </c>
      <c r="AK30" s="15">
        <f>VLOOKUP(AK$4,'Tüpoloogia tabel'!$C$1:$T$51,MATCH($A30,'Tüpoloogia tabel'!$C$1:$T$1,0),FALSE)</f>
        <v>0.8</v>
      </c>
      <c r="AL30" s="15">
        <f>VLOOKUP(AL$4,'Tüpoloogia tabel'!$C$1:$T$51,MATCH($A30,'Tüpoloogia tabel'!$C$1:$T$1,0),FALSE)</f>
        <v>1</v>
      </c>
      <c r="AM30" s="15">
        <f>VLOOKUP(AM$4,'Tüpoloogia tabel'!$C$1:$T$51,MATCH($A30,'Tüpoloogia tabel'!$C$1:$T$1,0),FALSE)</f>
        <v>0.7</v>
      </c>
      <c r="AN30" s="15">
        <f>VLOOKUP(AN$4,'Tüpoloogia tabel'!$C$1:$T$51,MATCH($A30,'Tüpoloogia tabel'!$C$1:$T$1,0),FALSE)</f>
        <v>0.35</v>
      </c>
      <c r="AO30" s="15">
        <f>VLOOKUP(AO$4,'Tüpoloogia tabel'!$C$1:$T$51,MATCH($A30,'Tüpoloogia tabel'!$C$1:$T$1,0),FALSE)</f>
        <v>2.6</v>
      </c>
      <c r="AP30" s="15">
        <f>VLOOKUP(AP$4,'Tüpoloogia tabel'!$C$1:$T$51,MATCH($A30,'Tüpoloogia tabel'!$C$1:$T$1,0),FALSE)</f>
        <v>2</v>
      </c>
      <c r="AQ30" s="15">
        <f>VLOOKUP(AQ$4,'Tüpoloogia tabel'!$C$1:$T$51,MATCH($A30,'Tüpoloogia tabel'!$C$1:$T$1,0),FALSE)</f>
        <v>2.9</v>
      </c>
      <c r="AR30" s="16">
        <f>VLOOKUP(AR$4,'Tüpoloogia tabel'!$C$1:$T$51,MATCH($A30,'Tüpoloogia tabel'!$C$1:$T$1,0),FALSE)</f>
        <v>0.26</v>
      </c>
      <c r="AS30" s="16">
        <f>VLOOKUP(AS$4,'Tüpoloogia tabel'!$C$1:$T$51,MATCH($A30,'Tüpoloogia tabel'!$C$1:$T$1,0),FALSE)</f>
        <v>0.49</v>
      </c>
      <c r="AT30" s="16">
        <f>VLOOKUP(AT$4,'Tüpoloogia tabel'!$C$1:$T$51,MATCH($A30,'Tüpoloogia tabel'!$C$1:$T$1,0),FALSE)</f>
        <v>0.40500000000000003</v>
      </c>
      <c r="AU30" s="16">
        <f>VLOOKUP(AU$4,'Tüpoloogia tabel'!$C$1:$T$51,MATCH($A30,'Tüpoloogia tabel'!$C$1:$T$1,0),FALSE)</f>
        <v>0.15</v>
      </c>
      <c r="AV30" s="16">
        <f>VLOOKUP(AV$4,'Tüpoloogia tabel'!$C$1:$T$51,MATCH($A30,'Tüpoloogia tabel'!$C$1:$T$1,0),FALSE)</f>
        <v>0.2</v>
      </c>
      <c r="AW30" s="16">
        <f>VLOOKUP(AW$4,'Tüpoloogia tabel'!$C$1:$T$51,MATCH($A30,'Tüpoloogia tabel'!$C$1:$T$1,0),FALSE)</f>
        <v>0.01</v>
      </c>
      <c r="AX30" s="16">
        <f>VLOOKUP(AX$4,'Tüpoloogia tabel'!$C$1:$T$51,MATCH($A30,'Tüpoloogia tabel'!$C$1:$T$1,0),FALSE)</f>
        <v>0</v>
      </c>
      <c r="AY30" s="16">
        <f>VLOOKUP(AY$4,'Tüpoloogia tabel'!$C$1:$T$51,MATCH($A30,'Tüpoloogia tabel'!$C$1:$T$1,0),FALSE)</f>
        <v>0.42</v>
      </c>
      <c r="AZ30" s="16">
        <f>VLOOKUP(AZ$4,'Tüpoloogia tabel'!$C$1:$T$51,MATCH($A30,'Tüpoloogia tabel'!$C$1:$T$1,0),FALSE)</f>
        <v>3.1</v>
      </c>
      <c r="BA30" s="232">
        <f>VLOOKUP(BA$4,'Tüpoloogia tabel'!$C$1:$T$51,MATCH($A30,'Tüpoloogia tabel'!$C$1:$T$1,0),FALSE)</f>
        <v>0.30000000000000043</v>
      </c>
      <c r="BB30" s="232">
        <f>VLOOKUP(BB$4,'Tüpoloogia tabel'!$C$1:$T$51,MATCH($A30,'Tüpoloogia tabel'!$C$1:$T$1,0),FALSE)</f>
        <v>0.37</v>
      </c>
      <c r="BC30" s="232">
        <f>VLOOKUP(BC$4,'Tüpoloogia tabel'!$C$1:$T$51,MATCH($A30,'Tüpoloogia tabel'!$C$1:$T$1,0),FALSE)</f>
        <v>0.35</v>
      </c>
      <c r="BD30" s="232">
        <f>VLOOKUP(BD$4,'Tüpoloogia tabel'!$C$1:$T$51,MATCH($A30,'Tüpoloogia tabel'!$C$1:$T$1,0),FALSE)</f>
        <v>0.45</v>
      </c>
      <c r="BE30" s="232">
        <f>VLOOKUP(BE$4,'Tüpoloogia tabel'!$C$1:$T$51,MATCH($A30,'Tüpoloogia tabel'!$C$1:$T$1,0),FALSE)</f>
        <v>0.30000000000000043</v>
      </c>
      <c r="BF30" s="16">
        <f>VLOOKUP(BF$4,'Tüpoloogia tabel'!$C$1:$T$51,MATCH($A30,'Tüpoloogia tabel'!$C$1:$T$1,0),FALSE)</f>
        <v>1.7999999999999998</v>
      </c>
      <c r="BG30" s="16">
        <f>VLOOKUP(BG$4,'Tüpoloogia tabel'!$C$1:$T$51,MATCH($A30,'Tüpoloogia tabel'!$C$1:$T$1,0),FALSE)</f>
        <v>2.199999999999998</v>
      </c>
      <c r="BH30" s="16">
        <f>VLOOKUP(BH$4,'Tüpoloogia tabel'!$C$1:$T$51,MATCH($A30,'Tüpoloogia tabel'!$C$1:$T$1,0),FALSE)</f>
        <v>1.4599999999999973</v>
      </c>
      <c r="BI30" s="16">
        <f>VLOOKUP(BI$4,'Tüpoloogia tabel'!$C$1:$T$51,MATCH($A30,'Tüpoloogia tabel'!$C$1:$T$1,0),FALSE)</f>
        <v>1.579333333333335</v>
      </c>
      <c r="BJ30" s="16">
        <f>VLOOKUP(BJ$4,'Tüpoloogia tabel'!$C$1:$T$51,MATCH($A30,'Tüpoloogia tabel'!$C$1:$T$1,0),FALSE)</f>
        <v>0.8</v>
      </c>
      <c r="BK30" s="16">
        <f>VLOOKUP(BK$4,'Tüpoloogia tabel'!$C$1:$T$51,MATCH($A30,'Tüpoloogia tabel'!$C$1:$T$1,0),FALSE)</f>
        <v>2.0649999999999999</v>
      </c>
      <c r="BL30" s="216">
        <f t="shared" si="6"/>
        <v>2270.7702292405925</v>
      </c>
      <c r="BM30" s="1">
        <v>4</v>
      </c>
      <c r="BN30" s="1">
        <v>0</v>
      </c>
      <c r="BO30" s="1">
        <f t="shared" si="7"/>
        <v>10</v>
      </c>
      <c r="BP30" s="217">
        <f t="shared" si="8"/>
        <v>234.81789473684211</v>
      </c>
      <c r="BQ30" s="217">
        <f t="shared" ref="BQ30:BS30" si="44">BP30</f>
        <v>234.81789473684211</v>
      </c>
      <c r="BR30" s="217">
        <f t="shared" si="44"/>
        <v>234.81789473684211</v>
      </c>
      <c r="BS30" s="217">
        <f t="shared" si="44"/>
        <v>234.81789473684211</v>
      </c>
      <c r="BT30" s="217">
        <f t="shared" si="9"/>
        <v>0</v>
      </c>
      <c r="BU30" s="217">
        <f t="shared" si="10"/>
        <v>168.88541666666669</v>
      </c>
      <c r="BV30" s="217">
        <f t="shared" si="11"/>
        <v>192.39927779683327</v>
      </c>
      <c r="BW30" s="217">
        <f t="shared" si="12"/>
        <v>328.79239667466999</v>
      </c>
      <c r="BX30" s="216">
        <f t="shared" si="13"/>
        <v>8.5892009913673073E-2</v>
      </c>
      <c r="BY30" s="216">
        <f t="shared" si="18"/>
        <v>103.58576395588972</v>
      </c>
      <c r="BZ30" s="216">
        <f t="shared" si="21"/>
        <v>2703.1483898711522</v>
      </c>
      <c r="CA30" s="216">
        <f t="shared" si="19"/>
        <v>2374.3559931964824</v>
      </c>
      <c r="CB30" s="218">
        <f t="shared" si="14"/>
        <v>2.5709241395451845</v>
      </c>
    </row>
    <row r="31" spans="1:80" x14ac:dyDescent="0.25">
      <c r="A31" s="248" t="s">
        <v>474</v>
      </c>
      <c r="B31" s="231" t="s">
        <v>659</v>
      </c>
      <c r="C31" s="231" t="s">
        <v>462</v>
      </c>
      <c r="D31" s="249">
        <v>6</v>
      </c>
      <c r="E31" s="249">
        <v>2</v>
      </c>
      <c r="F31" s="250"/>
      <c r="G31" s="15">
        <f>(VLOOKUP(G$4,'Tüpoloogia tabel'!$C$1:$T$51,MATCH($A31,'Tüpoloogia tabel'!$C$1:$T$1,0),FALSE))*D31</f>
        <v>1192.8446666666666</v>
      </c>
      <c r="H31" s="15">
        <f>(VLOOKUP(H$4,'Tüpoloogia tabel'!$C$1:$T$51,MATCH($A31,'Tüpoloogia tabel'!$C$1:$T$1,0),FALSE))*D31*E31</f>
        <v>39.596666666666664</v>
      </c>
      <c r="I31" s="15">
        <f>(VLOOKUP(I$4,'Tüpoloogia tabel'!$C$1:$T$51,MATCH($A31,'Tüpoloogia tabel'!$C$1:$T$1,0),FALSE))*D31*E31</f>
        <v>123.10833333333333</v>
      </c>
      <c r="J31" s="15">
        <f>(VLOOKUP(J$4,'Tüpoloogia tabel'!$C$1:$T$51,MATCH($A31,'Tüpoloogia tabel'!$C$1:$T$1,0),FALSE))*D31*E31</f>
        <v>2225.4475333333335</v>
      </c>
      <c r="K31" s="15">
        <f>(VLOOKUP(K$4,'Tüpoloogia tabel'!$C$1:$T$51,MATCH($A31,'Tüpoloogia tabel'!$C$1:$T$1,0),FALSE))*D31*E31</f>
        <v>1847.0836666666667</v>
      </c>
      <c r="L31" s="244">
        <f>VLOOKUP(L$4,'Tüpoloogia tabel'!$C$1:$T$51,MATCH($A31,'Tüpoloogia tabel'!$C$1:$T$1,0),FALSE)</f>
        <v>70</v>
      </c>
      <c r="M31" s="228">
        <f>VLOOKUP(M$4,'Tüpoloogia tabel'!$C$1:$T$51,MATCH($A31,'Tüpoloogia tabel'!$C$1:$T$1,0),FALSE)</f>
        <v>0</v>
      </c>
      <c r="N31" s="228">
        <f>VLOOKUP(N$4,'Tüpoloogia tabel'!$C$1:$T$51,MATCH($A31,'Tüpoloogia tabel'!$C$1:$T$1,0),FALSE)</f>
        <v>96.666666666666671</v>
      </c>
      <c r="O31" s="245">
        <f>VLOOKUP(O$4,'Tüpoloogia tabel'!$C$1:$T$51,MATCH($A31,'Tüpoloogia tabel'!$C$1:$T$1,0),FALSE)</f>
        <v>0.26409503068076284</v>
      </c>
      <c r="P31" s="228">
        <f>VLOOKUP(P$4,'Tüpoloogia tabel'!$C$1:$T$51,MATCH($A31,'Tüpoloogia tabel'!$C$1:$T$1,0),FALSE)</f>
        <v>63.333333333333329</v>
      </c>
      <c r="Q31" s="335">
        <f t="shared" si="0"/>
        <v>2165.0210526315791</v>
      </c>
      <c r="R31" s="336">
        <f t="shared" si="15"/>
        <v>1569.4897513123451</v>
      </c>
      <c r="S31" s="14">
        <f t="shared" si="1"/>
        <v>1192.8446666666666</v>
      </c>
      <c r="T31" s="336">
        <f t="shared" si="2"/>
        <v>1192.8446666666666</v>
      </c>
      <c r="U31" s="4">
        <f t="shared" si="3"/>
        <v>23.759999999999977</v>
      </c>
      <c r="V31" s="337">
        <f t="shared" si="4"/>
        <v>571.77130131923434</v>
      </c>
      <c r="W31" s="338">
        <f t="shared" si="16"/>
        <v>2.6930215728155589</v>
      </c>
      <c r="X31" s="228">
        <f>VLOOKUP(X$4,'Tüpoloogia tabel'!$C$1:$T$51,MATCH($A31,'Tüpoloogia tabel'!$C$1:$T$1,0),FALSE)</f>
        <v>223.41379310344828</v>
      </c>
      <c r="Y31" s="228">
        <f>VLOOKUP(Y$4,'Tüpoloogia tabel'!$C$1:$T$51,MATCH($A31,'Tüpoloogia tabel'!$C$1:$T$1,0),FALSE)</f>
        <v>160.55172413793105</v>
      </c>
      <c r="Z31" s="229">
        <f>VLOOKUP(Z$4,'Tüpoloogia tabel'!$C$1:$T$51,MATCH($A31,'Tüpoloogia tabel'!$C$1:$T$1,0),FALSE)</f>
        <v>35.620689655172413</v>
      </c>
      <c r="AA31" s="235"/>
      <c r="AB31" s="235"/>
      <c r="AC31" s="15">
        <f>VLOOKUP(AC$4,'Tüpoloogia tabel'!$C$1:$T$51,MATCH($A31,'Tüpoloogia tabel'!$C$1:$T$1,0),FALSE)</f>
        <v>3.5061666666666658</v>
      </c>
      <c r="AD31" s="15">
        <f>VLOOKUP(AD$4,'Tüpoloogia tabel'!$C$1:$T$51,MATCH($A31,'Tüpoloogia tabel'!$C$1:$T$1,0),FALSE)</f>
        <v>2.5</v>
      </c>
      <c r="AE31" s="15">
        <f>VLOOKUP(AE$4,'Tüpoloogia tabel'!$C$1:$T$51,MATCH($A31,'Tüpoloogia tabel'!$C$1:$T$1,0),FALSE)</f>
        <v>2.2000000000000002</v>
      </c>
      <c r="AF31" s="15">
        <f>VLOOKUP(AF$4,'Tüpoloogia tabel'!$C$1:$T$51,MATCH($A31,'Tüpoloogia tabel'!$C$1:$T$1,0),FALSE)</f>
        <v>11.44736842105263</v>
      </c>
      <c r="AG31" s="15">
        <f>VLOOKUP(AG$4,'Tüpoloogia tabel'!$C$1:$T$51,MATCH($A31,'Tüpoloogia tabel'!$C$1:$T$1,0),FALSE)</f>
        <v>17.660263157894736</v>
      </c>
      <c r="AH31" s="15">
        <f>(VLOOKUP(AH$4,'Tüpoloogia tabel'!$C$1:$T$51,MATCH($A31,'Tüpoloogia tabel'!$C$1:$T$1,0),FALSE))*E31</f>
        <v>5</v>
      </c>
      <c r="AI31" s="15">
        <f>(VLOOKUP(AI$4,'Tüpoloogia tabel'!$C$1:$T$51,MATCH($A31,'Tüpoloogia tabel'!$C$1:$T$1,0),FALSE))*D31*E31</f>
        <v>5964.2233333333324</v>
      </c>
      <c r="AJ31" s="15">
        <f t="shared" si="5"/>
        <v>234.81789473684211</v>
      </c>
      <c r="AK31" s="15">
        <f>VLOOKUP(AK$4,'Tüpoloogia tabel'!$C$1:$T$51,MATCH($A31,'Tüpoloogia tabel'!$C$1:$T$1,0),FALSE)</f>
        <v>0.8</v>
      </c>
      <c r="AL31" s="15">
        <f>VLOOKUP(AL$4,'Tüpoloogia tabel'!$C$1:$T$51,MATCH($A31,'Tüpoloogia tabel'!$C$1:$T$1,0),FALSE)</f>
        <v>1</v>
      </c>
      <c r="AM31" s="15">
        <f>VLOOKUP(AM$4,'Tüpoloogia tabel'!$C$1:$T$51,MATCH($A31,'Tüpoloogia tabel'!$C$1:$T$1,0),FALSE)</f>
        <v>0.7</v>
      </c>
      <c r="AN31" s="15">
        <f>VLOOKUP(AN$4,'Tüpoloogia tabel'!$C$1:$T$51,MATCH($A31,'Tüpoloogia tabel'!$C$1:$T$1,0),FALSE)</f>
        <v>0.35</v>
      </c>
      <c r="AO31" s="15">
        <f>VLOOKUP(AO$4,'Tüpoloogia tabel'!$C$1:$T$51,MATCH($A31,'Tüpoloogia tabel'!$C$1:$T$1,0),FALSE)</f>
        <v>2.6</v>
      </c>
      <c r="AP31" s="15">
        <f>VLOOKUP(AP$4,'Tüpoloogia tabel'!$C$1:$T$51,MATCH($A31,'Tüpoloogia tabel'!$C$1:$T$1,0),FALSE)</f>
        <v>2</v>
      </c>
      <c r="AQ31" s="15">
        <f>VLOOKUP(AQ$4,'Tüpoloogia tabel'!$C$1:$T$51,MATCH($A31,'Tüpoloogia tabel'!$C$1:$T$1,0),FALSE)</f>
        <v>2.9</v>
      </c>
      <c r="AR31" s="16">
        <f>VLOOKUP(AR$4,'Tüpoloogia tabel'!$C$1:$T$51,MATCH($A31,'Tüpoloogia tabel'!$C$1:$T$1,0),FALSE)</f>
        <v>0.26</v>
      </c>
      <c r="AS31" s="16">
        <f>VLOOKUP(AS$4,'Tüpoloogia tabel'!$C$1:$T$51,MATCH($A31,'Tüpoloogia tabel'!$C$1:$T$1,0),FALSE)</f>
        <v>0.49</v>
      </c>
      <c r="AT31" s="16">
        <f>VLOOKUP(AT$4,'Tüpoloogia tabel'!$C$1:$T$51,MATCH($A31,'Tüpoloogia tabel'!$C$1:$T$1,0),FALSE)</f>
        <v>0.40500000000000003</v>
      </c>
      <c r="AU31" s="16">
        <f>VLOOKUP(AU$4,'Tüpoloogia tabel'!$C$1:$T$51,MATCH($A31,'Tüpoloogia tabel'!$C$1:$T$1,0),FALSE)</f>
        <v>0.15</v>
      </c>
      <c r="AV31" s="16">
        <f>VLOOKUP(AV$4,'Tüpoloogia tabel'!$C$1:$T$51,MATCH($A31,'Tüpoloogia tabel'!$C$1:$T$1,0),FALSE)</f>
        <v>0.2</v>
      </c>
      <c r="AW31" s="16">
        <f>VLOOKUP(AW$4,'Tüpoloogia tabel'!$C$1:$T$51,MATCH($A31,'Tüpoloogia tabel'!$C$1:$T$1,0),FALSE)</f>
        <v>0.01</v>
      </c>
      <c r="AX31" s="16">
        <f>VLOOKUP(AX$4,'Tüpoloogia tabel'!$C$1:$T$51,MATCH($A31,'Tüpoloogia tabel'!$C$1:$T$1,0),FALSE)</f>
        <v>0</v>
      </c>
      <c r="AY31" s="16">
        <f>VLOOKUP(AY$4,'Tüpoloogia tabel'!$C$1:$T$51,MATCH($A31,'Tüpoloogia tabel'!$C$1:$T$1,0),FALSE)</f>
        <v>0.42</v>
      </c>
      <c r="AZ31" s="16">
        <f>VLOOKUP(AZ$4,'Tüpoloogia tabel'!$C$1:$T$51,MATCH($A31,'Tüpoloogia tabel'!$C$1:$T$1,0),FALSE)</f>
        <v>3.1</v>
      </c>
      <c r="BA31" s="232">
        <f>VLOOKUP(BA$4,'Tüpoloogia tabel'!$C$1:$T$51,MATCH($A31,'Tüpoloogia tabel'!$C$1:$T$1,0),FALSE)</f>
        <v>0.30000000000000043</v>
      </c>
      <c r="BB31" s="232">
        <f>VLOOKUP(BB$4,'Tüpoloogia tabel'!$C$1:$T$51,MATCH($A31,'Tüpoloogia tabel'!$C$1:$T$1,0),FALSE)</f>
        <v>0.37</v>
      </c>
      <c r="BC31" s="232">
        <f>VLOOKUP(BC$4,'Tüpoloogia tabel'!$C$1:$T$51,MATCH($A31,'Tüpoloogia tabel'!$C$1:$T$1,0),FALSE)</f>
        <v>0.35</v>
      </c>
      <c r="BD31" s="232">
        <f>VLOOKUP(BD$4,'Tüpoloogia tabel'!$C$1:$T$51,MATCH($A31,'Tüpoloogia tabel'!$C$1:$T$1,0),FALSE)</f>
        <v>0.45</v>
      </c>
      <c r="BE31" s="232">
        <f>VLOOKUP(BE$4,'Tüpoloogia tabel'!$C$1:$T$51,MATCH($A31,'Tüpoloogia tabel'!$C$1:$T$1,0),FALSE)</f>
        <v>0.30000000000000043</v>
      </c>
      <c r="BF31" s="16">
        <f>VLOOKUP(BF$4,'Tüpoloogia tabel'!$C$1:$T$51,MATCH($A31,'Tüpoloogia tabel'!$C$1:$T$1,0),FALSE)</f>
        <v>1.7999999999999998</v>
      </c>
      <c r="BG31" s="16">
        <f>VLOOKUP(BG$4,'Tüpoloogia tabel'!$C$1:$T$51,MATCH($A31,'Tüpoloogia tabel'!$C$1:$T$1,0),FALSE)</f>
        <v>2.199999999999998</v>
      </c>
      <c r="BH31" s="16">
        <f>VLOOKUP(BH$4,'Tüpoloogia tabel'!$C$1:$T$51,MATCH($A31,'Tüpoloogia tabel'!$C$1:$T$1,0),FALSE)</f>
        <v>1.4599999999999973</v>
      </c>
      <c r="BI31" s="16">
        <f>VLOOKUP(BI$4,'Tüpoloogia tabel'!$C$1:$T$51,MATCH($A31,'Tüpoloogia tabel'!$C$1:$T$1,0),FALSE)</f>
        <v>1.579333333333335</v>
      </c>
      <c r="BJ31" s="16">
        <f>VLOOKUP(BJ$4,'Tüpoloogia tabel'!$C$1:$T$51,MATCH($A31,'Tüpoloogia tabel'!$C$1:$T$1,0),FALSE)</f>
        <v>0.8</v>
      </c>
      <c r="BK31" s="16">
        <f>VLOOKUP(BK$4,'Tüpoloogia tabel'!$C$1:$T$51,MATCH($A31,'Tüpoloogia tabel'!$C$1:$T$1,0),FALSE)</f>
        <v>2.0649999999999999</v>
      </c>
      <c r="BL31" s="216">
        <f t="shared" si="6"/>
        <v>4114.1718338202681</v>
      </c>
      <c r="BM31" s="1">
        <v>4</v>
      </c>
      <c r="BN31" s="1">
        <v>0</v>
      </c>
      <c r="BO31" s="1">
        <f t="shared" si="7"/>
        <v>20</v>
      </c>
      <c r="BP31" s="217">
        <f t="shared" si="8"/>
        <v>234.81789473684211</v>
      </c>
      <c r="BQ31" s="217">
        <f t="shared" ref="BQ31:BS31" si="45">BP31</f>
        <v>234.81789473684211</v>
      </c>
      <c r="BR31" s="217">
        <f t="shared" si="45"/>
        <v>234.81789473684211</v>
      </c>
      <c r="BS31" s="217">
        <f t="shared" si="45"/>
        <v>234.81789473684211</v>
      </c>
      <c r="BT31" s="217">
        <f t="shared" si="9"/>
        <v>234.81789473684211</v>
      </c>
      <c r="BU31" s="217">
        <f t="shared" si="10"/>
        <v>645.54166666666674</v>
      </c>
      <c r="BV31" s="217">
        <f t="shared" si="11"/>
        <v>753.65750611910437</v>
      </c>
      <c r="BW31" s="217">
        <f t="shared" si="12"/>
        <v>569.4690315173923</v>
      </c>
      <c r="BX31" s="216">
        <f t="shared" si="13"/>
        <v>0.24095795670890194</v>
      </c>
      <c r="BY31" s="216">
        <f t="shared" si="18"/>
        <v>290.59529579093572</v>
      </c>
      <c r="BZ31" s="216">
        <f t="shared" si="21"/>
        <v>4974.236161128596</v>
      </c>
      <c r="CA31" s="216">
        <f t="shared" si="19"/>
        <v>4404.7671296112039</v>
      </c>
      <c r="CB31" s="218">
        <f t="shared" si="14"/>
        <v>2.3847144604771762</v>
      </c>
    </row>
    <row r="32" spans="1:80" x14ac:dyDescent="0.25">
      <c r="A32" s="248" t="s">
        <v>474</v>
      </c>
      <c r="B32" s="231" t="s">
        <v>660</v>
      </c>
      <c r="C32" s="231" t="s">
        <v>462</v>
      </c>
      <c r="D32" s="249">
        <v>6</v>
      </c>
      <c r="E32" s="249">
        <v>3</v>
      </c>
      <c r="F32" s="250"/>
      <c r="G32" s="15">
        <f>(VLOOKUP(G$4,'Tüpoloogia tabel'!$C$1:$T$51,MATCH($A32,'Tüpoloogia tabel'!$C$1:$T$1,0),FALSE))*D32</f>
        <v>1192.8446666666666</v>
      </c>
      <c r="H32" s="15">
        <f>(VLOOKUP(H$4,'Tüpoloogia tabel'!$C$1:$T$51,MATCH($A32,'Tüpoloogia tabel'!$C$1:$T$1,0),FALSE))*D32*E32</f>
        <v>59.394999999999996</v>
      </c>
      <c r="I32" s="15">
        <f>(VLOOKUP(I$4,'Tüpoloogia tabel'!$C$1:$T$51,MATCH($A32,'Tüpoloogia tabel'!$C$1:$T$1,0),FALSE))*D32*E32</f>
        <v>184.66249999999999</v>
      </c>
      <c r="J32" s="15">
        <f>(VLOOKUP(J$4,'Tüpoloogia tabel'!$C$1:$T$51,MATCH($A32,'Tüpoloogia tabel'!$C$1:$T$1,0),FALSE))*D32*E32</f>
        <v>3338.1713</v>
      </c>
      <c r="K32" s="15">
        <f>(VLOOKUP(K$4,'Tüpoloogia tabel'!$C$1:$T$51,MATCH($A32,'Tüpoloogia tabel'!$C$1:$T$1,0),FALSE))*D32*E32</f>
        <v>2770.6255000000001</v>
      </c>
      <c r="L32" s="244">
        <f>VLOOKUP(L$4,'Tüpoloogia tabel'!$C$1:$T$51,MATCH($A32,'Tüpoloogia tabel'!$C$1:$T$1,0),FALSE)</f>
        <v>70</v>
      </c>
      <c r="M32" s="228">
        <f>VLOOKUP(M$4,'Tüpoloogia tabel'!$C$1:$T$51,MATCH($A32,'Tüpoloogia tabel'!$C$1:$T$1,0),FALSE)</f>
        <v>0</v>
      </c>
      <c r="N32" s="228">
        <f>VLOOKUP(N$4,'Tüpoloogia tabel'!$C$1:$T$51,MATCH($A32,'Tüpoloogia tabel'!$C$1:$T$1,0),FALSE)</f>
        <v>96.666666666666671</v>
      </c>
      <c r="O32" s="245">
        <f>VLOOKUP(O$4,'Tüpoloogia tabel'!$C$1:$T$51,MATCH($A32,'Tüpoloogia tabel'!$C$1:$T$1,0),FALSE)</f>
        <v>0.26409503068076284</v>
      </c>
      <c r="P32" s="228">
        <f>VLOOKUP(P$4,'Tüpoloogia tabel'!$C$1:$T$51,MATCH($A32,'Tüpoloogia tabel'!$C$1:$T$1,0),FALSE)</f>
        <v>63.333333333333329</v>
      </c>
      <c r="Q32" s="335">
        <f t="shared" si="0"/>
        <v>4836.9552631578945</v>
      </c>
      <c r="R32" s="336">
        <f t="shared" si="15"/>
        <v>3535.7794145327325</v>
      </c>
      <c r="S32" s="14">
        <f t="shared" si="1"/>
        <v>1192.8446666666666</v>
      </c>
      <c r="T32" s="336">
        <f t="shared" si="2"/>
        <v>1192.8446666666666</v>
      </c>
      <c r="U32" s="4">
        <f t="shared" si="3"/>
        <v>23.759999999999977</v>
      </c>
      <c r="V32" s="337">
        <f t="shared" si="4"/>
        <v>1277.4158486251615</v>
      </c>
      <c r="W32" s="338">
        <f t="shared" si="16"/>
        <v>3.1618557838409065</v>
      </c>
      <c r="X32" s="228">
        <f>VLOOKUP(X$4,'Tüpoloogia tabel'!$C$1:$T$51,MATCH($A32,'Tüpoloogia tabel'!$C$1:$T$1,0),FALSE)</f>
        <v>223.41379310344828</v>
      </c>
      <c r="Y32" s="228">
        <f>VLOOKUP(Y$4,'Tüpoloogia tabel'!$C$1:$T$51,MATCH($A32,'Tüpoloogia tabel'!$C$1:$T$1,0),FALSE)</f>
        <v>160.55172413793105</v>
      </c>
      <c r="Z32" s="229">
        <f>VLOOKUP(Z$4,'Tüpoloogia tabel'!$C$1:$T$51,MATCH($A32,'Tüpoloogia tabel'!$C$1:$T$1,0),FALSE)</f>
        <v>35.620689655172413</v>
      </c>
      <c r="AA32" s="235"/>
      <c r="AB32" s="235"/>
      <c r="AC32" s="15">
        <f>VLOOKUP(AC$4,'Tüpoloogia tabel'!$C$1:$T$51,MATCH($A32,'Tüpoloogia tabel'!$C$1:$T$1,0),FALSE)</f>
        <v>3.5061666666666658</v>
      </c>
      <c r="AD32" s="15">
        <f>VLOOKUP(AD$4,'Tüpoloogia tabel'!$C$1:$T$51,MATCH($A32,'Tüpoloogia tabel'!$C$1:$T$1,0),FALSE)</f>
        <v>2.5</v>
      </c>
      <c r="AE32" s="15">
        <f>VLOOKUP(AE$4,'Tüpoloogia tabel'!$C$1:$T$51,MATCH($A32,'Tüpoloogia tabel'!$C$1:$T$1,0),FALSE)</f>
        <v>2.2000000000000002</v>
      </c>
      <c r="AF32" s="15">
        <f>VLOOKUP(AF$4,'Tüpoloogia tabel'!$C$1:$T$51,MATCH($A32,'Tüpoloogia tabel'!$C$1:$T$1,0),FALSE)</f>
        <v>11.44736842105263</v>
      </c>
      <c r="AG32" s="15">
        <f>VLOOKUP(AG$4,'Tüpoloogia tabel'!$C$1:$T$51,MATCH($A32,'Tüpoloogia tabel'!$C$1:$T$1,0),FALSE)</f>
        <v>17.660263157894736</v>
      </c>
      <c r="AH32" s="15">
        <f>(VLOOKUP(AH$4,'Tüpoloogia tabel'!$C$1:$T$51,MATCH($A32,'Tüpoloogia tabel'!$C$1:$T$1,0),FALSE))*E32</f>
        <v>7.5</v>
      </c>
      <c r="AI32" s="15">
        <f>(VLOOKUP(AI$4,'Tüpoloogia tabel'!$C$1:$T$51,MATCH($A32,'Tüpoloogia tabel'!$C$1:$T$1,0),FALSE))*D32*E32</f>
        <v>8946.3349999999991</v>
      </c>
      <c r="AJ32" s="15">
        <f t="shared" si="5"/>
        <v>234.81789473684211</v>
      </c>
      <c r="AK32" s="15">
        <f>VLOOKUP(AK$4,'Tüpoloogia tabel'!$C$1:$T$51,MATCH($A32,'Tüpoloogia tabel'!$C$1:$T$1,0),FALSE)</f>
        <v>0.8</v>
      </c>
      <c r="AL32" s="15">
        <f>VLOOKUP(AL$4,'Tüpoloogia tabel'!$C$1:$T$51,MATCH($A32,'Tüpoloogia tabel'!$C$1:$T$1,0),FALSE)</f>
        <v>1</v>
      </c>
      <c r="AM32" s="15">
        <f>VLOOKUP(AM$4,'Tüpoloogia tabel'!$C$1:$T$51,MATCH($A32,'Tüpoloogia tabel'!$C$1:$T$1,0),FALSE)</f>
        <v>0.7</v>
      </c>
      <c r="AN32" s="15">
        <f>VLOOKUP(AN$4,'Tüpoloogia tabel'!$C$1:$T$51,MATCH($A32,'Tüpoloogia tabel'!$C$1:$T$1,0),FALSE)</f>
        <v>0.35</v>
      </c>
      <c r="AO32" s="15">
        <f>VLOOKUP(AO$4,'Tüpoloogia tabel'!$C$1:$T$51,MATCH($A32,'Tüpoloogia tabel'!$C$1:$T$1,0),FALSE)</f>
        <v>2.6</v>
      </c>
      <c r="AP32" s="15">
        <f>VLOOKUP(AP$4,'Tüpoloogia tabel'!$C$1:$T$51,MATCH($A32,'Tüpoloogia tabel'!$C$1:$T$1,0),FALSE)</f>
        <v>2</v>
      </c>
      <c r="AQ32" s="15">
        <f>VLOOKUP(AQ$4,'Tüpoloogia tabel'!$C$1:$T$51,MATCH($A32,'Tüpoloogia tabel'!$C$1:$T$1,0),FALSE)</f>
        <v>2.9</v>
      </c>
      <c r="AR32" s="16">
        <f>VLOOKUP(AR$4,'Tüpoloogia tabel'!$C$1:$T$51,MATCH($A32,'Tüpoloogia tabel'!$C$1:$T$1,0),FALSE)</f>
        <v>0.26</v>
      </c>
      <c r="AS32" s="16">
        <f>VLOOKUP(AS$4,'Tüpoloogia tabel'!$C$1:$T$51,MATCH($A32,'Tüpoloogia tabel'!$C$1:$T$1,0),FALSE)</f>
        <v>0.49</v>
      </c>
      <c r="AT32" s="16">
        <f>VLOOKUP(AT$4,'Tüpoloogia tabel'!$C$1:$T$51,MATCH($A32,'Tüpoloogia tabel'!$C$1:$T$1,0),FALSE)</f>
        <v>0.40500000000000003</v>
      </c>
      <c r="AU32" s="16">
        <f>VLOOKUP(AU$4,'Tüpoloogia tabel'!$C$1:$T$51,MATCH($A32,'Tüpoloogia tabel'!$C$1:$T$1,0),FALSE)</f>
        <v>0.15</v>
      </c>
      <c r="AV32" s="16">
        <f>VLOOKUP(AV$4,'Tüpoloogia tabel'!$C$1:$T$51,MATCH($A32,'Tüpoloogia tabel'!$C$1:$T$1,0),FALSE)</f>
        <v>0.2</v>
      </c>
      <c r="AW32" s="16">
        <f>VLOOKUP(AW$4,'Tüpoloogia tabel'!$C$1:$T$51,MATCH($A32,'Tüpoloogia tabel'!$C$1:$T$1,0),FALSE)</f>
        <v>0.01</v>
      </c>
      <c r="AX32" s="16">
        <f>VLOOKUP(AX$4,'Tüpoloogia tabel'!$C$1:$T$51,MATCH($A32,'Tüpoloogia tabel'!$C$1:$T$1,0),FALSE)</f>
        <v>0</v>
      </c>
      <c r="AY32" s="16">
        <f>VLOOKUP(AY$4,'Tüpoloogia tabel'!$C$1:$T$51,MATCH($A32,'Tüpoloogia tabel'!$C$1:$T$1,0),FALSE)</f>
        <v>0.42</v>
      </c>
      <c r="AZ32" s="16">
        <f>VLOOKUP(AZ$4,'Tüpoloogia tabel'!$C$1:$T$51,MATCH($A32,'Tüpoloogia tabel'!$C$1:$T$1,0),FALSE)</f>
        <v>3.1</v>
      </c>
      <c r="BA32" s="232">
        <f>VLOOKUP(BA$4,'Tüpoloogia tabel'!$C$1:$T$51,MATCH($A32,'Tüpoloogia tabel'!$C$1:$T$1,0),FALSE)</f>
        <v>0.30000000000000043</v>
      </c>
      <c r="BB32" s="232">
        <f>VLOOKUP(BB$4,'Tüpoloogia tabel'!$C$1:$T$51,MATCH($A32,'Tüpoloogia tabel'!$C$1:$T$1,0),FALSE)</f>
        <v>0.37</v>
      </c>
      <c r="BC32" s="232">
        <f>VLOOKUP(BC$4,'Tüpoloogia tabel'!$C$1:$T$51,MATCH($A32,'Tüpoloogia tabel'!$C$1:$T$1,0),FALSE)</f>
        <v>0.35</v>
      </c>
      <c r="BD32" s="232">
        <f>VLOOKUP(BD$4,'Tüpoloogia tabel'!$C$1:$T$51,MATCH($A32,'Tüpoloogia tabel'!$C$1:$T$1,0),FALSE)</f>
        <v>0.45</v>
      </c>
      <c r="BE32" s="232">
        <f>VLOOKUP(BE$4,'Tüpoloogia tabel'!$C$1:$T$51,MATCH($A32,'Tüpoloogia tabel'!$C$1:$T$1,0),FALSE)</f>
        <v>0.30000000000000043</v>
      </c>
      <c r="BF32" s="16">
        <f>VLOOKUP(BF$4,'Tüpoloogia tabel'!$C$1:$T$51,MATCH($A32,'Tüpoloogia tabel'!$C$1:$T$1,0),FALSE)</f>
        <v>1.7999999999999998</v>
      </c>
      <c r="BG32" s="16">
        <f>VLOOKUP(BG$4,'Tüpoloogia tabel'!$C$1:$T$51,MATCH($A32,'Tüpoloogia tabel'!$C$1:$T$1,0),FALSE)</f>
        <v>2.199999999999998</v>
      </c>
      <c r="BH32" s="16">
        <f>VLOOKUP(BH$4,'Tüpoloogia tabel'!$C$1:$T$51,MATCH($A32,'Tüpoloogia tabel'!$C$1:$T$1,0),FALSE)</f>
        <v>1.4599999999999973</v>
      </c>
      <c r="BI32" s="16">
        <f>VLOOKUP(BI$4,'Tüpoloogia tabel'!$C$1:$T$51,MATCH($A32,'Tüpoloogia tabel'!$C$1:$T$1,0),FALSE)</f>
        <v>1.579333333333335</v>
      </c>
      <c r="BJ32" s="16">
        <f>VLOOKUP(BJ$4,'Tüpoloogia tabel'!$C$1:$T$51,MATCH($A32,'Tüpoloogia tabel'!$C$1:$T$1,0),FALSE)</f>
        <v>0.8</v>
      </c>
      <c r="BK32" s="16">
        <f>VLOOKUP(BK$4,'Tüpoloogia tabel'!$C$1:$T$51,MATCH($A32,'Tüpoloogia tabel'!$C$1:$T$1,0),FALSE)</f>
        <v>2.0649999999999999</v>
      </c>
      <c r="BL32" s="216">
        <f t="shared" si="6"/>
        <v>7169.0571137390252</v>
      </c>
      <c r="BM32" s="1">
        <v>4</v>
      </c>
      <c r="BN32" s="1">
        <v>0</v>
      </c>
      <c r="BO32" s="1">
        <f t="shared" si="7"/>
        <v>30</v>
      </c>
      <c r="BP32" s="217">
        <f t="shared" si="8"/>
        <v>234.81789473684211</v>
      </c>
      <c r="BQ32" s="217">
        <f t="shared" ref="BQ32:BS32" si="46">BP32</f>
        <v>234.81789473684211</v>
      </c>
      <c r="BR32" s="217">
        <f t="shared" si="46"/>
        <v>234.81789473684211</v>
      </c>
      <c r="BS32" s="217">
        <f t="shared" si="46"/>
        <v>234.81789473684211</v>
      </c>
      <c r="BT32" s="217">
        <f t="shared" si="9"/>
        <v>469.63578947368421</v>
      </c>
      <c r="BU32" s="217">
        <f t="shared" si="10"/>
        <v>1429.96875</v>
      </c>
      <c r="BV32" s="217">
        <f t="shared" si="11"/>
        <v>1683.7746849668131</v>
      </c>
      <c r="BW32" s="217">
        <f t="shared" si="12"/>
        <v>965.0664255807983</v>
      </c>
      <c r="BX32" s="216">
        <f t="shared" si="13"/>
        <v>0.51923277173489268</v>
      </c>
      <c r="BY32" s="216">
        <f t="shared" si="18"/>
        <v>626.19472271228062</v>
      </c>
      <c r="BZ32" s="216">
        <f t="shared" si="21"/>
        <v>8760.318262032104</v>
      </c>
      <c r="CA32" s="216">
        <f t="shared" si="19"/>
        <v>7795.2518364513062</v>
      </c>
      <c r="CB32" s="218">
        <f t="shared" si="14"/>
        <v>2.8135350073300436</v>
      </c>
    </row>
    <row r="33" spans="1:80" x14ac:dyDescent="0.25">
      <c r="A33" s="248" t="s">
        <v>474</v>
      </c>
      <c r="B33" s="231" t="s">
        <v>661</v>
      </c>
      <c r="C33" s="231" t="s">
        <v>462</v>
      </c>
      <c r="D33" s="249">
        <v>6</v>
      </c>
      <c r="E33" s="249">
        <v>4</v>
      </c>
      <c r="F33" s="250"/>
      <c r="G33" s="15">
        <f>(VLOOKUP(G$4,'Tüpoloogia tabel'!$C$1:$T$51,MATCH($A33,'Tüpoloogia tabel'!$C$1:$T$1,0),FALSE))*D33</f>
        <v>1192.8446666666666</v>
      </c>
      <c r="H33" s="15">
        <f>(VLOOKUP(H$4,'Tüpoloogia tabel'!$C$1:$T$51,MATCH($A33,'Tüpoloogia tabel'!$C$1:$T$1,0),FALSE))*D33*E33</f>
        <v>79.193333333333328</v>
      </c>
      <c r="I33" s="15">
        <f>(VLOOKUP(I$4,'Tüpoloogia tabel'!$C$1:$T$51,MATCH($A33,'Tüpoloogia tabel'!$C$1:$T$1,0),FALSE))*D33*E33</f>
        <v>246.21666666666667</v>
      </c>
      <c r="J33" s="15">
        <f>(VLOOKUP(J$4,'Tüpoloogia tabel'!$C$1:$T$51,MATCH($A33,'Tüpoloogia tabel'!$C$1:$T$1,0),FALSE))*D33*E33</f>
        <v>4450.8950666666669</v>
      </c>
      <c r="K33" s="15">
        <f>(VLOOKUP(K$4,'Tüpoloogia tabel'!$C$1:$T$51,MATCH($A33,'Tüpoloogia tabel'!$C$1:$T$1,0),FALSE))*D33*E33</f>
        <v>3694.1673333333333</v>
      </c>
      <c r="L33" s="244">
        <f>VLOOKUP(L$4,'Tüpoloogia tabel'!$C$1:$T$51,MATCH($A33,'Tüpoloogia tabel'!$C$1:$T$1,0),FALSE)</f>
        <v>70</v>
      </c>
      <c r="M33" s="228">
        <f>VLOOKUP(M$4,'Tüpoloogia tabel'!$C$1:$T$51,MATCH($A33,'Tüpoloogia tabel'!$C$1:$T$1,0),FALSE)</f>
        <v>0</v>
      </c>
      <c r="N33" s="228">
        <f>VLOOKUP(N$4,'Tüpoloogia tabel'!$C$1:$T$51,MATCH($A33,'Tüpoloogia tabel'!$C$1:$T$1,0),FALSE)</f>
        <v>96.666666666666671</v>
      </c>
      <c r="O33" s="245">
        <f>VLOOKUP(O$4,'Tüpoloogia tabel'!$C$1:$T$51,MATCH($A33,'Tüpoloogia tabel'!$C$1:$T$1,0),FALSE)</f>
        <v>0.26409503068076284</v>
      </c>
      <c r="P33" s="228">
        <f>VLOOKUP(P$4,'Tüpoloogia tabel'!$C$1:$T$51,MATCH($A33,'Tüpoloogia tabel'!$C$1:$T$1,0),FALSE)</f>
        <v>63.333333333333329</v>
      </c>
      <c r="Q33" s="335">
        <f t="shared" si="0"/>
        <v>8568.5052631578965</v>
      </c>
      <c r="R33" s="336">
        <f t="shared" si="15"/>
        <v>6281.8456027959337</v>
      </c>
      <c r="S33" s="14">
        <f t="shared" si="1"/>
        <v>1192.8446666666666</v>
      </c>
      <c r="T33" s="336">
        <f t="shared" si="2"/>
        <v>1192.8446666666666</v>
      </c>
      <c r="U33" s="4">
        <f t="shared" si="3"/>
        <v>23.759999999999977</v>
      </c>
      <c r="V33" s="337">
        <f t="shared" si="4"/>
        <v>2262.8996603619626</v>
      </c>
      <c r="W33" s="338">
        <f t="shared" si="16"/>
        <v>3.7802096055766214</v>
      </c>
      <c r="X33" s="228">
        <f>VLOOKUP(X$4,'Tüpoloogia tabel'!$C$1:$T$51,MATCH($A33,'Tüpoloogia tabel'!$C$1:$T$1,0),FALSE)</f>
        <v>223.41379310344828</v>
      </c>
      <c r="Y33" s="228">
        <f>VLOOKUP(Y$4,'Tüpoloogia tabel'!$C$1:$T$51,MATCH($A33,'Tüpoloogia tabel'!$C$1:$T$1,0),FALSE)</f>
        <v>160.55172413793105</v>
      </c>
      <c r="Z33" s="229">
        <f>VLOOKUP(Z$4,'Tüpoloogia tabel'!$C$1:$T$51,MATCH($A33,'Tüpoloogia tabel'!$C$1:$T$1,0),FALSE)</f>
        <v>35.620689655172413</v>
      </c>
      <c r="AA33" s="235"/>
      <c r="AB33" s="235"/>
      <c r="AC33" s="15">
        <f>VLOOKUP(AC$4,'Tüpoloogia tabel'!$C$1:$T$51,MATCH($A33,'Tüpoloogia tabel'!$C$1:$T$1,0),FALSE)</f>
        <v>3.5061666666666658</v>
      </c>
      <c r="AD33" s="15">
        <f>VLOOKUP(AD$4,'Tüpoloogia tabel'!$C$1:$T$51,MATCH($A33,'Tüpoloogia tabel'!$C$1:$T$1,0),FALSE)</f>
        <v>2.5</v>
      </c>
      <c r="AE33" s="15">
        <f>VLOOKUP(AE$4,'Tüpoloogia tabel'!$C$1:$T$51,MATCH($A33,'Tüpoloogia tabel'!$C$1:$T$1,0),FALSE)</f>
        <v>2.2000000000000002</v>
      </c>
      <c r="AF33" s="15">
        <f>VLOOKUP(AF$4,'Tüpoloogia tabel'!$C$1:$T$51,MATCH($A33,'Tüpoloogia tabel'!$C$1:$T$1,0),FALSE)</f>
        <v>11.44736842105263</v>
      </c>
      <c r="AG33" s="15">
        <f>VLOOKUP(AG$4,'Tüpoloogia tabel'!$C$1:$T$51,MATCH($A33,'Tüpoloogia tabel'!$C$1:$T$1,0),FALSE)</f>
        <v>17.660263157894736</v>
      </c>
      <c r="AH33" s="15">
        <f>(VLOOKUP(AH$4,'Tüpoloogia tabel'!$C$1:$T$51,MATCH($A33,'Tüpoloogia tabel'!$C$1:$T$1,0),FALSE))*E33</f>
        <v>10</v>
      </c>
      <c r="AI33" s="15">
        <f>(VLOOKUP(AI$4,'Tüpoloogia tabel'!$C$1:$T$51,MATCH($A33,'Tüpoloogia tabel'!$C$1:$T$1,0),FALSE))*D33*E33</f>
        <v>11928.446666666665</v>
      </c>
      <c r="AJ33" s="15">
        <f t="shared" si="5"/>
        <v>234.81789473684211</v>
      </c>
      <c r="AK33" s="15">
        <f>VLOOKUP(AK$4,'Tüpoloogia tabel'!$C$1:$T$51,MATCH($A33,'Tüpoloogia tabel'!$C$1:$T$1,0),FALSE)</f>
        <v>0.8</v>
      </c>
      <c r="AL33" s="15">
        <f>VLOOKUP(AL$4,'Tüpoloogia tabel'!$C$1:$T$51,MATCH($A33,'Tüpoloogia tabel'!$C$1:$T$1,0),FALSE)</f>
        <v>1</v>
      </c>
      <c r="AM33" s="15">
        <f>VLOOKUP(AM$4,'Tüpoloogia tabel'!$C$1:$T$51,MATCH($A33,'Tüpoloogia tabel'!$C$1:$T$1,0),FALSE)</f>
        <v>0.7</v>
      </c>
      <c r="AN33" s="15">
        <f>VLOOKUP(AN$4,'Tüpoloogia tabel'!$C$1:$T$51,MATCH($A33,'Tüpoloogia tabel'!$C$1:$T$1,0),FALSE)</f>
        <v>0.35</v>
      </c>
      <c r="AO33" s="15">
        <f>VLOOKUP(AO$4,'Tüpoloogia tabel'!$C$1:$T$51,MATCH($A33,'Tüpoloogia tabel'!$C$1:$T$1,0),FALSE)</f>
        <v>2.6</v>
      </c>
      <c r="AP33" s="15">
        <f>VLOOKUP(AP$4,'Tüpoloogia tabel'!$C$1:$T$51,MATCH($A33,'Tüpoloogia tabel'!$C$1:$T$1,0),FALSE)</f>
        <v>2</v>
      </c>
      <c r="AQ33" s="15">
        <f>VLOOKUP(AQ$4,'Tüpoloogia tabel'!$C$1:$T$51,MATCH($A33,'Tüpoloogia tabel'!$C$1:$T$1,0),FALSE)</f>
        <v>2.9</v>
      </c>
      <c r="AR33" s="16">
        <f>VLOOKUP(AR$4,'Tüpoloogia tabel'!$C$1:$T$51,MATCH($A33,'Tüpoloogia tabel'!$C$1:$T$1,0),FALSE)</f>
        <v>0.26</v>
      </c>
      <c r="AS33" s="16">
        <f>VLOOKUP(AS$4,'Tüpoloogia tabel'!$C$1:$T$51,MATCH($A33,'Tüpoloogia tabel'!$C$1:$T$1,0),FALSE)</f>
        <v>0.49</v>
      </c>
      <c r="AT33" s="16">
        <f>VLOOKUP(AT$4,'Tüpoloogia tabel'!$C$1:$T$51,MATCH($A33,'Tüpoloogia tabel'!$C$1:$T$1,0),FALSE)</f>
        <v>0.40500000000000003</v>
      </c>
      <c r="AU33" s="16">
        <f>VLOOKUP(AU$4,'Tüpoloogia tabel'!$C$1:$T$51,MATCH($A33,'Tüpoloogia tabel'!$C$1:$T$1,0),FALSE)</f>
        <v>0.15</v>
      </c>
      <c r="AV33" s="16">
        <f>VLOOKUP(AV$4,'Tüpoloogia tabel'!$C$1:$T$51,MATCH($A33,'Tüpoloogia tabel'!$C$1:$T$1,0),FALSE)</f>
        <v>0.2</v>
      </c>
      <c r="AW33" s="16">
        <f>VLOOKUP(AW$4,'Tüpoloogia tabel'!$C$1:$T$51,MATCH($A33,'Tüpoloogia tabel'!$C$1:$T$1,0),FALSE)</f>
        <v>0.01</v>
      </c>
      <c r="AX33" s="16">
        <f>VLOOKUP(AX$4,'Tüpoloogia tabel'!$C$1:$T$51,MATCH($A33,'Tüpoloogia tabel'!$C$1:$T$1,0),FALSE)</f>
        <v>0</v>
      </c>
      <c r="AY33" s="16">
        <f>VLOOKUP(AY$4,'Tüpoloogia tabel'!$C$1:$T$51,MATCH($A33,'Tüpoloogia tabel'!$C$1:$T$1,0),FALSE)</f>
        <v>0.42</v>
      </c>
      <c r="AZ33" s="16">
        <f>VLOOKUP(AZ$4,'Tüpoloogia tabel'!$C$1:$T$51,MATCH($A33,'Tüpoloogia tabel'!$C$1:$T$1,0),FALSE)</f>
        <v>3.1</v>
      </c>
      <c r="BA33" s="232">
        <f>VLOOKUP(BA$4,'Tüpoloogia tabel'!$C$1:$T$51,MATCH($A33,'Tüpoloogia tabel'!$C$1:$T$1,0),FALSE)</f>
        <v>0.30000000000000043</v>
      </c>
      <c r="BB33" s="232">
        <f>VLOOKUP(BB$4,'Tüpoloogia tabel'!$C$1:$T$51,MATCH($A33,'Tüpoloogia tabel'!$C$1:$T$1,0),FALSE)</f>
        <v>0.37</v>
      </c>
      <c r="BC33" s="232">
        <f>VLOOKUP(BC$4,'Tüpoloogia tabel'!$C$1:$T$51,MATCH($A33,'Tüpoloogia tabel'!$C$1:$T$1,0),FALSE)</f>
        <v>0.35</v>
      </c>
      <c r="BD33" s="232">
        <f>VLOOKUP(BD$4,'Tüpoloogia tabel'!$C$1:$T$51,MATCH($A33,'Tüpoloogia tabel'!$C$1:$T$1,0),FALSE)</f>
        <v>0.45</v>
      </c>
      <c r="BE33" s="232">
        <f>VLOOKUP(BE$4,'Tüpoloogia tabel'!$C$1:$T$51,MATCH($A33,'Tüpoloogia tabel'!$C$1:$T$1,0),FALSE)</f>
        <v>0.30000000000000043</v>
      </c>
      <c r="BF33" s="16">
        <f>VLOOKUP(BF$4,'Tüpoloogia tabel'!$C$1:$T$51,MATCH($A33,'Tüpoloogia tabel'!$C$1:$T$1,0),FALSE)</f>
        <v>1.7999999999999998</v>
      </c>
      <c r="BG33" s="16">
        <f>VLOOKUP(BG$4,'Tüpoloogia tabel'!$C$1:$T$51,MATCH($A33,'Tüpoloogia tabel'!$C$1:$T$1,0),FALSE)</f>
        <v>2.199999999999998</v>
      </c>
      <c r="BH33" s="16">
        <f>VLOOKUP(BH$4,'Tüpoloogia tabel'!$C$1:$T$51,MATCH($A33,'Tüpoloogia tabel'!$C$1:$T$1,0),FALSE)</f>
        <v>1.4599999999999973</v>
      </c>
      <c r="BI33" s="16">
        <f>VLOOKUP(BI$4,'Tüpoloogia tabel'!$C$1:$T$51,MATCH($A33,'Tüpoloogia tabel'!$C$1:$T$1,0),FALSE)</f>
        <v>1.579333333333335</v>
      </c>
      <c r="BJ33" s="16">
        <f>VLOOKUP(BJ$4,'Tüpoloogia tabel'!$C$1:$T$51,MATCH($A33,'Tüpoloogia tabel'!$C$1:$T$1,0),FALSE)</f>
        <v>0.8</v>
      </c>
      <c r="BK33" s="16">
        <f>VLOOKUP(BK$4,'Tüpoloogia tabel'!$C$1:$T$51,MATCH($A33,'Tüpoloogia tabel'!$C$1:$T$1,0),FALSE)</f>
        <v>2.0649999999999999</v>
      </c>
      <c r="BL33" s="216">
        <f t="shared" si="6"/>
        <v>11435.426068996869</v>
      </c>
      <c r="BM33" s="1">
        <v>4</v>
      </c>
      <c r="BN33" s="1">
        <v>0</v>
      </c>
      <c r="BO33" s="1">
        <f t="shared" si="7"/>
        <v>40</v>
      </c>
      <c r="BP33" s="217">
        <f t="shared" si="8"/>
        <v>234.81789473684211</v>
      </c>
      <c r="BQ33" s="217">
        <f t="shared" ref="BQ33:BS33" si="47">BP33</f>
        <v>234.81789473684211</v>
      </c>
      <c r="BR33" s="217">
        <f t="shared" si="47"/>
        <v>234.81789473684211</v>
      </c>
      <c r="BS33" s="217">
        <f t="shared" si="47"/>
        <v>234.81789473684211</v>
      </c>
      <c r="BT33" s="217">
        <f t="shared" si="9"/>
        <v>704.45368421052626</v>
      </c>
      <c r="BU33" s="217">
        <f t="shared" si="10"/>
        <v>2522.1666666666665</v>
      </c>
      <c r="BV33" s="217">
        <f t="shared" si="11"/>
        <v>2982.75081433996</v>
      </c>
      <c r="BW33" s="217">
        <f t="shared" si="12"/>
        <v>1515.5845788648885</v>
      </c>
      <c r="BX33" s="216">
        <f t="shared" si="13"/>
        <v>0.84056068840155962</v>
      </c>
      <c r="BY33" s="216">
        <f t="shared" si="18"/>
        <v>1013.7161902122809</v>
      </c>
      <c r="BZ33" s="216">
        <f t="shared" si="21"/>
        <v>13964.726838074039</v>
      </c>
      <c r="CA33" s="216">
        <f t="shared" si="19"/>
        <v>12449.142259209149</v>
      </c>
      <c r="CB33" s="218">
        <f t="shared" si="14"/>
        <v>3.3699454128343445</v>
      </c>
    </row>
    <row r="34" spans="1:80" x14ac:dyDescent="0.25">
      <c r="A34" s="248" t="s">
        <v>474</v>
      </c>
      <c r="B34" s="231" t="s">
        <v>662</v>
      </c>
      <c r="C34" s="231" t="s">
        <v>462</v>
      </c>
      <c r="D34" s="249">
        <v>6</v>
      </c>
      <c r="E34" s="249">
        <v>5</v>
      </c>
      <c r="F34" s="250"/>
      <c r="G34" s="15">
        <f>(VLOOKUP(G$4,'Tüpoloogia tabel'!$C$1:$T$51,MATCH($A34,'Tüpoloogia tabel'!$C$1:$T$1,0),FALSE))*D34</f>
        <v>1192.8446666666666</v>
      </c>
      <c r="H34" s="15">
        <f>(VLOOKUP(H$4,'Tüpoloogia tabel'!$C$1:$T$51,MATCH($A34,'Tüpoloogia tabel'!$C$1:$T$1,0),FALSE))*D34*E34</f>
        <v>98.99166666666666</v>
      </c>
      <c r="I34" s="15">
        <f>(VLOOKUP(I$4,'Tüpoloogia tabel'!$C$1:$T$51,MATCH($A34,'Tüpoloogia tabel'!$C$1:$T$1,0),FALSE))*D34*E34</f>
        <v>307.77083333333331</v>
      </c>
      <c r="J34" s="15">
        <f>(VLOOKUP(J$4,'Tüpoloogia tabel'!$C$1:$T$51,MATCH($A34,'Tüpoloogia tabel'!$C$1:$T$1,0),FALSE))*D34*E34</f>
        <v>5563.6188333333339</v>
      </c>
      <c r="K34" s="15">
        <f>(VLOOKUP(K$4,'Tüpoloogia tabel'!$C$1:$T$51,MATCH($A34,'Tüpoloogia tabel'!$C$1:$T$1,0),FALSE))*D34*E34</f>
        <v>4617.7091666666665</v>
      </c>
      <c r="L34" s="244">
        <f>VLOOKUP(L$4,'Tüpoloogia tabel'!$C$1:$T$51,MATCH($A34,'Tüpoloogia tabel'!$C$1:$T$1,0),FALSE)</f>
        <v>70</v>
      </c>
      <c r="M34" s="228">
        <f>VLOOKUP(M$4,'Tüpoloogia tabel'!$C$1:$T$51,MATCH($A34,'Tüpoloogia tabel'!$C$1:$T$1,0),FALSE)</f>
        <v>0</v>
      </c>
      <c r="N34" s="228">
        <f>VLOOKUP(N$4,'Tüpoloogia tabel'!$C$1:$T$51,MATCH($A34,'Tüpoloogia tabel'!$C$1:$T$1,0),FALSE)</f>
        <v>96.666666666666671</v>
      </c>
      <c r="O34" s="245">
        <f>VLOOKUP(O$4,'Tüpoloogia tabel'!$C$1:$T$51,MATCH($A34,'Tüpoloogia tabel'!$C$1:$T$1,0),FALSE)</f>
        <v>0.26409503068076284</v>
      </c>
      <c r="P34" s="228">
        <f>VLOOKUP(P$4,'Tüpoloogia tabel'!$C$1:$T$51,MATCH($A34,'Tüpoloogia tabel'!$C$1:$T$1,0),FALSE)</f>
        <v>63.333333333333329</v>
      </c>
      <c r="Q34" s="335">
        <f t="shared" si="0"/>
        <v>13359.671052631578</v>
      </c>
      <c r="R34" s="336">
        <f t="shared" si="15"/>
        <v>9807.6883161019432</v>
      </c>
      <c r="S34" s="14">
        <f t="shared" si="1"/>
        <v>1192.8446666666666</v>
      </c>
      <c r="T34" s="336">
        <f t="shared" si="2"/>
        <v>1192.8446666666666</v>
      </c>
      <c r="U34" s="4">
        <f t="shared" si="3"/>
        <v>23.759999999999977</v>
      </c>
      <c r="V34" s="337">
        <f t="shared" si="4"/>
        <v>3528.2227365296358</v>
      </c>
      <c r="W34" s="338">
        <f t="shared" si="16"/>
        <v>4.4709573953778827</v>
      </c>
      <c r="X34" s="228">
        <f>VLOOKUP(X$4,'Tüpoloogia tabel'!$C$1:$T$51,MATCH($A34,'Tüpoloogia tabel'!$C$1:$T$1,0),FALSE)</f>
        <v>223.41379310344828</v>
      </c>
      <c r="Y34" s="228">
        <f>VLOOKUP(Y$4,'Tüpoloogia tabel'!$C$1:$T$51,MATCH($A34,'Tüpoloogia tabel'!$C$1:$T$1,0),FALSE)</f>
        <v>160.55172413793105</v>
      </c>
      <c r="Z34" s="229">
        <f>VLOOKUP(Z$4,'Tüpoloogia tabel'!$C$1:$T$51,MATCH($A34,'Tüpoloogia tabel'!$C$1:$T$1,0),FALSE)</f>
        <v>35.620689655172413</v>
      </c>
      <c r="AA34" s="235"/>
      <c r="AB34" s="235"/>
      <c r="AC34" s="15">
        <f>VLOOKUP(AC$4,'Tüpoloogia tabel'!$C$1:$T$51,MATCH($A34,'Tüpoloogia tabel'!$C$1:$T$1,0),FALSE)</f>
        <v>3.5061666666666658</v>
      </c>
      <c r="AD34" s="15">
        <f>VLOOKUP(AD$4,'Tüpoloogia tabel'!$C$1:$T$51,MATCH($A34,'Tüpoloogia tabel'!$C$1:$T$1,0),FALSE)</f>
        <v>2.5</v>
      </c>
      <c r="AE34" s="15">
        <f>VLOOKUP(AE$4,'Tüpoloogia tabel'!$C$1:$T$51,MATCH($A34,'Tüpoloogia tabel'!$C$1:$T$1,0),FALSE)</f>
        <v>2.2000000000000002</v>
      </c>
      <c r="AF34" s="15">
        <f>VLOOKUP(AF$4,'Tüpoloogia tabel'!$C$1:$T$51,MATCH($A34,'Tüpoloogia tabel'!$C$1:$T$1,0),FALSE)</f>
        <v>11.44736842105263</v>
      </c>
      <c r="AG34" s="15">
        <f>VLOOKUP(AG$4,'Tüpoloogia tabel'!$C$1:$T$51,MATCH($A34,'Tüpoloogia tabel'!$C$1:$T$1,0),FALSE)</f>
        <v>17.660263157894736</v>
      </c>
      <c r="AH34" s="15">
        <f>(VLOOKUP(AH$4,'Tüpoloogia tabel'!$C$1:$T$51,MATCH($A34,'Tüpoloogia tabel'!$C$1:$T$1,0),FALSE))*E34</f>
        <v>12.5</v>
      </c>
      <c r="AI34" s="15">
        <f>(VLOOKUP(AI$4,'Tüpoloogia tabel'!$C$1:$T$51,MATCH($A34,'Tüpoloogia tabel'!$C$1:$T$1,0),FALSE))*D34*E34</f>
        <v>14910.558333333331</v>
      </c>
      <c r="AJ34" s="15">
        <f t="shared" si="5"/>
        <v>234.81789473684211</v>
      </c>
      <c r="AK34" s="15">
        <f>VLOOKUP(AK$4,'Tüpoloogia tabel'!$C$1:$T$51,MATCH($A34,'Tüpoloogia tabel'!$C$1:$T$1,0),FALSE)</f>
        <v>0.8</v>
      </c>
      <c r="AL34" s="15">
        <f>VLOOKUP(AL$4,'Tüpoloogia tabel'!$C$1:$T$51,MATCH($A34,'Tüpoloogia tabel'!$C$1:$T$1,0),FALSE)</f>
        <v>1</v>
      </c>
      <c r="AM34" s="15">
        <f>VLOOKUP(AM$4,'Tüpoloogia tabel'!$C$1:$T$51,MATCH($A34,'Tüpoloogia tabel'!$C$1:$T$1,0),FALSE)</f>
        <v>0.7</v>
      </c>
      <c r="AN34" s="15">
        <f>VLOOKUP(AN$4,'Tüpoloogia tabel'!$C$1:$T$51,MATCH($A34,'Tüpoloogia tabel'!$C$1:$T$1,0),FALSE)</f>
        <v>0.35</v>
      </c>
      <c r="AO34" s="15">
        <f>VLOOKUP(AO$4,'Tüpoloogia tabel'!$C$1:$T$51,MATCH($A34,'Tüpoloogia tabel'!$C$1:$T$1,0),FALSE)</f>
        <v>2.6</v>
      </c>
      <c r="AP34" s="15">
        <f>VLOOKUP(AP$4,'Tüpoloogia tabel'!$C$1:$T$51,MATCH($A34,'Tüpoloogia tabel'!$C$1:$T$1,0),FALSE)</f>
        <v>2</v>
      </c>
      <c r="AQ34" s="15">
        <f>VLOOKUP(AQ$4,'Tüpoloogia tabel'!$C$1:$T$51,MATCH($A34,'Tüpoloogia tabel'!$C$1:$T$1,0),FALSE)</f>
        <v>2.9</v>
      </c>
      <c r="AR34" s="16">
        <f>VLOOKUP(AR$4,'Tüpoloogia tabel'!$C$1:$T$51,MATCH($A34,'Tüpoloogia tabel'!$C$1:$T$1,0),FALSE)</f>
        <v>0.26</v>
      </c>
      <c r="AS34" s="16">
        <f>VLOOKUP(AS$4,'Tüpoloogia tabel'!$C$1:$T$51,MATCH($A34,'Tüpoloogia tabel'!$C$1:$T$1,0),FALSE)</f>
        <v>0.49</v>
      </c>
      <c r="AT34" s="16">
        <f>VLOOKUP(AT$4,'Tüpoloogia tabel'!$C$1:$T$51,MATCH($A34,'Tüpoloogia tabel'!$C$1:$T$1,0),FALSE)</f>
        <v>0.40500000000000003</v>
      </c>
      <c r="AU34" s="16">
        <f>VLOOKUP(AU$4,'Tüpoloogia tabel'!$C$1:$T$51,MATCH($A34,'Tüpoloogia tabel'!$C$1:$T$1,0),FALSE)</f>
        <v>0.15</v>
      </c>
      <c r="AV34" s="16">
        <f>VLOOKUP(AV$4,'Tüpoloogia tabel'!$C$1:$T$51,MATCH($A34,'Tüpoloogia tabel'!$C$1:$T$1,0),FALSE)</f>
        <v>0.2</v>
      </c>
      <c r="AW34" s="16">
        <f>VLOOKUP(AW$4,'Tüpoloogia tabel'!$C$1:$T$51,MATCH($A34,'Tüpoloogia tabel'!$C$1:$T$1,0),FALSE)</f>
        <v>0.01</v>
      </c>
      <c r="AX34" s="16">
        <f>VLOOKUP(AX$4,'Tüpoloogia tabel'!$C$1:$T$51,MATCH($A34,'Tüpoloogia tabel'!$C$1:$T$1,0),FALSE)</f>
        <v>0</v>
      </c>
      <c r="AY34" s="16">
        <f>VLOOKUP(AY$4,'Tüpoloogia tabel'!$C$1:$T$51,MATCH($A34,'Tüpoloogia tabel'!$C$1:$T$1,0),FALSE)</f>
        <v>0.42</v>
      </c>
      <c r="AZ34" s="16">
        <f>VLOOKUP(AZ$4,'Tüpoloogia tabel'!$C$1:$T$51,MATCH($A34,'Tüpoloogia tabel'!$C$1:$T$1,0),FALSE)</f>
        <v>3.1</v>
      </c>
      <c r="BA34" s="232">
        <f>VLOOKUP(BA$4,'Tüpoloogia tabel'!$C$1:$T$51,MATCH($A34,'Tüpoloogia tabel'!$C$1:$T$1,0),FALSE)</f>
        <v>0.30000000000000043</v>
      </c>
      <c r="BB34" s="232">
        <f>VLOOKUP(BB$4,'Tüpoloogia tabel'!$C$1:$T$51,MATCH($A34,'Tüpoloogia tabel'!$C$1:$T$1,0),FALSE)</f>
        <v>0.37</v>
      </c>
      <c r="BC34" s="232">
        <f>VLOOKUP(BC$4,'Tüpoloogia tabel'!$C$1:$T$51,MATCH($A34,'Tüpoloogia tabel'!$C$1:$T$1,0),FALSE)</f>
        <v>0.35</v>
      </c>
      <c r="BD34" s="232">
        <f>VLOOKUP(BD$4,'Tüpoloogia tabel'!$C$1:$T$51,MATCH($A34,'Tüpoloogia tabel'!$C$1:$T$1,0),FALSE)</f>
        <v>0.45</v>
      </c>
      <c r="BE34" s="232">
        <f>VLOOKUP(BE$4,'Tüpoloogia tabel'!$C$1:$T$51,MATCH($A34,'Tüpoloogia tabel'!$C$1:$T$1,0),FALSE)</f>
        <v>0.30000000000000043</v>
      </c>
      <c r="BF34" s="16">
        <f>VLOOKUP(BF$4,'Tüpoloogia tabel'!$C$1:$T$51,MATCH($A34,'Tüpoloogia tabel'!$C$1:$T$1,0),FALSE)</f>
        <v>1.7999999999999998</v>
      </c>
      <c r="BG34" s="16">
        <f>VLOOKUP(BG$4,'Tüpoloogia tabel'!$C$1:$T$51,MATCH($A34,'Tüpoloogia tabel'!$C$1:$T$1,0),FALSE)</f>
        <v>2.199999999999998</v>
      </c>
      <c r="BH34" s="16">
        <f>VLOOKUP(BH$4,'Tüpoloogia tabel'!$C$1:$T$51,MATCH($A34,'Tüpoloogia tabel'!$C$1:$T$1,0),FALSE)</f>
        <v>1.4599999999999973</v>
      </c>
      <c r="BI34" s="16">
        <f>VLOOKUP(BI$4,'Tüpoloogia tabel'!$C$1:$T$51,MATCH($A34,'Tüpoloogia tabel'!$C$1:$T$1,0),FALSE)</f>
        <v>1.579333333333335</v>
      </c>
      <c r="BJ34" s="16">
        <f>VLOOKUP(BJ$4,'Tüpoloogia tabel'!$C$1:$T$51,MATCH($A34,'Tüpoloogia tabel'!$C$1:$T$1,0),FALSE)</f>
        <v>0.8</v>
      </c>
      <c r="BK34" s="16">
        <f>VLOOKUP(BK$4,'Tüpoloogia tabel'!$C$1:$T$51,MATCH($A34,'Tüpoloogia tabel'!$C$1:$T$1,0),FALSE)</f>
        <v>2.0649999999999999</v>
      </c>
      <c r="BL34" s="216">
        <f t="shared" si="6"/>
        <v>16913.278699593789</v>
      </c>
      <c r="BM34" s="1">
        <v>4</v>
      </c>
      <c r="BN34" s="1">
        <v>0</v>
      </c>
      <c r="BO34" s="1">
        <f t="shared" si="7"/>
        <v>50</v>
      </c>
      <c r="BP34" s="217">
        <f t="shared" si="8"/>
        <v>234.81789473684211</v>
      </c>
      <c r="BQ34" s="217">
        <f t="shared" ref="BQ34:BS34" si="48">BP34</f>
        <v>234.81789473684211</v>
      </c>
      <c r="BR34" s="217">
        <f t="shared" si="48"/>
        <v>234.81789473684211</v>
      </c>
      <c r="BS34" s="217">
        <f t="shared" si="48"/>
        <v>234.81789473684211</v>
      </c>
      <c r="BT34" s="217">
        <f t="shared" si="9"/>
        <v>939.27157894736843</v>
      </c>
      <c r="BU34" s="217">
        <f t="shared" si="10"/>
        <v>3922.1354166666661</v>
      </c>
      <c r="BV34" s="217">
        <f t="shared" si="11"/>
        <v>4650.585894238543</v>
      </c>
      <c r="BW34" s="217">
        <f t="shared" si="12"/>
        <v>2221.0234913696618</v>
      </c>
      <c r="BX34" s="216">
        <f t="shared" si="13"/>
        <v>1.2531332980506824</v>
      </c>
      <c r="BY34" s="216">
        <f t="shared" si="18"/>
        <v>1511.2787574491231</v>
      </c>
      <c r="BZ34" s="216">
        <f t="shared" si="21"/>
        <v>20645.580948412575</v>
      </c>
      <c r="CA34" s="216">
        <f t="shared" si="19"/>
        <v>18424.557457042913</v>
      </c>
      <c r="CB34" s="218">
        <f t="shared" si="14"/>
        <v>3.9899778855806201</v>
      </c>
    </row>
    <row r="35" spans="1:80" x14ac:dyDescent="0.25">
      <c r="A35" s="248" t="s">
        <v>474</v>
      </c>
      <c r="B35" s="231" t="s">
        <v>663</v>
      </c>
      <c r="C35" s="231" t="s">
        <v>462</v>
      </c>
      <c r="D35" s="249">
        <v>7</v>
      </c>
      <c r="E35" s="249">
        <v>1</v>
      </c>
      <c r="F35" s="250"/>
      <c r="G35" s="15">
        <f>(VLOOKUP(G$4,'Tüpoloogia tabel'!$C$1:$T$51,MATCH($A35,'Tüpoloogia tabel'!$C$1:$T$1,0),FALSE))*D35</f>
        <v>1391.652111111111</v>
      </c>
      <c r="H35" s="15">
        <f>(VLOOKUP(H$4,'Tüpoloogia tabel'!$C$1:$T$51,MATCH($A35,'Tüpoloogia tabel'!$C$1:$T$1,0),FALSE))*D35*E35</f>
        <v>23.098055555555554</v>
      </c>
      <c r="I35" s="15">
        <f>(VLOOKUP(I$4,'Tüpoloogia tabel'!$C$1:$T$51,MATCH($A35,'Tüpoloogia tabel'!$C$1:$T$1,0),FALSE))*D35*E35</f>
        <v>71.813194444444449</v>
      </c>
      <c r="J35" s="15">
        <f>(VLOOKUP(J$4,'Tüpoloogia tabel'!$C$1:$T$51,MATCH($A35,'Tüpoloogia tabel'!$C$1:$T$1,0),FALSE))*D35*E35</f>
        <v>1298.1777277777778</v>
      </c>
      <c r="K35" s="15">
        <f>(VLOOKUP(K$4,'Tüpoloogia tabel'!$C$1:$T$51,MATCH($A35,'Tüpoloogia tabel'!$C$1:$T$1,0),FALSE))*D35*E35</f>
        <v>1077.4654722222222</v>
      </c>
      <c r="L35" s="244">
        <f>VLOOKUP(L$4,'Tüpoloogia tabel'!$C$1:$T$51,MATCH($A35,'Tüpoloogia tabel'!$C$1:$T$1,0),FALSE)</f>
        <v>70</v>
      </c>
      <c r="M35" s="228">
        <f>VLOOKUP(M$4,'Tüpoloogia tabel'!$C$1:$T$51,MATCH($A35,'Tüpoloogia tabel'!$C$1:$T$1,0),FALSE)</f>
        <v>0</v>
      </c>
      <c r="N35" s="228">
        <f>VLOOKUP(N$4,'Tüpoloogia tabel'!$C$1:$T$51,MATCH($A35,'Tüpoloogia tabel'!$C$1:$T$1,0),FALSE)</f>
        <v>96.666666666666671</v>
      </c>
      <c r="O35" s="245">
        <f>VLOOKUP(O$4,'Tüpoloogia tabel'!$C$1:$T$51,MATCH($A35,'Tüpoloogia tabel'!$C$1:$T$1,0),FALSE)</f>
        <v>0.26409503068076284</v>
      </c>
      <c r="P35" s="228">
        <f>VLOOKUP(P$4,'Tüpoloogia tabel'!$C$1:$T$51,MATCH($A35,'Tüpoloogia tabel'!$C$1:$T$1,0),FALSE)</f>
        <v>63.333333333333329</v>
      </c>
      <c r="Q35" s="335">
        <f t="shared" si="0"/>
        <v>641.003947368421</v>
      </c>
      <c r="R35" s="336">
        <f t="shared" si="15"/>
        <v>443.99799022166769</v>
      </c>
      <c r="S35" s="14">
        <f t="shared" si="1"/>
        <v>1391.652111111111</v>
      </c>
      <c r="T35" s="336">
        <f t="shared" si="2"/>
        <v>1391.652111111111</v>
      </c>
      <c r="U35" s="4">
        <f t="shared" si="3"/>
        <v>27.71999999999997</v>
      </c>
      <c r="V35" s="337">
        <f t="shared" si="4"/>
        <v>169.28595714675325</v>
      </c>
      <c r="W35" s="338">
        <f t="shared" si="16"/>
        <v>2.9180566443051954</v>
      </c>
      <c r="X35" s="228">
        <f>VLOOKUP(X$4,'Tüpoloogia tabel'!$C$1:$T$51,MATCH($A35,'Tüpoloogia tabel'!$C$1:$T$1,0),FALSE)</f>
        <v>223.41379310344828</v>
      </c>
      <c r="Y35" s="228">
        <f>VLOOKUP(Y$4,'Tüpoloogia tabel'!$C$1:$T$51,MATCH($A35,'Tüpoloogia tabel'!$C$1:$T$1,0),FALSE)</f>
        <v>160.55172413793105</v>
      </c>
      <c r="Z35" s="229">
        <f>VLOOKUP(Z$4,'Tüpoloogia tabel'!$C$1:$T$51,MATCH($A35,'Tüpoloogia tabel'!$C$1:$T$1,0),FALSE)</f>
        <v>35.620689655172413</v>
      </c>
      <c r="AA35" s="235"/>
      <c r="AB35" s="235"/>
      <c r="AC35" s="15">
        <f>VLOOKUP(AC$4,'Tüpoloogia tabel'!$C$1:$T$51,MATCH($A35,'Tüpoloogia tabel'!$C$1:$T$1,0),FALSE)</f>
        <v>3.5061666666666658</v>
      </c>
      <c r="AD35" s="15">
        <f>VLOOKUP(AD$4,'Tüpoloogia tabel'!$C$1:$T$51,MATCH($A35,'Tüpoloogia tabel'!$C$1:$T$1,0),FALSE)</f>
        <v>2.5</v>
      </c>
      <c r="AE35" s="15">
        <f>VLOOKUP(AE$4,'Tüpoloogia tabel'!$C$1:$T$51,MATCH($A35,'Tüpoloogia tabel'!$C$1:$T$1,0),FALSE)</f>
        <v>2.2000000000000002</v>
      </c>
      <c r="AF35" s="15">
        <f>VLOOKUP(AF$4,'Tüpoloogia tabel'!$C$1:$T$51,MATCH($A35,'Tüpoloogia tabel'!$C$1:$T$1,0),FALSE)</f>
        <v>11.44736842105263</v>
      </c>
      <c r="AG35" s="15">
        <f>VLOOKUP(AG$4,'Tüpoloogia tabel'!$C$1:$T$51,MATCH($A35,'Tüpoloogia tabel'!$C$1:$T$1,0),FALSE)</f>
        <v>17.660263157894736</v>
      </c>
      <c r="AH35" s="15">
        <f>(VLOOKUP(AH$4,'Tüpoloogia tabel'!$C$1:$T$51,MATCH($A35,'Tüpoloogia tabel'!$C$1:$T$1,0),FALSE))*E35</f>
        <v>2.5</v>
      </c>
      <c r="AI35" s="15">
        <f>(VLOOKUP(AI$4,'Tüpoloogia tabel'!$C$1:$T$51,MATCH($A35,'Tüpoloogia tabel'!$C$1:$T$1,0),FALSE))*D35*E35</f>
        <v>3479.1302777777773</v>
      </c>
      <c r="AJ35" s="15">
        <f t="shared" si="5"/>
        <v>270.13842105263154</v>
      </c>
      <c r="AK35" s="15">
        <f>VLOOKUP(AK$4,'Tüpoloogia tabel'!$C$1:$T$51,MATCH($A35,'Tüpoloogia tabel'!$C$1:$T$1,0),FALSE)</f>
        <v>0.8</v>
      </c>
      <c r="AL35" s="15">
        <f>VLOOKUP(AL$4,'Tüpoloogia tabel'!$C$1:$T$51,MATCH($A35,'Tüpoloogia tabel'!$C$1:$T$1,0),FALSE)</f>
        <v>1</v>
      </c>
      <c r="AM35" s="15">
        <f>VLOOKUP(AM$4,'Tüpoloogia tabel'!$C$1:$T$51,MATCH($A35,'Tüpoloogia tabel'!$C$1:$T$1,0),FALSE)</f>
        <v>0.7</v>
      </c>
      <c r="AN35" s="15">
        <f>VLOOKUP(AN$4,'Tüpoloogia tabel'!$C$1:$T$51,MATCH($A35,'Tüpoloogia tabel'!$C$1:$T$1,0),FALSE)</f>
        <v>0.35</v>
      </c>
      <c r="AO35" s="15">
        <f>VLOOKUP(AO$4,'Tüpoloogia tabel'!$C$1:$T$51,MATCH($A35,'Tüpoloogia tabel'!$C$1:$T$1,0),FALSE)</f>
        <v>2.6</v>
      </c>
      <c r="AP35" s="15">
        <f>VLOOKUP(AP$4,'Tüpoloogia tabel'!$C$1:$T$51,MATCH($A35,'Tüpoloogia tabel'!$C$1:$T$1,0),FALSE)</f>
        <v>2</v>
      </c>
      <c r="AQ35" s="15">
        <f>VLOOKUP(AQ$4,'Tüpoloogia tabel'!$C$1:$T$51,MATCH($A35,'Tüpoloogia tabel'!$C$1:$T$1,0),FALSE)</f>
        <v>2.9</v>
      </c>
      <c r="AR35" s="16">
        <f>VLOOKUP(AR$4,'Tüpoloogia tabel'!$C$1:$T$51,MATCH($A35,'Tüpoloogia tabel'!$C$1:$T$1,0),FALSE)</f>
        <v>0.26</v>
      </c>
      <c r="AS35" s="16">
        <f>VLOOKUP(AS$4,'Tüpoloogia tabel'!$C$1:$T$51,MATCH($A35,'Tüpoloogia tabel'!$C$1:$T$1,0),FALSE)</f>
        <v>0.49</v>
      </c>
      <c r="AT35" s="16">
        <f>VLOOKUP(AT$4,'Tüpoloogia tabel'!$C$1:$T$51,MATCH($A35,'Tüpoloogia tabel'!$C$1:$T$1,0),FALSE)</f>
        <v>0.40500000000000003</v>
      </c>
      <c r="AU35" s="16">
        <f>VLOOKUP(AU$4,'Tüpoloogia tabel'!$C$1:$T$51,MATCH($A35,'Tüpoloogia tabel'!$C$1:$T$1,0),FALSE)</f>
        <v>0.15</v>
      </c>
      <c r="AV35" s="16">
        <f>VLOOKUP(AV$4,'Tüpoloogia tabel'!$C$1:$T$51,MATCH($A35,'Tüpoloogia tabel'!$C$1:$T$1,0),FALSE)</f>
        <v>0.2</v>
      </c>
      <c r="AW35" s="16">
        <f>VLOOKUP(AW$4,'Tüpoloogia tabel'!$C$1:$T$51,MATCH($A35,'Tüpoloogia tabel'!$C$1:$T$1,0),FALSE)</f>
        <v>0.01</v>
      </c>
      <c r="AX35" s="16">
        <f>VLOOKUP(AX$4,'Tüpoloogia tabel'!$C$1:$T$51,MATCH($A35,'Tüpoloogia tabel'!$C$1:$T$1,0),FALSE)</f>
        <v>0</v>
      </c>
      <c r="AY35" s="16">
        <f>VLOOKUP(AY$4,'Tüpoloogia tabel'!$C$1:$T$51,MATCH($A35,'Tüpoloogia tabel'!$C$1:$T$1,0),FALSE)</f>
        <v>0.42</v>
      </c>
      <c r="AZ35" s="16">
        <f>VLOOKUP(AZ$4,'Tüpoloogia tabel'!$C$1:$T$51,MATCH($A35,'Tüpoloogia tabel'!$C$1:$T$1,0),FALSE)</f>
        <v>3.1</v>
      </c>
      <c r="BA35" s="232">
        <f>VLOOKUP(BA$4,'Tüpoloogia tabel'!$C$1:$T$51,MATCH($A35,'Tüpoloogia tabel'!$C$1:$T$1,0),FALSE)</f>
        <v>0.30000000000000043</v>
      </c>
      <c r="BB35" s="232">
        <f>VLOOKUP(BB$4,'Tüpoloogia tabel'!$C$1:$T$51,MATCH($A35,'Tüpoloogia tabel'!$C$1:$T$1,0),FALSE)</f>
        <v>0.37</v>
      </c>
      <c r="BC35" s="232">
        <f>VLOOKUP(BC$4,'Tüpoloogia tabel'!$C$1:$T$51,MATCH($A35,'Tüpoloogia tabel'!$C$1:$T$1,0),FALSE)</f>
        <v>0.35</v>
      </c>
      <c r="BD35" s="232">
        <f>VLOOKUP(BD$4,'Tüpoloogia tabel'!$C$1:$T$51,MATCH($A35,'Tüpoloogia tabel'!$C$1:$T$1,0),FALSE)</f>
        <v>0.45</v>
      </c>
      <c r="BE35" s="232">
        <f>VLOOKUP(BE$4,'Tüpoloogia tabel'!$C$1:$T$51,MATCH($A35,'Tüpoloogia tabel'!$C$1:$T$1,0),FALSE)</f>
        <v>0.30000000000000043</v>
      </c>
      <c r="BF35" s="16">
        <f>VLOOKUP(BF$4,'Tüpoloogia tabel'!$C$1:$T$51,MATCH($A35,'Tüpoloogia tabel'!$C$1:$T$1,0),FALSE)</f>
        <v>1.7999999999999998</v>
      </c>
      <c r="BG35" s="16">
        <f>VLOOKUP(BG$4,'Tüpoloogia tabel'!$C$1:$T$51,MATCH($A35,'Tüpoloogia tabel'!$C$1:$T$1,0),FALSE)</f>
        <v>2.199999999999998</v>
      </c>
      <c r="BH35" s="16">
        <f>VLOOKUP(BH$4,'Tüpoloogia tabel'!$C$1:$T$51,MATCH($A35,'Tüpoloogia tabel'!$C$1:$T$1,0),FALSE)</f>
        <v>1.4599999999999973</v>
      </c>
      <c r="BI35" s="16">
        <f>VLOOKUP(BI$4,'Tüpoloogia tabel'!$C$1:$T$51,MATCH($A35,'Tüpoloogia tabel'!$C$1:$T$1,0),FALSE)</f>
        <v>1.579333333333335</v>
      </c>
      <c r="BJ35" s="16">
        <f>VLOOKUP(BJ$4,'Tüpoloogia tabel'!$C$1:$T$51,MATCH($A35,'Tüpoloogia tabel'!$C$1:$T$1,0),FALSE)</f>
        <v>0.8</v>
      </c>
      <c r="BK35" s="16">
        <f>VLOOKUP(BK$4,'Tüpoloogia tabel'!$C$1:$T$51,MATCH($A35,'Tüpoloogia tabel'!$C$1:$T$1,0),FALSE)</f>
        <v>2.0649999999999999</v>
      </c>
      <c r="BL35" s="216">
        <f t="shared" si="6"/>
        <v>2644.869252185516</v>
      </c>
      <c r="BM35" s="1">
        <v>4</v>
      </c>
      <c r="BN35" s="1">
        <v>0</v>
      </c>
      <c r="BO35" s="1">
        <f t="shared" si="7"/>
        <v>10</v>
      </c>
      <c r="BP35" s="217">
        <f t="shared" si="8"/>
        <v>270.13842105263154</v>
      </c>
      <c r="BQ35" s="217">
        <f t="shared" ref="BQ35:BS35" si="49">BP35</f>
        <v>270.13842105263154</v>
      </c>
      <c r="BR35" s="217">
        <f t="shared" si="49"/>
        <v>270.13842105263154</v>
      </c>
      <c r="BS35" s="217">
        <f t="shared" si="49"/>
        <v>270.13842105263154</v>
      </c>
      <c r="BT35" s="217">
        <f t="shared" si="9"/>
        <v>0</v>
      </c>
      <c r="BU35" s="217">
        <f t="shared" si="10"/>
        <v>197.03298611111111</v>
      </c>
      <c r="BV35" s="217">
        <f t="shared" si="11"/>
        <v>223.13752367395307</v>
      </c>
      <c r="BW35" s="217">
        <f t="shared" si="12"/>
        <v>378.61240994306024</v>
      </c>
      <c r="BX35" s="216">
        <f t="shared" si="13"/>
        <v>0.10001958382994523</v>
      </c>
      <c r="BY35" s="216">
        <f t="shared" si="18"/>
        <v>120.62361809891395</v>
      </c>
      <c r="BZ35" s="216">
        <f t="shared" si="21"/>
        <v>3144.1052802274903</v>
      </c>
      <c r="CA35" s="216">
        <f t="shared" si="19"/>
        <v>2765.49287028443</v>
      </c>
      <c r="CB35" s="218">
        <f t="shared" si="14"/>
        <v>2.5666649573287303</v>
      </c>
    </row>
    <row r="36" spans="1:80" x14ac:dyDescent="0.25">
      <c r="A36" s="248" t="s">
        <v>474</v>
      </c>
      <c r="B36" s="231" t="s">
        <v>664</v>
      </c>
      <c r="C36" s="231" t="s">
        <v>462</v>
      </c>
      <c r="D36" s="249">
        <v>7</v>
      </c>
      <c r="E36" s="249">
        <v>2</v>
      </c>
      <c r="F36" s="250"/>
      <c r="G36" s="15">
        <f>(VLOOKUP(G$4,'Tüpoloogia tabel'!$C$1:$T$51,MATCH($A36,'Tüpoloogia tabel'!$C$1:$T$1,0),FALSE))*D36</f>
        <v>1391.652111111111</v>
      </c>
      <c r="H36" s="15">
        <f>(VLOOKUP(H$4,'Tüpoloogia tabel'!$C$1:$T$51,MATCH($A36,'Tüpoloogia tabel'!$C$1:$T$1,0),FALSE))*D36*E36</f>
        <v>46.196111111111108</v>
      </c>
      <c r="I36" s="15">
        <f>(VLOOKUP(I$4,'Tüpoloogia tabel'!$C$1:$T$51,MATCH($A36,'Tüpoloogia tabel'!$C$1:$T$1,0),FALSE))*D36*E36</f>
        <v>143.6263888888889</v>
      </c>
      <c r="J36" s="15">
        <f>(VLOOKUP(J$4,'Tüpoloogia tabel'!$C$1:$T$51,MATCH($A36,'Tüpoloogia tabel'!$C$1:$T$1,0),FALSE))*D36*E36</f>
        <v>2596.3554555555556</v>
      </c>
      <c r="K36" s="15">
        <f>(VLOOKUP(K$4,'Tüpoloogia tabel'!$C$1:$T$51,MATCH($A36,'Tüpoloogia tabel'!$C$1:$T$1,0),FALSE))*D36*E36</f>
        <v>2154.9309444444443</v>
      </c>
      <c r="L36" s="244">
        <f>VLOOKUP(L$4,'Tüpoloogia tabel'!$C$1:$T$51,MATCH($A36,'Tüpoloogia tabel'!$C$1:$T$1,0),FALSE)</f>
        <v>70</v>
      </c>
      <c r="M36" s="228">
        <f>VLOOKUP(M$4,'Tüpoloogia tabel'!$C$1:$T$51,MATCH($A36,'Tüpoloogia tabel'!$C$1:$T$1,0),FALSE)</f>
        <v>0</v>
      </c>
      <c r="N36" s="228">
        <f>VLOOKUP(N$4,'Tüpoloogia tabel'!$C$1:$T$51,MATCH($A36,'Tüpoloogia tabel'!$C$1:$T$1,0),FALSE)</f>
        <v>96.666666666666671</v>
      </c>
      <c r="O36" s="245">
        <f>VLOOKUP(O$4,'Tüpoloogia tabel'!$C$1:$T$51,MATCH($A36,'Tüpoloogia tabel'!$C$1:$T$1,0),FALSE)</f>
        <v>0.26409503068076284</v>
      </c>
      <c r="P36" s="228">
        <f>VLOOKUP(P$4,'Tüpoloogia tabel'!$C$1:$T$51,MATCH($A36,'Tüpoloogia tabel'!$C$1:$T$1,0),FALSE)</f>
        <v>63.333333333333329</v>
      </c>
      <c r="Q36" s="335">
        <f t="shared" si="0"/>
        <v>2518.2263157894736</v>
      </c>
      <c r="R36" s="336">
        <f t="shared" si="15"/>
        <v>1825.4552596599483</v>
      </c>
      <c r="S36" s="14">
        <f t="shared" si="1"/>
        <v>1391.652111111111</v>
      </c>
      <c r="T36" s="336">
        <f t="shared" si="2"/>
        <v>1391.652111111111</v>
      </c>
      <c r="U36" s="4">
        <f t="shared" si="3"/>
        <v>27.71999999999997</v>
      </c>
      <c r="V36" s="337">
        <f t="shared" si="4"/>
        <v>665.05105612952536</v>
      </c>
      <c r="W36" s="338">
        <f t="shared" si="16"/>
        <v>2.6858779980414869</v>
      </c>
      <c r="X36" s="228">
        <f>VLOOKUP(X$4,'Tüpoloogia tabel'!$C$1:$T$51,MATCH($A36,'Tüpoloogia tabel'!$C$1:$T$1,0),FALSE)</f>
        <v>223.41379310344828</v>
      </c>
      <c r="Y36" s="228">
        <f>VLOOKUP(Y$4,'Tüpoloogia tabel'!$C$1:$T$51,MATCH($A36,'Tüpoloogia tabel'!$C$1:$T$1,0),FALSE)</f>
        <v>160.55172413793105</v>
      </c>
      <c r="Z36" s="229">
        <f>VLOOKUP(Z$4,'Tüpoloogia tabel'!$C$1:$T$51,MATCH($A36,'Tüpoloogia tabel'!$C$1:$T$1,0),FALSE)</f>
        <v>35.620689655172413</v>
      </c>
      <c r="AA36" s="235"/>
      <c r="AB36" s="235"/>
      <c r="AC36" s="15">
        <f>VLOOKUP(AC$4,'Tüpoloogia tabel'!$C$1:$T$51,MATCH($A36,'Tüpoloogia tabel'!$C$1:$T$1,0),FALSE)</f>
        <v>3.5061666666666658</v>
      </c>
      <c r="AD36" s="15">
        <f>VLOOKUP(AD$4,'Tüpoloogia tabel'!$C$1:$T$51,MATCH($A36,'Tüpoloogia tabel'!$C$1:$T$1,0),FALSE)</f>
        <v>2.5</v>
      </c>
      <c r="AE36" s="15">
        <f>VLOOKUP(AE$4,'Tüpoloogia tabel'!$C$1:$T$51,MATCH($A36,'Tüpoloogia tabel'!$C$1:$T$1,0),FALSE)</f>
        <v>2.2000000000000002</v>
      </c>
      <c r="AF36" s="15">
        <f>VLOOKUP(AF$4,'Tüpoloogia tabel'!$C$1:$T$51,MATCH($A36,'Tüpoloogia tabel'!$C$1:$T$1,0),FALSE)</f>
        <v>11.44736842105263</v>
      </c>
      <c r="AG36" s="15">
        <f>VLOOKUP(AG$4,'Tüpoloogia tabel'!$C$1:$T$51,MATCH($A36,'Tüpoloogia tabel'!$C$1:$T$1,0),FALSE)</f>
        <v>17.660263157894736</v>
      </c>
      <c r="AH36" s="15">
        <f>(VLOOKUP(AH$4,'Tüpoloogia tabel'!$C$1:$T$51,MATCH($A36,'Tüpoloogia tabel'!$C$1:$T$1,0),FALSE))*E36</f>
        <v>5</v>
      </c>
      <c r="AI36" s="15">
        <f>(VLOOKUP(AI$4,'Tüpoloogia tabel'!$C$1:$T$51,MATCH($A36,'Tüpoloogia tabel'!$C$1:$T$1,0),FALSE))*D36*E36</f>
        <v>6958.2605555555547</v>
      </c>
      <c r="AJ36" s="15">
        <f t="shared" si="5"/>
        <v>270.13842105263154</v>
      </c>
      <c r="AK36" s="15">
        <f>VLOOKUP(AK$4,'Tüpoloogia tabel'!$C$1:$T$51,MATCH($A36,'Tüpoloogia tabel'!$C$1:$T$1,0),FALSE)</f>
        <v>0.8</v>
      </c>
      <c r="AL36" s="15">
        <f>VLOOKUP(AL$4,'Tüpoloogia tabel'!$C$1:$T$51,MATCH($A36,'Tüpoloogia tabel'!$C$1:$T$1,0),FALSE)</f>
        <v>1</v>
      </c>
      <c r="AM36" s="15">
        <f>VLOOKUP(AM$4,'Tüpoloogia tabel'!$C$1:$T$51,MATCH($A36,'Tüpoloogia tabel'!$C$1:$T$1,0),FALSE)</f>
        <v>0.7</v>
      </c>
      <c r="AN36" s="15">
        <f>VLOOKUP(AN$4,'Tüpoloogia tabel'!$C$1:$T$51,MATCH($A36,'Tüpoloogia tabel'!$C$1:$T$1,0),FALSE)</f>
        <v>0.35</v>
      </c>
      <c r="AO36" s="15">
        <f>VLOOKUP(AO$4,'Tüpoloogia tabel'!$C$1:$T$51,MATCH($A36,'Tüpoloogia tabel'!$C$1:$T$1,0),FALSE)</f>
        <v>2.6</v>
      </c>
      <c r="AP36" s="15">
        <f>VLOOKUP(AP$4,'Tüpoloogia tabel'!$C$1:$T$51,MATCH($A36,'Tüpoloogia tabel'!$C$1:$T$1,0),FALSE)</f>
        <v>2</v>
      </c>
      <c r="AQ36" s="15">
        <f>VLOOKUP(AQ$4,'Tüpoloogia tabel'!$C$1:$T$51,MATCH($A36,'Tüpoloogia tabel'!$C$1:$T$1,0),FALSE)</f>
        <v>2.9</v>
      </c>
      <c r="AR36" s="16">
        <f>VLOOKUP(AR$4,'Tüpoloogia tabel'!$C$1:$T$51,MATCH($A36,'Tüpoloogia tabel'!$C$1:$T$1,0),FALSE)</f>
        <v>0.26</v>
      </c>
      <c r="AS36" s="16">
        <f>VLOOKUP(AS$4,'Tüpoloogia tabel'!$C$1:$T$51,MATCH($A36,'Tüpoloogia tabel'!$C$1:$T$1,0),FALSE)</f>
        <v>0.49</v>
      </c>
      <c r="AT36" s="16">
        <f>VLOOKUP(AT$4,'Tüpoloogia tabel'!$C$1:$T$51,MATCH($A36,'Tüpoloogia tabel'!$C$1:$T$1,0),FALSE)</f>
        <v>0.40500000000000003</v>
      </c>
      <c r="AU36" s="16">
        <f>VLOOKUP(AU$4,'Tüpoloogia tabel'!$C$1:$T$51,MATCH($A36,'Tüpoloogia tabel'!$C$1:$T$1,0),FALSE)</f>
        <v>0.15</v>
      </c>
      <c r="AV36" s="16">
        <f>VLOOKUP(AV$4,'Tüpoloogia tabel'!$C$1:$T$51,MATCH($A36,'Tüpoloogia tabel'!$C$1:$T$1,0),FALSE)</f>
        <v>0.2</v>
      </c>
      <c r="AW36" s="16">
        <f>VLOOKUP(AW$4,'Tüpoloogia tabel'!$C$1:$T$51,MATCH($A36,'Tüpoloogia tabel'!$C$1:$T$1,0),FALSE)</f>
        <v>0.01</v>
      </c>
      <c r="AX36" s="16">
        <f>VLOOKUP(AX$4,'Tüpoloogia tabel'!$C$1:$T$51,MATCH($A36,'Tüpoloogia tabel'!$C$1:$T$1,0),FALSE)</f>
        <v>0</v>
      </c>
      <c r="AY36" s="16">
        <f>VLOOKUP(AY$4,'Tüpoloogia tabel'!$C$1:$T$51,MATCH($A36,'Tüpoloogia tabel'!$C$1:$T$1,0),FALSE)</f>
        <v>0.42</v>
      </c>
      <c r="AZ36" s="16">
        <f>VLOOKUP(AZ$4,'Tüpoloogia tabel'!$C$1:$T$51,MATCH($A36,'Tüpoloogia tabel'!$C$1:$T$1,0),FALSE)</f>
        <v>3.1</v>
      </c>
      <c r="BA36" s="232">
        <f>VLOOKUP(BA$4,'Tüpoloogia tabel'!$C$1:$T$51,MATCH($A36,'Tüpoloogia tabel'!$C$1:$T$1,0),FALSE)</f>
        <v>0.30000000000000043</v>
      </c>
      <c r="BB36" s="232">
        <f>VLOOKUP(BB$4,'Tüpoloogia tabel'!$C$1:$T$51,MATCH($A36,'Tüpoloogia tabel'!$C$1:$T$1,0),FALSE)</f>
        <v>0.37</v>
      </c>
      <c r="BC36" s="232">
        <f>VLOOKUP(BC$4,'Tüpoloogia tabel'!$C$1:$T$51,MATCH($A36,'Tüpoloogia tabel'!$C$1:$T$1,0),FALSE)</f>
        <v>0.35</v>
      </c>
      <c r="BD36" s="232">
        <f>VLOOKUP(BD$4,'Tüpoloogia tabel'!$C$1:$T$51,MATCH($A36,'Tüpoloogia tabel'!$C$1:$T$1,0),FALSE)</f>
        <v>0.45</v>
      </c>
      <c r="BE36" s="232">
        <f>VLOOKUP(BE$4,'Tüpoloogia tabel'!$C$1:$T$51,MATCH($A36,'Tüpoloogia tabel'!$C$1:$T$1,0),FALSE)</f>
        <v>0.30000000000000043</v>
      </c>
      <c r="BF36" s="16">
        <f>VLOOKUP(BF$4,'Tüpoloogia tabel'!$C$1:$T$51,MATCH($A36,'Tüpoloogia tabel'!$C$1:$T$1,0),FALSE)</f>
        <v>1.7999999999999998</v>
      </c>
      <c r="BG36" s="16">
        <f>VLOOKUP(BG$4,'Tüpoloogia tabel'!$C$1:$T$51,MATCH($A36,'Tüpoloogia tabel'!$C$1:$T$1,0),FALSE)</f>
        <v>2.199999999999998</v>
      </c>
      <c r="BH36" s="16">
        <f>VLOOKUP(BH$4,'Tüpoloogia tabel'!$C$1:$T$51,MATCH($A36,'Tüpoloogia tabel'!$C$1:$T$1,0),FALSE)</f>
        <v>1.4599999999999973</v>
      </c>
      <c r="BI36" s="16">
        <f>VLOOKUP(BI$4,'Tüpoloogia tabel'!$C$1:$T$51,MATCH($A36,'Tüpoloogia tabel'!$C$1:$T$1,0),FALSE)</f>
        <v>1.579333333333335</v>
      </c>
      <c r="BJ36" s="16">
        <f>VLOOKUP(BJ$4,'Tüpoloogia tabel'!$C$1:$T$51,MATCH($A36,'Tüpoloogia tabel'!$C$1:$T$1,0),FALSE)</f>
        <v>0.8</v>
      </c>
      <c r="BK36" s="16">
        <f>VLOOKUP(BK$4,'Tüpoloogia tabel'!$C$1:$T$51,MATCH($A36,'Tüpoloogia tabel'!$C$1:$T$1,0),FALSE)</f>
        <v>2.0649999999999999</v>
      </c>
      <c r="BL36" s="216">
        <f t="shared" si="6"/>
        <v>4791.1417755999619</v>
      </c>
      <c r="BM36" s="1">
        <v>4</v>
      </c>
      <c r="BN36" s="1">
        <v>0</v>
      </c>
      <c r="BO36" s="1">
        <f t="shared" si="7"/>
        <v>20</v>
      </c>
      <c r="BP36" s="217">
        <f t="shared" si="8"/>
        <v>270.13842105263154</v>
      </c>
      <c r="BQ36" s="217">
        <f t="shared" ref="BQ36:BS36" si="50">BP36</f>
        <v>270.13842105263154</v>
      </c>
      <c r="BR36" s="217">
        <f t="shared" si="50"/>
        <v>270.13842105263154</v>
      </c>
      <c r="BS36" s="217">
        <f t="shared" si="50"/>
        <v>270.13842105263154</v>
      </c>
      <c r="BT36" s="217">
        <f t="shared" si="9"/>
        <v>270.13842105263154</v>
      </c>
      <c r="BU36" s="217">
        <f t="shared" si="10"/>
        <v>753.13194444444446</v>
      </c>
      <c r="BV36" s="217">
        <f t="shared" si="11"/>
        <v>876.61048962758355</v>
      </c>
      <c r="BW36" s="217">
        <f t="shared" si="12"/>
        <v>658.37243985411146</v>
      </c>
      <c r="BX36" s="216">
        <f t="shared" si="13"/>
        <v>0.28056997970814379</v>
      </c>
      <c r="BY36" s="216">
        <f t="shared" si="18"/>
        <v>338.3673955280214</v>
      </c>
      <c r="BZ36" s="216">
        <f t="shared" si="21"/>
        <v>5787.8816109820946</v>
      </c>
      <c r="CA36" s="216">
        <f t="shared" si="19"/>
        <v>5129.5091711279829</v>
      </c>
      <c r="CB36" s="218">
        <f t="shared" si="14"/>
        <v>2.3803589550524573</v>
      </c>
    </row>
    <row r="37" spans="1:80" x14ac:dyDescent="0.25">
      <c r="A37" s="248" t="s">
        <v>474</v>
      </c>
      <c r="B37" s="231" t="s">
        <v>665</v>
      </c>
      <c r="C37" s="231" t="s">
        <v>462</v>
      </c>
      <c r="D37" s="249">
        <v>7</v>
      </c>
      <c r="E37" s="249">
        <v>3</v>
      </c>
      <c r="F37" s="250"/>
      <c r="G37" s="15">
        <f>(VLOOKUP(G$4,'Tüpoloogia tabel'!$C$1:$T$51,MATCH($A37,'Tüpoloogia tabel'!$C$1:$T$1,0),FALSE))*D37</f>
        <v>1391.652111111111</v>
      </c>
      <c r="H37" s="15">
        <f>(VLOOKUP(H$4,'Tüpoloogia tabel'!$C$1:$T$51,MATCH($A37,'Tüpoloogia tabel'!$C$1:$T$1,0),FALSE))*D37*E37</f>
        <v>69.294166666666655</v>
      </c>
      <c r="I37" s="15">
        <f>(VLOOKUP(I$4,'Tüpoloogia tabel'!$C$1:$T$51,MATCH($A37,'Tüpoloogia tabel'!$C$1:$T$1,0),FALSE))*D37*E37</f>
        <v>215.43958333333336</v>
      </c>
      <c r="J37" s="15">
        <f>(VLOOKUP(J$4,'Tüpoloogia tabel'!$C$1:$T$51,MATCH($A37,'Tüpoloogia tabel'!$C$1:$T$1,0),FALSE))*D37*E37</f>
        <v>3894.5331833333335</v>
      </c>
      <c r="K37" s="15">
        <f>(VLOOKUP(K$4,'Tüpoloogia tabel'!$C$1:$T$51,MATCH($A37,'Tüpoloogia tabel'!$C$1:$T$1,0),FALSE))*D37*E37</f>
        <v>3232.3964166666665</v>
      </c>
      <c r="L37" s="244">
        <f>VLOOKUP(L$4,'Tüpoloogia tabel'!$C$1:$T$51,MATCH($A37,'Tüpoloogia tabel'!$C$1:$T$1,0),FALSE)</f>
        <v>70</v>
      </c>
      <c r="M37" s="228">
        <f>VLOOKUP(M$4,'Tüpoloogia tabel'!$C$1:$T$51,MATCH($A37,'Tüpoloogia tabel'!$C$1:$T$1,0),FALSE)</f>
        <v>0</v>
      </c>
      <c r="N37" s="228">
        <f>VLOOKUP(N$4,'Tüpoloogia tabel'!$C$1:$T$51,MATCH($A37,'Tüpoloogia tabel'!$C$1:$T$1,0),FALSE)</f>
        <v>96.666666666666671</v>
      </c>
      <c r="O37" s="245">
        <f>VLOOKUP(O$4,'Tüpoloogia tabel'!$C$1:$T$51,MATCH($A37,'Tüpoloogia tabel'!$C$1:$T$1,0),FALSE)</f>
        <v>0.26409503068076284</v>
      </c>
      <c r="P37" s="228">
        <f>VLOOKUP(P$4,'Tüpoloogia tabel'!$C$1:$T$51,MATCH($A37,'Tüpoloogia tabel'!$C$1:$T$1,0),FALSE)</f>
        <v>63.333333333333329</v>
      </c>
      <c r="Q37" s="335">
        <f t="shared" si="0"/>
        <v>5631.6671052631582</v>
      </c>
      <c r="R37" s="336">
        <f t="shared" si="15"/>
        <v>4116.6518083148412</v>
      </c>
      <c r="S37" s="14">
        <f t="shared" si="1"/>
        <v>1391.652111111111</v>
      </c>
      <c r="T37" s="336">
        <f t="shared" si="2"/>
        <v>1391.652111111111</v>
      </c>
      <c r="U37" s="4">
        <f t="shared" si="3"/>
        <v>27.71999999999997</v>
      </c>
      <c r="V37" s="337">
        <f t="shared" si="4"/>
        <v>1487.2952969483167</v>
      </c>
      <c r="W37" s="338">
        <f t="shared" si="16"/>
        <v>3.1552618125050302</v>
      </c>
      <c r="X37" s="228">
        <f>VLOOKUP(X$4,'Tüpoloogia tabel'!$C$1:$T$51,MATCH($A37,'Tüpoloogia tabel'!$C$1:$T$1,0),FALSE)</f>
        <v>223.41379310344828</v>
      </c>
      <c r="Y37" s="228">
        <f>VLOOKUP(Y$4,'Tüpoloogia tabel'!$C$1:$T$51,MATCH($A37,'Tüpoloogia tabel'!$C$1:$T$1,0),FALSE)</f>
        <v>160.55172413793105</v>
      </c>
      <c r="Z37" s="229">
        <f>VLOOKUP(Z$4,'Tüpoloogia tabel'!$C$1:$T$51,MATCH($A37,'Tüpoloogia tabel'!$C$1:$T$1,0),FALSE)</f>
        <v>35.620689655172413</v>
      </c>
      <c r="AA37" s="235"/>
      <c r="AB37" s="235"/>
      <c r="AC37" s="15">
        <f>VLOOKUP(AC$4,'Tüpoloogia tabel'!$C$1:$T$51,MATCH($A37,'Tüpoloogia tabel'!$C$1:$T$1,0),FALSE)</f>
        <v>3.5061666666666658</v>
      </c>
      <c r="AD37" s="15">
        <f>VLOOKUP(AD$4,'Tüpoloogia tabel'!$C$1:$T$51,MATCH($A37,'Tüpoloogia tabel'!$C$1:$T$1,0),FALSE)</f>
        <v>2.5</v>
      </c>
      <c r="AE37" s="15">
        <f>VLOOKUP(AE$4,'Tüpoloogia tabel'!$C$1:$T$51,MATCH($A37,'Tüpoloogia tabel'!$C$1:$T$1,0),FALSE)</f>
        <v>2.2000000000000002</v>
      </c>
      <c r="AF37" s="15">
        <f>VLOOKUP(AF$4,'Tüpoloogia tabel'!$C$1:$T$51,MATCH($A37,'Tüpoloogia tabel'!$C$1:$T$1,0),FALSE)</f>
        <v>11.44736842105263</v>
      </c>
      <c r="AG37" s="15">
        <f>VLOOKUP(AG$4,'Tüpoloogia tabel'!$C$1:$T$51,MATCH($A37,'Tüpoloogia tabel'!$C$1:$T$1,0),FALSE)</f>
        <v>17.660263157894736</v>
      </c>
      <c r="AH37" s="15">
        <f>(VLOOKUP(AH$4,'Tüpoloogia tabel'!$C$1:$T$51,MATCH($A37,'Tüpoloogia tabel'!$C$1:$T$1,0),FALSE))*E37</f>
        <v>7.5</v>
      </c>
      <c r="AI37" s="15">
        <f>(VLOOKUP(AI$4,'Tüpoloogia tabel'!$C$1:$T$51,MATCH($A37,'Tüpoloogia tabel'!$C$1:$T$1,0),FALSE))*D37*E37</f>
        <v>10437.390833333331</v>
      </c>
      <c r="AJ37" s="15">
        <f t="shared" si="5"/>
        <v>270.13842105263154</v>
      </c>
      <c r="AK37" s="15">
        <f>VLOOKUP(AK$4,'Tüpoloogia tabel'!$C$1:$T$51,MATCH($A37,'Tüpoloogia tabel'!$C$1:$T$1,0),FALSE)</f>
        <v>0.8</v>
      </c>
      <c r="AL37" s="15">
        <f>VLOOKUP(AL$4,'Tüpoloogia tabel'!$C$1:$T$51,MATCH($A37,'Tüpoloogia tabel'!$C$1:$T$1,0),FALSE)</f>
        <v>1</v>
      </c>
      <c r="AM37" s="15">
        <f>VLOOKUP(AM$4,'Tüpoloogia tabel'!$C$1:$T$51,MATCH($A37,'Tüpoloogia tabel'!$C$1:$T$1,0),FALSE)</f>
        <v>0.7</v>
      </c>
      <c r="AN37" s="15">
        <f>VLOOKUP(AN$4,'Tüpoloogia tabel'!$C$1:$T$51,MATCH($A37,'Tüpoloogia tabel'!$C$1:$T$1,0),FALSE)</f>
        <v>0.35</v>
      </c>
      <c r="AO37" s="15">
        <f>VLOOKUP(AO$4,'Tüpoloogia tabel'!$C$1:$T$51,MATCH($A37,'Tüpoloogia tabel'!$C$1:$T$1,0),FALSE)</f>
        <v>2.6</v>
      </c>
      <c r="AP37" s="15">
        <f>VLOOKUP(AP$4,'Tüpoloogia tabel'!$C$1:$T$51,MATCH($A37,'Tüpoloogia tabel'!$C$1:$T$1,0),FALSE)</f>
        <v>2</v>
      </c>
      <c r="AQ37" s="15">
        <f>VLOOKUP(AQ$4,'Tüpoloogia tabel'!$C$1:$T$51,MATCH($A37,'Tüpoloogia tabel'!$C$1:$T$1,0),FALSE)</f>
        <v>2.9</v>
      </c>
      <c r="AR37" s="16">
        <f>VLOOKUP(AR$4,'Tüpoloogia tabel'!$C$1:$T$51,MATCH($A37,'Tüpoloogia tabel'!$C$1:$T$1,0),FALSE)</f>
        <v>0.26</v>
      </c>
      <c r="AS37" s="16">
        <f>VLOOKUP(AS$4,'Tüpoloogia tabel'!$C$1:$T$51,MATCH($A37,'Tüpoloogia tabel'!$C$1:$T$1,0),FALSE)</f>
        <v>0.49</v>
      </c>
      <c r="AT37" s="16">
        <f>VLOOKUP(AT$4,'Tüpoloogia tabel'!$C$1:$T$51,MATCH($A37,'Tüpoloogia tabel'!$C$1:$T$1,0),FALSE)</f>
        <v>0.40500000000000003</v>
      </c>
      <c r="AU37" s="16">
        <f>VLOOKUP(AU$4,'Tüpoloogia tabel'!$C$1:$T$51,MATCH($A37,'Tüpoloogia tabel'!$C$1:$T$1,0),FALSE)</f>
        <v>0.15</v>
      </c>
      <c r="AV37" s="16">
        <f>VLOOKUP(AV$4,'Tüpoloogia tabel'!$C$1:$T$51,MATCH($A37,'Tüpoloogia tabel'!$C$1:$T$1,0),FALSE)</f>
        <v>0.2</v>
      </c>
      <c r="AW37" s="16">
        <f>VLOOKUP(AW$4,'Tüpoloogia tabel'!$C$1:$T$51,MATCH($A37,'Tüpoloogia tabel'!$C$1:$T$1,0),FALSE)</f>
        <v>0.01</v>
      </c>
      <c r="AX37" s="16">
        <f>VLOOKUP(AX$4,'Tüpoloogia tabel'!$C$1:$T$51,MATCH($A37,'Tüpoloogia tabel'!$C$1:$T$1,0),FALSE)</f>
        <v>0</v>
      </c>
      <c r="AY37" s="16">
        <f>VLOOKUP(AY$4,'Tüpoloogia tabel'!$C$1:$T$51,MATCH($A37,'Tüpoloogia tabel'!$C$1:$T$1,0),FALSE)</f>
        <v>0.42</v>
      </c>
      <c r="AZ37" s="16">
        <f>VLOOKUP(AZ$4,'Tüpoloogia tabel'!$C$1:$T$51,MATCH($A37,'Tüpoloogia tabel'!$C$1:$T$1,0),FALSE)</f>
        <v>3.1</v>
      </c>
      <c r="BA37" s="232">
        <f>VLOOKUP(BA$4,'Tüpoloogia tabel'!$C$1:$T$51,MATCH($A37,'Tüpoloogia tabel'!$C$1:$T$1,0),FALSE)</f>
        <v>0.30000000000000043</v>
      </c>
      <c r="BB37" s="232">
        <f>VLOOKUP(BB$4,'Tüpoloogia tabel'!$C$1:$T$51,MATCH($A37,'Tüpoloogia tabel'!$C$1:$T$1,0),FALSE)</f>
        <v>0.37</v>
      </c>
      <c r="BC37" s="232">
        <f>VLOOKUP(BC$4,'Tüpoloogia tabel'!$C$1:$T$51,MATCH($A37,'Tüpoloogia tabel'!$C$1:$T$1,0),FALSE)</f>
        <v>0.35</v>
      </c>
      <c r="BD37" s="232">
        <f>VLOOKUP(BD$4,'Tüpoloogia tabel'!$C$1:$T$51,MATCH($A37,'Tüpoloogia tabel'!$C$1:$T$1,0),FALSE)</f>
        <v>0.45</v>
      </c>
      <c r="BE37" s="232">
        <f>VLOOKUP(BE$4,'Tüpoloogia tabel'!$C$1:$T$51,MATCH($A37,'Tüpoloogia tabel'!$C$1:$T$1,0),FALSE)</f>
        <v>0.30000000000000043</v>
      </c>
      <c r="BF37" s="16">
        <f>VLOOKUP(BF$4,'Tüpoloogia tabel'!$C$1:$T$51,MATCH($A37,'Tüpoloogia tabel'!$C$1:$T$1,0),FALSE)</f>
        <v>1.7999999999999998</v>
      </c>
      <c r="BG37" s="16">
        <f>VLOOKUP(BG$4,'Tüpoloogia tabel'!$C$1:$T$51,MATCH($A37,'Tüpoloogia tabel'!$C$1:$T$1,0),FALSE)</f>
        <v>2.199999999999998</v>
      </c>
      <c r="BH37" s="16">
        <f>VLOOKUP(BH$4,'Tüpoloogia tabel'!$C$1:$T$51,MATCH($A37,'Tüpoloogia tabel'!$C$1:$T$1,0),FALSE)</f>
        <v>1.4599999999999973</v>
      </c>
      <c r="BI37" s="16">
        <f>VLOOKUP(BI$4,'Tüpoloogia tabel'!$C$1:$T$51,MATCH($A37,'Tüpoloogia tabel'!$C$1:$T$1,0),FALSE)</f>
        <v>1.579333333333335</v>
      </c>
      <c r="BJ37" s="16">
        <f>VLOOKUP(BJ$4,'Tüpoloogia tabel'!$C$1:$T$51,MATCH($A37,'Tüpoloogia tabel'!$C$1:$T$1,0),FALSE)</f>
        <v>0.8</v>
      </c>
      <c r="BK37" s="16">
        <f>VLOOKUP(BK$4,'Tüpoloogia tabel'!$C$1:$T$51,MATCH($A37,'Tüpoloogia tabel'!$C$1:$T$1,0),FALSE)</f>
        <v>2.0649999999999999</v>
      </c>
      <c r="BL37" s="216">
        <f t="shared" si="6"/>
        <v>8350.8119202433372</v>
      </c>
      <c r="BM37" s="1">
        <v>4</v>
      </c>
      <c r="BN37" s="1">
        <v>0</v>
      </c>
      <c r="BO37" s="1">
        <f t="shared" si="7"/>
        <v>30</v>
      </c>
      <c r="BP37" s="217">
        <f t="shared" si="8"/>
        <v>270.13842105263154</v>
      </c>
      <c r="BQ37" s="217">
        <f t="shared" ref="BQ37:BS37" si="51">BP37</f>
        <v>270.13842105263154</v>
      </c>
      <c r="BR37" s="217">
        <f t="shared" si="51"/>
        <v>270.13842105263154</v>
      </c>
      <c r="BS37" s="217">
        <f t="shared" si="51"/>
        <v>270.13842105263154</v>
      </c>
      <c r="BT37" s="217">
        <f t="shared" si="9"/>
        <v>540.27684210526309</v>
      </c>
      <c r="BU37" s="217">
        <f t="shared" si="10"/>
        <v>1668.2968750000005</v>
      </c>
      <c r="BV37" s="217">
        <f t="shared" si="11"/>
        <v>1960.4188978608918</v>
      </c>
      <c r="BW37" s="217">
        <f t="shared" si="12"/>
        <v>1118.8733555226272</v>
      </c>
      <c r="BX37" s="216">
        <f t="shared" si="13"/>
        <v>0.60478582141000636</v>
      </c>
      <c r="BY37" s="216">
        <f t="shared" si="18"/>
        <v>729.37170062046766</v>
      </c>
      <c r="BZ37" s="216">
        <f t="shared" si="21"/>
        <v>10199.056976386431</v>
      </c>
      <c r="CA37" s="216">
        <f t="shared" si="19"/>
        <v>9080.1836208638051</v>
      </c>
      <c r="CB37" s="218">
        <f t="shared" si="14"/>
        <v>2.8091182053182489</v>
      </c>
    </row>
    <row r="38" spans="1:80" x14ac:dyDescent="0.25">
      <c r="A38" s="248" t="s">
        <v>474</v>
      </c>
      <c r="B38" s="231" t="s">
        <v>666</v>
      </c>
      <c r="C38" s="231" t="s">
        <v>462</v>
      </c>
      <c r="D38" s="249">
        <v>7</v>
      </c>
      <c r="E38" s="249">
        <v>4</v>
      </c>
      <c r="F38" s="250"/>
      <c r="G38" s="15">
        <f>(VLOOKUP(G$4,'Tüpoloogia tabel'!$C$1:$T$51,MATCH($A38,'Tüpoloogia tabel'!$C$1:$T$1,0),FALSE))*D38</f>
        <v>1391.652111111111</v>
      </c>
      <c r="H38" s="15">
        <f>(VLOOKUP(H$4,'Tüpoloogia tabel'!$C$1:$T$51,MATCH($A38,'Tüpoloogia tabel'!$C$1:$T$1,0),FALSE))*D38*E38</f>
        <v>92.392222222222216</v>
      </c>
      <c r="I38" s="15">
        <f>(VLOOKUP(I$4,'Tüpoloogia tabel'!$C$1:$T$51,MATCH($A38,'Tüpoloogia tabel'!$C$1:$T$1,0),FALSE))*D38*E38</f>
        <v>287.25277777777779</v>
      </c>
      <c r="J38" s="15">
        <f>(VLOOKUP(J$4,'Tüpoloogia tabel'!$C$1:$T$51,MATCH($A38,'Tüpoloogia tabel'!$C$1:$T$1,0),FALSE))*D38*E38</f>
        <v>5192.7109111111113</v>
      </c>
      <c r="K38" s="15">
        <f>(VLOOKUP(K$4,'Tüpoloogia tabel'!$C$1:$T$51,MATCH($A38,'Tüpoloogia tabel'!$C$1:$T$1,0),FALSE))*D38*E38</f>
        <v>4309.8618888888886</v>
      </c>
      <c r="L38" s="244">
        <f>VLOOKUP(L$4,'Tüpoloogia tabel'!$C$1:$T$51,MATCH($A38,'Tüpoloogia tabel'!$C$1:$T$1,0),FALSE)</f>
        <v>70</v>
      </c>
      <c r="M38" s="228">
        <f>VLOOKUP(M$4,'Tüpoloogia tabel'!$C$1:$T$51,MATCH($A38,'Tüpoloogia tabel'!$C$1:$T$1,0),FALSE)</f>
        <v>0</v>
      </c>
      <c r="N38" s="228">
        <f>VLOOKUP(N$4,'Tüpoloogia tabel'!$C$1:$T$51,MATCH($A38,'Tüpoloogia tabel'!$C$1:$T$1,0),FALSE)</f>
        <v>96.666666666666671</v>
      </c>
      <c r="O38" s="245">
        <f>VLOOKUP(O$4,'Tüpoloogia tabel'!$C$1:$T$51,MATCH($A38,'Tüpoloogia tabel'!$C$1:$T$1,0),FALSE)</f>
        <v>0.26409503068076284</v>
      </c>
      <c r="P38" s="228">
        <f>VLOOKUP(P$4,'Tüpoloogia tabel'!$C$1:$T$51,MATCH($A38,'Tüpoloogia tabel'!$C$1:$T$1,0),FALSE)</f>
        <v>63.333333333333329</v>
      </c>
      <c r="Q38" s="335">
        <f t="shared" si="0"/>
        <v>9981.3263157894744</v>
      </c>
      <c r="R38" s="336">
        <f t="shared" si="15"/>
        <v>7317.5876361863484</v>
      </c>
      <c r="S38" s="14">
        <f t="shared" si="1"/>
        <v>1391.652111111111</v>
      </c>
      <c r="T38" s="336">
        <f t="shared" si="2"/>
        <v>1391.652111111111</v>
      </c>
      <c r="U38" s="4">
        <f t="shared" si="3"/>
        <v>27.71999999999997</v>
      </c>
      <c r="V38" s="337">
        <f t="shared" si="4"/>
        <v>2636.0186796031267</v>
      </c>
      <c r="W38" s="338">
        <f t="shared" si="16"/>
        <v>3.7739210842533804</v>
      </c>
      <c r="X38" s="228">
        <f>VLOOKUP(X$4,'Tüpoloogia tabel'!$C$1:$T$51,MATCH($A38,'Tüpoloogia tabel'!$C$1:$T$1,0),FALSE)</f>
        <v>223.41379310344828</v>
      </c>
      <c r="Y38" s="228">
        <f>VLOOKUP(Y$4,'Tüpoloogia tabel'!$C$1:$T$51,MATCH($A38,'Tüpoloogia tabel'!$C$1:$T$1,0),FALSE)</f>
        <v>160.55172413793105</v>
      </c>
      <c r="Z38" s="229">
        <f>VLOOKUP(Z$4,'Tüpoloogia tabel'!$C$1:$T$51,MATCH($A38,'Tüpoloogia tabel'!$C$1:$T$1,0),FALSE)</f>
        <v>35.620689655172413</v>
      </c>
      <c r="AA38" s="235"/>
      <c r="AB38" s="235"/>
      <c r="AC38" s="15">
        <f>VLOOKUP(AC$4,'Tüpoloogia tabel'!$C$1:$T$51,MATCH($A38,'Tüpoloogia tabel'!$C$1:$T$1,0),FALSE)</f>
        <v>3.5061666666666658</v>
      </c>
      <c r="AD38" s="15">
        <f>VLOOKUP(AD$4,'Tüpoloogia tabel'!$C$1:$T$51,MATCH($A38,'Tüpoloogia tabel'!$C$1:$T$1,0),FALSE)</f>
        <v>2.5</v>
      </c>
      <c r="AE38" s="15">
        <f>VLOOKUP(AE$4,'Tüpoloogia tabel'!$C$1:$T$51,MATCH($A38,'Tüpoloogia tabel'!$C$1:$T$1,0),FALSE)</f>
        <v>2.2000000000000002</v>
      </c>
      <c r="AF38" s="15">
        <f>VLOOKUP(AF$4,'Tüpoloogia tabel'!$C$1:$T$51,MATCH($A38,'Tüpoloogia tabel'!$C$1:$T$1,0),FALSE)</f>
        <v>11.44736842105263</v>
      </c>
      <c r="AG38" s="15">
        <f>VLOOKUP(AG$4,'Tüpoloogia tabel'!$C$1:$T$51,MATCH($A38,'Tüpoloogia tabel'!$C$1:$T$1,0),FALSE)</f>
        <v>17.660263157894736</v>
      </c>
      <c r="AH38" s="15">
        <f>(VLOOKUP(AH$4,'Tüpoloogia tabel'!$C$1:$T$51,MATCH($A38,'Tüpoloogia tabel'!$C$1:$T$1,0),FALSE))*E38</f>
        <v>10</v>
      </c>
      <c r="AI38" s="15">
        <f>(VLOOKUP(AI$4,'Tüpoloogia tabel'!$C$1:$T$51,MATCH($A38,'Tüpoloogia tabel'!$C$1:$T$1,0),FALSE))*D38*E38</f>
        <v>13916.521111111109</v>
      </c>
      <c r="AJ38" s="15">
        <f t="shared" si="5"/>
        <v>270.13842105263154</v>
      </c>
      <c r="AK38" s="15">
        <f>VLOOKUP(AK$4,'Tüpoloogia tabel'!$C$1:$T$51,MATCH($A38,'Tüpoloogia tabel'!$C$1:$T$1,0),FALSE)</f>
        <v>0.8</v>
      </c>
      <c r="AL38" s="15">
        <f>VLOOKUP(AL$4,'Tüpoloogia tabel'!$C$1:$T$51,MATCH($A38,'Tüpoloogia tabel'!$C$1:$T$1,0),FALSE)</f>
        <v>1</v>
      </c>
      <c r="AM38" s="15">
        <f>VLOOKUP(AM$4,'Tüpoloogia tabel'!$C$1:$T$51,MATCH($A38,'Tüpoloogia tabel'!$C$1:$T$1,0),FALSE)</f>
        <v>0.7</v>
      </c>
      <c r="AN38" s="15">
        <f>VLOOKUP(AN$4,'Tüpoloogia tabel'!$C$1:$T$51,MATCH($A38,'Tüpoloogia tabel'!$C$1:$T$1,0),FALSE)</f>
        <v>0.35</v>
      </c>
      <c r="AO38" s="15">
        <f>VLOOKUP(AO$4,'Tüpoloogia tabel'!$C$1:$T$51,MATCH($A38,'Tüpoloogia tabel'!$C$1:$T$1,0),FALSE)</f>
        <v>2.6</v>
      </c>
      <c r="AP38" s="15">
        <f>VLOOKUP(AP$4,'Tüpoloogia tabel'!$C$1:$T$51,MATCH($A38,'Tüpoloogia tabel'!$C$1:$T$1,0),FALSE)</f>
        <v>2</v>
      </c>
      <c r="AQ38" s="15">
        <f>VLOOKUP(AQ$4,'Tüpoloogia tabel'!$C$1:$T$51,MATCH($A38,'Tüpoloogia tabel'!$C$1:$T$1,0),FALSE)</f>
        <v>2.9</v>
      </c>
      <c r="AR38" s="16">
        <f>VLOOKUP(AR$4,'Tüpoloogia tabel'!$C$1:$T$51,MATCH($A38,'Tüpoloogia tabel'!$C$1:$T$1,0),FALSE)</f>
        <v>0.26</v>
      </c>
      <c r="AS38" s="16">
        <f>VLOOKUP(AS$4,'Tüpoloogia tabel'!$C$1:$T$51,MATCH($A38,'Tüpoloogia tabel'!$C$1:$T$1,0),FALSE)</f>
        <v>0.49</v>
      </c>
      <c r="AT38" s="16">
        <f>VLOOKUP(AT$4,'Tüpoloogia tabel'!$C$1:$T$51,MATCH($A38,'Tüpoloogia tabel'!$C$1:$T$1,0),FALSE)</f>
        <v>0.40500000000000003</v>
      </c>
      <c r="AU38" s="16">
        <f>VLOOKUP(AU$4,'Tüpoloogia tabel'!$C$1:$T$51,MATCH($A38,'Tüpoloogia tabel'!$C$1:$T$1,0),FALSE)</f>
        <v>0.15</v>
      </c>
      <c r="AV38" s="16">
        <f>VLOOKUP(AV$4,'Tüpoloogia tabel'!$C$1:$T$51,MATCH($A38,'Tüpoloogia tabel'!$C$1:$T$1,0),FALSE)</f>
        <v>0.2</v>
      </c>
      <c r="AW38" s="16">
        <f>VLOOKUP(AW$4,'Tüpoloogia tabel'!$C$1:$T$51,MATCH($A38,'Tüpoloogia tabel'!$C$1:$T$1,0),FALSE)</f>
        <v>0.01</v>
      </c>
      <c r="AX38" s="16">
        <f>VLOOKUP(AX$4,'Tüpoloogia tabel'!$C$1:$T$51,MATCH($A38,'Tüpoloogia tabel'!$C$1:$T$1,0),FALSE)</f>
        <v>0</v>
      </c>
      <c r="AY38" s="16">
        <f>VLOOKUP(AY$4,'Tüpoloogia tabel'!$C$1:$T$51,MATCH($A38,'Tüpoloogia tabel'!$C$1:$T$1,0),FALSE)</f>
        <v>0.42</v>
      </c>
      <c r="AZ38" s="16">
        <f>VLOOKUP(AZ$4,'Tüpoloogia tabel'!$C$1:$T$51,MATCH($A38,'Tüpoloogia tabel'!$C$1:$T$1,0),FALSE)</f>
        <v>3.1</v>
      </c>
      <c r="BA38" s="232">
        <f>VLOOKUP(BA$4,'Tüpoloogia tabel'!$C$1:$T$51,MATCH($A38,'Tüpoloogia tabel'!$C$1:$T$1,0),FALSE)</f>
        <v>0.30000000000000043</v>
      </c>
      <c r="BB38" s="232">
        <f>VLOOKUP(BB$4,'Tüpoloogia tabel'!$C$1:$T$51,MATCH($A38,'Tüpoloogia tabel'!$C$1:$T$1,0),FALSE)</f>
        <v>0.37</v>
      </c>
      <c r="BC38" s="232">
        <f>VLOOKUP(BC$4,'Tüpoloogia tabel'!$C$1:$T$51,MATCH($A38,'Tüpoloogia tabel'!$C$1:$T$1,0),FALSE)</f>
        <v>0.35</v>
      </c>
      <c r="BD38" s="232">
        <f>VLOOKUP(BD$4,'Tüpoloogia tabel'!$C$1:$T$51,MATCH($A38,'Tüpoloogia tabel'!$C$1:$T$1,0),FALSE)</f>
        <v>0.45</v>
      </c>
      <c r="BE38" s="232">
        <f>VLOOKUP(BE$4,'Tüpoloogia tabel'!$C$1:$T$51,MATCH($A38,'Tüpoloogia tabel'!$C$1:$T$1,0),FALSE)</f>
        <v>0.30000000000000043</v>
      </c>
      <c r="BF38" s="16">
        <f>VLOOKUP(BF$4,'Tüpoloogia tabel'!$C$1:$T$51,MATCH($A38,'Tüpoloogia tabel'!$C$1:$T$1,0),FALSE)</f>
        <v>1.7999999999999998</v>
      </c>
      <c r="BG38" s="16">
        <f>VLOOKUP(BG$4,'Tüpoloogia tabel'!$C$1:$T$51,MATCH($A38,'Tüpoloogia tabel'!$C$1:$T$1,0),FALSE)</f>
        <v>2.199999999999998</v>
      </c>
      <c r="BH38" s="16">
        <f>VLOOKUP(BH$4,'Tüpoloogia tabel'!$C$1:$T$51,MATCH($A38,'Tüpoloogia tabel'!$C$1:$T$1,0),FALSE)</f>
        <v>1.4599999999999973</v>
      </c>
      <c r="BI38" s="16">
        <f>VLOOKUP(BI$4,'Tüpoloogia tabel'!$C$1:$T$51,MATCH($A38,'Tüpoloogia tabel'!$C$1:$T$1,0),FALSE)</f>
        <v>1.579333333333335</v>
      </c>
      <c r="BJ38" s="16">
        <f>VLOOKUP(BJ$4,'Tüpoloogia tabel'!$C$1:$T$51,MATCH($A38,'Tüpoloogia tabel'!$C$1:$T$1,0),FALSE)</f>
        <v>0.8</v>
      </c>
      <c r="BK38" s="16">
        <f>VLOOKUP(BK$4,'Tüpoloogia tabel'!$C$1:$T$51,MATCH($A38,'Tüpoloogia tabel'!$C$1:$T$1,0),FALSE)</f>
        <v>2.0649999999999999</v>
      </c>
      <c r="BL38" s="216">
        <f t="shared" si="6"/>
        <v>13323.879686115644</v>
      </c>
      <c r="BM38" s="1">
        <v>4</v>
      </c>
      <c r="BN38" s="1">
        <v>0</v>
      </c>
      <c r="BO38" s="1">
        <f t="shared" si="7"/>
        <v>40</v>
      </c>
      <c r="BP38" s="217">
        <f t="shared" si="8"/>
        <v>270.13842105263154</v>
      </c>
      <c r="BQ38" s="217">
        <f t="shared" ref="BQ38:BS38" si="52">BP38</f>
        <v>270.13842105263154</v>
      </c>
      <c r="BR38" s="217">
        <f t="shared" si="52"/>
        <v>270.13842105263154</v>
      </c>
      <c r="BS38" s="217">
        <f t="shared" si="52"/>
        <v>270.13842105263154</v>
      </c>
      <c r="BT38" s="217">
        <f t="shared" si="9"/>
        <v>810.41526315789463</v>
      </c>
      <c r="BU38" s="217">
        <f t="shared" si="10"/>
        <v>2942.5277777777778</v>
      </c>
      <c r="BV38" s="217">
        <f t="shared" si="11"/>
        <v>3474.5627483738763</v>
      </c>
      <c r="BW38" s="217">
        <f t="shared" si="12"/>
        <v>1760.1151569486069</v>
      </c>
      <c r="BX38" s="216">
        <f t="shared" si="13"/>
        <v>0.97933980898310624</v>
      </c>
      <c r="BY38" s="216">
        <f t="shared" si="18"/>
        <v>1181.0838096336261</v>
      </c>
      <c r="BZ38" s="216">
        <f t="shared" si="21"/>
        <v>16265.078652697877</v>
      </c>
      <c r="CA38" s="216">
        <f t="shared" si="19"/>
        <v>14504.963495749271</v>
      </c>
      <c r="CB38" s="218">
        <f t="shared" si="14"/>
        <v>3.3655286108225497</v>
      </c>
    </row>
    <row r="39" spans="1:80" x14ac:dyDescent="0.25">
      <c r="A39" s="248" t="s">
        <v>474</v>
      </c>
      <c r="B39" s="231" t="s">
        <v>667</v>
      </c>
      <c r="C39" s="231" t="s">
        <v>462</v>
      </c>
      <c r="D39" s="249">
        <v>7</v>
      </c>
      <c r="E39" s="249">
        <v>5</v>
      </c>
      <c r="F39" s="250"/>
      <c r="G39" s="15">
        <f>(VLOOKUP(G$4,'Tüpoloogia tabel'!$C$1:$T$51,MATCH($A39,'Tüpoloogia tabel'!$C$1:$T$1,0),FALSE))*D39</f>
        <v>1391.652111111111</v>
      </c>
      <c r="H39" s="15">
        <f>(VLOOKUP(H$4,'Tüpoloogia tabel'!$C$1:$T$51,MATCH($A39,'Tüpoloogia tabel'!$C$1:$T$1,0),FALSE))*D39*E39</f>
        <v>115.49027777777778</v>
      </c>
      <c r="I39" s="15">
        <f>(VLOOKUP(I$4,'Tüpoloogia tabel'!$C$1:$T$51,MATCH($A39,'Tüpoloogia tabel'!$C$1:$T$1,0),FALSE))*D39*E39</f>
        <v>359.06597222222223</v>
      </c>
      <c r="J39" s="15">
        <f>(VLOOKUP(J$4,'Tüpoloogia tabel'!$C$1:$T$51,MATCH($A39,'Tüpoloogia tabel'!$C$1:$T$1,0),FALSE))*D39*E39</f>
        <v>6490.8886388888895</v>
      </c>
      <c r="K39" s="15">
        <f>(VLOOKUP(K$4,'Tüpoloogia tabel'!$C$1:$T$51,MATCH($A39,'Tüpoloogia tabel'!$C$1:$T$1,0),FALSE))*D39*E39</f>
        <v>5387.3273611111108</v>
      </c>
      <c r="L39" s="244">
        <f>VLOOKUP(L$4,'Tüpoloogia tabel'!$C$1:$T$51,MATCH($A39,'Tüpoloogia tabel'!$C$1:$T$1,0),FALSE)</f>
        <v>70</v>
      </c>
      <c r="M39" s="228">
        <f>VLOOKUP(M$4,'Tüpoloogia tabel'!$C$1:$T$51,MATCH($A39,'Tüpoloogia tabel'!$C$1:$T$1,0),FALSE)</f>
        <v>0</v>
      </c>
      <c r="N39" s="228">
        <f>VLOOKUP(N$4,'Tüpoloogia tabel'!$C$1:$T$51,MATCH($A39,'Tüpoloogia tabel'!$C$1:$T$1,0),FALSE)</f>
        <v>96.666666666666671</v>
      </c>
      <c r="O39" s="245">
        <f>VLOOKUP(O$4,'Tüpoloogia tabel'!$C$1:$T$51,MATCH($A39,'Tüpoloogia tabel'!$C$1:$T$1,0),FALSE)</f>
        <v>0.26409503068076284</v>
      </c>
      <c r="P39" s="228">
        <f>VLOOKUP(P$4,'Tüpoloogia tabel'!$C$1:$T$51,MATCH($A39,'Tüpoloogia tabel'!$C$1:$T$1,0),FALSE)</f>
        <v>63.333333333333329</v>
      </c>
      <c r="Q39" s="335">
        <f t="shared" si="0"/>
        <v>15567.20394736842</v>
      </c>
      <c r="R39" s="336">
        <f t="shared" si="15"/>
        <v>11428.262743274465</v>
      </c>
      <c r="S39" s="14">
        <f t="shared" si="1"/>
        <v>1391.652111111111</v>
      </c>
      <c r="T39" s="336">
        <f t="shared" si="2"/>
        <v>1391.652111111111</v>
      </c>
      <c r="U39" s="4">
        <f t="shared" si="3"/>
        <v>27.71999999999997</v>
      </c>
      <c r="V39" s="337">
        <f t="shared" si="4"/>
        <v>4111.2212040939557</v>
      </c>
      <c r="W39" s="338">
        <f t="shared" si="16"/>
        <v>4.4648521440622249</v>
      </c>
      <c r="X39" s="228">
        <f>VLOOKUP(X$4,'Tüpoloogia tabel'!$C$1:$T$51,MATCH($A39,'Tüpoloogia tabel'!$C$1:$T$1,0),FALSE)</f>
        <v>223.41379310344828</v>
      </c>
      <c r="Y39" s="228">
        <f>VLOOKUP(Y$4,'Tüpoloogia tabel'!$C$1:$T$51,MATCH($A39,'Tüpoloogia tabel'!$C$1:$T$1,0),FALSE)</f>
        <v>160.55172413793105</v>
      </c>
      <c r="Z39" s="229">
        <f>VLOOKUP(Z$4,'Tüpoloogia tabel'!$C$1:$T$51,MATCH($A39,'Tüpoloogia tabel'!$C$1:$T$1,0),FALSE)</f>
        <v>35.620689655172413</v>
      </c>
      <c r="AA39" s="235"/>
      <c r="AB39" s="235"/>
      <c r="AC39" s="15">
        <f>VLOOKUP(AC$4,'Tüpoloogia tabel'!$C$1:$T$51,MATCH($A39,'Tüpoloogia tabel'!$C$1:$T$1,0),FALSE)</f>
        <v>3.5061666666666658</v>
      </c>
      <c r="AD39" s="15">
        <f>VLOOKUP(AD$4,'Tüpoloogia tabel'!$C$1:$T$51,MATCH($A39,'Tüpoloogia tabel'!$C$1:$T$1,0),FALSE)</f>
        <v>2.5</v>
      </c>
      <c r="AE39" s="15">
        <f>VLOOKUP(AE$4,'Tüpoloogia tabel'!$C$1:$T$51,MATCH($A39,'Tüpoloogia tabel'!$C$1:$T$1,0),FALSE)</f>
        <v>2.2000000000000002</v>
      </c>
      <c r="AF39" s="15">
        <f>VLOOKUP(AF$4,'Tüpoloogia tabel'!$C$1:$T$51,MATCH($A39,'Tüpoloogia tabel'!$C$1:$T$1,0),FALSE)</f>
        <v>11.44736842105263</v>
      </c>
      <c r="AG39" s="15">
        <f>VLOOKUP(AG$4,'Tüpoloogia tabel'!$C$1:$T$51,MATCH($A39,'Tüpoloogia tabel'!$C$1:$T$1,0),FALSE)</f>
        <v>17.660263157894736</v>
      </c>
      <c r="AH39" s="15">
        <f>(VLOOKUP(AH$4,'Tüpoloogia tabel'!$C$1:$T$51,MATCH($A39,'Tüpoloogia tabel'!$C$1:$T$1,0),FALSE))*E39</f>
        <v>12.5</v>
      </c>
      <c r="AI39" s="15">
        <f>(VLOOKUP(AI$4,'Tüpoloogia tabel'!$C$1:$T$51,MATCH($A39,'Tüpoloogia tabel'!$C$1:$T$1,0),FALSE))*D39*E39</f>
        <v>17395.651388888888</v>
      </c>
      <c r="AJ39" s="15">
        <f t="shared" si="5"/>
        <v>270.13842105263154</v>
      </c>
      <c r="AK39" s="15">
        <f>VLOOKUP(AK$4,'Tüpoloogia tabel'!$C$1:$T$51,MATCH($A39,'Tüpoloogia tabel'!$C$1:$T$1,0),FALSE)</f>
        <v>0.8</v>
      </c>
      <c r="AL39" s="15">
        <f>VLOOKUP(AL$4,'Tüpoloogia tabel'!$C$1:$T$51,MATCH($A39,'Tüpoloogia tabel'!$C$1:$T$1,0),FALSE)</f>
        <v>1</v>
      </c>
      <c r="AM39" s="15">
        <f>VLOOKUP(AM$4,'Tüpoloogia tabel'!$C$1:$T$51,MATCH($A39,'Tüpoloogia tabel'!$C$1:$T$1,0),FALSE)</f>
        <v>0.7</v>
      </c>
      <c r="AN39" s="15">
        <f>VLOOKUP(AN$4,'Tüpoloogia tabel'!$C$1:$T$51,MATCH($A39,'Tüpoloogia tabel'!$C$1:$T$1,0),FALSE)</f>
        <v>0.35</v>
      </c>
      <c r="AO39" s="15">
        <f>VLOOKUP(AO$4,'Tüpoloogia tabel'!$C$1:$T$51,MATCH($A39,'Tüpoloogia tabel'!$C$1:$T$1,0),FALSE)</f>
        <v>2.6</v>
      </c>
      <c r="AP39" s="15">
        <f>VLOOKUP(AP$4,'Tüpoloogia tabel'!$C$1:$T$51,MATCH($A39,'Tüpoloogia tabel'!$C$1:$T$1,0),FALSE)</f>
        <v>2</v>
      </c>
      <c r="AQ39" s="15">
        <f>VLOOKUP(AQ$4,'Tüpoloogia tabel'!$C$1:$T$51,MATCH($A39,'Tüpoloogia tabel'!$C$1:$T$1,0),FALSE)</f>
        <v>2.9</v>
      </c>
      <c r="AR39" s="16">
        <f>VLOOKUP(AR$4,'Tüpoloogia tabel'!$C$1:$T$51,MATCH($A39,'Tüpoloogia tabel'!$C$1:$T$1,0),FALSE)</f>
        <v>0.26</v>
      </c>
      <c r="AS39" s="16">
        <f>VLOOKUP(AS$4,'Tüpoloogia tabel'!$C$1:$T$51,MATCH($A39,'Tüpoloogia tabel'!$C$1:$T$1,0),FALSE)</f>
        <v>0.49</v>
      </c>
      <c r="AT39" s="16">
        <f>VLOOKUP(AT$4,'Tüpoloogia tabel'!$C$1:$T$51,MATCH($A39,'Tüpoloogia tabel'!$C$1:$T$1,0),FALSE)</f>
        <v>0.40500000000000003</v>
      </c>
      <c r="AU39" s="16">
        <f>VLOOKUP(AU$4,'Tüpoloogia tabel'!$C$1:$T$51,MATCH($A39,'Tüpoloogia tabel'!$C$1:$T$1,0),FALSE)</f>
        <v>0.15</v>
      </c>
      <c r="AV39" s="16">
        <f>VLOOKUP(AV$4,'Tüpoloogia tabel'!$C$1:$T$51,MATCH($A39,'Tüpoloogia tabel'!$C$1:$T$1,0),FALSE)</f>
        <v>0.2</v>
      </c>
      <c r="AW39" s="16">
        <f>VLOOKUP(AW$4,'Tüpoloogia tabel'!$C$1:$T$51,MATCH($A39,'Tüpoloogia tabel'!$C$1:$T$1,0),FALSE)</f>
        <v>0.01</v>
      </c>
      <c r="AX39" s="16">
        <f>VLOOKUP(AX$4,'Tüpoloogia tabel'!$C$1:$T$51,MATCH($A39,'Tüpoloogia tabel'!$C$1:$T$1,0),FALSE)</f>
        <v>0</v>
      </c>
      <c r="AY39" s="16">
        <f>VLOOKUP(AY$4,'Tüpoloogia tabel'!$C$1:$T$51,MATCH($A39,'Tüpoloogia tabel'!$C$1:$T$1,0),FALSE)</f>
        <v>0.42</v>
      </c>
      <c r="AZ39" s="16">
        <f>VLOOKUP(AZ$4,'Tüpoloogia tabel'!$C$1:$T$51,MATCH($A39,'Tüpoloogia tabel'!$C$1:$T$1,0),FALSE)</f>
        <v>3.1</v>
      </c>
      <c r="BA39" s="232">
        <f>VLOOKUP(BA$4,'Tüpoloogia tabel'!$C$1:$T$51,MATCH($A39,'Tüpoloogia tabel'!$C$1:$T$1,0),FALSE)</f>
        <v>0.30000000000000043</v>
      </c>
      <c r="BB39" s="232">
        <f>VLOOKUP(BB$4,'Tüpoloogia tabel'!$C$1:$T$51,MATCH($A39,'Tüpoloogia tabel'!$C$1:$T$1,0),FALSE)</f>
        <v>0.37</v>
      </c>
      <c r="BC39" s="232">
        <f>VLOOKUP(BC$4,'Tüpoloogia tabel'!$C$1:$T$51,MATCH($A39,'Tüpoloogia tabel'!$C$1:$T$1,0),FALSE)</f>
        <v>0.35</v>
      </c>
      <c r="BD39" s="232">
        <f>VLOOKUP(BD$4,'Tüpoloogia tabel'!$C$1:$T$51,MATCH($A39,'Tüpoloogia tabel'!$C$1:$T$1,0),FALSE)</f>
        <v>0.45</v>
      </c>
      <c r="BE39" s="232">
        <f>VLOOKUP(BE$4,'Tüpoloogia tabel'!$C$1:$T$51,MATCH($A39,'Tüpoloogia tabel'!$C$1:$T$1,0),FALSE)</f>
        <v>0.30000000000000043</v>
      </c>
      <c r="BF39" s="16">
        <f>VLOOKUP(BF$4,'Tüpoloogia tabel'!$C$1:$T$51,MATCH($A39,'Tüpoloogia tabel'!$C$1:$T$1,0),FALSE)</f>
        <v>1.7999999999999998</v>
      </c>
      <c r="BG39" s="16">
        <f>VLOOKUP(BG$4,'Tüpoloogia tabel'!$C$1:$T$51,MATCH($A39,'Tüpoloogia tabel'!$C$1:$T$1,0),FALSE)</f>
        <v>2.199999999999998</v>
      </c>
      <c r="BH39" s="16">
        <f>VLOOKUP(BH$4,'Tüpoloogia tabel'!$C$1:$T$51,MATCH($A39,'Tüpoloogia tabel'!$C$1:$T$1,0),FALSE)</f>
        <v>1.4599999999999973</v>
      </c>
      <c r="BI39" s="16">
        <f>VLOOKUP(BI$4,'Tüpoloogia tabel'!$C$1:$T$51,MATCH($A39,'Tüpoloogia tabel'!$C$1:$T$1,0),FALSE)</f>
        <v>1.579333333333335</v>
      </c>
      <c r="BJ39" s="16">
        <f>VLOOKUP(BJ$4,'Tüpoloogia tabel'!$C$1:$T$51,MATCH($A39,'Tüpoloogia tabel'!$C$1:$T$1,0),FALSE)</f>
        <v>0.8</v>
      </c>
      <c r="BK39" s="16">
        <f>VLOOKUP(BK$4,'Tüpoloogia tabel'!$C$1:$T$51,MATCH($A39,'Tüpoloogia tabel'!$C$1:$T$1,0),FALSE)</f>
        <v>2.0649999999999999</v>
      </c>
      <c r="BL39" s="216">
        <f t="shared" si="6"/>
        <v>19710.345073216879</v>
      </c>
      <c r="BM39" s="1">
        <v>4</v>
      </c>
      <c r="BN39" s="1">
        <v>0</v>
      </c>
      <c r="BO39" s="1">
        <f t="shared" si="7"/>
        <v>50</v>
      </c>
      <c r="BP39" s="217">
        <f t="shared" si="8"/>
        <v>270.13842105263154</v>
      </c>
      <c r="BQ39" s="217">
        <f t="shared" ref="BQ39:BS39" si="53">BP39</f>
        <v>270.13842105263154</v>
      </c>
      <c r="BR39" s="217">
        <f t="shared" si="53"/>
        <v>270.13842105263154</v>
      </c>
      <c r="BS39" s="217">
        <f t="shared" si="53"/>
        <v>270.13842105263154</v>
      </c>
      <c r="BT39" s="217">
        <f t="shared" si="9"/>
        <v>1080.5536842105262</v>
      </c>
      <c r="BU39" s="217">
        <f t="shared" si="10"/>
        <v>4575.8246527777774</v>
      </c>
      <c r="BV39" s="217">
        <f t="shared" si="11"/>
        <v>5419.0420411665391</v>
      </c>
      <c r="BW39" s="217">
        <f t="shared" si="12"/>
        <v>2582.0978441320517</v>
      </c>
      <c r="BX39" s="216">
        <f t="shared" si="13"/>
        <v>1.4603459383690707</v>
      </c>
      <c r="BY39" s="216">
        <f t="shared" si="18"/>
        <v>1761.1772016730993</v>
      </c>
      <c r="BZ39" s="216">
        <f t="shared" si="21"/>
        <v>24053.620119022031</v>
      </c>
      <c r="CA39" s="216">
        <f t="shared" si="19"/>
        <v>21471.522274889976</v>
      </c>
      <c r="CB39" s="218">
        <f t="shared" si="14"/>
        <v>3.9855610835688249</v>
      </c>
    </row>
    <row r="40" spans="1:80" x14ac:dyDescent="0.25">
      <c r="A40" s="248" t="s">
        <v>474</v>
      </c>
      <c r="B40" s="231" t="s">
        <v>668</v>
      </c>
      <c r="C40" s="231" t="s">
        <v>462</v>
      </c>
      <c r="D40" s="249">
        <v>8</v>
      </c>
      <c r="E40" s="249">
        <v>1</v>
      </c>
      <c r="F40" s="250"/>
      <c r="G40" s="15">
        <f>(VLOOKUP(G$4,'Tüpoloogia tabel'!$C$1:$T$51,MATCH($A40,'Tüpoloogia tabel'!$C$1:$T$1,0),FALSE))*D40</f>
        <v>1590.4595555555554</v>
      </c>
      <c r="H40" s="15">
        <f>(VLOOKUP(H$4,'Tüpoloogia tabel'!$C$1:$T$51,MATCH($A40,'Tüpoloogia tabel'!$C$1:$T$1,0),FALSE))*D40*E40</f>
        <v>26.397777777777776</v>
      </c>
      <c r="I40" s="15">
        <f>(VLOOKUP(I$4,'Tüpoloogia tabel'!$C$1:$T$51,MATCH($A40,'Tüpoloogia tabel'!$C$1:$T$1,0),FALSE))*D40*E40</f>
        <v>82.072222222222223</v>
      </c>
      <c r="J40" s="15">
        <f>(VLOOKUP(J$4,'Tüpoloogia tabel'!$C$1:$T$51,MATCH($A40,'Tüpoloogia tabel'!$C$1:$T$1,0),FALSE))*D40*E40</f>
        <v>1483.6316888888889</v>
      </c>
      <c r="K40" s="15">
        <f>(VLOOKUP(K$4,'Tüpoloogia tabel'!$C$1:$T$51,MATCH($A40,'Tüpoloogia tabel'!$C$1:$T$1,0),FALSE))*D40*E40</f>
        <v>1231.3891111111111</v>
      </c>
      <c r="L40" s="244">
        <f>VLOOKUP(L$4,'Tüpoloogia tabel'!$C$1:$T$51,MATCH($A40,'Tüpoloogia tabel'!$C$1:$T$1,0),FALSE)</f>
        <v>70</v>
      </c>
      <c r="M40" s="228">
        <f>VLOOKUP(M$4,'Tüpoloogia tabel'!$C$1:$T$51,MATCH($A40,'Tüpoloogia tabel'!$C$1:$T$1,0),FALSE)</f>
        <v>0</v>
      </c>
      <c r="N40" s="228">
        <f>VLOOKUP(N$4,'Tüpoloogia tabel'!$C$1:$T$51,MATCH($A40,'Tüpoloogia tabel'!$C$1:$T$1,0),FALSE)</f>
        <v>96.666666666666671</v>
      </c>
      <c r="O40" s="245">
        <f>VLOOKUP(O$4,'Tüpoloogia tabel'!$C$1:$T$51,MATCH($A40,'Tüpoloogia tabel'!$C$1:$T$1,0),FALSE)</f>
        <v>0.26409503068076284</v>
      </c>
      <c r="P40" s="228">
        <f>VLOOKUP(P$4,'Tüpoloogia tabel'!$C$1:$T$51,MATCH($A40,'Tüpoloogia tabel'!$C$1:$T$1,0),FALSE)</f>
        <v>63.333333333333329</v>
      </c>
      <c r="Q40" s="335">
        <f t="shared" si="0"/>
        <v>729.30526315789461</v>
      </c>
      <c r="R40" s="336">
        <f t="shared" si="15"/>
        <v>505.01936730856869</v>
      </c>
      <c r="S40" s="14">
        <f t="shared" si="1"/>
        <v>1590.4595555555554</v>
      </c>
      <c r="T40" s="336">
        <f t="shared" si="2"/>
        <v>1590.4595555555554</v>
      </c>
      <c r="U40" s="4">
        <f t="shared" si="3"/>
        <v>31.679999999999968</v>
      </c>
      <c r="V40" s="337">
        <f t="shared" si="4"/>
        <v>192.605895849326</v>
      </c>
      <c r="W40" s="338">
        <f t="shared" si="16"/>
        <v>2.9113966805739757</v>
      </c>
      <c r="X40" s="228">
        <f>VLOOKUP(X$4,'Tüpoloogia tabel'!$C$1:$T$51,MATCH($A40,'Tüpoloogia tabel'!$C$1:$T$1,0),FALSE)</f>
        <v>223.41379310344828</v>
      </c>
      <c r="Y40" s="228">
        <f>VLOOKUP(Y$4,'Tüpoloogia tabel'!$C$1:$T$51,MATCH($A40,'Tüpoloogia tabel'!$C$1:$T$1,0),FALSE)</f>
        <v>160.55172413793105</v>
      </c>
      <c r="Z40" s="229">
        <f>VLOOKUP(Z$4,'Tüpoloogia tabel'!$C$1:$T$51,MATCH($A40,'Tüpoloogia tabel'!$C$1:$T$1,0),FALSE)</f>
        <v>35.620689655172413</v>
      </c>
      <c r="AA40" s="235"/>
      <c r="AB40" s="235"/>
      <c r="AC40" s="15">
        <f>VLOOKUP(AC$4,'Tüpoloogia tabel'!$C$1:$T$51,MATCH($A40,'Tüpoloogia tabel'!$C$1:$T$1,0),FALSE)</f>
        <v>3.5061666666666658</v>
      </c>
      <c r="AD40" s="15">
        <f>VLOOKUP(AD$4,'Tüpoloogia tabel'!$C$1:$T$51,MATCH($A40,'Tüpoloogia tabel'!$C$1:$T$1,0),FALSE)</f>
        <v>2.5</v>
      </c>
      <c r="AE40" s="15">
        <f>VLOOKUP(AE$4,'Tüpoloogia tabel'!$C$1:$T$51,MATCH($A40,'Tüpoloogia tabel'!$C$1:$T$1,0),FALSE)</f>
        <v>2.2000000000000002</v>
      </c>
      <c r="AF40" s="15">
        <f>VLOOKUP(AF$4,'Tüpoloogia tabel'!$C$1:$T$51,MATCH($A40,'Tüpoloogia tabel'!$C$1:$T$1,0),FALSE)</f>
        <v>11.44736842105263</v>
      </c>
      <c r="AG40" s="15">
        <f>VLOOKUP(AG$4,'Tüpoloogia tabel'!$C$1:$T$51,MATCH($A40,'Tüpoloogia tabel'!$C$1:$T$1,0),FALSE)</f>
        <v>17.660263157894736</v>
      </c>
      <c r="AH40" s="15">
        <f>(VLOOKUP(AH$4,'Tüpoloogia tabel'!$C$1:$T$51,MATCH($A40,'Tüpoloogia tabel'!$C$1:$T$1,0),FALSE))*E40</f>
        <v>2.5</v>
      </c>
      <c r="AI40" s="15">
        <f>(VLOOKUP(AI$4,'Tüpoloogia tabel'!$C$1:$T$51,MATCH($A40,'Tüpoloogia tabel'!$C$1:$T$1,0),FALSE))*D40*E40</f>
        <v>3976.1488888888885</v>
      </c>
      <c r="AJ40" s="15">
        <f t="shared" si="5"/>
        <v>305.45894736842104</v>
      </c>
      <c r="AK40" s="15">
        <f>VLOOKUP(AK$4,'Tüpoloogia tabel'!$C$1:$T$51,MATCH($A40,'Tüpoloogia tabel'!$C$1:$T$1,0),FALSE)</f>
        <v>0.8</v>
      </c>
      <c r="AL40" s="15">
        <f>VLOOKUP(AL$4,'Tüpoloogia tabel'!$C$1:$T$51,MATCH($A40,'Tüpoloogia tabel'!$C$1:$T$1,0),FALSE)</f>
        <v>1</v>
      </c>
      <c r="AM40" s="15">
        <f>VLOOKUP(AM$4,'Tüpoloogia tabel'!$C$1:$T$51,MATCH($A40,'Tüpoloogia tabel'!$C$1:$T$1,0),FALSE)</f>
        <v>0.7</v>
      </c>
      <c r="AN40" s="15">
        <f>VLOOKUP(AN$4,'Tüpoloogia tabel'!$C$1:$T$51,MATCH($A40,'Tüpoloogia tabel'!$C$1:$T$1,0),FALSE)</f>
        <v>0.35</v>
      </c>
      <c r="AO40" s="15">
        <f>VLOOKUP(AO$4,'Tüpoloogia tabel'!$C$1:$T$51,MATCH($A40,'Tüpoloogia tabel'!$C$1:$T$1,0),FALSE)</f>
        <v>2.6</v>
      </c>
      <c r="AP40" s="15">
        <f>VLOOKUP(AP$4,'Tüpoloogia tabel'!$C$1:$T$51,MATCH($A40,'Tüpoloogia tabel'!$C$1:$T$1,0),FALSE)</f>
        <v>2</v>
      </c>
      <c r="AQ40" s="15">
        <f>VLOOKUP(AQ$4,'Tüpoloogia tabel'!$C$1:$T$51,MATCH($A40,'Tüpoloogia tabel'!$C$1:$T$1,0),FALSE)</f>
        <v>2.9</v>
      </c>
      <c r="AR40" s="16">
        <f>VLOOKUP(AR$4,'Tüpoloogia tabel'!$C$1:$T$51,MATCH($A40,'Tüpoloogia tabel'!$C$1:$T$1,0),FALSE)</f>
        <v>0.26</v>
      </c>
      <c r="AS40" s="16">
        <f>VLOOKUP(AS$4,'Tüpoloogia tabel'!$C$1:$T$51,MATCH($A40,'Tüpoloogia tabel'!$C$1:$T$1,0),FALSE)</f>
        <v>0.49</v>
      </c>
      <c r="AT40" s="16">
        <f>VLOOKUP(AT$4,'Tüpoloogia tabel'!$C$1:$T$51,MATCH($A40,'Tüpoloogia tabel'!$C$1:$T$1,0),FALSE)</f>
        <v>0.40500000000000003</v>
      </c>
      <c r="AU40" s="16">
        <f>VLOOKUP(AU$4,'Tüpoloogia tabel'!$C$1:$T$51,MATCH($A40,'Tüpoloogia tabel'!$C$1:$T$1,0),FALSE)</f>
        <v>0.15</v>
      </c>
      <c r="AV40" s="16">
        <f>VLOOKUP(AV$4,'Tüpoloogia tabel'!$C$1:$T$51,MATCH($A40,'Tüpoloogia tabel'!$C$1:$T$1,0),FALSE)</f>
        <v>0.2</v>
      </c>
      <c r="AW40" s="16">
        <f>VLOOKUP(AW$4,'Tüpoloogia tabel'!$C$1:$T$51,MATCH($A40,'Tüpoloogia tabel'!$C$1:$T$1,0),FALSE)</f>
        <v>0.01</v>
      </c>
      <c r="AX40" s="16">
        <f>VLOOKUP(AX$4,'Tüpoloogia tabel'!$C$1:$T$51,MATCH($A40,'Tüpoloogia tabel'!$C$1:$T$1,0),FALSE)</f>
        <v>0</v>
      </c>
      <c r="AY40" s="16">
        <f>VLOOKUP(AY$4,'Tüpoloogia tabel'!$C$1:$T$51,MATCH($A40,'Tüpoloogia tabel'!$C$1:$T$1,0),FALSE)</f>
        <v>0.42</v>
      </c>
      <c r="AZ40" s="16">
        <f>VLOOKUP(AZ$4,'Tüpoloogia tabel'!$C$1:$T$51,MATCH($A40,'Tüpoloogia tabel'!$C$1:$T$1,0),FALSE)</f>
        <v>3.1</v>
      </c>
      <c r="BA40" s="232">
        <f>VLOOKUP(BA$4,'Tüpoloogia tabel'!$C$1:$T$51,MATCH($A40,'Tüpoloogia tabel'!$C$1:$T$1,0),FALSE)</f>
        <v>0.30000000000000043</v>
      </c>
      <c r="BB40" s="232">
        <f>VLOOKUP(BB$4,'Tüpoloogia tabel'!$C$1:$T$51,MATCH($A40,'Tüpoloogia tabel'!$C$1:$T$1,0),FALSE)</f>
        <v>0.37</v>
      </c>
      <c r="BC40" s="232">
        <f>VLOOKUP(BC$4,'Tüpoloogia tabel'!$C$1:$T$51,MATCH($A40,'Tüpoloogia tabel'!$C$1:$T$1,0),FALSE)</f>
        <v>0.35</v>
      </c>
      <c r="BD40" s="232">
        <f>VLOOKUP(BD$4,'Tüpoloogia tabel'!$C$1:$T$51,MATCH($A40,'Tüpoloogia tabel'!$C$1:$T$1,0),FALSE)</f>
        <v>0.45</v>
      </c>
      <c r="BE40" s="232">
        <f>VLOOKUP(BE$4,'Tüpoloogia tabel'!$C$1:$T$51,MATCH($A40,'Tüpoloogia tabel'!$C$1:$T$1,0),FALSE)</f>
        <v>0.30000000000000043</v>
      </c>
      <c r="BF40" s="16">
        <f>VLOOKUP(BF$4,'Tüpoloogia tabel'!$C$1:$T$51,MATCH($A40,'Tüpoloogia tabel'!$C$1:$T$1,0),FALSE)</f>
        <v>1.7999999999999998</v>
      </c>
      <c r="BG40" s="16">
        <f>VLOOKUP(BG$4,'Tüpoloogia tabel'!$C$1:$T$51,MATCH($A40,'Tüpoloogia tabel'!$C$1:$T$1,0),FALSE)</f>
        <v>2.199999999999998</v>
      </c>
      <c r="BH40" s="16">
        <f>VLOOKUP(BH$4,'Tüpoloogia tabel'!$C$1:$T$51,MATCH($A40,'Tüpoloogia tabel'!$C$1:$T$1,0),FALSE)</f>
        <v>1.4599999999999973</v>
      </c>
      <c r="BI40" s="16">
        <f>VLOOKUP(BI$4,'Tüpoloogia tabel'!$C$1:$T$51,MATCH($A40,'Tüpoloogia tabel'!$C$1:$T$1,0),FALSE)</f>
        <v>1.579333333333335</v>
      </c>
      <c r="BJ40" s="16">
        <f>VLOOKUP(BJ$4,'Tüpoloogia tabel'!$C$1:$T$51,MATCH($A40,'Tüpoloogia tabel'!$C$1:$T$1,0),FALSE)</f>
        <v>0.8</v>
      </c>
      <c r="BK40" s="16">
        <f>VLOOKUP(BK$4,'Tüpoloogia tabel'!$C$1:$T$51,MATCH($A40,'Tüpoloogia tabel'!$C$1:$T$1,0),FALSE)</f>
        <v>2.0649999999999999</v>
      </c>
      <c r="BL40" s="216">
        <f t="shared" si="6"/>
        <v>3018.968275130439</v>
      </c>
      <c r="BM40" s="1">
        <v>4</v>
      </c>
      <c r="BN40" s="1">
        <v>0</v>
      </c>
      <c r="BO40" s="1">
        <f t="shared" si="7"/>
        <v>10</v>
      </c>
      <c r="BP40" s="217">
        <f t="shared" si="8"/>
        <v>305.45894736842104</v>
      </c>
      <c r="BQ40" s="217">
        <f t="shared" ref="BQ40:BS40" si="54">BP40</f>
        <v>305.45894736842104</v>
      </c>
      <c r="BR40" s="217">
        <f t="shared" si="54"/>
        <v>305.45894736842104</v>
      </c>
      <c r="BS40" s="217">
        <f t="shared" si="54"/>
        <v>305.45894736842104</v>
      </c>
      <c r="BT40" s="217">
        <f t="shared" si="9"/>
        <v>0</v>
      </c>
      <c r="BU40" s="217">
        <f t="shared" si="10"/>
        <v>225.18055555555554</v>
      </c>
      <c r="BV40" s="217">
        <f t="shared" si="11"/>
        <v>253.87576955107286</v>
      </c>
      <c r="BW40" s="217">
        <f t="shared" si="12"/>
        <v>428.43242321145061</v>
      </c>
      <c r="BX40" s="216">
        <f t="shared" si="13"/>
        <v>0.11414715774621739</v>
      </c>
      <c r="BY40" s="216">
        <f t="shared" si="18"/>
        <v>137.66147224193816</v>
      </c>
      <c r="BZ40" s="216">
        <f t="shared" si="21"/>
        <v>3585.0621705838275</v>
      </c>
      <c r="CA40" s="216">
        <f t="shared" si="19"/>
        <v>3156.6297473723771</v>
      </c>
      <c r="CB40" s="218">
        <f t="shared" si="14"/>
        <v>2.5634705706663885</v>
      </c>
    </row>
    <row r="41" spans="1:80" x14ac:dyDescent="0.25">
      <c r="A41" s="248" t="s">
        <v>474</v>
      </c>
      <c r="B41" s="231" t="s">
        <v>669</v>
      </c>
      <c r="C41" s="231" t="s">
        <v>462</v>
      </c>
      <c r="D41" s="249">
        <v>8</v>
      </c>
      <c r="E41" s="249">
        <v>2</v>
      </c>
      <c r="F41" s="250"/>
      <c r="G41" s="15">
        <f>(VLOOKUP(G$4,'Tüpoloogia tabel'!$C$1:$T$51,MATCH($A41,'Tüpoloogia tabel'!$C$1:$T$1,0),FALSE))*D41</f>
        <v>1590.4595555555554</v>
      </c>
      <c r="H41" s="15">
        <f>(VLOOKUP(H$4,'Tüpoloogia tabel'!$C$1:$T$51,MATCH($A41,'Tüpoloogia tabel'!$C$1:$T$1,0),FALSE))*D41*E41</f>
        <v>52.795555555555552</v>
      </c>
      <c r="I41" s="15">
        <f>(VLOOKUP(I$4,'Tüpoloogia tabel'!$C$1:$T$51,MATCH($A41,'Tüpoloogia tabel'!$C$1:$T$1,0),FALSE))*D41*E41</f>
        <v>164.14444444444445</v>
      </c>
      <c r="J41" s="15">
        <f>(VLOOKUP(J$4,'Tüpoloogia tabel'!$C$1:$T$51,MATCH($A41,'Tüpoloogia tabel'!$C$1:$T$1,0),FALSE))*D41*E41</f>
        <v>2967.2633777777778</v>
      </c>
      <c r="K41" s="15">
        <f>(VLOOKUP(K$4,'Tüpoloogia tabel'!$C$1:$T$51,MATCH($A41,'Tüpoloogia tabel'!$C$1:$T$1,0),FALSE))*D41*E41</f>
        <v>2462.7782222222222</v>
      </c>
      <c r="L41" s="244">
        <f>VLOOKUP(L$4,'Tüpoloogia tabel'!$C$1:$T$51,MATCH($A41,'Tüpoloogia tabel'!$C$1:$T$1,0),FALSE)</f>
        <v>70</v>
      </c>
      <c r="M41" s="228">
        <f>VLOOKUP(M$4,'Tüpoloogia tabel'!$C$1:$T$51,MATCH($A41,'Tüpoloogia tabel'!$C$1:$T$1,0),FALSE)</f>
        <v>0</v>
      </c>
      <c r="N41" s="228">
        <f>VLOOKUP(N$4,'Tüpoloogia tabel'!$C$1:$T$51,MATCH($A41,'Tüpoloogia tabel'!$C$1:$T$1,0),FALSE)</f>
        <v>96.666666666666671</v>
      </c>
      <c r="O41" s="245">
        <f>VLOOKUP(O$4,'Tüpoloogia tabel'!$C$1:$T$51,MATCH($A41,'Tüpoloogia tabel'!$C$1:$T$1,0),FALSE)</f>
        <v>0.26409503068076284</v>
      </c>
      <c r="P41" s="228">
        <f>VLOOKUP(P$4,'Tüpoloogia tabel'!$C$1:$T$51,MATCH($A41,'Tüpoloogia tabel'!$C$1:$T$1,0),FALSE)</f>
        <v>63.333333333333329</v>
      </c>
      <c r="Q41" s="335">
        <f t="shared" si="0"/>
        <v>2871.4315789473681</v>
      </c>
      <c r="R41" s="336">
        <f t="shared" si="15"/>
        <v>2081.4207680075515</v>
      </c>
      <c r="S41" s="14">
        <f t="shared" si="1"/>
        <v>1590.4595555555554</v>
      </c>
      <c r="T41" s="336">
        <f t="shared" si="2"/>
        <v>1590.4595555555554</v>
      </c>
      <c r="U41" s="4">
        <f t="shared" si="3"/>
        <v>31.679999999999968</v>
      </c>
      <c r="V41" s="337">
        <f t="shared" si="4"/>
        <v>758.3308109398165</v>
      </c>
      <c r="W41" s="338">
        <f t="shared" si="16"/>
        <v>2.6805203169609326</v>
      </c>
      <c r="X41" s="228">
        <f>VLOOKUP(X$4,'Tüpoloogia tabel'!$C$1:$T$51,MATCH($A41,'Tüpoloogia tabel'!$C$1:$T$1,0),FALSE)</f>
        <v>223.41379310344828</v>
      </c>
      <c r="Y41" s="228">
        <f>VLOOKUP(Y$4,'Tüpoloogia tabel'!$C$1:$T$51,MATCH($A41,'Tüpoloogia tabel'!$C$1:$T$1,0),FALSE)</f>
        <v>160.55172413793105</v>
      </c>
      <c r="Z41" s="229">
        <f>VLOOKUP(Z$4,'Tüpoloogia tabel'!$C$1:$T$51,MATCH($A41,'Tüpoloogia tabel'!$C$1:$T$1,0),FALSE)</f>
        <v>35.620689655172413</v>
      </c>
      <c r="AA41" s="235"/>
      <c r="AB41" s="235"/>
      <c r="AC41" s="15">
        <f>VLOOKUP(AC$4,'Tüpoloogia tabel'!$C$1:$T$51,MATCH($A41,'Tüpoloogia tabel'!$C$1:$T$1,0),FALSE)</f>
        <v>3.5061666666666658</v>
      </c>
      <c r="AD41" s="15">
        <f>VLOOKUP(AD$4,'Tüpoloogia tabel'!$C$1:$T$51,MATCH($A41,'Tüpoloogia tabel'!$C$1:$T$1,0),FALSE)</f>
        <v>2.5</v>
      </c>
      <c r="AE41" s="15">
        <f>VLOOKUP(AE$4,'Tüpoloogia tabel'!$C$1:$T$51,MATCH($A41,'Tüpoloogia tabel'!$C$1:$T$1,0),FALSE)</f>
        <v>2.2000000000000002</v>
      </c>
      <c r="AF41" s="15">
        <f>VLOOKUP(AF$4,'Tüpoloogia tabel'!$C$1:$T$51,MATCH($A41,'Tüpoloogia tabel'!$C$1:$T$1,0),FALSE)</f>
        <v>11.44736842105263</v>
      </c>
      <c r="AG41" s="15">
        <f>VLOOKUP(AG$4,'Tüpoloogia tabel'!$C$1:$T$51,MATCH($A41,'Tüpoloogia tabel'!$C$1:$T$1,0),FALSE)</f>
        <v>17.660263157894736</v>
      </c>
      <c r="AH41" s="15">
        <f>(VLOOKUP(AH$4,'Tüpoloogia tabel'!$C$1:$T$51,MATCH($A41,'Tüpoloogia tabel'!$C$1:$T$1,0),FALSE))*E41</f>
        <v>5</v>
      </c>
      <c r="AI41" s="15">
        <f>(VLOOKUP(AI$4,'Tüpoloogia tabel'!$C$1:$T$51,MATCH($A41,'Tüpoloogia tabel'!$C$1:$T$1,0),FALSE))*D41*E41</f>
        <v>7952.2977777777769</v>
      </c>
      <c r="AJ41" s="15">
        <f t="shared" si="5"/>
        <v>305.45894736842104</v>
      </c>
      <c r="AK41" s="15">
        <f>VLOOKUP(AK$4,'Tüpoloogia tabel'!$C$1:$T$51,MATCH($A41,'Tüpoloogia tabel'!$C$1:$T$1,0),FALSE)</f>
        <v>0.8</v>
      </c>
      <c r="AL41" s="15">
        <f>VLOOKUP(AL$4,'Tüpoloogia tabel'!$C$1:$T$51,MATCH($A41,'Tüpoloogia tabel'!$C$1:$T$1,0),FALSE)</f>
        <v>1</v>
      </c>
      <c r="AM41" s="15">
        <f>VLOOKUP(AM$4,'Tüpoloogia tabel'!$C$1:$T$51,MATCH($A41,'Tüpoloogia tabel'!$C$1:$T$1,0),FALSE)</f>
        <v>0.7</v>
      </c>
      <c r="AN41" s="15">
        <f>VLOOKUP(AN$4,'Tüpoloogia tabel'!$C$1:$T$51,MATCH($A41,'Tüpoloogia tabel'!$C$1:$T$1,0),FALSE)</f>
        <v>0.35</v>
      </c>
      <c r="AO41" s="15">
        <f>VLOOKUP(AO$4,'Tüpoloogia tabel'!$C$1:$T$51,MATCH($A41,'Tüpoloogia tabel'!$C$1:$T$1,0),FALSE)</f>
        <v>2.6</v>
      </c>
      <c r="AP41" s="15">
        <f>VLOOKUP(AP$4,'Tüpoloogia tabel'!$C$1:$T$51,MATCH($A41,'Tüpoloogia tabel'!$C$1:$T$1,0),FALSE)</f>
        <v>2</v>
      </c>
      <c r="AQ41" s="15">
        <f>VLOOKUP(AQ$4,'Tüpoloogia tabel'!$C$1:$T$51,MATCH($A41,'Tüpoloogia tabel'!$C$1:$T$1,0),FALSE)</f>
        <v>2.9</v>
      </c>
      <c r="AR41" s="16">
        <f>VLOOKUP(AR$4,'Tüpoloogia tabel'!$C$1:$T$51,MATCH($A41,'Tüpoloogia tabel'!$C$1:$T$1,0),FALSE)</f>
        <v>0.26</v>
      </c>
      <c r="AS41" s="16">
        <f>VLOOKUP(AS$4,'Tüpoloogia tabel'!$C$1:$T$51,MATCH($A41,'Tüpoloogia tabel'!$C$1:$T$1,0),FALSE)</f>
        <v>0.49</v>
      </c>
      <c r="AT41" s="16">
        <f>VLOOKUP(AT$4,'Tüpoloogia tabel'!$C$1:$T$51,MATCH($A41,'Tüpoloogia tabel'!$C$1:$T$1,0),FALSE)</f>
        <v>0.40500000000000003</v>
      </c>
      <c r="AU41" s="16">
        <f>VLOOKUP(AU$4,'Tüpoloogia tabel'!$C$1:$T$51,MATCH($A41,'Tüpoloogia tabel'!$C$1:$T$1,0),FALSE)</f>
        <v>0.15</v>
      </c>
      <c r="AV41" s="16">
        <f>VLOOKUP(AV$4,'Tüpoloogia tabel'!$C$1:$T$51,MATCH($A41,'Tüpoloogia tabel'!$C$1:$T$1,0),FALSE)</f>
        <v>0.2</v>
      </c>
      <c r="AW41" s="16">
        <f>VLOOKUP(AW$4,'Tüpoloogia tabel'!$C$1:$T$51,MATCH($A41,'Tüpoloogia tabel'!$C$1:$T$1,0),FALSE)</f>
        <v>0.01</v>
      </c>
      <c r="AX41" s="16">
        <f>VLOOKUP(AX$4,'Tüpoloogia tabel'!$C$1:$T$51,MATCH($A41,'Tüpoloogia tabel'!$C$1:$T$1,0),FALSE)</f>
        <v>0</v>
      </c>
      <c r="AY41" s="16">
        <f>VLOOKUP(AY$4,'Tüpoloogia tabel'!$C$1:$T$51,MATCH($A41,'Tüpoloogia tabel'!$C$1:$T$1,0),FALSE)</f>
        <v>0.42</v>
      </c>
      <c r="AZ41" s="16">
        <f>VLOOKUP(AZ$4,'Tüpoloogia tabel'!$C$1:$T$51,MATCH($A41,'Tüpoloogia tabel'!$C$1:$T$1,0),FALSE)</f>
        <v>3.1</v>
      </c>
      <c r="BA41" s="232">
        <f>VLOOKUP(BA$4,'Tüpoloogia tabel'!$C$1:$T$51,MATCH($A41,'Tüpoloogia tabel'!$C$1:$T$1,0),FALSE)</f>
        <v>0.30000000000000043</v>
      </c>
      <c r="BB41" s="232">
        <f>VLOOKUP(BB$4,'Tüpoloogia tabel'!$C$1:$T$51,MATCH($A41,'Tüpoloogia tabel'!$C$1:$T$1,0),FALSE)</f>
        <v>0.37</v>
      </c>
      <c r="BC41" s="232">
        <f>VLOOKUP(BC$4,'Tüpoloogia tabel'!$C$1:$T$51,MATCH($A41,'Tüpoloogia tabel'!$C$1:$T$1,0),FALSE)</f>
        <v>0.35</v>
      </c>
      <c r="BD41" s="232">
        <f>VLOOKUP(BD$4,'Tüpoloogia tabel'!$C$1:$T$51,MATCH($A41,'Tüpoloogia tabel'!$C$1:$T$1,0),FALSE)</f>
        <v>0.45</v>
      </c>
      <c r="BE41" s="232">
        <f>VLOOKUP(BE$4,'Tüpoloogia tabel'!$C$1:$T$51,MATCH($A41,'Tüpoloogia tabel'!$C$1:$T$1,0),FALSE)</f>
        <v>0.30000000000000043</v>
      </c>
      <c r="BF41" s="16">
        <f>VLOOKUP(BF$4,'Tüpoloogia tabel'!$C$1:$T$51,MATCH($A41,'Tüpoloogia tabel'!$C$1:$T$1,0),FALSE)</f>
        <v>1.7999999999999998</v>
      </c>
      <c r="BG41" s="16">
        <f>VLOOKUP(BG$4,'Tüpoloogia tabel'!$C$1:$T$51,MATCH($A41,'Tüpoloogia tabel'!$C$1:$T$1,0),FALSE)</f>
        <v>2.199999999999998</v>
      </c>
      <c r="BH41" s="16">
        <f>VLOOKUP(BH$4,'Tüpoloogia tabel'!$C$1:$T$51,MATCH($A41,'Tüpoloogia tabel'!$C$1:$T$1,0),FALSE)</f>
        <v>1.4599999999999973</v>
      </c>
      <c r="BI41" s="16">
        <f>VLOOKUP(BI$4,'Tüpoloogia tabel'!$C$1:$T$51,MATCH($A41,'Tüpoloogia tabel'!$C$1:$T$1,0),FALSE)</f>
        <v>1.579333333333335</v>
      </c>
      <c r="BJ41" s="16">
        <f>VLOOKUP(BJ$4,'Tüpoloogia tabel'!$C$1:$T$51,MATCH($A41,'Tüpoloogia tabel'!$C$1:$T$1,0),FALSE)</f>
        <v>0.8</v>
      </c>
      <c r="BK41" s="16">
        <f>VLOOKUP(BK$4,'Tüpoloogia tabel'!$C$1:$T$51,MATCH($A41,'Tüpoloogia tabel'!$C$1:$T$1,0),FALSE)</f>
        <v>2.0649999999999999</v>
      </c>
      <c r="BL41" s="216">
        <f t="shared" si="6"/>
        <v>5468.1117173796556</v>
      </c>
      <c r="BM41" s="1">
        <v>4</v>
      </c>
      <c r="BN41" s="1">
        <v>0</v>
      </c>
      <c r="BO41" s="1">
        <f t="shared" si="7"/>
        <v>20</v>
      </c>
      <c r="BP41" s="217">
        <f t="shared" si="8"/>
        <v>305.45894736842104</v>
      </c>
      <c r="BQ41" s="217">
        <f t="shared" ref="BQ41:BS41" si="55">BP41</f>
        <v>305.45894736842104</v>
      </c>
      <c r="BR41" s="217">
        <f t="shared" si="55"/>
        <v>305.45894736842104</v>
      </c>
      <c r="BS41" s="217">
        <f t="shared" si="55"/>
        <v>305.45894736842104</v>
      </c>
      <c r="BT41" s="217">
        <f t="shared" si="9"/>
        <v>305.45894736842104</v>
      </c>
      <c r="BU41" s="217">
        <f t="shared" si="10"/>
        <v>860.72222222222217</v>
      </c>
      <c r="BV41" s="217">
        <f t="shared" si="11"/>
        <v>999.56347313606273</v>
      </c>
      <c r="BW41" s="217">
        <f t="shared" si="12"/>
        <v>747.27584819083052</v>
      </c>
      <c r="BX41" s="216">
        <f t="shared" si="13"/>
        <v>0.32018200270738573</v>
      </c>
      <c r="BY41" s="216">
        <f t="shared" si="18"/>
        <v>386.1394952651072</v>
      </c>
      <c r="BZ41" s="216">
        <f t="shared" si="21"/>
        <v>6601.5270608355931</v>
      </c>
      <c r="CA41" s="216">
        <f t="shared" si="19"/>
        <v>5854.2512126447627</v>
      </c>
      <c r="CB41" s="218">
        <f t="shared" si="14"/>
        <v>2.3770923259839187</v>
      </c>
    </row>
    <row r="42" spans="1:80" x14ac:dyDescent="0.25">
      <c r="A42" s="248" t="s">
        <v>474</v>
      </c>
      <c r="B42" s="231" t="s">
        <v>670</v>
      </c>
      <c r="C42" s="231" t="s">
        <v>462</v>
      </c>
      <c r="D42" s="249">
        <v>8</v>
      </c>
      <c r="E42" s="249">
        <v>3</v>
      </c>
      <c r="F42" s="250"/>
      <c r="G42" s="15">
        <f>(VLOOKUP(G$4,'Tüpoloogia tabel'!$C$1:$T$51,MATCH($A42,'Tüpoloogia tabel'!$C$1:$T$1,0),FALSE))*D42</f>
        <v>1590.4595555555554</v>
      </c>
      <c r="H42" s="15">
        <f>(VLOOKUP(H$4,'Tüpoloogia tabel'!$C$1:$T$51,MATCH($A42,'Tüpoloogia tabel'!$C$1:$T$1,0),FALSE))*D42*E42</f>
        <v>79.193333333333328</v>
      </c>
      <c r="I42" s="15">
        <f>(VLOOKUP(I$4,'Tüpoloogia tabel'!$C$1:$T$51,MATCH($A42,'Tüpoloogia tabel'!$C$1:$T$1,0),FALSE))*D42*E42</f>
        <v>246.21666666666667</v>
      </c>
      <c r="J42" s="15">
        <f>(VLOOKUP(J$4,'Tüpoloogia tabel'!$C$1:$T$51,MATCH($A42,'Tüpoloogia tabel'!$C$1:$T$1,0),FALSE))*D42*E42</f>
        <v>4450.8950666666669</v>
      </c>
      <c r="K42" s="15">
        <f>(VLOOKUP(K$4,'Tüpoloogia tabel'!$C$1:$T$51,MATCH($A42,'Tüpoloogia tabel'!$C$1:$T$1,0),FALSE))*D42*E42</f>
        <v>3694.1673333333333</v>
      </c>
      <c r="L42" s="244">
        <f>VLOOKUP(L$4,'Tüpoloogia tabel'!$C$1:$T$51,MATCH($A42,'Tüpoloogia tabel'!$C$1:$T$1,0),FALSE)</f>
        <v>70</v>
      </c>
      <c r="M42" s="228">
        <f>VLOOKUP(M$4,'Tüpoloogia tabel'!$C$1:$T$51,MATCH($A42,'Tüpoloogia tabel'!$C$1:$T$1,0),FALSE)</f>
        <v>0</v>
      </c>
      <c r="N42" s="228">
        <f>VLOOKUP(N$4,'Tüpoloogia tabel'!$C$1:$T$51,MATCH($A42,'Tüpoloogia tabel'!$C$1:$T$1,0),FALSE)</f>
        <v>96.666666666666671</v>
      </c>
      <c r="O42" s="245">
        <f>VLOOKUP(O$4,'Tüpoloogia tabel'!$C$1:$T$51,MATCH($A42,'Tüpoloogia tabel'!$C$1:$T$1,0),FALSE)</f>
        <v>0.26409503068076284</v>
      </c>
      <c r="P42" s="228">
        <f>VLOOKUP(P$4,'Tüpoloogia tabel'!$C$1:$T$51,MATCH($A42,'Tüpoloogia tabel'!$C$1:$T$1,0),FALSE)</f>
        <v>63.333333333333329</v>
      </c>
      <c r="Q42" s="335">
        <f t="shared" si="0"/>
        <v>6426.3789473684201</v>
      </c>
      <c r="R42" s="336">
        <f t="shared" si="15"/>
        <v>4697.524202096949</v>
      </c>
      <c r="S42" s="14">
        <f t="shared" si="1"/>
        <v>1590.4595555555554</v>
      </c>
      <c r="T42" s="336">
        <f t="shared" si="2"/>
        <v>1590.4595555555554</v>
      </c>
      <c r="U42" s="4">
        <f t="shared" si="3"/>
        <v>31.679999999999968</v>
      </c>
      <c r="V42" s="337">
        <f t="shared" si="4"/>
        <v>1697.1747452714712</v>
      </c>
      <c r="W42" s="338">
        <f t="shared" si="16"/>
        <v>3.1503163340031235</v>
      </c>
      <c r="X42" s="228">
        <f>VLOOKUP(X$4,'Tüpoloogia tabel'!$C$1:$T$51,MATCH($A42,'Tüpoloogia tabel'!$C$1:$T$1,0),FALSE)</f>
        <v>223.41379310344828</v>
      </c>
      <c r="Y42" s="228">
        <f>VLOOKUP(Y$4,'Tüpoloogia tabel'!$C$1:$T$51,MATCH($A42,'Tüpoloogia tabel'!$C$1:$T$1,0),FALSE)</f>
        <v>160.55172413793105</v>
      </c>
      <c r="Z42" s="229">
        <f>VLOOKUP(Z$4,'Tüpoloogia tabel'!$C$1:$T$51,MATCH($A42,'Tüpoloogia tabel'!$C$1:$T$1,0),FALSE)</f>
        <v>35.620689655172413</v>
      </c>
      <c r="AA42" s="235"/>
      <c r="AB42" s="235"/>
      <c r="AC42" s="15">
        <f>VLOOKUP(AC$4,'Tüpoloogia tabel'!$C$1:$T$51,MATCH($A42,'Tüpoloogia tabel'!$C$1:$T$1,0),FALSE)</f>
        <v>3.5061666666666658</v>
      </c>
      <c r="AD42" s="15">
        <f>VLOOKUP(AD$4,'Tüpoloogia tabel'!$C$1:$T$51,MATCH($A42,'Tüpoloogia tabel'!$C$1:$T$1,0),FALSE)</f>
        <v>2.5</v>
      </c>
      <c r="AE42" s="15">
        <f>VLOOKUP(AE$4,'Tüpoloogia tabel'!$C$1:$T$51,MATCH($A42,'Tüpoloogia tabel'!$C$1:$T$1,0),FALSE)</f>
        <v>2.2000000000000002</v>
      </c>
      <c r="AF42" s="15">
        <f>VLOOKUP(AF$4,'Tüpoloogia tabel'!$C$1:$T$51,MATCH($A42,'Tüpoloogia tabel'!$C$1:$T$1,0),FALSE)</f>
        <v>11.44736842105263</v>
      </c>
      <c r="AG42" s="15">
        <f>VLOOKUP(AG$4,'Tüpoloogia tabel'!$C$1:$T$51,MATCH($A42,'Tüpoloogia tabel'!$C$1:$T$1,0),FALSE)</f>
        <v>17.660263157894736</v>
      </c>
      <c r="AH42" s="15">
        <f>(VLOOKUP(AH$4,'Tüpoloogia tabel'!$C$1:$T$51,MATCH($A42,'Tüpoloogia tabel'!$C$1:$T$1,0),FALSE))*E42</f>
        <v>7.5</v>
      </c>
      <c r="AI42" s="15">
        <f>(VLOOKUP(AI$4,'Tüpoloogia tabel'!$C$1:$T$51,MATCH($A42,'Tüpoloogia tabel'!$C$1:$T$1,0),FALSE))*D42*E42</f>
        <v>11928.446666666665</v>
      </c>
      <c r="AJ42" s="15">
        <f t="shared" si="5"/>
        <v>305.45894736842104</v>
      </c>
      <c r="AK42" s="15">
        <f>VLOOKUP(AK$4,'Tüpoloogia tabel'!$C$1:$T$51,MATCH($A42,'Tüpoloogia tabel'!$C$1:$T$1,0),FALSE)</f>
        <v>0.8</v>
      </c>
      <c r="AL42" s="15">
        <f>VLOOKUP(AL$4,'Tüpoloogia tabel'!$C$1:$T$51,MATCH($A42,'Tüpoloogia tabel'!$C$1:$T$1,0),FALSE)</f>
        <v>1</v>
      </c>
      <c r="AM42" s="15">
        <f>VLOOKUP(AM$4,'Tüpoloogia tabel'!$C$1:$T$51,MATCH($A42,'Tüpoloogia tabel'!$C$1:$T$1,0),FALSE)</f>
        <v>0.7</v>
      </c>
      <c r="AN42" s="15">
        <f>VLOOKUP(AN$4,'Tüpoloogia tabel'!$C$1:$T$51,MATCH($A42,'Tüpoloogia tabel'!$C$1:$T$1,0),FALSE)</f>
        <v>0.35</v>
      </c>
      <c r="AO42" s="15">
        <f>VLOOKUP(AO$4,'Tüpoloogia tabel'!$C$1:$T$51,MATCH($A42,'Tüpoloogia tabel'!$C$1:$T$1,0),FALSE)</f>
        <v>2.6</v>
      </c>
      <c r="AP42" s="15">
        <f>VLOOKUP(AP$4,'Tüpoloogia tabel'!$C$1:$T$51,MATCH($A42,'Tüpoloogia tabel'!$C$1:$T$1,0),FALSE)</f>
        <v>2</v>
      </c>
      <c r="AQ42" s="15">
        <f>VLOOKUP(AQ$4,'Tüpoloogia tabel'!$C$1:$T$51,MATCH($A42,'Tüpoloogia tabel'!$C$1:$T$1,0),FALSE)</f>
        <v>2.9</v>
      </c>
      <c r="AR42" s="16">
        <f>VLOOKUP(AR$4,'Tüpoloogia tabel'!$C$1:$T$51,MATCH($A42,'Tüpoloogia tabel'!$C$1:$T$1,0),FALSE)</f>
        <v>0.26</v>
      </c>
      <c r="AS42" s="16">
        <f>VLOOKUP(AS$4,'Tüpoloogia tabel'!$C$1:$T$51,MATCH($A42,'Tüpoloogia tabel'!$C$1:$T$1,0),FALSE)</f>
        <v>0.49</v>
      </c>
      <c r="AT42" s="16">
        <f>VLOOKUP(AT$4,'Tüpoloogia tabel'!$C$1:$T$51,MATCH($A42,'Tüpoloogia tabel'!$C$1:$T$1,0),FALSE)</f>
        <v>0.40500000000000003</v>
      </c>
      <c r="AU42" s="16">
        <f>VLOOKUP(AU$4,'Tüpoloogia tabel'!$C$1:$T$51,MATCH($A42,'Tüpoloogia tabel'!$C$1:$T$1,0),FALSE)</f>
        <v>0.15</v>
      </c>
      <c r="AV42" s="16">
        <f>VLOOKUP(AV$4,'Tüpoloogia tabel'!$C$1:$T$51,MATCH($A42,'Tüpoloogia tabel'!$C$1:$T$1,0),FALSE)</f>
        <v>0.2</v>
      </c>
      <c r="AW42" s="16">
        <f>VLOOKUP(AW$4,'Tüpoloogia tabel'!$C$1:$T$51,MATCH($A42,'Tüpoloogia tabel'!$C$1:$T$1,0),FALSE)</f>
        <v>0.01</v>
      </c>
      <c r="AX42" s="16">
        <f>VLOOKUP(AX$4,'Tüpoloogia tabel'!$C$1:$T$51,MATCH($A42,'Tüpoloogia tabel'!$C$1:$T$1,0),FALSE)</f>
        <v>0</v>
      </c>
      <c r="AY42" s="16">
        <f>VLOOKUP(AY$4,'Tüpoloogia tabel'!$C$1:$T$51,MATCH($A42,'Tüpoloogia tabel'!$C$1:$T$1,0),FALSE)</f>
        <v>0.42</v>
      </c>
      <c r="AZ42" s="16">
        <f>VLOOKUP(AZ$4,'Tüpoloogia tabel'!$C$1:$T$51,MATCH($A42,'Tüpoloogia tabel'!$C$1:$T$1,0),FALSE)</f>
        <v>3.1</v>
      </c>
      <c r="BA42" s="232">
        <f>VLOOKUP(BA$4,'Tüpoloogia tabel'!$C$1:$T$51,MATCH($A42,'Tüpoloogia tabel'!$C$1:$T$1,0),FALSE)</f>
        <v>0.30000000000000043</v>
      </c>
      <c r="BB42" s="232">
        <f>VLOOKUP(BB$4,'Tüpoloogia tabel'!$C$1:$T$51,MATCH($A42,'Tüpoloogia tabel'!$C$1:$T$1,0),FALSE)</f>
        <v>0.37</v>
      </c>
      <c r="BC42" s="232">
        <f>VLOOKUP(BC$4,'Tüpoloogia tabel'!$C$1:$T$51,MATCH($A42,'Tüpoloogia tabel'!$C$1:$T$1,0),FALSE)</f>
        <v>0.35</v>
      </c>
      <c r="BD42" s="232">
        <f>VLOOKUP(BD$4,'Tüpoloogia tabel'!$C$1:$T$51,MATCH($A42,'Tüpoloogia tabel'!$C$1:$T$1,0),FALSE)</f>
        <v>0.45</v>
      </c>
      <c r="BE42" s="232">
        <f>VLOOKUP(BE$4,'Tüpoloogia tabel'!$C$1:$T$51,MATCH($A42,'Tüpoloogia tabel'!$C$1:$T$1,0),FALSE)</f>
        <v>0.30000000000000043</v>
      </c>
      <c r="BF42" s="16">
        <f>VLOOKUP(BF$4,'Tüpoloogia tabel'!$C$1:$T$51,MATCH($A42,'Tüpoloogia tabel'!$C$1:$T$1,0),FALSE)</f>
        <v>1.7999999999999998</v>
      </c>
      <c r="BG42" s="16">
        <f>VLOOKUP(BG$4,'Tüpoloogia tabel'!$C$1:$T$51,MATCH($A42,'Tüpoloogia tabel'!$C$1:$T$1,0),FALSE)</f>
        <v>2.199999999999998</v>
      </c>
      <c r="BH42" s="16">
        <f>VLOOKUP(BH$4,'Tüpoloogia tabel'!$C$1:$T$51,MATCH($A42,'Tüpoloogia tabel'!$C$1:$T$1,0),FALSE)</f>
        <v>1.4599999999999973</v>
      </c>
      <c r="BI42" s="16">
        <f>VLOOKUP(BI$4,'Tüpoloogia tabel'!$C$1:$T$51,MATCH($A42,'Tüpoloogia tabel'!$C$1:$T$1,0),FALSE)</f>
        <v>1.579333333333335</v>
      </c>
      <c r="BJ42" s="16">
        <f>VLOOKUP(BJ$4,'Tüpoloogia tabel'!$C$1:$T$51,MATCH($A42,'Tüpoloogia tabel'!$C$1:$T$1,0),FALSE)</f>
        <v>0.8</v>
      </c>
      <c r="BK42" s="16">
        <f>VLOOKUP(BK$4,'Tüpoloogia tabel'!$C$1:$T$51,MATCH($A42,'Tüpoloogia tabel'!$C$1:$T$1,0),FALSE)</f>
        <v>2.0649999999999999</v>
      </c>
      <c r="BL42" s="216">
        <f t="shared" si="6"/>
        <v>9532.5667267476492</v>
      </c>
      <c r="BM42" s="1">
        <v>4</v>
      </c>
      <c r="BN42" s="1">
        <v>0</v>
      </c>
      <c r="BO42" s="1">
        <f t="shared" si="7"/>
        <v>30</v>
      </c>
      <c r="BP42" s="217">
        <f t="shared" si="8"/>
        <v>305.45894736842104</v>
      </c>
      <c r="BQ42" s="217">
        <f t="shared" ref="BQ42:BS42" si="56">BP42</f>
        <v>305.45894736842104</v>
      </c>
      <c r="BR42" s="217">
        <f t="shared" si="56"/>
        <v>305.45894736842104</v>
      </c>
      <c r="BS42" s="217">
        <f t="shared" si="56"/>
        <v>305.45894736842104</v>
      </c>
      <c r="BT42" s="217">
        <f t="shared" si="9"/>
        <v>610.91789473684207</v>
      </c>
      <c r="BU42" s="217">
        <f t="shared" si="10"/>
        <v>1906.625</v>
      </c>
      <c r="BV42" s="217">
        <f t="shared" si="11"/>
        <v>2237.0631107549693</v>
      </c>
      <c r="BW42" s="217">
        <f t="shared" si="12"/>
        <v>1272.6802854644557</v>
      </c>
      <c r="BX42" s="216">
        <f t="shared" si="13"/>
        <v>0.69033887108512015</v>
      </c>
      <c r="BY42" s="216">
        <f t="shared" si="18"/>
        <v>832.54867852865482</v>
      </c>
      <c r="BZ42" s="216">
        <f t="shared" si="21"/>
        <v>11637.795690740761</v>
      </c>
      <c r="CA42" s="216">
        <f t="shared" si="19"/>
        <v>10365.115405276305</v>
      </c>
      <c r="CB42" s="218">
        <f t="shared" si="14"/>
        <v>2.8058056038094028</v>
      </c>
    </row>
    <row r="43" spans="1:80" x14ac:dyDescent="0.25">
      <c r="A43" s="248" t="s">
        <v>474</v>
      </c>
      <c r="B43" s="231" t="s">
        <v>671</v>
      </c>
      <c r="C43" s="231" t="s">
        <v>462</v>
      </c>
      <c r="D43" s="249">
        <v>8</v>
      </c>
      <c r="E43" s="249">
        <v>4</v>
      </c>
      <c r="F43" s="250"/>
      <c r="G43" s="15">
        <f>(VLOOKUP(G$4,'Tüpoloogia tabel'!$C$1:$T$51,MATCH($A43,'Tüpoloogia tabel'!$C$1:$T$1,0),FALSE))*D43</f>
        <v>1590.4595555555554</v>
      </c>
      <c r="H43" s="15">
        <f>(VLOOKUP(H$4,'Tüpoloogia tabel'!$C$1:$T$51,MATCH($A43,'Tüpoloogia tabel'!$C$1:$T$1,0),FALSE))*D43*E43</f>
        <v>105.5911111111111</v>
      </c>
      <c r="I43" s="15">
        <f>(VLOOKUP(I$4,'Tüpoloogia tabel'!$C$1:$T$51,MATCH($A43,'Tüpoloogia tabel'!$C$1:$T$1,0),FALSE))*D43*E43</f>
        <v>328.28888888888889</v>
      </c>
      <c r="J43" s="15">
        <f>(VLOOKUP(J$4,'Tüpoloogia tabel'!$C$1:$T$51,MATCH($A43,'Tüpoloogia tabel'!$C$1:$T$1,0),FALSE))*D43*E43</f>
        <v>5934.5267555555556</v>
      </c>
      <c r="K43" s="15">
        <f>(VLOOKUP(K$4,'Tüpoloogia tabel'!$C$1:$T$51,MATCH($A43,'Tüpoloogia tabel'!$C$1:$T$1,0),FALSE))*D43*E43</f>
        <v>4925.5564444444444</v>
      </c>
      <c r="L43" s="244">
        <f>VLOOKUP(L$4,'Tüpoloogia tabel'!$C$1:$T$51,MATCH($A43,'Tüpoloogia tabel'!$C$1:$T$1,0),FALSE)</f>
        <v>70</v>
      </c>
      <c r="M43" s="228">
        <f>VLOOKUP(M$4,'Tüpoloogia tabel'!$C$1:$T$51,MATCH($A43,'Tüpoloogia tabel'!$C$1:$T$1,0),FALSE)</f>
        <v>0</v>
      </c>
      <c r="N43" s="228">
        <f>VLOOKUP(N$4,'Tüpoloogia tabel'!$C$1:$T$51,MATCH($A43,'Tüpoloogia tabel'!$C$1:$T$1,0),FALSE)</f>
        <v>96.666666666666671</v>
      </c>
      <c r="O43" s="245">
        <f>VLOOKUP(O$4,'Tüpoloogia tabel'!$C$1:$T$51,MATCH($A43,'Tüpoloogia tabel'!$C$1:$T$1,0),FALSE)</f>
        <v>0.26409503068076284</v>
      </c>
      <c r="P43" s="228">
        <f>VLOOKUP(P$4,'Tüpoloogia tabel'!$C$1:$T$51,MATCH($A43,'Tüpoloogia tabel'!$C$1:$T$1,0),FALSE)</f>
        <v>63.333333333333329</v>
      </c>
      <c r="Q43" s="335">
        <f t="shared" si="0"/>
        <v>11394.147368421052</v>
      </c>
      <c r="R43" s="336">
        <f t="shared" si="15"/>
        <v>8353.3296695767604</v>
      </c>
      <c r="S43" s="14">
        <f t="shared" si="1"/>
        <v>1590.4595555555554</v>
      </c>
      <c r="T43" s="336">
        <f t="shared" si="2"/>
        <v>1590.4595555555554</v>
      </c>
      <c r="U43" s="4">
        <f t="shared" si="3"/>
        <v>31.679999999999968</v>
      </c>
      <c r="V43" s="337">
        <f t="shared" si="4"/>
        <v>3009.1376988442912</v>
      </c>
      <c r="W43" s="338">
        <f t="shared" si="16"/>
        <v>3.7692046932609498</v>
      </c>
      <c r="X43" s="228">
        <f>VLOOKUP(X$4,'Tüpoloogia tabel'!$C$1:$T$51,MATCH($A43,'Tüpoloogia tabel'!$C$1:$T$1,0),FALSE)</f>
        <v>223.41379310344828</v>
      </c>
      <c r="Y43" s="228">
        <f>VLOOKUP(Y$4,'Tüpoloogia tabel'!$C$1:$T$51,MATCH($A43,'Tüpoloogia tabel'!$C$1:$T$1,0),FALSE)</f>
        <v>160.55172413793105</v>
      </c>
      <c r="Z43" s="229">
        <f>VLOOKUP(Z$4,'Tüpoloogia tabel'!$C$1:$T$51,MATCH($A43,'Tüpoloogia tabel'!$C$1:$T$1,0),FALSE)</f>
        <v>35.620689655172413</v>
      </c>
      <c r="AA43" s="235"/>
      <c r="AB43" s="235"/>
      <c r="AC43" s="15">
        <f>VLOOKUP(AC$4,'Tüpoloogia tabel'!$C$1:$T$51,MATCH($A43,'Tüpoloogia tabel'!$C$1:$T$1,0),FALSE)</f>
        <v>3.5061666666666658</v>
      </c>
      <c r="AD43" s="15">
        <f>VLOOKUP(AD$4,'Tüpoloogia tabel'!$C$1:$T$51,MATCH($A43,'Tüpoloogia tabel'!$C$1:$T$1,0),FALSE)</f>
        <v>2.5</v>
      </c>
      <c r="AE43" s="15">
        <f>VLOOKUP(AE$4,'Tüpoloogia tabel'!$C$1:$T$51,MATCH($A43,'Tüpoloogia tabel'!$C$1:$T$1,0),FALSE)</f>
        <v>2.2000000000000002</v>
      </c>
      <c r="AF43" s="15">
        <f>VLOOKUP(AF$4,'Tüpoloogia tabel'!$C$1:$T$51,MATCH($A43,'Tüpoloogia tabel'!$C$1:$T$1,0),FALSE)</f>
        <v>11.44736842105263</v>
      </c>
      <c r="AG43" s="15">
        <f>VLOOKUP(AG$4,'Tüpoloogia tabel'!$C$1:$T$51,MATCH($A43,'Tüpoloogia tabel'!$C$1:$T$1,0),FALSE)</f>
        <v>17.660263157894736</v>
      </c>
      <c r="AH43" s="15">
        <f>(VLOOKUP(AH$4,'Tüpoloogia tabel'!$C$1:$T$51,MATCH($A43,'Tüpoloogia tabel'!$C$1:$T$1,0),FALSE))*E43</f>
        <v>10</v>
      </c>
      <c r="AI43" s="15">
        <f>(VLOOKUP(AI$4,'Tüpoloogia tabel'!$C$1:$T$51,MATCH($A43,'Tüpoloogia tabel'!$C$1:$T$1,0),FALSE))*D43*E43</f>
        <v>15904.595555555554</v>
      </c>
      <c r="AJ43" s="15">
        <f t="shared" si="5"/>
        <v>305.45894736842104</v>
      </c>
      <c r="AK43" s="15">
        <f>VLOOKUP(AK$4,'Tüpoloogia tabel'!$C$1:$T$51,MATCH($A43,'Tüpoloogia tabel'!$C$1:$T$1,0),FALSE)</f>
        <v>0.8</v>
      </c>
      <c r="AL43" s="15">
        <f>VLOOKUP(AL$4,'Tüpoloogia tabel'!$C$1:$T$51,MATCH($A43,'Tüpoloogia tabel'!$C$1:$T$1,0),FALSE)</f>
        <v>1</v>
      </c>
      <c r="AM43" s="15">
        <f>VLOOKUP(AM$4,'Tüpoloogia tabel'!$C$1:$T$51,MATCH($A43,'Tüpoloogia tabel'!$C$1:$T$1,0),FALSE)</f>
        <v>0.7</v>
      </c>
      <c r="AN43" s="15">
        <f>VLOOKUP(AN$4,'Tüpoloogia tabel'!$C$1:$T$51,MATCH($A43,'Tüpoloogia tabel'!$C$1:$T$1,0),FALSE)</f>
        <v>0.35</v>
      </c>
      <c r="AO43" s="15">
        <f>VLOOKUP(AO$4,'Tüpoloogia tabel'!$C$1:$T$51,MATCH($A43,'Tüpoloogia tabel'!$C$1:$T$1,0),FALSE)</f>
        <v>2.6</v>
      </c>
      <c r="AP43" s="15">
        <f>VLOOKUP(AP$4,'Tüpoloogia tabel'!$C$1:$T$51,MATCH($A43,'Tüpoloogia tabel'!$C$1:$T$1,0),FALSE)</f>
        <v>2</v>
      </c>
      <c r="AQ43" s="15">
        <f>VLOOKUP(AQ$4,'Tüpoloogia tabel'!$C$1:$T$51,MATCH($A43,'Tüpoloogia tabel'!$C$1:$T$1,0),FALSE)</f>
        <v>2.9</v>
      </c>
      <c r="AR43" s="16">
        <f>VLOOKUP(AR$4,'Tüpoloogia tabel'!$C$1:$T$51,MATCH($A43,'Tüpoloogia tabel'!$C$1:$T$1,0),FALSE)</f>
        <v>0.26</v>
      </c>
      <c r="AS43" s="16">
        <f>VLOOKUP(AS$4,'Tüpoloogia tabel'!$C$1:$T$51,MATCH($A43,'Tüpoloogia tabel'!$C$1:$T$1,0),FALSE)</f>
        <v>0.49</v>
      </c>
      <c r="AT43" s="16">
        <f>VLOOKUP(AT$4,'Tüpoloogia tabel'!$C$1:$T$51,MATCH($A43,'Tüpoloogia tabel'!$C$1:$T$1,0),FALSE)</f>
        <v>0.40500000000000003</v>
      </c>
      <c r="AU43" s="16">
        <f>VLOOKUP(AU$4,'Tüpoloogia tabel'!$C$1:$T$51,MATCH($A43,'Tüpoloogia tabel'!$C$1:$T$1,0),FALSE)</f>
        <v>0.15</v>
      </c>
      <c r="AV43" s="16">
        <f>VLOOKUP(AV$4,'Tüpoloogia tabel'!$C$1:$T$51,MATCH($A43,'Tüpoloogia tabel'!$C$1:$T$1,0),FALSE)</f>
        <v>0.2</v>
      </c>
      <c r="AW43" s="16">
        <f>VLOOKUP(AW$4,'Tüpoloogia tabel'!$C$1:$T$51,MATCH($A43,'Tüpoloogia tabel'!$C$1:$T$1,0),FALSE)</f>
        <v>0.01</v>
      </c>
      <c r="AX43" s="16">
        <f>VLOOKUP(AX$4,'Tüpoloogia tabel'!$C$1:$T$51,MATCH($A43,'Tüpoloogia tabel'!$C$1:$T$1,0),FALSE)</f>
        <v>0</v>
      </c>
      <c r="AY43" s="16">
        <f>VLOOKUP(AY$4,'Tüpoloogia tabel'!$C$1:$T$51,MATCH($A43,'Tüpoloogia tabel'!$C$1:$T$1,0),FALSE)</f>
        <v>0.42</v>
      </c>
      <c r="AZ43" s="16">
        <f>VLOOKUP(AZ$4,'Tüpoloogia tabel'!$C$1:$T$51,MATCH($A43,'Tüpoloogia tabel'!$C$1:$T$1,0),FALSE)</f>
        <v>3.1</v>
      </c>
      <c r="BA43" s="232">
        <f>VLOOKUP(BA$4,'Tüpoloogia tabel'!$C$1:$T$51,MATCH($A43,'Tüpoloogia tabel'!$C$1:$T$1,0),FALSE)</f>
        <v>0.30000000000000043</v>
      </c>
      <c r="BB43" s="232">
        <f>VLOOKUP(BB$4,'Tüpoloogia tabel'!$C$1:$T$51,MATCH($A43,'Tüpoloogia tabel'!$C$1:$T$1,0),FALSE)</f>
        <v>0.37</v>
      </c>
      <c r="BC43" s="232">
        <f>VLOOKUP(BC$4,'Tüpoloogia tabel'!$C$1:$T$51,MATCH($A43,'Tüpoloogia tabel'!$C$1:$T$1,0),FALSE)</f>
        <v>0.35</v>
      </c>
      <c r="BD43" s="232">
        <f>VLOOKUP(BD$4,'Tüpoloogia tabel'!$C$1:$T$51,MATCH($A43,'Tüpoloogia tabel'!$C$1:$T$1,0),FALSE)</f>
        <v>0.45</v>
      </c>
      <c r="BE43" s="232">
        <f>VLOOKUP(BE$4,'Tüpoloogia tabel'!$C$1:$T$51,MATCH($A43,'Tüpoloogia tabel'!$C$1:$T$1,0),FALSE)</f>
        <v>0.30000000000000043</v>
      </c>
      <c r="BF43" s="16">
        <f>VLOOKUP(BF$4,'Tüpoloogia tabel'!$C$1:$T$51,MATCH($A43,'Tüpoloogia tabel'!$C$1:$T$1,0),FALSE)</f>
        <v>1.7999999999999998</v>
      </c>
      <c r="BG43" s="16">
        <f>VLOOKUP(BG$4,'Tüpoloogia tabel'!$C$1:$T$51,MATCH($A43,'Tüpoloogia tabel'!$C$1:$T$1,0),FALSE)</f>
        <v>2.199999999999998</v>
      </c>
      <c r="BH43" s="16">
        <f>VLOOKUP(BH$4,'Tüpoloogia tabel'!$C$1:$T$51,MATCH($A43,'Tüpoloogia tabel'!$C$1:$T$1,0),FALSE)</f>
        <v>1.4599999999999973</v>
      </c>
      <c r="BI43" s="16">
        <f>VLOOKUP(BI$4,'Tüpoloogia tabel'!$C$1:$T$51,MATCH($A43,'Tüpoloogia tabel'!$C$1:$T$1,0),FALSE)</f>
        <v>1.579333333333335</v>
      </c>
      <c r="BJ43" s="16">
        <f>VLOOKUP(BJ$4,'Tüpoloogia tabel'!$C$1:$T$51,MATCH($A43,'Tüpoloogia tabel'!$C$1:$T$1,0),FALSE)</f>
        <v>0.8</v>
      </c>
      <c r="BK43" s="16">
        <f>VLOOKUP(BK$4,'Tüpoloogia tabel'!$C$1:$T$51,MATCH($A43,'Tüpoloogia tabel'!$C$1:$T$1,0),FALSE)</f>
        <v>2.0649999999999999</v>
      </c>
      <c r="BL43" s="216">
        <f t="shared" si="6"/>
        <v>15212.333303234418</v>
      </c>
      <c r="BM43" s="1">
        <v>4</v>
      </c>
      <c r="BN43" s="1">
        <v>0</v>
      </c>
      <c r="BO43" s="1">
        <f t="shared" si="7"/>
        <v>40</v>
      </c>
      <c r="BP43" s="217">
        <f t="shared" si="8"/>
        <v>305.45894736842104</v>
      </c>
      <c r="BQ43" s="217">
        <f t="shared" ref="BQ43:BS43" si="57">BP43</f>
        <v>305.45894736842104</v>
      </c>
      <c r="BR43" s="217">
        <f t="shared" si="57"/>
        <v>305.45894736842104</v>
      </c>
      <c r="BS43" s="217">
        <f t="shared" si="57"/>
        <v>305.45894736842104</v>
      </c>
      <c r="BT43" s="217">
        <f t="shared" si="9"/>
        <v>916.37684210526311</v>
      </c>
      <c r="BU43" s="217">
        <f t="shared" si="10"/>
        <v>3362.8888888888887</v>
      </c>
      <c r="BV43" s="217">
        <f t="shared" si="11"/>
        <v>3966.3746824077939</v>
      </c>
      <c r="BW43" s="217">
        <f t="shared" si="12"/>
        <v>2004.645735032326</v>
      </c>
      <c r="BX43" s="216">
        <f t="shared" si="13"/>
        <v>1.1181189295646525</v>
      </c>
      <c r="BY43" s="216">
        <f t="shared" si="18"/>
        <v>1348.451429054971</v>
      </c>
      <c r="BZ43" s="216">
        <f t="shared" si="21"/>
        <v>18565.430467321716</v>
      </c>
      <c r="CA43" s="216">
        <f t="shared" si="19"/>
        <v>16560.78473228939</v>
      </c>
      <c r="CB43" s="218">
        <f t="shared" si="14"/>
        <v>3.3622160093137028</v>
      </c>
    </row>
    <row r="44" spans="1:80" x14ac:dyDescent="0.25">
      <c r="A44" s="248" t="s">
        <v>474</v>
      </c>
      <c r="B44" s="231" t="s">
        <v>672</v>
      </c>
      <c r="C44" s="231" t="s">
        <v>462</v>
      </c>
      <c r="D44" s="249">
        <v>8</v>
      </c>
      <c r="E44" s="249">
        <v>5</v>
      </c>
      <c r="F44" s="250"/>
      <c r="G44" s="15">
        <f>(VLOOKUP(G$4,'Tüpoloogia tabel'!$C$1:$T$51,MATCH($A44,'Tüpoloogia tabel'!$C$1:$T$1,0),FALSE))*D44</f>
        <v>1590.4595555555554</v>
      </c>
      <c r="H44" s="15">
        <f>(VLOOKUP(H$4,'Tüpoloogia tabel'!$C$1:$T$51,MATCH($A44,'Tüpoloogia tabel'!$C$1:$T$1,0),FALSE))*D44*E44</f>
        <v>131.98888888888888</v>
      </c>
      <c r="I44" s="15">
        <f>(VLOOKUP(I$4,'Tüpoloogia tabel'!$C$1:$T$51,MATCH($A44,'Tüpoloogia tabel'!$C$1:$T$1,0),FALSE))*D44*E44</f>
        <v>410.36111111111109</v>
      </c>
      <c r="J44" s="15">
        <f>(VLOOKUP(J$4,'Tüpoloogia tabel'!$C$1:$T$51,MATCH($A44,'Tüpoloogia tabel'!$C$1:$T$1,0),FALSE))*D44*E44</f>
        <v>7418.1584444444443</v>
      </c>
      <c r="K44" s="15">
        <f>(VLOOKUP(K$4,'Tüpoloogia tabel'!$C$1:$T$51,MATCH($A44,'Tüpoloogia tabel'!$C$1:$T$1,0),FALSE))*D44*E44</f>
        <v>6156.945555555556</v>
      </c>
      <c r="L44" s="244">
        <f>VLOOKUP(L$4,'Tüpoloogia tabel'!$C$1:$T$51,MATCH($A44,'Tüpoloogia tabel'!$C$1:$T$1,0),FALSE)</f>
        <v>70</v>
      </c>
      <c r="M44" s="228">
        <f>VLOOKUP(M$4,'Tüpoloogia tabel'!$C$1:$T$51,MATCH($A44,'Tüpoloogia tabel'!$C$1:$T$1,0),FALSE)</f>
        <v>0</v>
      </c>
      <c r="N44" s="228">
        <f>VLOOKUP(N$4,'Tüpoloogia tabel'!$C$1:$T$51,MATCH($A44,'Tüpoloogia tabel'!$C$1:$T$1,0),FALSE)</f>
        <v>96.666666666666671</v>
      </c>
      <c r="O44" s="245">
        <f>VLOOKUP(O$4,'Tüpoloogia tabel'!$C$1:$T$51,MATCH($A44,'Tüpoloogia tabel'!$C$1:$T$1,0),FALSE)</f>
        <v>0.26409503068076284</v>
      </c>
      <c r="P44" s="228">
        <f>VLOOKUP(P$4,'Tüpoloogia tabel'!$C$1:$T$51,MATCH($A44,'Tüpoloogia tabel'!$C$1:$T$1,0),FALSE)</f>
        <v>63.333333333333329</v>
      </c>
      <c r="Q44" s="335">
        <f t="shared" si="0"/>
        <v>17774.736842105263</v>
      </c>
      <c r="R44" s="336">
        <f t="shared" si="15"/>
        <v>13048.837170446988</v>
      </c>
      <c r="S44" s="14">
        <f t="shared" si="1"/>
        <v>1590.4595555555554</v>
      </c>
      <c r="T44" s="336">
        <f t="shared" si="2"/>
        <v>1590.4595555555554</v>
      </c>
      <c r="U44" s="4">
        <f t="shared" si="3"/>
        <v>31.679999999999968</v>
      </c>
      <c r="V44" s="337">
        <f t="shared" si="4"/>
        <v>4694.2196716582748</v>
      </c>
      <c r="W44" s="338">
        <f t="shared" si="16"/>
        <v>4.4602732055754801</v>
      </c>
      <c r="X44" s="228">
        <f>VLOOKUP(X$4,'Tüpoloogia tabel'!$C$1:$T$51,MATCH($A44,'Tüpoloogia tabel'!$C$1:$T$1,0),FALSE)</f>
        <v>223.41379310344828</v>
      </c>
      <c r="Y44" s="228">
        <f>VLOOKUP(Y$4,'Tüpoloogia tabel'!$C$1:$T$51,MATCH($A44,'Tüpoloogia tabel'!$C$1:$T$1,0),FALSE)</f>
        <v>160.55172413793105</v>
      </c>
      <c r="Z44" s="229">
        <f>VLOOKUP(Z$4,'Tüpoloogia tabel'!$C$1:$T$51,MATCH($A44,'Tüpoloogia tabel'!$C$1:$T$1,0),FALSE)</f>
        <v>35.620689655172413</v>
      </c>
      <c r="AA44" s="235"/>
      <c r="AB44" s="235"/>
      <c r="AC44" s="15">
        <f>VLOOKUP(AC$4,'Tüpoloogia tabel'!$C$1:$T$51,MATCH($A44,'Tüpoloogia tabel'!$C$1:$T$1,0),FALSE)</f>
        <v>3.5061666666666658</v>
      </c>
      <c r="AD44" s="15">
        <f>VLOOKUP(AD$4,'Tüpoloogia tabel'!$C$1:$T$51,MATCH($A44,'Tüpoloogia tabel'!$C$1:$T$1,0),FALSE)</f>
        <v>2.5</v>
      </c>
      <c r="AE44" s="15">
        <f>VLOOKUP(AE$4,'Tüpoloogia tabel'!$C$1:$T$51,MATCH($A44,'Tüpoloogia tabel'!$C$1:$T$1,0),FALSE)</f>
        <v>2.2000000000000002</v>
      </c>
      <c r="AF44" s="15">
        <f>VLOOKUP(AF$4,'Tüpoloogia tabel'!$C$1:$T$51,MATCH($A44,'Tüpoloogia tabel'!$C$1:$T$1,0),FALSE)</f>
        <v>11.44736842105263</v>
      </c>
      <c r="AG44" s="15">
        <f>VLOOKUP(AG$4,'Tüpoloogia tabel'!$C$1:$T$51,MATCH($A44,'Tüpoloogia tabel'!$C$1:$T$1,0),FALSE)</f>
        <v>17.660263157894736</v>
      </c>
      <c r="AH44" s="15">
        <f>(VLOOKUP(AH$4,'Tüpoloogia tabel'!$C$1:$T$51,MATCH($A44,'Tüpoloogia tabel'!$C$1:$T$1,0),FALSE))*E44</f>
        <v>12.5</v>
      </c>
      <c r="AI44" s="15">
        <f>(VLOOKUP(AI$4,'Tüpoloogia tabel'!$C$1:$T$51,MATCH($A44,'Tüpoloogia tabel'!$C$1:$T$1,0),FALSE))*D44*E44</f>
        <v>19880.744444444441</v>
      </c>
      <c r="AJ44" s="15">
        <f t="shared" si="5"/>
        <v>305.45894736842104</v>
      </c>
      <c r="AK44" s="15">
        <f>VLOOKUP(AK$4,'Tüpoloogia tabel'!$C$1:$T$51,MATCH($A44,'Tüpoloogia tabel'!$C$1:$T$1,0),FALSE)</f>
        <v>0.8</v>
      </c>
      <c r="AL44" s="15">
        <f>VLOOKUP(AL$4,'Tüpoloogia tabel'!$C$1:$T$51,MATCH($A44,'Tüpoloogia tabel'!$C$1:$T$1,0),FALSE)</f>
        <v>1</v>
      </c>
      <c r="AM44" s="15">
        <f>VLOOKUP(AM$4,'Tüpoloogia tabel'!$C$1:$T$51,MATCH($A44,'Tüpoloogia tabel'!$C$1:$T$1,0),FALSE)</f>
        <v>0.7</v>
      </c>
      <c r="AN44" s="15">
        <f>VLOOKUP(AN$4,'Tüpoloogia tabel'!$C$1:$T$51,MATCH($A44,'Tüpoloogia tabel'!$C$1:$T$1,0),FALSE)</f>
        <v>0.35</v>
      </c>
      <c r="AO44" s="15">
        <f>VLOOKUP(AO$4,'Tüpoloogia tabel'!$C$1:$T$51,MATCH($A44,'Tüpoloogia tabel'!$C$1:$T$1,0),FALSE)</f>
        <v>2.6</v>
      </c>
      <c r="AP44" s="15">
        <f>VLOOKUP(AP$4,'Tüpoloogia tabel'!$C$1:$T$51,MATCH($A44,'Tüpoloogia tabel'!$C$1:$T$1,0),FALSE)</f>
        <v>2</v>
      </c>
      <c r="AQ44" s="15">
        <f>VLOOKUP(AQ$4,'Tüpoloogia tabel'!$C$1:$T$51,MATCH($A44,'Tüpoloogia tabel'!$C$1:$T$1,0),FALSE)</f>
        <v>2.9</v>
      </c>
      <c r="AR44" s="16">
        <f>VLOOKUP(AR$4,'Tüpoloogia tabel'!$C$1:$T$51,MATCH($A44,'Tüpoloogia tabel'!$C$1:$T$1,0),FALSE)</f>
        <v>0.26</v>
      </c>
      <c r="AS44" s="16">
        <f>VLOOKUP(AS$4,'Tüpoloogia tabel'!$C$1:$T$51,MATCH($A44,'Tüpoloogia tabel'!$C$1:$T$1,0),FALSE)</f>
        <v>0.49</v>
      </c>
      <c r="AT44" s="16">
        <f>VLOOKUP(AT$4,'Tüpoloogia tabel'!$C$1:$T$51,MATCH($A44,'Tüpoloogia tabel'!$C$1:$T$1,0),FALSE)</f>
        <v>0.40500000000000003</v>
      </c>
      <c r="AU44" s="16">
        <f>VLOOKUP(AU$4,'Tüpoloogia tabel'!$C$1:$T$51,MATCH($A44,'Tüpoloogia tabel'!$C$1:$T$1,0),FALSE)</f>
        <v>0.15</v>
      </c>
      <c r="AV44" s="16">
        <f>VLOOKUP(AV$4,'Tüpoloogia tabel'!$C$1:$T$51,MATCH($A44,'Tüpoloogia tabel'!$C$1:$T$1,0),FALSE)</f>
        <v>0.2</v>
      </c>
      <c r="AW44" s="16">
        <f>VLOOKUP(AW$4,'Tüpoloogia tabel'!$C$1:$T$51,MATCH($A44,'Tüpoloogia tabel'!$C$1:$T$1,0),FALSE)</f>
        <v>0.01</v>
      </c>
      <c r="AX44" s="16">
        <f>VLOOKUP(AX$4,'Tüpoloogia tabel'!$C$1:$T$51,MATCH($A44,'Tüpoloogia tabel'!$C$1:$T$1,0),FALSE)</f>
        <v>0</v>
      </c>
      <c r="AY44" s="16">
        <f>VLOOKUP(AY$4,'Tüpoloogia tabel'!$C$1:$T$51,MATCH($A44,'Tüpoloogia tabel'!$C$1:$T$1,0),FALSE)</f>
        <v>0.42</v>
      </c>
      <c r="AZ44" s="16">
        <f>VLOOKUP(AZ$4,'Tüpoloogia tabel'!$C$1:$T$51,MATCH($A44,'Tüpoloogia tabel'!$C$1:$T$1,0),FALSE)</f>
        <v>3.1</v>
      </c>
      <c r="BA44" s="232">
        <f>VLOOKUP(BA$4,'Tüpoloogia tabel'!$C$1:$T$51,MATCH($A44,'Tüpoloogia tabel'!$C$1:$T$1,0),FALSE)</f>
        <v>0.30000000000000043</v>
      </c>
      <c r="BB44" s="232">
        <f>VLOOKUP(BB$4,'Tüpoloogia tabel'!$C$1:$T$51,MATCH($A44,'Tüpoloogia tabel'!$C$1:$T$1,0),FALSE)</f>
        <v>0.37</v>
      </c>
      <c r="BC44" s="232">
        <f>VLOOKUP(BC$4,'Tüpoloogia tabel'!$C$1:$T$51,MATCH($A44,'Tüpoloogia tabel'!$C$1:$T$1,0),FALSE)</f>
        <v>0.35</v>
      </c>
      <c r="BD44" s="232">
        <f>VLOOKUP(BD$4,'Tüpoloogia tabel'!$C$1:$T$51,MATCH($A44,'Tüpoloogia tabel'!$C$1:$T$1,0),FALSE)</f>
        <v>0.45</v>
      </c>
      <c r="BE44" s="232">
        <f>VLOOKUP(BE$4,'Tüpoloogia tabel'!$C$1:$T$51,MATCH($A44,'Tüpoloogia tabel'!$C$1:$T$1,0),FALSE)</f>
        <v>0.30000000000000043</v>
      </c>
      <c r="BF44" s="16">
        <f>VLOOKUP(BF$4,'Tüpoloogia tabel'!$C$1:$T$51,MATCH($A44,'Tüpoloogia tabel'!$C$1:$T$1,0),FALSE)</f>
        <v>1.7999999999999998</v>
      </c>
      <c r="BG44" s="16">
        <f>VLOOKUP(BG$4,'Tüpoloogia tabel'!$C$1:$T$51,MATCH($A44,'Tüpoloogia tabel'!$C$1:$T$1,0),FALSE)</f>
        <v>2.199999999999998</v>
      </c>
      <c r="BH44" s="16">
        <f>VLOOKUP(BH$4,'Tüpoloogia tabel'!$C$1:$T$51,MATCH($A44,'Tüpoloogia tabel'!$C$1:$T$1,0),FALSE)</f>
        <v>1.4599999999999973</v>
      </c>
      <c r="BI44" s="16">
        <f>VLOOKUP(BI$4,'Tüpoloogia tabel'!$C$1:$T$51,MATCH($A44,'Tüpoloogia tabel'!$C$1:$T$1,0),FALSE)</f>
        <v>1.579333333333335</v>
      </c>
      <c r="BJ44" s="16">
        <f>VLOOKUP(BJ$4,'Tüpoloogia tabel'!$C$1:$T$51,MATCH($A44,'Tüpoloogia tabel'!$C$1:$T$1,0),FALSE)</f>
        <v>0.8</v>
      </c>
      <c r="BK44" s="16">
        <f>VLOOKUP(BK$4,'Tüpoloogia tabel'!$C$1:$T$51,MATCH($A44,'Tüpoloogia tabel'!$C$1:$T$1,0),FALSE)</f>
        <v>2.0649999999999999</v>
      </c>
      <c r="BL44" s="216">
        <f t="shared" si="6"/>
        <v>22507.411446839968</v>
      </c>
      <c r="BM44" s="1">
        <v>4</v>
      </c>
      <c r="BN44" s="1">
        <v>0</v>
      </c>
      <c r="BO44" s="1">
        <f t="shared" si="7"/>
        <v>50</v>
      </c>
      <c r="BP44" s="217">
        <f t="shared" si="8"/>
        <v>305.45894736842104</v>
      </c>
      <c r="BQ44" s="217">
        <f t="shared" ref="BQ44:BS44" si="58">BP44</f>
        <v>305.45894736842104</v>
      </c>
      <c r="BR44" s="217">
        <f t="shared" si="58"/>
        <v>305.45894736842104</v>
      </c>
      <c r="BS44" s="217">
        <f t="shared" si="58"/>
        <v>305.45894736842104</v>
      </c>
      <c r="BT44" s="217">
        <f t="shared" si="9"/>
        <v>1221.8357894736841</v>
      </c>
      <c r="BU44" s="217">
        <f t="shared" si="10"/>
        <v>5229.5138888888887</v>
      </c>
      <c r="BV44" s="217">
        <f t="shared" si="11"/>
        <v>6187.4981880945334</v>
      </c>
      <c r="BW44" s="217">
        <f t="shared" si="12"/>
        <v>2943.1721968944407</v>
      </c>
      <c r="BX44" s="216">
        <f t="shared" si="13"/>
        <v>1.6675585786874594</v>
      </c>
      <c r="BY44" s="216">
        <f t="shared" si="18"/>
        <v>2011.0756458970757</v>
      </c>
      <c r="BZ44" s="216">
        <f t="shared" si="21"/>
        <v>27461.659289631483</v>
      </c>
      <c r="CA44" s="216">
        <f t="shared" si="19"/>
        <v>24518.487092737043</v>
      </c>
      <c r="CB44" s="218">
        <f t="shared" si="14"/>
        <v>3.9822484820599784</v>
      </c>
    </row>
    <row r="45" spans="1:80" x14ac:dyDescent="0.25">
      <c r="A45" s="248" t="s">
        <v>474</v>
      </c>
      <c r="B45" s="231" t="s">
        <v>673</v>
      </c>
      <c r="C45" s="231" t="s">
        <v>462</v>
      </c>
      <c r="D45" s="249">
        <v>9</v>
      </c>
      <c r="E45" s="249">
        <v>1</v>
      </c>
      <c r="F45" s="250"/>
      <c r="G45" s="15">
        <f>(VLOOKUP(G$4,'Tüpoloogia tabel'!$C$1:$T$51,MATCH($A45,'Tüpoloogia tabel'!$C$1:$T$1,0),FALSE))*D45</f>
        <v>1789.2669999999998</v>
      </c>
      <c r="H45" s="15">
        <f>(VLOOKUP(H$4,'Tüpoloogia tabel'!$C$1:$T$51,MATCH($A45,'Tüpoloogia tabel'!$C$1:$T$1,0),FALSE))*D45*E45</f>
        <v>29.697499999999998</v>
      </c>
      <c r="I45" s="15">
        <f>(VLOOKUP(I$4,'Tüpoloogia tabel'!$C$1:$T$51,MATCH($A45,'Tüpoloogia tabel'!$C$1:$T$1,0),FALSE))*D45*E45</f>
        <v>92.331249999999997</v>
      </c>
      <c r="J45" s="15">
        <f>(VLOOKUP(J$4,'Tüpoloogia tabel'!$C$1:$T$51,MATCH($A45,'Tüpoloogia tabel'!$C$1:$T$1,0),FALSE))*D45*E45</f>
        <v>1669.08565</v>
      </c>
      <c r="K45" s="15">
        <f>(VLOOKUP(K$4,'Tüpoloogia tabel'!$C$1:$T$51,MATCH($A45,'Tüpoloogia tabel'!$C$1:$T$1,0),FALSE))*D45*E45</f>
        <v>1385.3127500000001</v>
      </c>
      <c r="L45" s="244">
        <f>VLOOKUP(L$4,'Tüpoloogia tabel'!$C$1:$T$51,MATCH($A45,'Tüpoloogia tabel'!$C$1:$T$1,0),FALSE)</f>
        <v>70</v>
      </c>
      <c r="M45" s="228">
        <f>VLOOKUP(M$4,'Tüpoloogia tabel'!$C$1:$T$51,MATCH($A45,'Tüpoloogia tabel'!$C$1:$T$1,0),FALSE)</f>
        <v>0</v>
      </c>
      <c r="N45" s="228">
        <f>VLOOKUP(N$4,'Tüpoloogia tabel'!$C$1:$T$51,MATCH($A45,'Tüpoloogia tabel'!$C$1:$T$1,0),FALSE)</f>
        <v>96.666666666666671</v>
      </c>
      <c r="O45" s="245">
        <f>VLOOKUP(O$4,'Tüpoloogia tabel'!$C$1:$T$51,MATCH($A45,'Tüpoloogia tabel'!$C$1:$T$1,0),FALSE)</f>
        <v>0.26409503068076284</v>
      </c>
      <c r="P45" s="228">
        <f>VLOOKUP(P$4,'Tüpoloogia tabel'!$C$1:$T$51,MATCH($A45,'Tüpoloogia tabel'!$C$1:$T$1,0),FALSE)</f>
        <v>63.333333333333329</v>
      </c>
      <c r="Q45" s="335">
        <f t="shared" si="0"/>
        <v>817.60657894736846</v>
      </c>
      <c r="R45" s="336">
        <f t="shared" si="15"/>
        <v>566.04074439546969</v>
      </c>
      <c r="S45" s="14">
        <f t="shared" si="1"/>
        <v>1789.2669999999998</v>
      </c>
      <c r="T45" s="336">
        <f t="shared" si="2"/>
        <v>1789.2669999999998</v>
      </c>
      <c r="U45" s="4">
        <f t="shared" si="3"/>
        <v>35.639999999999965</v>
      </c>
      <c r="V45" s="337">
        <f t="shared" si="4"/>
        <v>215.92583455189882</v>
      </c>
      <c r="W45" s="338">
        <f t="shared" si="16"/>
        <v>2.9062167087830284</v>
      </c>
      <c r="X45" s="228">
        <f>VLOOKUP(X$4,'Tüpoloogia tabel'!$C$1:$T$51,MATCH($A45,'Tüpoloogia tabel'!$C$1:$T$1,0),FALSE)</f>
        <v>223.41379310344828</v>
      </c>
      <c r="Y45" s="228">
        <f>VLOOKUP(Y$4,'Tüpoloogia tabel'!$C$1:$T$51,MATCH($A45,'Tüpoloogia tabel'!$C$1:$T$1,0),FALSE)</f>
        <v>160.55172413793105</v>
      </c>
      <c r="Z45" s="229">
        <f>VLOOKUP(Z$4,'Tüpoloogia tabel'!$C$1:$T$51,MATCH($A45,'Tüpoloogia tabel'!$C$1:$T$1,0),FALSE)</f>
        <v>35.620689655172413</v>
      </c>
      <c r="AA45" s="235"/>
      <c r="AB45" s="235"/>
      <c r="AC45" s="15">
        <f>VLOOKUP(AC$4,'Tüpoloogia tabel'!$C$1:$T$51,MATCH($A45,'Tüpoloogia tabel'!$C$1:$T$1,0),FALSE)</f>
        <v>3.5061666666666658</v>
      </c>
      <c r="AD45" s="15">
        <f>VLOOKUP(AD$4,'Tüpoloogia tabel'!$C$1:$T$51,MATCH($A45,'Tüpoloogia tabel'!$C$1:$T$1,0),FALSE)</f>
        <v>2.5</v>
      </c>
      <c r="AE45" s="15">
        <f>VLOOKUP(AE$4,'Tüpoloogia tabel'!$C$1:$T$51,MATCH($A45,'Tüpoloogia tabel'!$C$1:$T$1,0),FALSE)</f>
        <v>2.2000000000000002</v>
      </c>
      <c r="AF45" s="15">
        <f>VLOOKUP(AF$4,'Tüpoloogia tabel'!$C$1:$T$51,MATCH($A45,'Tüpoloogia tabel'!$C$1:$T$1,0),FALSE)</f>
        <v>11.44736842105263</v>
      </c>
      <c r="AG45" s="15">
        <f>VLOOKUP(AG$4,'Tüpoloogia tabel'!$C$1:$T$51,MATCH($A45,'Tüpoloogia tabel'!$C$1:$T$1,0),FALSE)</f>
        <v>17.660263157894736</v>
      </c>
      <c r="AH45" s="15">
        <f>(VLOOKUP(AH$4,'Tüpoloogia tabel'!$C$1:$T$51,MATCH($A45,'Tüpoloogia tabel'!$C$1:$T$1,0),FALSE))*E45</f>
        <v>2.5</v>
      </c>
      <c r="AI45" s="15">
        <f>(VLOOKUP(AI$4,'Tüpoloogia tabel'!$C$1:$T$51,MATCH($A45,'Tüpoloogia tabel'!$C$1:$T$1,0),FALSE))*D45*E45</f>
        <v>4473.1674999999996</v>
      </c>
      <c r="AJ45" s="15">
        <f t="shared" si="5"/>
        <v>340.77947368421053</v>
      </c>
      <c r="AK45" s="15">
        <f>VLOOKUP(AK$4,'Tüpoloogia tabel'!$C$1:$T$51,MATCH($A45,'Tüpoloogia tabel'!$C$1:$T$1,0),FALSE)</f>
        <v>0.8</v>
      </c>
      <c r="AL45" s="15">
        <f>VLOOKUP(AL$4,'Tüpoloogia tabel'!$C$1:$T$51,MATCH($A45,'Tüpoloogia tabel'!$C$1:$T$1,0),FALSE)</f>
        <v>1</v>
      </c>
      <c r="AM45" s="15">
        <f>VLOOKUP(AM$4,'Tüpoloogia tabel'!$C$1:$T$51,MATCH($A45,'Tüpoloogia tabel'!$C$1:$T$1,0),FALSE)</f>
        <v>0.7</v>
      </c>
      <c r="AN45" s="15">
        <f>VLOOKUP(AN$4,'Tüpoloogia tabel'!$C$1:$T$51,MATCH($A45,'Tüpoloogia tabel'!$C$1:$T$1,0),FALSE)</f>
        <v>0.35</v>
      </c>
      <c r="AO45" s="15">
        <f>VLOOKUP(AO$4,'Tüpoloogia tabel'!$C$1:$T$51,MATCH($A45,'Tüpoloogia tabel'!$C$1:$T$1,0),FALSE)</f>
        <v>2.6</v>
      </c>
      <c r="AP45" s="15">
        <f>VLOOKUP(AP$4,'Tüpoloogia tabel'!$C$1:$T$51,MATCH($A45,'Tüpoloogia tabel'!$C$1:$T$1,0),FALSE)</f>
        <v>2</v>
      </c>
      <c r="AQ45" s="15">
        <f>VLOOKUP(AQ$4,'Tüpoloogia tabel'!$C$1:$T$51,MATCH($A45,'Tüpoloogia tabel'!$C$1:$T$1,0),FALSE)</f>
        <v>2.9</v>
      </c>
      <c r="AR45" s="16">
        <f>VLOOKUP(AR$4,'Tüpoloogia tabel'!$C$1:$T$51,MATCH($A45,'Tüpoloogia tabel'!$C$1:$T$1,0),FALSE)</f>
        <v>0.26</v>
      </c>
      <c r="AS45" s="16">
        <f>VLOOKUP(AS$4,'Tüpoloogia tabel'!$C$1:$T$51,MATCH($A45,'Tüpoloogia tabel'!$C$1:$T$1,0),FALSE)</f>
        <v>0.49</v>
      </c>
      <c r="AT45" s="16">
        <f>VLOOKUP(AT$4,'Tüpoloogia tabel'!$C$1:$T$51,MATCH($A45,'Tüpoloogia tabel'!$C$1:$T$1,0),FALSE)</f>
        <v>0.40500000000000003</v>
      </c>
      <c r="AU45" s="16">
        <f>VLOOKUP(AU$4,'Tüpoloogia tabel'!$C$1:$T$51,MATCH($A45,'Tüpoloogia tabel'!$C$1:$T$1,0),FALSE)</f>
        <v>0.15</v>
      </c>
      <c r="AV45" s="16">
        <f>VLOOKUP(AV$4,'Tüpoloogia tabel'!$C$1:$T$51,MATCH($A45,'Tüpoloogia tabel'!$C$1:$T$1,0),FALSE)</f>
        <v>0.2</v>
      </c>
      <c r="AW45" s="16">
        <f>VLOOKUP(AW$4,'Tüpoloogia tabel'!$C$1:$T$51,MATCH($A45,'Tüpoloogia tabel'!$C$1:$T$1,0),FALSE)</f>
        <v>0.01</v>
      </c>
      <c r="AX45" s="16">
        <f>VLOOKUP(AX$4,'Tüpoloogia tabel'!$C$1:$T$51,MATCH($A45,'Tüpoloogia tabel'!$C$1:$T$1,0),FALSE)</f>
        <v>0</v>
      </c>
      <c r="AY45" s="16">
        <f>VLOOKUP(AY$4,'Tüpoloogia tabel'!$C$1:$T$51,MATCH($A45,'Tüpoloogia tabel'!$C$1:$T$1,0),FALSE)</f>
        <v>0.42</v>
      </c>
      <c r="AZ45" s="16">
        <f>VLOOKUP(AZ$4,'Tüpoloogia tabel'!$C$1:$T$51,MATCH($A45,'Tüpoloogia tabel'!$C$1:$T$1,0),FALSE)</f>
        <v>3.1</v>
      </c>
      <c r="BA45" s="232">
        <f>VLOOKUP(BA$4,'Tüpoloogia tabel'!$C$1:$T$51,MATCH($A45,'Tüpoloogia tabel'!$C$1:$T$1,0),FALSE)</f>
        <v>0.30000000000000043</v>
      </c>
      <c r="BB45" s="232">
        <f>VLOOKUP(BB$4,'Tüpoloogia tabel'!$C$1:$T$51,MATCH($A45,'Tüpoloogia tabel'!$C$1:$T$1,0),FALSE)</f>
        <v>0.37</v>
      </c>
      <c r="BC45" s="232">
        <f>VLOOKUP(BC$4,'Tüpoloogia tabel'!$C$1:$T$51,MATCH($A45,'Tüpoloogia tabel'!$C$1:$T$1,0),FALSE)</f>
        <v>0.35</v>
      </c>
      <c r="BD45" s="232">
        <f>VLOOKUP(BD$4,'Tüpoloogia tabel'!$C$1:$T$51,MATCH($A45,'Tüpoloogia tabel'!$C$1:$T$1,0),FALSE)</f>
        <v>0.45</v>
      </c>
      <c r="BE45" s="232">
        <f>VLOOKUP(BE$4,'Tüpoloogia tabel'!$C$1:$T$51,MATCH($A45,'Tüpoloogia tabel'!$C$1:$T$1,0),FALSE)</f>
        <v>0.30000000000000043</v>
      </c>
      <c r="BF45" s="16">
        <f>VLOOKUP(BF$4,'Tüpoloogia tabel'!$C$1:$T$51,MATCH($A45,'Tüpoloogia tabel'!$C$1:$T$1,0),FALSE)</f>
        <v>1.7999999999999998</v>
      </c>
      <c r="BG45" s="16">
        <f>VLOOKUP(BG$4,'Tüpoloogia tabel'!$C$1:$T$51,MATCH($A45,'Tüpoloogia tabel'!$C$1:$T$1,0),FALSE)</f>
        <v>2.199999999999998</v>
      </c>
      <c r="BH45" s="16">
        <f>VLOOKUP(BH$4,'Tüpoloogia tabel'!$C$1:$T$51,MATCH($A45,'Tüpoloogia tabel'!$C$1:$T$1,0),FALSE)</f>
        <v>1.4599999999999973</v>
      </c>
      <c r="BI45" s="16">
        <f>VLOOKUP(BI$4,'Tüpoloogia tabel'!$C$1:$T$51,MATCH($A45,'Tüpoloogia tabel'!$C$1:$T$1,0),FALSE)</f>
        <v>1.579333333333335</v>
      </c>
      <c r="BJ45" s="16">
        <f>VLOOKUP(BJ$4,'Tüpoloogia tabel'!$C$1:$T$51,MATCH($A45,'Tüpoloogia tabel'!$C$1:$T$1,0),FALSE)</f>
        <v>0.8</v>
      </c>
      <c r="BK45" s="16">
        <f>VLOOKUP(BK$4,'Tüpoloogia tabel'!$C$1:$T$51,MATCH($A45,'Tüpoloogia tabel'!$C$1:$T$1,0),FALSE)</f>
        <v>2.0649999999999999</v>
      </c>
      <c r="BL45" s="216">
        <f t="shared" si="6"/>
        <v>3393.0672980753625</v>
      </c>
      <c r="BM45" s="1">
        <v>4</v>
      </c>
      <c r="BN45" s="1">
        <v>0</v>
      </c>
      <c r="BO45" s="1">
        <f t="shared" si="7"/>
        <v>10</v>
      </c>
      <c r="BP45" s="217">
        <f t="shared" si="8"/>
        <v>340.77947368421053</v>
      </c>
      <c r="BQ45" s="217">
        <f t="shared" ref="BQ45:BS45" si="59">BP45</f>
        <v>340.77947368421053</v>
      </c>
      <c r="BR45" s="217">
        <f t="shared" si="59"/>
        <v>340.77947368421053</v>
      </c>
      <c r="BS45" s="217">
        <f t="shared" si="59"/>
        <v>340.77947368421053</v>
      </c>
      <c r="BT45" s="217">
        <f t="shared" si="9"/>
        <v>0</v>
      </c>
      <c r="BU45" s="217">
        <f t="shared" si="10"/>
        <v>253.328125</v>
      </c>
      <c r="BV45" s="217">
        <f t="shared" si="11"/>
        <v>284.61401542819272</v>
      </c>
      <c r="BW45" s="217">
        <f t="shared" si="12"/>
        <v>478.25243647984098</v>
      </c>
      <c r="BX45" s="216">
        <f t="shared" si="13"/>
        <v>0.12827473166248959</v>
      </c>
      <c r="BY45" s="216">
        <f t="shared" si="18"/>
        <v>154.69932638496243</v>
      </c>
      <c r="BZ45" s="216">
        <f t="shared" si="21"/>
        <v>4026.0190609401661</v>
      </c>
      <c r="CA45" s="216">
        <f t="shared" si="19"/>
        <v>3547.7666244603251</v>
      </c>
      <c r="CB45" s="218">
        <f t="shared" si="14"/>
        <v>2.5609860477067903</v>
      </c>
    </row>
    <row r="46" spans="1:80" x14ac:dyDescent="0.25">
      <c r="A46" s="248" t="s">
        <v>474</v>
      </c>
      <c r="B46" s="231" t="s">
        <v>674</v>
      </c>
      <c r="C46" s="231" t="s">
        <v>462</v>
      </c>
      <c r="D46" s="249">
        <v>9</v>
      </c>
      <c r="E46" s="249">
        <v>2</v>
      </c>
      <c r="F46" s="250"/>
      <c r="G46" s="15">
        <f>(VLOOKUP(G$4,'Tüpoloogia tabel'!$C$1:$T$51,MATCH($A46,'Tüpoloogia tabel'!$C$1:$T$1,0),FALSE))*D46</f>
        <v>1789.2669999999998</v>
      </c>
      <c r="H46" s="15">
        <f>(VLOOKUP(H$4,'Tüpoloogia tabel'!$C$1:$T$51,MATCH($A46,'Tüpoloogia tabel'!$C$1:$T$1,0),FALSE))*D46*E46</f>
        <v>59.394999999999996</v>
      </c>
      <c r="I46" s="15">
        <f>(VLOOKUP(I$4,'Tüpoloogia tabel'!$C$1:$T$51,MATCH($A46,'Tüpoloogia tabel'!$C$1:$T$1,0),FALSE))*D46*E46</f>
        <v>184.66249999999999</v>
      </c>
      <c r="J46" s="15">
        <f>(VLOOKUP(J$4,'Tüpoloogia tabel'!$C$1:$T$51,MATCH($A46,'Tüpoloogia tabel'!$C$1:$T$1,0),FALSE))*D46*E46</f>
        <v>3338.1713</v>
      </c>
      <c r="K46" s="15">
        <f>(VLOOKUP(K$4,'Tüpoloogia tabel'!$C$1:$T$51,MATCH($A46,'Tüpoloogia tabel'!$C$1:$T$1,0),FALSE))*D46*E46</f>
        <v>2770.6255000000001</v>
      </c>
      <c r="L46" s="244">
        <f>VLOOKUP(L$4,'Tüpoloogia tabel'!$C$1:$T$51,MATCH($A46,'Tüpoloogia tabel'!$C$1:$T$1,0),FALSE)</f>
        <v>70</v>
      </c>
      <c r="M46" s="228">
        <f>VLOOKUP(M$4,'Tüpoloogia tabel'!$C$1:$T$51,MATCH($A46,'Tüpoloogia tabel'!$C$1:$T$1,0),FALSE)</f>
        <v>0</v>
      </c>
      <c r="N46" s="228">
        <f>VLOOKUP(N$4,'Tüpoloogia tabel'!$C$1:$T$51,MATCH($A46,'Tüpoloogia tabel'!$C$1:$T$1,0),FALSE)</f>
        <v>96.666666666666671</v>
      </c>
      <c r="O46" s="245">
        <f>VLOOKUP(O$4,'Tüpoloogia tabel'!$C$1:$T$51,MATCH($A46,'Tüpoloogia tabel'!$C$1:$T$1,0),FALSE)</f>
        <v>0.26409503068076284</v>
      </c>
      <c r="P46" s="228">
        <f>VLOOKUP(P$4,'Tüpoloogia tabel'!$C$1:$T$51,MATCH($A46,'Tüpoloogia tabel'!$C$1:$T$1,0),FALSE)</f>
        <v>63.333333333333329</v>
      </c>
      <c r="Q46" s="335">
        <f t="shared" si="0"/>
        <v>3224.636842105263</v>
      </c>
      <c r="R46" s="336">
        <f t="shared" si="15"/>
        <v>2337.3862763551556</v>
      </c>
      <c r="S46" s="14">
        <f t="shared" si="1"/>
        <v>1789.2669999999998</v>
      </c>
      <c r="T46" s="336">
        <f t="shared" si="2"/>
        <v>1789.2669999999998</v>
      </c>
      <c r="U46" s="4">
        <f t="shared" si="3"/>
        <v>35.639999999999965</v>
      </c>
      <c r="V46" s="337">
        <f t="shared" si="4"/>
        <v>851.61056575010764</v>
      </c>
      <c r="W46" s="338">
        <f t="shared" si="16"/>
        <v>2.6763532316760577</v>
      </c>
      <c r="X46" s="228">
        <f>VLOOKUP(X$4,'Tüpoloogia tabel'!$C$1:$T$51,MATCH($A46,'Tüpoloogia tabel'!$C$1:$T$1,0),FALSE)</f>
        <v>223.41379310344828</v>
      </c>
      <c r="Y46" s="228">
        <f>VLOOKUP(Y$4,'Tüpoloogia tabel'!$C$1:$T$51,MATCH($A46,'Tüpoloogia tabel'!$C$1:$T$1,0),FALSE)</f>
        <v>160.55172413793105</v>
      </c>
      <c r="Z46" s="229">
        <f>VLOOKUP(Z$4,'Tüpoloogia tabel'!$C$1:$T$51,MATCH($A46,'Tüpoloogia tabel'!$C$1:$T$1,0),FALSE)</f>
        <v>35.620689655172413</v>
      </c>
      <c r="AA46" s="235"/>
      <c r="AB46" s="235"/>
      <c r="AC46" s="15">
        <f>VLOOKUP(AC$4,'Tüpoloogia tabel'!$C$1:$T$51,MATCH($A46,'Tüpoloogia tabel'!$C$1:$T$1,0),FALSE)</f>
        <v>3.5061666666666658</v>
      </c>
      <c r="AD46" s="15">
        <f>VLOOKUP(AD$4,'Tüpoloogia tabel'!$C$1:$T$51,MATCH($A46,'Tüpoloogia tabel'!$C$1:$T$1,0),FALSE)</f>
        <v>2.5</v>
      </c>
      <c r="AE46" s="15">
        <f>VLOOKUP(AE$4,'Tüpoloogia tabel'!$C$1:$T$51,MATCH($A46,'Tüpoloogia tabel'!$C$1:$T$1,0),FALSE)</f>
        <v>2.2000000000000002</v>
      </c>
      <c r="AF46" s="15">
        <f>VLOOKUP(AF$4,'Tüpoloogia tabel'!$C$1:$T$51,MATCH($A46,'Tüpoloogia tabel'!$C$1:$T$1,0),FALSE)</f>
        <v>11.44736842105263</v>
      </c>
      <c r="AG46" s="15">
        <f>VLOOKUP(AG$4,'Tüpoloogia tabel'!$C$1:$T$51,MATCH($A46,'Tüpoloogia tabel'!$C$1:$T$1,0),FALSE)</f>
        <v>17.660263157894736</v>
      </c>
      <c r="AH46" s="15">
        <f>(VLOOKUP(AH$4,'Tüpoloogia tabel'!$C$1:$T$51,MATCH($A46,'Tüpoloogia tabel'!$C$1:$T$1,0),FALSE))*E46</f>
        <v>5</v>
      </c>
      <c r="AI46" s="15">
        <f>(VLOOKUP(AI$4,'Tüpoloogia tabel'!$C$1:$T$51,MATCH($A46,'Tüpoloogia tabel'!$C$1:$T$1,0),FALSE))*D46*E46</f>
        <v>8946.3349999999991</v>
      </c>
      <c r="AJ46" s="15">
        <f t="shared" si="5"/>
        <v>340.77947368421053</v>
      </c>
      <c r="AK46" s="15">
        <f>VLOOKUP(AK$4,'Tüpoloogia tabel'!$C$1:$T$51,MATCH($A46,'Tüpoloogia tabel'!$C$1:$T$1,0),FALSE)</f>
        <v>0.8</v>
      </c>
      <c r="AL46" s="15">
        <f>VLOOKUP(AL$4,'Tüpoloogia tabel'!$C$1:$T$51,MATCH($A46,'Tüpoloogia tabel'!$C$1:$T$1,0),FALSE)</f>
        <v>1</v>
      </c>
      <c r="AM46" s="15">
        <f>VLOOKUP(AM$4,'Tüpoloogia tabel'!$C$1:$T$51,MATCH($A46,'Tüpoloogia tabel'!$C$1:$T$1,0),FALSE)</f>
        <v>0.7</v>
      </c>
      <c r="AN46" s="15">
        <f>VLOOKUP(AN$4,'Tüpoloogia tabel'!$C$1:$T$51,MATCH($A46,'Tüpoloogia tabel'!$C$1:$T$1,0),FALSE)</f>
        <v>0.35</v>
      </c>
      <c r="AO46" s="15">
        <f>VLOOKUP(AO$4,'Tüpoloogia tabel'!$C$1:$T$51,MATCH($A46,'Tüpoloogia tabel'!$C$1:$T$1,0),FALSE)</f>
        <v>2.6</v>
      </c>
      <c r="AP46" s="15">
        <f>VLOOKUP(AP$4,'Tüpoloogia tabel'!$C$1:$T$51,MATCH($A46,'Tüpoloogia tabel'!$C$1:$T$1,0),FALSE)</f>
        <v>2</v>
      </c>
      <c r="AQ46" s="15">
        <f>VLOOKUP(AQ$4,'Tüpoloogia tabel'!$C$1:$T$51,MATCH($A46,'Tüpoloogia tabel'!$C$1:$T$1,0),FALSE)</f>
        <v>2.9</v>
      </c>
      <c r="AR46" s="16">
        <f>VLOOKUP(AR$4,'Tüpoloogia tabel'!$C$1:$T$51,MATCH($A46,'Tüpoloogia tabel'!$C$1:$T$1,0),FALSE)</f>
        <v>0.26</v>
      </c>
      <c r="AS46" s="16">
        <f>VLOOKUP(AS$4,'Tüpoloogia tabel'!$C$1:$T$51,MATCH($A46,'Tüpoloogia tabel'!$C$1:$T$1,0),FALSE)</f>
        <v>0.49</v>
      </c>
      <c r="AT46" s="16">
        <f>VLOOKUP(AT$4,'Tüpoloogia tabel'!$C$1:$T$51,MATCH($A46,'Tüpoloogia tabel'!$C$1:$T$1,0),FALSE)</f>
        <v>0.40500000000000003</v>
      </c>
      <c r="AU46" s="16">
        <f>VLOOKUP(AU$4,'Tüpoloogia tabel'!$C$1:$T$51,MATCH($A46,'Tüpoloogia tabel'!$C$1:$T$1,0),FALSE)</f>
        <v>0.15</v>
      </c>
      <c r="AV46" s="16">
        <f>VLOOKUP(AV$4,'Tüpoloogia tabel'!$C$1:$T$51,MATCH($A46,'Tüpoloogia tabel'!$C$1:$T$1,0),FALSE)</f>
        <v>0.2</v>
      </c>
      <c r="AW46" s="16">
        <f>VLOOKUP(AW$4,'Tüpoloogia tabel'!$C$1:$T$51,MATCH($A46,'Tüpoloogia tabel'!$C$1:$T$1,0),FALSE)</f>
        <v>0.01</v>
      </c>
      <c r="AX46" s="16">
        <f>VLOOKUP(AX$4,'Tüpoloogia tabel'!$C$1:$T$51,MATCH($A46,'Tüpoloogia tabel'!$C$1:$T$1,0),FALSE)</f>
        <v>0</v>
      </c>
      <c r="AY46" s="16">
        <f>VLOOKUP(AY$4,'Tüpoloogia tabel'!$C$1:$T$51,MATCH($A46,'Tüpoloogia tabel'!$C$1:$T$1,0),FALSE)</f>
        <v>0.42</v>
      </c>
      <c r="AZ46" s="16">
        <f>VLOOKUP(AZ$4,'Tüpoloogia tabel'!$C$1:$T$51,MATCH($A46,'Tüpoloogia tabel'!$C$1:$T$1,0),FALSE)</f>
        <v>3.1</v>
      </c>
      <c r="BA46" s="232">
        <f>VLOOKUP(BA$4,'Tüpoloogia tabel'!$C$1:$T$51,MATCH($A46,'Tüpoloogia tabel'!$C$1:$T$1,0),FALSE)</f>
        <v>0.30000000000000043</v>
      </c>
      <c r="BB46" s="232">
        <f>VLOOKUP(BB$4,'Tüpoloogia tabel'!$C$1:$T$51,MATCH($A46,'Tüpoloogia tabel'!$C$1:$T$1,0),FALSE)</f>
        <v>0.37</v>
      </c>
      <c r="BC46" s="232">
        <f>VLOOKUP(BC$4,'Tüpoloogia tabel'!$C$1:$T$51,MATCH($A46,'Tüpoloogia tabel'!$C$1:$T$1,0),FALSE)</f>
        <v>0.35</v>
      </c>
      <c r="BD46" s="232">
        <f>VLOOKUP(BD$4,'Tüpoloogia tabel'!$C$1:$T$51,MATCH($A46,'Tüpoloogia tabel'!$C$1:$T$1,0),FALSE)</f>
        <v>0.45</v>
      </c>
      <c r="BE46" s="232">
        <f>VLOOKUP(BE$4,'Tüpoloogia tabel'!$C$1:$T$51,MATCH($A46,'Tüpoloogia tabel'!$C$1:$T$1,0),FALSE)</f>
        <v>0.30000000000000043</v>
      </c>
      <c r="BF46" s="16">
        <f>VLOOKUP(BF$4,'Tüpoloogia tabel'!$C$1:$T$51,MATCH($A46,'Tüpoloogia tabel'!$C$1:$T$1,0),FALSE)</f>
        <v>1.7999999999999998</v>
      </c>
      <c r="BG46" s="16">
        <f>VLOOKUP(BG$4,'Tüpoloogia tabel'!$C$1:$T$51,MATCH($A46,'Tüpoloogia tabel'!$C$1:$T$1,0),FALSE)</f>
        <v>2.199999999999998</v>
      </c>
      <c r="BH46" s="16">
        <f>VLOOKUP(BH$4,'Tüpoloogia tabel'!$C$1:$T$51,MATCH($A46,'Tüpoloogia tabel'!$C$1:$T$1,0),FALSE)</f>
        <v>1.4599999999999973</v>
      </c>
      <c r="BI46" s="16">
        <f>VLOOKUP(BI$4,'Tüpoloogia tabel'!$C$1:$T$51,MATCH($A46,'Tüpoloogia tabel'!$C$1:$T$1,0),FALSE)</f>
        <v>1.579333333333335</v>
      </c>
      <c r="BJ46" s="16">
        <f>VLOOKUP(BJ$4,'Tüpoloogia tabel'!$C$1:$T$51,MATCH($A46,'Tüpoloogia tabel'!$C$1:$T$1,0),FALSE)</f>
        <v>0.8</v>
      </c>
      <c r="BK46" s="16">
        <f>VLOOKUP(BK$4,'Tüpoloogia tabel'!$C$1:$T$51,MATCH($A46,'Tüpoloogia tabel'!$C$1:$T$1,0),FALSE)</f>
        <v>2.0649999999999999</v>
      </c>
      <c r="BL46" s="216">
        <f t="shared" si="6"/>
        <v>6145.0816591593502</v>
      </c>
      <c r="BM46" s="1">
        <v>4</v>
      </c>
      <c r="BN46" s="1">
        <v>0</v>
      </c>
      <c r="BO46" s="1">
        <f t="shared" si="7"/>
        <v>20</v>
      </c>
      <c r="BP46" s="217">
        <f t="shared" si="8"/>
        <v>340.77947368421053</v>
      </c>
      <c r="BQ46" s="217">
        <f t="shared" ref="BQ46:BS46" si="60">BP46</f>
        <v>340.77947368421053</v>
      </c>
      <c r="BR46" s="217">
        <f t="shared" si="60"/>
        <v>340.77947368421053</v>
      </c>
      <c r="BS46" s="217">
        <f t="shared" si="60"/>
        <v>340.77947368421053</v>
      </c>
      <c r="BT46" s="217">
        <f t="shared" si="9"/>
        <v>340.77947368421053</v>
      </c>
      <c r="BU46" s="217">
        <f t="shared" si="10"/>
        <v>968.3125</v>
      </c>
      <c r="BV46" s="217">
        <f t="shared" si="11"/>
        <v>1122.5164566445421</v>
      </c>
      <c r="BW46" s="217">
        <f t="shared" si="12"/>
        <v>836.1792565275498</v>
      </c>
      <c r="BX46" s="216">
        <f t="shared" si="13"/>
        <v>0.35979402570662766</v>
      </c>
      <c r="BY46" s="216">
        <f t="shared" si="18"/>
        <v>433.91159500219294</v>
      </c>
      <c r="BZ46" s="216">
        <f t="shared" si="21"/>
        <v>7415.1725106890935</v>
      </c>
      <c r="CA46" s="216">
        <f t="shared" si="19"/>
        <v>6578.9932541615435</v>
      </c>
      <c r="CB46" s="218">
        <f t="shared" si="14"/>
        <v>2.3745516144861667</v>
      </c>
    </row>
    <row r="47" spans="1:80" x14ac:dyDescent="0.25">
      <c r="A47" s="248" t="s">
        <v>474</v>
      </c>
      <c r="B47" s="231" t="s">
        <v>675</v>
      </c>
      <c r="C47" s="231" t="s">
        <v>462</v>
      </c>
      <c r="D47" s="249">
        <v>9</v>
      </c>
      <c r="E47" s="249">
        <v>3</v>
      </c>
      <c r="F47" s="250"/>
      <c r="G47" s="15">
        <f>(VLOOKUP(G$4,'Tüpoloogia tabel'!$C$1:$T$51,MATCH($A47,'Tüpoloogia tabel'!$C$1:$T$1,0),FALSE))*D47</f>
        <v>1789.2669999999998</v>
      </c>
      <c r="H47" s="15">
        <f>(VLOOKUP(H$4,'Tüpoloogia tabel'!$C$1:$T$51,MATCH($A47,'Tüpoloogia tabel'!$C$1:$T$1,0),FALSE))*D47*E47</f>
        <v>89.092500000000001</v>
      </c>
      <c r="I47" s="15">
        <f>(VLOOKUP(I$4,'Tüpoloogia tabel'!$C$1:$T$51,MATCH($A47,'Tüpoloogia tabel'!$C$1:$T$1,0),FALSE))*D47*E47</f>
        <v>276.99374999999998</v>
      </c>
      <c r="J47" s="15">
        <f>(VLOOKUP(J$4,'Tüpoloogia tabel'!$C$1:$T$51,MATCH($A47,'Tüpoloogia tabel'!$C$1:$T$1,0),FALSE))*D47*E47</f>
        <v>5007.25695</v>
      </c>
      <c r="K47" s="15">
        <f>(VLOOKUP(K$4,'Tüpoloogia tabel'!$C$1:$T$51,MATCH($A47,'Tüpoloogia tabel'!$C$1:$T$1,0),FALSE))*D47*E47</f>
        <v>4155.9382500000002</v>
      </c>
      <c r="L47" s="244">
        <f>VLOOKUP(L$4,'Tüpoloogia tabel'!$C$1:$T$51,MATCH($A47,'Tüpoloogia tabel'!$C$1:$T$1,0),FALSE)</f>
        <v>70</v>
      </c>
      <c r="M47" s="228">
        <f>VLOOKUP(M$4,'Tüpoloogia tabel'!$C$1:$T$51,MATCH($A47,'Tüpoloogia tabel'!$C$1:$T$1,0),FALSE)</f>
        <v>0</v>
      </c>
      <c r="N47" s="228">
        <f>VLOOKUP(N$4,'Tüpoloogia tabel'!$C$1:$T$51,MATCH($A47,'Tüpoloogia tabel'!$C$1:$T$1,0),FALSE)</f>
        <v>96.666666666666671</v>
      </c>
      <c r="O47" s="245">
        <f>VLOOKUP(O$4,'Tüpoloogia tabel'!$C$1:$T$51,MATCH($A47,'Tüpoloogia tabel'!$C$1:$T$1,0),FALSE)</f>
        <v>0.26409503068076284</v>
      </c>
      <c r="P47" s="228">
        <f>VLOOKUP(P$4,'Tüpoloogia tabel'!$C$1:$T$51,MATCH($A47,'Tüpoloogia tabel'!$C$1:$T$1,0),FALSE)</f>
        <v>63.333333333333329</v>
      </c>
      <c r="Q47" s="335">
        <f t="shared" si="0"/>
        <v>7221.0907894736838</v>
      </c>
      <c r="R47" s="336">
        <f t="shared" si="15"/>
        <v>5278.3965958790568</v>
      </c>
      <c r="S47" s="14">
        <f t="shared" si="1"/>
        <v>1789.2669999999998</v>
      </c>
      <c r="T47" s="336">
        <f t="shared" si="2"/>
        <v>1789.2669999999998</v>
      </c>
      <c r="U47" s="4">
        <f t="shared" si="3"/>
        <v>35.639999999999965</v>
      </c>
      <c r="V47" s="337">
        <f t="shared" si="4"/>
        <v>1907.0541935946264</v>
      </c>
      <c r="W47" s="338">
        <f t="shared" si="16"/>
        <v>3.1464698507238618</v>
      </c>
      <c r="X47" s="228">
        <f>VLOOKUP(X$4,'Tüpoloogia tabel'!$C$1:$T$51,MATCH($A47,'Tüpoloogia tabel'!$C$1:$T$1,0),FALSE)</f>
        <v>223.41379310344828</v>
      </c>
      <c r="Y47" s="228">
        <f>VLOOKUP(Y$4,'Tüpoloogia tabel'!$C$1:$T$51,MATCH($A47,'Tüpoloogia tabel'!$C$1:$T$1,0),FALSE)</f>
        <v>160.55172413793105</v>
      </c>
      <c r="Z47" s="229">
        <f>VLOOKUP(Z$4,'Tüpoloogia tabel'!$C$1:$T$51,MATCH($A47,'Tüpoloogia tabel'!$C$1:$T$1,0),FALSE)</f>
        <v>35.620689655172413</v>
      </c>
      <c r="AA47" s="235"/>
      <c r="AB47" s="235"/>
      <c r="AC47" s="15">
        <f>VLOOKUP(AC$4,'Tüpoloogia tabel'!$C$1:$T$51,MATCH($A47,'Tüpoloogia tabel'!$C$1:$T$1,0),FALSE)</f>
        <v>3.5061666666666658</v>
      </c>
      <c r="AD47" s="15">
        <f>VLOOKUP(AD$4,'Tüpoloogia tabel'!$C$1:$T$51,MATCH($A47,'Tüpoloogia tabel'!$C$1:$T$1,0),FALSE)</f>
        <v>2.5</v>
      </c>
      <c r="AE47" s="15">
        <f>VLOOKUP(AE$4,'Tüpoloogia tabel'!$C$1:$T$51,MATCH($A47,'Tüpoloogia tabel'!$C$1:$T$1,0),FALSE)</f>
        <v>2.2000000000000002</v>
      </c>
      <c r="AF47" s="15">
        <f>VLOOKUP(AF$4,'Tüpoloogia tabel'!$C$1:$T$51,MATCH($A47,'Tüpoloogia tabel'!$C$1:$T$1,0),FALSE)</f>
        <v>11.44736842105263</v>
      </c>
      <c r="AG47" s="15">
        <f>VLOOKUP(AG$4,'Tüpoloogia tabel'!$C$1:$T$51,MATCH($A47,'Tüpoloogia tabel'!$C$1:$T$1,0),FALSE)</f>
        <v>17.660263157894736</v>
      </c>
      <c r="AH47" s="15">
        <f>(VLOOKUP(AH$4,'Tüpoloogia tabel'!$C$1:$T$51,MATCH($A47,'Tüpoloogia tabel'!$C$1:$T$1,0),FALSE))*E47</f>
        <v>7.5</v>
      </c>
      <c r="AI47" s="15">
        <f>(VLOOKUP(AI$4,'Tüpoloogia tabel'!$C$1:$T$51,MATCH($A47,'Tüpoloogia tabel'!$C$1:$T$1,0),FALSE))*D47*E47</f>
        <v>13419.502499999999</v>
      </c>
      <c r="AJ47" s="15">
        <f t="shared" si="5"/>
        <v>340.77947368421053</v>
      </c>
      <c r="AK47" s="15">
        <f>VLOOKUP(AK$4,'Tüpoloogia tabel'!$C$1:$T$51,MATCH($A47,'Tüpoloogia tabel'!$C$1:$T$1,0),FALSE)</f>
        <v>0.8</v>
      </c>
      <c r="AL47" s="15">
        <f>VLOOKUP(AL$4,'Tüpoloogia tabel'!$C$1:$T$51,MATCH($A47,'Tüpoloogia tabel'!$C$1:$T$1,0),FALSE)</f>
        <v>1</v>
      </c>
      <c r="AM47" s="15">
        <f>VLOOKUP(AM$4,'Tüpoloogia tabel'!$C$1:$T$51,MATCH($A47,'Tüpoloogia tabel'!$C$1:$T$1,0),FALSE)</f>
        <v>0.7</v>
      </c>
      <c r="AN47" s="15">
        <f>VLOOKUP(AN$4,'Tüpoloogia tabel'!$C$1:$T$51,MATCH($A47,'Tüpoloogia tabel'!$C$1:$T$1,0),FALSE)</f>
        <v>0.35</v>
      </c>
      <c r="AO47" s="15">
        <f>VLOOKUP(AO$4,'Tüpoloogia tabel'!$C$1:$T$51,MATCH($A47,'Tüpoloogia tabel'!$C$1:$T$1,0),FALSE)</f>
        <v>2.6</v>
      </c>
      <c r="AP47" s="15">
        <f>VLOOKUP(AP$4,'Tüpoloogia tabel'!$C$1:$T$51,MATCH($A47,'Tüpoloogia tabel'!$C$1:$T$1,0),FALSE)</f>
        <v>2</v>
      </c>
      <c r="AQ47" s="15">
        <f>VLOOKUP(AQ$4,'Tüpoloogia tabel'!$C$1:$T$51,MATCH($A47,'Tüpoloogia tabel'!$C$1:$T$1,0),FALSE)</f>
        <v>2.9</v>
      </c>
      <c r="AR47" s="16">
        <f>VLOOKUP(AR$4,'Tüpoloogia tabel'!$C$1:$T$51,MATCH($A47,'Tüpoloogia tabel'!$C$1:$T$1,0),FALSE)</f>
        <v>0.26</v>
      </c>
      <c r="AS47" s="16">
        <f>VLOOKUP(AS$4,'Tüpoloogia tabel'!$C$1:$T$51,MATCH($A47,'Tüpoloogia tabel'!$C$1:$T$1,0),FALSE)</f>
        <v>0.49</v>
      </c>
      <c r="AT47" s="16">
        <f>VLOOKUP(AT$4,'Tüpoloogia tabel'!$C$1:$T$51,MATCH($A47,'Tüpoloogia tabel'!$C$1:$T$1,0),FALSE)</f>
        <v>0.40500000000000003</v>
      </c>
      <c r="AU47" s="16">
        <f>VLOOKUP(AU$4,'Tüpoloogia tabel'!$C$1:$T$51,MATCH($A47,'Tüpoloogia tabel'!$C$1:$T$1,0),FALSE)</f>
        <v>0.15</v>
      </c>
      <c r="AV47" s="16">
        <f>VLOOKUP(AV$4,'Tüpoloogia tabel'!$C$1:$T$51,MATCH($A47,'Tüpoloogia tabel'!$C$1:$T$1,0),FALSE)</f>
        <v>0.2</v>
      </c>
      <c r="AW47" s="16">
        <f>VLOOKUP(AW$4,'Tüpoloogia tabel'!$C$1:$T$51,MATCH($A47,'Tüpoloogia tabel'!$C$1:$T$1,0),FALSE)</f>
        <v>0.01</v>
      </c>
      <c r="AX47" s="16">
        <f>VLOOKUP(AX$4,'Tüpoloogia tabel'!$C$1:$T$51,MATCH($A47,'Tüpoloogia tabel'!$C$1:$T$1,0),FALSE)</f>
        <v>0</v>
      </c>
      <c r="AY47" s="16">
        <f>VLOOKUP(AY$4,'Tüpoloogia tabel'!$C$1:$T$51,MATCH($A47,'Tüpoloogia tabel'!$C$1:$T$1,0),FALSE)</f>
        <v>0.42</v>
      </c>
      <c r="AZ47" s="16">
        <f>VLOOKUP(AZ$4,'Tüpoloogia tabel'!$C$1:$T$51,MATCH($A47,'Tüpoloogia tabel'!$C$1:$T$1,0),FALSE)</f>
        <v>3.1</v>
      </c>
      <c r="BA47" s="232">
        <f>VLOOKUP(BA$4,'Tüpoloogia tabel'!$C$1:$T$51,MATCH($A47,'Tüpoloogia tabel'!$C$1:$T$1,0),FALSE)</f>
        <v>0.30000000000000043</v>
      </c>
      <c r="BB47" s="232">
        <f>VLOOKUP(BB$4,'Tüpoloogia tabel'!$C$1:$T$51,MATCH($A47,'Tüpoloogia tabel'!$C$1:$T$1,0),FALSE)</f>
        <v>0.37</v>
      </c>
      <c r="BC47" s="232">
        <f>VLOOKUP(BC$4,'Tüpoloogia tabel'!$C$1:$T$51,MATCH($A47,'Tüpoloogia tabel'!$C$1:$T$1,0),FALSE)</f>
        <v>0.35</v>
      </c>
      <c r="BD47" s="232">
        <f>VLOOKUP(BD$4,'Tüpoloogia tabel'!$C$1:$T$51,MATCH($A47,'Tüpoloogia tabel'!$C$1:$T$1,0),FALSE)</f>
        <v>0.45</v>
      </c>
      <c r="BE47" s="232">
        <f>VLOOKUP(BE$4,'Tüpoloogia tabel'!$C$1:$T$51,MATCH($A47,'Tüpoloogia tabel'!$C$1:$T$1,0),FALSE)</f>
        <v>0.30000000000000043</v>
      </c>
      <c r="BF47" s="16">
        <f>VLOOKUP(BF$4,'Tüpoloogia tabel'!$C$1:$T$51,MATCH($A47,'Tüpoloogia tabel'!$C$1:$T$1,0),FALSE)</f>
        <v>1.7999999999999998</v>
      </c>
      <c r="BG47" s="16">
        <f>VLOOKUP(BG$4,'Tüpoloogia tabel'!$C$1:$T$51,MATCH($A47,'Tüpoloogia tabel'!$C$1:$T$1,0),FALSE)</f>
        <v>2.199999999999998</v>
      </c>
      <c r="BH47" s="16">
        <f>VLOOKUP(BH$4,'Tüpoloogia tabel'!$C$1:$T$51,MATCH($A47,'Tüpoloogia tabel'!$C$1:$T$1,0),FALSE)</f>
        <v>1.4599999999999973</v>
      </c>
      <c r="BI47" s="16">
        <f>VLOOKUP(BI$4,'Tüpoloogia tabel'!$C$1:$T$51,MATCH($A47,'Tüpoloogia tabel'!$C$1:$T$1,0),FALSE)</f>
        <v>1.579333333333335</v>
      </c>
      <c r="BJ47" s="16">
        <f>VLOOKUP(BJ$4,'Tüpoloogia tabel'!$C$1:$T$51,MATCH($A47,'Tüpoloogia tabel'!$C$1:$T$1,0),FALSE)</f>
        <v>0.8</v>
      </c>
      <c r="BK47" s="16">
        <f>VLOOKUP(BK$4,'Tüpoloogia tabel'!$C$1:$T$51,MATCH($A47,'Tüpoloogia tabel'!$C$1:$T$1,0),FALSE)</f>
        <v>2.0649999999999999</v>
      </c>
      <c r="BL47" s="216">
        <f t="shared" si="6"/>
        <v>10714.321533251961</v>
      </c>
      <c r="BM47" s="1">
        <v>4</v>
      </c>
      <c r="BN47" s="1">
        <v>0</v>
      </c>
      <c r="BO47" s="1">
        <f t="shared" si="7"/>
        <v>30</v>
      </c>
      <c r="BP47" s="217">
        <f t="shared" si="8"/>
        <v>340.77947368421053</v>
      </c>
      <c r="BQ47" s="217">
        <f t="shared" ref="BQ47:BS47" si="61">BP47</f>
        <v>340.77947368421053</v>
      </c>
      <c r="BR47" s="217">
        <f t="shared" si="61"/>
        <v>340.77947368421053</v>
      </c>
      <c r="BS47" s="217">
        <f t="shared" si="61"/>
        <v>340.77947368421053</v>
      </c>
      <c r="BT47" s="217">
        <f t="shared" si="9"/>
        <v>681.55894736842106</v>
      </c>
      <c r="BU47" s="217">
        <f t="shared" si="10"/>
        <v>2144.953125</v>
      </c>
      <c r="BV47" s="217">
        <f t="shared" si="11"/>
        <v>2513.7073236490478</v>
      </c>
      <c r="BW47" s="217">
        <f t="shared" si="12"/>
        <v>1426.4872154062841</v>
      </c>
      <c r="BX47" s="216">
        <f t="shared" si="13"/>
        <v>0.77589192076023383</v>
      </c>
      <c r="BY47" s="216">
        <f t="shared" si="18"/>
        <v>935.72565643684197</v>
      </c>
      <c r="BZ47" s="216">
        <f t="shared" si="21"/>
        <v>13076.534405095088</v>
      </c>
      <c r="CA47" s="216">
        <f t="shared" si="19"/>
        <v>11650.047189688803</v>
      </c>
      <c r="CB47" s="218">
        <f t="shared" si="14"/>
        <v>2.8032291359691888</v>
      </c>
    </row>
    <row r="48" spans="1:80" x14ac:dyDescent="0.25">
      <c r="A48" s="248" t="s">
        <v>474</v>
      </c>
      <c r="B48" s="231" t="s">
        <v>676</v>
      </c>
      <c r="C48" s="231" t="s">
        <v>462</v>
      </c>
      <c r="D48" s="249">
        <v>9</v>
      </c>
      <c r="E48" s="249">
        <v>4</v>
      </c>
      <c r="F48" s="250"/>
      <c r="G48" s="15">
        <f>(VLOOKUP(G$4,'Tüpoloogia tabel'!$C$1:$T$51,MATCH($A48,'Tüpoloogia tabel'!$C$1:$T$1,0),FALSE))*D48</f>
        <v>1789.2669999999998</v>
      </c>
      <c r="H48" s="15">
        <f>(VLOOKUP(H$4,'Tüpoloogia tabel'!$C$1:$T$51,MATCH($A48,'Tüpoloogia tabel'!$C$1:$T$1,0),FALSE))*D48*E48</f>
        <v>118.78999999999999</v>
      </c>
      <c r="I48" s="15">
        <f>(VLOOKUP(I$4,'Tüpoloogia tabel'!$C$1:$T$51,MATCH($A48,'Tüpoloogia tabel'!$C$1:$T$1,0),FALSE))*D48*E48</f>
        <v>369.32499999999999</v>
      </c>
      <c r="J48" s="15">
        <f>(VLOOKUP(J$4,'Tüpoloogia tabel'!$C$1:$T$51,MATCH($A48,'Tüpoloogia tabel'!$C$1:$T$1,0),FALSE))*D48*E48</f>
        <v>6676.3425999999999</v>
      </c>
      <c r="K48" s="15">
        <f>(VLOOKUP(K$4,'Tüpoloogia tabel'!$C$1:$T$51,MATCH($A48,'Tüpoloogia tabel'!$C$1:$T$1,0),FALSE))*D48*E48</f>
        <v>5541.2510000000002</v>
      </c>
      <c r="L48" s="244">
        <f>VLOOKUP(L$4,'Tüpoloogia tabel'!$C$1:$T$51,MATCH($A48,'Tüpoloogia tabel'!$C$1:$T$1,0),FALSE)</f>
        <v>70</v>
      </c>
      <c r="M48" s="228">
        <f>VLOOKUP(M$4,'Tüpoloogia tabel'!$C$1:$T$51,MATCH($A48,'Tüpoloogia tabel'!$C$1:$T$1,0),FALSE)</f>
        <v>0</v>
      </c>
      <c r="N48" s="228">
        <f>VLOOKUP(N$4,'Tüpoloogia tabel'!$C$1:$T$51,MATCH($A48,'Tüpoloogia tabel'!$C$1:$T$1,0),FALSE)</f>
        <v>96.666666666666671</v>
      </c>
      <c r="O48" s="245">
        <f>VLOOKUP(O$4,'Tüpoloogia tabel'!$C$1:$T$51,MATCH($A48,'Tüpoloogia tabel'!$C$1:$T$1,0),FALSE)</f>
        <v>0.26409503068076284</v>
      </c>
      <c r="P48" s="228">
        <f>VLOOKUP(P$4,'Tüpoloogia tabel'!$C$1:$T$51,MATCH($A48,'Tüpoloogia tabel'!$C$1:$T$1,0),FALSE)</f>
        <v>63.333333333333329</v>
      </c>
      <c r="Q48" s="335">
        <f t="shared" si="0"/>
        <v>12806.968421052632</v>
      </c>
      <c r="R48" s="336">
        <f t="shared" si="15"/>
        <v>9389.071702967176</v>
      </c>
      <c r="S48" s="14">
        <f t="shared" si="1"/>
        <v>1789.2669999999998</v>
      </c>
      <c r="T48" s="336">
        <f t="shared" si="2"/>
        <v>1789.2669999999998</v>
      </c>
      <c r="U48" s="4">
        <f t="shared" si="3"/>
        <v>35.639999999999965</v>
      </c>
      <c r="V48" s="337">
        <f t="shared" si="4"/>
        <v>3382.2567180854558</v>
      </c>
      <c r="W48" s="338">
        <f t="shared" si="16"/>
        <v>3.7655363891557254</v>
      </c>
      <c r="X48" s="228">
        <f>VLOOKUP(X$4,'Tüpoloogia tabel'!$C$1:$T$51,MATCH($A48,'Tüpoloogia tabel'!$C$1:$T$1,0),FALSE)</f>
        <v>223.41379310344828</v>
      </c>
      <c r="Y48" s="228">
        <f>VLOOKUP(Y$4,'Tüpoloogia tabel'!$C$1:$T$51,MATCH($A48,'Tüpoloogia tabel'!$C$1:$T$1,0),FALSE)</f>
        <v>160.55172413793105</v>
      </c>
      <c r="Z48" s="229">
        <f>VLOOKUP(Z$4,'Tüpoloogia tabel'!$C$1:$T$51,MATCH($A48,'Tüpoloogia tabel'!$C$1:$T$1,0),FALSE)</f>
        <v>35.620689655172413</v>
      </c>
      <c r="AA48" s="235"/>
      <c r="AB48" s="235"/>
      <c r="AC48" s="15">
        <f>VLOOKUP(AC$4,'Tüpoloogia tabel'!$C$1:$T$51,MATCH($A48,'Tüpoloogia tabel'!$C$1:$T$1,0),FALSE)</f>
        <v>3.5061666666666658</v>
      </c>
      <c r="AD48" s="15">
        <f>VLOOKUP(AD$4,'Tüpoloogia tabel'!$C$1:$T$51,MATCH($A48,'Tüpoloogia tabel'!$C$1:$T$1,0),FALSE)</f>
        <v>2.5</v>
      </c>
      <c r="AE48" s="15">
        <f>VLOOKUP(AE$4,'Tüpoloogia tabel'!$C$1:$T$51,MATCH($A48,'Tüpoloogia tabel'!$C$1:$T$1,0),FALSE)</f>
        <v>2.2000000000000002</v>
      </c>
      <c r="AF48" s="15">
        <f>VLOOKUP(AF$4,'Tüpoloogia tabel'!$C$1:$T$51,MATCH($A48,'Tüpoloogia tabel'!$C$1:$T$1,0),FALSE)</f>
        <v>11.44736842105263</v>
      </c>
      <c r="AG48" s="15">
        <f>VLOOKUP(AG$4,'Tüpoloogia tabel'!$C$1:$T$51,MATCH($A48,'Tüpoloogia tabel'!$C$1:$T$1,0),FALSE)</f>
        <v>17.660263157894736</v>
      </c>
      <c r="AH48" s="15">
        <f>(VLOOKUP(AH$4,'Tüpoloogia tabel'!$C$1:$T$51,MATCH($A48,'Tüpoloogia tabel'!$C$1:$T$1,0),FALSE))*E48</f>
        <v>10</v>
      </c>
      <c r="AI48" s="15">
        <f>(VLOOKUP(AI$4,'Tüpoloogia tabel'!$C$1:$T$51,MATCH($A48,'Tüpoloogia tabel'!$C$1:$T$1,0),FALSE))*D48*E48</f>
        <v>17892.669999999998</v>
      </c>
      <c r="AJ48" s="15">
        <f t="shared" si="5"/>
        <v>340.77947368421053</v>
      </c>
      <c r="AK48" s="15">
        <f>VLOOKUP(AK$4,'Tüpoloogia tabel'!$C$1:$T$51,MATCH($A48,'Tüpoloogia tabel'!$C$1:$T$1,0),FALSE)</f>
        <v>0.8</v>
      </c>
      <c r="AL48" s="15">
        <f>VLOOKUP(AL$4,'Tüpoloogia tabel'!$C$1:$T$51,MATCH($A48,'Tüpoloogia tabel'!$C$1:$T$1,0),FALSE)</f>
        <v>1</v>
      </c>
      <c r="AM48" s="15">
        <f>VLOOKUP(AM$4,'Tüpoloogia tabel'!$C$1:$T$51,MATCH($A48,'Tüpoloogia tabel'!$C$1:$T$1,0),FALSE)</f>
        <v>0.7</v>
      </c>
      <c r="AN48" s="15">
        <f>VLOOKUP(AN$4,'Tüpoloogia tabel'!$C$1:$T$51,MATCH($A48,'Tüpoloogia tabel'!$C$1:$T$1,0),FALSE)</f>
        <v>0.35</v>
      </c>
      <c r="AO48" s="15">
        <f>VLOOKUP(AO$4,'Tüpoloogia tabel'!$C$1:$T$51,MATCH($A48,'Tüpoloogia tabel'!$C$1:$T$1,0),FALSE)</f>
        <v>2.6</v>
      </c>
      <c r="AP48" s="15">
        <f>VLOOKUP(AP$4,'Tüpoloogia tabel'!$C$1:$T$51,MATCH($A48,'Tüpoloogia tabel'!$C$1:$T$1,0),FALSE)</f>
        <v>2</v>
      </c>
      <c r="AQ48" s="15">
        <f>VLOOKUP(AQ$4,'Tüpoloogia tabel'!$C$1:$T$51,MATCH($A48,'Tüpoloogia tabel'!$C$1:$T$1,0),FALSE)</f>
        <v>2.9</v>
      </c>
      <c r="AR48" s="16">
        <f>VLOOKUP(AR$4,'Tüpoloogia tabel'!$C$1:$T$51,MATCH($A48,'Tüpoloogia tabel'!$C$1:$T$1,0),FALSE)</f>
        <v>0.26</v>
      </c>
      <c r="AS48" s="16">
        <f>VLOOKUP(AS$4,'Tüpoloogia tabel'!$C$1:$T$51,MATCH($A48,'Tüpoloogia tabel'!$C$1:$T$1,0),FALSE)</f>
        <v>0.49</v>
      </c>
      <c r="AT48" s="16">
        <f>VLOOKUP(AT$4,'Tüpoloogia tabel'!$C$1:$T$51,MATCH($A48,'Tüpoloogia tabel'!$C$1:$T$1,0),FALSE)</f>
        <v>0.40500000000000003</v>
      </c>
      <c r="AU48" s="16">
        <f>VLOOKUP(AU$4,'Tüpoloogia tabel'!$C$1:$T$51,MATCH($A48,'Tüpoloogia tabel'!$C$1:$T$1,0),FALSE)</f>
        <v>0.15</v>
      </c>
      <c r="AV48" s="16">
        <f>VLOOKUP(AV$4,'Tüpoloogia tabel'!$C$1:$T$51,MATCH($A48,'Tüpoloogia tabel'!$C$1:$T$1,0),FALSE)</f>
        <v>0.2</v>
      </c>
      <c r="AW48" s="16">
        <f>VLOOKUP(AW$4,'Tüpoloogia tabel'!$C$1:$T$51,MATCH($A48,'Tüpoloogia tabel'!$C$1:$T$1,0),FALSE)</f>
        <v>0.01</v>
      </c>
      <c r="AX48" s="16">
        <f>VLOOKUP(AX$4,'Tüpoloogia tabel'!$C$1:$T$51,MATCH($A48,'Tüpoloogia tabel'!$C$1:$T$1,0),FALSE)</f>
        <v>0</v>
      </c>
      <c r="AY48" s="16">
        <f>VLOOKUP(AY$4,'Tüpoloogia tabel'!$C$1:$T$51,MATCH($A48,'Tüpoloogia tabel'!$C$1:$T$1,0),FALSE)</f>
        <v>0.42</v>
      </c>
      <c r="AZ48" s="16">
        <f>VLOOKUP(AZ$4,'Tüpoloogia tabel'!$C$1:$T$51,MATCH($A48,'Tüpoloogia tabel'!$C$1:$T$1,0),FALSE)</f>
        <v>3.1</v>
      </c>
      <c r="BA48" s="232">
        <f>VLOOKUP(BA$4,'Tüpoloogia tabel'!$C$1:$T$51,MATCH($A48,'Tüpoloogia tabel'!$C$1:$T$1,0),FALSE)</f>
        <v>0.30000000000000043</v>
      </c>
      <c r="BB48" s="232">
        <f>VLOOKUP(BB$4,'Tüpoloogia tabel'!$C$1:$T$51,MATCH($A48,'Tüpoloogia tabel'!$C$1:$T$1,0),FALSE)</f>
        <v>0.37</v>
      </c>
      <c r="BC48" s="232">
        <f>VLOOKUP(BC$4,'Tüpoloogia tabel'!$C$1:$T$51,MATCH($A48,'Tüpoloogia tabel'!$C$1:$T$1,0),FALSE)</f>
        <v>0.35</v>
      </c>
      <c r="BD48" s="232">
        <f>VLOOKUP(BD$4,'Tüpoloogia tabel'!$C$1:$T$51,MATCH($A48,'Tüpoloogia tabel'!$C$1:$T$1,0),FALSE)</f>
        <v>0.45</v>
      </c>
      <c r="BE48" s="232">
        <f>VLOOKUP(BE$4,'Tüpoloogia tabel'!$C$1:$T$51,MATCH($A48,'Tüpoloogia tabel'!$C$1:$T$1,0),FALSE)</f>
        <v>0.30000000000000043</v>
      </c>
      <c r="BF48" s="16">
        <f>VLOOKUP(BF$4,'Tüpoloogia tabel'!$C$1:$T$51,MATCH($A48,'Tüpoloogia tabel'!$C$1:$T$1,0),FALSE)</f>
        <v>1.7999999999999998</v>
      </c>
      <c r="BG48" s="16">
        <f>VLOOKUP(BG$4,'Tüpoloogia tabel'!$C$1:$T$51,MATCH($A48,'Tüpoloogia tabel'!$C$1:$T$1,0),FALSE)</f>
        <v>2.199999999999998</v>
      </c>
      <c r="BH48" s="16">
        <f>VLOOKUP(BH$4,'Tüpoloogia tabel'!$C$1:$T$51,MATCH($A48,'Tüpoloogia tabel'!$C$1:$T$1,0),FALSE)</f>
        <v>1.4599999999999973</v>
      </c>
      <c r="BI48" s="16">
        <f>VLOOKUP(BI$4,'Tüpoloogia tabel'!$C$1:$T$51,MATCH($A48,'Tüpoloogia tabel'!$C$1:$T$1,0),FALSE)</f>
        <v>1.579333333333335</v>
      </c>
      <c r="BJ48" s="16">
        <f>VLOOKUP(BJ$4,'Tüpoloogia tabel'!$C$1:$T$51,MATCH($A48,'Tüpoloogia tabel'!$C$1:$T$1,0),FALSE)</f>
        <v>0.8</v>
      </c>
      <c r="BK48" s="16">
        <f>VLOOKUP(BK$4,'Tüpoloogia tabel'!$C$1:$T$51,MATCH($A48,'Tüpoloogia tabel'!$C$1:$T$1,0),FALSE)</f>
        <v>2.0649999999999999</v>
      </c>
      <c r="BL48" s="216">
        <f t="shared" si="6"/>
        <v>17100.786920353195</v>
      </c>
      <c r="BM48" s="1">
        <v>4</v>
      </c>
      <c r="BN48" s="1">
        <v>0</v>
      </c>
      <c r="BO48" s="1">
        <f t="shared" si="7"/>
        <v>40</v>
      </c>
      <c r="BP48" s="217">
        <f t="shared" si="8"/>
        <v>340.77947368421053</v>
      </c>
      <c r="BQ48" s="217">
        <f t="shared" ref="BQ48:BS48" si="62">BP48</f>
        <v>340.77947368421053</v>
      </c>
      <c r="BR48" s="217">
        <f t="shared" si="62"/>
        <v>340.77947368421053</v>
      </c>
      <c r="BS48" s="217">
        <f t="shared" si="62"/>
        <v>340.77947368421053</v>
      </c>
      <c r="BT48" s="217">
        <f t="shared" si="9"/>
        <v>1022.3384210526316</v>
      </c>
      <c r="BU48" s="217">
        <f t="shared" si="10"/>
        <v>3783.25</v>
      </c>
      <c r="BV48" s="217">
        <f t="shared" si="11"/>
        <v>4458.1866164417106</v>
      </c>
      <c r="BW48" s="217">
        <f t="shared" si="12"/>
        <v>2249.1763131160446</v>
      </c>
      <c r="BX48" s="216">
        <f t="shared" si="13"/>
        <v>1.2568980501461988</v>
      </c>
      <c r="BY48" s="216">
        <f t="shared" si="18"/>
        <v>1515.8190484763159</v>
      </c>
      <c r="BZ48" s="216">
        <f t="shared" si="21"/>
        <v>20865.782281945554</v>
      </c>
      <c r="CA48" s="216">
        <f t="shared" si="19"/>
        <v>18616.60596882951</v>
      </c>
      <c r="CB48" s="218">
        <f t="shared" si="14"/>
        <v>3.3596395414734883</v>
      </c>
    </row>
    <row r="49" spans="1:80" x14ac:dyDescent="0.25">
      <c r="A49" s="248" t="s">
        <v>474</v>
      </c>
      <c r="B49" s="231" t="s">
        <v>677</v>
      </c>
      <c r="C49" s="231" t="s">
        <v>462</v>
      </c>
      <c r="D49" s="249">
        <v>9</v>
      </c>
      <c r="E49" s="249">
        <v>5</v>
      </c>
      <c r="F49" s="250"/>
      <c r="G49" s="15">
        <f>(VLOOKUP(G$4,'Tüpoloogia tabel'!$C$1:$T$51,MATCH($A49,'Tüpoloogia tabel'!$C$1:$T$1,0),FALSE))*D49</f>
        <v>1789.2669999999998</v>
      </c>
      <c r="H49" s="15">
        <f>(VLOOKUP(H$4,'Tüpoloogia tabel'!$C$1:$T$51,MATCH($A49,'Tüpoloogia tabel'!$C$1:$T$1,0),FALSE))*D49*E49</f>
        <v>148.48749999999998</v>
      </c>
      <c r="I49" s="15">
        <f>(VLOOKUP(I$4,'Tüpoloogia tabel'!$C$1:$T$51,MATCH($A49,'Tüpoloogia tabel'!$C$1:$T$1,0),FALSE))*D49*E49</f>
        <v>461.65625</v>
      </c>
      <c r="J49" s="15">
        <f>(VLOOKUP(J$4,'Tüpoloogia tabel'!$C$1:$T$51,MATCH($A49,'Tüpoloogia tabel'!$C$1:$T$1,0),FALSE))*D49*E49</f>
        <v>8345.4282500000008</v>
      </c>
      <c r="K49" s="15">
        <f>(VLOOKUP(K$4,'Tüpoloogia tabel'!$C$1:$T$51,MATCH($A49,'Tüpoloogia tabel'!$C$1:$T$1,0),FALSE))*D49*E49</f>
        <v>6926.5637500000003</v>
      </c>
      <c r="L49" s="244">
        <f>VLOOKUP(L$4,'Tüpoloogia tabel'!$C$1:$T$51,MATCH($A49,'Tüpoloogia tabel'!$C$1:$T$1,0),FALSE)</f>
        <v>70</v>
      </c>
      <c r="M49" s="228">
        <f>VLOOKUP(M$4,'Tüpoloogia tabel'!$C$1:$T$51,MATCH($A49,'Tüpoloogia tabel'!$C$1:$T$1,0),FALSE)</f>
        <v>0</v>
      </c>
      <c r="N49" s="228">
        <f>VLOOKUP(N$4,'Tüpoloogia tabel'!$C$1:$T$51,MATCH($A49,'Tüpoloogia tabel'!$C$1:$T$1,0),FALSE)</f>
        <v>96.666666666666671</v>
      </c>
      <c r="O49" s="245">
        <f>VLOOKUP(O$4,'Tüpoloogia tabel'!$C$1:$T$51,MATCH($A49,'Tüpoloogia tabel'!$C$1:$T$1,0),FALSE)</f>
        <v>0.26409503068076284</v>
      </c>
      <c r="P49" s="228">
        <f>VLOOKUP(P$4,'Tüpoloogia tabel'!$C$1:$T$51,MATCH($A49,'Tüpoloogia tabel'!$C$1:$T$1,0),FALSE)</f>
        <v>63.333333333333329</v>
      </c>
      <c r="Q49" s="335">
        <f t="shared" si="0"/>
        <v>19982.269736842107</v>
      </c>
      <c r="R49" s="336">
        <f t="shared" si="15"/>
        <v>14669.411597619513</v>
      </c>
      <c r="S49" s="14">
        <f t="shared" si="1"/>
        <v>1789.2669999999998</v>
      </c>
      <c r="T49" s="336">
        <f t="shared" si="2"/>
        <v>1789.2669999999998</v>
      </c>
      <c r="U49" s="4">
        <f t="shared" si="3"/>
        <v>35.639999999999965</v>
      </c>
      <c r="V49" s="337">
        <f t="shared" si="4"/>
        <v>5277.2181392225948</v>
      </c>
      <c r="W49" s="338">
        <f t="shared" si="16"/>
        <v>4.4567118089746796</v>
      </c>
      <c r="X49" s="228">
        <f>VLOOKUP(X$4,'Tüpoloogia tabel'!$C$1:$T$51,MATCH($A49,'Tüpoloogia tabel'!$C$1:$T$1,0),FALSE)</f>
        <v>223.41379310344828</v>
      </c>
      <c r="Y49" s="228">
        <f>VLOOKUP(Y$4,'Tüpoloogia tabel'!$C$1:$T$51,MATCH($A49,'Tüpoloogia tabel'!$C$1:$T$1,0),FALSE)</f>
        <v>160.55172413793105</v>
      </c>
      <c r="Z49" s="229">
        <f>VLOOKUP(Z$4,'Tüpoloogia tabel'!$C$1:$T$51,MATCH($A49,'Tüpoloogia tabel'!$C$1:$T$1,0),FALSE)</f>
        <v>35.620689655172413</v>
      </c>
      <c r="AA49" s="235"/>
      <c r="AB49" s="235"/>
      <c r="AC49" s="15">
        <f>VLOOKUP(AC$4,'Tüpoloogia tabel'!$C$1:$T$51,MATCH($A49,'Tüpoloogia tabel'!$C$1:$T$1,0),FALSE)</f>
        <v>3.5061666666666658</v>
      </c>
      <c r="AD49" s="15">
        <f>VLOOKUP(AD$4,'Tüpoloogia tabel'!$C$1:$T$51,MATCH($A49,'Tüpoloogia tabel'!$C$1:$T$1,0),FALSE)</f>
        <v>2.5</v>
      </c>
      <c r="AE49" s="15">
        <f>VLOOKUP(AE$4,'Tüpoloogia tabel'!$C$1:$T$51,MATCH($A49,'Tüpoloogia tabel'!$C$1:$T$1,0),FALSE)</f>
        <v>2.2000000000000002</v>
      </c>
      <c r="AF49" s="15">
        <f>VLOOKUP(AF$4,'Tüpoloogia tabel'!$C$1:$T$51,MATCH($A49,'Tüpoloogia tabel'!$C$1:$T$1,0),FALSE)</f>
        <v>11.44736842105263</v>
      </c>
      <c r="AG49" s="15">
        <f>VLOOKUP(AG$4,'Tüpoloogia tabel'!$C$1:$T$51,MATCH($A49,'Tüpoloogia tabel'!$C$1:$T$1,0),FALSE)</f>
        <v>17.660263157894736</v>
      </c>
      <c r="AH49" s="15">
        <f>(VLOOKUP(AH$4,'Tüpoloogia tabel'!$C$1:$T$51,MATCH($A49,'Tüpoloogia tabel'!$C$1:$T$1,0),FALSE))*E49</f>
        <v>12.5</v>
      </c>
      <c r="AI49" s="15">
        <f>(VLOOKUP(AI$4,'Tüpoloogia tabel'!$C$1:$T$51,MATCH($A49,'Tüpoloogia tabel'!$C$1:$T$1,0),FALSE))*D49*E49</f>
        <v>22365.837499999998</v>
      </c>
      <c r="AJ49" s="15">
        <f t="shared" si="5"/>
        <v>340.77947368421053</v>
      </c>
      <c r="AK49" s="15">
        <f>VLOOKUP(AK$4,'Tüpoloogia tabel'!$C$1:$T$51,MATCH($A49,'Tüpoloogia tabel'!$C$1:$T$1,0),FALSE)</f>
        <v>0.8</v>
      </c>
      <c r="AL49" s="15">
        <f>VLOOKUP(AL$4,'Tüpoloogia tabel'!$C$1:$T$51,MATCH($A49,'Tüpoloogia tabel'!$C$1:$T$1,0),FALSE)</f>
        <v>1</v>
      </c>
      <c r="AM49" s="15">
        <f>VLOOKUP(AM$4,'Tüpoloogia tabel'!$C$1:$T$51,MATCH($A49,'Tüpoloogia tabel'!$C$1:$T$1,0),FALSE)</f>
        <v>0.7</v>
      </c>
      <c r="AN49" s="15">
        <f>VLOOKUP(AN$4,'Tüpoloogia tabel'!$C$1:$T$51,MATCH($A49,'Tüpoloogia tabel'!$C$1:$T$1,0),FALSE)</f>
        <v>0.35</v>
      </c>
      <c r="AO49" s="15">
        <f>VLOOKUP(AO$4,'Tüpoloogia tabel'!$C$1:$T$51,MATCH($A49,'Tüpoloogia tabel'!$C$1:$T$1,0),FALSE)</f>
        <v>2.6</v>
      </c>
      <c r="AP49" s="15">
        <f>VLOOKUP(AP$4,'Tüpoloogia tabel'!$C$1:$T$51,MATCH($A49,'Tüpoloogia tabel'!$C$1:$T$1,0),FALSE)</f>
        <v>2</v>
      </c>
      <c r="AQ49" s="15">
        <f>VLOOKUP(AQ$4,'Tüpoloogia tabel'!$C$1:$T$51,MATCH($A49,'Tüpoloogia tabel'!$C$1:$T$1,0),FALSE)</f>
        <v>2.9</v>
      </c>
      <c r="AR49" s="16">
        <f>VLOOKUP(AR$4,'Tüpoloogia tabel'!$C$1:$T$51,MATCH($A49,'Tüpoloogia tabel'!$C$1:$T$1,0),FALSE)</f>
        <v>0.26</v>
      </c>
      <c r="AS49" s="16">
        <f>VLOOKUP(AS$4,'Tüpoloogia tabel'!$C$1:$T$51,MATCH($A49,'Tüpoloogia tabel'!$C$1:$T$1,0),FALSE)</f>
        <v>0.49</v>
      </c>
      <c r="AT49" s="16">
        <f>VLOOKUP(AT$4,'Tüpoloogia tabel'!$C$1:$T$51,MATCH($A49,'Tüpoloogia tabel'!$C$1:$T$1,0),FALSE)</f>
        <v>0.40500000000000003</v>
      </c>
      <c r="AU49" s="16">
        <f>VLOOKUP(AU$4,'Tüpoloogia tabel'!$C$1:$T$51,MATCH($A49,'Tüpoloogia tabel'!$C$1:$T$1,0),FALSE)</f>
        <v>0.15</v>
      </c>
      <c r="AV49" s="16">
        <f>VLOOKUP(AV$4,'Tüpoloogia tabel'!$C$1:$T$51,MATCH($A49,'Tüpoloogia tabel'!$C$1:$T$1,0),FALSE)</f>
        <v>0.2</v>
      </c>
      <c r="AW49" s="16">
        <f>VLOOKUP(AW$4,'Tüpoloogia tabel'!$C$1:$T$51,MATCH($A49,'Tüpoloogia tabel'!$C$1:$T$1,0),FALSE)</f>
        <v>0.01</v>
      </c>
      <c r="AX49" s="16">
        <f>VLOOKUP(AX$4,'Tüpoloogia tabel'!$C$1:$T$51,MATCH($A49,'Tüpoloogia tabel'!$C$1:$T$1,0),FALSE)</f>
        <v>0</v>
      </c>
      <c r="AY49" s="16">
        <f>VLOOKUP(AY$4,'Tüpoloogia tabel'!$C$1:$T$51,MATCH($A49,'Tüpoloogia tabel'!$C$1:$T$1,0),FALSE)</f>
        <v>0.42</v>
      </c>
      <c r="AZ49" s="16">
        <f>VLOOKUP(AZ$4,'Tüpoloogia tabel'!$C$1:$T$51,MATCH($A49,'Tüpoloogia tabel'!$C$1:$T$1,0),FALSE)</f>
        <v>3.1</v>
      </c>
      <c r="BA49" s="232">
        <f>VLOOKUP(BA$4,'Tüpoloogia tabel'!$C$1:$T$51,MATCH($A49,'Tüpoloogia tabel'!$C$1:$T$1,0),FALSE)</f>
        <v>0.30000000000000043</v>
      </c>
      <c r="BB49" s="232">
        <f>VLOOKUP(BB$4,'Tüpoloogia tabel'!$C$1:$T$51,MATCH($A49,'Tüpoloogia tabel'!$C$1:$T$1,0),FALSE)</f>
        <v>0.37</v>
      </c>
      <c r="BC49" s="232">
        <f>VLOOKUP(BC$4,'Tüpoloogia tabel'!$C$1:$T$51,MATCH($A49,'Tüpoloogia tabel'!$C$1:$T$1,0),FALSE)</f>
        <v>0.35</v>
      </c>
      <c r="BD49" s="232">
        <f>VLOOKUP(BD$4,'Tüpoloogia tabel'!$C$1:$T$51,MATCH($A49,'Tüpoloogia tabel'!$C$1:$T$1,0),FALSE)</f>
        <v>0.45</v>
      </c>
      <c r="BE49" s="232">
        <f>VLOOKUP(BE$4,'Tüpoloogia tabel'!$C$1:$T$51,MATCH($A49,'Tüpoloogia tabel'!$C$1:$T$1,0),FALSE)</f>
        <v>0.30000000000000043</v>
      </c>
      <c r="BF49" s="16">
        <f>VLOOKUP(BF$4,'Tüpoloogia tabel'!$C$1:$T$51,MATCH($A49,'Tüpoloogia tabel'!$C$1:$T$1,0),FALSE)</f>
        <v>1.7999999999999998</v>
      </c>
      <c r="BG49" s="16">
        <f>VLOOKUP(BG$4,'Tüpoloogia tabel'!$C$1:$T$51,MATCH($A49,'Tüpoloogia tabel'!$C$1:$T$1,0),FALSE)</f>
        <v>2.199999999999998</v>
      </c>
      <c r="BH49" s="16">
        <f>VLOOKUP(BH$4,'Tüpoloogia tabel'!$C$1:$T$51,MATCH($A49,'Tüpoloogia tabel'!$C$1:$T$1,0),FALSE)</f>
        <v>1.4599999999999973</v>
      </c>
      <c r="BI49" s="16">
        <f>VLOOKUP(BI$4,'Tüpoloogia tabel'!$C$1:$T$51,MATCH($A49,'Tüpoloogia tabel'!$C$1:$T$1,0),FALSE)</f>
        <v>1.579333333333335</v>
      </c>
      <c r="BJ49" s="16">
        <f>VLOOKUP(BJ$4,'Tüpoloogia tabel'!$C$1:$T$51,MATCH($A49,'Tüpoloogia tabel'!$C$1:$T$1,0),FALSE)</f>
        <v>0.8</v>
      </c>
      <c r="BK49" s="16">
        <f>VLOOKUP(BK$4,'Tüpoloogia tabel'!$C$1:$T$51,MATCH($A49,'Tüpoloogia tabel'!$C$1:$T$1,0),FALSE)</f>
        <v>2.0649999999999999</v>
      </c>
      <c r="BL49" s="216">
        <f t="shared" si="6"/>
        <v>25304.47782046306</v>
      </c>
      <c r="BM49" s="1">
        <v>4</v>
      </c>
      <c r="BN49" s="1">
        <v>0</v>
      </c>
      <c r="BO49" s="1">
        <f t="shared" si="7"/>
        <v>50</v>
      </c>
      <c r="BP49" s="217">
        <f t="shared" si="8"/>
        <v>340.77947368421053</v>
      </c>
      <c r="BQ49" s="217">
        <f t="shared" ref="BQ49:BS49" si="63">BP49</f>
        <v>340.77947368421053</v>
      </c>
      <c r="BR49" s="217">
        <f t="shared" si="63"/>
        <v>340.77947368421053</v>
      </c>
      <c r="BS49" s="217">
        <f t="shared" si="63"/>
        <v>340.77947368421053</v>
      </c>
      <c r="BT49" s="217">
        <f t="shared" si="9"/>
        <v>1363.1178947368421</v>
      </c>
      <c r="BU49" s="217">
        <f t="shared" si="10"/>
        <v>5883.203125</v>
      </c>
      <c r="BV49" s="217">
        <f t="shared" si="11"/>
        <v>6955.9543350225304</v>
      </c>
      <c r="BW49" s="217">
        <f t="shared" si="12"/>
        <v>3304.2465496568311</v>
      </c>
      <c r="BX49" s="216">
        <f t="shared" si="13"/>
        <v>1.8747712190058483</v>
      </c>
      <c r="BY49" s="216">
        <f t="shared" si="18"/>
        <v>2260.974090121053</v>
      </c>
      <c r="BZ49" s="216">
        <f t="shared" si="21"/>
        <v>30869.698460240943</v>
      </c>
      <c r="CA49" s="216">
        <f t="shared" si="19"/>
        <v>27565.451910584114</v>
      </c>
      <c r="CB49" s="218">
        <f t="shared" si="14"/>
        <v>3.9796720142197657</v>
      </c>
    </row>
    <row r="50" spans="1:80" x14ac:dyDescent="0.25">
      <c r="A50" s="248" t="s">
        <v>474</v>
      </c>
      <c r="B50" s="231" t="s">
        <v>678</v>
      </c>
      <c r="C50" s="231" t="s">
        <v>462</v>
      </c>
      <c r="D50" s="249">
        <v>10</v>
      </c>
      <c r="E50" s="249">
        <v>1</v>
      </c>
      <c r="F50" s="250"/>
      <c r="G50" s="15">
        <f>(VLOOKUP(G$4,'Tüpoloogia tabel'!$C$1:$T$51,MATCH($A50,'Tüpoloogia tabel'!$C$1:$T$1,0),FALSE))*D50</f>
        <v>1988.0744444444442</v>
      </c>
      <c r="H50" s="15">
        <f>(VLOOKUP(H$4,'Tüpoloogia tabel'!$C$1:$T$51,MATCH($A50,'Tüpoloogia tabel'!$C$1:$T$1,0),FALSE))*D50*E50</f>
        <v>32.99722222222222</v>
      </c>
      <c r="I50" s="15">
        <f>(VLOOKUP(I$4,'Tüpoloogia tabel'!$C$1:$T$51,MATCH($A50,'Tüpoloogia tabel'!$C$1:$T$1,0),FALSE))*D50*E50</f>
        <v>102.59027777777777</v>
      </c>
      <c r="J50" s="15">
        <f>(VLOOKUP(J$4,'Tüpoloogia tabel'!$C$1:$T$51,MATCH($A50,'Tüpoloogia tabel'!$C$1:$T$1,0),FALSE))*D50*E50</f>
        <v>1854.5396111111111</v>
      </c>
      <c r="K50" s="15">
        <f>(VLOOKUP(K$4,'Tüpoloogia tabel'!$C$1:$T$51,MATCH($A50,'Tüpoloogia tabel'!$C$1:$T$1,0),FALSE))*D50*E50</f>
        <v>1539.236388888889</v>
      </c>
      <c r="L50" s="244">
        <f>VLOOKUP(L$4,'Tüpoloogia tabel'!$C$1:$T$51,MATCH($A50,'Tüpoloogia tabel'!$C$1:$T$1,0),FALSE)</f>
        <v>70</v>
      </c>
      <c r="M50" s="228">
        <f>VLOOKUP(M$4,'Tüpoloogia tabel'!$C$1:$T$51,MATCH($A50,'Tüpoloogia tabel'!$C$1:$T$1,0),FALSE)</f>
        <v>0</v>
      </c>
      <c r="N50" s="228">
        <f>VLOOKUP(N$4,'Tüpoloogia tabel'!$C$1:$T$51,MATCH($A50,'Tüpoloogia tabel'!$C$1:$T$1,0),FALSE)</f>
        <v>96.666666666666671</v>
      </c>
      <c r="O50" s="245">
        <f>VLOOKUP(O$4,'Tüpoloogia tabel'!$C$1:$T$51,MATCH($A50,'Tüpoloogia tabel'!$C$1:$T$1,0),FALSE)</f>
        <v>0.26409503068076284</v>
      </c>
      <c r="P50" s="228">
        <f>VLOOKUP(P$4,'Tüpoloogia tabel'!$C$1:$T$51,MATCH($A50,'Tüpoloogia tabel'!$C$1:$T$1,0),FALSE)</f>
        <v>63.333333333333329</v>
      </c>
      <c r="Q50" s="335">
        <f t="shared" si="0"/>
        <v>905.90789473684208</v>
      </c>
      <c r="R50" s="336">
        <f t="shared" si="15"/>
        <v>627.06212148237057</v>
      </c>
      <c r="S50" s="14">
        <f t="shared" si="1"/>
        <v>1988.0744444444442</v>
      </c>
      <c r="T50" s="336">
        <f t="shared" si="2"/>
        <v>1988.0744444444442</v>
      </c>
      <c r="U50" s="4">
        <f t="shared" si="3"/>
        <v>39.599999999999966</v>
      </c>
      <c r="V50" s="337">
        <f t="shared" si="4"/>
        <v>239.24577325447157</v>
      </c>
      <c r="W50" s="338">
        <f t="shared" si="16"/>
        <v>2.9020727313502701</v>
      </c>
      <c r="X50" s="228">
        <f>VLOOKUP(X$4,'Tüpoloogia tabel'!$C$1:$T$51,MATCH($A50,'Tüpoloogia tabel'!$C$1:$T$1,0),FALSE)</f>
        <v>223.41379310344828</v>
      </c>
      <c r="Y50" s="228">
        <f>VLOOKUP(Y$4,'Tüpoloogia tabel'!$C$1:$T$51,MATCH($A50,'Tüpoloogia tabel'!$C$1:$T$1,0),FALSE)</f>
        <v>160.55172413793105</v>
      </c>
      <c r="Z50" s="229">
        <f>VLOOKUP(Z$4,'Tüpoloogia tabel'!$C$1:$T$51,MATCH($A50,'Tüpoloogia tabel'!$C$1:$T$1,0),FALSE)</f>
        <v>35.620689655172413</v>
      </c>
      <c r="AA50" s="235"/>
      <c r="AB50" s="235"/>
      <c r="AC50" s="15">
        <f>VLOOKUP(AC$4,'Tüpoloogia tabel'!$C$1:$T$51,MATCH($A50,'Tüpoloogia tabel'!$C$1:$T$1,0),FALSE)</f>
        <v>3.5061666666666658</v>
      </c>
      <c r="AD50" s="15">
        <f>VLOOKUP(AD$4,'Tüpoloogia tabel'!$C$1:$T$51,MATCH($A50,'Tüpoloogia tabel'!$C$1:$T$1,0),FALSE)</f>
        <v>2.5</v>
      </c>
      <c r="AE50" s="15">
        <f>VLOOKUP(AE$4,'Tüpoloogia tabel'!$C$1:$T$51,MATCH($A50,'Tüpoloogia tabel'!$C$1:$T$1,0),FALSE)</f>
        <v>2.2000000000000002</v>
      </c>
      <c r="AF50" s="15">
        <f>VLOOKUP(AF$4,'Tüpoloogia tabel'!$C$1:$T$51,MATCH($A50,'Tüpoloogia tabel'!$C$1:$T$1,0),FALSE)</f>
        <v>11.44736842105263</v>
      </c>
      <c r="AG50" s="15">
        <f>VLOOKUP(AG$4,'Tüpoloogia tabel'!$C$1:$T$51,MATCH($A50,'Tüpoloogia tabel'!$C$1:$T$1,0),FALSE)</f>
        <v>17.660263157894736</v>
      </c>
      <c r="AH50" s="15">
        <f>(VLOOKUP(AH$4,'Tüpoloogia tabel'!$C$1:$T$51,MATCH($A50,'Tüpoloogia tabel'!$C$1:$T$1,0),FALSE))*E50</f>
        <v>2.5</v>
      </c>
      <c r="AI50" s="15">
        <f>(VLOOKUP(AI$4,'Tüpoloogia tabel'!$C$1:$T$51,MATCH($A50,'Tüpoloogia tabel'!$C$1:$T$1,0),FALSE))*D50*E50</f>
        <v>4970.1861111111102</v>
      </c>
      <c r="AJ50" s="15">
        <f t="shared" si="5"/>
        <v>376.09999999999997</v>
      </c>
      <c r="AK50" s="15">
        <f>VLOOKUP(AK$4,'Tüpoloogia tabel'!$C$1:$T$51,MATCH($A50,'Tüpoloogia tabel'!$C$1:$T$1,0),FALSE)</f>
        <v>0.8</v>
      </c>
      <c r="AL50" s="15">
        <f>VLOOKUP(AL$4,'Tüpoloogia tabel'!$C$1:$T$51,MATCH($A50,'Tüpoloogia tabel'!$C$1:$T$1,0),FALSE)</f>
        <v>1</v>
      </c>
      <c r="AM50" s="15">
        <f>VLOOKUP(AM$4,'Tüpoloogia tabel'!$C$1:$T$51,MATCH($A50,'Tüpoloogia tabel'!$C$1:$T$1,0),FALSE)</f>
        <v>0.7</v>
      </c>
      <c r="AN50" s="15">
        <f>VLOOKUP(AN$4,'Tüpoloogia tabel'!$C$1:$T$51,MATCH($A50,'Tüpoloogia tabel'!$C$1:$T$1,0),FALSE)</f>
        <v>0.35</v>
      </c>
      <c r="AO50" s="15">
        <f>VLOOKUP(AO$4,'Tüpoloogia tabel'!$C$1:$T$51,MATCH($A50,'Tüpoloogia tabel'!$C$1:$T$1,0),FALSE)</f>
        <v>2.6</v>
      </c>
      <c r="AP50" s="15">
        <f>VLOOKUP(AP$4,'Tüpoloogia tabel'!$C$1:$T$51,MATCH($A50,'Tüpoloogia tabel'!$C$1:$T$1,0),FALSE)</f>
        <v>2</v>
      </c>
      <c r="AQ50" s="15">
        <f>VLOOKUP(AQ$4,'Tüpoloogia tabel'!$C$1:$T$51,MATCH($A50,'Tüpoloogia tabel'!$C$1:$T$1,0),FALSE)</f>
        <v>2.9</v>
      </c>
      <c r="AR50" s="16">
        <f>VLOOKUP(AR$4,'Tüpoloogia tabel'!$C$1:$T$51,MATCH($A50,'Tüpoloogia tabel'!$C$1:$T$1,0),FALSE)</f>
        <v>0.26</v>
      </c>
      <c r="AS50" s="16">
        <f>VLOOKUP(AS$4,'Tüpoloogia tabel'!$C$1:$T$51,MATCH($A50,'Tüpoloogia tabel'!$C$1:$T$1,0),FALSE)</f>
        <v>0.49</v>
      </c>
      <c r="AT50" s="16">
        <f>VLOOKUP(AT$4,'Tüpoloogia tabel'!$C$1:$T$51,MATCH($A50,'Tüpoloogia tabel'!$C$1:$T$1,0),FALSE)</f>
        <v>0.40500000000000003</v>
      </c>
      <c r="AU50" s="16">
        <f>VLOOKUP(AU$4,'Tüpoloogia tabel'!$C$1:$T$51,MATCH($A50,'Tüpoloogia tabel'!$C$1:$T$1,0),FALSE)</f>
        <v>0.15</v>
      </c>
      <c r="AV50" s="16">
        <f>VLOOKUP(AV$4,'Tüpoloogia tabel'!$C$1:$T$51,MATCH($A50,'Tüpoloogia tabel'!$C$1:$T$1,0),FALSE)</f>
        <v>0.2</v>
      </c>
      <c r="AW50" s="16">
        <f>VLOOKUP(AW$4,'Tüpoloogia tabel'!$C$1:$T$51,MATCH($A50,'Tüpoloogia tabel'!$C$1:$T$1,0),FALSE)</f>
        <v>0.01</v>
      </c>
      <c r="AX50" s="16">
        <f>VLOOKUP(AX$4,'Tüpoloogia tabel'!$C$1:$T$51,MATCH($A50,'Tüpoloogia tabel'!$C$1:$T$1,0),FALSE)</f>
        <v>0</v>
      </c>
      <c r="AY50" s="16">
        <f>VLOOKUP(AY$4,'Tüpoloogia tabel'!$C$1:$T$51,MATCH($A50,'Tüpoloogia tabel'!$C$1:$T$1,0),FALSE)</f>
        <v>0.42</v>
      </c>
      <c r="AZ50" s="16">
        <f>VLOOKUP(AZ$4,'Tüpoloogia tabel'!$C$1:$T$51,MATCH($A50,'Tüpoloogia tabel'!$C$1:$T$1,0),FALSE)</f>
        <v>3.1</v>
      </c>
      <c r="BA50" s="232">
        <f>VLOOKUP(BA$4,'Tüpoloogia tabel'!$C$1:$T$51,MATCH($A50,'Tüpoloogia tabel'!$C$1:$T$1,0),FALSE)</f>
        <v>0.30000000000000043</v>
      </c>
      <c r="BB50" s="232">
        <f>VLOOKUP(BB$4,'Tüpoloogia tabel'!$C$1:$T$51,MATCH($A50,'Tüpoloogia tabel'!$C$1:$T$1,0),FALSE)</f>
        <v>0.37</v>
      </c>
      <c r="BC50" s="232">
        <f>VLOOKUP(BC$4,'Tüpoloogia tabel'!$C$1:$T$51,MATCH($A50,'Tüpoloogia tabel'!$C$1:$T$1,0),FALSE)</f>
        <v>0.35</v>
      </c>
      <c r="BD50" s="232">
        <f>VLOOKUP(BD$4,'Tüpoloogia tabel'!$C$1:$T$51,MATCH($A50,'Tüpoloogia tabel'!$C$1:$T$1,0),FALSE)</f>
        <v>0.45</v>
      </c>
      <c r="BE50" s="232">
        <f>VLOOKUP(BE$4,'Tüpoloogia tabel'!$C$1:$T$51,MATCH($A50,'Tüpoloogia tabel'!$C$1:$T$1,0),FALSE)</f>
        <v>0.30000000000000043</v>
      </c>
      <c r="BF50" s="16">
        <f>VLOOKUP(BF$4,'Tüpoloogia tabel'!$C$1:$T$51,MATCH($A50,'Tüpoloogia tabel'!$C$1:$T$1,0),FALSE)</f>
        <v>1.7999999999999998</v>
      </c>
      <c r="BG50" s="16">
        <f>VLOOKUP(BG$4,'Tüpoloogia tabel'!$C$1:$T$51,MATCH($A50,'Tüpoloogia tabel'!$C$1:$T$1,0),FALSE)</f>
        <v>2.199999999999998</v>
      </c>
      <c r="BH50" s="16">
        <f>VLOOKUP(BH$4,'Tüpoloogia tabel'!$C$1:$T$51,MATCH($A50,'Tüpoloogia tabel'!$C$1:$T$1,0),FALSE)</f>
        <v>1.4599999999999973</v>
      </c>
      <c r="BI50" s="16">
        <f>VLOOKUP(BI$4,'Tüpoloogia tabel'!$C$1:$T$51,MATCH($A50,'Tüpoloogia tabel'!$C$1:$T$1,0),FALSE)</f>
        <v>1.579333333333335</v>
      </c>
      <c r="BJ50" s="16">
        <f>VLOOKUP(BJ$4,'Tüpoloogia tabel'!$C$1:$T$51,MATCH($A50,'Tüpoloogia tabel'!$C$1:$T$1,0),FALSE)</f>
        <v>0.8</v>
      </c>
      <c r="BK50" s="16">
        <f>VLOOKUP(BK$4,'Tüpoloogia tabel'!$C$1:$T$51,MATCH($A50,'Tüpoloogia tabel'!$C$1:$T$1,0),FALSE)</f>
        <v>2.0649999999999999</v>
      </c>
      <c r="BL50" s="216">
        <f t="shared" si="6"/>
        <v>3767.1663210202864</v>
      </c>
      <c r="BM50" s="1">
        <v>4</v>
      </c>
      <c r="BN50" s="1">
        <v>0</v>
      </c>
      <c r="BO50" s="1">
        <f t="shared" si="7"/>
        <v>10</v>
      </c>
      <c r="BP50" s="217">
        <f t="shared" si="8"/>
        <v>376.09999999999997</v>
      </c>
      <c r="BQ50" s="217">
        <f t="shared" ref="BQ50:BS50" si="64">BP50</f>
        <v>376.09999999999997</v>
      </c>
      <c r="BR50" s="217">
        <f t="shared" si="64"/>
        <v>376.09999999999997</v>
      </c>
      <c r="BS50" s="217">
        <f t="shared" si="64"/>
        <v>376.09999999999997</v>
      </c>
      <c r="BT50" s="217">
        <f t="shared" si="9"/>
        <v>0</v>
      </c>
      <c r="BU50" s="217">
        <f t="shared" si="10"/>
        <v>281.47569444444446</v>
      </c>
      <c r="BV50" s="217">
        <f t="shared" si="11"/>
        <v>315.35226130531248</v>
      </c>
      <c r="BW50" s="217">
        <f t="shared" si="12"/>
        <v>528.07244974823129</v>
      </c>
      <c r="BX50" s="216">
        <f t="shared" si="13"/>
        <v>0.14240230557876174</v>
      </c>
      <c r="BY50" s="216">
        <f t="shared" si="18"/>
        <v>171.73718052798665</v>
      </c>
      <c r="BZ50" s="216">
        <f t="shared" si="21"/>
        <v>4466.9759512965047</v>
      </c>
      <c r="CA50" s="216">
        <f t="shared" si="19"/>
        <v>3938.9035015482732</v>
      </c>
      <c r="CB50" s="218">
        <f t="shared" si="14"/>
        <v>2.5589984293391117</v>
      </c>
    </row>
    <row r="51" spans="1:80" x14ac:dyDescent="0.25">
      <c r="A51" s="248" t="s">
        <v>474</v>
      </c>
      <c r="B51" s="231" t="s">
        <v>679</v>
      </c>
      <c r="C51" s="231" t="s">
        <v>462</v>
      </c>
      <c r="D51" s="249">
        <v>10</v>
      </c>
      <c r="E51" s="249">
        <v>2</v>
      </c>
      <c r="F51" s="250"/>
      <c r="G51" s="15">
        <f>(VLOOKUP(G$4,'Tüpoloogia tabel'!$C$1:$T$51,MATCH($A51,'Tüpoloogia tabel'!$C$1:$T$1,0),FALSE))*D51</f>
        <v>1988.0744444444442</v>
      </c>
      <c r="H51" s="15">
        <f>(VLOOKUP(H$4,'Tüpoloogia tabel'!$C$1:$T$51,MATCH($A51,'Tüpoloogia tabel'!$C$1:$T$1,0),FALSE))*D51*E51</f>
        <v>65.99444444444444</v>
      </c>
      <c r="I51" s="15">
        <f>(VLOOKUP(I$4,'Tüpoloogia tabel'!$C$1:$T$51,MATCH($A51,'Tüpoloogia tabel'!$C$1:$T$1,0),FALSE))*D51*E51</f>
        <v>205.18055555555554</v>
      </c>
      <c r="J51" s="15">
        <f>(VLOOKUP(J$4,'Tüpoloogia tabel'!$C$1:$T$51,MATCH($A51,'Tüpoloogia tabel'!$C$1:$T$1,0),FALSE))*D51*E51</f>
        <v>3709.0792222222221</v>
      </c>
      <c r="K51" s="15">
        <f>(VLOOKUP(K$4,'Tüpoloogia tabel'!$C$1:$T$51,MATCH($A51,'Tüpoloogia tabel'!$C$1:$T$1,0),FALSE))*D51*E51</f>
        <v>3078.472777777778</v>
      </c>
      <c r="L51" s="244">
        <f>VLOOKUP(L$4,'Tüpoloogia tabel'!$C$1:$T$51,MATCH($A51,'Tüpoloogia tabel'!$C$1:$T$1,0),FALSE)</f>
        <v>70</v>
      </c>
      <c r="M51" s="228">
        <f>VLOOKUP(M$4,'Tüpoloogia tabel'!$C$1:$T$51,MATCH($A51,'Tüpoloogia tabel'!$C$1:$T$1,0),FALSE)</f>
        <v>0</v>
      </c>
      <c r="N51" s="228">
        <f>VLOOKUP(N$4,'Tüpoloogia tabel'!$C$1:$T$51,MATCH($A51,'Tüpoloogia tabel'!$C$1:$T$1,0),FALSE)</f>
        <v>96.666666666666671</v>
      </c>
      <c r="O51" s="245">
        <f>VLOOKUP(O$4,'Tüpoloogia tabel'!$C$1:$T$51,MATCH($A51,'Tüpoloogia tabel'!$C$1:$T$1,0),FALSE)</f>
        <v>0.26409503068076284</v>
      </c>
      <c r="P51" s="228">
        <f>VLOOKUP(P$4,'Tüpoloogia tabel'!$C$1:$T$51,MATCH($A51,'Tüpoloogia tabel'!$C$1:$T$1,0),FALSE)</f>
        <v>63.333333333333329</v>
      </c>
      <c r="Q51" s="335">
        <f t="shared" si="0"/>
        <v>3577.8421052631575</v>
      </c>
      <c r="R51" s="336">
        <f t="shared" si="15"/>
        <v>2593.3517847027588</v>
      </c>
      <c r="S51" s="14">
        <f t="shared" si="1"/>
        <v>1988.0744444444442</v>
      </c>
      <c r="T51" s="336">
        <f t="shared" si="2"/>
        <v>1988.0744444444442</v>
      </c>
      <c r="U51" s="4">
        <f t="shared" si="3"/>
        <v>39.599999999999966</v>
      </c>
      <c r="V51" s="337">
        <f t="shared" si="4"/>
        <v>944.89032056039866</v>
      </c>
      <c r="W51" s="338">
        <f t="shared" si="16"/>
        <v>2.6730195634481566</v>
      </c>
      <c r="X51" s="228">
        <f>VLOOKUP(X$4,'Tüpoloogia tabel'!$C$1:$T$51,MATCH($A51,'Tüpoloogia tabel'!$C$1:$T$1,0),FALSE)</f>
        <v>223.41379310344828</v>
      </c>
      <c r="Y51" s="228">
        <f>VLOOKUP(Y$4,'Tüpoloogia tabel'!$C$1:$T$51,MATCH($A51,'Tüpoloogia tabel'!$C$1:$T$1,0),FALSE)</f>
        <v>160.55172413793105</v>
      </c>
      <c r="Z51" s="229">
        <f>VLOOKUP(Z$4,'Tüpoloogia tabel'!$C$1:$T$51,MATCH($A51,'Tüpoloogia tabel'!$C$1:$T$1,0),FALSE)</f>
        <v>35.620689655172413</v>
      </c>
      <c r="AA51" s="235"/>
      <c r="AB51" s="235"/>
      <c r="AC51" s="15">
        <f>VLOOKUP(AC$4,'Tüpoloogia tabel'!$C$1:$T$51,MATCH($A51,'Tüpoloogia tabel'!$C$1:$T$1,0),FALSE)</f>
        <v>3.5061666666666658</v>
      </c>
      <c r="AD51" s="15">
        <f>VLOOKUP(AD$4,'Tüpoloogia tabel'!$C$1:$T$51,MATCH($A51,'Tüpoloogia tabel'!$C$1:$T$1,0),FALSE)</f>
        <v>2.5</v>
      </c>
      <c r="AE51" s="15">
        <f>VLOOKUP(AE$4,'Tüpoloogia tabel'!$C$1:$T$51,MATCH($A51,'Tüpoloogia tabel'!$C$1:$T$1,0),FALSE)</f>
        <v>2.2000000000000002</v>
      </c>
      <c r="AF51" s="15">
        <f>VLOOKUP(AF$4,'Tüpoloogia tabel'!$C$1:$T$51,MATCH($A51,'Tüpoloogia tabel'!$C$1:$T$1,0),FALSE)</f>
        <v>11.44736842105263</v>
      </c>
      <c r="AG51" s="15">
        <f>VLOOKUP(AG$4,'Tüpoloogia tabel'!$C$1:$T$51,MATCH($A51,'Tüpoloogia tabel'!$C$1:$T$1,0),FALSE)</f>
        <v>17.660263157894736</v>
      </c>
      <c r="AH51" s="15">
        <f>(VLOOKUP(AH$4,'Tüpoloogia tabel'!$C$1:$T$51,MATCH($A51,'Tüpoloogia tabel'!$C$1:$T$1,0),FALSE))*E51</f>
        <v>5</v>
      </c>
      <c r="AI51" s="15">
        <f>(VLOOKUP(AI$4,'Tüpoloogia tabel'!$C$1:$T$51,MATCH($A51,'Tüpoloogia tabel'!$C$1:$T$1,0),FALSE))*D51*E51</f>
        <v>9940.3722222222204</v>
      </c>
      <c r="AJ51" s="15">
        <f t="shared" si="5"/>
        <v>376.09999999999997</v>
      </c>
      <c r="AK51" s="15">
        <f>VLOOKUP(AK$4,'Tüpoloogia tabel'!$C$1:$T$51,MATCH($A51,'Tüpoloogia tabel'!$C$1:$T$1,0),FALSE)</f>
        <v>0.8</v>
      </c>
      <c r="AL51" s="15">
        <f>VLOOKUP(AL$4,'Tüpoloogia tabel'!$C$1:$T$51,MATCH($A51,'Tüpoloogia tabel'!$C$1:$T$1,0),FALSE)</f>
        <v>1</v>
      </c>
      <c r="AM51" s="15">
        <f>VLOOKUP(AM$4,'Tüpoloogia tabel'!$C$1:$T$51,MATCH($A51,'Tüpoloogia tabel'!$C$1:$T$1,0),FALSE)</f>
        <v>0.7</v>
      </c>
      <c r="AN51" s="15">
        <f>VLOOKUP(AN$4,'Tüpoloogia tabel'!$C$1:$T$51,MATCH($A51,'Tüpoloogia tabel'!$C$1:$T$1,0),FALSE)</f>
        <v>0.35</v>
      </c>
      <c r="AO51" s="15">
        <f>VLOOKUP(AO$4,'Tüpoloogia tabel'!$C$1:$T$51,MATCH($A51,'Tüpoloogia tabel'!$C$1:$T$1,0),FALSE)</f>
        <v>2.6</v>
      </c>
      <c r="AP51" s="15">
        <f>VLOOKUP(AP$4,'Tüpoloogia tabel'!$C$1:$T$51,MATCH($A51,'Tüpoloogia tabel'!$C$1:$T$1,0),FALSE)</f>
        <v>2</v>
      </c>
      <c r="AQ51" s="15">
        <f>VLOOKUP(AQ$4,'Tüpoloogia tabel'!$C$1:$T$51,MATCH($A51,'Tüpoloogia tabel'!$C$1:$T$1,0),FALSE)</f>
        <v>2.9</v>
      </c>
      <c r="AR51" s="16">
        <f>VLOOKUP(AR$4,'Tüpoloogia tabel'!$C$1:$T$51,MATCH($A51,'Tüpoloogia tabel'!$C$1:$T$1,0),FALSE)</f>
        <v>0.26</v>
      </c>
      <c r="AS51" s="16">
        <f>VLOOKUP(AS$4,'Tüpoloogia tabel'!$C$1:$T$51,MATCH($A51,'Tüpoloogia tabel'!$C$1:$T$1,0),FALSE)</f>
        <v>0.49</v>
      </c>
      <c r="AT51" s="16">
        <f>VLOOKUP(AT$4,'Tüpoloogia tabel'!$C$1:$T$51,MATCH($A51,'Tüpoloogia tabel'!$C$1:$T$1,0),FALSE)</f>
        <v>0.40500000000000003</v>
      </c>
      <c r="AU51" s="16">
        <f>VLOOKUP(AU$4,'Tüpoloogia tabel'!$C$1:$T$51,MATCH($A51,'Tüpoloogia tabel'!$C$1:$T$1,0),FALSE)</f>
        <v>0.15</v>
      </c>
      <c r="AV51" s="16">
        <f>VLOOKUP(AV$4,'Tüpoloogia tabel'!$C$1:$T$51,MATCH($A51,'Tüpoloogia tabel'!$C$1:$T$1,0),FALSE)</f>
        <v>0.2</v>
      </c>
      <c r="AW51" s="16">
        <f>VLOOKUP(AW$4,'Tüpoloogia tabel'!$C$1:$T$51,MATCH($A51,'Tüpoloogia tabel'!$C$1:$T$1,0),FALSE)</f>
        <v>0.01</v>
      </c>
      <c r="AX51" s="16">
        <f>VLOOKUP(AX$4,'Tüpoloogia tabel'!$C$1:$T$51,MATCH($A51,'Tüpoloogia tabel'!$C$1:$T$1,0),FALSE)</f>
        <v>0</v>
      </c>
      <c r="AY51" s="16">
        <f>VLOOKUP(AY$4,'Tüpoloogia tabel'!$C$1:$T$51,MATCH($A51,'Tüpoloogia tabel'!$C$1:$T$1,0),FALSE)</f>
        <v>0.42</v>
      </c>
      <c r="AZ51" s="16">
        <f>VLOOKUP(AZ$4,'Tüpoloogia tabel'!$C$1:$T$51,MATCH($A51,'Tüpoloogia tabel'!$C$1:$T$1,0),FALSE)</f>
        <v>3.1</v>
      </c>
      <c r="BA51" s="232">
        <f>VLOOKUP(BA$4,'Tüpoloogia tabel'!$C$1:$T$51,MATCH($A51,'Tüpoloogia tabel'!$C$1:$T$1,0),FALSE)</f>
        <v>0.30000000000000043</v>
      </c>
      <c r="BB51" s="232">
        <f>VLOOKUP(BB$4,'Tüpoloogia tabel'!$C$1:$T$51,MATCH($A51,'Tüpoloogia tabel'!$C$1:$T$1,0),FALSE)</f>
        <v>0.37</v>
      </c>
      <c r="BC51" s="232">
        <f>VLOOKUP(BC$4,'Tüpoloogia tabel'!$C$1:$T$51,MATCH($A51,'Tüpoloogia tabel'!$C$1:$T$1,0),FALSE)</f>
        <v>0.35</v>
      </c>
      <c r="BD51" s="232">
        <f>VLOOKUP(BD$4,'Tüpoloogia tabel'!$C$1:$T$51,MATCH($A51,'Tüpoloogia tabel'!$C$1:$T$1,0),FALSE)</f>
        <v>0.45</v>
      </c>
      <c r="BE51" s="232">
        <f>VLOOKUP(BE$4,'Tüpoloogia tabel'!$C$1:$T$51,MATCH($A51,'Tüpoloogia tabel'!$C$1:$T$1,0),FALSE)</f>
        <v>0.30000000000000043</v>
      </c>
      <c r="BF51" s="16">
        <f>VLOOKUP(BF$4,'Tüpoloogia tabel'!$C$1:$T$51,MATCH($A51,'Tüpoloogia tabel'!$C$1:$T$1,0),FALSE)</f>
        <v>1.7999999999999998</v>
      </c>
      <c r="BG51" s="16">
        <f>VLOOKUP(BG$4,'Tüpoloogia tabel'!$C$1:$T$51,MATCH($A51,'Tüpoloogia tabel'!$C$1:$T$1,0),FALSE)</f>
        <v>2.199999999999998</v>
      </c>
      <c r="BH51" s="16">
        <f>VLOOKUP(BH$4,'Tüpoloogia tabel'!$C$1:$T$51,MATCH($A51,'Tüpoloogia tabel'!$C$1:$T$1,0),FALSE)</f>
        <v>1.4599999999999973</v>
      </c>
      <c r="BI51" s="16">
        <f>VLOOKUP(BI$4,'Tüpoloogia tabel'!$C$1:$T$51,MATCH($A51,'Tüpoloogia tabel'!$C$1:$T$1,0),FALSE)</f>
        <v>1.579333333333335</v>
      </c>
      <c r="BJ51" s="16">
        <f>VLOOKUP(BJ$4,'Tüpoloogia tabel'!$C$1:$T$51,MATCH($A51,'Tüpoloogia tabel'!$C$1:$T$1,0),FALSE)</f>
        <v>0.8</v>
      </c>
      <c r="BK51" s="16">
        <f>VLOOKUP(BK$4,'Tüpoloogia tabel'!$C$1:$T$51,MATCH($A51,'Tüpoloogia tabel'!$C$1:$T$1,0),FALSE)</f>
        <v>2.0649999999999999</v>
      </c>
      <c r="BL51" s="216">
        <f t="shared" si="6"/>
        <v>6822.0516009390431</v>
      </c>
      <c r="BM51" s="1">
        <v>4</v>
      </c>
      <c r="BN51" s="1">
        <v>0</v>
      </c>
      <c r="BO51" s="1">
        <f t="shared" si="7"/>
        <v>20</v>
      </c>
      <c r="BP51" s="217">
        <f t="shared" si="8"/>
        <v>376.09999999999997</v>
      </c>
      <c r="BQ51" s="217">
        <f t="shared" ref="BQ51:BS51" si="65">BP51</f>
        <v>376.09999999999997</v>
      </c>
      <c r="BR51" s="217">
        <f t="shared" si="65"/>
        <v>376.09999999999997</v>
      </c>
      <c r="BS51" s="217">
        <f t="shared" si="65"/>
        <v>376.09999999999997</v>
      </c>
      <c r="BT51" s="217">
        <f t="shared" si="9"/>
        <v>376.09999999999997</v>
      </c>
      <c r="BU51" s="217">
        <f t="shared" si="10"/>
        <v>1075.9027777777778</v>
      </c>
      <c r="BV51" s="217">
        <f t="shared" si="11"/>
        <v>1245.469440153021</v>
      </c>
      <c r="BW51" s="217">
        <f t="shared" si="12"/>
        <v>925.08266486426874</v>
      </c>
      <c r="BX51" s="216">
        <f t="shared" si="13"/>
        <v>0.3994060487058696</v>
      </c>
      <c r="BY51" s="216">
        <f t="shared" si="18"/>
        <v>481.68369473927874</v>
      </c>
      <c r="BZ51" s="216">
        <f t="shared" si="21"/>
        <v>8228.8179605425903</v>
      </c>
      <c r="CA51" s="216">
        <f t="shared" si="19"/>
        <v>7303.7352956783216</v>
      </c>
      <c r="CB51" s="218">
        <f t="shared" si="14"/>
        <v>2.3725190452879645</v>
      </c>
    </row>
    <row r="52" spans="1:80" x14ac:dyDescent="0.25">
      <c r="A52" s="248" t="s">
        <v>474</v>
      </c>
      <c r="B52" s="231" t="s">
        <v>680</v>
      </c>
      <c r="C52" s="231" t="s">
        <v>462</v>
      </c>
      <c r="D52" s="249">
        <v>10</v>
      </c>
      <c r="E52" s="249">
        <v>3</v>
      </c>
      <c r="F52" s="250"/>
      <c r="G52" s="15">
        <f>(VLOOKUP(G$4,'Tüpoloogia tabel'!$C$1:$T$51,MATCH($A52,'Tüpoloogia tabel'!$C$1:$T$1,0),FALSE))*D52</f>
        <v>1988.0744444444442</v>
      </c>
      <c r="H52" s="15">
        <f>(VLOOKUP(H$4,'Tüpoloogia tabel'!$C$1:$T$51,MATCH($A52,'Tüpoloogia tabel'!$C$1:$T$1,0),FALSE))*D52*E52</f>
        <v>98.99166666666666</v>
      </c>
      <c r="I52" s="15">
        <f>(VLOOKUP(I$4,'Tüpoloogia tabel'!$C$1:$T$51,MATCH($A52,'Tüpoloogia tabel'!$C$1:$T$1,0),FALSE))*D52*E52</f>
        <v>307.77083333333331</v>
      </c>
      <c r="J52" s="15">
        <f>(VLOOKUP(J$4,'Tüpoloogia tabel'!$C$1:$T$51,MATCH($A52,'Tüpoloogia tabel'!$C$1:$T$1,0),FALSE))*D52*E52</f>
        <v>5563.618833333333</v>
      </c>
      <c r="K52" s="15">
        <f>(VLOOKUP(K$4,'Tüpoloogia tabel'!$C$1:$T$51,MATCH($A52,'Tüpoloogia tabel'!$C$1:$T$1,0),FALSE))*D52*E52</f>
        <v>4617.7091666666674</v>
      </c>
      <c r="L52" s="244">
        <f>VLOOKUP(L$4,'Tüpoloogia tabel'!$C$1:$T$51,MATCH($A52,'Tüpoloogia tabel'!$C$1:$T$1,0),FALSE)</f>
        <v>70</v>
      </c>
      <c r="M52" s="228">
        <f>VLOOKUP(M$4,'Tüpoloogia tabel'!$C$1:$T$51,MATCH($A52,'Tüpoloogia tabel'!$C$1:$T$1,0),FALSE)</f>
        <v>0</v>
      </c>
      <c r="N52" s="228">
        <f>VLOOKUP(N$4,'Tüpoloogia tabel'!$C$1:$T$51,MATCH($A52,'Tüpoloogia tabel'!$C$1:$T$1,0),FALSE)</f>
        <v>96.666666666666671</v>
      </c>
      <c r="O52" s="245">
        <f>VLOOKUP(O$4,'Tüpoloogia tabel'!$C$1:$T$51,MATCH($A52,'Tüpoloogia tabel'!$C$1:$T$1,0),FALSE)</f>
        <v>0.26409503068076284</v>
      </c>
      <c r="P52" s="228">
        <f>VLOOKUP(P$4,'Tüpoloogia tabel'!$C$1:$T$51,MATCH($A52,'Tüpoloogia tabel'!$C$1:$T$1,0),FALSE)</f>
        <v>63.333333333333329</v>
      </c>
      <c r="Q52" s="335">
        <f t="shared" si="0"/>
        <v>8015.8026315789475</v>
      </c>
      <c r="R52" s="336">
        <f t="shared" si="15"/>
        <v>5859.2689896611655</v>
      </c>
      <c r="S52" s="14">
        <f t="shared" si="1"/>
        <v>1988.0744444444442</v>
      </c>
      <c r="T52" s="336">
        <f t="shared" si="2"/>
        <v>1988.0744444444442</v>
      </c>
      <c r="U52" s="4">
        <f t="shared" si="3"/>
        <v>39.599999999999966</v>
      </c>
      <c r="V52" s="337">
        <f t="shared" si="4"/>
        <v>2116.9336419177816</v>
      </c>
      <c r="W52" s="338">
        <f t="shared" si="16"/>
        <v>3.1433926641004524</v>
      </c>
      <c r="X52" s="228">
        <f>VLOOKUP(X$4,'Tüpoloogia tabel'!$C$1:$T$51,MATCH($A52,'Tüpoloogia tabel'!$C$1:$T$1,0),FALSE)</f>
        <v>223.41379310344828</v>
      </c>
      <c r="Y52" s="228">
        <f>VLOOKUP(Y$4,'Tüpoloogia tabel'!$C$1:$T$51,MATCH($A52,'Tüpoloogia tabel'!$C$1:$T$1,0),FALSE)</f>
        <v>160.55172413793105</v>
      </c>
      <c r="Z52" s="229">
        <f>VLOOKUP(Z$4,'Tüpoloogia tabel'!$C$1:$T$51,MATCH($A52,'Tüpoloogia tabel'!$C$1:$T$1,0),FALSE)</f>
        <v>35.620689655172413</v>
      </c>
      <c r="AA52" s="235"/>
      <c r="AB52" s="235"/>
      <c r="AC52" s="15">
        <f>VLOOKUP(AC$4,'Tüpoloogia tabel'!$C$1:$T$51,MATCH($A52,'Tüpoloogia tabel'!$C$1:$T$1,0),FALSE)</f>
        <v>3.5061666666666658</v>
      </c>
      <c r="AD52" s="15">
        <f>VLOOKUP(AD$4,'Tüpoloogia tabel'!$C$1:$T$51,MATCH($A52,'Tüpoloogia tabel'!$C$1:$T$1,0),FALSE)</f>
        <v>2.5</v>
      </c>
      <c r="AE52" s="15">
        <f>VLOOKUP(AE$4,'Tüpoloogia tabel'!$C$1:$T$51,MATCH($A52,'Tüpoloogia tabel'!$C$1:$T$1,0),FALSE)</f>
        <v>2.2000000000000002</v>
      </c>
      <c r="AF52" s="15">
        <f>VLOOKUP(AF$4,'Tüpoloogia tabel'!$C$1:$T$51,MATCH($A52,'Tüpoloogia tabel'!$C$1:$T$1,0),FALSE)</f>
        <v>11.44736842105263</v>
      </c>
      <c r="AG52" s="15">
        <f>VLOOKUP(AG$4,'Tüpoloogia tabel'!$C$1:$T$51,MATCH($A52,'Tüpoloogia tabel'!$C$1:$T$1,0),FALSE)</f>
        <v>17.660263157894736</v>
      </c>
      <c r="AH52" s="15">
        <f>(VLOOKUP(AH$4,'Tüpoloogia tabel'!$C$1:$T$51,MATCH($A52,'Tüpoloogia tabel'!$C$1:$T$1,0),FALSE))*E52</f>
        <v>7.5</v>
      </c>
      <c r="AI52" s="15">
        <f>(VLOOKUP(AI$4,'Tüpoloogia tabel'!$C$1:$T$51,MATCH($A52,'Tüpoloogia tabel'!$C$1:$T$1,0),FALSE))*D52*E52</f>
        <v>14910.558333333331</v>
      </c>
      <c r="AJ52" s="15">
        <f t="shared" si="5"/>
        <v>376.09999999999997</v>
      </c>
      <c r="AK52" s="15">
        <f>VLOOKUP(AK$4,'Tüpoloogia tabel'!$C$1:$T$51,MATCH($A52,'Tüpoloogia tabel'!$C$1:$T$1,0),FALSE)</f>
        <v>0.8</v>
      </c>
      <c r="AL52" s="15">
        <f>VLOOKUP(AL$4,'Tüpoloogia tabel'!$C$1:$T$51,MATCH($A52,'Tüpoloogia tabel'!$C$1:$T$1,0),FALSE)</f>
        <v>1</v>
      </c>
      <c r="AM52" s="15">
        <f>VLOOKUP(AM$4,'Tüpoloogia tabel'!$C$1:$T$51,MATCH($A52,'Tüpoloogia tabel'!$C$1:$T$1,0),FALSE)</f>
        <v>0.7</v>
      </c>
      <c r="AN52" s="15">
        <f>VLOOKUP(AN$4,'Tüpoloogia tabel'!$C$1:$T$51,MATCH($A52,'Tüpoloogia tabel'!$C$1:$T$1,0),FALSE)</f>
        <v>0.35</v>
      </c>
      <c r="AO52" s="15">
        <f>VLOOKUP(AO$4,'Tüpoloogia tabel'!$C$1:$T$51,MATCH($A52,'Tüpoloogia tabel'!$C$1:$T$1,0),FALSE)</f>
        <v>2.6</v>
      </c>
      <c r="AP52" s="15">
        <f>VLOOKUP(AP$4,'Tüpoloogia tabel'!$C$1:$T$51,MATCH($A52,'Tüpoloogia tabel'!$C$1:$T$1,0),FALSE)</f>
        <v>2</v>
      </c>
      <c r="AQ52" s="15">
        <f>VLOOKUP(AQ$4,'Tüpoloogia tabel'!$C$1:$T$51,MATCH($A52,'Tüpoloogia tabel'!$C$1:$T$1,0),FALSE)</f>
        <v>2.9</v>
      </c>
      <c r="AR52" s="16">
        <f>VLOOKUP(AR$4,'Tüpoloogia tabel'!$C$1:$T$51,MATCH($A52,'Tüpoloogia tabel'!$C$1:$T$1,0),FALSE)</f>
        <v>0.26</v>
      </c>
      <c r="AS52" s="16">
        <f>VLOOKUP(AS$4,'Tüpoloogia tabel'!$C$1:$T$51,MATCH($A52,'Tüpoloogia tabel'!$C$1:$T$1,0),FALSE)</f>
        <v>0.49</v>
      </c>
      <c r="AT52" s="16">
        <f>VLOOKUP(AT$4,'Tüpoloogia tabel'!$C$1:$T$51,MATCH($A52,'Tüpoloogia tabel'!$C$1:$T$1,0),FALSE)</f>
        <v>0.40500000000000003</v>
      </c>
      <c r="AU52" s="16">
        <f>VLOOKUP(AU$4,'Tüpoloogia tabel'!$C$1:$T$51,MATCH($A52,'Tüpoloogia tabel'!$C$1:$T$1,0),FALSE)</f>
        <v>0.15</v>
      </c>
      <c r="AV52" s="16">
        <f>VLOOKUP(AV$4,'Tüpoloogia tabel'!$C$1:$T$51,MATCH($A52,'Tüpoloogia tabel'!$C$1:$T$1,0),FALSE)</f>
        <v>0.2</v>
      </c>
      <c r="AW52" s="16">
        <f>VLOOKUP(AW$4,'Tüpoloogia tabel'!$C$1:$T$51,MATCH($A52,'Tüpoloogia tabel'!$C$1:$T$1,0),FALSE)</f>
        <v>0.01</v>
      </c>
      <c r="AX52" s="16">
        <f>VLOOKUP(AX$4,'Tüpoloogia tabel'!$C$1:$T$51,MATCH($A52,'Tüpoloogia tabel'!$C$1:$T$1,0),FALSE)</f>
        <v>0</v>
      </c>
      <c r="AY52" s="16">
        <f>VLOOKUP(AY$4,'Tüpoloogia tabel'!$C$1:$T$51,MATCH($A52,'Tüpoloogia tabel'!$C$1:$T$1,0),FALSE)</f>
        <v>0.42</v>
      </c>
      <c r="AZ52" s="16">
        <f>VLOOKUP(AZ$4,'Tüpoloogia tabel'!$C$1:$T$51,MATCH($A52,'Tüpoloogia tabel'!$C$1:$T$1,0),FALSE)</f>
        <v>3.1</v>
      </c>
      <c r="BA52" s="232">
        <f>VLOOKUP(BA$4,'Tüpoloogia tabel'!$C$1:$T$51,MATCH($A52,'Tüpoloogia tabel'!$C$1:$T$1,0),FALSE)</f>
        <v>0.30000000000000043</v>
      </c>
      <c r="BB52" s="232">
        <f>VLOOKUP(BB$4,'Tüpoloogia tabel'!$C$1:$T$51,MATCH($A52,'Tüpoloogia tabel'!$C$1:$T$1,0),FALSE)</f>
        <v>0.37</v>
      </c>
      <c r="BC52" s="232">
        <f>VLOOKUP(BC$4,'Tüpoloogia tabel'!$C$1:$T$51,MATCH($A52,'Tüpoloogia tabel'!$C$1:$T$1,0),FALSE)</f>
        <v>0.35</v>
      </c>
      <c r="BD52" s="232">
        <f>VLOOKUP(BD$4,'Tüpoloogia tabel'!$C$1:$T$51,MATCH($A52,'Tüpoloogia tabel'!$C$1:$T$1,0),FALSE)</f>
        <v>0.45</v>
      </c>
      <c r="BE52" s="232">
        <f>VLOOKUP(BE$4,'Tüpoloogia tabel'!$C$1:$T$51,MATCH($A52,'Tüpoloogia tabel'!$C$1:$T$1,0),FALSE)</f>
        <v>0.30000000000000043</v>
      </c>
      <c r="BF52" s="16">
        <f>VLOOKUP(BF$4,'Tüpoloogia tabel'!$C$1:$T$51,MATCH($A52,'Tüpoloogia tabel'!$C$1:$T$1,0),FALSE)</f>
        <v>1.7999999999999998</v>
      </c>
      <c r="BG52" s="16">
        <f>VLOOKUP(BG$4,'Tüpoloogia tabel'!$C$1:$T$51,MATCH($A52,'Tüpoloogia tabel'!$C$1:$T$1,0),FALSE)</f>
        <v>2.199999999999998</v>
      </c>
      <c r="BH52" s="16">
        <f>VLOOKUP(BH$4,'Tüpoloogia tabel'!$C$1:$T$51,MATCH($A52,'Tüpoloogia tabel'!$C$1:$T$1,0),FALSE)</f>
        <v>1.4599999999999973</v>
      </c>
      <c r="BI52" s="16">
        <f>VLOOKUP(BI$4,'Tüpoloogia tabel'!$C$1:$T$51,MATCH($A52,'Tüpoloogia tabel'!$C$1:$T$1,0),FALSE)</f>
        <v>1.579333333333335</v>
      </c>
      <c r="BJ52" s="16">
        <f>VLOOKUP(BJ$4,'Tüpoloogia tabel'!$C$1:$T$51,MATCH($A52,'Tüpoloogia tabel'!$C$1:$T$1,0),FALSE)</f>
        <v>0.8</v>
      </c>
      <c r="BK52" s="16">
        <f>VLOOKUP(BK$4,'Tüpoloogia tabel'!$C$1:$T$51,MATCH($A52,'Tüpoloogia tabel'!$C$1:$T$1,0),FALSE)</f>
        <v>2.0649999999999999</v>
      </c>
      <c r="BL52" s="216">
        <f t="shared" si="6"/>
        <v>11896.076339756273</v>
      </c>
      <c r="BM52" s="1">
        <v>4</v>
      </c>
      <c r="BN52" s="1">
        <v>0</v>
      </c>
      <c r="BO52" s="1">
        <f t="shared" si="7"/>
        <v>30</v>
      </c>
      <c r="BP52" s="217">
        <f t="shared" si="8"/>
        <v>376.09999999999997</v>
      </c>
      <c r="BQ52" s="217">
        <f t="shared" ref="BQ52:BS52" si="66">BP52</f>
        <v>376.09999999999997</v>
      </c>
      <c r="BR52" s="217">
        <f t="shared" si="66"/>
        <v>376.09999999999997</v>
      </c>
      <c r="BS52" s="217">
        <f t="shared" si="66"/>
        <v>376.09999999999997</v>
      </c>
      <c r="BT52" s="217">
        <f t="shared" si="9"/>
        <v>752.19999999999993</v>
      </c>
      <c r="BU52" s="217">
        <f t="shared" si="10"/>
        <v>2383.28125</v>
      </c>
      <c r="BV52" s="217">
        <f t="shared" si="11"/>
        <v>2790.3515365431263</v>
      </c>
      <c r="BW52" s="217">
        <f t="shared" si="12"/>
        <v>1580.2941453481128</v>
      </c>
      <c r="BX52" s="216">
        <f t="shared" si="13"/>
        <v>0.86144497043534762</v>
      </c>
      <c r="BY52" s="216">
        <f t="shared" si="18"/>
        <v>1038.9026343450291</v>
      </c>
      <c r="BZ52" s="216">
        <f t="shared" si="21"/>
        <v>14515.273119449415</v>
      </c>
      <c r="CA52" s="216">
        <f t="shared" si="19"/>
        <v>12934.978974101303</v>
      </c>
      <c r="CB52" s="218">
        <f t="shared" si="14"/>
        <v>2.8011679616970175</v>
      </c>
    </row>
    <row r="53" spans="1:80" x14ac:dyDescent="0.25">
      <c r="A53" s="248" t="s">
        <v>474</v>
      </c>
      <c r="B53" s="231" t="s">
        <v>681</v>
      </c>
      <c r="C53" s="231" t="s">
        <v>462</v>
      </c>
      <c r="D53" s="249">
        <v>10</v>
      </c>
      <c r="E53" s="249">
        <v>4</v>
      </c>
      <c r="F53" s="250"/>
      <c r="G53" s="15">
        <f>(VLOOKUP(G$4,'Tüpoloogia tabel'!$C$1:$T$51,MATCH($A53,'Tüpoloogia tabel'!$C$1:$T$1,0),FALSE))*D53</f>
        <v>1988.0744444444442</v>
      </c>
      <c r="H53" s="15">
        <f>(VLOOKUP(H$4,'Tüpoloogia tabel'!$C$1:$T$51,MATCH($A53,'Tüpoloogia tabel'!$C$1:$T$1,0),FALSE))*D53*E53</f>
        <v>131.98888888888888</v>
      </c>
      <c r="I53" s="15">
        <f>(VLOOKUP(I$4,'Tüpoloogia tabel'!$C$1:$T$51,MATCH($A53,'Tüpoloogia tabel'!$C$1:$T$1,0),FALSE))*D53*E53</f>
        <v>410.36111111111109</v>
      </c>
      <c r="J53" s="15">
        <f>(VLOOKUP(J$4,'Tüpoloogia tabel'!$C$1:$T$51,MATCH($A53,'Tüpoloogia tabel'!$C$1:$T$1,0),FALSE))*D53*E53</f>
        <v>7418.1584444444443</v>
      </c>
      <c r="K53" s="15">
        <f>(VLOOKUP(K$4,'Tüpoloogia tabel'!$C$1:$T$51,MATCH($A53,'Tüpoloogia tabel'!$C$1:$T$1,0),FALSE))*D53*E53</f>
        <v>6156.945555555556</v>
      </c>
      <c r="L53" s="244">
        <f>VLOOKUP(L$4,'Tüpoloogia tabel'!$C$1:$T$51,MATCH($A53,'Tüpoloogia tabel'!$C$1:$T$1,0),FALSE)</f>
        <v>70</v>
      </c>
      <c r="M53" s="228">
        <f>VLOOKUP(M$4,'Tüpoloogia tabel'!$C$1:$T$51,MATCH($A53,'Tüpoloogia tabel'!$C$1:$T$1,0),FALSE)</f>
        <v>0</v>
      </c>
      <c r="N53" s="228">
        <f>VLOOKUP(N$4,'Tüpoloogia tabel'!$C$1:$T$51,MATCH($A53,'Tüpoloogia tabel'!$C$1:$T$1,0),FALSE)</f>
        <v>96.666666666666671</v>
      </c>
      <c r="O53" s="245">
        <f>VLOOKUP(O$4,'Tüpoloogia tabel'!$C$1:$T$51,MATCH($A53,'Tüpoloogia tabel'!$C$1:$T$1,0),FALSE)</f>
        <v>0.26409503068076284</v>
      </c>
      <c r="P53" s="228">
        <f>VLOOKUP(P$4,'Tüpoloogia tabel'!$C$1:$T$51,MATCH($A53,'Tüpoloogia tabel'!$C$1:$T$1,0),FALSE)</f>
        <v>63.333333333333329</v>
      </c>
      <c r="Q53" s="335">
        <f t="shared" si="0"/>
        <v>14219.78947368421</v>
      </c>
      <c r="R53" s="336">
        <f t="shared" si="15"/>
        <v>10424.81373635759</v>
      </c>
      <c r="S53" s="14">
        <f t="shared" si="1"/>
        <v>1988.0744444444442</v>
      </c>
      <c r="T53" s="336">
        <f t="shared" si="2"/>
        <v>1988.0744444444442</v>
      </c>
      <c r="U53" s="4">
        <f t="shared" si="3"/>
        <v>39.599999999999966</v>
      </c>
      <c r="V53" s="337">
        <f t="shared" si="4"/>
        <v>3755.3757373266199</v>
      </c>
      <c r="W53" s="338">
        <f t="shared" si="16"/>
        <v>3.7626017458715468</v>
      </c>
      <c r="X53" s="228">
        <f>VLOOKUP(X$4,'Tüpoloogia tabel'!$C$1:$T$51,MATCH($A53,'Tüpoloogia tabel'!$C$1:$T$1,0),FALSE)</f>
        <v>223.41379310344828</v>
      </c>
      <c r="Y53" s="228">
        <f>VLOOKUP(Y$4,'Tüpoloogia tabel'!$C$1:$T$51,MATCH($A53,'Tüpoloogia tabel'!$C$1:$T$1,0),FALSE)</f>
        <v>160.55172413793105</v>
      </c>
      <c r="Z53" s="229">
        <f>VLOOKUP(Z$4,'Tüpoloogia tabel'!$C$1:$T$51,MATCH($A53,'Tüpoloogia tabel'!$C$1:$T$1,0),FALSE)</f>
        <v>35.620689655172413</v>
      </c>
      <c r="AA53" s="235"/>
      <c r="AB53" s="235"/>
      <c r="AC53" s="15">
        <f>VLOOKUP(AC$4,'Tüpoloogia tabel'!$C$1:$T$51,MATCH($A53,'Tüpoloogia tabel'!$C$1:$T$1,0),FALSE)</f>
        <v>3.5061666666666658</v>
      </c>
      <c r="AD53" s="15">
        <f>VLOOKUP(AD$4,'Tüpoloogia tabel'!$C$1:$T$51,MATCH($A53,'Tüpoloogia tabel'!$C$1:$T$1,0),FALSE)</f>
        <v>2.5</v>
      </c>
      <c r="AE53" s="15">
        <f>VLOOKUP(AE$4,'Tüpoloogia tabel'!$C$1:$T$51,MATCH($A53,'Tüpoloogia tabel'!$C$1:$T$1,0),FALSE)</f>
        <v>2.2000000000000002</v>
      </c>
      <c r="AF53" s="15">
        <f>VLOOKUP(AF$4,'Tüpoloogia tabel'!$C$1:$T$51,MATCH($A53,'Tüpoloogia tabel'!$C$1:$T$1,0),FALSE)</f>
        <v>11.44736842105263</v>
      </c>
      <c r="AG53" s="15">
        <f>VLOOKUP(AG$4,'Tüpoloogia tabel'!$C$1:$T$51,MATCH($A53,'Tüpoloogia tabel'!$C$1:$T$1,0),FALSE)</f>
        <v>17.660263157894736</v>
      </c>
      <c r="AH53" s="15">
        <f>(VLOOKUP(AH$4,'Tüpoloogia tabel'!$C$1:$T$51,MATCH($A53,'Tüpoloogia tabel'!$C$1:$T$1,0),FALSE))*E53</f>
        <v>10</v>
      </c>
      <c r="AI53" s="15">
        <f>(VLOOKUP(AI$4,'Tüpoloogia tabel'!$C$1:$T$51,MATCH($A53,'Tüpoloogia tabel'!$C$1:$T$1,0),FALSE))*D53*E53</f>
        <v>19880.744444444441</v>
      </c>
      <c r="AJ53" s="15">
        <f t="shared" si="5"/>
        <v>376.09999999999997</v>
      </c>
      <c r="AK53" s="15">
        <f>VLOOKUP(AK$4,'Tüpoloogia tabel'!$C$1:$T$51,MATCH($A53,'Tüpoloogia tabel'!$C$1:$T$1,0),FALSE)</f>
        <v>0.8</v>
      </c>
      <c r="AL53" s="15">
        <f>VLOOKUP(AL$4,'Tüpoloogia tabel'!$C$1:$T$51,MATCH($A53,'Tüpoloogia tabel'!$C$1:$T$1,0),FALSE)</f>
        <v>1</v>
      </c>
      <c r="AM53" s="15">
        <f>VLOOKUP(AM$4,'Tüpoloogia tabel'!$C$1:$T$51,MATCH($A53,'Tüpoloogia tabel'!$C$1:$T$1,0),FALSE)</f>
        <v>0.7</v>
      </c>
      <c r="AN53" s="15">
        <f>VLOOKUP(AN$4,'Tüpoloogia tabel'!$C$1:$T$51,MATCH($A53,'Tüpoloogia tabel'!$C$1:$T$1,0),FALSE)</f>
        <v>0.35</v>
      </c>
      <c r="AO53" s="15">
        <f>VLOOKUP(AO$4,'Tüpoloogia tabel'!$C$1:$T$51,MATCH($A53,'Tüpoloogia tabel'!$C$1:$T$1,0),FALSE)</f>
        <v>2.6</v>
      </c>
      <c r="AP53" s="15">
        <f>VLOOKUP(AP$4,'Tüpoloogia tabel'!$C$1:$T$51,MATCH($A53,'Tüpoloogia tabel'!$C$1:$T$1,0),FALSE)</f>
        <v>2</v>
      </c>
      <c r="AQ53" s="15">
        <f>VLOOKUP(AQ$4,'Tüpoloogia tabel'!$C$1:$T$51,MATCH($A53,'Tüpoloogia tabel'!$C$1:$T$1,0),FALSE)</f>
        <v>2.9</v>
      </c>
      <c r="AR53" s="16">
        <f>VLOOKUP(AR$4,'Tüpoloogia tabel'!$C$1:$T$51,MATCH($A53,'Tüpoloogia tabel'!$C$1:$T$1,0),FALSE)</f>
        <v>0.26</v>
      </c>
      <c r="AS53" s="16">
        <f>VLOOKUP(AS$4,'Tüpoloogia tabel'!$C$1:$T$51,MATCH($A53,'Tüpoloogia tabel'!$C$1:$T$1,0),FALSE)</f>
        <v>0.49</v>
      </c>
      <c r="AT53" s="16">
        <f>VLOOKUP(AT$4,'Tüpoloogia tabel'!$C$1:$T$51,MATCH($A53,'Tüpoloogia tabel'!$C$1:$T$1,0),FALSE)</f>
        <v>0.40500000000000003</v>
      </c>
      <c r="AU53" s="16">
        <f>VLOOKUP(AU$4,'Tüpoloogia tabel'!$C$1:$T$51,MATCH($A53,'Tüpoloogia tabel'!$C$1:$T$1,0),FALSE)</f>
        <v>0.15</v>
      </c>
      <c r="AV53" s="16">
        <f>VLOOKUP(AV$4,'Tüpoloogia tabel'!$C$1:$T$51,MATCH($A53,'Tüpoloogia tabel'!$C$1:$T$1,0),FALSE)</f>
        <v>0.2</v>
      </c>
      <c r="AW53" s="16">
        <f>VLOOKUP(AW$4,'Tüpoloogia tabel'!$C$1:$T$51,MATCH($A53,'Tüpoloogia tabel'!$C$1:$T$1,0),FALSE)</f>
        <v>0.01</v>
      </c>
      <c r="AX53" s="16">
        <f>VLOOKUP(AX$4,'Tüpoloogia tabel'!$C$1:$T$51,MATCH($A53,'Tüpoloogia tabel'!$C$1:$T$1,0),FALSE)</f>
        <v>0</v>
      </c>
      <c r="AY53" s="16">
        <f>VLOOKUP(AY$4,'Tüpoloogia tabel'!$C$1:$T$51,MATCH($A53,'Tüpoloogia tabel'!$C$1:$T$1,0),FALSE)</f>
        <v>0.42</v>
      </c>
      <c r="AZ53" s="16">
        <f>VLOOKUP(AZ$4,'Tüpoloogia tabel'!$C$1:$T$51,MATCH($A53,'Tüpoloogia tabel'!$C$1:$T$1,0),FALSE)</f>
        <v>3.1</v>
      </c>
      <c r="BA53" s="232">
        <f>VLOOKUP(BA$4,'Tüpoloogia tabel'!$C$1:$T$51,MATCH($A53,'Tüpoloogia tabel'!$C$1:$T$1,0),FALSE)</f>
        <v>0.30000000000000043</v>
      </c>
      <c r="BB53" s="232">
        <f>VLOOKUP(BB$4,'Tüpoloogia tabel'!$C$1:$T$51,MATCH($A53,'Tüpoloogia tabel'!$C$1:$T$1,0),FALSE)</f>
        <v>0.37</v>
      </c>
      <c r="BC53" s="232">
        <f>VLOOKUP(BC$4,'Tüpoloogia tabel'!$C$1:$T$51,MATCH($A53,'Tüpoloogia tabel'!$C$1:$T$1,0),FALSE)</f>
        <v>0.35</v>
      </c>
      <c r="BD53" s="232">
        <f>VLOOKUP(BD$4,'Tüpoloogia tabel'!$C$1:$T$51,MATCH($A53,'Tüpoloogia tabel'!$C$1:$T$1,0),FALSE)</f>
        <v>0.45</v>
      </c>
      <c r="BE53" s="232">
        <f>VLOOKUP(BE$4,'Tüpoloogia tabel'!$C$1:$T$51,MATCH($A53,'Tüpoloogia tabel'!$C$1:$T$1,0),FALSE)</f>
        <v>0.30000000000000043</v>
      </c>
      <c r="BF53" s="16">
        <f>VLOOKUP(BF$4,'Tüpoloogia tabel'!$C$1:$T$51,MATCH($A53,'Tüpoloogia tabel'!$C$1:$T$1,0),FALSE)</f>
        <v>1.7999999999999998</v>
      </c>
      <c r="BG53" s="16">
        <f>VLOOKUP(BG$4,'Tüpoloogia tabel'!$C$1:$T$51,MATCH($A53,'Tüpoloogia tabel'!$C$1:$T$1,0),FALSE)</f>
        <v>2.199999999999998</v>
      </c>
      <c r="BH53" s="16">
        <f>VLOOKUP(BH$4,'Tüpoloogia tabel'!$C$1:$T$51,MATCH($A53,'Tüpoloogia tabel'!$C$1:$T$1,0),FALSE)</f>
        <v>1.4599999999999973</v>
      </c>
      <c r="BI53" s="16">
        <f>VLOOKUP(BI$4,'Tüpoloogia tabel'!$C$1:$T$51,MATCH($A53,'Tüpoloogia tabel'!$C$1:$T$1,0),FALSE)</f>
        <v>1.579333333333335</v>
      </c>
      <c r="BJ53" s="16">
        <f>VLOOKUP(BJ$4,'Tüpoloogia tabel'!$C$1:$T$51,MATCH($A53,'Tüpoloogia tabel'!$C$1:$T$1,0),FALSE)</f>
        <v>0.8</v>
      </c>
      <c r="BK53" s="16">
        <f>VLOOKUP(BK$4,'Tüpoloogia tabel'!$C$1:$T$51,MATCH($A53,'Tüpoloogia tabel'!$C$1:$T$1,0),FALSE)</f>
        <v>2.0649999999999999</v>
      </c>
      <c r="BL53" s="216">
        <f t="shared" si="6"/>
        <v>18989.240537471971</v>
      </c>
      <c r="BM53" s="1">
        <v>4</v>
      </c>
      <c r="BN53" s="1">
        <v>0</v>
      </c>
      <c r="BO53" s="1">
        <f t="shared" si="7"/>
        <v>40</v>
      </c>
      <c r="BP53" s="217">
        <f t="shared" si="8"/>
        <v>376.09999999999997</v>
      </c>
      <c r="BQ53" s="217">
        <f t="shared" ref="BQ53:BS53" si="67">BP53</f>
        <v>376.09999999999997</v>
      </c>
      <c r="BR53" s="217">
        <f t="shared" si="67"/>
        <v>376.09999999999997</v>
      </c>
      <c r="BS53" s="217">
        <f t="shared" si="67"/>
        <v>376.09999999999997</v>
      </c>
      <c r="BT53" s="217">
        <f t="shared" si="9"/>
        <v>1128.3</v>
      </c>
      <c r="BU53" s="217">
        <f t="shared" si="10"/>
        <v>4203.6111111111113</v>
      </c>
      <c r="BV53" s="217">
        <f t="shared" si="11"/>
        <v>4949.9985504756269</v>
      </c>
      <c r="BW53" s="217">
        <f t="shared" si="12"/>
        <v>2493.706891199763</v>
      </c>
      <c r="BX53" s="216">
        <f t="shared" si="13"/>
        <v>1.3956771707277451</v>
      </c>
      <c r="BY53" s="216">
        <f t="shared" si="18"/>
        <v>1683.1866678976605</v>
      </c>
      <c r="BZ53" s="216">
        <f t="shared" si="21"/>
        <v>23166.134096569396</v>
      </c>
      <c r="CA53" s="216">
        <f t="shared" si="19"/>
        <v>20672.427205369633</v>
      </c>
      <c r="CB53" s="218">
        <f t="shared" si="14"/>
        <v>3.3575783672013175</v>
      </c>
    </row>
    <row r="54" spans="1:80" x14ac:dyDescent="0.25">
      <c r="A54" s="248" t="s">
        <v>474</v>
      </c>
      <c r="B54" s="231" t="s">
        <v>682</v>
      </c>
      <c r="C54" s="231" t="s">
        <v>462</v>
      </c>
      <c r="D54" s="249">
        <v>10</v>
      </c>
      <c r="E54" s="249">
        <v>5</v>
      </c>
      <c r="F54" s="250"/>
      <c r="G54" s="15">
        <f>(VLOOKUP(G$4,'Tüpoloogia tabel'!$C$1:$T$51,MATCH($A54,'Tüpoloogia tabel'!$C$1:$T$1,0),FALSE))*D54</f>
        <v>1988.0744444444442</v>
      </c>
      <c r="H54" s="15">
        <f>(VLOOKUP(H$4,'Tüpoloogia tabel'!$C$1:$T$51,MATCH($A54,'Tüpoloogia tabel'!$C$1:$T$1,0),FALSE))*D54*E54</f>
        <v>164.98611111111109</v>
      </c>
      <c r="I54" s="15">
        <f>(VLOOKUP(I$4,'Tüpoloogia tabel'!$C$1:$T$51,MATCH($A54,'Tüpoloogia tabel'!$C$1:$T$1,0),FALSE))*D54*E54</f>
        <v>512.95138888888891</v>
      </c>
      <c r="J54" s="15">
        <f>(VLOOKUP(J$4,'Tüpoloogia tabel'!$C$1:$T$51,MATCH($A54,'Tüpoloogia tabel'!$C$1:$T$1,0),FALSE))*D54*E54</f>
        <v>9272.6980555555547</v>
      </c>
      <c r="K54" s="15">
        <f>(VLOOKUP(K$4,'Tüpoloogia tabel'!$C$1:$T$51,MATCH($A54,'Tüpoloogia tabel'!$C$1:$T$1,0),FALSE))*D54*E54</f>
        <v>7696.1819444444445</v>
      </c>
      <c r="L54" s="244">
        <f>VLOOKUP(L$4,'Tüpoloogia tabel'!$C$1:$T$51,MATCH($A54,'Tüpoloogia tabel'!$C$1:$T$1,0),FALSE)</f>
        <v>70</v>
      </c>
      <c r="M54" s="228">
        <f>VLOOKUP(M$4,'Tüpoloogia tabel'!$C$1:$T$51,MATCH($A54,'Tüpoloogia tabel'!$C$1:$T$1,0),FALSE)</f>
        <v>0</v>
      </c>
      <c r="N54" s="228">
        <f>VLOOKUP(N$4,'Tüpoloogia tabel'!$C$1:$T$51,MATCH($A54,'Tüpoloogia tabel'!$C$1:$T$1,0),FALSE)</f>
        <v>96.666666666666671</v>
      </c>
      <c r="O54" s="245">
        <f>VLOOKUP(O$4,'Tüpoloogia tabel'!$C$1:$T$51,MATCH($A54,'Tüpoloogia tabel'!$C$1:$T$1,0),FALSE)</f>
        <v>0.26409503068076284</v>
      </c>
      <c r="P54" s="228">
        <f>VLOOKUP(P$4,'Tüpoloogia tabel'!$C$1:$T$51,MATCH($A54,'Tüpoloogia tabel'!$C$1:$T$1,0),FALSE)</f>
        <v>63.333333333333329</v>
      </c>
      <c r="Q54" s="335">
        <f t="shared" si="0"/>
        <v>22189.802631578947</v>
      </c>
      <c r="R54" s="336">
        <f t="shared" si="15"/>
        <v>16289.986024792033</v>
      </c>
      <c r="S54" s="14">
        <f t="shared" si="1"/>
        <v>1988.0744444444442</v>
      </c>
      <c r="T54" s="336">
        <f t="shared" si="2"/>
        <v>1988.0744444444442</v>
      </c>
      <c r="U54" s="4">
        <f t="shared" si="3"/>
        <v>39.599999999999966</v>
      </c>
      <c r="V54" s="337">
        <f t="shared" si="4"/>
        <v>5860.2166067869139</v>
      </c>
      <c r="W54" s="338">
        <f t="shared" si="16"/>
        <v>4.453862691694038</v>
      </c>
      <c r="X54" s="228">
        <f>VLOOKUP(X$4,'Tüpoloogia tabel'!$C$1:$T$51,MATCH($A54,'Tüpoloogia tabel'!$C$1:$T$1,0),FALSE)</f>
        <v>223.41379310344828</v>
      </c>
      <c r="Y54" s="228">
        <f>VLOOKUP(Y$4,'Tüpoloogia tabel'!$C$1:$T$51,MATCH($A54,'Tüpoloogia tabel'!$C$1:$T$1,0),FALSE)</f>
        <v>160.55172413793105</v>
      </c>
      <c r="Z54" s="229">
        <f>VLOOKUP(Z$4,'Tüpoloogia tabel'!$C$1:$T$51,MATCH($A54,'Tüpoloogia tabel'!$C$1:$T$1,0),FALSE)</f>
        <v>35.620689655172413</v>
      </c>
      <c r="AA54" s="235"/>
      <c r="AB54" s="235"/>
      <c r="AC54" s="15">
        <f>VLOOKUP(AC$4,'Tüpoloogia tabel'!$C$1:$T$51,MATCH($A54,'Tüpoloogia tabel'!$C$1:$T$1,0),FALSE)</f>
        <v>3.5061666666666658</v>
      </c>
      <c r="AD54" s="15">
        <f>VLOOKUP(AD$4,'Tüpoloogia tabel'!$C$1:$T$51,MATCH($A54,'Tüpoloogia tabel'!$C$1:$T$1,0),FALSE)</f>
        <v>2.5</v>
      </c>
      <c r="AE54" s="15">
        <f>VLOOKUP(AE$4,'Tüpoloogia tabel'!$C$1:$T$51,MATCH($A54,'Tüpoloogia tabel'!$C$1:$T$1,0),FALSE)</f>
        <v>2.2000000000000002</v>
      </c>
      <c r="AF54" s="15">
        <f>VLOOKUP(AF$4,'Tüpoloogia tabel'!$C$1:$T$51,MATCH($A54,'Tüpoloogia tabel'!$C$1:$T$1,0),FALSE)</f>
        <v>11.44736842105263</v>
      </c>
      <c r="AG54" s="15">
        <f>VLOOKUP(AG$4,'Tüpoloogia tabel'!$C$1:$T$51,MATCH($A54,'Tüpoloogia tabel'!$C$1:$T$1,0),FALSE)</f>
        <v>17.660263157894736</v>
      </c>
      <c r="AH54" s="15">
        <f>(VLOOKUP(AH$4,'Tüpoloogia tabel'!$C$1:$T$51,MATCH($A54,'Tüpoloogia tabel'!$C$1:$T$1,0),FALSE))*E54</f>
        <v>12.5</v>
      </c>
      <c r="AI54" s="15">
        <f>(VLOOKUP(AI$4,'Tüpoloogia tabel'!$C$1:$T$51,MATCH($A54,'Tüpoloogia tabel'!$C$1:$T$1,0),FALSE))*D54*E54</f>
        <v>24850.930555555551</v>
      </c>
      <c r="AJ54" s="15">
        <f t="shared" si="5"/>
        <v>376.09999999999997</v>
      </c>
      <c r="AK54" s="15">
        <f>VLOOKUP(AK$4,'Tüpoloogia tabel'!$C$1:$T$51,MATCH($A54,'Tüpoloogia tabel'!$C$1:$T$1,0),FALSE)</f>
        <v>0.8</v>
      </c>
      <c r="AL54" s="15">
        <f>VLOOKUP(AL$4,'Tüpoloogia tabel'!$C$1:$T$51,MATCH($A54,'Tüpoloogia tabel'!$C$1:$T$1,0),FALSE)</f>
        <v>1</v>
      </c>
      <c r="AM54" s="15">
        <f>VLOOKUP(AM$4,'Tüpoloogia tabel'!$C$1:$T$51,MATCH($A54,'Tüpoloogia tabel'!$C$1:$T$1,0),FALSE)</f>
        <v>0.7</v>
      </c>
      <c r="AN54" s="15">
        <f>VLOOKUP(AN$4,'Tüpoloogia tabel'!$C$1:$T$51,MATCH($A54,'Tüpoloogia tabel'!$C$1:$T$1,0),FALSE)</f>
        <v>0.35</v>
      </c>
      <c r="AO54" s="15">
        <f>VLOOKUP(AO$4,'Tüpoloogia tabel'!$C$1:$T$51,MATCH($A54,'Tüpoloogia tabel'!$C$1:$T$1,0),FALSE)</f>
        <v>2.6</v>
      </c>
      <c r="AP54" s="15">
        <f>VLOOKUP(AP$4,'Tüpoloogia tabel'!$C$1:$T$51,MATCH($A54,'Tüpoloogia tabel'!$C$1:$T$1,0),FALSE)</f>
        <v>2</v>
      </c>
      <c r="AQ54" s="15">
        <f>VLOOKUP(AQ$4,'Tüpoloogia tabel'!$C$1:$T$51,MATCH($A54,'Tüpoloogia tabel'!$C$1:$T$1,0),FALSE)</f>
        <v>2.9</v>
      </c>
      <c r="AR54" s="16">
        <f>VLOOKUP(AR$4,'Tüpoloogia tabel'!$C$1:$T$51,MATCH($A54,'Tüpoloogia tabel'!$C$1:$T$1,0),FALSE)</f>
        <v>0.26</v>
      </c>
      <c r="AS54" s="16">
        <f>VLOOKUP(AS$4,'Tüpoloogia tabel'!$C$1:$T$51,MATCH($A54,'Tüpoloogia tabel'!$C$1:$T$1,0),FALSE)</f>
        <v>0.49</v>
      </c>
      <c r="AT54" s="16">
        <f>VLOOKUP(AT$4,'Tüpoloogia tabel'!$C$1:$T$51,MATCH($A54,'Tüpoloogia tabel'!$C$1:$T$1,0),FALSE)</f>
        <v>0.40500000000000003</v>
      </c>
      <c r="AU54" s="16">
        <f>VLOOKUP(AU$4,'Tüpoloogia tabel'!$C$1:$T$51,MATCH($A54,'Tüpoloogia tabel'!$C$1:$T$1,0),FALSE)</f>
        <v>0.15</v>
      </c>
      <c r="AV54" s="16">
        <f>VLOOKUP(AV$4,'Tüpoloogia tabel'!$C$1:$T$51,MATCH($A54,'Tüpoloogia tabel'!$C$1:$T$1,0),FALSE)</f>
        <v>0.2</v>
      </c>
      <c r="AW54" s="16">
        <f>VLOOKUP(AW$4,'Tüpoloogia tabel'!$C$1:$T$51,MATCH($A54,'Tüpoloogia tabel'!$C$1:$T$1,0),FALSE)</f>
        <v>0.01</v>
      </c>
      <c r="AX54" s="16">
        <f>VLOOKUP(AX$4,'Tüpoloogia tabel'!$C$1:$T$51,MATCH($A54,'Tüpoloogia tabel'!$C$1:$T$1,0),FALSE)</f>
        <v>0</v>
      </c>
      <c r="AY54" s="16">
        <f>VLOOKUP(AY$4,'Tüpoloogia tabel'!$C$1:$T$51,MATCH($A54,'Tüpoloogia tabel'!$C$1:$T$1,0),FALSE)</f>
        <v>0.42</v>
      </c>
      <c r="AZ54" s="16">
        <f>VLOOKUP(AZ$4,'Tüpoloogia tabel'!$C$1:$T$51,MATCH($A54,'Tüpoloogia tabel'!$C$1:$T$1,0),FALSE)</f>
        <v>3.1</v>
      </c>
      <c r="BA54" s="232">
        <f>VLOOKUP(BA$4,'Tüpoloogia tabel'!$C$1:$T$51,MATCH($A54,'Tüpoloogia tabel'!$C$1:$T$1,0),FALSE)</f>
        <v>0.30000000000000043</v>
      </c>
      <c r="BB54" s="232">
        <f>VLOOKUP(BB$4,'Tüpoloogia tabel'!$C$1:$T$51,MATCH($A54,'Tüpoloogia tabel'!$C$1:$T$1,0),FALSE)</f>
        <v>0.37</v>
      </c>
      <c r="BC54" s="232">
        <f>VLOOKUP(BC$4,'Tüpoloogia tabel'!$C$1:$T$51,MATCH($A54,'Tüpoloogia tabel'!$C$1:$T$1,0),FALSE)</f>
        <v>0.35</v>
      </c>
      <c r="BD54" s="232">
        <f>VLOOKUP(BD$4,'Tüpoloogia tabel'!$C$1:$T$51,MATCH($A54,'Tüpoloogia tabel'!$C$1:$T$1,0),FALSE)</f>
        <v>0.45</v>
      </c>
      <c r="BE54" s="232">
        <f>VLOOKUP(BE$4,'Tüpoloogia tabel'!$C$1:$T$51,MATCH($A54,'Tüpoloogia tabel'!$C$1:$T$1,0),FALSE)</f>
        <v>0.30000000000000043</v>
      </c>
      <c r="BF54" s="16">
        <f>VLOOKUP(BF$4,'Tüpoloogia tabel'!$C$1:$T$51,MATCH($A54,'Tüpoloogia tabel'!$C$1:$T$1,0),FALSE)</f>
        <v>1.7999999999999998</v>
      </c>
      <c r="BG54" s="16">
        <f>VLOOKUP(BG$4,'Tüpoloogia tabel'!$C$1:$T$51,MATCH($A54,'Tüpoloogia tabel'!$C$1:$T$1,0),FALSE)</f>
        <v>2.199999999999998</v>
      </c>
      <c r="BH54" s="16">
        <f>VLOOKUP(BH$4,'Tüpoloogia tabel'!$C$1:$T$51,MATCH($A54,'Tüpoloogia tabel'!$C$1:$T$1,0),FALSE)</f>
        <v>1.4599999999999973</v>
      </c>
      <c r="BI54" s="16">
        <f>VLOOKUP(BI$4,'Tüpoloogia tabel'!$C$1:$T$51,MATCH($A54,'Tüpoloogia tabel'!$C$1:$T$1,0),FALSE)</f>
        <v>1.579333333333335</v>
      </c>
      <c r="BJ54" s="16">
        <f>VLOOKUP(BJ$4,'Tüpoloogia tabel'!$C$1:$T$51,MATCH($A54,'Tüpoloogia tabel'!$C$1:$T$1,0),FALSE)</f>
        <v>0.8</v>
      </c>
      <c r="BK54" s="16">
        <f>VLOOKUP(BK$4,'Tüpoloogia tabel'!$C$1:$T$51,MATCH($A54,'Tüpoloogia tabel'!$C$1:$T$1,0),FALSE)</f>
        <v>2.0649999999999999</v>
      </c>
      <c r="BL54" s="216">
        <f t="shared" si="6"/>
        <v>28101.544194086142</v>
      </c>
      <c r="BM54" s="1">
        <v>4</v>
      </c>
      <c r="BN54" s="1">
        <v>0</v>
      </c>
      <c r="BO54" s="1">
        <f t="shared" si="7"/>
        <v>50</v>
      </c>
      <c r="BP54" s="217">
        <f t="shared" si="8"/>
        <v>376.09999999999997</v>
      </c>
      <c r="BQ54" s="217">
        <f t="shared" ref="BQ54:BS54" si="68">BP54</f>
        <v>376.09999999999997</v>
      </c>
      <c r="BR54" s="217">
        <f t="shared" si="68"/>
        <v>376.09999999999997</v>
      </c>
      <c r="BS54" s="217">
        <f t="shared" si="68"/>
        <v>376.09999999999997</v>
      </c>
      <c r="BT54" s="217">
        <f t="shared" si="9"/>
        <v>1504.3999999999999</v>
      </c>
      <c r="BU54" s="217">
        <f t="shared" si="10"/>
        <v>6536.8923611111113</v>
      </c>
      <c r="BV54" s="217">
        <f t="shared" si="11"/>
        <v>7724.4104819505246</v>
      </c>
      <c r="BW54" s="217">
        <f t="shared" si="12"/>
        <v>3665.3209024192201</v>
      </c>
      <c r="BX54" s="216">
        <f t="shared" si="13"/>
        <v>2.0819838593242359</v>
      </c>
      <c r="BY54" s="216">
        <f t="shared" si="18"/>
        <v>2510.8725343450283</v>
      </c>
      <c r="BZ54" s="216">
        <f t="shared" si="21"/>
        <v>34277.737630850388</v>
      </c>
      <c r="CA54" s="216">
        <f t="shared" si="19"/>
        <v>30612.41672843117</v>
      </c>
      <c r="CB54" s="218">
        <f t="shared" si="14"/>
        <v>3.9776108399475936</v>
      </c>
    </row>
    <row r="55" spans="1:80" x14ac:dyDescent="0.25">
      <c r="A55" s="248" t="s">
        <v>474</v>
      </c>
      <c r="B55" s="231" t="s">
        <v>633</v>
      </c>
      <c r="C55" s="231" t="s">
        <v>462</v>
      </c>
      <c r="D55" s="249">
        <v>1</v>
      </c>
      <c r="E55" s="249">
        <v>1</v>
      </c>
      <c r="F55" s="250"/>
      <c r="G55" s="15">
        <f>(VLOOKUP(G$4,'Tüpoloogia tabel'!$C$1:$T$51,MATCH($A55,'Tüpoloogia tabel'!$C$1:$T$1,0),FALSE))*D55</f>
        <v>198.80744444444443</v>
      </c>
      <c r="H55" s="15">
        <f>(VLOOKUP(H$4,'Tüpoloogia tabel'!$C$1:$T$51,MATCH($A55,'Tüpoloogia tabel'!$C$1:$T$1,0),FALSE))*D55*E55</f>
        <v>3.299722222222222</v>
      </c>
      <c r="I55" s="15">
        <f>(VLOOKUP(I$4,'Tüpoloogia tabel'!$C$1:$T$51,MATCH($A55,'Tüpoloogia tabel'!$C$1:$T$1,0),FALSE))*D55*E55</f>
        <v>10.259027777777778</v>
      </c>
      <c r="J55" s="15">
        <f>(VLOOKUP(J$4,'Tüpoloogia tabel'!$C$1:$T$51,MATCH($A55,'Tüpoloogia tabel'!$C$1:$T$1,0),FALSE))*D55*E55</f>
        <v>185.45396111111111</v>
      </c>
      <c r="K55" s="15">
        <f>(VLOOKUP(K$4,'Tüpoloogia tabel'!$C$1:$T$51,MATCH($A55,'Tüpoloogia tabel'!$C$1:$T$1,0),FALSE))*D55*E55</f>
        <v>153.92363888888889</v>
      </c>
      <c r="L55" s="244">
        <f>VLOOKUP(L$4,'Tüpoloogia tabel'!$C$1:$T$51,MATCH($A55,'Tüpoloogia tabel'!$C$1:$T$1,0),FALSE)</f>
        <v>70</v>
      </c>
      <c r="M55" s="228">
        <f>VLOOKUP(M$4,'Tüpoloogia tabel'!$C$1:$T$51,MATCH($A55,'Tüpoloogia tabel'!$C$1:$T$1,0),FALSE)</f>
        <v>0</v>
      </c>
      <c r="N55" s="228">
        <f>VLOOKUP(N$4,'Tüpoloogia tabel'!$C$1:$T$51,MATCH($A55,'Tüpoloogia tabel'!$C$1:$T$1,0),FALSE)</f>
        <v>96.666666666666671</v>
      </c>
      <c r="O55" s="245">
        <f>VLOOKUP(O$4,'Tüpoloogia tabel'!$C$1:$T$51,MATCH($A55,'Tüpoloogia tabel'!$C$1:$T$1,0),FALSE)</f>
        <v>0.26409503068076284</v>
      </c>
      <c r="P55" s="228">
        <f>VLOOKUP(P$4,'Tüpoloogia tabel'!$C$1:$T$51,MATCH($A55,'Tüpoloogia tabel'!$C$1:$T$1,0),FALSE)</f>
        <v>63.333333333333329</v>
      </c>
      <c r="Q55" s="335">
        <f t="shared" si="0"/>
        <v>111.19605263157894</v>
      </c>
      <c r="R55" s="336">
        <f t="shared" si="15"/>
        <v>77.869727700262388</v>
      </c>
      <c r="S55" s="14">
        <f t="shared" si="1"/>
        <v>198.80744444444443</v>
      </c>
      <c r="T55" s="336">
        <f t="shared" si="2"/>
        <v>198.80744444444443</v>
      </c>
      <c r="U55" s="4">
        <f t="shared" si="3"/>
        <v>3.959999999999996</v>
      </c>
      <c r="V55" s="337">
        <f t="shared" si="4"/>
        <v>29.366324931316559</v>
      </c>
      <c r="W55" s="338">
        <f t="shared" si="16"/>
        <v>3.2377349034036933</v>
      </c>
      <c r="X55" s="228">
        <f>VLOOKUP(X$4,'Tüpoloogia tabel'!$C$1:$T$51,MATCH($A55,'Tüpoloogia tabel'!$C$1:$T$1,0),FALSE)</f>
        <v>223.41379310344828</v>
      </c>
      <c r="Y55" s="228">
        <f>VLOOKUP(Y$4,'Tüpoloogia tabel'!$C$1:$T$51,MATCH($A55,'Tüpoloogia tabel'!$C$1:$T$1,0),FALSE)</f>
        <v>160.55172413793105</v>
      </c>
      <c r="Z55" s="229">
        <f>VLOOKUP(Z$4,'Tüpoloogia tabel'!$C$1:$T$51,MATCH($A55,'Tüpoloogia tabel'!$C$1:$T$1,0),FALSE)</f>
        <v>35.620689655172413</v>
      </c>
      <c r="AA55" s="235"/>
      <c r="AB55" s="235"/>
      <c r="AC55" s="15">
        <f>VLOOKUP(AC$4,'Tüpoloogia tabel'!$C$1:$T$51,MATCH($A55,'Tüpoloogia tabel'!$C$1:$T$1,0),FALSE)</f>
        <v>3.5061666666666658</v>
      </c>
      <c r="AD55" s="15">
        <f>VLOOKUP(AD$4,'Tüpoloogia tabel'!$C$1:$T$51,MATCH($A55,'Tüpoloogia tabel'!$C$1:$T$1,0),FALSE)</f>
        <v>2.5</v>
      </c>
      <c r="AE55" s="15">
        <f>VLOOKUP(AE$4,'Tüpoloogia tabel'!$C$1:$T$51,MATCH($A55,'Tüpoloogia tabel'!$C$1:$T$1,0),FALSE)</f>
        <v>2.2000000000000002</v>
      </c>
      <c r="AF55" s="15">
        <f>VLOOKUP(AF$4,'Tüpoloogia tabel'!$C$1:$T$51,MATCH($A55,'Tüpoloogia tabel'!$C$1:$T$1,0),FALSE)</f>
        <v>11.44736842105263</v>
      </c>
      <c r="AG55" s="15">
        <f>VLOOKUP(AG$4,'Tüpoloogia tabel'!$C$1:$T$51,MATCH($A55,'Tüpoloogia tabel'!$C$1:$T$1,0),FALSE)</f>
        <v>17.660263157894736</v>
      </c>
      <c r="AH55" s="15">
        <f>(VLOOKUP(AH$4,'Tüpoloogia tabel'!$C$1:$T$51,MATCH($A55,'Tüpoloogia tabel'!$C$1:$T$1,0),FALSE))*E55</f>
        <v>2.5</v>
      </c>
      <c r="AI55" s="15">
        <f>(VLOOKUP(AI$4,'Tüpoloogia tabel'!$C$1:$T$51,MATCH($A55,'Tüpoloogia tabel'!$C$1:$T$1,0),FALSE))*D55*E55</f>
        <v>497.01861111111106</v>
      </c>
      <c r="AJ55" s="15">
        <f t="shared" si="5"/>
        <v>58.215263157894732</v>
      </c>
      <c r="AK55" s="15">
        <f>VLOOKUP(AK$4,'Tüpoloogia tabel'!$C$1:$T$51,MATCH($A55,'Tüpoloogia tabel'!$C$1:$T$1,0),FALSE)</f>
        <v>0.8</v>
      </c>
      <c r="AL55" s="15">
        <f>VLOOKUP(AL$4,'Tüpoloogia tabel'!$C$1:$T$51,MATCH($A55,'Tüpoloogia tabel'!$C$1:$T$1,0),FALSE)</f>
        <v>1</v>
      </c>
      <c r="AM55" s="15">
        <f>VLOOKUP(AM$4,'Tüpoloogia tabel'!$C$1:$T$51,MATCH($A55,'Tüpoloogia tabel'!$C$1:$T$1,0),FALSE)</f>
        <v>0.7</v>
      </c>
      <c r="AN55" s="15">
        <f>VLOOKUP(AN$4,'Tüpoloogia tabel'!$C$1:$T$51,MATCH($A55,'Tüpoloogia tabel'!$C$1:$T$1,0),FALSE)</f>
        <v>0.35</v>
      </c>
      <c r="AO55" s="15">
        <f>VLOOKUP(AO$4,'Tüpoloogia tabel'!$C$1:$T$51,MATCH($A55,'Tüpoloogia tabel'!$C$1:$T$1,0),FALSE)</f>
        <v>2.6</v>
      </c>
      <c r="AP55" s="15">
        <f>VLOOKUP(AP$4,'Tüpoloogia tabel'!$C$1:$T$51,MATCH($A55,'Tüpoloogia tabel'!$C$1:$T$1,0),FALSE)</f>
        <v>2</v>
      </c>
      <c r="AQ55" s="15">
        <f>VLOOKUP(AQ$4,'Tüpoloogia tabel'!$C$1:$T$51,MATCH($A55,'Tüpoloogia tabel'!$C$1:$T$1,0),FALSE)</f>
        <v>2.9</v>
      </c>
      <c r="AR55" s="16">
        <f>VLOOKUP(AR$4,'Tüpoloogia tabel'!$C$1:$T$51,MATCH($A55,'Tüpoloogia tabel'!$C$1:$T$1,0),FALSE)</f>
        <v>0.26</v>
      </c>
      <c r="AS55" s="16">
        <f>VLOOKUP(AS$4,'Tüpoloogia tabel'!$C$1:$T$51,MATCH($A55,'Tüpoloogia tabel'!$C$1:$T$1,0),FALSE)</f>
        <v>0.49</v>
      </c>
      <c r="AT55" s="16">
        <f>VLOOKUP(AT$4,'Tüpoloogia tabel'!$C$1:$T$51,MATCH($A55,'Tüpoloogia tabel'!$C$1:$T$1,0),FALSE)</f>
        <v>0.40500000000000003</v>
      </c>
      <c r="AU55" s="16">
        <f>VLOOKUP(AU$4,'Tüpoloogia tabel'!$C$1:$T$51,MATCH($A55,'Tüpoloogia tabel'!$C$1:$T$1,0),FALSE)</f>
        <v>0.15</v>
      </c>
      <c r="AV55" s="16">
        <f>VLOOKUP(AV$4,'Tüpoloogia tabel'!$C$1:$T$51,MATCH($A55,'Tüpoloogia tabel'!$C$1:$T$1,0),FALSE)</f>
        <v>0.2</v>
      </c>
      <c r="AW55" s="16">
        <f>VLOOKUP(AW$4,'Tüpoloogia tabel'!$C$1:$T$51,MATCH($A55,'Tüpoloogia tabel'!$C$1:$T$1,0),FALSE)</f>
        <v>0.01</v>
      </c>
      <c r="AX55" s="16">
        <f>VLOOKUP(AX$4,'Tüpoloogia tabel'!$C$1:$T$51,MATCH($A55,'Tüpoloogia tabel'!$C$1:$T$1,0),FALSE)</f>
        <v>0</v>
      </c>
      <c r="AY55" s="16">
        <f>VLOOKUP(AY$4,'Tüpoloogia tabel'!$C$1:$T$51,MATCH($A55,'Tüpoloogia tabel'!$C$1:$T$1,0),FALSE)</f>
        <v>0.42</v>
      </c>
      <c r="AZ55" s="16">
        <f>VLOOKUP(AZ$4,'Tüpoloogia tabel'!$C$1:$T$51,MATCH($A55,'Tüpoloogia tabel'!$C$1:$T$1,0),FALSE)</f>
        <v>3.1</v>
      </c>
      <c r="BA55" s="232">
        <f>VLOOKUP(BA$4,'Tüpoloogia tabel'!$C$1:$T$51,MATCH($A55,'Tüpoloogia tabel'!$C$1:$T$1,0),FALSE)</f>
        <v>0.30000000000000043</v>
      </c>
      <c r="BB55" s="232">
        <f>VLOOKUP(BB$4,'Tüpoloogia tabel'!$C$1:$T$51,MATCH($A55,'Tüpoloogia tabel'!$C$1:$T$1,0),FALSE)</f>
        <v>0.37</v>
      </c>
      <c r="BC55" s="232">
        <f>VLOOKUP(BC$4,'Tüpoloogia tabel'!$C$1:$T$51,MATCH($A55,'Tüpoloogia tabel'!$C$1:$T$1,0),FALSE)</f>
        <v>0.35</v>
      </c>
      <c r="BD55" s="232">
        <f>VLOOKUP(BD$4,'Tüpoloogia tabel'!$C$1:$T$51,MATCH($A55,'Tüpoloogia tabel'!$C$1:$T$1,0),FALSE)</f>
        <v>0.45</v>
      </c>
      <c r="BE55" s="232">
        <f>VLOOKUP(BE$4,'Tüpoloogia tabel'!$C$1:$T$51,MATCH($A55,'Tüpoloogia tabel'!$C$1:$T$1,0),FALSE)</f>
        <v>0.30000000000000043</v>
      </c>
      <c r="BF55" s="16">
        <f>VLOOKUP(BF$4,'Tüpoloogia tabel'!$C$1:$T$51,MATCH($A55,'Tüpoloogia tabel'!$C$1:$T$1,0),FALSE)</f>
        <v>1.7999999999999998</v>
      </c>
      <c r="BG55" s="16">
        <f>VLOOKUP(BG$4,'Tüpoloogia tabel'!$C$1:$T$51,MATCH($A55,'Tüpoloogia tabel'!$C$1:$T$1,0),FALSE)</f>
        <v>2.199999999999998</v>
      </c>
      <c r="BH55" s="16">
        <f>VLOOKUP(BH$4,'Tüpoloogia tabel'!$C$1:$T$51,MATCH($A55,'Tüpoloogia tabel'!$C$1:$T$1,0),FALSE)</f>
        <v>1.4599999999999973</v>
      </c>
      <c r="BI55" s="16">
        <f>VLOOKUP(BI$4,'Tüpoloogia tabel'!$C$1:$T$51,MATCH($A55,'Tüpoloogia tabel'!$C$1:$T$1,0),FALSE)</f>
        <v>1.579333333333335</v>
      </c>
      <c r="BJ55" s="16">
        <f>VLOOKUP(BJ$4,'Tüpoloogia tabel'!$C$1:$T$51,MATCH($A55,'Tüpoloogia tabel'!$C$1:$T$1,0),FALSE)</f>
        <v>0.8</v>
      </c>
      <c r="BK55" s="16">
        <f>VLOOKUP(BK$4,'Tüpoloogia tabel'!$C$1:$T$51,MATCH($A55,'Tüpoloogia tabel'!$C$1:$T$1,0),FALSE)</f>
        <v>2.0649999999999999</v>
      </c>
      <c r="BL55" s="216">
        <f t="shared" si="6"/>
        <v>400.27511451597468</v>
      </c>
      <c r="BM55" s="1">
        <v>4</v>
      </c>
      <c r="BN55" s="1">
        <v>0</v>
      </c>
      <c r="BO55" s="1">
        <f t="shared" si="7"/>
        <v>10</v>
      </c>
      <c r="BP55" s="217">
        <f t="shared" si="8"/>
        <v>58.215263157894732</v>
      </c>
      <c r="BQ55" s="217">
        <f t="shared" ref="BQ55:BS55" si="69">BP55</f>
        <v>58.215263157894732</v>
      </c>
      <c r="BR55" s="217">
        <f t="shared" si="69"/>
        <v>58.215263157894732</v>
      </c>
      <c r="BS55" s="217">
        <f t="shared" si="69"/>
        <v>58.215263157894732</v>
      </c>
      <c r="BT55" s="217">
        <f t="shared" si="9"/>
        <v>0</v>
      </c>
      <c r="BU55" s="217">
        <f t="shared" si="10"/>
        <v>28.147569444444443</v>
      </c>
      <c r="BV55" s="217">
        <f t="shared" si="11"/>
        <v>38.70804841123423</v>
      </c>
      <c r="BW55" s="217">
        <f t="shared" si="12"/>
        <v>79.69233033271837</v>
      </c>
      <c r="BX55" s="216">
        <f t="shared" si="13"/>
        <v>1.525414033231226E-2</v>
      </c>
      <c r="BY55" s="216">
        <f t="shared" si="18"/>
        <v>18.396493240768585</v>
      </c>
      <c r="BZ55" s="216">
        <f t="shared" si="21"/>
        <v>498.36393808946161</v>
      </c>
      <c r="CA55" s="216">
        <f t="shared" si="19"/>
        <v>418.67160775674324</v>
      </c>
      <c r="CB55" s="218">
        <f t="shared" si="14"/>
        <v>2.7199955171210899</v>
      </c>
    </row>
    <row r="56" spans="1:80" x14ac:dyDescent="0.25">
      <c r="A56" s="248" t="s">
        <v>474</v>
      </c>
      <c r="B56" s="231" t="s">
        <v>634</v>
      </c>
      <c r="C56" s="231" t="s">
        <v>462</v>
      </c>
      <c r="D56" s="249">
        <v>1</v>
      </c>
      <c r="E56" s="249">
        <v>2</v>
      </c>
      <c r="F56" s="250"/>
      <c r="G56" s="15">
        <f>(VLOOKUP(G$4,'Tüpoloogia tabel'!$C$1:$T$51,MATCH($A56,'Tüpoloogia tabel'!$C$1:$T$1,0),FALSE))*D56</f>
        <v>198.80744444444443</v>
      </c>
      <c r="H56" s="15">
        <f>(VLOOKUP(H$4,'Tüpoloogia tabel'!$C$1:$T$51,MATCH($A56,'Tüpoloogia tabel'!$C$1:$T$1,0),FALSE))*D56*E56</f>
        <v>6.599444444444444</v>
      </c>
      <c r="I56" s="15">
        <f>(VLOOKUP(I$4,'Tüpoloogia tabel'!$C$1:$T$51,MATCH($A56,'Tüpoloogia tabel'!$C$1:$T$1,0),FALSE))*D56*E56</f>
        <v>20.518055555555556</v>
      </c>
      <c r="J56" s="15">
        <f>(VLOOKUP(J$4,'Tüpoloogia tabel'!$C$1:$T$51,MATCH($A56,'Tüpoloogia tabel'!$C$1:$T$1,0),FALSE))*D56*E56</f>
        <v>370.90792222222223</v>
      </c>
      <c r="K56" s="15">
        <f>(VLOOKUP(K$4,'Tüpoloogia tabel'!$C$1:$T$51,MATCH($A56,'Tüpoloogia tabel'!$C$1:$T$1,0),FALSE))*D56*E56</f>
        <v>307.84727777777778</v>
      </c>
      <c r="L56" s="244">
        <f>VLOOKUP(L$4,'Tüpoloogia tabel'!$C$1:$T$51,MATCH($A56,'Tüpoloogia tabel'!$C$1:$T$1,0),FALSE)</f>
        <v>70</v>
      </c>
      <c r="M56" s="228">
        <f>VLOOKUP(M$4,'Tüpoloogia tabel'!$C$1:$T$51,MATCH($A56,'Tüpoloogia tabel'!$C$1:$T$1,0),FALSE)</f>
        <v>0</v>
      </c>
      <c r="N56" s="228">
        <f>VLOOKUP(N$4,'Tüpoloogia tabel'!$C$1:$T$51,MATCH($A56,'Tüpoloogia tabel'!$C$1:$T$1,0),FALSE)</f>
        <v>96.666666666666671</v>
      </c>
      <c r="O56" s="245">
        <f>VLOOKUP(O$4,'Tüpoloogia tabel'!$C$1:$T$51,MATCH($A56,'Tüpoloogia tabel'!$C$1:$T$1,0),FALSE)</f>
        <v>0.26409503068076284</v>
      </c>
      <c r="P56" s="228">
        <f>VLOOKUP(P$4,'Tüpoloogia tabel'!$C$1:$T$51,MATCH($A56,'Tüpoloogia tabel'!$C$1:$T$1,0),FALSE)</f>
        <v>63.333333333333329</v>
      </c>
      <c r="Q56" s="335">
        <f t="shared" si="0"/>
        <v>398.99473684210523</v>
      </c>
      <c r="R56" s="336">
        <f t="shared" si="15"/>
        <v>289.66220957432654</v>
      </c>
      <c r="S56" s="14">
        <f t="shared" si="1"/>
        <v>198.80744444444443</v>
      </c>
      <c r="T56" s="336">
        <f t="shared" si="2"/>
        <v>198.80744444444443</v>
      </c>
      <c r="U56" s="4">
        <f t="shared" si="3"/>
        <v>3.959999999999996</v>
      </c>
      <c r="V56" s="337">
        <f t="shared" si="4"/>
        <v>105.37252726777868</v>
      </c>
      <c r="W56" s="338">
        <f t="shared" si="16"/>
        <v>2.9430466899080718</v>
      </c>
      <c r="X56" s="228">
        <f>VLOOKUP(X$4,'Tüpoloogia tabel'!$C$1:$T$51,MATCH($A56,'Tüpoloogia tabel'!$C$1:$T$1,0),FALSE)</f>
        <v>223.41379310344828</v>
      </c>
      <c r="Y56" s="228">
        <f>VLOOKUP(Y$4,'Tüpoloogia tabel'!$C$1:$T$51,MATCH($A56,'Tüpoloogia tabel'!$C$1:$T$1,0),FALSE)</f>
        <v>160.55172413793105</v>
      </c>
      <c r="Z56" s="229">
        <f>VLOOKUP(Z$4,'Tüpoloogia tabel'!$C$1:$T$51,MATCH($A56,'Tüpoloogia tabel'!$C$1:$T$1,0),FALSE)</f>
        <v>35.620689655172413</v>
      </c>
      <c r="AA56" s="235"/>
      <c r="AB56" s="235"/>
      <c r="AC56" s="15">
        <f>VLOOKUP(AC$4,'Tüpoloogia tabel'!$C$1:$T$51,MATCH($A56,'Tüpoloogia tabel'!$C$1:$T$1,0),FALSE)</f>
        <v>3.5061666666666658</v>
      </c>
      <c r="AD56" s="15">
        <f>VLOOKUP(AD$4,'Tüpoloogia tabel'!$C$1:$T$51,MATCH($A56,'Tüpoloogia tabel'!$C$1:$T$1,0),FALSE)</f>
        <v>2.5</v>
      </c>
      <c r="AE56" s="15">
        <f>VLOOKUP(AE$4,'Tüpoloogia tabel'!$C$1:$T$51,MATCH($A56,'Tüpoloogia tabel'!$C$1:$T$1,0),FALSE)</f>
        <v>2.2000000000000002</v>
      </c>
      <c r="AF56" s="15">
        <f>VLOOKUP(AF$4,'Tüpoloogia tabel'!$C$1:$T$51,MATCH($A56,'Tüpoloogia tabel'!$C$1:$T$1,0),FALSE)</f>
        <v>11.44736842105263</v>
      </c>
      <c r="AG56" s="15">
        <f>VLOOKUP(AG$4,'Tüpoloogia tabel'!$C$1:$T$51,MATCH($A56,'Tüpoloogia tabel'!$C$1:$T$1,0),FALSE)</f>
        <v>17.660263157894736</v>
      </c>
      <c r="AH56" s="15">
        <f>(VLOOKUP(AH$4,'Tüpoloogia tabel'!$C$1:$T$51,MATCH($A56,'Tüpoloogia tabel'!$C$1:$T$1,0),FALSE))*E56</f>
        <v>5</v>
      </c>
      <c r="AI56" s="15">
        <f>(VLOOKUP(AI$4,'Tüpoloogia tabel'!$C$1:$T$51,MATCH($A56,'Tüpoloogia tabel'!$C$1:$T$1,0),FALSE))*D56*E56</f>
        <v>994.03722222222211</v>
      </c>
      <c r="AJ56" s="15">
        <f t="shared" si="5"/>
        <v>58.215263157894732</v>
      </c>
      <c r="AK56" s="15">
        <f>VLOOKUP(AK$4,'Tüpoloogia tabel'!$C$1:$T$51,MATCH($A56,'Tüpoloogia tabel'!$C$1:$T$1,0),FALSE)</f>
        <v>0.8</v>
      </c>
      <c r="AL56" s="15">
        <f>VLOOKUP(AL$4,'Tüpoloogia tabel'!$C$1:$T$51,MATCH($A56,'Tüpoloogia tabel'!$C$1:$T$1,0),FALSE)</f>
        <v>1</v>
      </c>
      <c r="AM56" s="15">
        <f>VLOOKUP(AM$4,'Tüpoloogia tabel'!$C$1:$T$51,MATCH($A56,'Tüpoloogia tabel'!$C$1:$T$1,0),FALSE)</f>
        <v>0.7</v>
      </c>
      <c r="AN56" s="15">
        <f>VLOOKUP(AN$4,'Tüpoloogia tabel'!$C$1:$T$51,MATCH($A56,'Tüpoloogia tabel'!$C$1:$T$1,0),FALSE)</f>
        <v>0.35</v>
      </c>
      <c r="AO56" s="15">
        <f>VLOOKUP(AO$4,'Tüpoloogia tabel'!$C$1:$T$51,MATCH($A56,'Tüpoloogia tabel'!$C$1:$T$1,0),FALSE)</f>
        <v>2.6</v>
      </c>
      <c r="AP56" s="15">
        <f>VLOOKUP(AP$4,'Tüpoloogia tabel'!$C$1:$T$51,MATCH($A56,'Tüpoloogia tabel'!$C$1:$T$1,0),FALSE)</f>
        <v>2</v>
      </c>
      <c r="AQ56" s="15">
        <f>VLOOKUP(AQ$4,'Tüpoloogia tabel'!$C$1:$T$51,MATCH($A56,'Tüpoloogia tabel'!$C$1:$T$1,0),FALSE)</f>
        <v>2.9</v>
      </c>
      <c r="AR56" s="16">
        <f>VLOOKUP(AR$4,'Tüpoloogia tabel'!$C$1:$T$51,MATCH($A56,'Tüpoloogia tabel'!$C$1:$T$1,0),FALSE)</f>
        <v>0.26</v>
      </c>
      <c r="AS56" s="16">
        <f>VLOOKUP(AS$4,'Tüpoloogia tabel'!$C$1:$T$51,MATCH($A56,'Tüpoloogia tabel'!$C$1:$T$1,0),FALSE)</f>
        <v>0.49</v>
      </c>
      <c r="AT56" s="16">
        <f>VLOOKUP(AT$4,'Tüpoloogia tabel'!$C$1:$T$51,MATCH($A56,'Tüpoloogia tabel'!$C$1:$T$1,0),FALSE)</f>
        <v>0.40500000000000003</v>
      </c>
      <c r="AU56" s="16">
        <f>VLOOKUP(AU$4,'Tüpoloogia tabel'!$C$1:$T$51,MATCH($A56,'Tüpoloogia tabel'!$C$1:$T$1,0),FALSE)</f>
        <v>0.15</v>
      </c>
      <c r="AV56" s="16">
        <f>VLOOKUP(AV$4,'Tüpoloogia tabel'!$C$1:$T$51,MATCH($A56,'Tüpoloogia tabel'!$C$1:$T$1,0),FALSE)</f>
        <v>0.2</v>
      </c>
      <c r="AW56" s="16">
        <f>VLOOKUP(AW$4,'Tüpoloogia tabel'!$C$1:$T$51,MATCH($A56,'Tüpoloogia tabel'!$C$1:$T$1,0),FALSE)</f>
        <v>0.01</v>
      </c>
      <c r="AX56" s="16">
        <f>VLOOKUP(AX$4,'Tüpoloogia tabel'!$C$1:$T$51,MATCH($A56,'Tüpoloogia tabel'!$C$1:$T$1,0),FALSE)</f>
        <v>0</v>
      </c>
      <c r="AY56" s="16">
        <f>VLOOKUP(AY$4,'Tüpoloogia tabel'!$C$1:$T$51,MATCH($A56,'Tüpoloogia tabel'!$C$1:$T$1,0),FALSE)</f>
        <v>0.42</v>
      </c>
      <c r="AZ56" s="16">
        <f>VLOOKUP(AZ$4,'Tüpoloogia tabel'!$C$1:$T$51,MATCH($A56,'Tüpoloogia tabel'!$C$1:$T$1,0),FALSE)</f>
        <v>3.1</v>
      </c>
      <c r="BA56" s="232">
        <f>VLOOKUP(BA$4,'Tüpoloogia tabel'!$C$1:$T$51,MATCH($A56,'Tüpoloogia tabel'!$C$1:$T$1,0),FALSE)</f>
        <v>0.30000000000000043</v>
      </c>
      <c r="BB56" s="232">
        <f>VLOOKUP(BB$4,'Tüpoloogia tabel'!$C$1:$T$51,MATCH($A56,'Tüpoloogia tabel'!$C$1:$T$1,0),FALSE)</f>
        <v>0.37</v>
      </c>
      <c r="BC56" s="232">
        <f>VLOOKUP(BC$4,'Tüpoloogia tabel'!$C$1:$T$51,MATCH($A56,'Tüpoloogia tabel'!$C$1:$T$1,0),FALSE)</f>
        <v>0.35</v>
      </c>
      <c r="BD56" s="232">
        <f>VLOOKUP(BD$4,'Tüpoloogia tabel'!$C$1:$T$51,MATCH($A56,'Tüpoloogia tabel'!$C$1:$T$1,0),FALSE)</f>
        <v>0.45</v>
      </c>
      <c r="BE56" s="232">
        <f>VLOOKUP(BE$4,'Tüpoloogia tabel'!$C$1:$T$51,MATCH($A56,'Tüpoloogia tabel'!$C$1:$T$1,0),FALSE)</f>
        <v>0.30000000000000043</v>
      </c>
      <c r="BF56" s="16">
        <f>VLOOKUP(BF$4,'Tüpoloogia tabel'!$C$1:$T$51,MATCH($A56,'Tüpoloogia tabel'!$C$1:$T$1,0),FALSE)</f>
        <v>1.7999999999999998</v>
      </c>
      <c r="BG56" s="16">
        <f>VLOOKUP(BG$4,'Tüpoloogia tabel'!$C$1:$T$51,MATCH($A56,'Tüpoloogia tabel'!$C$1:$T$1,0),FALSE)</f>
        <v>2.199999999999998</v>
      </c>
      <c r="BH56" s="16">
        <f>VLOOKUP(BH$4,'Tüpoloogia tabel'!$C$1:$T$51,MATCH($A56,'Tüpoloogia tabel'!$C$1:$T$1,0),FALSE)</f>
        <v>1.4599999999999973</v>
      </c>
      <c r="BI56" s="16">
        <f>VLOOKUP(BI$4,'Tüpoloogia tabel'!$C$1:$T$51,MATCH($A56,'Tüpoloogia tabel'!$C$1:$T$1,0),FALSE)</f>
        <v>1.579333333333335</v>
      </c>
      <c r="BJ56" s="16">
        <f>VLOOKUP(BJ$4,'Tüpoloogia tabel'!$C$1:$T$51,MATCH($A56,'Tüpoloogia tabel'!$C$1:$T$1,0),FALSE)</f>
        <v>0.8</v>
      </c>
      <c r="BK56" s="16">
        <f>VLOOKUP(BK$4,'Tüpoloogia tabel'!$C$1:$T$51,MATCH($A56,'Tüpoloogia tabel'!$C$1:$T$1,0),FALSE)</f>
        <v>2.0649999999999999</v>
      </c>
      <c r="BL56" s="216">
        <f t="shared" si="6"/>
        <v>729.32212492179644</v>
      </c>
      <c r="BM56" s="1">
        <v>4</v>
      </c>
      <c r="BN56" s="1">
        <v>0</v>
      </c>
      <c r="BO56" s="1">
        <f t="shared" si="7"/>
        <v>20</v>
      </c>
      <c r="BP56" s="217">
        <f t="shared" si="8"/>
        <v>58.215263157894732</v>
      </c>
      <c r="BQ56" s="217">
        <f t="shared" ref="BQ56:BS56" si="70">BP56</f>
        <v>58.215263157894732</v>
      </c>
      <c r="BR56" s="217">
        <f t="shared" si="70"/>
        <v>58.215263157894732</v>
      </c>
      <c r="BS56" s="217">
        <f t="shared" si="70"/>
        <v>58.215263157894732</v>
      </c>
      <c r="BT56" s="217">
        <f t="shared" si="9"/>
        <v>58.215263157894732</v>
      </c>
      <c r="BU56" s="217">
        <f t="shared" si="10"/>
        <v>107.59027777777777</v>
      </c>
      <c r="BV56" s="217">
        <f t="shared" si="11"/>
        <v>138.89258857670808</v>
      </c>
      <c r="BW56" s="217">
        <f t="shared" si="12"/>
        <v>124.95198983379633</v>
      </c>
      <c r="BX56" s="216">
        <f t="shared" si="13"/>
        <v>4.2897841712692224E-2</v>
      </c>
      <c r="BY56" s="216">
        <f t="shared" si="18"/>
        <v>51.734797105506821</v>
      </c>
      <c r="BZ56" s="216">
        <f t="shared" si="21"/>
        <v>906.00891186109959</v>
      </c>
      <c r="CA56" s="216">
        <f t="shared" si="19"/>
        <v>781.05692202730324</v>
      </c>
      <c r="CB56" s="218">
        <f t="shared" si="14"/>
        <v>2.5371571503423067</v>
      </c>
    </row>
    <row r="57" spans="1:80" x14ac:dyDescent="0.25">
      <c r="A57" s="248" t="s">
        <v>474</v>
      </c>
      <c r="B57" s="231" t="s">
        <v>635</v>
      </c>
      <c r="C57" s="231" t="s">
        <v>462</v>
      </c>
      <c r="D57" s="249">
        <v>1</v>
      </c>
      <c r="E57" s="249">
        <v>3</v>
      </c>
      <c r="F57" s="250"/>
      <c r="G57" s="15">
        <f>(VLOOKUP(G$4,'Tüpoloogia tabel'!$C$1:$T$51,MATCH($A57,'Tüpoloogia tabel'!$C$1:$T$1,0),FALSE))*D57</f>
        <v>198.80744444444443</v>
      </c>
      <c r="H57" s="15">
        <f>(VLOOKUP(H$4,'Tüpoloogia tabel'!$C$1:$T$51,MATCH($A57,'Tüpoloogia tabel'!$C$1:$T$1,0),FALSE))*D57*E57</f>
        <v>9.899166666666666</v>
      </c>
      <c r="I57" s="15">
        <f>(VLOOKUP(I$4,'Tüpoloogia tabel'!$C$1:$T$51,MATCH($A57,'Tüpoloogia tabel'!$C$1:$T$1,0),FALSE))*D57*E57</f>
        <v>30.777083333333334</v>
      </c>
      <c r="J57" s="15">
        <f>(VLOOKUP(J$4,'Tüpoloogia tabel'!$C$1:$T$51,MATCH($A57,'Tüpoloogia tabel'!$C$1:$T$1,0),FALSE))*D57*E57</f>
        <v>556.36188333333337</v>
      </c>
      <c r="K57" s="15">
        <f>(VLOOKUP(K$4,'Tüpoloogia tabel'!$C$1:$T$51,MATCH($A57,'Tüpoloogia tabel'!$C$1:$T$1,0),FALSE))*D57*E57</f>
        <v>461.77091666666666</v>
      </c>
      <c r="L57" s="244">
        <f>VLOOKUP(L$4,'Tüpoloogia tabel'!$C$1:$T$51,MATCH($A57,'Tüpoloogia tabel'!$C$1:$T$1,0),FALSE)</f>
        <v>70</v>
      </c>
      <c r="M57" s="228">
        <f>VLOOKUP(M$4,'Tüpoloogia tabel'!$C$1:$T$51,MATCH($A57,'Tüpoloogia tabel'!$C$1:$T$1,0),FALSE)</f>
        <v>0</v>
      </c>
      <c r="N57" s="228">
        <f>VLOOKUP(N$4,'Tüpoloogia tabel'!$C$1:$T$51,MATCH($A57,'Tüpoloogia tabel'!$C$1:$T$1,0),FALSE)</f>
        <v>96.666666666666671</v>
      </c>
      <c r="O57" s="245">
        <f>VLOOKUP(O$4,'Tüpoloogia tabel'!$C$1:$T$51,MATCH($A57,'Tüpoloogia tabel'!$C$1:$T$1,0),FALSE)</f>
        <v>0.26409503068076284</v>
      </c>
      <c r="P57" s="228">
        <f>VLOOKUP(P$4,'Tüpoloogia tabel'!$C$1:$T$51,MATCH($A57,'Tüpoloogia tabel'!$C$1:$T$1,0),FALSE)</f>
        <v>63.333333333333329</v>
      </c>
      <c r="Q57" s="335">
        <f t="shared" si="0"/>
        <v>863.39605263157887</v>
      </c>
      <c r="R57" s="336">
        <f t="shared" si="15"/>
        <v>631.41744562219242</v>
      </c>
      <c r="S57" s="14">
        <f t="shared" si="1"/>
        <v>198.80744444444443</v>
      </c>
      <c r="T57" s="336">
        <f t="shared" si="2"/>
        <v>198.80744444444443</v>
      </c>
      <c r="U57" s="4">
        <f t="shared" si="3"/>
        <v>3.959999999999996</v>
      </c>
      <c r="V57" s="337">
        <f t="shared" si="4"/>
        <v>228.01860700938636</v>
      </c>
      <c r="W57" s="338">
        <f t="shared" si="16"/>
        <v>3.3926447805965809</v>
      </c>
      <c r="X57" s="228">
        <f>VLOOKUP(X$4,'Tüpoloogia tabel'!$C$1:$T$51,MATCH($A57,'Tüpoloogia tabel'!$C$1:$T$1,0),FALSE)</f>
        <v>223.41379310344828</v>
      </c>
      <c r="Y57" s="228">
        <f>VLOOKUP(Y$4,'Tüpoloogia tabel'!$C$1:$T$51,MATCH($A57,'Tüpoloogia tabel'!$C$1:$T$1,0),FALSE)</f>
        <v>160.55172413793105</v>
      </c>
      <c r="Z57" s="229">
        <f>VLOOKUP(Z$4,'Tüpoloogia tabel'!$C$1:$T$51,MATCH($A57,'Tüpoloogia tabel'!$C$1:$T$1,0),FALSE)</f>
        <v>35.620689655172413</v>
      </c>
      <c r="AA57" s="235"/>
      <c r="AB57" s="235"/>
      <c r="AC57" s="15">
        <f>VLOOKUP(AC$4,'Tüpoloogia tabel'!$C$1:$T$51,MATCH($A57,'Tüpoloogia tabel'!$C$1:$T$1,0),FALSE)</f>
        <v>3.5061666666666658</v>
      </c>
      <c r="AD57" s="15">
        <f>VLOOKUP(AD$4,'Tüpoloogia tabel'!$C$1:$T$51,MATCH($A57,'Tüpoloogia tabel'!$C$1:$T$1,0),FALSE)</f>
        <v>2.5</v>
      </c>
      <c r="AE57" s="15">
        <f>VLOOKUP(AE$4,'Tüpoloogia tabel'!$C$1:$T$51,MATCH($A57,'Tüpoloogia tabel'!$C$1:$T$1,0),FALSE)</f>
        <v>2.2000000000000002</v>
      </c>
      <c r="AF57" s="15">
        <f>VLOOKUP(AF$4,'Tüpoloogia tabel'!$C$1:$T$51,MATCH($A57,'Tüpoloogia tabel'!$C$1:$T$1,0),FALSE)</f>
        <v>11.44736842105263</v>
      </c>
      <c r="AG57" s="15">
        <f>VLOOKUP(AG$4,'Tüpoloogia tabel'!$C$1:$T$51,MATCH($A57,'Tüpoloogia tabel'!$C$1:$T$1,0),FALSE)</f>
        <v>17.660263157894736</v>
      </c>
      <c r="AH57" s="15">
        <f>(VLOOKUP(AH$4,'Tüpoloogia tabel'!$C$1:$T$51,MATCH($A57,'Tüpoloogia tabel'!$C$1:$T$1,0),FALSE))*E57</f>
        <v>7.5</v>
      </c>
      <c r="AI57" s="15">
        <f>(VLOOKUP(AI$4,'Tüpoloogia tabel'!$C$1:$T$51,MATCH($A57,'Tüpoloogia tabel'!$C$1:$T$1,0),FALSE))*D57*E57</f>
        <v>1491.0558333333331</v>
      </c>
      <c r="AJ57" s="15">
        <f t="shared" si="5"/>
        <v>58.215263157894732</v>
      </c>
      <c r="AK57" s="15">
        <f>VLOOKUP(AK$4,'Tüpoloogia tabel'!$C$1:$T$51,MATCH($A57,'Tüpoloogia tabel'!$C$1:$T$1,0),FALSE)</f>
        <v>0.8</v>
      </c>
      <c r="AL57" s="15">
        <f>VLOOKUP(AL$4,'Tüpoloogia tabel'!$C$1:$T$51,MATCH($A57,'Tüpoloogia tabel'!$C$1:$T$1,0),FALSE)</f>
        <v>1</v>
      </c>
      <c r="AM57" s="15">
        <f>VLOOKUP(AM$4,'Tüpoloogia tabel'!$C$1:$T$51,MATCH($A57,'Tüpoloogia tabel'!$C$1:$T$1,0),FALSE)</f>
        <v>0.7</v>
      </c>
      <c r="AN57" s="15">
        <f>VLOOKUP(AN$4,'Tüpoloogia tabel'!$C$1:$T$51,MATCH($A57,'Tüpoloogia tabel'!$C$1:$T$1,0),FALSE)</f>
        <v>0.35</v>
      </c>
      <c r="AO57" s="15">
        <f>VLOOKUP(AO$4,'Tüpoloogia tabel'!$C$1:$T$51,MATCH($A57,'Tüpoloogia tabel'!$C$1:$T$1,0),FALSE)</f>
        <v>2.6</v>
      </c>
      <c r="AP57" s="15">
        <f>VLOOKUP(AP$4,'Tüpoloogia tabel'!$C$1:$T$51,MATCH($A57,'Tüpoloogia tabel'!$C$1:$T$1,0),FALSE)</f>
        <v>2</v>
      </c>
      <c r="AQ57" s="15">
        <f>VLOOKUP(AQ$4,'Tüpoloogia tabel'!$C$1:$T$51,MATCH($A57,'Tüpoloogia tabel'!$C$1:$T$1,0),FALSE)</f>
        <v>2.9</v>
      </c>
      <c r="AR57" s="16">
        <f>VLOOKUP(AR$4,'Tüpoloogia tabel'!$C$1:$T$51,MATCH($A57,'Tüpoloogia tabel'!$C$1:$T$1,0),FALSE)</f>
        <v>0.26</v>
      </c>
      <c r="AS57" s="16">
        <f>VLOOKUP(AS$4,'Tüpoloogia tabel'!$C$1:$T$51,MATCH($A57,'Tüpoloogia tabel'!$C$1:$T$1,0),FALSE)</f>
        <v>0.49</v>
      </c>
      <c r="AT57" s="16">
        <f>VLOOKUP(AT$4,'Tüpoloogia tabel'!$C$1:$T$51,MATCH($A57,'Tüpoloogia tabel'!$C$1:$T$1,0),FALSE)</f>
        <v>0.40500000000000003</v>
      </c>
      <c r="AU57" s="16">
        <f>VLOOKUP(AU$4,'Tüpoloogia tabel'!$C$1:$T$51,MATCH($A57,'Tüpoloogia tabel'!$C$1:$T$1,0),FALSE)</f>
        <v>0.15</v>
      </c>
      <c r="AV57" s="16">
        <f>VLOOKUP(AV$4,'Tüpoloogia tabel'!$C$1:$T$51,MATCH($A57,'Tüpoloogia tabel'!$C$1:$T$1,0),FALSE)</f>
        <v>0.2</v>
      </c>
      <c r="AW57" s="16">
        <f>VLOOKUP(AW$4,'Tüpoloogia tabel'!$C$1:$T$51,MATCH($A57,'Tüpoloogia tabel'!$C$1:$T$1,0),FALSE)</f>
        <v>0.01</v>
      </c>
      <c r="AX57" s="16">
        <f>VLOOKUP(AX$4,'Tüpoloogia tabel'!$C$1:$T$51,MATCH($A57,'Tüpoloogia tabel'!$C$1:$T$1,0),FALSE)</f>
        <v>0</v>
      </c>
      <c r="AY57" s="16">
        <f>VLOOKUP(AY$4,'Tüpoloogia tabel'!$C$1:$T$51,MATCH($A57,'Tüpoloogia tabel'!$C$1:$T$1,0),FALSE)</f>
        <v>0.42</v>
      </c>
      <c r="AZ57" s="16">
        <f>VLOOKUP(AZ$4,'Tüpoloogia tabel'!$C$1:$T$51,MATCH($A57,'Tüpoloogia tabel'!$C$1:$T$1,0),FALSE)</f>
        <v>3.1</v>
      </c>
      <c r="BA57" s="232">
        <f>VLOOKUP(BA$4,'Tüpoloogia tabel'!$C$1:$T$51,MATCH($A57,'Tüpoloogia tabel'!$C$1:$T$1,0),FALSE)</f>
        <v>0.30000000000000043</v>
      </c>
      <c r="BB57" s="232">
        <f>VLOOKUP(BB$4,'Tüpoloogia tabel'!$C$1:$T$51,MATCH($A57,'Tüpoloogia tabel'!$C$1:$T$1,0),FALSE)</f>
        <v>0.37</v>
      </c>
      <c r="BC57" s="232">
        <f>VLOOKUP(BC$4,'Tüpoloogia tabel'!$C$1:$T$51,MATCH($A57,'Tüpoloogia tabel'!$C$1:$T$1,0),FALSE)</f>
        <v>0.35</v>
      </c>
      <c r="BD57" s="232">
        <f>VLOOKUP(BD$4,'Tüpoloogia tabel'!$C$1:$T$51,MATCH($A57,'Tüpoloogia tabel'!$C$1:$T$1,0),FALSE)</f>
        <v>0.45</v>
      </c>
      <c r="BE57" s="232">
        <f>VLOOKUP(BE$4,'Tüpoloogia tabel'!$C$1:$T$51,MATCH($A57,'Tüpoloogia tabel'!$C$1:$T$1,0),FALSE)</f>
        <v>0.30000000000000043</v>
      </c>
      <c r="BF57" s="16">
        <f>VLOOKUP(BF$4,'Tüpoloogia tabel'!$C$1:$T$51,MATCH($A57,'Tüpoloogia tabel'!$C$1:$T$1,0),FALSE)</f>
        <v>1.7999999999999998</v>
      </c>
      <c r="BG57" s="16">
        <f>VLOOKUP(BG$4,'Tüpoloogia tabel'!$C$1:$T$51,MATCH($A57,'Tüpoloogia tabel'!$C$1:$T$1,0),FALSE)</f>
        <v>2.199999999999998</v>
      </c>
      <c r="BH57" s="16">
        <f>VLOOKUP(BH$4,'Tüpoloogia tabel'!$C$1:$T$51,MATCH($A57,'Tüpoloogia tabel'!$C$1:$T$1,0),FALSE)</f>
        <v>1.4599999999999973</v>
      </c>
      <c r="BI57" s="16">
        <f>VLOOKUP(BI$4,'Tüpoloogia tabel'!$C$1:$T$51,MATCH($A57,'Tüpoloogia tabel'!$C$1:$T$1,0),FALSE)</f>
        <v>1.579333333333335</v>
      </c>
      <c r="BJ57" s="16">
        <f>VLOOKUP(BJ$4,'Tüpoloogia tabel'!$C$1:$T$51,MATCH($A57,'Tüpoloogia tabel'!$C$1:$T$1,0),FALSE)</f>
        <v>0.8</v>
      </c>
      <c r="BK57" s="16">
        <f>VLOOKUP(BK$4,'Tüpoloogia tabel'!$C$1:$T$51,MATCH($A57,'Tüpoloogia tabel'!$C$1:$T$1,0),FALSE)</f>
        <v>2.0649999999999999</v>
      </c>
      <c r="BL57" s="216">
        <f t="shared" si="6"/>
        <v>1260.2830812174652</v>
      </c>
      <c r="BM57" s="1">
        <v>4</v>
      </c>
      <c r="BN57" s="1">
        <v>0</v>
      </c>
      <c r="BO57" s="1">
        <f t="shared" si="7"/>
        <v>30</v>
      </c>
      <c r="BP57" s="217">
        <f t="shared" si="8"/>
        <v>58.215263157894732</v>
      </c>
      <c r="BQ57" s="217">
        <f t="shared" ref="BQ57:BS57" si="71">BP57</f>
        <v>58.215263157894732</v>
      </c>
      <c r="BR57" s="217">
        <f t="shared" si="71"/>
        <v>58.215263157894732</v>
      </c>
      <c r="BS57" s="217">
        <f t="shared" si="71"/>
        <v>58.215263157894732</v>
      </c>
      <c r="BT57" s="217">
        <f t="shared" si="9"/>
        <v>116.43052631578946</v>
      </c>
      <c r="BU57" s="217">
        <f t="shared" si="10"/>
        <v>238.328125</v>
      </c>
      <c r="BV57" s="217">
        <f t="shared" si="11"/>
        <v>300.5536204964215</v>
      </c>
      <c r="BW57" s="217">
        <f t="shared" si="12"/>
        <v>196.03177587165493</v>
      </c>
      <c r="BX57" s="216">
        <f t="shared" si="13"/>
        <v>9.1467523359324232E-2</v>
      </c>
      <c r="BY57" s="216">
        <f t="shared" si="18"/>
        <v>110.30983317134502</v>
      </c>
      <c r="BZ57" s="216">
        <f t="shared" si="21"/>
        <v>1566.6246902604653</v>
      </c>
      <c r="CA57" s="216">
        <f t="shared" si="19"/>
        <v>1370.5929143888102</v>
      </c>
      <c r="CB57" s="218">
        <f t="shared" si="14"/>
        <v>2.968123077742864</v>
      </c>
    </row>
    <row r="58" spans="1:80" x14ac:dyDescent="0.25">
      <c r="A58" s="248" t="s">
        <v>474</v>
      </c>
      <c r="B58" s="231" t="s">
        <v>636</v>
      </c>
      <c r="C58" s="231" t="s">
        <v>462</v>
      </c>
      <c r="D58" s="249">
        <v>1</v>
      </c>
      <c r="E58" s="249">
        <v>4</v>
      </c>
      <c r="F58" s="250"/>
      <c r="G58" s="15">
        <f>(VLOOKUP(G$4,'Tüpoloogia tabel'!$C$1:$T$51,MATCH($A58,'Tüpoloogia tabel'!$C$1:$T$1,0),FALSE))*D58</f>
        <v>198.80744444444443</v>
      </c>
      <c r="H58" s="15">
        <f>(VLOOKUP(H$4,'Tüpoloogia tabel'!$C$1:$T$51,MATCH($A58,'Tüpoloogia tabel'!$C$1:$T$1,0),FALSE))*D58*E58</f>
        <v>13.198888888888888</v>
      </c>
      <c r="I58" s="15">
        <f>(VLOOKUP(I$4,'Tüpoloogia tabel'!$C$1:$T$51,MATCH($A58,'Tüpoloogia tabel'!$C$1:$T$1,0),FALSE))*D58*E58</f>
        <v>41.036111111111111</v>
      </c>
      <c r="J58" s="15">
        <f>(VLOOKUP(J$4,'Tüpoloogia tabel'!$C$1:$T$51,MATCH($A58,'Tüpoloogia tabel'!$C$1:$T$1,0),FALSE))*D58*E58</f>
        <v>741.81584444444445</v>
      </c>
      <c r="K58" s="15">
        <f>(VLOOKUP(K$4,'Tüpoloogia tabel'!$C$1:$T$51,MATCH($A58,'Tüpoloogia tabel'!$C$1:$T$1,0),FALSE))*D58*E58</f>
        <v>615.69455555555555</v>
      </c>
      <c r="L58" s="244">
        <f>VLOOKUP(L$4,'Tüpoloogia tabel'!$C$1:$T$51,MATCH($A58,'Tüpoloogia tabel'!$C$1:$T$1,0),FALSE)</f>
        <v>70</v>
      </c>
      <c r="M58" s="228">
        <f>VLOOKUP(M$4,'Tüpoloogia tabel'!$C$1:$T$51,MATCH($A58,'Tüpoloogia tabel'!$C$1:$T$1,0),FALSE)</f>
        <v>0</v>
      </c>
      <c r="N58" s="228">
        <f>VLOOKUP(N$4,'Tüpoloogia tabel'!$C$1:$T$51,MATCH($A58,'Tüpoloogia tabel'!$C$1:$T$1,0),FALSE)</f>
        <v>96.666666666666671</v>
      </c>
      <c r="O58" s="245">
        <f>VLOOKUP(O$4,'Tüpoloogia tabel'!$C$1:$T$51,MATCH($A58,'Tüpoloogia tabel'!$C$1:$T$1,0),FALSE)</f>
        <v>0.26409503068076284</v>
      </c>
      <c r="P58" s="228">
        <f>VLOOKUP(P$4,'Tüpoloogia tabel'!$C$1:$T$51,MATCH($A58,'Tüpoloogia tabel'!$C$1:$T$1,0),FALSE)</f>
        <v>63.333333333333329</v>
      </c>
      <c r="Q58" s="335">
        <f t="shared" si="0"/>
        <v>1504.3999999999999</v>
      </c>
      <c r="R58" s="336">
        <f t="shared" si="15"/>
        <v>1103.1354358438603</v>
      </c>
      <c r="S58" s="14">
        <f t="shared" si="1"/>
        <v>198.80744444444443</v>
      </c>
      <c r="T58" s="336">
        <f t="shared" si="2"/>
        <v>198.80744444444443</v>
      </c>
      <c r="U58" s="4">
        <f t="shared" si="3"/>
        <v>3.959999999999996</v>
      </c>
      <c r="V58" s="337">
        <f t="shared" si="4"/>
        <v>397.30456415613958</v>
      </c>
      <c r="W58" s="338">
        <f t="shared" si="16"/>
        <v>4.0003078518900299</v>
      </c>
      <c r="X58" s="228">
        <f>VLOOKUP(X$4,'Tüpoloogia tabel'!$C$1:$T$51,MATCH($A58,'Tüpoloogia tabel'!$C$1:$T$1,0),FALSE)</f>
        <v>223.41379310344828</v>
      </c>
      <c r="Y58" s="228">
        <f>VLOOKUP(Y$4,'Tüpoloogia tabel'!$C$1:$T$51,MATCH($A58,'Tüpoloogia tabel'!$C$1:$T$1,0),FALSE)</f>
        <v>160.55172413793105</v>
      </c>
      <c r="Z58" s="229">
        <f>VLOOKUP(Z$4,'Tüpoloogia tabel'!$C$1:$T$51,MATCH($A58,'Tüpoloogia tabel'!$C$1:$T$1,0),FALSE)</f>
        <v>35.620689655172413</v>
      </c>
      <c r="AA58" s="235"/>
      <c r="AB58" s="235"/>
      <c r="AC58" s="15">
        <f>VLOOKUP(AC$4,'Tüpoloogia tabel'!$C$1:$T$51,MATCH($A58,'Tüpoloogia tabel'!$C$1:$T$1,0),FALSE)</f>
        <v>3.5061666666666658</v>
      </c>
      <c r="AD58" s="15">
        <f>VLOOKUP(AD$4,'Tüpoloogia tabel'!$C$1:$T$51,MATCH($A58,'Tüpoloogia tabel'!$C$1:$T$1,0),FALSE)</f>
        <v>2.5</v>
      </c>
      <c r="AE58" s="15">
        <f>VLOOKUP(AE$4,'Tüpoloogia tabel'!$C$1:$T$51,MATCH($A58,'Tüpoloogia tabel'!$C$1:$T$1,0),FALSE)</f>
        <v>2.2000000000000002</v>
      </c>
      <c r="AF58" s="15">
        <f>VLOOKUP(AF$4,'Tüpoloogia tabel'!$C$1:$T$51,MATCH($A58,'Tüpoloogia tabel'!$C$1:$T$1,0),FALSE)</f>
        <v>11.44736842105263</v>
      </c>
      <c r="AG58" s="15">
        <f>VLOOKUP(AG$4,'Tüpoloogia tabel'!$C$1:$T$51,MATCH($A58,'Tüpoloogia tabel'!$C$1:$T$1,0),FALSE)</f>
        <v>17.660263157894736</v>
      </c>
      <c r="AH58" s="15">
        <f>(VLOOKUP(AH$4,'Tüpoloogia tabel'!$C$1:$T$51,MATCH($A58,'Tüpoloogia tabel'!$C$1:$T$1,0),FALSE))*E58</f>
        <v>10</v>
      </c>
      <c r="AI58" s="15">
        <f>(VLOOKUP(AI$4,'Tüpoloogia tabel'!$C$1:$T$51,MATCH($A58,'Tüpoloogia tabel'!$C$1:$T$1,0),FALSE))*D58*E58</f>
        <v>1988.0744444444442</v>
      </c>
      <c r="AJ58" s="15">
        <f t="shared" si="5"/>
        <v>58.215263157894732</v>
      </c>
      <c r="AK58" s="15">
        <f>VLOOKUP(AK$4,'Tüpoloogia tabel'!$C$1:$T$51,MATCH($A58,'Tüpoloogia tabel'!$C$1:$T$1,0),FALSE)</f>
        <v>0.8</v>
      </c>
      <c r="AL58" s="15">
        <f>VLOOKUP(AL$4,'Tüpoloogia tabel'!$C$1:$T$51,MATCH($A58,'Tüpoloogia tabel'!$C$1:$T$1,0),FALSE)</f>
        <v>1</v>
      </c>
      <c r="AM58" s="15">
        <f>VLOOKUP(AM$4,'Tüpoloogia tabel'!$C$1:$T$51,MATCH($A58,'Tüpoloogia tabel'!$C$1:$T$1,0),FALSE)</f>
        <v>0.7</v>
      </c>
      <c r="AN58" s="15">
        <f>VLOOKUP(AN$4,'Tüpoloogia tabel'!$C$1:$T$51,MATCH($A58,'Tüpoloogia tabel'!$C$1:$T$1,0),FALSE)</f>
        <v>0.35</v>
      </c>
      <c r="AO58" s="15">
        <f>VLOOKUP(AO$4,'Tüpoloogia tabel'!$C$1:$T$51,MATCH($A58,'Tüpoloogia tabel'!$C$1:$T$1,0),FALSE)</f>
        <v>2.6</v>
      </c>
      <c r="AP58" s="15">
        <f>VLOOKUP(AP$4,'Tüpoloogia tabel'!$C$1:$T$51,MATCH($A58,'Tüpoloogia tabel'!$C$1:$T$1,0),FALSE)</f>
        <v>2</v>
      </c>
      <c r="AQ58" s="15">
        <f>VLOOKUP(AQ$4,'Tüpoloogia tabel'!$C$1:$T$51,MATCH($A58,'Tüpoloogia tabel'!$C$1:$T$1,0),FALSE)</f>
        <v>2.9</v>
      </c>
      <c r="AR58" s="16">
        <f>VLOOKUP(AR$4,'Tüpoloogia tabel'!$C$1:$T$51,MATCH($A58,'Tüpoloogia tabel'!$C$1:$T$1,0),FALSE)</f>
        <v>0.26</v>
      </c>
      <c r="AS58" s="16">
        <f>VLOOKUP(AS$4,'Tüpoloogia tabel'!$C$1:$T$51,MATCH($A58,'Tüpoloogia tabel'!$C$1:$T$1,0),FALSE)</f>
        <v>0.49</v>
      </c>
      <c r="AT58" s="16">
        <f>VLOOKUP(AT$4,'Tüpoloogia tabel'!$C$1:$T$51,MATCH($A58,'Tüpoloogia tabel'!$C$1:$T$1,0),FALSE)</f>
        <v>0.40500000000000003</v>
      </c>
      <c r="AU58" s="16">
        <f>VLOOKUP(AU$4,'Tüpoloogia tabel'!$C$1:$T$51,MATCH($A58,'Tüpoloogia tabel'!$C$1:$T$1,0),FALSE)</f>
        <v>0.15</v>
      </c>
      <c r="AV58" s="16">
        <f>VLOOKUP(AV$4,'Tüpoloogia tabel'!$C$1:$T$51,MATCH($A58,'Tüpoloogia tabel'!$C$1:$T$1,0),FALSE)</f>
        <v>0.2</v>
      </c>
      <c r="AW58" s="16">
        <f>VLOOKUP(AW$4,'Tüpoloogia tabel'!$C$1:$T$51,MATCH($A58,'Tüpoloogia tabel'!$C$1:$T$1,0),FALSE)</f>
        <v>0.01</v>
      </c>
      <c r="AX58" s="16">
        <f>VLOOKUP(AX$4,'Tüpoloogia tabel'!$C$1:$T$51,MATCH($A58,'Tüpoloogia tabel'!$C$1:$T$1,0),FALSE)</f>
        <v>0</v>
      </c>
      <c r="AY58" s="16">
        <f>VLOOKUP(AY$4,'Tüpoloogia tabel'!$C$1:$T$51,MATCH($A58,'Tüpoloogia tabel'!$C$1:$T$1,0),FALSE)</f>
        <v>0.42</v>
      </c>
      <c r="AZ58" s="16">
        <f>VLOOKUP(AZ$4,'Tüpoloogia tabel'!$C$1:$T$51,MATCH($A58,'Tüpoloogia tabel'!$C$1:$T$1,0),FALSE)</f>
        <v>3.1</v>
      </c>
      <c r="BA58" s="232">
        <f>VLOOKUP(BA$4,'Tüpoloogia tabel'!$C$1:$T$51,MATCH($A58,'Tüpoloogia tabel'!$C$1:$T$1,0),FALSE)</f>
        <v>0.30000000000000043</v>
      </c>
      <c r="BB58" s="232">
        <f>VLOOKUP(BB$4,'Tüpoloogia tabel'!$C$1:$T$51,MATCH($A58,'Tüpoloogia tabel'!$C$1:$T$1,0),FALSE)</f>
        <v>0.37</v>
      </c>
      <c r="BC58" s="232">
        <f>VLOOKUP(BC$4,'Tüpoloogia tabel'!$C$1:$T$51,MATCH($A58,'Tüpoloogia tabel'!$C$1:$T$1,0),FALSE)</f>
        <v>0.35</v>
      </c>
      <c r="BD58" s="232">
        <f>VLOOKUP(BD$4,'Tüpoloogia tabel'!$C$1:$T$51,MATCH($A58,'Tüpoloogia tabel'!$C$1:$T$1,0),FALSE)</f>
        <v>0.45</v>
      </c>
      <c r="BE58" s="232">
        <f>VLOOKUP(BE$4,'Tüpoloogia tabel'!$C$1:$T$51,MATCH($A58,'Tüpoloogia tabel'!$C$1:$T$1,0),FALSE)</f>
        <v>0.30000000000000043</v>
      </c>
      <c r="BF58" s="16">
        <f>VLOOKUP(BF$4,'Tüpoloogia tabel'!$C$1:$T$51,MATCH($A58,'Tüpoloogia tabel'!$C$1:$T$1,0),FALSE)</f>
        <v>1.7999999999999998</v>
      </c>
      <c r="BG58" s="16">
        <f>VLOOKUP(BG$4,'Tüpoloogia tabel'!$C$1:$T$51,MATCH($A58,'Tüpoloogia tabel'!$C$1:$T$1,0),FALSE)</f>
        <v>2.199999999999998</v>
      </c>
      <c r="BH58" s="16">
        <f>VLOOKUP(BH$4,'Tüpoloogia tabel'!$C$1:$T$51,MATCH($A58,'Tüpoloogia tabel'!$C$1:$T$1,0),FALSE)</f>
        <v>1.4599999999999973</v>
      </c>
      <c r="BI58" s="16">
        <f>VLOOKUP(BI$4,'Tüpoloogia tabel'!$C$1:$T$51,MATCH($A58,'Tüpoloogia tabel'!$C$1:$T$1,0),FALSE)</f>
        <v>1.579333333333335</v>
      </c>
      <c r="BJ58" s="16">
        <f>VLOOKUP(BJ$4,'Tüpoloogia tabel'!$C$1:$T$51,MATCH($A58,'Tüpoloogia tabel'!$C$1:$T$1,0),FALSE)</f>
        <v>0.8</v>
      </c>
      <c r="BK58" s="16">
        <f>VLOOKUP(BK$4,'Tüpoloogia tabel'!$C$1:$T$51,MATCH($A58,'Tüpoloogia tabel'!$C$1:$T$1,0),FALSE)</f>
        <v>2.0649999999999999</v>
      </c>
      <c r="BL58" s="216">
        <f t="shared" si="6"/>
        <v>1993.1579834029812</v>
      </c>
      <c r="BM58" s="1">
        <v>4</v>
      </c>
      <c r="BN58" s="1">
        <v>0</v>
      </c>
      <c r="BO58" s="1">
        <f t="shared" si="7"/>
        <v>40</v>
      </c>
      <c r="BP58" s="217">
        <f t="shared" si="8"/>
        <v>58.215263157894732</v>
      </c>
      <c r="BQ58" s="217">
        <f t="shared" ref="BQ58:BS58" si="72">BP58</f>
        <v>58.215263157894732</v>
      </c>
      <c r="BR58" s="217">
        <f t="shared" si="72"/>
        <v>58.215263157894732</v>
      </c>
      <c r="BS58" s="217">
        <f t="shared" si="72"/>
        <v>58.215263157894732</v>
      </c>
      <c r="BT58" s="217">
        <f t="shared" si="9"/>
        <v>174.6457894736842</v>
      </c>
      <c r="BU58" s="217">
        <f t="shared" si="10"/>
        <v>420.36111111111109</v>
      </c>
      <c r="BV58" s="217">
        <f t="shared" si="11"/>
        <v>523.69114417037463</v>
      </c>
      <c r="BW58" s="217">
        <f t="shared" si="12"/>
        <v>292.93168844629417</v>
      </c>
      <c r="BX58" s="216">
        <f t="shared" si="13"/>
        <v>0.14666508549382715</v>
      </c>
      <c r="BY58" s="216">
        <f t="shared" si="18"/>
        <v>176.87809310555554</v>
      </c>
      <c r="BZ58" s="216">
        <f t="shared" si="21"/>
        <v>2462.9677649548312</v>
      </c>
      <c r="CA58" s="216">
        <f t="shared" si="19"/>
        <v>2170.036076508537</v>
      </c>
      <c r="CB58" s="218">
        <f t="shared" si="14"/>
        <v>3.5245334832471644</v>
      </c>
    </row>
    <row r="59" spans="1:80" x14ac:dyDescent="0.25">
      <c r="A59" s="248" t="s">
        <v>474</v>
      </c>
      <c r="B59" s="231" t="s">
        <v>637</v>
      </c>
      <c r="C59" s="231" t="s">
        <v>462</v>
      </c>
      <c r="D59" s="249">
        <v>1</v>
      </c>
      <c r="E59" s="249">
        <v>5</v>
      </c>
      <c r="F59" s="250"/>
      <c r="G59" s="15">
        <f>(VLOOKUP(G$4,'Tüpoloogia tabel'!$C$1:$T$51,MATCH($A59,'Tüpoloogia tabel'!$C$1:$T$1,0),FALSE))*D59</f>
        <v>198.80744444444443</v>
      </c>
      <c r="H59" s="15">
        <f>(VLOOKUP(H$4,'Tüpoloogia tabel'!$C$1:$T$51,MATCH($A59,'Tüpoloogia tabel'!$C$1:$T$1,0),FALSE))*D59*E59</f>
        <v>16.49861111111111</v>
      </c>
      <c r="I59" s="15">
        <f>(VLOOKUP(I$4,'Tüpoloogia tabel'!$C$1:$T$51,MATCH($A59,'Tüpoloogia tabel'!$C$1:$T$1,0),FALSE))*D59*E59</f>
        <v>51.295138888888886</v>
      </c>
      <c r="J59" s="15">
        <f>(VLOOKUP(J$4,'Tüpoloogia tabel'!$C$1:$T$51,MATCH($A59,'Tüpoloogia tabel'!$C$1:$T$1,0),FALSE))*D59*E59</f>
        <v>927.26980555555554</v>
      </c>
      <c r="K59" s="15">
        <f>(VLOOKUP(K$4,'Tüpoloogia tabel'!$C$1:$T$51,MATCH($A59,'Tüpoloogia tabel'!$C$1:$T$1,0),FALSE))*D59*E59</f>
        <v>769.6181944444445</v>
      </c>
      <c r="L59" s="244">
        <f>VLOOKUP(L$4,'Tüpoloogia tabel'!$C$1:$T$51,MATCH($A59,'Tüpoloogia tabel'!$C$1:$T$1,0),FALSE)</f>
        <v>70</v>
      </c>
      <c r="M59" s="228">
        <f>VLOOKUP(M$4,'Tüpoloogia tabel'!$C$1:$T$51,MATCH($A59,'Tüpoloogia tabel'!$C$1:$T$1,0),FALSE)</f>
        <v>0</v>
      </c>
      <c r="N59" s="228">
        <f>VLOOKUP(N$4,'Tüpoloogia tabel'!$C$1:$T$51,MATCH($A59,'Tüpoloogia tabel'!$C$1:$T$1,0),FALSE)</f>
        <v>96.666666666666671</v>
      </c>
      <c r="O59" s="245">
        <f>VLOOKUP(O$4,'Tüpoloogia tabel'!$C$1:$T$51,MATCH($A59,'Tüpoloogia tabel'!$C$1:$T$1,0),FALSE)</f>
        <v>0.26409503068076284</v>
      </c>
      <c r="P59" s="228">
        <f>VLOOKUP(P$4,'Tüpoloogia tabel'!$C$1:$T$51,MATCH($A59,'Tüpoloogia tabel'!$C$1:$T$1,0),FALSE)</f>
        <v>63.333333333333329</v>
      </c>
      <c r="Q59" s="335">
        <f t="shared" si="0"/>
        <v>2322.0065789473683</v>
      </c>
      <c r="R59" s="336">
        <f t="shared" si="15"/>
        <v>1704.8161802393299</v>
      </c>
      <c r="S59" s="14">
        <f t="shared" si="1"/>
        <v>198.80744444444443</v>
      </c>
      <c r="T59" s="336">
        <f t="shared" si="2"/>
        <v>198.80744444444443</v>
      </c>
      <c r="U59" s="4">
        <f t="shared" si="3"/>
        <v>3.959999999999996</v>
      </c>
      <c r="V59" s="337">
        <f t="shared" si="4"/>
        <v>613.23039870803836</v>
      </c>
      <c r="W59" s="338">
        <f t="shared" si="16"/>
        <v>4.6846411914259338</v>
      </c>
      <c r="X59" s="228">
        <f>VLOOKUP(X$4,'Tüpoloogia tabel'!$C$1:$T$51,MATCH($A59,'Tüpoloogia tabel'!$C$1:$T$1,0),FALSE)</f>
        <v>223.41379310344828</v>
      </c>
      <c r="Y59" s="228">
        <f>VLOOKUP(Y$4,'Tüpoloogia tabel'!$C$1:$T$51,MATCH($A59,'Tüpoloogia tabel'!$C$1:$T$1,0),FALSE)</f>
        <v>160.55172413793105</v>
      </c>
      <c r="Z59" s="229">
        <f>VLOOKUP(Z$4,'Tüpoloogia tabel'!$C$1:$T$51,MATCH($A59,'Tüpoloogia tabel'!$C$1:$T$1,0),FALSE)</f>
        <v>35.620689655172413</v>
      </c>
      <c r="AA59" s="235"/>
      <c r="AB59" s="235"/>
      <c r="AC59" s="15">
        <f>VLOOKUP(AC$4,'Tüpoloogia tabel'!$C$1:$T$51,MATCH($A59,'Tüpoloogia tabel'!$C$1:$T$1,0),FALSE)</f>
        <v>3.5061666666666658</v>
      </c>
      <c r="AD59" s="15">
        <f>VLOOKUP(AD$4,'Tüpoloogia tabel'!$C$1:$T$51,MATCH($A59,'Tüpoloogia tabel'!$C$1:$T$1,0),FALSE)</f>
        <v>2.5</v>
      </c>
      <c r="AE59" s="15">
        <f>VLOOKUP(AE$4,'Tüpoloogia tabel'!$C$1:$T$51,MATCH($A59,'Tüpoloogia tabel'!$C$1:$T$1,0),FALSE)</f>
        <v>2.2000000000000002</v>
      </c>
      <c r="AF59" s="15">
        <f>VLOOKUP(AF$4,'Tüpoloogia tabel'!$C$1:$T$51,MATCH($A59,'Tüpoloogia tabel'!$C$1:$T$1,0),FALSE)</f>
        <v>11.44736842105263</v>
      </c>
      <c r="AG59" s="15">
        <f>VLOOKUP(AG$4,'Tüpoloogia tabel'!$C$1:$T$51,MATCH($A59,'Tüpoloogia tabel'!$C$1:$T$1,0),FALSE)</f>
        <v>17.660263157894736</v>
      </c>
      <c r="AH59" s="15">
        <f>(VLOOKUP(AH$4,'Tüpoloogia tabel'!$C$1:$T$51,MATCH($A59,'Tüpoloogia tabel'!$C$1:$T$1,0),FALSE))*E59</f>
        <v>12.5</v>
      </c>
      <c r="AI59" s="15">
        <f>(VLOOKUP(AI$4,'Tüpoloogia tabel'!$C$1:$T$51,MATCH($A59,'Tüpoloogia tabel'!$C$1:$T$1,0),FALSE))*D59*E59</f>
        <v>2485.0930555555551</v>
      </c>
      <c r="AJ59" s="15">
        <f t="shared" si="5"/>
        <v>58.215263157894732</v>
      </c>
      <c r="AK59" s="15">
        <f>VLOOKUP(AK$4,'Tüpoloogia tabel'!$C$1:$T$51,MATCH($A59,'Tüpoloogia tabel'!$C$1:$T$1,0),FALSE)</f>
        <v>0.8</v>
      </c>
      <c r="AL59" s="15">
        <f>VLOOKUP(AL$4,'Tüpoloogia tabel'!$C$1:$T$51,MATCH($A59,'Tüpoloogia tabel'!$C$1:$T$1,0),FALSE)</f>
        <v>1</v>
      </c>
      <c r="AM59" s="15">
        <f>VLOOKUP(AM$4,'Tüpoloogia tabel'!$C$1:$T$51,MATCH($A59,'Tüpoloogia tabel'!$C$1:$T$1,0),FALSE)</f>
        <v>0.7</v>
      </c>
      <c r="AN59" s="15">
        <f>VLOOKUP(AN$4,'Tüpoloogia tabel'!$C$1:$T$51,MATCH($A59,'Tüpoloogia tabel'!$C$1:$T$1,0),FALSE)</f>
        <v>0.35</v>
      </c>
      <c r="AO59" s="15">
        <f>VLOOKUP(AO$4,'Tüpoloogia tabel'!$C$1:$T$51,MATCH($A59,'Tüpoloogia tabel'!$C$1:$T$1,0),FALSE)</f>
        <v>2.6</v>
      </c>
      <c r="AP59" s="15">
        <f>VLOOKUP(AP$4,'Tüpoloogia tabel'!$C$1:$T$51,MATCH($A59,'Tüpoloogia tabel'!$C$1:$T$1,0),FALSE)</f>
        <v>2</v>
      </c>
      <c r="AQ59" s="15">
        <f>VLOOKUP(AQ$4,'Tüpoloogia tabel'!$C$1:$T$51,MATCH($A59,'Tüpoloogia tabel'!$C$1:$T$1,0),FALSE)</f>
        <v>2.9</v>
      </c>
      <c r="AR59" s="16">
        <f>VLOOKUP(AR$4,'Tüpoloogia tabel'!$C$1:$T$51,MATCH($A59,'Tüpoloogia tabel'!$C$1:$T$1,0),FALSE)</f>
        <v>0.26</v>
      </c>
      <c r="AS59" s="16">
        <f>VLOOKUP(AS$4,'Tüpoloogia tabel'!$C$1:$T$51,MATCH($A59,'Tüpoloogia tabel'!$C$1:$T$1,0),FALSE)</f>
        <v>0.49</v>
      </c>
      <c r="AT59" s="16">
        <f>VLOOKUP(AT$4,'Tüpoloogia tabel'!$C$1:$T$51,MATCH($A59,'Tüpoloogia tabel'!$C$1:$T$1,0),FALSE)</f>
        <v>0.40500000000000003</v>
      </c>
      <c r="AU59" s="16">
        <f>VLOOKUP(AU$4,'Tüpoloogia tabel'!$C$1:$T$51,MATCH($A59,'Tüpoloogia tabel'!$C$1:$T$1,0),FALSE)</f>
        <v>0.15</v>
      </c>
      <c r="AV59" s="16">
        <f>VLOOKUP(AV$4,'Tüpoloogia tabel'!$C$1:$T$51,MATCH($A59,'Tüpoloogia tabel'!$C$1:$T$1,0),FALSE)</f>
        <v>0.2</v>
      </c>
      <c r="AW59" s="16">
        <f>VLOOKUP(AW$4,'Tüpoloogia tabel'!$C$1:$T$51,MATCH($A59,'Tüpoloogia tabel'!$C$1:$T$1,0),FALSE)</f>
        <v>0.01</v>
      </c>
      <c r="AX59" s="16">
        <f>VLOOKUP(AX$4,'Tüpoloogia tabel'!$C$1:$T$51,MATCH($A59,'Tüpoloogia tabel'!$C$1:$T$1,0),FALSE)</f>
        <v>0</v>
      </c>
      <c r="AY59" s="16">
        <f>VLOOKUP(AY$4,'Tüpoloogia tabel'!$C$1:$T$51,MATCH($A59,'Tüpoloogia tabel'!$C$1:$T$1,0),FALSE)</f>
        <v>0.42</v>
      </c>
      <c r="AZ59" s="16">
        <f>VLOOKUP(AZ$4,'Tüpoloogia tabel'!$C$1:$T$51,MATCH($A59,'Tüpoloogia tabel'!$C$1:$T$1,0),FALSE)</f>
        <v>3.1</v>
      </c>
      <c r="BA59" s="232">
        <f>VLOOKUP(BA$4,'Tüpoloogia tabel'!$C$1:$T$51,MATCH($A59,'Tüpoloogia tabel'!$C$1:$T$1,0),FALSE)</f>
        <v>0.30000000000000043</v>
      </c>
      <c r="BB59" s="232">
        <f>VLOOKUP(BB$4,'Tüpoloogia tabel'!$C$1:$T$51,MATCH($A59,'Tüpoloogia tabel'!$C$1:$T$1,0),FALSE)</f>
        <v>0.37</v>
      </c>
      <c r="BC59" s="232">
        <f>VLOOKUP(BC$4,'Tüpoloogia tabel'!$C$1:$T$51,MATCH($A59,'Tüpoloogia tabel'!$C$1:$T$1,0),FALSE)</f>
        <v>0.35</v>
      </c>
      <c r="BD59" s="232">
        <f>VLOOKUP(BD$4,'Tüpoloogia tabel'!$C$1:$T$51,MATCH($A59,'Tüpoloogia tabel'!$C$1:$T$1,0),FALSE)</f>
        <v>0.45</v>
      </c>
      <c r="BE59" s="232">
        <f>VLOOKUP(BE$4,'Tüpoloogia tabel'!$C$1:$T$51,MATCH($A59,'Tüpoloogia tabel'!$C$1:$T$1,0),FALSE)</f>
        <v>0.30000000000000043</v>
      </c>
      <c r="BF59" s="16">
        <f>VLOOKUP(BF$4,'Tüpoloogia tabel'!$C$1:$T$51,MATCH($A59,'Tüpoloogia tabel'!$C$1:$T$1,0),FALSE)</f>
        <v>1.7999999999999998</v>
      </c>
      <c r="BG59" s="16">
        <f>VLOOKUP(BG$4,'Tüpoloogia tabel'!$C$1:$T$51,MATCH($A59,'Tüpoloogia tabel'!$C$1:$T$1,0),FALSE)</f>
        <v>2.199999999999998</v>
      </c>
      <c r="BH59" s="16">
        <f>VLOOKUP(BH$4,'Tüpoloogia tabel'!$C$1:$T$51,MATCH($A59,'Tüpoloogia tabel'!$C$1:$T$1,0),FALSE)</f>
        <v>1.4599999999999973</v>
      </c>
      <c r="BI59" s="16">
        <f>VLOOKUP(BI$4,'Tüpoloogia tabel'!$C$1:$T$51,MATCH($A59,'Tüpoloogia tabel'!$C$1:$T$1,0),FALSE)</f>
        <v>1.579333333333335</v>
      </c>
      <c r="BJ59" s="16">
        <f>VLOOKUP(BJ$4,'Tüpoloogia tabel'!$C$1:$T$51,MATCH($A59,'Tüpoloogia tabel'!$C$1:$T$1,0),FALSE)</f>
        <v>0.8</v>
      </c>
      <c r="BK59" s="16">
        <f>VLOOKUP(BK$4,'Tüpoloogia tabel'!$C$1:$T$51,MATCH($A59,'Tüpoloogia tabel'!$C$1:$T$1,0),FALSE)</f>
        <v>2.0649999999999999</v>
      </c>
      <c r="BL59" s="216">
        <f t="shared" si="6"/>
        <v>2927.9468314783444</v>
      </c>
      <c r="BM59" s="1">
        <v>4</v>
      </c>
      <c r="BN59" s="1">
        <v>0</v>
      </c>
      <c r="BO59" s="1">
        <f t="shared" si="7"/>
        <v>50</v>
      </c>
      <c r="BP59" s="217">
        <f t="shared" si="8"/>
        <v>58.215263157894732</v>
      </c>
      <c r="BQ59" s="217">
        <f t="shared" ref="BQ59:BS59" si="73">BP59</f>
        <v>58.215263157894732</v>
      </c>
      <c r="BR59" s="217">
        <f t="shared" si="73"/>
        <v>58.215263157894732</v>
      </c>
      <c r="BS59" s="217">
        <f t="shared" si="73"/>
        <v>58.215263157894732</v>
      </c>
      <c r="BT59" s="217">
        <f t="shared" si="9"/>
        <v>232.86105263157893</v>
      </c>
      <c r="BU59" s="217">
        <f t="shared" si="10"/>
        <v>653.68923611111109</v>
      </c>
      <c r="BV59" s="217">
        <f t="shared" si="11"/>
        <v>808.30515959856734</v>
      </c>
      <c r="BW59" s="217">
        <f t="shared" si="12"/>
        <v>415.65172755771408</v>
      </c>
      <c r="BX59" s="216">
        <f t="shared" si="13"/>
        <v>0.21707009645873945</v>
      </c>
      <c r="BY59" s="216">
        <f t="shared" si="18"/>
        <v>261.78653632923977</v>
      </c>
      <c r="BZ59" s="216">
        <f t="shared" si="21"/>
        <v>3605.3850953652982</v>
      </c>
      <c r="CA59" s="216">
        <f t="shared" si="19"/>
        <v>3189.7333678075843</v>
      </c>
      <c r="CB59" s="218">
        <f t="shared" si="14"/>
        <v>4.14456595599344</v>
      </c>
    </row>
    <row r="60" spans="1:80" x14ac:dyDescent="0.25">
      <c r="A60" s="248" t="s">
        <v>474</v>
      </c>
      <c r="B60" s="231" t="s">
        <v>638</v>
      </c>
      <c r="C60" s="231" t="s">
        <v>462</v>
      </c>
      <c r="D60" s="249">
        <v>2</v>
      </c>
      <c r="E60" s="249">
        <v>1</v>
      </c>
      <c r="F60" s="250"/>
      <c r="G60" s="15">
        <f>(VLOOKUP(G$4,'Tüpoloogia tabel'!$C$1:$T$51,MATCH($A60,'Tüpoloogia tabel'!$C$1:$T$1,0),FALSE))*D60</f>
        <v>397.61488888888886</v>
      </c>
      <c r="H60" s="15">
        <f>(VLOOKUP(H$4,'Tüpoloogia tabel'!$C$1:$T$51,MATCH($A60,'Tüpoloogia tabel'!$C$1:$T$1,0),FALSE))*D60*E60</f>
        <v>6.599444444444444</v>
      </c>
      <c r="I60" s="15">
        <f>(VLOOKUP(I$4,'Tüpoloogia tabel'!$C$1:$T$51,MATCH($A60,'Tüpoloogia tabel'!$C$1:$T$1,0),FALSE))*D60*E60</f>
        <v>20.518055555555556</v>
      </c>
      <c r="J60" s="15">
        <f>(VLOOKUP(J$4,'Tüpoloogia tabel'!$C$1:$T$51,MATCH($A60,'Tüpoloogia tabel'!$C$1:$T$1,0),FALSE))*D60*E60</f>
        <v>370.90792222222223</v>
      </c>
      <c r="K60" s="15">
        <f>(VLOOKUP(K$4,'Tüpoloogia tabel'!$C$1:$T$51,MATCH($A60,'Tüpoloogia tabel'!$C$1:$T$1,0),FALSE))*D60*E60</f>
        <v>307.84727777777778</v>
      </c>
      <c r="L60" s="244">
        <f>VLOOKUP(L$4,'Tüpoloogia tabel'!$C$1:$T$51,MATCH($A60,'Tüpoloogia tabel'!$C$1:$T$1,0),FALSE)</f>
        <v>70</v>
      </c>
      <c r="M60" s="228">
        <f>VLOOKUP(M$4,'Tüpoloogia tabel'!$C$1:$T$51,MATCH($A60,'Tüpoloogia tabel'!$C$1:$T$1,0),FALSE)</f>
        <v>0</v>
      </c>
      <c r="N60" s="228">
        <f>VLOOKUP(N$4,'Tüpoloogia tabel'!$C$1:$T$51,MATCH($A60,'Tüpoloogia tabel'!$C$1:$T$1,0),FALSE)</f>
        <v>96.666666666666671</v>
      </c>
      <c r="O60" s="245">
        <f>VLOOKUP(O$4,'Tüpoloogia tabel'!$C$1:$T$51,MATCH($A60,'Tüpoloogia tabel'!$C$1:$T$1,0),FALSE)</f>
        <v>0.26409503068076284</v>
      </c>
      <c r="P60" s="228">
        <f>VLOOKUP(P$4,'Tüpoloogia tabel'!$C$1:$T$51,MATCH($A60,'Tüpoloogia tabel'!$C$1:$T$1,0),FALSE)</f>
        <v>63.333333333333329</v>
      </c>
      <c r="Q60" s="335">
        <f t="shared" si="0"/>
        <v>199.49736842105261</v>
      </c>
      <c r="R60" s="336">
        <f t="shared" si="15"/>
        <v>138.89110478716327</v>
      </c>
      <c r="S60" s="14">
        <f t="shared" si="1"/>
        <v>397.61488888888886</v>
      </c>
      <c r="T60" s="336">
        <f t="shared" si="2"/>
        <v>397.61488888888886</v>
      </c>
      <c r="U60" s="4">
        <f t="shared" si="3"/>
        <v>7.9199999999999919</v>
      </c>
      <c r="V60" s="337">
        <f t="shared" si="4"/>
        <v>52.68626363388934</v>
      </c>
      <c r="W60" s="338">
        <f t="shared" si="16"/>
        <v>3.0512559189295696</v>
      </c>
      <c r="X60" s="228">
        <f>VLOOKUP(X$4,'Tüpoloogia tabel'!$C$1:$T$51,MATCH($A60,'Tüpoloogia tabel'!$C$1:$T$1,0),FALSE)</f>
        <v>223.41379310344828</v>
      </c>
      <c r="Y60" s="228">
        <f>VLOOKUP(Y$4,'Tüpoloogia tabel'!$C$1:$T$51,MATCH($A60,'Tüpoloogia tabel'!$C$1:$T$1,0),FALSE)</f>
        <v>160.55172413793105</v>
      </c>
      <c r="Z60" s="229">
        <f>VLOOKUP(Z$4,'Tüpoloogia tabel'!$C$1:$T$51,MATCH($A60,'Tüpoloogia tabel'!$C$1:$T$1,0),FALSE)</f>
        <v>35.620689655172413</v>
      </c>
      <c r="AA60" s="235"/>
      <c r="AB60" s="235"/>
      <c r="AC60" s="15">
        <f>VLOOKUP(AC$4,'Tüpoloogia tabel'!$C$1:$T$51,MATCH($A60,'Tüpoloogia tabel'!$C$1:$T$1,0),FALSE)</f>
        <v>3.5061666666666658</v>
      </c>
      <c r="AD60" s="15">
        <f>VLOOKUP(AD$4,'Tüpoloogia tabel'!$C$1:$T$51,MATCH($A60,'Tüpoloogia tabel'!$C$1:$T$1,0),FALSE)</f>
        <v>2.5</v>
      </c>
      <c r="AE60" s="15">
        <f>VLOOKUP(AE$4,'Tüpoloogia tabel'!$C$1:$T$51,MATCH($A60,'Tüpoloogia tabel'!$C$1:$T$1,0),FALSE)</f>
        <v>2.2000000000000002</v>
      </c>
      <c r="AF60" s="15">
        <f>VLOOKUP(AF$4,'Tüpoloogia tabel'!$C$1:$T$51,MATCH($A60,'Tüpoloogia tabel'!$C$1:$T$1,0),FALSE)</f>
        <v>11.44736842105263</v>
      </c>
      <c r="AG60" s="15">
        <f>VLOOKUP(AG$4,'Tüpoloogia tabel'!$C$1:$T$51,MATCH($A60,'Tüpoloogia tabel'!$C$1:$T$1,0),FALSE)</f>
        <v>17.660263157894736</v>
      </c>
      <c r="AH60" s="15">
        <f>(VLOOKUP(AH$4,'Tüpoloogia tabel'!$C$1:$T$51,MATCH($A60,'Tüpoloogia tabel'!$C$1:$T$1,0),FALSE))*E60</f>
        <v>2.5</v>
      </c>
      <c r="AI60" s="15">
        <f>(VLOOKUP(AI$4,'Tüpoloogia tabel'!$C$1:$T$51,MATCH($A60,'Tüpoloogia tabel'!$C$1:$T$1,0),FALSE))*D60*E60</f>
        <v>994.03722222222211</v>
      </c>
      <c r="AJ60" s="15">
        <f t="shared" si="5"/>
        <v>93.535789473684204</v>
      </c>
      <c r="AK60" s="15">
        <f>VLOOKUP(AK$4,'Tüpoloogia tabel'!$C$1:$T$51,MATCH($A60,'Tüpoloogia tabel'!$C$1:$T$1,0),FALSE)</f>
        <v>0.8</v>
      </c>
      <c r="AL60" s="15">
        <f>VLOOKUP(AL$4,'Tüpoloogia tabel'!$C$1:$T$51,MATCH($A60,'Tüpoloogia tabel'!$C$1:$T$1,0),FALSE)</f>
        <v>1</v>
      </c>
      <c r="AM60" s="15">
        <f>VLOOKUP(AM$4,'Tüpoloogia tabel'!$C$1:$T$51,MATCH($A60,'Tüpoloogia tabel'!$C$1:$T$1,0),FALSE)</f>
        <v>0.7</v>
      </c>
      <c r="AN60" s="15">
        <f>VLOOKUP(AN$4,'Tüpoloogia tabel'!$C$1:$T$51,MATCH($A60,'Tüpoloogia tabel'!$C$1:$T$1,0),FALSE)</f>
        <v>0.35</v>
      </c>
      <c r="AO60" s="15">
        <f>VLOOKUP(AO$4,'Tüpoloogia tabel'!$C$1:$T$51,MATCH($A60,'Tüpoloogia tabel'!$C$1:$T$1,0),FALSE)</f>
        <v>2.6</v>
      </c>
      <c r="AP60" s="15">
        <f>VLOOKUP(AP$4,'Tüpoloogia tabel'!$C$1:$T$51,MATCH($A60,'Tüpoloogia tabel'!$C$1:$T$1,0),FALSE)</f>
        <v>2</v>
      </c>
      <c r="AQ60" s="15">
        <f>VLOOKUP(AQ$4,'Tüpoloogia tabel'!$C$1:$T$51,MATCH($A60,'Tüpoloogia tabel'!$C$1:$T$1,0),FALSE)</f>
        <v>2.9</v>
      </c>
      <c r="AR60" s="16">
        <f>VLOOKUP(AR$4,'Tüpoloogia tabel'!$C$1:$T$51,MATCH($A60,'Tüpoloogia tabel'!$C$1:$T$1,0),FALSE)</f>
        <v>0.26</v>
      </c>
      <c r="AS60" s="16">
        <f>VLOOKUP(AS$4,'Tüpoloogia tabel'!$C$1:$T$51,MATCH($A60,'Tüpoloogia tabel'!$C$1:$T$1,0),FALSE)</f>
        <v>0.49</v>
      </c>
      <c r="AT60" s="16">
        <f>VLOOKUP(AT$4,'Tüpoloogia tabel'!$C$1:$T$51,MATCH($A60,'Tüpoloogia tabel'!$C$1:$T$1,0),FALSE)</f>
        <v>0.40500000000000003</v>
      </c>
      <c r="AU60" s="16">
        <f>VLOOKUP(AU$4,'Tüpoloogia tabel'!$C$1:$T$51,MATCH($A60,'Tüpoloogia tabel'!$C$1:$T$1,0),FALSE)</f>
        <v>0.15</v>
      </c>
      <c r="AV60" s="16">
        <f>VLOOKUP(AV$4,'Tüpoloogia tabel'!$C$1:$T$51,MATCH($A60,'Tüpoloogia tabel'!$C$1:$T$1,0),FALSE)</f>
        <v>0.2</v>
      </c>
      <c r="AW60" s="16">
        <f>VLOOKUP(AW$4,'Tüpoloogia tabel'!$C$1:$T$51,MATCH($A60,'Tüpoloogia tabel'!$C$1:$T$1,0),FALSE)</f>
        <v>0.01</v>
      </c>
      <c r="AX60" s="16">
        <f>VLOOKUP(AX$4,'Tüpoloogia tabel'!$C$1:$T$51,MATCH($A60,'Tüpoloogia tabel'!$C$1:$T$1,0),FALSE)</f>
        <v>0</v>
      </c>
      <c r="AY60" s="16">
        <f>VLOOKUP(AY$4,'Tüpoloogia tabel'!$C$1:$T$51,MATCH($A60,'Tüpoloogia tabel'!$C$1:$T$1,0),FALSE)</f>
        <v>0.42</v>
      </c>
      <c r="AZ60" s="16">
        <f>VLOOKUP(AZ$4,'Tüpoloogia tabel'!$C$1:$T$51,MATCH($A60,'Tüpoloogia tabel'!$C$1:$T$1,0),FALSE)</f>
        <v>3.1</v>
      </c>
      <c r="BA60" s="232">
        <f>VLOOKUP(BA$4,'Tüpoloogia tabel'!$C$1:$T$51,MATCH($A60,'Tüpoloogia tabel'!$C$1:$T$1,0),FALSE)</f>
        <v>0.30000000000000043</v>
      </c>
      <c r="BB60" s="232">
        <f>VLOOKUP(BB$4,'Tüpoloogia tabel'!$C$1:$T$51,MATCH($A60,'Tüpoloogia tabel'!$C$1:$T$1,0),FALSE)</f>
        <v>0.37</v>
      </c>
      <c r="BC60" s="232">
        <f>VLOOKUP(BC$4,'Tüpoloogia tabel'!$C$1:$T$51,MATCH($A60,'Tüpoloogia tabel'!$C$1:$T$1,0),FALSE)</f>
        <v>0.35</v>
      </c>
      <c r="BD60" s="232">
        <f>VLOOKUP(BD$4,'Tüpoloogia tabel'!$C$1:$T$51,MATCH($A60,'Tüpoloogia tabel'!$C$1:$T$1,0),FALSE)</f>
        <v>0.45</v>
      </c>
      <c r="BE60" s="232">
        <f>VLOOKUP(BE$4,'Tüpoloogia tabel'!$C$1:$T$51,MATCH($A60,'Tüpoloogia tabel'!$C$1:$T$1,0),FALSE)</f>
        <v>0.30000000000000043</v>
      </c>
      <c r="BF60" s="16">
        <f>VLOOKUP(BF$4,'Tüpoloogia tabel'!$C$1:$T$51,MATCH($A60,'Tüpoloogia tabel'!$C$1:$T$1,0),FALSE)</f>
        <v>1.7999999999999998</v>
      </c>
      <c r="BG60" s="16">
        <f>VLOOKUP(BG$4,'Tüpoloogia tabel'!$C$1:$T$51,MATCH($A60,'Tüpoloogia tabel'!$C$1:$T$1,0),FALSE)</f>
        <v>2.199999999999998</v>
      </c>
      <c r="BH60" s="16">
        <f>VLOOKUP(BH$4,'Tüpoloogia tabel'!$C$1:$T$51,MATCH($A60,'Tüpoloogia tabel'!$C$1:$T$1,0),FALSE)</f>
        <v>1.4599999999999973</v>
      </c>
      <c r="BI60" s="16">
        <f>VLOOKUP(BI$4,'Tüpoloogia tabel'!$C$1:$T$51,MATCH($A60,'Tüpoloogia tabel'!$C$1:$T$1,0),FALSE)</f>
        <v>1.579333333333335</v>
      </c>
      <c r="BJ60" s="16">
        <f>VLOOKUP(BJ$4,'Tüpoloogia tabel'!$C$1:$T$51,MATCH($A60,'Tüpoloogia tabel'!$C$1:$T$1,0),FALSE)</f>
        <v>0.8</v>
      </c>
      <c r="BK60" s="16">
        <f>VLOOKUP(BK$4,'Tüpoloogia tabel'!$C$1:$T$51,MATCH($A60,'Tüpoloogia tabel'!$C$1:$T$1,0),FALSE)</f>
        <v>2.0649999999999999</v>
      </c>
      <c r="BL60" s="216">
        <f t="shared" si="6"/>
        <v>774.37413746089828</v>
      </c>
      <c r="BM60" s="1">
        <v>4</v>
      </c>
      <c r="BN60" s="1">
        <v>0</v>
      </c>
      <c r="BO60" s="1">
        <f t="shared" si="7"/>
        <v>10</v>
      </c>
      <c r="BP60" s="217">
        <f t="shared" si="8"/>
        <v>93.535789473684204</v>
      </c>
      <c r="BQ60" s="217">
        <f t="shared" ref="BQ60:BS60" si="74">BP60</f>
        <v>93.535789473684204</v>
      </c>
      <c r="BR60" s="217">
        <f t="shared" si="74"/>
        <v>93.535789473684204</v>
      </c>
      <c r="BS60" s="217">
        <f t="shared" si="74"/>
        <v>93.535789473684204</v>
      </c>
      <c r="BT60" s="217">
        <f t="shared" si="9"/>
        <v>0</v>
      </c>
      <c r="BU60" s="217">
        <f t="shared" si="10"/>
        <v>56.295138888888886</v>
      </c>
      <c r="BV60" s="217">
        <f t="shared" si="11"/>
        <v>69.446294288354039</v>
      </c>
      <c r="BW60" s="217">
        <f t="shared" si="12"/>
        <v>129.51234360110868</v>
      </c>
      <c r="BX60" s="216">
        <f t="shared" si="13"/>
        <v>2.9381714248584427E-2</v>
      </c>
      <c r="BY60" s="216">
        <f t="shared" si="18"/>
        <v>35.434347383792819</v>
      </c>
      <c r="BZ60" s="216">
        <f t="shared" si="21"/>
        <v>939.32082844579975</v>
      </c>
      <c r="CA60" s="216">
        <f t="shared" si="19"/>
        <v>809.80848484469107</v>
      </c>
      <c r="CB60" s="218">
        <f t="shared" si="14"/>
        <v>2.6305526905755467</v>
      </c>
    </row>
    <row r="61" spans="1:80" x14ac:dyDescent="0.25">
      <c r="A61" s="248" t="s">
        <v>474</v>
      </c>
      <c r="B61" s="231" t="s">
        <v>639</v>
      </c>
      <c r="C61" s="231" t="s">
        <v>462</v>
      </c>
      <c r="D61" s="249">
        <v>2</v>
      </c>
      <c r="E61" s="249">
        <v>2</v>
      </c>
      <c r="F61" s="250"/>
      <c r="G61" s="15">
        <f>(VLOOKUP(G$4,'Tüpoloogia tabel'!$C$1:$T$51,MATCH($A61,'Tüpoloogia tabel'!$C$1:$T$1,0),FALSE))*D61</f>
        <v>397.61488888888886</v>
      </c>
      <c r="H61" s="15">
        <f>(VLOOKUP(H$4,'Tüpoloogia tabel'!$C$1:$T$51,MATCH($A61,'Tüpoloogia tabel'!$C$1:$T$1,0),FALSE))*D61*E61</f>
        <v>13.198888888888888</v>
      </c>
      <c r="I61" s="15">
        <f>(VLOOKUP(I$4,'Tüpoloogia tabel'!$C$1:$T$51,MATCH($A61,'Tüpoloogia tabel'!$C$1:$T$1,0),FALSE))*D61*E61</f>
        <v>41.036111111111111</v>
      </c>
      <c r="J61" s="15">
        <f>(VLOOKUP(J$4,'Tüpoloogia tabel'!$C$1:$T$51,MATCH($A61,'Tüpoloogia tabel'!$C$1:$T$1,0),FALSE))*D61*E61</f>
        <v>741.81584444444445</v>
      </c>
      <c r="K61" s="15">
        <f>(VLOOKUP(K$4,'Tüpoloogia tabel'!$C$1:$T$51,MATCH($A61,'Tüpoloogia tabel'!$C$1:$T$1,0),FALSE))*D61*E61</f>
        <v>615.69455555555555</v>
      </c>
      <c r="L61" s="244">
        <f>VLOOKUP(L$4,'Tüpoloogia tabel'!$C$1:$T$51,MATCH($A61,'Tüpoloogia tabel'!$C$1:$T$1,0),FALSE)</f>
        <v>70</v>
      </c>
      <c r="M61" s="228">
        <f>VLOOKUP(M$4,'Tüpoloogia tabel'!$C$1:$T$51,MATCH($A61,'Tüpoloogia tabel'!$C$1:$T$1,0),FALSE)</f>
        <v>0</v>
      </c>
      <c r="N61" s="228">
        <f>VLOOKUP(N$4,'Tüpoloogia tabel'!$C$1:$T$51,MATCH($A61,'Tüpoloogia tabel'!$C$1:$T$1,0),FALSE)</f>
        <v>96.666666666666671</v>
      </c>
      <c r="O61" s="245">
        <f>VLOOKUP(O$4,'Tüpoloogia tabel'!$C$1:$T$51,MATCH($A61,'Tüpoloogia tabel'!$C$1:$T$1,0),FALSE)</f>
        <v>0.26409503068076284</v>
      </c>
      <c r="P61" s="228">
        <f>VLOOKUP(P$4,'Tüpoloogia tabel'!$C$1:$T$51,MATCH($A61,'Tüpoloogia tabel'!$C$1:$T$1,0),FALSE)</f>
        <v>63.333333333333329</v>
      </c>
      <c r="Q61" s="335">
        <f t="shared" si="0"/>
        <v>752.19999999999993</v>
      </c>
      <c r="R61" s="336">
        <f t="shared" si="15"/>
        <v>545.62771792193018</v>
      </c>
      <c r="S61" s="14">
        <f t="shared" si="1"/>
        <v>397.61488888888886</v>
      </c>
      <c r="T61" s="336">
        <f t="shared" si="2"/>
        <v>397.61488888888886</v>
      </c>
      <c r="U61" s="4">
        <f t="shared" si="3"/>
        <v>7.9199999999999919</v>
      </c>
      <c r="V61" s="337">
        <f t="shared" si="4"/>
        <v>198.65228207806979</v>
      </c>
      <c r="W61" s="338">
        <f t="shared" si="16"/>
        <v>2.7930316196525635</v>
      </c>
      <c r="X61" s="228">
        <f>VLOOKUP(X$4,'Tüpoloogia tabel'!$C$1:$T$51,MATCH($A61,'Tüpoloogia tabel'!$C$1:$T$1,0),FALSE)</f>
        <v>223.41379310344828</v>
      </c>
      <c r="Y61" s="228">
        <f>VLOOKUP(Y$4,'Tüpoloogia tabel'!$C$1:$T$51,MATCH($A61,'Tüpoloogia tabel'!$C$1:$T$1,0),FALSE)</f>
        <v>160.55172413793105</v>
      </c>
      <c r="Z61" s="229">
        <f>VLOOKUP(Z$4,'Tüpoloogia tabel'!$C$1:$T$51,MATCH($A61,'Tüpoloogia tabel'!$C$1:$T$1,0),FALSE)</f>
        <v>35.620689655172413</v>
      </c>
      <c r="AA61" s="235"/>
      <c r="AB61" s="235"/>
      <c r="AC61" s="15">
        <f>VLOOKUP(AC$4,'Tüpoloogia tabel'!$C$1:$T$51,MATCH($A61,'Tüpoloogia tabel'!$C$1:$T$1,0),FALSE)</f>
        <v>3.5061666666666658</v>
      </c>
      <c r="AD61" s="15">
        <f>VLOOKUP(AD$4,'Tüpoloogia tabel'!$C$1:$T$51,MATCH($A61,'Tüpoloogia tabel'!$C$1:$T$1,0),FALSE)</f>
        <v>2.5</v>
      </c>
      <c r="AE61" s="15">
        <f>VLOOKUP(AE$4,'Tüpoloogia tabel'!$C$1:$T$51,MATCH($A61,'Tüpoloogia tabel'!$C$1:$T$1,0),FALSE)</f>
        <v>2.2000000000000002</v>
      </c>
      <c r="AF61" s="15">
        <f>VLOOKUP(AF$4,'Tüpoloogia tabel'!$C$1:$T$51,MATCH($A61,'Tüpoloogia tabel'!$C$1:$T$1,0),FALSE)</f>
        <v>11.44736842105263</v>
      </c>
      <c r="AG61" s="15">
        <f>VLOOKUP(AG$4,'Tüpoloogia tabel'!$C$1:$T$51,MATCH($A61,'Tüpoloogia tabel'!$C$1:$T$1,0),FALSE)</f>
        <v>17.660263157894736</v>
      </c>
      <c r="AH61" s="15">
        <f>(VLOOKUP(AH$4,'Tüpoloogia tabel'!$C$1:$T$51,MATCH($A61,'Tüpoloogia tabel'!$C$1:$T$1,0),FALSE))*E61</f>
        <v>5</v>
      </c>
      <c r="AI61" s="15">
        <f>(VLOOKUP(AI$4,'Tüpoloogia tabel'!$C$1:$T$51,MATCH($A61,'Tüpoloogia tabel'!$C$1:$T$1,0),FALSE))*D61*E61</f>
        <v>1988.0744444444442</v>
      </c>
      <c r="AJ61" s="15">
        <f t="shared" si="5"/>
        <v>93.535789473684204</v>
      </c>
      <c r="AK61" s="15">
        <f>VLOOKUP(AK$4,'Tüpoloogia tabel'!$C$1:$T$51,MATCH($A61,'Tüpoloogia tabel'!$C$1:$T$1,0),FALSE)</f>
        <v>0.8</v>
      </c>
      <c r="AL61" s="15">
        <f>VLOOKUP(AL$4,'Tüpoloogia tabel'!$C$1:$T$51,MATCH($A61,'Tüpoloogia tabel'!$C$1:$T$1,0),FALSE)</f>
        <v>1</v>
      </c>
      <c r="AM61" s="15">
        <f>VLOOKUP(AM$4,'Tüpoloogia tabel'!$C$1:$T$51,MATCH($A61,'Tüpoloogia tabel'!$C$1:$T$1,0),FALSE)</f>
        <v>0.7</v>
      </c>
      <c r="AN61" s="15">
        <f>VLOOKUP(AN$4,'Tüpoloogia tabel'!$C$1:$T$51,MATCH($A61,'Tüpoloogia tabel'!$C$1:$T$1,0),FALSE)</f>
        <v>0.35</v>
      </c>
      <c r="AO61" s="15">
        <f>VLOOKUP(AO$4,'Tüpoloogia tabel'!$C$1:$T$51,MATCH($A61,'Tüpoloogia tabel'!$C$1:$T$1,0),FALSE)</f>
        <v>2.6</v>
      </c>
      <c r="AP61" s="15">
        <f>VLOOKUP(AP$4,'Tüpoloogia tabel'!$C$1:$T$51,MATCH($A61,'Tüpoloogia tabel'!$C$1:$T$1,0),FALSE)</f>
        <v>2</v>
      </c>
      <c r="AQ61" s="15">
        <f>VLOOKUP(AQ$4,'Tüpoloogia tabel'!$C$1:$T$51,MATCH($A61,'Tüpoloogia tabel'!$C$1:$T$1,0),FALSE)</f>
        <v>2.9</v>
      </c>
      <c r="AR61" s="16">
        <f>VLOOKUP(AR$4,'Tüpoloogia tabel'!$C$1:$T$51,MATCH($A61,'Tüpoloogia tabel'!$C$1:$T$1,0),FALSE)</f>
        <v>0.26</v>
      </c>
      <c r="AS61" s="16">
        <f>VLOOKUP(AS$4,'Tüpoloogia tabel'!$C$1:$T$51,MATCH($A61,'Tüpoloogia tabel'!$C$1:$T$1,0),FALSE)</f>
        <v>0.49</v>
      </c>
      <c r="AT61" s="16">
        <f>VLOOKUP(AT$4,'Tüpoloogia tabel'!$C$1:$T$51,MATCH($A61,'Tüpoloogia tabel'!$C$1:$T$1,0),FALSE)</f>
        <v>0.40500000000000003</v>
      </c>
      <c r="AU61" s="16">
        <f>VLOOKUP(AU$4,'Tüpoloogia tabel'!$C$1:$T$51,MATCH($A61,'Tüpoloogia tabel'!$C$1:$T$1,0),FALSE)</f>
        <v>0.15</v>
      </c>
      <c r="AV61" s="16">
        <f>VLOOKUP(AV$4,'Tüpoloogia tabel'!$C$1:$T$51,MATCH($A61,'Tüpoloogia tabel'!$C$1:$T$1,0),FALSE)</f>
        <v>0.2</v>
      </c>
      <c r="AW61" s="16">
        <f>VLOOKUP(AW$4,'Tüpoloogia tabel'!$C$1:$T$51,MATCH($A61,'Tüpoloogia tabel'!$C$1:$T$1,0),FALSE)</f>
        <v>0.01</v>
      </c>
      <c r="AX61" s="16">
        <f>VLOOKUP(AX$4,'Tüpoloogia tabel'!$C$1:$T$51,MATCH($A61,'Tüpoloogia tabel'!$C$1:$T$1,0),FALSE)</f>
        <v>0</v>
      </c>
      <c r="AY61" s="16">
        <f>VLOOKUP(AY$4,'Tüpoloogia tabel'!$C$1:$T$51,MATCH($A61,'Tüpoloogia tabel'!$C$1:$T$1,0),FALSE)</f>
        <v>0.42</v>
      </c>
      <c r="AZ61" s="16">
        <f>VLOOKUP(AZ$4,'Tüpoloogia tabel'!$C$1:$T$51,MATCH($A61,'Tüpoloogia tabel'!$C$1:$T$1,0),FALSE)</f>
        <v>3.1</v>
      </c>
      <c r="BA61" s="232">
        <f>VLOOKUP(BA$4,'Tüpoloogia tabel'!$C$1:$T$51,MATCH($A61,'Tüpoloogia tabel'!$C$1:$T$1,0),FALSE)</f>
        <v>0.30000000000000043</v>
      </c>
      <c r="BB61" s="232">
        <f>VLOOKUP(BB$4,'Tüpoloogia tabel'!$C$1:$T$51,MATCH($A61,'Tüpoloogia tabel'!$C$1:$T$1,0),FALSE)</f>
        <v>0.37</v>
      </c>
      <c r="BC61" s="232">
        <f>VLOOKUP(BC$4,'Tüpoloogia tabel'!$C$1:$T$51,MATCH($A61,'Tüpoloogia tabel'!$C$1:$T$1,0),FALSE)</f>
        <v>0.35</v>
      </c>
      <c r="BD61" s="232">
        <f>VLOOKUP(BD$4,'Tüpoloogia tabel'!$C$1:$T$51,MATCH($A61,'Tüpoloogia tabel'!$C$1:$T$1,0),FALSE)</f>
        <v>0.45</v>
      </c>
      <c r="BE61" s="232">
        <f>VLOOKUP(BE$4,'Tüpoloogia tabel'!$C$1:$T$51,MATCH($A61,'Tüpoloogia tabel'!$C$1:$T$1,0),FALSE)</f>
        <v>0.30000000000000043</v>
      </c>
      <c r="BF61" s="16">
        <f>VLOOKUP(BF$4,'Tüpoloogia tabel'!$C$1:$T$51,MATCH($A61,'Tüpoloogia tabel'!$C$1:$T$1,0),FALSE)</f>
        <v>1.7999999999999998</v>
      </c>
      <c r="BG61" s="16">
        <f>VLOOKUP(BG$4,'Tüpoloogia tabel'!$C$1:$T$51,MATCH($A61,'Tüpoloogia tabel'!$C$1:$T$1,0),FALSE)</f>
        <v>2.199999999999998</v>
      </c>
      <c r="BH61" s="16">
        <f>VLOOKUP(BH$4,'Tüpoloogia tabel'!$C$1:$T$51,MATCH($A61,'Tüpoloogia tabel'!$C$1:$T$1,0),FALSE)</f>
        <v>1.4599999999999973</v>
      </c>
      <c r="BI61" s="16">
        <f>VLOOKUP(BI$4,'Tüpoloogia tabel'!$C$1:$T$51,MATCH($A61,'Tüpoloogia tabel'!$C$1:$T$1,0),FALSE)</f>
        <v>1.579333333333335</v>
      </c>
      <c r="BJ61" s="16">
        <f>VLOOKUP(BJ$4,'Tüpoloogia tabel'!$C$1:$T$51,MATCH($A61,'Tüpoloogia tabel'!$C$1:$T$1,0),FALSE)</f>
        <v>0.8</v>
      </c>
      <c r="BK61" s="16">
        <f>VLOOKUP(BK$4,'Tüpoloogia tabel'!$C$1:$T$51,MATCH($A61,'Tüpoloogia tabel'!$C$1:$T$1,0),FALSE)</f>
        <v>2.0649999999999999</v>
      </c>
      <c r="BL61" s="216">
        <f t="shared" si="6"/>
        <v>1406.2920667014905</v>
      </c>
      <c r="BM61" s="1">
        <v>4</v>
      </c>
      <c r="BN61" s="1">
        <v>0</v>
      </c>
      <c r="BO61" s="1">
        <f t="shared" si="7"/>
        <v>20</v>
      </c>
      <c r="BP61" s="217">
        <f t="shared" si="8"/>
        <v>93.535789473684204</v>
      </c>
      <c r="BQ61" s="217">
        <f t="shared" ref="BQ61:BS61" si="75">BP61</f>
        <v>93.535789473684204</v>
      </c>
      <c r="BR61" s="217">
        <f t="shared" si="75"/>
        <v>93.535789473684204</v>
      </c>
      <c r="BS61" s="217">
        <f t="shared" si="75"/>
        <v>93.535789473684204</v>
      </c>
      <c r="BT61" s="217">
        <f t="shared" si="9"/>
        <v>93.535789473684204</v>
      </c>
      <c r="BU61" s="217">
        <f t="shared" si="10"/>
        <v>215.18055555555554</v>
      </c>
      <c r="BV61" s="217">
        <f t="shared" si="11"/>
        <v>261.84557208518731</v>
      </c>
      <c r="BW61" s="217">
        <f t="shared" si="12"/>
        <v>213.85539817051551</v>
      </c>
      <c r="BX61" s="216">
        <f t="shared" si="13"/>
        <v>8.2509864711934153E-2</v>
      </c>
      <c r="BY61" s="216">
        <f t="shared" si="18"/>
        <v>99.506896842592582</v>
      </c>
      <c r="BZ61" s="216">
        <f t="shared" si="21"/>
        <v>1719.6543617145985</v>
      </c>
      <c r="CA61" s="216">
        <f t="shared" si="19"/>
        <v>1505.7989635440831</v>
      </c>
      <c r="CB61" s="218">
        <f t="shared" si="14"/>
        <v>2.4456915364232281</v>
      </c>
    </row>
    <row r="62" spans="1:80" x14ac:dyDescent="0.25">
      <c r="A62" s="248" t="s">
        <v>474</v>
      </c>
      <c r="B62" s="231" t="s">
        <v>640</v>
      </c>
      <c r="C62" s="231" t="s">
        <v>462</v>
      </c>
      <c r="D62" s="249">
        <v>2</v>
      </c>
      <c r="E62" s="249">
        <v>3</v>
      </c>
      <c r="F62" s="250"/>
      <c r="G62" s="15">
        <f>(VLOOKUP(G$4,'Tüpoloogia tabel'!$C$1:$T$51,MATCH($A62,'Tüpoloogia tabel'!$C$1:$T$1,0),FALSE))*D62</f>
        <v>397.61488888888886</v>
      </c>
      <c r="H62" s="15">
        <f>(VLOOKUP(H$4,'Tüpoloogia tabel'!$C$1:$T$51,MATCH($A62,'Tüpoloogia tabel'!$C$1:$T$1,0),FALSE))*D62*E62</f>
        <v>19.798333333333332</v>
      </c>
      <c r="I62" s="15">
        <f>(VLOOKUP(I$4,'Tüpoloogia tabel'!$C$1:$T$51,MATCH($A62,'Tüpoloogia tabel'!$C$1:$T$1,0),FALSE))*D62*E62</f>
        <v>61.554166666666667</v>
      </c>
      <c r="J62" s="15">
        <f>(VLOOKUP(J$4,'Tüpoloogia tabel'!$C$1:$T$51,MATCH($A62,'Tüpoloogia tabel'!$C$1:$T$1,0),FALSE))*D62*E62</f>
        <v>1112.7237666666667</v>
      </c>
      <c r="K62" s="15">
        <f>(VLOOKUP(K$4,'Tüpoloogia tabel'!$C$1:$T$51,MATCH($A62,'Tüpoloogia tabel'!$C$1:$T$1,0),FALSE))*D62*E62</f>
        <v>923.54183333333333</v>
      </c>
      <c r="L62" s="244">
        <f>VLOOKUP(L$4,'Tüpoloogia tabel'!$C$1:$T$51,MATCH($A62,'Tüpoloogia tabel'!$C$1:$T$1,0),FALSE)</f>
        <v>70</v>
      </c>
      <c r="M62" s="228">
        <f>VLOOKUP(M$4,'Tüpoloogia tabel'!$C$1:$T$51,MATCH($A62,'Tüpoloogia tabel'!$C$1:$T$1,0),FALSE)</f>
        <v>0</v>
      </c>
      <c r="N62" s="228">
        <f>VLOOKUP(N$4,'Tüpoloogia tabel'!$C$1:$T$51,MATCH($A62,'Tüpoloogia tabel'!$C$1:$T$1,0),FALSE)</f>
        <v>96.666666666666671</v>
      </c>
      <c r="O62" s="245">
        <f>VLOOKUP(O$4,'Tüpoloogia tabel'!$C$1:$T$51,MATCH($A62,'Tüpoloogia tabel'!$C$1:$T$1,0),FALSE)</f>
        <v>0.26409503068076284</v>
      </c>
      <c r="P62" s="228">
        <f>VLOOKUP(P$4,'Tüpoloogia tabel'!$C$1:$T$51,MATCH($A62,'Tüpoloogia tabel'!$C$1:$T$1,0),FALSE)</f>
        <v>63.333333333333329</v>
      </c>
      <c r="Q62" s="335">
        <f t="shared" si="0"/>
        <v>1658.1078947368419</v>
      </c>
      <c r="R62" s="336">
        <f t="shared" si="15"/>
        <v>1212.2898394043004</v>
      </c>
      <c r="S62" s="14">
        <f t="shared" si="1"/>
        <v>397.61488888888886</v>
      </c>
      <c r="T62" s="336">
        <f t="shared" si="2"/>
        <v>397.61488888888886</v>
      </c>
      <c r="U62" s="4">
        <f t="shared" si="3"/>
        <v>7.9199999999999919</v>
      </c>
      <c r="V62" s="337">
        <f t="shared" si="4"/>
        <v>437.89805533254133</v>
      </c>
      <c r="W62" s="338">
        <f t="shared" si="16"/>
        <v>3.2541713825431757</v>
      </c>
      <c r="X62" s="228">
        <f>VLOOKUP(X$4,'Tüpoloogia tabel'!$C$1:$T$51,MATCH($A62,'Tüpoloogia tabel'!$C$1:$T$1,0),FALSE)</f>
        <v>223.41379310344828</v>
      </c>
      <c r="Y62" s="228">
        <f>VLOOKUP(Y$4,'Tüpoloogia tabel'!$C$1:$T$51,MATCH($A62,'Tüpoloogia tabel'!$C$1:$T$1,0),FALSE)</f>
        <v>160.55172413793105</v>
      </c>
      <c r="Z62" s="229">
        <f>VLOOKUP(Z$4,'Tüpoloogia tabel'!$C$1:$T$51,MATCH($A62,'Tüpoloogia tabel'!$C$1:$T$1,0),FALSE)</f>
        <v>35.620689655172413</v>
      </c>
      <c r="AA62" s="235"/>
      <c r="AB62" s="235"/>
      <c r="AC62" s="15">
        <f>VLOOKUP(AC$4,'Tüpoloogia tabel'!$C$1:$T$51,MATCH($A62,'Tüpoloogia tabel'!$C$1:$T$1,0),FALSE)</f>
        <v>3.5061666666666658</v>
      </c>
      <c r="AD62" s="15">
        <f>VLOOKUP(AD$4,'Tüpoloogia tabel'!$C$1:$T$51,MATCH($A62,'Tüpoloogia tabel'!$C$1:$T$1,0),FALSE)</f>
        <v>2.5</v>
      </c>
      <c r="AE62" s="15">
        <f>VLOOKUP(AE$4,'Tüpoloogia tabel'!$C$1:$T$51,MATCH($A62,'Tüpoloogia tabel'!$C$1:$T$1,0),FALSE)</f>
        <v>2.2000000000000002</v>
      </c>
      <c r="AF62" s="15">
        <f>VLOOKUP(AF$4,'Tüpoloogia tabel'!$C$1:$T$51,MATCH($A62,'Tüpoloogia tabel'!$C$1:$T$1,0),FALSE)</f>
        <v>11.44736842105263</v>
      </c>
      <c r="AG62" s="15">
        <f>VLOOKUP(AG$4,'Tüpoloogia tabel'!$C$1:$T$51,MATCH($A62,'Tüpoloogia tabel'!$C$1:$T$1,0),FALSE)</f>
        <v>17.660263157894736</v>
      </c>
      <c r="AH62" s="15">
        <f>(VLOOKUP(AH$4,'Tüpoloogia tabel'!$C$1:$T$51,MATCH($A62,'Tüpoloogia tabel'!$C$1:$T$1,0),FALSE))*E62</f>
        <v>7.5</v>
      </c>
      <c r="AI62" s="15">
        <f>(VLOOKUP(AI$4,'Tüpoloogia tabel'!$C$1:$T$51,MATCH($A62,'Tüpoloogia tabel'!$C$1:$T$1,0),FALSE))*D62*E62</f>
        <v>2982.1116666666662</v>
      </c>
      <c r="AJ62" s="15">
        <f t="shared" si="5"/>
        <v>93.535789473684204</v>
      </c>
      <c r="AK62" s="15">
        <f>VLOOKUP(AK$4,'Tüpoloogia tabel'!$C$1:$T$51,MATCH($A62,'Tüpoloogia tabel'!$C$1:$T$1,0),FALSE)</f>
        <v>0.8</v>
      </c>
      <c r="AL62" s="15">
        <f>VLOOKUP(AL$4,'Tüpoloogia tabel'!$C$1:$T$51,MATCH($A62,'Tüpoloogia tabel'!$C$1:$T$1,0),FALSE)</f>
        <v>1</v>
      </c>
      <c r="AM62" s="15">
        <f>VLOOKUP(AM$4,'Tüpoloogia tabel'!$C$1:$T$51,MATCH($A62,'Tüpoloogia tabel'!$C$1:$T$1,0),FALSE)</f>
        <v>0.7</v>
      </c>
      <c r="AN62" s="15">
        <f>VLOOKUP(AN$4,'Tüpoloogia tabel'!$C$1:$T$51,MATCH($A62,'Tüpoloogia tabel'!$C$1:$T$1,0),FALSE)</f>
        <v>0.35</v>
      </c>
      <c r="AO62" s="15">
        <f>VLOOKUP(AO$4,'Tüpoloogia tabel'!$C$1:$T$51,MATCH($A62,'Tüpoloogia tabel'!$C$1:$T$1,0),FALSE)</f>
        <v>2.6</v>
      </c>
      <c r="AP62" s="15">
        <f>VLOOKUP(AP$4,'Tüpoloogia tabel'!$C$1:$T$51,MATCH($A62,'Tüpoloogia tabel'!$C$1:$T$1,0),FALSE)</f>
        <v>2</v>
      </c>
      <c r="AQ62" s="15">
        <f>VLOOKUP(AQ$4,'Tüpoloogia tabel'!$C$1:$T$51,MATCH($A62,'Tüpoloogia tabel'!$C$1:$T$1,0),FALSE)</f>
        <v>2.9</v>
      </c>
      <c r="AR62" s="16">
        <f>VLOOKUP(AR$4,'Tüpoloogia tabel'!$C$1:$T$51,MATCH($A62,'Tüpoloogia tabel'!$C$1:$T$1,0),FALSE)</f>
        <v>0.26</v>
      </c>
      <c r="AS62" s="16">
        <f>VLOOKUP(AS$4,'Tüpoloogia tabel'!$C$1:$T$51,MATCH($A62,'Tüpoloogia tabel'!$C$1:$T$1,0),FALSE)</f>
        <v>0.49</v>
      </c>
      <c r="AT62" s="16">
        <f>VLOOKUP(AT$4,'Tüpoloogia tabel'!$C$1:$T$51,MATCH($A62,'Tüpoloogia tabel'!$C$1:$T$1,0),FALSE)</f>
        <v>0.40500000000000003</v>
      </c>
      <c r="AU62" s="16">
        <f>VLOOKUP(AU$4,'Tüpoloogia tabel'!$C$1:$T$51,MATCH($A62,'Tüpoloogia tabel'!$C$1:$T$1,0),FALSE)</f>
        <v>0.15</v>
      </c>
      <c r="AV62" s="16">
        <f>VLOOKUP(AV$4,'Tüpoloogia tabel'!$C$1:$T$51,MATCH($A62,'Tüpoloogia tabel'!$C$1:$T$1,0),FALSE)</f>
        <v>0.2</v>
      </c>
      <c r="AW62" s="16">
        <f>VLOOKUP(AW$4,'Tüpoloogia tabel'!$C$1:$T$51,MATCH($A62,'Tüpoloogia tabel'!$C$1:$T$1,0),FALSE)</f>
        <v>0.01</v>
      </c>
      <c r="AX62" s="16">
        <f>VLOOKUP(AX$4,'Tüpoloogia tabel'!$C$1:$T$51,MATCH($A62,'Tüpoloogia tabel'!$C$1:$T$1,0),FALSE)</f>
        <v>0</v>
      </c>
      <c r="AY62" s="16">
        <f>VLOOKUP(AY$4,'Tüpoloogia tabel'!$C$1:$T$51,MATCH($A62,'Tüpoloogia tabel'!$C$1:$T$1,0),FALSE)</f>
        <v>0.42</v>
      </c>
      <c r="AZ62" s="16">
        <f>VLOOKUP(AZ$4,'Tüpoloogia tabel'!$C$1:$T$51,MATCH($A62,'Tüpoloogia tabel'!$C$1:$T$1,0),FALSE)</f>
        <v>3.1</v>
      </c>
      <c r="BA62" s="232">
        <f>VLOOKUP(BA$4,'Tüpoloogia tabel'!$C$1:$T$51,MATCH($A62,'Tüpoloogia tabel'!$C$1:$T$1,0),FALSE)</f>
        <v>0.30000000000000043</v>
      </c>
      <c r="BB62" s="232">
        <f>VLOOKUP(BB$4,'Tüpoloogia tabel'!$C$1:$T$51,MATCH($A62,'Tüpoloogia tabel'!$C$1:$T$1,0),FALSE)</f>
        <v>0.37</v>
      </c>
      <c r="BC62" s="232">
        <f>VLOOKUP(BC$4,'Tüpoloogia tabel'!$C$1:$T$51,MATCH($A62,'Tüpoloogia tabel'!$C$1:$T$1,0),FALSE)</f>
        <v>0.35</v>
      </c>
      <c r="BD62" s="232">
        <f>VLOOKUP(BD$4,'Tüpoloogia tabel'!$C$1:$T$51,MATCH($A62,'Tüpoloogia tabel'!$C$1:$T$1,0),FALSE)</f>
        <v>0.45</v>
      </c>
      <c r="BE62" s="232">
        <f>VLOOKUP(BE$4,'Tüpoloogia tabel'!$C$1:$T$51,MATCH($A62,'Tüpoloogia tabel'!$C$1:$T$1,0),FALSE)</f>
        <v>0.30000000000000043</v>
      </c>
      <c r="BF62" s="16">
        <f>VLOOKUP(BF$4,'Tüpoloogia tabel'!$C$1:$T$51,MATCH($A62,'Tüpoloogia tabel'!$C$1:$T$1,0),FALSE)</f>
        <v>1.7999999999999998</v>
      </c>
      <c r="BG62" s="16">
        <f>VLOOKUP(BG$4,'Tüpoloogia tabel'!$C$1:$T$51,MATCH($A62,'Tüpoloogia tabel'!$C$1:$T$1,0),FALSE)</f>
        <v>2.199999999999998</v>
      </c>
      <c r="BH62" s="16">
        <f>VLOOKUP(BH$4,'Tüpoloogia tabel'!$C$1:$T$51,MATCH($A62,'Tüpoloogia tabel'!$C$1:$T$1,0),FALSE)</f>
        <v>1.4599999999999973</v>
      </c>
      <c r="BI62" s="16">
        <f>VLOOKUP(BI$4,'Tüpoloogia tabel'!$C$1:$T$51,MATCH($A62,'Tüpoloogia tabel'!$C$1:$T$1,0),FALSE)</f>
        <v>1.579333333333335</v>
      </c>
      <c r="BJ62" s="16">
        <f>VLOOKUP(BJ$4,'Tüpoloogia tabel'!$C$1:$T$51,MATCH($A62,'Tüpoloogia tabel'!$C$1:$T$1,0),FALSE)</f>
        <v>0.8</v>
      </c>
      <c r="BK62" s="16">
        <f>VLOOKUP(BK$4,'Tüpoloogia tabel'!$C$1:$T$51,MATCH($A62,'Tüpoloogia tabel'!$C$1:$T$1,0),FALSE)</f>
        <v>2.0649999999999999</v>
      </c>
      <c r="BL62" s="216">
        <f t="shared" si="6"/>
        <v>2442.0378877217772</v>
      </c>
      <c r="BM62" s="1">
        <v>4</v>
      </c>
      <c r="BN62" s="1">
        <v>0</v>
      </c>
      <c r="BO62" s="1">
        <f t="shared" si="7"/>
        <v>30</v>
      </c>
      <c r="BP62" s="217">
        <f t="shared" si="8"/>
        <v>93.535789473684204</v>
      </c>
      <c r="BQ62" s="217">
        <f t="shared" ref="BQ62:BS62" si="76">BP62</f>
        <v>93.535789473684204</v>
      </c>
      <c r="BR62" s="217">
        <f t="shared" si="76"/>
        <v>93.535789473684204</v>
      </c>
      <c r="BS62" s="217">
        <f t="shared" si="76"/>
        <v>93.535789473684204</v>
      </c>
      <c r="BT62" s="217">
        <f t="shared" si="9"/>
        <v>187.07157894736841</v>
      </c>
      <c r="BU62" s="217">
        <f t="shared" si="10"/>
        <v>476.65625</v>
      </c>
      <c r="BV62" s="217">
        <f t="shared" si="11"/>
        <v>577.1978333904998</v>
      </c>
      <c r="BW62" s="217">
        <f t="shared" si="12"/>
        <v>349.83870581348356</v>
      </c>
      <c r="BX62" s="216">
        <f t="shared" si="13"/>
        <v>0.17702057303443794</v>
      </c>
      <c r="BY62" s="216">
        <f t="shared" si="18"/>
        <v>213.48681107953215</v>
      </c>
      <c r="BZ62" s="216">
        <f t="shared" si="21"/>
        <v>3005.3634046147927</v>
      </c>
      <c r="CA62" s="216">
        <f t="shared" si="19"/>
        <v>2655.5246988013096</v>
      </c>
      <c r="CB62" s="218">
        <f t="shared" si="14"/>
        <v>2.875370235495172</v>
      </c>
    </row>
    <row r="63" spans="1:80" x14ac:dyDescent="0.25">
      <c r="A63" s="248" t="s">
        <v>474</v>
      </c>
      <c r="B63" s="231" t="s">
        <v>641</v>
      </c>
      <c r="C63" s="231" t="s">
        <v>462</v>
      </c>
      <c r="D63" s="249">
        <v>2</v>
      </c>
      <c r="E63" s="249">
        <v>4</v>
      </c>
      <c r="F63" s="250"/>
      <c r="G63" s="15">
        <f>(VLOOKUP(G$4,'Tüpoloogia tabel'!$C$1:$T$51,MATCH($A63,'Tüpoloogia tabel'!$C$1:$T$1,0),FALSE))*D63</f>
        <v>397.61488888888886</v>
      </c>
      <c r="H63" s="15">
        <f>(VLOOKUP(H$4,'Tüpoloogia tabel'!$C$1:$T$51,MATCH($A63,'Tüpoloogia tabel'!$C$1:$T$1,0),FALSE))*D63*E63</f>
        <v>26.397777777777776</v>
      </c>
      <c r="I63" s="15">
        <f>(VLOOKUP(I$4,'Tüpoloogia tabel'!$C$1:$T$51,MATCH($A63,'Tüpoloogia tabel'!$C$1:$T$1,0),FALSE))*D63*E63</f>
        <v>82.072222222222223</v>
      </c>
      <c r="J63" s="15">
        <f>(VLOOKUP(J$4,'Tüpoloogia tabel'!$C$1:$T$51,MATCH($A63,'Tüpoloogia tabel'!$C$1:$T$1,0),FALSE))*D63*E63</f>
        <v>1483.6316888888889</v>
      </c>
      <c r="K63" s="15">
        <f>(VLOOKUP(K$4,'Tüpoloogia tabel'!$C$1:$T$51,MATCH($A63,'Tüpoloogia tabel'!$C$1:$T$1,0),FALSE))*D63*E63</f>
        <v>1231.3891111111111</v>
      </c>
      <c r="L63" s="244">
        <f>VLOOKUP(L$4,'Tüpoloogia tabel'!$C$1:$T$51,MATCH($A63,'Tüpoloogia tabel'!$C$1:$T$1,0),FALSE)</f>
        <v>70</v>
      </c>
      <c r="M63" s="228">
        <f>VLOOKUP(M$4,'Tüpoloogia tabel'!$C$1:$T$51,MATCH($A63,'Tüpoloogia tabel'!$C$1:$T$1,0),FALSE)</f>
        <v>0</v>
      </c>
      <c r="N63" s="228">
        <f>VLOOKUP(N$4,'Tüpoloogia tabel'!$C$1:$T$51,MATCH($A63,'Tüpoloogia tabel'!$C$1:$T$1,0),FALSE)</f>
        <v>96.666666666666671</v>
      </c>
      <c r="O63" s="245">
        <f>VLOOKUP(O$4,'Tüpoloogia tabel'!$C$1:$T$51,MATCH($A63,'Tüpoloogia tabel'!$C$1:$T$1,0),FALSE)</f>
        <v>0.26409503068076284</v>
      </c>
      <c r="P63" s="228">
        <f>VLOOKUP(P$4,'Tüpoloogia tabel'!$C$1:$T$51,MATCH($A63,'Tüpoloogia tabel'!$C$1:$T$1,0),FALSE)</f>
        <v>63.333333333333329</v>
      </c>
      <c r="Q63" s="335">
        <f t="shared" si="0"/>
        <v>2917.2210526315785</v>
      </c>
      <c r="R63" s="336">
        <f t="shared" si="15"/>
        <v>2138.8774692342745</v>
      </c>
      <c r="S63" s="14">
        <f t="shared" si="1"/>
        <v>397.61488888888886</v>
      </c>
      <c r="T63" s="336">
        <f t="shared" si="2"/>
        <v>397.61488888888886</v>
      </c>
      <c r="U63" s="4">
        <f t="shared" si="3"/>
        <v>7.9199999999999919</v>
      </c>
      <c r="V63" s="337">
        <f t="shared" si="4"/>
        <v>770.42358339730401</v>
      </c>
      <c r="W63" s="338">
        <f t="shared" si="16"/>
        <v>3.8682489041019839</v>
      </c>
      <c r="X63" s="228">
        <f>VLOOKUP(X$4,'Tüpoloogia tabel'!$C$1:$T$51,MATCH($A63,'Tüpoloogia tabel'!$C$1:$T$1,0),FALSE)</f>
        <v>223.41379310344828</v>
      </c>
      <c r="Y63" s="228">
        <f>VLOOKUP(Y$4,'Tüpoloogia tabel'!$C$1:$T$51,MATCH($A63,'Tüpoloogia tabel'!$C$1:$T$1,0),FALSE)</f>
        <v>160.55172413793105</v>
      </c>
      <c r="Z63" s="229">
        <f>VLOOKUP(Z$4,'Tüpoloogia tabel'!$C$1:$T$51,MATCH($A63,'Tüpoloogia tabel'!$C$1:$T$1,0),FALSE)</f>
        <v>35.620689655172413</v>
      </c>
      <c r="AA63" s="235"/>
      <c r="AB63" s="235"/>
      <c r="AC63" s="15">
        <f>VLOOKUP(AC$4,'Tüpoloogia tabel'!$C$1:$T$51,MATCH($A63,'Tüpoloogia tabel'!$C$1:$T$1,0),FALSE)</f>
        <v>3.5061666666666658</v>
      </c>
      <c r="AD63" s="15">
        <f>VLOOKUP(AD$4,'Tüpoloogia tabel'!$C$1:$T$51,MATCH($A63,'Tüpoloogia tabel'!$C$1:$T$1,0),FALSE)</f>
        <v>2.5</v>
      </c>
      <c r="AE63" s="15">
        <f>VLOOKUP(AE$4,'Tüpoloogia tabel'!$C$1:$T$51,MATCH($A63,'Tüpoloogia tabel'!$C$1:$T$1,0),FALSE)</f>
        <v>2.2000000000000002</v>
      </c>
      <c r="AF63" s="15">
        <f>VLOOKUP(AF$4,'Tüpoloogia tabel'!$C$1:$T$51,MATCH($A63,'Tüpoloogia tabel'!$C$1:$T$1,0),FALSE)</f>
        <v>11.44736842105263</v>
      </c>
      <c r="AG63" s="15">
        <f>VLOOKUP(AG$4,'Tüpoloogia tabel'!$C$1:$T$51,MATCH($A63,'Tüpoloogia tabel'!$C$1:$T$1,0),FALSE)</f>
        <v>17.660263157894736</v>
      </c>
      <c r="AH63" s="15">
        <f>(VLOOKUP(AH$4,'Tüpoloogia tabel'!$C$1:$T$51,MATCH($A63,'Tüpoloogia tabel'!$C$1:$T$1,0),FALSE))*E63</f>
        <v>10</v>
      </c>
      <c r="AI63" s="15">
        <f>(VLOOKUP(AI$4,'Tüpoloogia tabel'!$C$1:$T$51,MATCH($A63,'Tüpoloogia tabel'!$C$1:$T$1,0),FALSE))*D63*E63</f>
        <v>3976.1488888888885</v>
      </c>
      <c r="AJ63" s="15">
        <f t="shared" si="5"/>
        <v>93.535789473684204</v>
      </c>
      <c r="AK63" s="15">
        <f>VLOOKUP(AK$4,'Tüpoloogia tabel'!$C$1:$T$51,MATCH($A63,'Tüpoloogia tabel'!$C$1:$T$1,0),FALSE)</f>
        <v>0.8</v>
      </c>
      <c r="AL63" s="15">
        <f>VLOOKUP(AL$4,'Tüpoloogia tabel'!$C$1:$T$51,MATCH($A63,'Tüpoloogia tabel'!$C$1:$T$1,0),FALSE)</f>
        <v>1</v>
      </c>
      <c r="AM63" s="15">
        <f>VLOOKUP(AM$4,'Tüpoloogia tabel'!$C$1:$T$51,MATCH($A63,'Tüpoloogia tabel'!$C$1:$T$1,0),FALSE)</f>
        <v>0.7</v>
      </c>
      <c r="AN63" s="15">
        <f>VLOOKUP(AN$4,'Tüpoloogia tabel'!$C$1:$T$51,MATCH($A63,'Tüpoloogia tabel'!$C$1:$T$1,0),FALSE)</f>
        <v>0.35</v>
      </c>
      <c r="AO63" s="15">
        <f>VLOOKUP(AO$4,'Tüpoloogia tabel'!$C$1:$T$51,MATCH($A63,'Tüpoloogia tabel'!$C$1:$T$1,0),FALSE)</f>
        <v>2.6</v>
      </c>
      <c r="AP63" s="15">
        <f>VLOOKUP(AP$4,'Tüpoloogia tabel'!$C$1:$T$51,MATCH($A63,'Tüpoloogia tabel'!$C$1:$T$1,0),FALSE)</f>
        <v>2</v>
      </c>
      <c r="AQ63" s="15">
        <f>VLOOKUP(AQ$4,'Tüpoloogia tabel'!$C$1:$T$51,MATCH($A63,'Tüpoloogia tabel'!$C$1:$T$1,0),FALSE)</f>
        <v>2.9</v>
      </c>
      <c r="AR63" s="16">
        <f>VLOOKUP(AR$4,'Tüpoloogia tabel'!$C$1:$T$51,MATCH($A63,'Tüpoloogia tabel'!$C$1:$T$1,0),FALSE)</f>
        <v>0.26</v>
      </c>
      <c r="AS63" s="16">
        <f>VLOOKUP(AS$4,'Tüpoloogia tabel'!$C$1:$T$51,MATCH($A63,'Tüpoloogia tabel'!$C$1:$T$1,0),FALSE)</f>
        <v>0.49</v>
      </c>
      <c r="AT63" s="16">
        <f>VLOOKUP(AT$4,'Tüpoloogia tabel'!$C$1:$T$51,MATCH($A63,'Tüpoloogia tabel'!$C$1:$T$1,0),FALSE)</f>
        <v>0.40500000000000003</v>
      </c>
      <c r="AU63" s="16">
        <f>VLOOKUP(AU$4,'Tüpoloogia tabel'!$C$1:$T$51,MATCH($A63,'Tüpoloogia tabel'!$C$1:$T$1,0),FALSE)</f>
        <v>0.15</v>
      </c>
      <c r="AV63" s="16">
        <f>VLOOKUP(AV$4,'Tüpoloogia tabel'!$C$1:$T$51,MATCH($A63,'Tüpoloogia tabel'!$C$1:$T$1,0),FALSE)</f>
        <v>0.2</v>
      </c>
      <c r="AW63" s="16">
        <f>VLOOKUP(AW$4,'Tüpoloogia tabel'!$C$1:$T$51,MATCH($A63,'Tüpoloogia tabel'!$C$1:$T$1,0),FALSE)</f>
        <v>0.01</v>
      </c>
      <c r="AX63" s="16">
        <f>VLOOKUP(AX$4,'Tüpoloogia tabel'!$C$1:$T$51,MATCH($A63,'Tüpoloogia tabel'!$C$1:$T$1,0),FALSE)</f>
        <v>0</v>
      </c>
      <c r="AY63" s="16">
        <f>VLOOKUP(AY$4,'Tüpoloogia tabel'!$C$1:$T$51,MATCH($A63,'Tüpoloogia tabel'!$C$1:$T$1,0),FALSE)</f>
        <v>0.42</v>
      </c>
      <c r="AZ63" s="16">
        <f>VLOOKUP(AZ$4,'Tüpoloogia tabel'!$C$1:$T$51,MATCH($A63,'Tüpoloogia tabel'!$C$1:$T$1,0),FALSE)</f>
        <v>3.1</v>
      </c>
      <c r="BA63" s="232">
        <f>VLOOKUP(BA$4,'Tüpoloogia tabel'!$C$1:$T$51,MATCH($A63,'Tüpoloogia tabel'!$C$1:$T$1,0),FALSE)</f>
        <v>0.30000000000000043</v>
      </c>
      <c r="BB63" s="232">
        <f>VLOOKUP(BB$4,'Tüpoloogia tabel'!$C$1:$T$51,MATCH($A63,'Tüpoloogia tabel'!$C$1:$T$1,0),FALSE)</f>
        <v>0.37</v>
      </c>
      <c r="BC63" s="232">
        <f>VLOOKUP(BC$4,'Tüpoloogia tabel'!$C$1:$T$51,MATCH($A63,'Tüpoloogia tabel'!$C$1:$T$1,0),FALSE)</f>
        <v>0.35</v>
      </c>
      <c r="BD63" s="232">
        <f>VLOOKUP(BD$4,'Tüpoloogia tabel'!$C$1:$T$51,MATCH($A63,'Tüpoloogia tabel'!$C$1:$T$1,0),FALSE)</f>
        <v>0.45</v>
      </c>
      <c r="BE63" s="232">
        <f>VLOOKUP(BE$4,'Tüpoloogia tabel'!$C$1:$T$51,MATCH($A63,'Tüpoloogia tabel'!$C$1:$T$1,0),FALSE)</f>
        <v>0.30000000000000043</v>
      </c>
      <c r="BF63" s="16">
        <f>VLOOKUP(BF$4,'Tüpoloogia tabel'!$C$1:$T$51,MATCH($A63,'Tüpoloogia tabel'!$C$1:$T$1,0),FALSE)</f>
        <v>1.7999999999999998</v>
      </c>
      <c r="BG63" s="16">
        <f>VLOOKUP(BG$4,'Tüpoloogia tabel'!$C$1:$T$51,MATCH($A63,'Tüpoloogia tabel'!$C$1:$T$1,0),FALSE)</f>
        <v>2.199999999999998</v>
      </c>
      <c r="BH63" s="16">
        <f>VLOOKUP(BH$4,'Tüpoloogia tabel'!$C$1:$T$51,MATCH($A63,'Tüpoloogia tabel'!$C$1:$T$1,0),FALSE)</f>
        <v>1.4599999999999973</v>
      </c>
      <c r="BI63" s="16">
        <f>VLOOKUP(BI$4,'Tüpoloogia tabel'!$C$1:$T$51,MATCH($A63,'Tüpoloogia tabel'!$C$1:$T$1,0),FALSE)</f>
        <v>1.579333333333335</v>
      </c>
      <c r="BJ63" s="16">
        <f>VLOOKUP(BJ$4,'Tüpoloogia tabel'!$C$1:$T$51,MATCH($A63,'Tüpoloogia tabel'!$C$1:$T$1,0),FALSE)</f>
        <v>0.8</v>
      </c>
      <c r="BK63" s="16">
        <f>VLOOKUP(BK$4,'Tüpoloogia tabel'!$C$1:$T$51,MATCH($A63,'Tüpoloogia tabel'!$C$1:$T$1,0),FALSE)</f>
        <v>2.0649999999999999</v>
      </c>
      <c r="BL63" s="216">
        <f t="shared" si="6"/>
        <v>3881.6116005217582</v>
      </c>
      <c r="BM63" s="1">
        <v>4</v>
      </c>
      <c r="BN63" s="1">
        <v>0</v>
      </c>
      <c r="BO63" s="1">
        <f t="shared" si="7"/>
        <v>40</v>
      </c>
      <c r="BP63" s="217">
        <f t="shared" si="8"/>
        <v>93.535789473684204</v>
      </c>
      <c r="BQ63" s="217">
        <f t="shared" ref="BQ63:BS63" si="77">BP63</f>
        <v>93.535789473684204</v>
      </c>
      <c r="BR63" s="217">
        <f t="shared" si="77"/>
        <v>93.535789473684204</v>
      </c>
      <c r="BS63" s="217">
        <f t="shared" si="77"/>
        <v>93.535789473684204</v>
      </c>
      <c r="BT63" s="217">
        <f t="shared" si="9"/>
        <v>280.60736842105263</v>
      </c>
      <c r="BU63" s="217">
        <f t="shared" si="10"/>
        <v>840.72222222222217</v>
      </c>
      <c r="BV63" s="217">
        <f t="shared" si="11"/>
        <v>1015.5030782042915</v>
      </c>
      <c r="BW63" s="217">
        <f t="shared" si="12"/>
        <v>537.46226653001293</v>
      </c>
      <c r="BX63" s="216">
        <f t="shared" si="13"/>
        <v>0.28544420607537363</v>
      </c>
      <c r="BY63" s="216">
        <f t="shared" si="18"/>
        <v>344.2457125269006</v>
      </c>
      <c r="BZ63" s="216">
        <f t="shared" si="21"/>
        <v>4763.3195795786714</v>
      </c>
      <c r="CA63" s="216">
        <f t="shared" si="19"/>
        <v>4225.8573130486584</v>
      </c>
      <c r="CB63" s="218">
        <f t="shared" si="14"/>
        <v>3.4317806409994716</v>
      </c>
    </row>
    <row r="64" spans="1:80" x14ac:dyDescent="0.25">
      <c r="A64" s="248" t="s">
        <v>474</v>
      </c>
      <c r="B64" s="231" t="s">
        <v>642</v>
      </c>
      <c r="C64" s="231" t="s">
        <v>462</v>
      </c>
      <c r="D64" s="249">
        <v>2</v>
      </c>
      <c r="E64" s="249">
        <v>5</v>
      </c>
      <c r="F64" s="250"/>
      <c r="G64" s="15">
        <f>(VLOOKUP(G$4,'Tüpoloogia tabel'!$C$1:$T$51,MATCH($A64,'Tüpoloogia tabel'!$C$1:$T$1,0),FALSE))*D64</f>
        <v>397.61488888888886</v>
      </c>
      <c r="H64" s="15">
        <f>(VLOOKUP(H$4,'Tüpoloogia tabel'!$C$1:$T$51,MATCH($A64,'Tüpoloogia tabel'!$C$1:$T$1,0),FALSE))*D64*E64</f>
        <v>32.99722222222222</v>
      </c>
      <c r="I64" s="15">
        <f>(VLOOKUP(I$4,'Tüpoloogia tabel'!$C$1:$T$51,MATCH($A64,'Tüpoloogia tabel'!$C$1:$T$1,0),FALSE))*D64*E64</f>
        <v>102.59027777777777</v>
      </c>
      <c r="J64" s="15">
        <f>(VLOOKUP(J$4,'Tüpoloogia tabel'!$C$1:$T$51,MATCH($A64,'Tüpoloogia tabel'!$C$1:$T$1,0),FALSE))*D64*E64</f>
        <v>1854.5396111111111</v>
      </c>
      <c r="K64" s="15">
        <f>(VLOOKUP(K$4,'Tüpoloogia tabel'!$C$1:$T$51,MATCH($A64,'Tüpoloogia tabel'!$C$1:$T$1,0),FALSE))*D64*E64</f>
        <v>1539.236388888889</v>
      </c>
      <c r="L64" s="244">
        <f>VLOOKUP(L$4,'Tüpoloogia tabel'!$C$1:$T$51,MATCH($A64,'Tüpoloogia tabel'!$C$1:$T$1,0),FALSE)</f>
        <v>70</v>
      </c>
      <c r="M64" s="228">
        <f>VLOOKUP(M$4,'Tüpoloogia tabel'!$C$1:$T$51,MATCH($A64,'Tüpoloogia tabel'!$C$1:$T$1,0),FALSE)</f>
        <v>0</v>
      </c>
      <c r="N64" s="228">
        <f>VLOOKUP(N$4,'Tüpoloogia tabel'!$C$1:$T$51,MATCH($A64,'Tüpoloogia tabel'!$C$1:$T$1,0),FALSE)</f>
        <v>96.666666666666671</v>
      </c>
      <c r="O64" s="245">
        <f>VLOOKUP(O$4,'Tüpoloogia tabel'!$C$1:$T$51,MATCH($A64,'Tüpoloogia tabel'!$C$1:$T$1,0),FALSE)</f>
        <v>0.26409503068076284</v>
      </c>
      <c r="P64" s="228">
        <f>VLOOKUP(P$4,'Tüpoloogia tabel'!$C$1:$T$51,MATCH($A64,'Tüpoloogia tabel'!$C$1:$T$1,0),FALSE)</f>
        <v>63.333333333333329</v>
      </c>
      <c r="Q64" s="335">
        <f t="shared" si="0"/>
        <v>4529.5394736842109</v>
      </c>
      <c r="R64" s="336">
        <f t="shared" si="15"/>
        <v>3325.3906074118527</v>
      </c>
      <c r="S64" s="14">
        <f t="shared" si="1"/>
        <v>397.61488888888886</v>
      </c>
      <c r="T64" s="336">
        <f t="shared" si="2"/>
        <v>397.61488888888886</v>
      </c>
      <c r="U64" s="4">
        <f t="shared" si="3"/>
        <v>7.9199999999999919</v>
      </c>
      <c r="V64" s="337">
        <f t="shared" si="4"/>
        <v>1196.2288662723581</v>
      </c>
      <c r="W64" s="338">
        <f t="shared" si="16"/>
        <v>4.5564309137971035</v>
      </c>
      <c r="X64" s="228">
        <f>VLOOKUP(X$4,'Tüpoloogia tabel'!$C$1:$T$51,MATCH($A64,'Tüpoloogia tabel'!$C$1:$T$1,0),FALSE)</f>
        <v>223.41379310344828</v>
      </c>
      <c r="Y64" s="228">
        <f>VLOOKUP(Y$4,'Tüpoloogia tabel'!$C$1:$T$51,MATCH($A64,'Tüpoloogia tabel'!$C$1:$T$1,0),FALSE)</f>
        <v>160.55172413793105</v>
      </c>
      <c r="Z64" s="229">
        <f>VLOOKUP(Z$4,'Tüpoloogia tabel'!$C$1:$T$51,MATCH($A64,'Tüpoloogia tabel'!$C$1:$T$1,0),FALSE)</f>
        <v>35.620689655172413</v>
      </c>
      <c r="AA64" s="235"/>
      <c r="AB64" s="235"/>
      <c r="AC64" s="15">
        <f>VLOOKUP(AC$4,'Tüpoloogia tabel'!$C$1:$T$51,MATCH($A64,'Tüpoloogia tabel'!$C$1:$T$1,0),FALSE)</f>
        <v>3.5061666666666658</v>
      </c>
      <c r="AD64" s="15">
        <f>VLOOKUP(AD$4,'Tüpoloogia tabel'!$C$1:$T$51,MATCH($A64,'Tüpoloogia tabel'!$C$1:$T$1,0),FALSE)</f>
        <v>2.5</v>
      </c>
      <c r="AE64" s="15">
        <f>VLOOKUP(AE$4,'Tüpoloogia tabel'!$C$1:$T$51,MATCH($A64,'Tüpoloogia tabel'!$C$1:$T$1,0),FALSE)</f>
        <v>2.2000000000000002</v>
      </c>
      <c r="AF64" s="15">
        <f>VLOOKUP(AF$4,'Tüpoloogia tabel'!$C$1:$T$51,MATCH($A64,'Tüpoloogia tabel'!$C$1:$T$1,0),FALSE)</f>
        <v>11.44736842105263</v>
      </c>
      <c r="AG64" s="15">
        <f>VLOOKUP(AG$4,'Tüpoloogia tabel'!$C$1:$T$51,MATCH($A64,'Tüpoloogia tabel'!$C$1:$T$1,0),FALSE)</f>
        <v>17.660263157894736</v>
      </c>
      <c r="AH64" s="15">
        <f>(VLOOKUP(AH$4,'Tüpoloogia tabel'!$C$1:$T$51,MATCH($A64,'Tüpoloogia tabel'!$C$1:$T$1,0),FALSE))*E64</f>
        <v>12.5</v>
      </c>
      <c r="AI64" s="15">
        <f>(VLOOKUP(AI$4,'Tüpoloogia tabel'!$C$1:$T$51,MATCH($A64,'Tüpoloogia tabel'!$C$1:$T$1,0),FALSE))*D64*E64</f>
        <v>4970.1861111111102</v>
      </c>
      <c r="AJ64" s="15">
        <f t="shared" si="5"/>
        <v>93.535789473684204</v>
      </c>
      <c r="AK64" s="15">
        <f>VLOOKUP(AK$4,'Tüpoloogia tabel'!$C$1:$T$51,MATCH($A64,'Tüpoloogia tabel'!$C$1:$T$1,0),FALSE)</f>
        <v>0.8</v>
      </c>
      <c r="AL64" s="15">
        <f>VLOOKUP(AL$4,'Tüpoloogia tabel'!$C$1:$T$51,MATCH($A64,'Tüpoloogia tabel'!$C$1:$T$1,0),FALSE)</f>
        <v>1</v>
      </c>
      <c r="AM64" s="15">
        <f>VLOOKUP(AM$4,'Tüpoloogia tabel'!$C$1:$T$51,MATCH($A64,'Tüpoloogia tabel'!$C$1:$T$1,0),FALSE)</f>
        <v>0.7</v>
      </c>
      <c r="AN64" s="15">
        <f>VLOOKUP(AN$4,'Tüpoloogia tabel'!$C$1:$T$51,MATCH($A64,'Tüpoloogia tabel'!$C$1:$T$1,0),FALSE)</f>
        <v>0.35</v>
      </c>
      <c r="AO64" s="15">
        <f>VLOOKUP(AO$4,'Tüpoloogia tabel'!$C$1:$T$51,MATCH($A64,'Tüpoloogia tabel'!$C$1:$T$1,0),FALSE)</f>
        <v>2.6</v>
      </c>
      <c r="AP64" s="15">
        <f>VLOOKUP(AP$4,'Tüpoloogia tabel'!$C$1:$T$51,MATCH($A64,'Tüpoloogia tabel'!$C$1:$T$1,0),FALSE)</f>
        <v>2</v>
      </c>
      <c r="AQ64" s="15">
        <f>VLOOKUP(AQ$4,'Tüpoloogia tabel'!$C$1:$T$51,MATCH($A64,'Tüpoloogia tabel'!$C$1:$T$1,0),FALSE)</f>
        <v>2.9</v>
      </c>
      <c r="AR64" s="16">
        <f>VLOOKUP(AR$4,'Tüpoloogia tabel'!$C$1:$T$51,MATCH($A64,'Tüpoloogia tabel'!$C$1:$T$1,0),FALSE)</f>
        <v>0.26</v>
      </c>
      <c r="AS64" s="16">
        <f>VLOOKUP(AS$4,'Tüpoloogia tabel'!$C$1:$T$51,MATCH($A64,'Tüpoloogia tabel'!$C$1:$T$1,0),FALSE)</f>
        <v>0.49</v>
      </c>
      <c r="AT64" s="16">
        <f>VLOOKUP(AT$4,'Tüpoloogia tabel'!$C$1:$T$51,MATCH($A64,'Tüpoloogia tabel'!$C$1:$T$1,0),FALSE)</f>
        <v>0.40500000000000003</v>
      </c>
      <c r="AU64" s="16">
        <f>VLOOKUP(AU$4,'Tüpoloogia tabel'!$C$1:$T$51,MATCH($A64,'Tüpoloogia tabel'!$C$1:$T$1,0),FALSE)</f>
        <v>0.15</v>
      </c>
      <c r="AV64" s="16">
        <f>VLOOKUP(AV$4,'Tüpoloogia tabel'!$C$1:$T$51,MATCH($A64,'Tüpoloogia tabel'!$C$1:$T$1,0),FALSE)</f>
        <v>0.2</v>
      </c>
      <c r="AW64" s="16">
        <f>VLOOKUP(AW$4,'Tüpoloogia tabel'!$C$1:$T$51,MATCH($A64,'Tüpoloogia tabel'!$C$1:$T$1,0),FALSE)</f>
        <v>0.01</v>
      </c>
      <c r="AX64" s="16">
        <f>VLOOKUP(AX$4,'Tüpoloogia tabel'!$C$1:$T$51,MATCH($A64,'Tüpoloogia tabel'!$C$1:$T$1,0),FALSE)</f>
        <v>0</v>
      </c>
      <c r="AY64" s="16">
        <f>VLOOKUP(AY$4,'Tüpoloogia tabel'!$C$1:$T$51,MATCH($A64,'Tüpoloogia tabel'!$C$1:$T$1,0),FALSE)</f>
        <v>0.42</v>
      </c>
      <c r="AZ64" s="16">
        <f>VLOOKUP(AZ$4,'Tüpoloogia tabel'!$C$1:$T$51,MATCH($A64,'Tüpoloogia tabel'!$C$1:$T$1,0),FALSE)</f>
        <v>3.1</v>
      </c>
      <c r="BA64" s="232">
        <f>VLOOKUP(BA$4,'Tüpoloogia tabel'!$C$1:$T$51,MATCH($A64,'Tüpoloogia tabel'!$C$1:$T$1,0),FALSE)</f>
        <v>0.30000000000000043</v>
      </c>
      <c r="BB64" s="232">
        <f>VLOOKUP(BB$4,'Tüpoloogia tabel'!$C$1:$T$51,MATCH($A64,'Tüpoloogia tabel'!$C$1:$T$1,0),FALSE)</f>
        <v>0.37</v>
      </c>
      <c r="BC64" s="232">
        <f>VLOOKUP(BC$4,'Tüpoloogia tabel'!$C$1:$T$51,MATCH($A64,'Tüpoloogia tabel'!$C$1:$T$1,0),FALSE)</f>
        <v>0.35</v>
      </c>
      <c r="BD64" s="232">
        <f>VLOOKUP(BD$4,'Tüpoloogia tabel'!$C$1:$T$51,MATCH($A64,'Tüpoloogia tabel'!$C$1:$T$1,0),FALSE)</f>
        <v>0.45</v>
      </c>
      <c r="BE64" s="232">
        <f>VLOOKUP(BE$4,'Tüpoloogia tabel'!$C$1:$T$51,MATCH($A64,'Tüpoloogia tabel'!$C$1:$T$1,0),FALSE)</f>
        <v>0.30000000000000043</v>
      </c>
      <c r="BF64" s="16">
        <f>VLOOKUP(BF$4,'Tüpoloogia tabel'!$C$1:$T$51,MATCH($A64,'Tüpoloogia tabel'!$C$1:$T$1,0),FALSE)</f>
        <v>1.7999999999999998</v>
      </c>
      <c r="BG64" s="16">
        <f>VLOOKUP(BG$4,'Tüpoloogia tabel'!$C$1:$T$51,MATCH($A64,'Tüpoloogia tabel'!$C$1:$T$1,0),FALSE)</f>
        <v>2.199999999999998</v>
      </c>
      <c r="BH64" s="16">
        <f>VLOOKUP(BH$4,'Tüpoloogia tabel'!$C$1:$T$51,MATCH($A64,'Tüpoloogia tabel'!$C$1:$T$1,0),FALSE)</f>
        <v>1.4599999999999973</v>
      </c>
      <c r="BI64" s="16">
        <f>VLOOKUP(BI$4,'Tüpoloogia tabel'!$C$1:$T$51,MATCH($A64,'Tüpoloogia tabel'!$C$1:$T$1,0),FALSE)</f>
        <v>1.579333333333335</v>
      </c>
      <c r="BJ64" s="16">
        <f>VLOOKUP(BJ$4,'Tüpoloogia tabel'!$C$1:$T$51,MATCH($A64,'Tüpoloogia tabel'!$C$1:$T$1,0),FALSE)</f>
        <v>0.8</v>
      </c>
      <c r="BK64" s="16">
        <f>VLOOKUP(BK$4,'Tüpoloogia tabel'!$C$1:$T$51,MATCH($A64,'Tüpoloogia tabel'!$C$1:$T$1,0),FALSE)</f>
        <v>2.0649999999999999</v>
      </c>
      <c r="BL64" s="216">
        <f t="shared" si="6"/>
        <v>5725.0132051014343</v>
      </c>
      <c r="BM64" s="1">
        <v>4</v>
      </c>
      <c r="BN64" s="1">
        <v>0</v>
      </c>
      <c r="BO64" s="1">
        <f t="shared" si="7"/>
        <v>50</v>
      </c>
      <c r="BP64" s="217">
        <f t="shared" si="8"/>
        <v>93.535789473684204</v>
      </c>
      <c r="BQ64" s="217">
        <f t="shared" ref="BQ64:BS64" si="78">BP64</f>
        <v>93.535789473684204</v>
      </c>
      <c r="BR64" s="217">
        <f t="shared" si="78"/>
        <v>93.535789473684204</v>
      </c>
      <c r="BS64" s="217">
        <f t="shared" si="78"/>
        <v>93.535789473684204</v>
      </c>
      <c r="BT64" s="217">
        <f t="shared" si="9"/>
        <v>374.14315789473682</v>
      </c>
      <c r="BU64" s="217">
        <f t="shared" si="10"/>
        <v>1307.3784722222222</v>
      </c>
      <c r="BV64" s="217">
        <f t="shared" si="11"/>
        <v>1576.761306526563</v>
      </c>
      <c r="BW64" s="217">
        <f t="shared" si="12"/>
        <v>776.72608032010373</v>
      </c>
      <c r="BX64" s="216">
        <f t="shared" si="13"/>
        <v>0.42428273677712808</v>
      </c>
      <c r="BY64" s="216">
        <f t="shared" si="18"/>
        <v>511.68498055321646</v>
      </c>
      <c r="BZ64" s="216">
        <f t="shared" si="21"/>
        <v>7013.4242659747542</v>
      </c>
      <c r="CA64" s="216">
        <f t="shared" si="19"/>
        <v>6236.6981856546508</v>
      </c>
      <c r="CB64" s="218">
        <f t="shared" si="14"/>
        <v>4.051813113745748</v>
      </c>
    </row>
    <row r="65" spans="1:80" x14ac:dyDescent="0.25">
      <c r="A65" s="248" t="s">
        <v>474</v>
      </c>
      <c r="B65" s="231" t="s">
        <v>643</v>
      </c>
      <c r="C65" s="231" t="s">
        <v>462</v>
      </c>
      <c r="D65" s="249">
        <v>3</v>
      </c>
      <c r="E65" s="249">
        <v>1</v>
      </c>
      <c r="F65" s="250"/>
      <c r="G65" s="15">
        <f>(VLOOKUP(G$4,'Tüpoloogia tabel'!$C$1:$T$51,MATCH($A65,'Tüpoloogia tabel'!$C$1:$T$1,0),FALSE))*D65</f>
        <v>596.42233333333331</v>
      </c>
      <c r="H65" s="15">
        <f>(VLOOKUP(H$4,'Tüpoloogia tabel'!$C$1:$T$51,MATCH($A65,'Tüpoloogia tabel'!$C$1:$T$1,0),FALSE))*D65*E65</f>
        <v>9.899166666666666</v>
      </c>
      <c r="I65" s="15">
        <f>(VLOOKUP(I$4,'Tüpoloogia tabel'!$C$1:$T$51,MATCH($A65,'Tüpoloogia tabel'!$C$1:$T$1,0),FALSE))*D65*E65</f>
        <v>30.777083333333334</v>
      </c>
      <c r="J65" s="15">
        <f>(VLOOKUP(J$4,'Tüpoloogia tabel'!$C$1:$T$51,MATCH($A65,'Tüpoloogia tabel'!$C$1:$T$1,0),FALSE))*D65*E65</f>
        <v>556.36188333333337</v>
      </c>
      <c r="K65" s="15">
        <f>(VLOOKUP(K$4,'Tüpoloogia tabel'!$C$1:$T$51,MATCH($A65,'Tüpoloogia tabel'!$C$1:$T$1,0),FALSE))*D65*E65</f>
        <v>461.77091666666666</v>
      </c>
      <c r="L65" s="244">
        <f>VLOOKUP(L$4,'Tüpoloogia tabel'!$C$1:$T$51,MATCH($A65,'Tüpoloogia tabel'!$C$1:$T$1,0),FALSE)</f>
        <v>70</v>
      </c>
      <c r="M65" s="228">
        <f>VLOOKUP(M$4,'Tüpoloogia tabel'!$C$1:$T$51,MATCH($A65,'Tüpoloogia tabel'!$C$1:$T$1,0),FALSE)</f>
        <v>0</v>
      </c>
      <c r="N65" s="228">
        <f>VLOOKUP(N$4,'Tüpoloogia tabel'!$C$1:$T$51,MATCH($A65,'Tüpoloogia tabel'!$C$1:$T$1,0),FALSE)</f>
        <v>96.666666666666671</v>
      </c>
      <c r="O65" s="245">
        <f>VLOOKUP(O$4,'Tüpoloogia tabel'!$C$1:$T$51,MATCH($A65,'Tüpoloogia tabel'!$C$1:$T$1,0),FALSE)</f>
        <v>0.26409503068076284</v>
      </c>
      <c r="P65" s="228">
        <f>VLOOKUP(P$4,'Tüpoloogia tabel'!$C$1:$T$51,MATCH($A65,'Tüpoloogia tabel'!$C$1:$T$1,0),FALSE)</f>
        <v>63.333333333333329</v>
      </c>
      <c r="Q65" s="335">
        <f t="shared" si="0"/>
        <v>287.79868421052635</v>
      </c>
      <c r="R65" s="336">
        <f t="shared" si="15"/>
        <v>199.91248187406421</v>
      </c>
      <c r="S65" s="14">
        <f t="shared" si="1"/>
        <v>596.42233333333331</v>
      </c>
      <c r="T65" s="336">
        <f t="shared" si="2"/>
        <v>596.42233333333331</v>
      </c>
      <c r="U65" s="4">
        <f t="shared" si="3"/>
        <v>11.879999999999988</v>
      </c>
      <c r="V65" s="337">
        <f t="shared" si="4"/>
        <v>76.006202336462138</v>
      </c>
      <c r="W65" s="338">
        <f t="shared" si="16"/>
        <v>2.9890962574381947</v>
      </c>
      <c r="X65" s="228">
        <f>VLOOKUP(X$4,'Tüpoloogia tabel'!$C$1:$T$51,MATCH($A65,'Tüpoloogia tabel'!$C$1:$T$1,0),FALSE)</f>
        <v>223.41379310344828</v>
      </c>
      <c r="Y65" s="228">
        <f>VLOOKUP(Y$4,'Tüpoloogia tabel'!$C$1:$T$51,MATCH($A65,'Tüpoloogia tabel'!$C$1:$T$1,0),FALSE)</f>
        <v>160.55172413793105</v>
      </c>
      <c r="Z65" s="229">
        <f>VLOOKUP(Z$4,'Tüpoloogia tabel'!$C$1:$T$51,MATCH($A65,'Tüpoloogia tabel'!$C$1:$T$1,0),FALSE)</f>
        <v>35.620689655172413</v>
      </c>
      <c r="AA65" s="235"/>
      <c r="AB65" s="235"/>
      <c r="AC65" s="15">
        <f>VLOOKUP(AC$4,'Tüpoloogia tabel'!$C$1:$T$51,MATCH($A65,'Tüpoloogia tabel'!$C$1:$T$1,0),FALSE)</f>
        <v>3.5061666666666658</v>
      </c>
      <c r="AD65" s="15">
        <f>VLOOKUP(AD$4,'Tüpoloogia tabel'!$C$1:$T$51,MATCH($A65,'Tüpoloogia tabel'!$C$1:$T$1,0),FALSE)</f>
        <v>2.5</v>
      </c>
      <c r="AE65" s="15">
        <f>VLOOKUP(AE$4,'Tüpoloogia tabel'!$C$1:$T$51,MATCH($A65,'Tüpoloogia tabel'!$C$1:$T$1,0),FALSE)</f>
        <v>2.2000000000000002</v>
      </c>
      <c r="AF65" s="15">
        <f>VLOOKUP(AF$4,'Tüpoloogia tabel'!$C$1:$T$51,MATCH($A65,'Tüpoloogia tabel'!$C$1:$T$1,0),FALSE)</f>
        <v>11.44736842105263</v>
      </c>
      <c r="AG65" s="15">
        <f>VLOOKUP(AG$4,'Tüpoloogia tabel'!$C$1:$T$51,MATCH($A65,'Tüpoloogia tabel'!$C$1:$T$1,0),FALSE)</f>
        <v>17.660263157894736</v>
      </c>
      <c r="AH65" s="15">
        <f>(VLOOKUP(AH$4,'Tüpoloogia tabel'!$C$1:$T$51,MATCH($A65,'Tüpoloogia tabel'!$C$1:$T$1,0),FALSE))*E65</f>
        <v>2.5</v>
      </c>
      <c r="AI65" s="15">
        <f>(VLOOKUP(AI$4,'Tüpoloogia tabel'!$C$1:$T$51,MATCH($A65,'Tüpoloogia tabel'!$C$1:$T$1,0),FALSE))*D65*E65</f>
        <v>1491.0558333333331</v>
      </c>
      <c r="AJ65" s="15">
        <f t="shared" si="5"/>
        <v>128.85631578947368</v>
      </c>
      <c r="AK65" s="15">
        <f>VLOOKUP(AK$4,'Tüpoloogia tabel'!$C$1:$T$51,MATCH($A65,'Tüpoloogia tabel'!$C$1:$T$1,0),FALSE)</f>
        <v>0.8</v>
      </c>
      <c r="AL65" s="15">
        <f>VLOOKUP(AL$4,'Tüpoloogia tabel'!$C$1:$T$51,MATCH($A65,'Tüpoloogia tabel'!$C$1:$T$1,0),FALSE)</f>
        <v>1</v>
      </c>
      <c r="AM65" s="15">
        <f>VLOOKUP(AM$4,'Tüpoloogia tabel'!$C$1:$T$51,MATCH($A65,'Tüpoloogia tabel'!$C$1:$T$1,0),FALSE)</f>
        <v>0.7</v>
      </c>
      <c r="AN65" s="15">
        <f>VLOOKUP(AN$4,'Tüpoloogia tabel'!$C$1:$T$51,MATCH($A65,'Tüpoloogia tabel'!$C$1:$T$1,0),FALSE)</f>
        <v>0.35</v>
      </c>
      <c r="AO65" s="15">
        <f>VLOOKUP(AO$4,'Tüpoloogia tabel'!$C$1:$T$51,MATCH($A65,'Tüpoloogia tabel'!$C$1:$T$1,0),FALSE)</f>
        <v>2.6</v>
      </c>
      <c r="AP65" s="15">
        <f>VLOOKUP(AP$4,'Tüpoloogia tabel'!$C$1:$T$51,MATCH($A65,'Tüpoloogia tabel'!$C$1:$T$1,0),FALSE)</f>
        <v>2</v>
      </c>
      <c r="AQ65" s="15">
        <f>VLOOKUP(AQ$4,'Tüpoloogia tabel'!$C$1:$T$51,MATCH($A65,'Tüpoloogia tabel'!$C$1:$T$1,0),FALSE)</f>
        <v>2.9</v>
      </c>
      <c r="AR65" s="16">
        <f>VLOOKUP(AR$4,'Tüpoloogia tabel'!$C$1:$T$51,MATCH($A65,'Tüpoloogia tabel'!$C$1:$T$1,0),FALSE)</f>
        <v>0.26</v>
      </c>
      <c r="AS65" s="16">
        <f>VLOOKUP(AS$4,'Tüpoloogia tabel'!$C$1:$T$51,MATCH($A65,'Tüpoloogia tabel'!$C$1:$T$1,0),FALSE)</f>
        <v>0.49</v>
      </c>
      <c r="AT65" s="16">
        <f>VLOOKUP(AT$4,'Tüpoloogia tabel'!$C$1:$T$51,MATCH($A65,'Tüpoloogia tabel'!$C$1:$T$1,0),FALSE)</f>
        <v>0.40500000000000003</v>
      </c>
      <c r="AU65" s="16">
        <f>VLOOKUP(AU$4,'Tüpoloogia tabel'!$C$1:$T$51,MATCH($A65,'Tüpoloogia tabel'!$C$1:$T$1,0),FALSE)</f>
        <v>0.15</v>
      </c>
      <c r="AV65" s="16">
        <f>VLOOKUP(AV$4,'Tüpoloogia tabel'!$C$1:$T$51,MATCH($A65,'Tüpoloogia tabel'!$C$1:$T$1,0),FALSE)</f>
        <v>0.2</v>
      </c>
      <c r="AW65" s="16">
        <f>VLOOKUP(AW$4,'Tüpoloogia tabel'!$C$1:$T$51,MATCH($A65,'Tüpoloogia tabel'!$C$1:$T$1,0),FALSE)</f>
        <v>0.01</v>
      </c>
      <c r="AX65" s="16">
        <f>VLOOKUP(AX$4,'Tüpoloogia tabel'!$C$1:$T$51,MATCH($A65,'Tüpoloogia tabel'!$C$1:$T$1,0),FALSE)</f>
        <v>0</v>
      </c>
      <c r="AY65" s="16">
        <f>VLOOKUP(AY$4,'Tüpoloogia tabel'!$C$1:$T$51,MATCH($A65,'Tüpoloogia tabel'!$C$1:$T$1,0),FALSE)</f>
        <v>0.42</v>
      </c>
      <c r="AZ65" s="16">
        <f>VLOOKUP(AZ$4,'Tüpoloogia tabel'!$C$1:$T$51,MATCH($A65,'Tüpoloogia tabel'!$C$1:$T$1,0),FALSE)</f>
        <v>3.1</v>
      </c>
      <c r="BA65" s="232">
        <f>VLOOKUP(BA$4,'Tüpoloogia tabel'!$C$1:$T$51,MATCH($A65,'Tüpoloogia tabel'!$C$1:$T$1,0),FALSE)</f>
        <v>0.30000000000000043</v>
      </c>
      <c r="BB65" s="232">
        <f>VLOOKUP(BB$4,'Tüpoloogia tabel'!$C$1:$T$51,MATCH($A65,'Tüpoloogia tabel'!$C$1:$T$1,0),FALSE)</f>
        <v>0.37</v>
      </c>
      <c r="BC65" s="232">
        <f>VLOOKUP(BC$4,'Tüpoloogia tabel'!$C$1:$T$51,MATCH($A65,'Tüpoloogia tabel'!$C$1:$T$1,0),FALSE)</f>
        <v>0.35</v>
      </c>
      <c r="BD65" s="232">
        <f>VLOOKUP(BD$4,'Tüpoloogia tabel'!$C$1:$T$51,MATCH($A65,'Tüpoloogia tabel'!$C$1:$T$1,0),FALSE)</f>
        <v>0.45</v>
      </c>
      <c r="BE65" s="232">
        <f>VLOOKUP(BE$4,'Tüpoloogia tabel'!$C$1:$T$51,MATCH($A65,'Tüpoloogia tabel'!$C$1:$T$1,0),FALSE)</f>
        <v>0.30000000000000043</v>
      </c>
      <c r="BF65" s="16">
        <f>VLOOKUP(BF$4,'Tüpoloogia tabel'!$C$1:$T$51,MATCH($A65,'Tüpoloogia tabel'!$C$1:$T$1,0),FALSE)</f>
        <v>1.7999999999999998</v>
      </c>
      <c r="BG65" s="16">
        <f>VLOOKUP(BG$4,'Tüpoloogia tabel'!$C$1:$T$51,MATCH($A65,'Tüpoloogia tabel'!$C$1:$T$1,0),FALSE)</f>
        <v>2.199999999999998</v>
      </c>
      <c r="BH65" s="16">
        <f>VLOOKUP(BH$4,'Tüpoloogia tabel'!$C$1:$T$51,MATCH($A65,'Tüpoloogia tabel'!$C$1:$T$1,0),FALSE)</f>
        <v>1.4599999999999973</v>
      </c>
      <c r="BI65" s="16">
        <f>VLOOKUP(BI$4,'Tüpoloogia tabel'!$C$1:$T$51,MATCH($A65,'Tüpoloogia tabel'!$C$1:$T$1,0),FALSE)</f>
        <v>1.579333333333335</v>
      </c>
      <c r="BJ65" s="16">
        <f>VLOOKUP(BJ$4,'Tüpoloogia tabel'!$C$1:$T$51,MATCH($A65,'Tüpoloogia tabel'!$C$1:$T$1,0),FALSE)</f>
        <v>0.8</v>
      </c>
      <c r="BK65" s="16">
        <f>VLOOKUP(BK$4,'Tüpoloogia tabel'!$C$1:$T$51,MATCH($A65,'Tüpoloogia tabel'!$C$1:$T$1,0),FALSE)</f>
        <v>2.0649999999999999</v>
      </c>
      <c r="BL65" s="216">
        <f t="shared" si="6"/>
        <v>1148.4731604058218</v>
      </c>
      <c r="BM65" s="1">
        <v>4</v>
      </c>
      <c r="BN65" s="1">
        <v>0</v>
      </c>
      <c r="BO65" s="1">
        <f t="shared" si="7"/>
        <v>10</v>
      </c>
      <c r="BP65" s="217">
        <f t="shared" si="8"/>
        <v>128.85631578947368</v>
      </c>
      <c r="BQ65" s="217">
        <f t="shared" ref="BQ65:BS65" si="79">BP65</f>
        <v>128.85631578947368</v>
      </c>
      <c r="BR65" s="217">
        <f t="shared" si="79"/>
        <v>128.85631578947368</v>
      </c>
      <c r="BS65" s="217">
        <f t="shared" si="79"/>
        <v>128.85631578947368</v>
      </c>
      <c r="BT65" s="217">
        <f t="shared" si="9"/>
        <v>0</v>
      </c>
      <c r="BU65" s="217">
        <f t="shared" si="10"/>
        <v>84.442708333333343</v>
      </c>
      <c r="BV65" s="217">
        <f t="shared" si="11"/>
        <v>100.18454016547388</v>
      </c>
      <c r="BW65" s="217">
        <f t="shared" si="12"/>
        <v>179.33235686949902</v>
      </c>
      <c r="BX65" s="216">
        <f t="shared" si="13"/>
        <v>4.3509288164856587E-2</v>
      </c>
      <c r="BY65" s="216">
        <f t="shared" si="18"/>
        <v>52.472201526817038</v>
      </c>
      <c r="BZ65" s="216">
        <f t="shared" si="21"/>
        <v>1380.2777188021378</v>
      </c>
      <c r="CA65" s="216">
        <f t="shared" si="19"/>
        <v>1200.9453619326389</v>
      </c>
      <c r="CB65" s="218">
        <f t="shared" si="14"/>
        <v>2.6007384150603658</v>
      </c>
    </row>
    <row r="66" spans="1:80" x14ac:dyDescent="0.25">
      <c r="A66" s="248" t="s">
        <v>474</v>
      </c>
      <c r="B66" s="231" t="s">
        <v>644</v>
      </c>
      <c r="C66" s="231" t="s">
        <v>462</v>
      </c>
      <c r="D66" s="249">
        <v>3</v>
      </c>
      <c r="E66" s="249">
        <v>2</v>
      </c>
      <c r="F66" s="250"/>
      <c r="G66" s="15">
        <f>(VLOOKUP(G$4,'Tüpoloogia tabel'!$C$1:$T$51,MATCH($A66,'Tüpoloogia tabel'!$C$1:$T$1,0),FALSE))*D66</f>
        <v>596.42233333333331</v>
      </c>
      <c r="H66" s="15">
        <f>(VLOOKUP(H$4,'Tüpoloogia tabel'!$C$1:$T$51,MATCH($A66,'Tüpoloogia tabel'!$C$1:$T$1,0),FALSE))*D66*E66</f>
        <v>19.798333333333332</v>
      </c>
      <c r="I66" s="15">
        <f>(VLOOKUP(I$4,'Tüpoloogia tabel'!$C$1:$T$51,MATCH($A66,'Tüpoloogia tabel'!$C$1:$T$1,0),FALSE))*D66*E66</f>
        <v>61.554166666666667</v>
      </c>
      <c r="J66" s="15">
        <f>(VLOOKUP(J$4,'Tüpoloogia tabel'!$C$1:$T$51,MATCH($A66,'Tüpoloogia tabel'!$C$1:$T$1,0),FALSE))*D66*E66</f>
        <v>1112.7237666666667</v>
      </c>
      <c r="K66" s="15">
        <f>(VLOOKUP(K$4,'Tüpoloogia tabel'!$C$1:$T$51,MATCH($A66,'Tüpoloogia tabel'!$C$1:$T$1,0),FALSE))*D66*E66</f>
        <v>923.54183333333333</v>
      </c>
      <c r="L66" s="244">
        <f>VLOOKUP(L$4,'Tüpoloogia tabel'!$C$1:$T$51,MATCH($A66,'Tüpoloogia tabel'!$C$1:$T$1,0),FALSE)</f>
        <v>70</v>
      </c>
      <c r="M66" s="228">
        <f>VLOOKUP(M$4,'Tüpoloogia tabel'!$C$1:$T$51,MATCH($A66,'Tüpoloogia tabel'!$C$1:$T$1,0),FALSE)</f>
        <v>0</v>
      </c>
      <c r="N66" s="228">
        <f>VLOOKUP(N$4,'Tüpoloogia tabel'!$C$1:$T$51,MATCH($A66,'Tüpoloogia tabel'!$C$1:$T$1,0),FALSE)</f>
        <v>96.666666666666671</v>
      </c>
      <c r="O66" s="245">
        <f>VLOOKUP(O$4,'Tüpoloogia tabel'!$C$1:$T$51,MATCH($A66,'Tüpoloogia tabel'!$C$1:$T$1,0),FALSE)</f>
        <v>0.26409503068076284</v>
      </c>
      <c r="P66" s="228">
        <f>VLOOKUP(P$4,'Tüpoloogia tabel'!$C$1:$T$51,MATCH($A66,'Tüpoloogia tabel'!$C$1:$T$1,0),FALSE)</f>
        <v>63.333333333333329</v>
      </c>
      <c r="Q66" s="335">
        <f t="shared" si="0"/>
        <v>1105.4052631578948</v>
      </c>
      <c r="R66" s="336">
        <f t="shared" si="15"/>
        <v>801.59322626953394</v>
      </c>
      <c r="S66" s="14">
        <f t="shared" si="1"/>
        <v>596.42233333333331</v>
      </c>
      <c r="T66" s="336">
        <f t="shared" si="2"/>
        <v>596.42233333333331</v>
      </c>
      <c r="U66" s="4">
        <f t="shared" si="3"/>
        <v>11.879999999999988</v>
      </c>
      <c r="V66" s="337">
        <f t="shared" si="4"/>
        <v>291.93203688836093</v>
      </c>
      <c r="W66" s="338">
        <f t="shared" si="16"/>
        <v>2.7430265962340616</v>
      </c>
      <c r="X66" s="228">
        <f>VLOOKUP(X$4,'Tüpoloogia tabel'!$C$1:$T$51,MATCH($A66,'Tüpoloogia tabel'!$C$1:$T$1,0),FALSE)</f>
        <v>223.41379310344828</v>
      </c>
      <c r="Y66" s="228">
        <f>VLOOKUP(Y$4,'Tüpoloogia tabel'!$C$1:$T$51,MATCH($A66,'Tüpoloogia tabel'!$C$1:$T$1,0),FALSE)</f>
        <v>160.55172413793105</v>
      </c>
      <c r="Z66" s="229">
        <f>VLOOKUP(Z$4,'Tüpoloogia tabel'!$C$1:$T$51,MATCH($A66,'Tüpoloogia tabel'!$C$1:$T$1,0),FALSE)</f>
        <v>35.620689655172413</v>
      </c>
      <c r="AA66" s="235"/>
      <c r="AB66" s="235"/>
      <c r="AC66" s="15">
        <f>VLOOKUP(AC$4,'Tüpoloogia tabel'!$C$1:$T$51,MATCH($A66,'Tüpoloogia tabel'!$C$1:$T$1,0),FALSE)</f>
        <v>3.5061666666666658</v>
      </c>
      <c r="AD66" s="15">
        <f>VLOOKUP(AD$4,'Tüpoloogia tabel'!$C$1:$T$51,MATCH($A66,'Tüpoloogia tabel'!$C$1:$T$1,0),FALSE)</f>
        <v>2.5</v>
      </c>
      <c r="AE66" s="15">
        <f>VLOOKUP(AE$4,'Tüpoloogia tabel'!$C$1:$T$51,MATCH($A66,'Tüpoloogia tabel'!$C$1:$T$1,0),FALSE)</f>
        <v>2.2000000000000002</v>
      </c>
      <c r="AF66" s="15">
        <f>VLOOKUP(AF$4,'Tüpoloogia tabel'!$C$1:$T$51,MATCH($A66,'Tüpoloogia tabel'!$C$1:$T$1,0),FALSE)</f>
        <v>11.44736842105263</v>
      </c>
      <c r="AG66" s="15">
        <f>VLOOKUP(AG$4,'Tüpoloogia tabel'!$C$1:$T$51,MATCH($A66,'Tüpoloogia tabel'!$C$1:$T$1,0),FALSE)</f>
        <v>17.660263157894736</v>
      </c>
      <c r="AH66" s="15">
        <f>(VLOOKUP(AH$4,'Tüpoloogia tabel'!$C$1:$T$51,MATCH($A66,'Tüpoloogia tabel'!$C$1:$T$1,0),FALSE))*E66</f>
        <v>5</v>
      </c>
      <c r="AI66" s="15">
        <f>(VLOOKUP(AI$4,'Tüpoloogia tabel'!$C$1:$T$51,MATCH($A66,'Tüpoloogia tabel'!$C$1:$T$1,0),FALSE))*D66*E66</f>
        <v>2982.1116666666662</v>
      </c>
      <c r="AJ66" s="15">
        <f t="shared" si="5"/>
        <v>128.85631578947368</v>
      </c>
      <c r="AK66" s="15">
        <f>VLOOKUP(AK$4,'Tüpoloogia tabel'!$C$1:$T$51,MATCH($A66,'Tüpoloogia tabel'!$C$1:$T$1,0),FALSE)</f>
        <v>0.8</v>
      </c>
      <c r="AL66" s="15">
        <f>VLOOKUP(AL$4,'Tüpoloogia tabel'!$C$1:$T$51,MATCH($A66,'Tüpoloogia tabel'!$C$1:$T$1,0),FALSE)</f>
        <v>1</v>
      </c>
      <c r="AM66" s="15">
        <f>VLOOKUP(AM$4,'Tüpoloogia tabel'!$C$1:$T$51,MATCH($A66,'Tüpoloogia tabel'!$C$1:$T$1,0),FALSE)</f>
        <v>0.7</v>
      </c>
      <c r="AN66" s="15">
        <f>VLOOKUP(AN$4,'Tüpoloogia tabel'!$C$1:$T$51,MATCH($A66,'Tüpoloogia tabel'!$C$1:$T$1,0),FALSE)</f>
        <v>0.35</v>
      </c>
      <c r="AO66" s="15">
        <f>VLOOKUP(AO$4,'Tüpoloogia tabel'!$C$1:$T$51,MATCH($A66,'Tüpoloogia tabel'!$C$1:$T$1,0),FALSE)</f>
        <v>2.6</v>
      </c>
      <c r="AP66" s="15">
        <f>VLOOKUP(AP$4,'Tüpoloogia tabel'!$C$1:$T$51,MATCH($A66,'Tüpoloogia tabel'!$C$1:$T$1,0),FALSE)</f>
        <v>2</v>
      </c>
      <c r="AQ66" s="15">
        <f>VLOOKUP(AQ$4,'Tüpoloogia tabel'!$C$1:$T$51,MATCH($A66,'Tüpoloogia tabel'!$C$1:$T$1,0),FALSE)</f>
        <v>2.9</v>
      </c>
      <c r="AR66" s="16">
        <f>VLOOKUP(AR$4,'Tüpoloogia tabel'!$C$1:$T$51,MATCH($A66,'Tüpoloogia tabel'!$C$1:$T$1,0),FALSE)</f>
        <v>0.26</v>
      </c>
      <c r="AS66" s="16">
        <f>VLOOKUP(AS$4,'Tüpoloogia tabel'!$C$1:$T$51,MATCH($A66,'Tüpoloogia tabel'!$C$1:$T$1,0),FALSE)</f>
        <v>0.49</v>
      </c>
      <c r="AT66" s="16">
        <f>VLOOKUP(AT$4,'Tüpoloogia tabel'!$C$1:$T$51,MATCH($A66,'Tüpoloogia tabel'!$C$1:$T$1,0),FALSE)</f>
        <v>0.40500000000000003</v>
      </c>
      <c r="AU66" s="16">
        <f>VLOOKUP(AU$4,'Tüpoloogia tabel'!$C$1:$T$51,MATCH($A66,'Tüpoloogia tabel'!$C$1:$T$1,0),FALSE)</f>
        <v>0.15</v>
      </c>
      <c r="AV66" s="16">
        <f>VLOOKUP(AV$4,'Tüpoloogia tabel'!$C$1:$T$51,MATCH($A66,'Tüpoloogia tabel'!$C$1:$T$1,0),FALSE)</f>
        <v>0.2</v>
      </c>
      <c r="AW66" s="16">
        <f>VLOOKUP(AW$4,'Tüpoloogia tabel'!$C$1:$T$51,MATCH($A66,'Tüpoloogia tabel'!$C$1:$T$1,0),FALSE)</f>
        <v>0.01</v>
      </c>
      <c r="AX66" s="16">
        <f>VLOOKUP(AX$4,'Tüpoloogia tabel'!$C$1:$T$51,MATCH($A66,'Tüpoloogia tabel'!$C$1:$T$1,0),FALSE)</f>
        <v>0</v>
      </c>
      <c r="AY66" s="16">
        <f>VLOOKUP(AY$4,'Tüpoloogia tabel'!$C$1:$T$51,MATCH($A66,'Tüpoloogia tabel'!$C$1:$T$1,0),FALSE)</f>
        <v>0.42</v>
      </c>
      <c r="AZ66" s="16">
        <f>VLOOKUP(AZ$4,'Tüpoloogia tabel'!$C$1:$T$51,MATCH($A66,'Tüpoloogia tabel'!$C$1:$T$1,0),FALSE)</f>
        <v>3.1</v>
      </c>
      <c r="BA66" s="232">
        <f>VLOOKUP(BA$4,'Tüpoloogia tabel'!$C$1:$T$51,MATCH($A66,'Tüpoloogia tabel'!$C$1:$T$1,0),FALSE)</f>
        <v>0.30000000000000043</v>
      </c>
      <c r="BB66" s="232">
        <f>VLOOKUP(BB$4,'Tüpoloogia tabel'!$C$1:$T$51,MATCH($A66,'Tüpoloogia tabel'!$C$1:$T$1,0),FALSE)</f>
        <v>0.37</v>
      </c>
      <c r="BC66" s="232">
        <f>VLOOKUP(BC$4,'Tüpoloogia tabel'!$C$1:$T$51,MATCH($A66,'Tüpoloogia tabel'!$C$1:$T$1,0),FALSE)</f>
        <v>0.35</v>
      </c>
      <c r="BD66" s="232">
        <f>VLOOKUP(BD$4,'Tüpoloogia tabel'!$C$1:$T$51,MATCH($A66,'Tüpoloogia tabel'!$C$1:$T$1,0),FALSE)</f>
        <v>0.45</v>
      </c>
      <c r="BE66" s="232">
        <f>VLOOKUP(BE$4,'Tüpoloogia tabel'!$C$1:$T$51,MATCH($A66,'Tüpoloogia tabel'!$C$1:$T$1,0),FALSE)</f>
        <v>0.30000000000000043</v>
      </c>
      <c r="BF66" s="16">
        <f>VLOOKUP(BF$4,'Tüpoloogia tabel'!$C$1:$T$51,MATCH($A66,'Tüpoloogia tabel'!$C$1:$T$1,0),FALSE)</f>
        <v>1.7999999999999998</v>
      </c>
      <c r="BG66" s="16">
        <f>VLOOKUP(BG$4,'Tüpoloogia tabel'!$C$1:$T$51,MATCH($A66,'Tüpoloogia tabel'!$C$1:$T$1,0),FALSE)</f>
        <v>2.199999999999998</v>
      </c>
      <c r="BH66" s="16">
        <f>VLOOKUP(BH$4,'Tüpoloogia tabel'!$C$1:$T$51,MATCH($A66,'Tüpoloogia tabel'!$C$1:$T$1,0),FALSE)</f>
        <v>1.4599999999999973</v>
      </c>
      <c r="BI66" s="16">
        <f>VLOOKUP(BI$4,'Tüpoloogia tabel'!$C$1:$T$51,MATCH($A66,'Tüpoloogia tabel'!$C$1:$T$1,0),FALSE)</f>
        <v>1.579333333333335</v>
      </c>
      <c r="BJ66" s="16">
        <f>VLOOKUP(BJ$4,'Tüpoloogia tabel'!$C$1:$T$51,MATCH($A66,'Tüpoloogia tabel'!$C$1:$T$1,0),FALSE)</f>
        <v>0.8</v>
      </c>
      <c r="BK66" s="16">
        <f>VLOOKUP(BK$4,'Tüpoloogia tabel'!$C$1:$T$51,MATCH($A66,'Tüpoloogia tabel'!$C$1:$T$1,0),FALSE)</f>
        <v>2.0649999999999999</v>
      </c>
      <c r="BL66" s="216">
        <f t="shared" si="6"/>
        <v>2083.2620084811851</v>
      </c>
      <c r="BM66" s="1">
        <v>4</v>
      </c>
      <c r="BN66" s="1">
        <v>0</v>
      </c>
      <c r="BO66" s="1">
        <f t="shared" si="7"/>
        <v>20</v>
      </c>
      <c r="BP66" s="217">
        <f t="shared" si="8"/>
        <v>128.85631578947368</v>
      </c>
      <c r="BQ66" s="217">
        <f t="shared" ref="BQ66:BS66" si="80">BP66</f>
        <v>128.85631578947368</v>
      </c>
      <c r="BR66" s="217">
        <f t="shared" si="80"/>
        <v>128.85631578947368</v>
      </c>
      <c r="BS66" s="217">
        <f t="shared" si="80"/>
        <v>128.85631578947368</v>
      </c>
      <c r="BT66" s="217">
        <f t="shared" si="9"/>
        <v>128.85631578947368</v>
      </c>
      <c r="BU66" s="217">
        <f t="shared" si="10"/>
        <v>322.77083333333337</v>
      </c>
      <c r="BV66" s="217">
        <f t="shared" si="11"/>
        <v>384.79855559366655</v>
      </c>
      <c r="BW66" s="217">
        <f t="shared" si="12"/>
        <v>302.75880650723468</v>
      </c>
      <c r="BX66" s="216">
        <f t="shared" si="13"/>
        <v>0.1221218877111761</v>
      </c>
      <c r="BY66" s="216">
        <f t="shared" si="18"/>
        <v>147.27899657967839</v>
      </c>
      <c r="BZ66" s="216">
        <f t="shared" si="21"/>
        <v>2533.2998115680984</v>
      </c>
      <c r="CA66" s="216">
        <f t="shared" si="19"/>
        <v>2230.5410050608634</v>
      </c>
      <c r="CB66" s="218">
        <f t="shared" si="14"/>
        <v>2.4152029984502019</v>
      </c>
    </row>
    <row r="67" spans="1:80" x14ac:dyDescent="0.25">
      <c r="A67" s="248" t="s">
        <v>474</v>
      </c>
      <c r="B67" s="231" t="s">
        <v>645</v>
      </c>
      <c r="C67" s="231" t="s">
        <v>462</v>
      </c>
      <c r="D67" s="249">
        <v>3</v>
      </c>
      <c r="E67" s="249">
        <v>3</v>
      </c>
      <c r="F67" s="250"/>
      <c r="G67" s="15">
        <f>(VLOOKUP(G$4,'Tüpoloogia tabel'!$C$1:$T$51,MATCH($A67,'Tüpoloogia tabel'!$C$1:$T$1,0),FALSE))*D67</f>
        <v>596.42233333333331</v>
      </c>
      <c r="H67" s="15">
        <f>(VLOOKUP(H$4,'Tüpoloogia tabel'!$C$1:$T$51,MATCH($A67,'Tüpoloogia tabel'!$C$1:$T$1,0),FALSE))*D67*E67</f>
        <v>29.697499999999998</v>
      </c>
      <c r="I67" s="15">
        <f>(VLOOKUP(I$4,'Tüpoloogia tabel'!$C$1:$T$51,MATCH($A67,'Tüpoloogia tabel'!$C$1:$T$1,0),FALSE))*D67*E67</f>
        <v>92.331249999999997</v>
      </c>
      <c r="J67" s="15">
        <f>(VLOOKUP(J$4,'Tüpoloogia tabel'!$C$1:$T$51,MATCH($A67,'Tüpoloogia tabel'!$C$1:$T$1,0),FALSE))*D67*E67</f>
        <v>1669.08565</v>
      </c>
      <c r="K67" s="15">
        <f>(VLOOKUP(K$4,'Tüpoloogia tabel'!$C$1:$T$51,MATCH($A67,'Tüpoloogia tabel'!$C$1:$T$1,0),FALSE))*D67*E67</f>
        <v>1385.3127500000001</v>
      </c>
      <c r="L67" s="244">
        <f>VLOOKUP(L$4,'Tüpoloogia tabel'!$C$1:$T$51,MATCH($A67,'Tüpoloogia tabel'!$C$1:$T$1,0),FALSE)</f>
        <v>70</v>
      </c>
      <c r="M67" s="228">
        <f>VLOOKUP(M$4,'Tüpoloogia tabel'!$C$1:$T$51,MATCH($A67,'Tüpoloogia tabel'!$C$1:$T$1,0),FALSE)</f>
        <v>0</v>
      </c>
      <c r="N67" s="228">
        <f>VLOOKUP(N$4,'Tüpoloogia tabel'!$C$1:$T$51,MATCH($A67,'Tüpoloogia tabel'!$C$1:$T$1,0),FALSE)</f>
        <v>96.666666666666671</v>
      </c>
      <c r="O67" s="245">
        <f>VLOOKUP(O$4,'Tüpoloogia tabel'!$C$1:$T$51,MATCH($A67,'Tüpoloogia tabel'!$C$1:$T$1,0),FALSE)</f>
        <v>0.26409503068076284</v>
      </c>
      <c r="P67" s="228">
        <f>VLOOKUP(P$4,'Tüpoloogia tabel'!$C$1:$T$51,MATCH($A67,'Tüpoloogia tabel'!$C$1:$T$1,0),FALSE)</f>
        <v>63.333333333333329</v>
      </c>
      <c r="Q67" s="335">
        <f t="shared" si="0"/>
        <v>2452.8197368421052</v>
      </c>
      <c r="R67" s="336">
        <f t="shared" si="15"/>
        <v>1793.1622331864087</v>
      </c>
      <c r="S67" s="14">
        <f t="shared" si="1"/>
        <v>596.42233333333331</v>
      </c>
      <c r="T67" s="336">
        <f t="shared" si="2"/>
        <v>596.42233333333331</v>
      </c>
      <c r="U67" s="4">
        <f t="shared" si="3"/>
        <v>11.879999999999988</v>
      </c>
      <c r="V67" s="337">
        <f t="shared" si="4"/>
        <v>647.77750365569636</v>
      </c>
      <c r="W67" s="338">
        <f t="shared" si="16"/>
        <v>3.2080135831920416</v>
      </c>
      <c r="X67" s="228">
        <f>VLOOKUP(X$4,'Tüpoloogia tabel'!$C$1:$T$51,MATCH($A67,'Tüpoloogia tabel'!$C$1:$T$1,0),FALSE)</f>
        <v>223.41379310344828</v>
      </c>
      <c r="Y67" s="228">
        <f>VLOOKUP(Y$4,'Tüpoloogia tabel'!$C$1:$T$51,MATCH($A67,'Tüpoloogia tabel'!$C$1:$T$1,0),FALSE)</f>
        <v>160.55172413793105</v>
      </c>
      <c r="Z67" s="229">
        <f>VLOOKUP(Z$4,'Tüpoloogia tabel'!$C$1:$T$51,MATCH($A67,'Tüpoloogia tabel'!$C$1:$T$1,0),FALSE)</f>
        <v>35.620689655172413</v>
      </c>
      <c r="AA67" s="235"/>
      <c r="AB67" s="235"/>
      <c r="AC67" s="15">
        <f>VLOOKUP(AC$4,'Tüpoloogia tabel'!$C$1:$T$51,MATCH($A67,'Tüpoloogia tabel'!$C$1:$T$1,0),FALSE)</f>
        <v>3.5061666666666658</v>
      </c>
      <c r="AD67" s="15">
        <f>VLOOKUP(AD$4,'Tüpoloogia tabel'!$C$1:$T$51,MATCH($A67,'Tüpoloogia tabel'!$C$1:$T$1,0),FALSE)</f>
        <v>2.5</v>
      </c>
      <c r="AE67" s="15">
        <f>VLOOKUP(AE$4,'Tüpoloogia tabel'!$C$1:$T$51,MATCH($A67,'Tüpoloogia tabel'!$C$1:$T$1,0),FALSE)</f>
        <v>2.2000000000000002</v>
      </c>
      <c r="AF67" s="15">
        <f>VLOOKUP(AF$4,'Tüpoloogia tabel'!$C$1:$T$51,MATCH($A67,'Tüpoloogia tabel'!$C$1:$T$1,0),FALSE)</f>
        <v>11.44736842105263</v>
      </c>
      <c r="AG67" s="15">
        <f>VLOOKUP(AG$4,'Tüpoloogia tabel'!$C$1:$T$51,MATCH($A67,'Tüpoloogia tabel'!$C$1:$T$1,0),FALSE)</f>
        <v>17.660263157894736</v>
      </c>
      <c r="AH67" s="15">
        <f>(VLOOKUP(AH$4,'Tüpoloogia tabel'!$C$1:$T$51,MATCH($A67,'Tüpoloogia tabel'!$C$1:$T$1,0),FALSE))*E67</f>
        <v>7.5</v>
      </c>
      <c r="AI67" s="15">
        <f>(VLOOKUP(AI$4,'Tüpoloogia tabel'!$C$1:$T$51,MATCH($A67,'Tüpoloogia tabel'!$C$1:$T$1,0),FALSE))*D67*E67</f>
        <v>4473.1674999999996</v>
      </c>
      <c r="AJ67" s="15">
        <f t="shared" si="5"/>
        <v>128.85631578947368</v>
      </c>
      <c r="AK67" s="15">
        <f>VLOOKUP(AK$4,'Tüpoloogia tabel'!$C$1:$T$51,MATCH($A67,'Tüpoloogia tabel'!$C$1:$T$1,0),FALSE)</f>
        <v>0.8</v>
      </c>
      <c r="AL67" s="15">
        <f>VLOOKUP(AL$4,'Tüpoloogia tabel'!$C$1:$T$51,MATCH($A67,'Tüpoloogia tabel'!$C$1:$T$1,0),FALSE)</f>
        <v>1</v>
      </c>
      <c r="AM67" s="15">
        <f>VLOOKUP(AM$4,'Tüpoloogia tabel'!$C$1:$T$51,MATCH($A67,'Tüpoloogia tabel'!$C$1:$T$1,0),FALSE)</f>
        <v>0.7</v>
      </c>
      <c r="AN67" s="15">
        <f>VLOOKUP(AN$4,'Tüpoloogia tabel'!$C$1:$T$51,MATCH($A67,'Tüpoloogia tabel'!$C$1:$T$1,0),FALSE)</f>
        <v>0.35</v>
      </c>
      <c r="AO67" s="15">
        <f>VLOOKUP(AO$4,'Tüpoloogia tabel'!$C$1:$T$51,MATCH($A67,'Tüpoloogia tabel'!$C$1:$T$1,0),FALSE)</f>
        <v>2.6</v>
      </c>
      <c r="AP67" s="15">
        <f>VLOOKUP(AP$4,'Tüpoloogia tabel'!$C$1:$T$51,MATCH($A67,'Tüpoloogia tabel'!$C$1:$T$1,0),FALSE)</f>
        <v>2</v>
      </c>
      <c r="AQ67" s="15">
        <f>VLOOKUP(AQ$4,'Tüpoloogia tabel'!$C$1:$T$51,MATCH($A67,'Tüpoloogia tabel'!$C$1:$T$1,0),FALSE)</f>
        <v>2.9</v>
      </c>
      <c r="AR67" s="16">
        <f>VLOOKUP(AR$4,'Tüpoloogia tabel'!$C$1:$T$51,MATCH($A67,'Tüpoloogia tabel'!$C$1:$T$1,0),FALSE)</f>
        <v>0.26</v>
      </c>
      <c r="AS67" s="16">
        <f>VLOOKUP(AS$4,'Tüpoloogia tabel'!$C$1:$T$51,MATCH($A67,'Tüpoloogia tabel'!$C$1:$T$1,0),FALSE)</f>
        <v>0.49</v>
      </c>
      <c r="AT67" s="16">
        <f>VLOOKUP(AT$4,'Tüpoloogia tabel'!$C$1:$T$51,MATCH($A67,'Tüpoloogia tabel'!$C$1:$T$1,0),FALSE)</f>
        <v>0.40500000000000003</v>
      </c>
      <c r="AU67" s="16">
        <f>VLOOKUP(AU$4,'Tüpoloogia tabel'!$C$1:$T$51,MATCH($A67,'Tüpoloogia tabel'!$C$1:$T$1,0),FALSE)</f>
        <v>0.15</v>
      </c>
      <c r="AV67" s="16">
        <f>VLOOKUP(AV$4,'Tüpoloogia tabel'!$C$1:$T$51,MATCH($A67,'Tüpoloogia tabel'!$C$1:$T$1,0),FALSE)</f>
        <v>0.2</v>
      </c>
      <c r="AW67" s="16">
        <f>VLOOKUP(AW$4,'Tüpoloogia tabel'!$C$1:$T$51,MATCH($A67,'Tüpoloogia tabel'!$C$1:$T$1,0),FALSE)</f>
        <v>0.01</v>
      </c>
      <c r="AX67" s="16">
        <f>VLOOKUP(AX$4,'Tüpoloogia tabel'!$C$1:$T$51,MATCH($A67,'Tüpoloogia tabel'!$C$1:$T$1,0),FALSE)</f>
        <v>0</v>
      </c>
      <c r="AY67" s="16">
        <f>VLOOKUP(AY$4,'Tüpoloogia tabel'!$C$1:$T$51,MATCH($A67,'Tüpoloogia tabel'!$C$1:$T$1,0),FALSE)</f>
        <v>0.42</v>
      </c>
      <c r="AZ67" s="16">
        <f>VLOOKUP(AZ$4,'Tüpoloogia tabel'!$C$1:$T$51,MATCH($A67,'Tüpoloogia tabel'!$C$1:$T$1,0),FALSE)</f>
        <v>3.1</v>
      </c>
      <c r="BA67" s="232">
        <f>VLOOKUP(BA$4,'Tüpoloogia tabel'!$C$1:$T$51,MATCH($A67,'Tüpoloogia tabel'!$C$1:$T$1,0),FALSE)</f>
        <v>0.30000000000000043</v>
      </c>
      <c r="BB67" s="232">
        <f>VLOOKUP(BB$4,'Tüpoloogia tabel'!$C$1:$T$51,MATCH($A67,'Tüpoloogia tabel'!$C$1:$T$1,0),FALSE)</f>
        <v>0.37</v>
      </c>
      <c r="BC67" s="232">
        <f>VLOOKUP(BC$4,'Tüpoloogia tabel'!$C$1:$T$51,MATCH($A67,'Tüpoloogia tabel'!$C$1:$T$1,0),FALSE)</f>
        <v>0.35</v>
      </c>
      <c r="BD67" s="232">
        <f>VLOOKUP(BD$4,'Tüpoloogia tabel'!$C$1:$T$51,MATCH($A67,'Tüpoloogia tabel'!$C$1:$T$1,0),FALSE)</f>
        <v>0.45</v>
      </c>
      <c r="BE67" s="232">
        <f>VLOOKUP(BE$4,'Tüpoloogia tabel'!$C$1:$T$51,MATCH($A67,'Tüpoloogia tabel'!$C$1:$T$1,0),FALSE)</f>
        <v>0.30000000000000043</v>
      </c>
      <c r="BF67" s="16">
        <f>VLOOKUP(BF$4,'Tüpoloogia tabel'!$C$1:$T$51,MATCH($A67,'Tüpoloogia tabel'!$C$1:$T$1,0),FALSE)</f>
        <v>1.7999999999999998</v>
      </c>
      <c r="BG67" s="16">
        <f>VLOOKUP(BG$4,'Tüpoloogia tabel'!$C$1:$T$51,MATCH($A67,'Tüpoloogia tabel'!$C$1:$T$1,0),FALSE)</f>
        <v>2.199999999999998</v>
      </c>
      <c r="BH67" s="16">
        <f>VLOOKUP(BH$4,'Tüpoloogia tabel'!$C$1:$T$51,MATCH($A67,'Tüpoloogia tabel'!$C$1:$T$1,0),FALSE)</f>
        <v>1.4599999999999973</v>
      </c>
      <c r="BI67" s="16">
        <f>VLOOKUP(BI$4,'Tüpoloogia tabel'!$C$1:$T$51,MATCH($A67,'Tüpoloogia tabel'!$C$1:$T$1,0),FALSE)</f>
        <v>1.579333333333335</v>
      </c>
      <c r="BJ67" s="16">
        <f>VLOOKUP(BJ$4,'Tüpoloogia tabel'!$C$1:$T$51,MATCH($A67,'Tüpoloogia tabel'!$C$1:$T$1,0),FALSE)</f>
        <v>0.8</v>
      </c>
      <c r="BK67" s="16">
        <f>VLOOKUP(BK$4,'Tüpoloogia tabel'!$C$1:$T$51,MATCH($A67,'Tüpoloogia tabel'!$C$1:$T$1,0),FALSE)</f>
        <v>2.0649999999999999</v>
      </c>
      <c r="BL67" s="216">
        <f t="shared" si="6"/>
        <v>3623.7926942260892</v>
      </c>
      <c r="BM67" s="1">
        <v>4</v>
      </c>
      <c r="BN67" s="1">
        <v>0</v>
      </c>
      <c r="BO67" s="1">
        <f t="shared" si="7"/>
        <v>30</v>
      </c>
      <c r="BP67" s="217">
        <f t="shared" si="8"/>
        <v>128.85631578947368</v>
      </c>
      <c r="BQ67" s="217">
        <f t="shared" ref="BQ67:BS67" si="81">BP67</f>
        <v>128.85631578947368</v>
      </c>
      <c r="BR67" s="217">
        <f t="shared" si="81"/>
        <v>128.85631578947368</v>
      </c>
      <c r="BS67" s="217">
        <f t="shared" si="81"/>
        <v>128.85631578947368</v>
      </c>
      <c r="BT67" s="217">
        <f t="shared" si="9"/>
        <v>257.71263157894737</v>
      </c>
      <c r="BU67" s="217">
        <f t="shared" si="10"/>
        <v>714.984375</v>
      </c>
      <c r="BV67" s="217">
        <f t="shared" si="11"/>
        <v>853.84204628457815</v>
      </c>
      <c r="BW67" s="217">
        <f t="shared" si="12"/>
        <v>503.6456357553123</v>
      </c>
      <c r="BX67" s="216">
        <f t="shared" si="13"/>
        <v>0.26257362270955165</v>
      </c>
      <c r="BY67" s="216">
        <f t="shared" si="18"/>
        <v>316.66378898771927</v>
      </c>
      <c r="BZ67" s="216">
        <f t="shared" si="21"/>
        <v>4444.102118969121</v>
      </c>
      <c r="CA67" s="216">
        <f t="shared" si="19"/>
        <v>3940.4564832138085</v>
      </c>
      <c r="CB67" s="218">
        <f t="shared" si="14"/>
        <v>2.8444526214126076</v>
      </c>
    </row>
    <row r="68" spans="1:80" x14ac:dyDescent="0.25">
      <c r="A68" s="248" t="s">
        <v>474</v>
      </c>
      <c r="B68" s="231" t="s">
        <v>646</v>
      </c>
      <c r="C68" s="231" t="s">
        <v>462</v>
      </c>
      <c r="D68" s="249">
        <v>3</v>
      </c>
      <c r="E68" s="249">
        <v>4</v>
      </c>
      <c r="F68" s="250"/>
      <c r="G68" s="15">
        <f>(VLOOKUP(G$4,'Tüpoloogia tabel'!$C$1:$T$51,MATCH($A68,'Tüpoloogia tabel'!$C$1:$T$1,0),FALSE))*D68</f>
        <v>596.42233333333331</v>
      </c>
      <c r="H68" s="15">
        <f>(VLOOKUP(H$4,'Tüpoloogia tabel'!$C$1:$T$51,MATCH($A68,'Tüpoloogia tabel'!$C$1:$T$1,0),FALSE))*D68*E68</f>
        <v>39.596666666666664</v>
      </c>
      <c r="I68" s="15">
        <f>(VLOOKUP(I$4,'Tüpoloogia tabel'!$C$1:$T$51,MATCH($A68,'Tüpoloogia tabel'!$C$1:$T$1,0),FALSE))*D68*E68</f>
        <v>123.10833333333333</v>
      </c>
      <c r="J68" s="15">
        <f>(VLOOKUP(J$4,'Tüpoloogia tabel'!$C$1:$T$51,MATCH($A68,'Tüpoloogia tabel'!$C$1:$T$1,0),FALSE))*D68*E68</f>
        <v>2225.4475333333335</v>
      </c>
      <c r="K68" s="15">
        <f>(VLOOKUP(K$4,'Tüpoloogia tabel'!$C$1:$T$51,MATCH($A68,'Tüpoloogia tabel'!$C$1:$T$1,0),FALSE))*D68*E68</f>
        <v>1847.0836666666667</v>
      </c>
      <c r="L68" s="244">
        <f>VLOOKUP(L$4,'Tüpoloogia tabel'!$C$1:$T$51,MATCH($A68,'Tüpoloogia tabel'!$C$1:$T$1,0),FALSE)</f>
        <v>70</v>
      </c>
      <c r="M68" s="228">
        <f>VLOOKUP(M$4,'Tüpoloogia tabel'!$C$1:$T$51,MATCH($A68,'Tüpoloogia tabel'!$C$1:$T$1,0),FALSE)</f>
        <v>0</v>
      </c>
      <c r="N68" s="228">
        <f>VLOOKUP(N$4,'Tüpoloogia tabel'!$C$1:$T$51,MATCH($A68,'Tüpoloogia tabel'!$C$1:$T$1,0),FALSE)</f>
        <v>96.666666666666671</v>
      </c>
      <c r="O68" s="245">
        <f>VLOOKUP(O$4,'Tüpoloogia tabel'!$C$1:$T$51,MATCH($A68,'Tüpoloogia tabel'!$C$1:$T$1,0),FALSE)</f>
        <v>0.26409503068076284</v>
      </c>
      <c r="P68" s="228">
        <f>VLOOKUP(P$4,'Tüpoloogia tabel'!$C$1:$T$51,MATCH($A68,'Tüpoloogia tabel'!$C$1:$T$1,0),FALSE)</f>
        <v>63.333333333333329</v>
      </c>
      <c r="Q68" s="335">
        <f t="shared" si="0"/>
        <v>4330.0421052631582</v>
      </c>
      <c r="R68" s="336">
        <f t="shared" si="15"/>
        <v>3174.6195026246896</v>
      </c>
      <c r="S68" s="14">
        <f t="shared" si="1"/>
        <v>596.42233333333331</v>
      </c>
      <c r="T68" s="336">
        <f t="shared" si="2"/>
        <v>596.42233333333331</v>
      </c>
      <c r="U68" s="4">
        <f t="shared" si="3"/>
        <v>11.879999999999988</v>
      </c>
      <c r="V68" s="337">
        <f t="shared" si="4"/>
        <v>1143.5426026384687</v>
      </c>
      <c r="W68" s="338">
        <f t="shared" si="16"/>
        <v>3.824229254839302</v>
      </c>
      <c r="X68" s="228">
        <f>VLOOKUP(X$4,'Tüpoloogia tabel'!$C$1:$T$51,MATCH($A68,'Tüpoloogia tabel'!$C$1:$T$1,0),FALSE)</f>
        <v>223.41379310344828</v>
      </c>
      <c r="Y68" s="228">
        <f>VLOOKUP(Y$4,'Tüpoloogia tabel'!$C$1:$T$51,MATCH($A68,'Tüpoloogia tabel'!$C$1:$T$1,0),FALSE)</f>
        <v>160.55172413793105</v>
      </c>
      <c r="Z68" s="229">
        <f>VLOOKUP(Z$4,'Tüpoloogia tabel'!$C$1:$T$51,MATCH($A68,'Tüpoloogia tabel'!$C$1:$T$1,0),FALSE)</f>
        <v>35.620689655172413</v>
      </c>
      <c r="AA68" s="235"/>
      <c r="AB68" s="235"/>
      <c r="AC68" s="15">
        <f>VLOOKUP(AC$4,'Tüpoloogia tabel'!$C$1:$T$51,MATCH($A68,'Tüpoloogia tabel'!$C$1:$T$1,0),FALSE)</f>
        <v>3.5061666666666658</v>
      </c>
      <c r="AD68" s="15">
        <f>VLOOKUP(AD$4,'Tüpoloogia tabel'!$C$1:$T$51,MATCH($A68,'Tüpoloogia tabel'!$C$1:$T$1,0),FALSE)</f>
        <v>2.5</v>
      </c>
      <c r="AE68" s="15">
        <f>VLOOKUP(AE$4,'Tüpoloogia tabel'!$C$1:$T$51,MATCH($A68,'Tüpoloogia tabel'!$C$1:$T$1,0),FALSE)</f>
        <v>2.2000000000000002</v>
      </c>
      <c r="AF68" s="15">
        <f>VLOOKUP(AF$4,'Tüpoloogia tabel'!$C$1:$T$51,MATCH($A68,'Tüpoloogia tabel'!$C$1:$T$1,0),FALSE)</f>
        <v>11.44736842105263</v>
      </c>
      <c r="AG68" s="15">
        <f>VLOOKUP(AG$4,'Tüpoloogia tabel'!$C$1:$T$51,MATCH($A68,'Tüpoloogia tabel'!$C$1:$T$1,0),FALSE)</f>
        <v>17.660263157894736</v>
      </c>
      <c r="AH68" s="15">
        <f>(VLOOKUP(AH$4,'Tüpoloogia tabel'!$C$1:$T$51,MATCH($A68,'Tüpoloogia tabel'!$C$1:$T$1,0),FALSE))*E68</f>
        <v>10</v>
      </c>
      <c r="AI68" s="15">
        <f>(VLOOKUP(AI$4,'Tüpoloogia tabel'!$C$1:$T$51,MATCH($A68,'Tüpoloogia tabel'!$C$1:$T$1,0),FALSE))*D68*E68</f>
        <v>5964.2233333333324</v>
      </c>
      <c r="AJ68" s="15">
        <f t="shared" si="5"/>
        <v>128.85631578947368</v>
      </c>
      <c r="AK68" s="15">
        <f>VLOOKUP(AK$4,'Tüpoloogia tabel'!$C$1:$T$51,MATCH($A68,'Tüpoloogia tabel'!$C$1:$T$1,0),FALSE)</f>
        <v>0.8</v>
      </c>
      <c r="AL68" s="15">
        <f>VLOOKUP(AL$4,'Tüpoloogia tabel'!$C$1:$T$51,MATCH($A68,'Tüpoloogia tabel'!$C$1:$T$1,0),FALSE)</f>
        <v>1</v>
      </c>
      <c r="AM68" s="15">
        <f>VLOOKUP(AM$4,'Tüpoloogia tabel'!$C$1:$T$51,MATCH($A68,'Tüpoloogia tabel'!$C$1:$T$1,0),FALSE)</f>
        <v>0.7</v>
      </c>
      <c r="AN68" s="15">
        <f>VLOOKUP(AN$4,'Tüpoloogia tabel'!$C$1:$T$51,MATCH($A68,'Tüpoloogia tabel'!$C$1:$T$1,0),FALSE)</f>
        <v>0.35</v>
      </c>
      <c r="AO68" s="15">
        <f>VLOOKUP(AO$4,'Tüpoloogia tabel'!$C$1:$T$51,MATCH($A68,'Tüpoloogia tabel'!$C$1:$T$1,0),FALSE)</f>
        <v>2.6</v>
      </c>
      <c r="AP68" s="15">
        <f>VLOOKUP(AP$4,'Tüpoloogia tabel'!$C$1:$T$51,MATCH($A68,'Tüpoloogia tabel'!$C$1:$T$1,0),FALSE)</f>
        <v>2</v>
      </c>
      <c r="AQ68" s="15">
        <f>VLOOKUP(AQ$4,'Tüpoloogia tabel'!$C$1:$T$51,MATCH($A68,'Tüpoloogia tabel'!$C$1:$T$1,0),FALSE)</f>
        <v>2.9</v>
      </c>
      <c r="AR68" s="16">
        <f>VLOOKUP(AR$4,'Tüpoloogia tabel'!$C$1:$T$51,MATCH($A68,'Tüpoloogia tabel'!$C$1:$T$1,0),FALSE)</f>
        <v>0.26</v>
      </c>
      <c r="AS68" s="16">
        <f>VLOOKUP(AS$4,'Tüpoloogia tabel'!$C$1:$T$51,MATCH($A68,'Tüpoloogia tabel'!$C$1:$T$1,0),FALSE)</f>
        <v>0.49</v>
      </c>
      <c r="AT68" s="16">
        <f>VLOOKUP(AT$4,'Tüpoloogia tabel'!$C$1:$T$51,MATCH($A68,'Tüpoloogia tabel'!$C$1:$T$1,0),FALSE)</f>
        <v>0.40500000000000003</v>
      </c>
      <c r="AU68" s="16">
        <f>VLOOKUP(AU$4,'Tüpoloogia tabel'!$C$1:$T$51,MATCH($A68,'Tüpoloogia tabel'!$C$1:$T$1,0),FALSE)</f>
        <v>0.15</v>
      </c>
      <c r="AV68" s="16">
        <f>VLOOKUP(AV$4,'Tüpoloogia tabel'!$C$1:$T$51,MATCH($A68,'Tüpoloogia tabel'!$C$1:$T$1,0),FALSE)</f>
        <v>0.2</v>
      </c>
      <c r="AW68" s="16">
        <f>VLOOKUP(AW$4,'Tüpoloogia tabel'!$C$1:$T$51,MATCH($A68,'Tüpoloogia tabel'!$C$1:$T$1,0),FALSE)</f>
        <v>0.01</v>
      </c>
      <c r="AX68" s="16">
        <f>VLOOKUP(AX$4,'Tüpoloogia tabel'!$C$1:$T$51,MATCH($A68,'Tüpoloogia tabel'!$C$1:$T$1,0),FALSE)</f>
        <v>0</v>
      </c>
      <c r="AY68" s="16">
        <f>VLOOKUP(AY$4,'Tüpoloogia tabel'!$C$1:$T$51,MATCH($A68,'Tüpoloogia tabel'!$C$1:$T$1,0),FALSE)</f>
        <v>0.42</v>
      </c>
      <c r="AZ68" s="16">
        <f>VLOOKUP(AZ$4,'Tüpoloogia tabel'!$C$1:$T$51,MATCH($A68,'Tüpoloogia tabel'!$C$1:$T$1,0),FALSE)</f>
        <v>3.1</v>
      </c>
      <c r="BA68" s="232">
        <f>VLOOKUP(BA$4,'Tüpoloogia tabel'!$C$1:$T$51,MATCH($A68,'Tüpoloogia tabel'!$C$1:$T$1,0),FALSE)</f>
        <v>0.30000000000000043</v>
      </c>
      <c r="BB68" s="232">
        <f>VLOOKUP(BB$4,'Tüpoloogia tabel'!$C$1:$T$51,MATCH($A68,'Tüpoloogia tabel'!$C$1:$T$1,0),FALSE)</f>
        <v>0.37</v>
      </c>
      <c r="BC68" s="232">
        <f>VLOOKUP(BC$4,'Tüpoloogia tabel'!$C$1:$T$51,MATCH($A68,'Tüpoloogia tabel'!$C$1:$T$1,0),FALSE)</f>
        <v>0.35</v>
      </c>
      <c r="BD68" s="232">
        <f>VLOOKUP(BD$4,'Tüpoloogia tabel'!$C$1:$T$51,MATCH($A68,'Tüpoloogia tabel'!$C$1:$T$1,0),FALSE)</f>
        <v>0.45</v>
      </c>
      <c r="BE68" s="232">
        <f>VLOOKUP(BE$4,'Tüpoloogia tabel'!$C$1:$T$51,MATCH($A68,'Tüpoloogia tabel'!$C$1:$T$1,0),FALSE)</f>
        <v>0.30000000000000043</v>
      </c>
      <c r="BF68" s="16">
        <f>VLOOKUP(BF$4,'Tüpoloogia tabel'!$C$1:$T$51,MATCH($A68,'Tüpoloogia tabel'!$C$1:$T$1,0),FALSE)</f>
        <v>1.7999999999999998</v>
      </c>
      <c r="BG68" s="16">
        <f>VLOOKUP(BG$4,'Tüpoloogia tabel'!$C$1:$T$51,MATCH($A68,'Tüpoloogia tabel'!$C$1:$T$1,0),FALSE)</f>
        <v>2.199999999999998</v>
      </c>
      <c r="BH68" s="16">
        <f>VLOOKUP(BH$4,'Tüpoloogia tabel'!$C$1:$T$51,MATCH($A68,'Tüpoloogia tabel'!$C$1:$T$1,0),FALSE)</f>
        <v>1.4599999999999973</v>
      </c>
      <c r="BI68" s="16">
        <f>VLOOKUP(BI$4,'Tüpoloogia tabel'!$C$1:$T$51,MATCH($A68,'Tüpoloogia tabel'!$C$1:$T$1,0),FALSE)</f>
        <v>1.579333333333335</v>
      </c>
      <c r="BJ68" s="16">
        <f>VLOOKUP(BJ$4,'Tüpoloogia tabel'!$C$1:$T$51,MATCH($A68,'Tüpoloogia tabel'!$C$1:$T$1,0),FALSE)</f>
        <v>0.8</v>
      </c>
      <c r="BK68" s="16">
        <f>VLOOKUP(BK$4,'Tüpoloogia tabel'!$C$1:$T$51,MATCH($A68,'Tüpoloogia tabel'!$C$1:$T$1,0),FALSE)</f>
        <v>2.0649999999999999</v>
      </c>
      <c r="BL68" s="216">
        <f t="shared" si="6"/>
        <v>5770.0652176405356</v>
      </c>
      <c r="BM68" s="1">
        <v>4</v>
      </c>
      <c r="BN68" s="1">
        <v>0</v>
      </c>
      <c r="BO68" s="1">
        <f t="shared" si="7"/>
        <v>40</v>
      </c>
      <c r="BP68" s="217">
        <f t="shared" si="8"/>
        <v>128.85631578947368</v>
      </c>
      <c r="BQ68" s="217">
        <f t="shared" ref="BQ68:BS68" si="82">BP68</f>
        <v>128.85631578947368</v>
      </c>
      <c r="BR68" s="217">
        <f t="shared" si="82"/>
        <v>128.85631578947368</v>
      </c>
      <c r="BS68" s="217">
        <f t="shared" si="82"/>
        <v>128.85631578947368</v>
      </c>
      <c r="BT68" s="217">
        <f t="shared" si="9"/>
        <v>386.56894736842105</v>
      </c>
      <c r="BU68" s="217">
        <f t="shared" si="10"/>
        <v>1261.0833333333333</v>
      </c>
      <c r="BV68" s="217">
        <f t="shared" si="11"/>
        <v>1507.3150122382087</v>
      </c>
      <c r="BW68" s="217">
        <f t="shared" si="12"/>
        <v>781.9928446137319</v>
      </c>
      <c r="BX68" s="216">
        <f t="shared" si="13"/>
        <v>0.42422332665692009</v>
      </c>
      <c r="BY68" s="216">
        <f t="shared" si="18"/>
        <v>511.61333194824562</v>
      </c>
      <c r="BZ68" s="216">
        <f t="shared" si="21"/>
        <v>7063.6713942025126</v>
      </c>
      <c r="CA68" s="216">
        <f t="shared" si="19"/>
        <v>6281.6785495887816</v>
      </c>
      <c r="CB68" s="218">
        <f t="shared" si="14"/>
        <v>3.4008630269169084</v>
      </c>
    </row>
    <row r="69" spans="1:80" x14ac:dyDescent="0.25">
      <c r="A69" s="248" t="s">
        <v>474</v>
      </c>
      <c r="B69" s="231" t="s">
        <v>647</v>
      </c>
      <c r="C69" s="231" t="s">
        <v>462</v>
      </c>
      <c r="D69" s="249">
        <v>3</v>
      </c>
      <c r="E69" s="249">
        <v>5</v>
      </c>
      <c r="F69" s="250"/>
      <c r="G69" s="15">
        <f>(VLOOKUP(G$4,'Tüpoloogia tabel'!$C$1:$T$51,MATCH($A69,'Tüpoloogia tabel'!$C$1:$T$1,0),FALSE))*D69</f>
        <v>596.42233333333331</v>
      </c>
      <c r="H69" s="15">
        <f>(VLOOKUP(H$4,'Tüpoloogia tabel'!$C$1:$T$51,MATCH($A69,'Tüpoloogia tabel'!$C$1:$T$1,0),FALSE))*D69*E69</f>
        <v>49.49583333333333</v>
      </c>
      <c r="I69" s="15">
        <f>(VLOOKUP(I$4,'Tüpoloogia tabel'!$C$1:$T$51,MATCH($A69,'Tüpoloogia tabel'!$C$1:$T$1,0),FALSE))*D69*E69</f>
        <v>153.88541666666666</v>
      </c>
      <c r="J69" s="15">
        <f>(VLOOKUP(J$4,'Tüpoloogia tabel'!$C$1:$T$51,MATCH($A69,'Tüpoloogia tabel'!$C$1:$T$1,0),FALSE))*D69*E69</f>
        <v>2781.8094166666669</v>
      </c>
      <c r="K69" s="15">
        <f>(VLOOKUP(K$4,'Tüpoloogia tabel'!$C$1:$T$51,MATCH($A69,'Tüpoloogia tabel'!$C$1:$T$1,0),FALSE))*D69*E69</f>
        <v>2308.8545833333333</v>
      </c>
      <c r="L69" s="244">
        <f>VLOOKUP(L$4,'Tüpoloogia tabel'!$C$1:$T$51,MATCH($A69,'Tüpoloogia tabel'!$C$1:$T$1,0),FALSE)</f>
        <v>70</v>
      </c>
      <c r="M69" s="228">
        <f>VLOOKUP(M$4,'Tüpoloogia tabel'!$C$1:$T$51,MATCH($A69,'Tüpoloogia tabel'!$C$1:$T$1,0),FALSE)</f>
        <v>0</v>
      </c>
      <c r="N69" s="228">
        <f>VLOOKUP(N$4,'Tüpoloogia tabel'!$C$1:$T$51,MATCH($A69,'Tüpoloogia tabel'!$C$1:$T$1,0),FALSE)</f>
        <v>96.666666666666671</v>
      </c>
      <c r="O69" s="245">
        <f>VLOOKUP(O$4,'Tüpoloogia tabel'!$C$1:$T$51,MATCH($A69,'Tüpoloogia tabel'!$C$1:$T$1,0),FALSE)</f>
        <v>0.26409503068076284</v>
      </c>
      <c r="P69" s="228">
        <f>VLOOKUP(P$4,'Tüpoloogia tabel'!$C$1:$T$51,MATCH($A69,'Tüpoloogia tabel'!$C$1:$T$1,0),FALSE)</f>
        <v>63.333333333333329</v>
      </c>
      <c r="Q69" s="335">
        <f t="shared" ref="Q69:Q132" si="83">D69*AG69*2*AH69*E69+2*E69*AF69</f>
        <v>6737.0723684210525</v>
      </c>
      <c r="R69" s="336">
        <f t="shared" si="15"/>
        <v>4945.9650345843747</v>
      </c>
      <c r="S69" s="14">
        <f t="shared" ref="S69:S132" si="84">G69</f>
        <v>596.42233333333331</v>
      </c>
      <c r="T69" s="336">
        <f t="shared" ref="T69:T132" si="85">S69</f>
        <v>596.42233333333331</v>
      </c>
      <c r="U69" s="4">
        <f t="shared" ref="U69:U132" si="86">D69*BF69*BG69</f>
        <v>11.879999999999988</v>
      </c>
      <c r="V69" s="337">
        <f t="shared" ref="V69:V132" si="87">Q69*O69</f>
        <v>1779.2273338366774</v>
      </c>
      <c r="W69" s="338">
        <f t="shared" ref="W69:W132" si="88">(BY69+BW69+BL69)/K69</f>
        <v>4.5136941545874931</v>
      </c>
      <c r="X69" s="228">
        <f>VLOOKUP(X$4,'Tüpoloogia tabel'!$C$1:$T$51,MATCH($A69,'Tüpoloogia tabel'!$C$1:$T$1,0),FALSE)</f>
        <v>223.41379310344828</v>
      </c>
      <c r="Y69" s="228">
        <f>VLOOKUP(Y$4,'Tüpoloogia tabel'!$C$1:$T$51,MATCH($A69,'Tüpoloogia tabel'!$C$1:$T$1,0),FALSE)</f>
        <v>160.55172413793105</v>
      </c>
      <c r="Z69" s="229">
        <f>VLOOKUP(Z$4,'Tüpoloogia tabel'!$C$1:$T$51,MATCH($A69,'Tüpoloogia tabel'!$C$1:$T$1,0),FALSE)</f>
        <v>35.620689655172413</v>
      </c>
      <c r="AA69" s="235"/>
      <c r="AB69" s="235"/>
      <c r="AC69" s="15">
        <f>VLOOKUP(AC$4,'Tüpoloogia tabel'!$C$1:$T$51,MATCH($A69,'Tüpoloogia tabel'!$C$1:$T$1,0),FALSE)</f>
        <v>3.5061666666666658</v>
      </c>
      <c r="AD69" s="15">
        <f>VLOOKUP(AD$4,'Tüpoloogia tabel'!$C$1:$T$51,MATCH($A69,'Tüpoloogia tabel'!$C$1:$T$1,0),FALSE)</f>
        <v>2.5</v>
      </c>
      <c r="AE69" s="15">
        <f>VLOOKUP(AE$4,'Tüpoloogia tabel'!$C$1:$T$51,MATCH($A69,'Tüpoloogia tabel'!$C$1:$T$1,0),FALSE)</f>
        <v>2.2000000000000002</v>
      </c>
      <c r="AF69" s="15">
        <f>VLOOKUP(AF$4,'Tüpoloogia tabel'!$C$1:$T$51,MATCH($A69,'Tüpoloogia tabel'!$C$1:$T$1,0),FALSE)</f>
        <v>11.44736842105263</v>
      </c>
      <c r="AG69" s="15">
        <f>VLOOKUP(AG$4,'Tüpoloogia tabel'!$C$1:$T$51,MATCH($A69,'Tüpoloogia tabel'!$C$1:$T$1,0),FALSE)</f>
        <v>17.660263157894736</v>
      </c>
      <c r="AH69" s="15">
        <f>(VLOOKUP(AH$4,'Tüpoloogia tabel'!$C$1:$T$51,MATCH($A69,'Tüpoloogia tabel'!$C$1:$T$1,0),FALSE))*E69</f>
        <v>12.5</v>
      </c>
      <c r="AI69" s="15">
        <f>(VLOOKUP(AI$4,'Tüpoloogia tabel'!$C$1:$T$51,MATCH($A69,'Tüpoloogia tabel'!$C$1:$T$1,0),FALSE))*D69*E69</f>
        <v>7455.2791666666653</v>
      </c>
      <c r="AJ69" s="15">
        <f t="shared" ref="AJ69:AJ132" si="89">2*AF69+2*AG69*D69</f>
        <v>128.85631578947368</v>
      </c>
      <c r="AK69" s="15">
        <f>VLOOKUP(AK$4,'Tüpoloogia tabel'!$C$1:$T$51,MATCH($A69,'Tüpoloogia tabel'!$C$1:$T$1,0),FALSE)</f>
        <v>0.8</v>
      </c>
      <c r="AL69" s="15">
        <f>VLOOKUP(AL$4,'Tüpoloogia tabel'!$C$1:$T$51,MATCH($A69,'Tüpoloogia tabel'!$C$1:$T$1,0),FALSE)</f>
        <v>1</v>
      </c>
      <c r="AM69" s="15">
        <f>VLOOKUP(AM$4,'Tüpoloogia tabel'!$C$1:$T$51,MATCH($A69,'Tüpoloogia tabel'!$C$1:$T$1,0),FALSE)</f>
        <v>0.7</v>
      </c>
      <c r="AN69" s="15">
        <f>VLOOKUP(AN$4,'Tüpoloogia tabel'!$C$1:$T$51,MATCH($A69,'Tüpoloogia tabel'!$C$1:$T$1,0),FALSE)</f>
        <v>0.35</v>
      </c>
      <c r="AO69" s="15">
        <f>VLOOKUP(AO$4,'Tüpoloogia tabel'!$C$1:$T$51,MATCH($A69,'Tüpoloogia tabel'!$C$1:$T$1,0),FALSE)</f>
        <v>2.6</v>
      </c>
      <c r="AP69" s="15">
        <f>VLOOKUP(AP$4,'Tüpoloogia tabel'!$C$1:$T$51,MATCH($A69,'Tüpoloogia tabel'!$C$1:$T$1,0),FALSE)</f>
        <v>2</v>
      </c>
      <c r="AQ69" s="15">
        <f>VLOOKUP(AQ$4,'Tüpoloogia tabel'!$C$1:$T$51,MATCH($A69,'Tüpoloogia tabel'!$C$1:$T$1,0),FALSE)</f>
        <v>2.9</v>
      </c>
      <c r="AR69" s="16">
        <f>VLOOKUP(AR$4,'Tüpoloogia tabel'!$C$1:$T$51,MATCH($A69,'Tüpoloogia tabel'!$C$1:$T$1,0),FALSE)</f>
        <v>0.26</v>
      </c>
      <c r="AS69" s="16">
        <f>VLOOKUP(AS$4,'Tüpoloogia tabel'!$C$1:$T$51,MATCH($A69,'Tüpoloogia tabel'!$C$1:$T$1,0),FALSE)</f>
        <v>0.49</v>
      </c>
      <c r="AT69" s="16">
        <f>VLOOKUP(AT$4,'Tüpoloogia tabel'!$C$1:$T$51,MATCH($A69,'Tüpoloogia tabel'!$C$1:$T$1,0),FALSE)</f>
        <v>0.40500000000000003</v>
      </c>
      <c r="AU69" s="16">
        <f>VLOOKUP(AU$4,'Tüpoloogia tabel'!$C$1:$T$51,MATCH($A69,'Tüpoloogia tabel'!$C$1:$T$1,0),FALSE)</f>
        <v>0.15</v>
      </c>
      <c r="AV69" s="16">
        <f>VLOOKUP(AV$4,'Tüpoloogia tabel'!$C$1:$T$51,MATCH($A69,'Tüpoloogia tabel'!$C$1:$T$1,0),FALSE)</f>
        <v>0.2</v>
      </c>
      <c r="AW69" s="16">
        <f>VLOOKUP(AW$4,'Tüpoloogia tabel'!$C$1:$T$51,MATCH($A69,'Tüpoloogia tabel'!$C$1:$T$1,0),FALSE)</f>
        <v>0.01</v>
      </c>
      <c r="AX69" s="16">
        <f>VLOOKUP(AX$4,'Tüpoloogia tabel'!$C$1:$T$51,MATCH($A69,'Tüpoloogia tabel'!$C$1:$T$1,0),FALSE)</f>
        <v>0</v>
      </c>
      <c r="AY69" s="16">
        <f>VLOOKUP(AY$4,'Tüpoloogia tabel'!$C$1:$T$51,MATCH($A69,'Tüpoloogia tabel'!$C$1:$T$1,0),FALSE)</f>
        <v>0.42</v>
      </c>
      <c r="AZ69" s="16">
        <f>VLOOKUP(AZ$4,'Tüpoloogia tabel'!$C$1:$T$51,MATCH($A69,'Tüpoloogia tabel'!$C$1:$T$1,0),FALSE)</f>
        <v>3.1</v>
      </c>
      <c r="BA69" s="232">
        <f>VLOOKUP(BA$4,'Tüpoloogia tabel'!$C$1:$T$51,MATCH($A69,'Tüpoloogia tabel'!$C$1:$T$1,0),FALSE)</f>
        <v>0.30000000000000043</v>
      </c>
      <c r="BB69" s="232">
        <f>VLOOKUP(BB$4,'Tüpoloogia tabel'!$C$1:$T$51,MATCH($A69,'Tüpoloogia tabel'!$C$1:$T$1,0),FALSE)</f>
        <v>0.37</v>
      </c>
      <c r="BC69" s="232">
        <f>VLOOKUP(BC$4,'Tüpoloogia tabel'!$C$1:$T$51,MATCH($A69,'Tüpoloogia tabel'!$C$1:$T$1,0),FALSE)</f>
        <v>0.35</v>
      </c>
      <c r="BD69" s="232">
        <f>VLOOKUP(BD$4,'Tüpoloogia tabel'!$C$1:$T$51,MATCH($A69,'Tüpoloogia tabel'!$C$1:$T$1,0),FALSE)</f>
        <v>0.45</v>
      </c>
      <c r="BE69" s="232">
        <f>VLOOKUP(BE$4,'Tüpoloogia tabel'!$C$1:$T$51,MATCH($A69,'Tüpoloogia tabel'!$C$1:$T$1,0),FALSE)</f>
        <v>0.30000000000000043</v>
      </c>
      <c r="BF69" s="16">
        <f>VLOOKUP(BF$4,'Tüpoloogia tabel'!$C$1:$T$51,MATCH($A69,'Tüpoloogia tabel'!$C$1:$T$1,0),FALSE)</f>
        <v>1.7999999999999998</v>
      </c>
      <c r="BG69" s="16">
        <f>VLOOKUP(BG$4,'Tüpoloogia tabel'!$C$1:$T$51,MATCH($A69,'Tüpoloogia tabel'!$C$1:$T$1,0),FALSE)</f>
        <v>2.199999999999998</v>
      </c>
      <c r="BH69" s="16">
        <f>VLOOKUP(BH$4,'Tüpoloogia tabel'!$C$1:$T$51,MATCH($A69,'Tüpoloogia tabel'!$C$1:$T$1,0),FALSE)</f>
        <v>1.4599999999999973</v>
      </c>
      <c r="BI69" s="16">
        <f>VLOOKUP(BI$4,'Tüpoloogia tabel'!$C$1:$T$51,MATCH($A69,'Tüpoloogia tabel'!$C$1:$T$1,0),FALSE)</f>
        <v>1.579333333333335</v>
      </c>
      <c r="BJ69" s="16">
        <f>VLOOKUP(BJ$4,'Tüpoloogia tabel'!$C$1:$T$51,MATCH($A69,'Tüpoloogia tabel'!$C$1:$T$1,0),FALSE)</f>
        <v>0.8</v>
      </c>
      <c r="BK69" s="16">
        <f>VLOOKUP(BK$4,'Tüpoloogia tabel'!$C$1:$T$51,MATCH($A69,'Tüpoloogia tabel'!$C$1:$T$1,0),FALSE)</f>
        <v>2.0649999999999999</v>
      </c>
      <c r="BL69" s="216">
        <f t="shared" ref="BL69:BL132" si="90">(R69-V69)*AK69+AL69*T69+S69*AN69+U69*AP69+AQ69*V69</f>
        <v>8522.0795787245224</v>
      </c>
      <c r="BM69" s="1">
        <v>4</v>
      </c>
      <c r="BN69" s="1">
        <v>0</v>
      </c>
      <c r="BO69" s="1">
        <f t="shared" ref="BO69:BO132" si="91">AH69*BM69</f>
        <v>50</v>
      </c>
      <c r="BP69" s="217">
        <f t="shared" ref="BP69:BP132" si="92">AJ69</f>
        <v>128.85631578947368</v>
      </c>
      <c r="BQ69" s="217">
        <f t="shared" ref="BQ69:BS69" si="93">BP69</f>
        <v>128.85631578947368</v>
      </c>
      <c r="BR69" s="217">
        <f t="shared" si="93"/>
        <v>128.85631578947368</v>
      </c>
      <c r="BS69" s="217">
        <f t="shared" si="93"/>
        <v>128.85631578947368</v>
      </c>
      <c r="BT69" s="217">
        <f t="shared" ref="BT69:BT132" si="94">BS69*(E69-1)</f>
        <v>515.42526315789473</v>
      </c>
      <c r="BU69" s="217">
        <f t="shared" ref="BU69:BU132" si="95">(D69+I69)*E69*AD69</f>
        <v>1961.067708333333</v>
      </c>
      <c r="BV69" s="217">
        <f t="shared" ref="BV69:BV132" si="96">(V69/(BH69*BI69))*(BH69+BI69)</f>
        <v>2345.2174534545575</v>
      </c>
      <c r="BW69" s="217">
        <f t="shared" ref="BW69:BW132" si="97">BO69*AR69+BP69*AS69+BQ69*AT69+BR69*AU69+BT69*AW69+BU69*AX69+BV69*AY69</f>
        <v>1137.8004330824931</v>
      </c>
      <c r="BX69" s="216">
        <f t="shared" ref="BX69:BX132" si="98">AZ69*SUM(Q69:V69)/(3600*IF(E69=1,35,IF(E69=2,24,IF(E69&lt;6,20,15))))</f>
        <v>0.63149537709551651</v>
      </c>
      <c r="BY69" s="216">
        <f t="shared" si="18"/>
        <v>761.58342477719282</v>
      </c>
      <c r="BZ69" s="216">
        <f t="shared" si="21"/>
        <v>10421.463436584208</v>
      </c>
      <c r="CA69" s="216">
        <f t="shared" si="19"/>
        <v>9283.6630035017151</v>
      </c>
      <c r="CB69" s="218">
        <f t="shared" ref="CB69:CB132" si="99">(BY69+BL69)/K69</f>
        <v>4.020895499663184</v>
      </c>
    </row>
    <row r="70" spans="1:80" x14ac:dyDescent="0.25">
      <c r="A70" s="248" t="s">
        <v>474</v>
      </c>
      <c r="B70" s="231" t="s">
        <v>648</v>
      </c>
      <c r="C70" s="231" t="s">
        <v>462</v>
      </c>
      <c r="D70" s="249">
        <v>4</v>
      </c>
      <c r="E70" s="249">
        <v>1</v>
      </c>
      <c r="F70" s="250"/>
      <c r="G70" s="15">
        <f>(VLOOKUP(G$4,'Tüpoloogia tabel'!$C$1:$T$51,MATCH($A70,'Tüpoloogia tabel'!$C$1:$T$1,0),FALSE))*D70</f>
        <v>795.22977777777771</v>
      </c>
      <c r="H70" s="15">
        <f>(VLOOKUP(H$4,'Tüpoloogia tabel'!$C$1:$T$51,MATCH($A70,'Tüpoloogia tabel'!$C$1:$T$1,0),FALSE))*D70*E70</f>
        <v>13.198888888888888</v>
      </c>
      <c r="I70" s="15">
        <f>(VLOOKUP(I$4,'Tüpoloogia tabel'!$C$1:$T$51,MATCH($A70,'Tüpoloogia tabel'!$C$1:$T$1,0),FALSE))*D70*E70</f>
        <v>41.036111111111111</v>
      </c>
      <c r="J70" s="15">
        <f>(VLOOKUP(J$4,'Tüpoloogia tabel'!$C$1:$T$51,MATCH($A70,'Tüpoloogia tabel'!$C$1:$T$1,0),FALSE))*D70*E70</f>
        <v>741.81584444444445</v>
      </c>
      <c r="K70" s="15">
        <f>(VLOOKUP(K$4,'Tüpoloogia tabel'!$C$1:$T$51,MATCH($A70,'Tüpoloogia tabel'!$C$1:$T$1,0),FALSE))*D70*E70</f>
        <v>615.69455555555555</v>
      </c>
      <c r="L70" s="244">
        <f>VLOOKUP(L$4,'Tüpoloogia tabel'!$C$1:$T$51,MATCH($A70,'Tüpoloogia tabel'!$C$1:$T$1,0),FALSE)</f>
        <v>70</v>
      </c>
      <c r="M70" s="228">
        <f>VLOOKUP(M$4,'Tüpoloogia tabel'!$C$1:$T$51,MATCH($A70,'Tüpoloogia tabel'!$C$1:$T$1,0),FALSE)</f>
        <v>0</v>
      </c>
      <c r="N70" s="228">
        <f>VLOOKUP(N$4,'Tüpoloogia tabel'!$C$1:$T$51,MATCH($A70,'Tüpoloogia tabel'!$C$1:$T$1,0),FALSE)</f>
        <v>96.666666666666671</v>
      </c>
      <c r="O70" s="245">
        <f>VLOOKUP(O$4,'Tüpoloogia tabel'!$C$1:$T$51,MATCH($A70,'Tüpoloogia tabel'!$C$1:$T$1,0),FALSE)</f>
        <v>0.26409503068076284</v>
      </c>
      <c r="P70" s="228">
        <f>VLOOKUP(P$4,'Tüpoloogia tabel'!$C$1:$T$51,MATCH($A70,'Tüpoloogia tabel'!$C$1:$T$1,0),FALSE)</f>
        <v>63.333333333333329</v>
      </c>
      <c r="Q70" s="335">
        <f t="shared" si="83"/>
        <v>376.09999999999997</v>
      </c>
      <c r="R70" s="336">
        <f t="shared" ref="R70:R133" si="100">Q70-U70-V70</f>
        <v>260.9338589609651</v>
      </c>
      <c r="S70" s="14">
        <f t="shared" si="84"/>
        <v>795.22977777777771</v>
      </c>
      <c r="T70" s="336">
        <f t="shared" si="85"/>
        <v>795.22977777777771</v>
      </c>
      <c r="U70" s="4">
        <f t="shared" si="86"/>
        <v>15.839999999999984</v>
      </c>
      <c r="V70" s="337">
        <f t="shared" si="87"/>
        <v>99.326141039034894</v>
      </c>
      <c r="W70" s="338">
        <f t="shared" si="88"/>
        <v>2.9580164266925077</v>
      </c>
      <c r="X70" s="228">
        <f>VLOOKUP(X$4,'Tüpoloogia tabel'!$C$1:$T$51,MATCH($A70,'Tüpoloogia tabel'!$C$1:$T$1,0),FALSE)</f>
        <v>223.41379310344828</v>
      </c>
      <c r="Y70" s="228">
        <f>VLOOKUP(Y$4,'Tüpoloogia tabel'!$C$1:$T$51,MATCH($A70,'Tüpoloogia tabel'!$C$1:$T$1,0),FALSE)</f>
        <v>160.55172413793105</v>
      </c>
      <c r="Z70" s="229">
        <f>VLOOKUP(Z$4,'Tüpoloogia tabel'!$C$1:$T$51,MATCH($A70,'Tüpoloogia tabel'!$C$1:$T$1,0),FALSE)</f>
        <v>35.620689655172413</v>
      </c>
      <c r="AA70" s="235"/>
      <c r="AB70" s="235"/>
      <c r="AC70" s="15">
        <f>VLOOKUP(AC$4,'Tüpoloogia tabel'!$C$1:$T$51,MATCH($A70,'Tüpoloogia tabel'!$C$1:$T$1,0),FALSE)</f>
        <v>3.5061666666666658</v>
      </c>
      <c r="AD70" s="15">
        <f>VLOOKUP(AD$4,'Tüpoloogia tabel'!$C$1:$T$51,MATCH($A70,'Tüpoloogia tabel'!$C$1:$T$1,0),FALSE)</f>
        <v>2.5</v>
      </c>
      <c r="AE70" s="15">
        <f>VLOOKUP(AE$4,'Tüpoloogia tabel'!$C$1:$T$51,MATCH($A70,'Tüpoloogia tabel'!$C$1:$T$1,0),FALSE)</f>
        <v>2.2000000000000002</v>
      </c>
      <c r="AF70" s="15">
        <f>VLOOKUP(AF$4,'Tüpoloogia tabel'!$C$1:$T$51,MATCH($A70,'Tüpoloogia tabel'!$C$1:$T$1,0),FALSE)</f>
        <v>11.44736842105263</v>
      </c>
      <c r="AG70" s="15">
        <f>VLOOKUP(AG$4,'Tüpoloogia tabel'!$C$1:$T$51,MATCH($A70,'Tüpoloogia tabel'!$C$1:$T$1,0),FALSE)</f>
        <v>17.660263157894736</v>
      </c>
      <c r="AH70" s="15">
        <f>(VLOOKUP(AH$4,'Tüpoloogia tabel'!$C$1:$T$51,MATCH($A70,'Tüpoloogia tabel'!$C$1:$T$1,0),FALSE))*E70</f>
        <v>2.5</v>
      </c>
      <c r="AI70" s="15">
        <f>(VLOOKUP(AI$4,'Tüpoloogia tabel'!$C$1:$T$51,MATCH($A70,'Tüpoloogia tabel'!$C$1:$T$1,0),FALSE))*D70*E70</f>
        <v>1988.0744444444442</v>
      </c>
      <c r="AJ70" s="15">
        <f t="shared" si="89"/>
        <v>164.17684210526315</v>
      </c>
      <c r="AK70" s="15">
        <f>VLOOKUP(AK$4,'Tüpoloogia tabel'!$C$1:$T$51,MATCH($A70,'Tüpoloogia tabel'!$C$1:$T$1,0),FALSE)</f>
        <v>0.8</v>
      </c>
      <c r="AL70" s="15">
        <f>VLOOKUP(AL$4,'Tüpoloogia tabel'!$C$1:$T$51,MATCH($A70,'Tüpoloogia tabel'!$C$1:$T$1,0),FALSE)</f>
        <v>1</v>
      </c>
      <c r="AM70" s="15">
        <f>VLOOKUP(AM$4,'Tüpoloogia tabel'!$C$1:$T$51,MATCH($A70,'Tüpoloogia tabel'!$C$1:$T$1,0),FALSE)</f>
        <v>0.7</v>
      </c>
      <c r="AN70" s="15">
        <f>VLOOKUP(AN$4,'Tüpoloogia tabel'!$C$1:$T$51,MATCH($A70,'Tüpoloogia tabel'!$C$1:$T$1,0),FALSE)</f>
        <v>0.35</v>
      </c>
      <c r="AO70" s="15">
        <f>VLOOKUP(AO$4,'Tüpoloogia tabel'!$C$1:$T$51,MATCH($A70,'Tüpoloogia tabel'!$C$1:$T$1,0),FALSE)</f>
        <v>2.6</v>
      </c>
      <c r="AP70" s="15">
        <f>VLOOKUP(AP$4,'Tüpoloogia tabel'!$C$1:$T$51,MATCH($A70,'Tüpoloogia tabel'!$C$1:$T$1,0),FALSE)</f>
        <v>2</v>
      </c>
      <c r="AQ70" s="15">
        <f>VLOOKUP(AQ$4,'Tüpoloogia tabel'!$C$1:$T$51,MATCH($A70,'Tüpoloogia tabel'!$C$1:$T$1,0),FALSE)</f>
        <v>2.9</v>
      </c>
      <c r="AR70" s="16">
        <f>VLOOKUP(AR$4,'Tüpoloogia tabel'!$C$1:$T$51,MATCH($A70,'Tüpoloogia tabel'!$C$1:$T$1,0),FALSE)</f>
        <v>0.26</v>
      </c>
      <c r="AS70" s="16">
        <f>VLOOKUP(AS$4,'Tüpoloogia tabel'!$C$1:$T$51,MATCH($A70,'Tüpoloogia tabel'!$C$1:$T$1,0),FALSE)</f>
        <v>0.49</v>
      </c>
      <c r="AT70" s="16">
        <f>VLOOKUP(AT$4,'Tüpoloogia tabel'!$C$1:$T$51,MATCH($A70,'Tüpoloogia tabel'!$C$1:$T$1,0),FALSE)</f>
        <v>0.40500000000000003</v>
      </c>
      <c r="AU70" s="16">
        <f>VLOOKUP(AU$4,'Tüpoloogia tabel'!$C$1:$T$51,MATCH($A70,'Tüpoloogia tabel'!$C$1:$T$1,0),FALSE)</f>
        <v>0.15</v>
      </c>
      <c r="AV70" s="16">
        <f>VLOOKUP(AV$4,'Tüpoloogia tabel'!$C$1:$T$51,MATCH($A70,'Tüpoloogia tabel'!$C$1:$T$1,0),FALSE)</f>
        <v>0.2</v>
      </c>
      <c r="AW70" s="16">
        <f>VLOOKUP(AW$4,'Tüpoloogia tabel'!$C$1:$T$51,MATCH($A70,'Tüpoloogia tabel'!$C$1:$T$1,0),FALSE)</f>
        <v>0.01</v>
      </c>
      <c r="AX70" s="16">
        <f>VLOOKUP(AX$4,'Tüpoloogia tabel'!$C$1:$T$51,MATCH($A70,'Tüpoloogia tabel'!$C$1:$T$1,0),FALSE)</f>
        <v>0</v>
      </c>
      <c r="AY70" s="16">
        <f>VLOOKUP(AY$4,'Tüpoloogia tabel'!$C$1:$T$51,MATCH($A70,'Tüpoloogia tabel'!$C$1:$T$1,0),FALSE)</f>
        <v>0.42</v>
      </c>
      <c r="AZ70" s="16">
        <f>VLOOKUP(AZ$4,'Tüpoloogia tabel'!$C$1:$T$51,MATCH($A70,'Tüpoloogia tabel'!$C$1:$T$1,0),FALSE)</f>
        <v>3.1</v>
      </c>
      <c r="BA70" s="232">
        <f>VLOOKUP(BA$4,'Tüpoloogia tabel'!$C$1:$T$51,MATCH($A70,'Tüpoloogia tabel'!$C$1:$T$1,0),FALSE)</f>
        <v>0.30000000000000043</v>
      </c>
      <c r="BB70" s="232">
        <f>VLOOKUP(BB$4,'Tüpoloogia tabel'!$C$1:$T$51,MATCH($A70,'Tüpoloogia tabel'!$C$1:$T$1,0),FALSE)</f>
        <v>0.37</v>
      </c>
      <c r="BC70" s="232">
        <f>VLOOKUP(BC$4,'Tüpoloogia tabel'!$C$1:$T$51,MATCH($A70,'Tüpoloogia tabel'!$C$1:$T$1,0),FALSE)</f>
        <v>0.35</v>
      </c>
      <c r="BD70" s="232">
        <f>VLOOKUP(BD$4,'Tüpoloogia tabel'!$C$1:$T$51,MATCH($A70,'Tüpoloogia tabel'!$C$1:$T$1,0),FALSE)</f>
        <v>0.45</v>
      </c>
      <c r="BE70" s="232">
        <f>VLOOKUP(BE$4,'Tüpoloogia tabel'!$C$1:$T$51,MATCH($A70,'Tüpoloogia tabel'!$C$1:$T$1,0),FALSE)</f>
        <v>0.30000000000000043</v>
      </c>
      <c r="BF70" s="16">
        <f>VLOOKUP(BF$4,'Tüpoloogia tabel'!$C$1:$T$51,MATCH($A70,'Tüpoloogia tabel'!$C$1:$T$1,0),FALSE)</f>
        <v>1.7999999999999998</v>
      </c>
      <c r="BG70" s="16">
        <f>VLOOKUP(BG$4,'Tüpoloogia tabel'!$C$1:$T$51,MATCH($A70,'Tüpoloogia tabel'!$C$1:$T$1,0),FALSE)</f>
        <v>2.199999999999998</v>
      </c>
      <c r="BH70" s="16">
        <f>VLOOKUP(BH$4,'Tüpoloogia tabel'!$C$1:$T$51,MATCH($A70,'Tüpoloogia tabel'!$C$1:$T$1,0),FALSE)</f>
        <v>1.4599999999999973</v>
      </c>
      <c r="BI70" s="16">
        <f>VLOOKUP(BI$4,'Tüpoloogia tabel'!$C$1:$T$51,MATCH($A70,'Tüpoloogia tabel'!$C$1:$T$1,0),FALSE)</f>
        <v>1.579333333333335</v>
      </c>
      <c r="BJ70" s="16">
        <f>VLOOKUP(BJ$4,'Tüpoloogia tabel'!$C$1:$T$51,MATCH($A70,'Tüpoloogia tabel'!$C$1:$T$1,0),FALSE)</f>
        <v>0.8</v>
      </c>
      <c r="BK70" s="16">
        <f>VLOOKUP(BK$4,'Tüpoloogia tabel'!$C$1:$T$51,MATCH($A70,'Tüpoloogia tabel'!$C$1:$T$1,0),FALSE)</f>
        <v>2.0649999999999999</v>
      </c>
      <c r="BL70" s="216">
        <f t="shared" si="90"/>
        <v>1522.5721833507455</v>
      </c>
      <c r="BM70" s="1">
        <v>4</v>
      </c>
      <c r="BN70" s="1">
        <v>0</v>
      </c>
      <c r="BO70" s="1">
        <f t="shared" si="91"/>
        <v>10</v>
      </c>
      <c r="BP70" s="217">
        <f t="shared" si="92"/>
        <v>164.17684210526315</v>
      </c>
      <c r="BQ70" s="217">
        <f t="shared" ref="BQ70:BS70" si="101">BP70</f>
        <v>164.17684210526315</v>
      </c>
      <c r="BR70" s="217">
        <f t="shared" si="101"/>
        <v>164.17684210526315</v>
      </c>
      <c r="BS70" s="217">
        <f t="shared" si="101"/>
        <v>164.17684210526315</v>
      </c>
      <c r="BT70" s="217">
        <f t="shared" si="94"/>
        <v>0</v>
      </c>
      <c r="BU70" s="217">
        <f t="shared" si="95"/>
        <v>112.59027777777777</v>
      </c>
      <c r="BV70" s="217">
        <f t="shared" si="96"/>
        <v>130.92278604259366</v>
      </c>
      <c r="BW70" s="217">
        <f t="shared" si="97"/>
        <v>229.15237013788931</v>
      </c>
      <c r="BX70" s="216">
        <f t="shared" si="98"/>
        <v>5.7636862081128747E-2</v>
      </c>
      <c r="BY70" s="216">
        <f t="shared" ref="BY70:BY133" si="102">BX70*1.2*1005</f>
        <v>69.510055669841265</v>
      </c>
      <c r="BZ70" s="216">
        <f t="shared" ref="BZ70:BZ133" si="103">(BY70+BW70+BL70)</f>
        <v>1821.2346091584761</v>
      </c>
      <c r="CA70" s="216">
        <f t="shared" ref="CA70:CA133" si="104">(BY70+BL70)</f>
        <v>1592.0822390205867</v>
      </c>
      <c r="CB70" s="218">
        <f t="shared" si="99"/>
        <v>2.5858312773027752</v>
      </c>
    </row>
    <row r="71" spans="1:80" x14ac:dyDescent="0.25">
      <c r="A71" s="248" t="s">
        <v>474</v>
      </c>
      <c r="B71" s="231" t="s">
        <v>649</v>
      </c>
      <c r="C71" s="231" t="s">
        <v>462</v>
      </c>
      <c r="D71" s="249">
        <v>4</v>
      </c>
      <c r="E71" s="249">
        <v>2</v>
      </c>
      <c r="F71" s="250"/>
      <c r="G71" s="15">
        <f>(VLOOKUP(G$4,'Tüpoloogia tabel'!$C$1:$T$51,MATCH($A71,'Tüpoloogia tabel'!$C$1:$T$1,0),FALSE))*D71</f>
        <v>795.22977777777771</v>
      </c>
      <c r="H71" s="15">
        <f>(VLOOKUP(H$4,'Tüpoloogia tabel'!$C$1:$T$51,MATCH($A71,'Tüpoloogia tabel'!$C$1:$T$1,0),FALSE))*D71*E71</f>
        <v>26.397777777777776</v>
      </c>
      <c r="I71" s="15">
        <f>(VLOOKUP(I$4,'Tüpoloogia tabel'!$C$1:$T$51,MATCH($A71,'Tüpoloogia tabel'!$C$1:$T$1,0),FALSE))*D71*E71</f>
        <v>82.072222222222223</v>
      </c>
      <c r="J71" s="15">
        <f>(VLOOKUP(J$4,'Tüpoloogia tabel'!$C$1:$T$51,MATCH($A71,'Tüpoloogia tabel'!$C$1:$T$1,0),FALSE))*D71*E71</f>
        <v>1483.6316888888889</v>
      </c>
      <c r="K71" s="15">
        <f>(VLOOKUP(K$4,'Tüpoloogia tabel'!$C$1:$T$51,MATCH($A71,'Tüpoloogia tabel'!$C$1:$T$1,0),FALSE))*D71*E71</f>
        <v>1231.3891111111111</v>
      </c>
      <c r="L71" s="244">
        <f>VLOOKUP(L$4,'Tüpoloogia tabel'!$C$1:$T$51,MATCH($A71,'Tüpoloogia tabel'!$C$1:$T$1,0),FALSE)</f>
        <v>70</v>
      </c>
      <c r="M71" s="228">
        <f>VLOOKUP(M$4,'Tüpoloogia tabel'!$C$1:$T$51,MATCH($A71,'Tüpoloogia tabel'!$C$1:$T$1,0),FALSE)</f>
        <v>0</v>
      </c>
      <c r="N71" s="228">
        <f>VLOOKUP(N$4,'Tüpoloogia tabel'!$C$1:$T$51,MATCH($A71,'Tüpoloogia tabel'!$C$1:$T$1,0),FALSE)</f>
        <v>96.666666666666671</v>
      </c>
      <c r="O71" s="245">
        <f>VLOOKUP(O$4,'Tüpoloogia tabel'!$C$1:$T$51,MATCH($A71,'Tüpoloogia tabel'!$C$1:$T$1,0),FALSE)</f>
        <v>0.26409503068076284</v>
      </c>
      <c r="P71" s="228">
        <f>VLOOKUP(P$4,'Tüpoloogia tabel'!$C$1:$T$51,MATCH($A71,'Tüpoloogia tabel'!$C$1:$T$1,0),FALSE)</f>
        <v>63.333333333333329</v>
      </c>
      <c r="Q71" s="335">
        <f t="shared" si="83"/>
        <v>1458.6105263157892</v>
      </c>
      <c r="R71" s="336">
        <f t="shared" si="100"/>
        <v>1057.5587346171374</v>
      </c>
      <c r="S71" s="14">
        <f t="shared" si="84"/>
        <v>795.22977777777771</v>
      </c>
      <c r="T71" s="336">
        <f t="shared" si="85"/>
        <v>795.22977777777771</v>
      </c>
      <c r="U71" s="4">
        <f t="shared" si="86"/>
        <v>15.839999999999984</v>
      </c>
      <c r="V71" s="337">
        <f t="shared" si="87"/>
        <v>385.21179169865201</v>
      </c>
      <c r="W71" s="338">
        <f t="shared" si="88"/>
        <v>2.7180240845248096</v>
      </c>
      <c r="X71" s="228">
        <f>VLOOKUP(X$4,'Tüpoloogia tabel'!$C$1:$T$51,MATCH($A71,'Tüpoloogia tabel'!$C$1:$T$1,0),FALSE)</f>
        <v>223.41379310344828</v>
      </c>
      <c r="Y71" s="228">
        <f>VLOOKUP(Y$4,'Tüpoloogia tabel'!$C$1:$T$51,MATCH($A71,'Tüpoloogia tabel'!$C$1:$T$1,0),FALSE)</f>
        <v>160.55172413793105</v>
      </c>
      <c r="Z71" s="229">
        <f>VLOOKUP(Z$4,'Tüpoloogia tabel'!$C$1:$T$51,MATCH($A71,'Tüpoloogia tabel'!$C$1:$T$1,0),FALSE)</f>
        <v>35.620689655172413</v>
      </c>
      <c r="AA71" s="235"/>
      <c r="AB71" s="235"/>
      <c r="AC71" s="15">
        <f>VLOOKUP(AC$4,'Tüpoloogia tabel'!$C$1:$T$51,MATCH($A71,'Tüpoloogia tabel'!$C$1:$T$1,0),FALSE)</f>
        <v>3.5061666666666658</v>
      </c>
      <c r="AD71" s="15">
        <f>VLOOKUP(AD$4,'Tüpoloogia tabel'!$C$1:$T$51,MATCH($A71,'Tüpoloogia tabel'!$C$1:$T$1,0),FALSE)</f>
        <v>2.5</v>
      </c>
      <c r="AE71" s="15">
        <f>VLOOKUP(AE$4,'Tüpoloogia tabel'!$C$1:$T$51,MATCH($A71,'Tüpoloogia tabel'!$C$1:$T$1,0),FALSE)</f>
        <v>2.2000000000000002</v>
      </c>
      <c r="AF71" s="15">
        <f>VLOOKUP(AF$4,'Tüpoloogia tabel'!$C$1:$T$51,MATCH($A71,'Tüpoloogia tabel'!$C$1:$T$1,0),FALSE)</f>
        <v>11.44736842105263</v>
      </c>
      <c r="AG71" s="15">
        <f>VLOOKUP(AG$4,'Tüpoloogia tabel'!$C$1:$T$51,MATCH($A71,'Tüpoloogia tabel'!$C$1:$T$1,0),FALSE)</f>
        <v>17.660263157894736</v>
      </c>
      <c r="AH71" s="15">
        <f>(VLOOKUP(AH$4,'Tüpoloogia tabel'!$C$1:$T$51,MATCH($A71,'Tüpoloogia tabel'!$C$1:$T$1,0),FALSE))*E71</f>
        <v>5</v>
      </c>
      <c r="AI71" s="15">
        <f>(VLOOKUP(AI$4,'Tüpoloogia tabel'!$C$1:$T$51,MATCH($A71,'Tüpoloogia tabel'!$C$1:$T$1,0),FALSE))*D71*E71</f>
        <v>3976.1488888888885</v>
      </c>
      <c r="AJ71" s="15">
        <f t="shared" si="89"/>
        <v>164.17684210526315</v>
      </c>
      <c r="AK71" s="15">
        <f>VLOOKUP(AK$4,'Tüpoloogia tabel'!$C$1:$T$51,MATCH($A71,'Tüpoloogia tabel'!$C$1:$T$1,0),FALSE)</f>
        <v>0.8</v>
      </c>
      <c r="AL71" s="15">
        <f>VLOOKUP(AL$4,'Tüpoloogia tabel'!$C$1:$T$51,MATCH($A71,'Tüpoloogia tabel'!$C$1:$T$1,0),FALSE)</f>
        <v>1</v>
      </c>
      <c r="AM71" s="15">
        <f>VLOOKUP(AM$4,'Tüpoloogia tabel'!$C$1:$T$51,MATCH($A71,'Tüpoloogia tabel'!$C$1:$T$1,0),FALSE)</f>
        <v>0.7</v>
      </c>
      <c r="AN71" s="15">
        <f>VLOOKUP(AN$4,'Tüpoloogia tabel'!$C$1:$T$51,MATCH($A71,'Tüpoloogia tabel'!$C$1:$T$1,0),FALSE)</f>
        <v>0.35</v>
      </c>
      <c r="AO71" s="15">
        <f>VLOOKUP(AO$4,'Tüpoloogia tabel'!$C$1:$T$51,MATCH($A71,'Tüpoloogia tabel'!$C$1:$T$1,0),FALSE)</f>
        <v>2.6</v>
      </c>
      <c r="AP71" s="15">
        <f>VLOOKUP(AP$4,'Tüpoloogia tabel'!$C$1:$T$51,MATCH($A71,'Tüpoloogia tabel'!$C$1:$T$1,0),FALSE)</f>
        <v>2</v>
      </c>
      <c r="AQ71" s="15">
        <f>VLOOKUP(AQ$4,'Tüpoloogia tabel'!$C$1:$T$51,MATCH($A71,'Tüpoloogia tabel'!$C$1:$T$1,0),FALSE)</f>
        <v>2.9</v>
      </c>
      <c r="AR71" s="16">
        <f>VLOOKUP(AR$4,'Tüpoloogia tabel'!$C$1:$T$51,MATCH($A71,'Tüpoloogia tabel'!$C$1:$T$1,0),FALSE)</f>
        <v>0.26</v>
      </c>
      <c r="AS71" s="16">
        <f>VLOOKUP(AS$4,'Tüpoloogia tabel'!$C$1:$T$51,MATCH($A71,'Tüpoloogia tabel'!$C$1:$T$1,0),FALSE)</f>
        <v>0.49</v>
      </c>
      <c r="AT71" s="16">
        <f>VLOOKUP(AT$4,'Tüpoloogia tabel'!$C$1:$T$51,MATCH($A71,'Tüpoloogia tabel'!$C$1:$T$1,0),FALSE)</f>
        <v>0.40500000000000003</v>
      </c>
      <c r="AU71" s="16">
        <f>VLOOKUP(AU$4,'Tüpoloogia tabel'!$C$1:$T$51,MATCH($A71,'Tüpoloogia tabel'!$C$1:$T$1,0),FALSE)</f>
        <v>0.15</v>
      </c>
      <c r="AV71" s="16">
        <f>VLOOKUP(AV$4,'Tüpoloogia tabel'!$C$1:$T$51,MATCH($A71,'Tüpoloogia tabel'!$C$1:$T$1,0),FALSE)</f>
        <v>0.2</v>
      </c>
      <c r="AW71" s="16">
        <f>VLOOKUP(AW$4,'Tüpoloogia tabel'!$C$1:$T$51,MATCH($A71,'Tüpoloogia tabel'!$C$1:$T$1,0),FALSE)</f>
        <v>0.01</v>
      </c>
      <c r="AX71" s="16">
        <f>VLOOKUP(AX$4,'Tüpoloogia tabel'!$C$1:$T$51,MATCH($A71,'Tüpoloogia tabel'!$C$1:$T$1,0),FALSE)</f>
        <v>0</v>
      </c>
      <c r="AY71" s="16">
        <f>VLOOKUP(AY$4,'Tüpoloogia tabel'!$C$1:$T$51,MATCH($A71,'Tüpoloogia tabel'!$C$1:$T$1,0),FALSE)</f>
        <v>0.42</v>
      </c>
      <c r="AZ71" s="16">
        <f>VLOOKUP(AZ$4,'Tüpoloogia tabel'!$C$1:$T$51,MATCH($A71,'Tüpoloogia tabel'!$C$1:$T$1,0),FALSE)</f>
        <v>3.1</v>
      </c>
      <c r="BA71" s="232">
        <f>VLOOKUP(BA$4,'Tüpoloogia tabel'!$C$1:$T$51,MATCH($A71,'Tüpoloogia tabel'!$C$1:$T$1,0),FALSE)</f>
        <v>0.30000000000000043</v>
      </c>
      <c r="BB71" s="232">
        <f>VLOOKUP(BB$4,'Tüpoloogia tabel'!$C$1:$T$51,MATCH($A71,'Tüpoloogia tabel'!$C$1:$T$1,0),FALSE)</f>
        <v>0.37</v>
      </c>
      <c r="BC71" s="232">
        <f>VLOOKUP(BC$4,'Tüpoloogia tabel'!$C$1:$T$51,MATCH($A71,'Tüpoloogia tabel'!$C$1:$T$1,0),FALSE)</f>
        <v>0.35</v>
      </c>
      <c r="BD71" s="232">
        <f>VLOOKUP(BD$4,'Tüpoloogia tabel'!$C$1:$T$51,MATCH($A71,'Tüpoloogia tabel'!$C$1:$T$1,0),FALSE)</f>
        <v>0.45</v>
      </c>
      <c r="BE71" s="232">
        <f>VLOOKUP(BE$4,'Tüpoloogia tabel'!$C$1:$T$51,MATCH($A71,'Tüpoloogia tabel'!$C$1:$T$1,0),FALSE)</f>
        <v>0.30000000000000043</v>
      </c>
      <c r="BF71" s="16">
        <f>VLOOKUP(BF$4,'Tüpoloogia tabel'!$C$1:$T$51,MATCH($A71,'Tüpoloogia tabel'!$C$1:$T$1,0),FALSE)</f>
        <v>1.7999999999999998</v>
      </c>
      <c r="BG71" s="16">
        <f>VLOOKUP(BG$4,'Tüpoloogia tabel'!$C$1:$T$51,MATCH($A71,'Tüpoloogia tabel'!$C$1:$T$1,0),FALSE)</f>
        <v>2.199999999999998</v>
      </c>
      <c r="BH71" s="16">
        <f>VLOOKUP(BH$4,'Tüpoloogia tabel'!$C$1:$T$51,MATCH($A71,'Tüpoloogia tabel'!$C$1:$T$1,0),FALSE)</f>
        <v>1.4599999999999973</v>
      </c>
      <c r="BI71" s="16">
        <f>VLOOKUP(BI$4,'Tüpoloogia tabel'!$C$1:$T$51,MATCH($A71,'Tüpoloogia tabel'!$C$1:$T$1,0),FALSE)</f>
        <v>1.579333333333335</v>
      </c>
      <c r="BJ71" s="16">
        <f>VLOOKUP(BJ$4,'Tüpoloogia tabel'!$C$1:$T$51,MATCH($A71,'Tüpoloogia tabel'!$C$1:$T$1,0),FALSE)</f>
        <v>0.8</v>
      </c>
      <c r="BK71" s="16">
        <f>VLOOKUP(BK$4,'Tüpoloogia tabel'!$C$1:$T$51,MATCH($A71,'Tüpoloogia tabel'!$C$1:$T$1,0),FALSE)</f>
        <v>2.0649999999999999</v>
      </c>
      <c r="BL71" s="216">
        <f t="shared" si="90"/>
        <v>2760.2319502608789</v>
      </c>
      <c r="BM71" s="1">
        <v>4</v>
      </c>
      <c r="BN71" s="1">
        <v>0</v>
      </c>
      <c r="BO71" s="1">
        <f t="shared" si="91"/>
        <v>20</v>
      </c>
      <c r="BP71" s="217">
        <f t="shared" si="92"/>
        <v>164.17684210526315</v>
      </c>
      <c r="BQ71" s="217">
        <f t="shared" ref="BQ71:BS71" si="105">BP71</f>
        <v>164.17684210526315</v>
      </c>
      <c r="BR71" s="217">
        <f t="shared" si="105"/>
        <v>164.17684210526315</v>
      </c>
      <c r="BS71" s="217">
        <f t="shared" si="105"/>
        <v>164.17684210526315</v>
      </c>
      <c r="BT71" s="217">
        <f t="shared" si="94"/>
        <v>164.17684210526315</v>
      </c>
      <c r="BU71" s="217">
        <f t="shared" si="95"/>
        <v>430.36111111111109</v>
      </c>
      <c r="BV71" s="217">
        <f t="shared" si="96"/>
        <v>507.75153910214573</v>
      </c>
      <c r="BW71" s="217">
        <f t="shared" si="97"/>
        <v>391.66221484395385</v>
      </c>
      <c r="BX71" s="216">
        <f t="shared" si="98"/>
        <v>0.16173391071041798</v>
      </c>
      <c r="BY71" s="216">
        <f t="shared" si="102"/>
        <v>195.05109631676407</v>
      </c>
      <c r="BZ71" s="216">
        <f t="shared" si="103"/>
        <v>3346.945261421597</v>
      </c>
      <c r="CA71" s="216">
        <f t="shared" si="104"/>
        <v>2955.2830465776428</v>
      </c>
      <c r="CB71" s="218">
        <f t="shared" si="99"/>
        <v>2.3999587294636884</v>
      </c>
    </row>
    <row r="72" spans="1:80" x14ac:dyDescent="0.25">
      <c r="A72" s="248" t="s">
        <v>474</v>
      </c>
      <c r="B72" s="231" t="s">
        <v>650</v>
      </c>
      <c r="C72" s="231" t="s">
        <v>462</v>
      </c>
      <c r="D72" s="249">
        <v>4</v>
      </c>
      <c r="E72" s="249">
        <v>3</v>
      </c>
      <c r="F72" s="250"/>
      <c r="G72" s="15">
        <f>(VLOOKUP(G$4,'Tüpoloogia tabel'!$C$1:$T$51,MATCH($A72,'Tüpoloogia tabel'!$C$1:$T$1,0),FALSE))*D72</f>
        <v>795.22977777777771</v>
      </c>
      <c r="H72" s="15">
        <f>(VLOOKUP(H$4,'Tüpoloogia tabel'!$C$1:$T$51,MATCH($A72,'Tüpoloogia tabel'!$C$1:$T$1,0),FALSE))*D72*E72</f>
        <v>39.596666666666664</v>
      </c>
      <c r="I72" s="15">
        <f>(VLOOKUP(I$4,'Tüpoloogia tabel'!$C$1:$T$51,MATCH($A72,'Tüpoloogia tabel'!$C$1:$T$1,0),FALSE))*D72*E72</f>
        <v>123.10833333333333</v>
      </c>
      <c r="J72" s="15">
        <f>(VLOOKUP(J$4,'Tüpoloogia tabel'!$C$1:$T$51,MATCH($A72,'Tüpoloogia tabel'!$C$1:$T$1,0),FALSE))*D72*E72</f>
        <v>2225.4475333333335</v>
      </c>
      <c r="K72" s="15">
        <f>(VLOOKUP(K$4,'Tüpoloogia tabel'!$C$1:$T$51,MATCH($A72,'Tüpoloogia tabel'!$C$1:$T$1,0),FALSE))*D72*E72</f>
        <v>1847.0836666666667</v>
      </c>
      <c r="L72" s="244">
        <f>VLOOKUP(L$4,'Tüpoloogia tabel'!$C$1:$T$51,MATCH($A72,'Tüpoloogia tabel'!$C$1:$T$1,0),FALSE)</f>
        <v>70</v>
      </c>
      <c r="M72" s="228">
        <f>VLOOKUP(M$4,'Tüpoloogia tabel'!$C$1:$T$51,MATCH($A72,'Tüpoloogia tabel'!$C$1:$T$1,0),FALSE)</f>
        <v>0</v>
      </c>
      <c r="N72" s="228">
        <f>VLOOKUP(N$4,'Tüpoloogia tabel'!$C$1:$T$51,MATCH($A72,'Tüpoloogia tabel'!$C$1:$T$1,0),FALSE)</f>
        <v>96.666666666666671</v>
      </c>
      <c r="O72" s="245">
        <f>VLOOKUP(O$4,'Tüpoloogia tabel'!$C$1:$T$51,MATCH($A72,'Tüpoloogia tabel'!$C$1:$T$1,0),FALSE)</f>
        <v>0.26409503068076284</v>
      </c>
      <c r="P72" s="228">
        <f>VLOOKUP(P$4,'Tüpoloogia tabel'!$C$1:$T$51,MATCH($A72,'Tüpoloogia tabel'!$C$1:$T$1,0),FALSE)</f>
        <v>63.333333333333329</v>
      </c>
      <c r="Q72" s="335">
        <f t="shared" si="83"/>
        <v>3247.531578947368</v>
      </c>
      <c r="R72" s="336">
        <f t="shared" si="100"/>
        <v>2374.0346269685165</v>
      </c>
      <c r="S72" s="14">
        <f t="shared" si="84"/>
        <v>795.22977777777771</v>
      </c>
      <c r="T72" s="336">
        <f t="shared" si="85"/>
        <v>795.22977777777771</v>
      </c>
      <c r="U72" s="4">
        <f t="shared" si="86"/>
        <v>15.839999999999984</v>
      </c>
      <c r="V72" s="337">
        <f t="shared" si="87"/>
        <v>857.65695197885134</v>
      </c>
      <c r="W72" s="338">
        <f t="shared" si="88"/>
        <v>3.1849346835164738</v>
      </c>
      <c r="X72" s="228">
        <f>VLOOKUP(X$4,'Tüpoloogia tabel'!$C$1:$T$51,MATCH($A72,'Tüpoloogia tabel'!$C$1:$T$1,0),FALSE)</f>
        <v>223.41379310344828</v>
      </c>
      <c r="Y72" s="228">
        <f>VLOOKUP(Y$4,'Tüpoloogia tabel'!$C$1:$T$51,MATCH($A72,'Tüpoloogia tabel'!$C$1:$T$1,0),FALSE)</f>
        <v>160.55172413793105</v>
      </c>
      <c r="Z72" s="229">
        <f>VLOOKUP(Z$4,'Tüpoloogia tabel'!$C$1:$T$51,MATCH($A72,'Tüpoloogia tabel'!$C$1:$T$1,0),FALSE)</f>
        <v>35.620689655172413</v>
      </c>
      <c r="AA72" s="235"/>
      <c r="AB72" s="235"/>
      <c r="AC72" s="15">
        <f>VLOOKUP(AC$4,'Tüpoloogia tabel'!$C$1:$T$51,MATCH($A72,'Tüpoloogia tabel'!$C$1:$T$1,0),FALSE)</f>
        <v>3.5061666666666658</v>
      </c>
      <c r="AD72" s="15">
        <f>VLOOKUP(AD$4,'Tüpoloogia tabel'!$C$1:$T$51,MATCH($A72,'Tüpoloogia tabel'!$C$1:$T$1,0),FALSE)</f>
        <v>2.5</v>
      </c>
      <c r="AE72" s="15">
        <f>VLOOKUP(AE$4,'Tüpoloogia tabel'!$C$1:$T$51,MATCH($A72,'Tüpoloogia tabel'!$C$1:$T$1,0),FALSE)</f>
        <v>2.2000000000000002</v>
      </c>
      <c r="AF72" s="15">
        <f>VLOOKUP(AF$4,'Tüpoloogia tabel'!$C$1:$T$51,MATCH($A72,'Tüpoloogia tabel'!$C$1:$T$1,0),FALSE)</f>
        <v>11.44736842105263</v>
      </c>
      <c r="AG72" s="15">
        <f>VLOOKUP(AG$4,'Tüpoloogia tabel'!$C$1:$T$51,MATCH($A72,'Tüpoloogia tabel'!$C$1:$T$1,0),FALSE)</f>
        <v>17.660263157894736</v>
      </c>
      <c r="AH72" s="15">
        <f>(VLOOKUP(AH$4,'Tüpoloogia tabel'!$C$1:$T$51,MATCH($A72,'Tüpoloogia tabel'!$C$1:$T$1,0),FALSE))*E72</f>
        <v>7.5</v>
      </c>
      <c r="AI72" s="15">
        <f>(VLOOKUP(AI$4,'Tüpoloogia tabel'!$C$1:$T$51,MATCH($A72,'Tüpoloogia tabel'!$C$1:$T$1,0),FALSE))*D72*E72</f>
        <v>5964.2233333333324</v>
      </c>
      <c r="AJ72" s="15">
        <f t="shared" si="89"/>
        <v>164.17684210526315</v>
      </c>
      <c r="AK72" s="15">
        <f>VLOOKUP(AK$4,'Tüpoloogia tabel'!$C$1:$T$51,MATCH($A72,'Tüpoloogia tabel'!$C$1:$T$1,0),FALSE)</f>
        <v>0.8</v>
      </c>
      <c r="AL72" s="15">
        <f>VLOOKUP(AL$4,'Tüpoloogia tabel'!$C$1:$T$51,MATCH($A72,'Tüpoloogia tabel'!$C$1:$T$1,0),FALSE)</f>
        <v>1</v>
      </c>
      <c r="AM72" s="15">
        <f>VLOOKUP(AM$4,'Tüpoloogia tabel'!$C$1:$T$51,MATCH($A72,'Tüpoloogia tabel'!$C$1:$T$1,0),FALSE)</f>
        <v>0.7</v>
      </c>
      <c r="AN72" s="15">
        <f>VLOOKUP(AN$4,'Tüpoloogia tabel'!$C$1:$T$51,MATCH($A72,'Tüpoloogia tabel'!$C$1:$T$1,0),FALSE)</f>
        <v>0.35</v>
      </c>
      <c r="AO72" s="15">
        <f>VLOOKUP(AO$4,'Tüpoloogia tabel'!$C$1:$T$51,MATCH($A72,'Tüpoloogia tabel'!$C$1:$T$1,0),FALSE)</f>
        <v>2.6</v>
      </c>
      <c r="AP72" s="15">
        <f>VLOOKUP(AP$4,'Tüpoloogia tabel'!$C$1:$T$51,MATCH($A72,'Tüpoloogia tabel'!$C$1:$T$1,0),FALSE)</f>
        <v>2</v>
      </c>
      <c r="AQ72" s="15">
        <f>VLOOKUP(AQ$4,'Tüpoloogia tabel'!$C$1:$T$51,MATCH($A72,'Tüpoloogia tabel'!$C$1:$T$1,0),FALSE)</f>
        <v>2.9</v>
      </c>
      <c r="AR72" s="16">
        <f>VLOOKUP(AR$4,'Tüpoloogia tabel'!$C$1:$T$51,MATCH($A72,'Tüpoloogia tabel'!$C$1:$T$1,0),FALSE)</f>
        <v>0.26</v>
      </c>
      <c r="AS72" s="16">
        <f>VLOOKUP(AS$4,'Tüpoloogia tabel'!$C$1:$T$51,MATCH($A72,'Tüpoloogia tabel'!$C$1:$T$1,0),FALSE)</f>
        <v>0.49</v>
      </c>
      <c r="AT72" s="16">
        <f>VLOOKUP(AT$4,'Tüpoloogia tabel'!$C$1:$T$51,MATCH($A72,'Tüpoloogia tabel'!$C$1:$T$1,0),FALSE)</f>
        <v>0.40500000000000003</v>
      </c>
      <c r="AU72" s="16">
        <f>VLOOKUP(AU$4,'Tüpoloogia tabel'!$C$1:$T$51,MATCH($A72,'Tüpoloogia tabel'!$C$1:$T$1,0),FALSE)</f>
        <v>0.15</v>
      </c>
      <c r="AV72" s="16">
        <f>VLOOKUP(AV$4,'Tüpoloogia tabel'!$C$1:$T$51,MATCH($A72,'Tüpoloogia tabel'!$C$1:$T$1,0),FALSE)</f>
        <v>0.2</v>
      </c>
      <c r="AW72" s="16">
        <f>VLOOKUP(AW$4,'Tüpoloogia tabel'!$C$1:$T$51,MATCH($A72,'Tüpoloogia tabel'!$C$1:$T$1,0),FALSE)</f>
        <v>0.01</v>
      </c>
      <c r="AX72" s="16">
        <f>VLOOKUP(AX$4,'Tüpoloogia tabel'!$C$1:$T$51,MATCH($A72,'Tüpoloogia tabel'!$C$1:$T$1,0),FALSE)</f>
        <v>0</v>
      </c>
      <c r="AY72" s="16">
        <f>VLOOKUP(AY$4,'Tüpoloogia tabel'!$C$1:$T$51,MATCH($A72,'Tüpoloogia tabel'!$C$1:$T$1,0),FALSE)</f>
        <v>0.42</v>
      </c>
      <c r="AZ72" s="16">
        <f>VLOOKUP(AZ$4,'Tüpoloogia tabel'!$C$1:$T$51,MATCH($A72,'Tüpoloogia tabel'!$C$1:$T$1,0),FALSE)</f>
        <v>3.1</v>
      </c>
      <c r="BA72" s="232">
        <f>VLOOKUP(BA$4,'Tüpoloogia tabel'!$C$1:$T$51,MATCH($A72,'Tüpoloogia tabel'!$C$1:$T$1,0),FALSE)</f>
        <v>0.30000000000000043</v>
      </c>
      <c r="BB72" s="232">
        <f>VLOOKUP(BB$4,'Tüpoloogia tabel'!$C$1:$T$51,MATCH($A72,'Tüpoloogia tabel'!$C$1:$T$1,0),FALSE)</f>
        <v>0.37</v>
      </c>
      <c r="BC72" s="232">
        <f>VLOOKUP(BC$4,'Tüpoloogia tabel'!$C$1:$T$51,MATCH($A72,'Tüpoloogia tabel'!$C$1:$T$1,0),FALSE)</f>
        <v>0.35</v>
      </c>
      <c r="BD72" s="232">
        <f>VLOOKUP(BD$4,'Tüpoloogia tabel'!$C$1:$T$51,MATCH($A72,'Tüpoloogia tabel'!$C$1:$T$1,0),FALSE)</f>
        <v>0.45</v>
      </c>
      <c r="BE72" s="232">
        <f>VLOOKUP(BE$4,'Tüpoloogia tabel'!$C$1:$T$51,MATCH($A72,'Tüpoloogia tabel'!$C$1:$T$1,0),FALSE)</f>
        <v>0.30000000000000043</v>
      </c>
      <c r="BF72" s="16">
        <f>VLOOKUP(BF$4,'Tüpoloogia tabel'!$C$1:$T$51,MATCH($A72,'Tüpoloogia tabel'!$C$1:$T$1,0),FALSE)</f>
        <v>1.7999999999999998</v>
      </c>
      <c r="BG72" s="16">
        <f>VLOOKUP(BG$4,'Tüpoloogia tabel'!$C$1:$T$51,MATCH($A72,'Tüpoloogia tabel'!$C$1:$T$1,0),FALSE)</f>
        <v>2.199999999999998</v>
      </c>
      <c r="BH72" s="16">
        <f>VLOOKUP(BH$4,'Tüpoloogia tabel'!$C$1:$T$51,MATCH($A72,'Tüpoloogia tabel'!$C$1:$T$1,0),FALSE)</f>
        <v>1.4599999999999973</v>
      </c>
      <c r="BI72" s="16">
        <f>VLOOKUP(BI$4,'Tüpoloogia tabel'!$C$1:$T$51,MATCH($A72,'Tüpoloogia tabel'!$C$1:$T$1,0),FALSE)</f>
        <v>1.579333333333335</v>
      </c>
      <c r="BJ72" s="16">
        <f>VLOOKUP(BJ$4,'Tüpoloogia tabel'!$C$1:$T$51,MATCH($A72,'Tüpoloogia tabel'!$C$1:$T$1,0),FALSE)</f>
        <v>0.8</v>
      </c>
      <c r="BK72" s="16">
        <f>VLOOKUP(BK$4,'Tüpoloogia tabel'!$C$1:$T$51,MATCH($A72,'Tüpoloogia tabel'!$C$1:$T$1,0),FALSE)</f>
        <v>2.0649999999999999</v>
      </c>
      <c r="BL72" s="216">
        <f t="shared" si="90"/>
        <v>4805.5475007304012</v>
      </c>
      <c r="BM72" s="1">
        <v>4</v>
      </c>
      <c r="BN72" s="1">
        <v>0</v>
      </c>
      <c r="BO72" s="1">
        <f t="shared" si="91"/>
        <v>30</v>
      </c>
      <c r="BP72" s="217">
        <f t="shared" si="92"/>
        <v>164.17684210526315</v>
      </c>
      <c r="BQ72" s="217">
        <f t="shared" ref="BQ72:BS72" si="106">BP72</f>
        <v>164.17684210526315</v>
      </c>
      <c r="BR72" s="217">
        <f t="shared" si="106"/>
        <v>164.17684210526315</v>
      </c>
      <c r="BS72" s="217">
        <f t="shared" si="106"/>
        <v>164.17684210526315</v>
      </c>
      <c r="BT72" s="217">
        <f t="shared" si="94"/>
        <v>328.3536842105263</v>
      </c>
      <c r="BU72" s="217">
        <f t="shared" si="95"/>
        <v>953.3125</v>
      </c>
      <c r="BV72" s="217">
        <f t="shared" si="96"/>
        <v>1130.4862591786562</v>
      </c>
      <c r="BW72" s="217">
        <f t="shared" si="97"/>
        <v>657.45256569714081</v>
      </c>
      <c r="BX72" s="216">
        <f t="shared" si="98"/>
        <v>0.34812667238466533</v>
      </c>
      <c r="BY72" s="216">
        <f t="shared" si="102"/>
        <v>419.84076689590637</v>
      </c>
      <c r="BZ72" s="216">
        <f t="shared" si="103"/>
        <v>5882.8408333234484</v>
      </c>
      <c r="CA72" s="216">
        <f t="shared" si="104"/>
        <v>5225.3882676263074</v>
      </c>
      <c r="CB72" s="218">
        <f t="shared" si="99"/>
        <v>2.8289938143713256</v>
      </c>
    </row>
    <row r="73" spans="1:80" x14ac:dyDescent="0.25">
      <c r="A73" s="248" t="s">
        <v>474</v>
      </c>
      <c r="B73" s="231" t="s">
        <v>651</v>
      </c>
      <c r="C73" s="231" t="s">
        <v>462</v>
      </c>
      <c r="D73" s="249">
        <v>4</v>
      </c>
      <c r="E73" s="249">
        <v>4</v>
      </c>
      <c r="F73" s="250"/>
      <c r="G73" s="15">
        <f>(VLOOKUP(G$4,'Tüpoloogia tabel'!$C$1:$T$51,MATCH($A73,'Tüpoloogia tabel'!$C$1:$T$1,0),FALSE))*D73</f>
        <v>795.22977777777771</v>
      </c>
      <c r="H73" s="15">
        <f>(VLOOKUP(H$4,'Tüpoloogia tabel'!$C$1:$T$51,MATCH($A73,'Tüpoloogia tabel'!$C$1:$T$1,0),FALSE))*D73*E73</f>
        <v>52.795555555555552</v>
      </c>
      <c r="I73" s="15">
        <f>(VLOOKUP(I$4,'Tüpoloogia tabel'!$C$1:$T$51,MATCH($A73,'Tüpoloogia tabel'!$C$1:$T$1,0),FALSE))*D73*E73</f>
        <v>164.14444444444445</v>
      </c>
      <c r="J73" s="15">
        <f>(VLOOKUP(J$4,'Tüpoloogia tabel'!$C$1:$T$51,MATCH($A73,'Tüpoloogia tabel'!$C$1:$T$1,0),FALSE))*D73*E73</f>
        <v>2967.2633777777778</v>
      </c>
      <c r="K73" s="15">
        <f>(VLOOKUP(K$4,'Tüpoloogia tabel'!$C$1:$T$51,MATCH($A73,'Tüpoloogia tabel'!$C$1:$T$1,0),FALSE))*D73*E73</f>
        <v>2462.7782222222222</v>
      </c>
      <c r="L73" s="244">
        <f>VLOOKUP(L$4,'Tüpoloogia tabel'!$C$1:$T$51,MATCH($A73,'Tüpoloogia tabel'!$C$1:$T$1,0),FALSE)</f>
        <v>70</v>
      </c>
      <c r="M73" s="228">
        <f>VLOOKUP(M$4,'Tüpoloogia tabel'!$C$1:$T$51,MATCH($A73,'Tüpoloogia tabel'!$C$1:$T$1,0),FALSE)</f>
        <v>0</v>
      </c>
      <c r="N73" s="228">
        <f>VLOOKUP(N$4,'Tüpoloogia tabel'!$C$1:$T$51,MATCH($A73,'Tüpoloogia tabel'!$C$1:$T$1,0),FALSE)</f>
        <v>96.666666666666671</v>
      </c>
      <c r="O73" s="245">
        <f>VLOOKUP(O$4,'Tüpoloogia tabel'!$C$1:$T$51,MATCH($A73,'Tüpoloogia tabel'!$C$1:$T$1,0),FALSE)</f>
        <v>0.26409503068076284</v>
      </c>
      <c r="P73" s="228">
        <f>VLOOKUP(P$4,'Tüpoloogia tabel'!$C$1:$T$51,MATCH($A73,'Tüpoloogia tabel'!$C$1:$T$1,0),FALSE)</f>
        <v>63.333333333333329</v>
      </c>
      <c r="Q73" s="335">
        <f t="shared" si="83"/>
        <v>5742.8631578947361</v>
      </c>
      <c r="R73" s="336">
        <f t="shared" si="100"/>
        <v>4210.3615360151034</v>
      </c>
      <c r="S73" s="14">
        <f t="shared" si="84"/>
        <v>795.22977777777771</v>
      </c>
      <c r="T73" s="336">
        <f t="shared" si="85"/>
        <v>795.22977777777771</v>
      </c>
      <c r="U73" s="4">
        <f t="shared" si="86"/>
        <v>15.839999999999984</v>
      </c>
      <c r="V73" s="337">
        <f t="shared" si="87"/>
        <v>1516.661621879633</v>
      </c>
      <c r="W73" s="338">
        <f t="shared" si="88"/>
        <v>3.8022194302079608</v>
      </c>
      <c r="X73" s="228">
        <f>VLOOKUP(X$4,'Tüpoloogia tabel'!$C$1:$T$51,MATCH($A73,'Tüpoloogia tabel'!$C$1:$T$1,0),FALSE)</f>
        <v>223.41379310344828</v>
      </c>
      <c r="Y73" s="228">
        <f>VLOOKUP(Y$4,'Tüpoloogia tabel'!$C$1:$T$51,MATCH($A73,'Tüpoloogia tabel'!$C$1:$T$1,0),FALSE)</f>
        <v>160.55172413793105</v>
      </c>
      <c r="Z73" s="229">
        <f>VLOOKUP(Z$4,'Tüpoloogia tabel'!$C$1:$T$51,MATCH($A73,'Tüpoloogia tabel'!$C$1:$T$1,0),FALSE)</f>
        <v>35.620689655172413</v>
      </c>
      <c r="AA73" s="235"/>
      <c r="AB73" s="235"/>
      <c r="AC73" s="15">
        <f>VLOOKUP(AC$4,'Tüpoloogia tabel'!$C$1:$T$51,MATCH($A73,'Tüpoloogia tabel'!$C$1:$T$1,0),FALSE)</f>
        <v>3.5061666666666658</v>
      </c>
      <c r="AD73" s="15">
        <f>VLOOKUP(AD$4,'Tüpoloogia tabel'!$C$1:$T$51,MATCH($A73,'Tüpoloogia tabel'!$C$1:$T$1,0),FALSE)</f>
        <v>2.5</v>
      </c>
      <c r="AE73" s="15">
        <f>VLOOKUP(AE$4,'Tüpoloogia tabel'!$C$1:$T$51,MATCH($A73,'Tüpoloogia tabel'!$C$1:$T$1,0),FALSE)</f>
        <v>2.2000000000000002</v>
      </c>
      <c r="AF73" s="15">
        <f>VLOOKUP(AF$4,'Tüpoloogia tabel'!$C$1:$T$51,MATCH($A73,'Tüpoloogia tabel'!$C$1:$T$1,0),FALSE)</f>
        <v>11.44736842105263</v>
      </c>
      <c r="AG73" s="15">
        <f>VLOOKUP(AG$4,'Tüpoloogia tabel'!$C$1:$T$51,MATCH($A73,'Tüpoloogia tabel'!$C$1:$T$1,0),FALSE)</f>
        <v>17.660263157894736</v>
      </c>
      <c r="AH73" s="15">
        <f>(VLOOKUP(AH$4,'Tüpoloogia tabel'!$C$1:$T$51,MATCH($A73,'Tüpoloogia tabel'!$C$1:$T$1,0),FALSE))*E73</f>
        <v>10</v>
      </c>
      <c r="AI73" s="15">
        <f>(VLOOKUP(AI$4,'Tüpoloogia tabel'!$C$1:$T$51,MATCH($A73,'Tüpoloogia tabel'!$C$1:$T$1,0),FALSE))*D73*E73</f>
        <v>7952.2977777777769</v>
      </c>
      <c r="AJ73" s="15">
        <f t="shared" si="89"/>
        <v>164.17684210526315</v>
      </c>
      <c r="AK73" s="15">
        <f>VLOOKUP(AK$4,'Tüpoloogia tabel'!$C$1:$T$51,MATCH($A73,'Tüpoloogia tabel'!$C$1:$T$1,0),FALSE)</f>
        <v>0.8</v>
      </c>
      <c r="AL73" s="15">
        <f>VLOOKUP(AL$4,'Tüpoloogia tabel'!$C$1:$T$51,MATCH($A73,'Tüpoloogia tabel'!$C$1:$T$1,0),FALSE)</f>
        <v>1</v>
      </c>
      <c r="AM73" s="15">
        <f>VLOOKUP(AM$4,'Tüpoloogia tabel'!$C$1:$T$51,MATCH($A73,'Tüpoloogia tabel'!$C$1:$T$1,0),FALSE)</f>
        <v>0.7</v>
      </c>
      <c r="AN73" s="15">
        <f>VLOOKUP(AN$4,'Tüpoloogia tabel'!$C$1:$T$51,MATCH($A73,'Tüpoloogia tabel'!$C$1:$T$1,0),FALSE)</f>
        <v>0.35</v>
      </c>
      <c r="AO73" s="15">
        <f>VLOOKUP(AO$4,'Tüpoloogia tabel'!$C$1:$T$51,MATCH($A73,'Tüpoloogia tabel'!$C$1:$T$1,0),FALSE)</f>
        <v>2.6</v>
      </c>
      <c r="AP73" s="15">
        <f>VLOOKUP(AP$4,'Tüpoloogia tabel'!$C$1:$T$51,MATCH($A73,'Tüpoloogia tabel'!$C$1:$T$1,0),FALSE)</f>
        <v>2</v>
      </c>
      <c r="AQ73" s="15">
        <f>VLOOKUP(AQ$4,'Tüpoloogia tabel'!$C$1:$T$51,MATCH($A73,'Tüpoloogia tabel'!$C$1:$T$1,0),FALSE)</f>
        <v>2.9</v>
      </c>
      <c r="AR73" s="16">
        <f>VLOOKUP(AR$4,'Tüpoloogia tabel'!$C$1:$T$51,MATCH($A73,'Tüpoloogia tabel'!$C$1:$T$1,0),FALSE)</f>
        <v>0.26</v>
      </c>
      <c r="AS73" s="16">
        <f>VLOOKUP(AS$4,'Tüpoloogia tabel'!$C$1:$T$51,MATCH($A73,'Tüpoloogia tabel'!$C$1:$T$1,0),FALSE)</f>
        <v>0.49</v>
      </c>
      <c r="AT73" s="16">
        <f>VLOOKUP(AT$4,'Tüpoloogia tabel'!$C$1:$T$51,MATCH($A73,'Tüpoloogia tabel'!$C$1:$T$1,0),FALSE)</f>
        <v>0.40500000000000003</v>
      </c>
      <c r="AU73" s="16">
        <f>VLOOKUP(AU$4,'Tüpoloogia tabel'!$C$1:$T$51,MATCH($A73,'Tüpoloogia tabel'!$C$1:$T$1,0),FALSE)</f>
        <v>0.15</v>
      </c>
      <c r="AV73" s="16">
        <f>VLOOKUP(AV$4,'Tüpoloogia tabel'!$C$1:$T$51,MATCH($A73,'Tüpoloogia tabel'!$C$1:$T$1,0),FALSE)</f>
        <v>0.2</v>
      </c>
      <c r="AW73" s="16">
        <f>VLOOKUP(AW$4,'Tüpoloogia tabel'!$C$1:$T$51,MATCH($A73,'Tüpoloogia tabel'!$C$1:$T$1,0),FALSE)</f>
        <v>0.01</v>
      </c>
      <c r="AX73" s="16">
        <f>VLOOKUP(AX$4,'Tüpoloogia tabel'!$C$1:$T$51,MATCH($A73,'Tüpoloogia tabel'!$C$1:$T$1,0),FALSE)</f>
        <v>0</v>
      </c>
      <c r="AY73" s="16">
        <f>VLOOKUP(AY$4,'Tüpoloogia tabel'!$C$1:$T$51,MATCH($A73,'Tüpoloogia tabel'!$C$1:$T$1,0),FALSE)</f>
        <v>0.42</v>
      </c>
      <c r="AZ73" s="16">
        <f>VLOOKUP(AZ$4,'Tüpoloogia tabel'!$C$1:$T$51,MATCH($A73,'Tüpoloogia tabel'!$C$1:$T$1,0),FALSE)</f>
        <v>3.1</v>
      </c>
      <c r="BA73" s="232">
        <f>VLOOKUP(BA$4,'Tüpoloogia tabel'!$C$1:$T$51,MATCH($A73,'Tüpoloogia tabel'!$C$1:$T$1,0),FALSE)</f>
        <v>0.30000000000000043</v>
      </c>
      <c r="BB73" s="232">
        <f>VLOOKUP(BB$4,'Tüpoloogia tabel'!$C$1:$T$51,MATCH($A73,'Tüpoloogia tabel'!$C$1:$T$1,0),FALSE)</f>
        <v>0.37</v>
      </c>
      <c r="BC73" s="232">
        <f>VLOOKUP(BC$4,'Tüpoloogia tabel'!$C$1:$T$51,MATCH($A73,'Tüpoloogia tabel'!$C$1:$T$1,0),FALSE)</f>
        <v>0.35</v>
      </c>
      <c r="BD73" s="232">
        <f>VLOOKUP(BD$4,'Tüpoloogia tabel'!$C$1:$T$51,MATCH($A73,'Tüpoloogia tabel'!$C$1:$T$1,0),FALSE)</f>
        <v>0.45</v>
      </c>
      <c r="BE73" s="232">
        <f>VLOOKUP(BE$4,'Tüpoloogia tabel'!$C$1:$T$51,MATCH($A73,'Tüpoloogia tabel'!$C$1:$T$1,0),FALSE)</f>
        <v>0.30000000000000043</v>
      </c>
      <c r="BF73" s="16">
        <f>VLOOKUP(BF$4,'Tüpoloogia tabel'!$C$1:$T$51,MATCH($A73,'Tüpoloogia tabel'!$C$1:$T$1,0),FALSE)</f>
        <v>1.7999999999999998</v>
      </c>
      <c r="BG73" s="16">
        <f>VLOOKUP(BG$4,'Tüpoloogia tabel'!$C$1:$T$51,MATCH($A73,'Tüpoloogia tabel'!$C$1:$T$1,0),FALSE)</f>
        <v>2.199999999999998</v>
      </c>
      <c r="BH73" s="16">
        <f>VLOOKUP(BH$4,'Tüpoloogia tabel'!$C$1:$T$51,MATCH($A73,'Tüpoloogia tabel'!$C$1:$T$1,0),FALSE)</f>
        <v>1.4599999999999973</v>
      </c>
      <c r="BI73" s="16">
        <f>VLOOKUP(BI$4,'Tüpoloogia tabel'!$C$1:$T$51,MATCH($A73,'Tüpoloogia tabel'!$C$1:$T$1,0),FALSE)</f>
        <v>1.579333333333335</v>
      </c>
      <c r="BJ73" s="16">
        <f>VLOOKUP(BJ$4,'Tüpoloogia tabel'!$C$1:$T$51,MATCH($A73,'Tüpoloogia tabel'!$C$1:$T$1,0),FALSE)</f>
        <v>0.8</v>
      </c>
      <c r="BK73" s="16">
        <f>VLOOKUP(BK$4,'Tüpoloogia tabel'!$C$1:$T$51,MATCH($A73,'Tüpoloogia tabel'!$C$1:$T$1,0),FALSE)</f>
        <v>2.0649999999999999</v>
      </c>
      <c r="BL73" s="216">
        <f t="shared" si="90"/>
        <v>7658.5188347593121</v>
      </c>
      <c r="BM73" s="1">
        <v>4</v>
      </c>
      <c r="BN73" s="1">
        <v>0</v>
      </c>
      <c r="BO73" s="1">
        <f t="shared" si="91"/>
        <v>40</v>
      </c>
      <c r="BP73" s="217">
        <f t="shared" si="92"/>
        <v>164.17684210526315</v>
      </c>
      <c r="BQ73" s="217">
        <f t="shared" ref="BQ73:BS73" si="107">BP73</f>
        <v>164.17684210526315</v>
      </c>
      <c r="BR73" s="217">
        <f t="shared" si="107"/>
        <v>164.17684210526315</v>
      </c>
      <c r="BS73" s="217">
        <f t="shared" si="107"/>
        <v>164.17684210526315</v>
      </c>
      <c r="BT73" s="217">
        <f t="shared" si="94"/>
        <v>492.53052631578942</v>
      </c>
      <c r="BU73" s="217">
        <f t="shared" si="95"/>
        <v>1681.4444444444443</v>
      </c>
      <c r="BV73" s="217">
        <f t="shared" si="96"/>
        <v>1999.1269462721255</v>
      </c>
      <c r="BW73" s="217">
        <f t="shared" si="97"/>
        <v>1026.5234226974505</v>
      </c>
      <c r="BX73" s="216">
        <f t="shared" si="98"/>
        <v>0.5630024472384666</v>
      </c>
      <c r="BY73" s="216">
        <f t="shared" si="102"/>
        <v>678.98095136959068</v>
      </c>
      <c r="BZ73" s="216">
        <f t="shared" si="103"/>
        <v>9364.0232088263529</v>
      </c>
      <c r="CA73" s="216">
        <f t="shared" si="104"/>
        <v>8337.499786128903</v>
      </c>
      <c r="CB73" s="218">
        <f t="shared" si="99"/>
        <v>3.385404219875626</v>
      </c>
    </row>
    <row r="74" spans="1:80" x14ac:dyDescent="0.25">
      <c r="A74" s="248" t="s">
        <v>474</v>
      </c>
      <c r="B74" s="231" t="s">
        <v>652</v>
      </c>
      <c r="C74" s="231" t="s">
        <v>462</v>
      </c>
      <c r="D74" s="249">
        <v>4</v>
      </c>
      <c r="E74" s="249">
        <v>5</v>
      </c>
      <c r="F74" s="250"/>
      <c r="G74" s="15">
        <f>(VLOOKUP(G$4,'Tüpoloogia tabel'!$C$1:$T$51,MATCH($A74,'Tüpoloogia tabel'!$C$1:$T$1,0),FALSE))*D74</f>
        <v>795.22977777777771</v>
      </c>
      <c r="H74" s="15">
        <f>(VLOOKUP(H$4,'Tüpoloogia tabel'!$C$1:$T$51,MATCH($A74,'Tüpoloogia tabel'!$C$1:$T$1,0),FALSE))*D74*E74</f>
        <v>65.99444444444444</v>
      </c>
      <c r="I74" s="15">
        <f>(VLOOKUP(I$4,'Tüpoloogia tabel'!$C$1:$T$51,MATCH($A74,'Tüpoloogia tabel'!$C$1:$T$1,0),FALSE))*D74*E74</f>
        <v>205.18055555555554</v>
      </c>
      <c r="J74" s="15">
        <f>(VLOOKUP(J$4,'Tüpoloogia tabel'!$C$1:$T$51,MATCH($A74,'Tüpoloogia tabel'!$C$1:$T$1,0),FALSE))*D74*E74</f>
        <v>3709.0792222222221</v>
      </c>
      <c r="K74" s="15">
        <f>(VLOOKUP(K$4,'Tüpoloogia tabel'!$C$1:$T$51,MATCH($A74,'Tüpoloogia tabel'!$C$1:$T$1,0),FALSE))*D74*E74</f>
        <v>3078.472777777778</v>
      </c>
      <c r="L74" s="244">
        <f>VLOOKUP(L$4,'Tüpoloogia tabel'!$C$1:$T$51,MATCH($A74,'Tüpoloogia tabel'!$C$1:$T$1,0),FALSE)</f>
        <v>70</v>
      </c>
      <c r="M74" s="228">
        <f>VLOOKUP(M$4,'Tüpoloogia tabel'!$C$1:$T$51,MATCH($A74,'Tüpoloogia tabel'!$C$1:$T$1,0),FALSE)</f>
        <v>0</v>
      </c>
      <c r="N74" s="228">
        <f>VLOOKUP(N$4,'Tüpoloogia tabel'!$C$1:$T$51,MATCH($A74,'Tüpoloogia tabel'!$C$1:$T$1,0),FALSE)</f>
        <v>96.666666666666671</v>
      </c>
      <c r="O74" s="245">
        <f>VLOOKUP(O$4,'Tüpoloogia tabel'!$C$1:$T$51,MATCH($A74,'Tüpoloogia tabel'!$C$1:$T$1,0),FALSE)</f>
        <v>0.26409503068076284</v>
      </c>
      <c r="P74" s="228">
        <f>VLOOKUP(P$4,'Tüpoloogia tabel'!$C$1:$T$51,MATCH($A74,'Tüpoloogia tabel'!$C$1:$T$1,0),FALSE)</f>
        <v>63.333333333333329</v>
      </c>
      <c r="Q74" s="335">
        <f t="shared" si="83"/>
        <v>8944.605263157895</v>
      </c>
      <c r="R74" s="336">
        <f t="shared" si="100"/>
        <v>6566.5394617568982</v>
      </c>
      <c r="S74" s="14">
        <f t="shared" si="84"/>
        <v>795.22977777777771</v>
      </c>
      <c r="T74" s="336">
        <f t="shared" si="85"/>
        <v>795.22977777777771</v>
      </c>
      <c r="U74" s="4">
        <f t="shared" si="86"/>
        <v>15.839999999999984</v>
      </c>
      <c r="V74" s="337">
        <f t="shared" si="87"/>
        <v>2362.2258014009972</v>
      </c>
      <c r="W74" s="338">
        <f t="shared" si="88"/>
        <v>4.4923257749826888</v>
      </c>
      <c r="X74" s="228">
        <f>VLOOKUP(X$4,'Tüpoloogia tabel'!$C$1:$T$51,MATCH($A74,'Tüpoloogia tabel'!$C$1:$T$1,0),FALSE)</f>
        <v>223.41379310344828</v>
      </c>
      <c r="Y74" s="228">
        <f>VLOOKUP(Y$4,'Tüpoloogia tabel'!$C$1:$T$51,MATCH($A74,'Tüpoloogia tabel'!$C$1:$T$1,0),FALSE)</f>
        <v>160.55172413793105</v>
      </c>
      <c r="Z74" s="229">
        <f>VLOOKUP(Z$4,'Tüpoloogia tabel'!$C$1:$T$51,MATCH($A74,'Tüpoloogia tabel'!$C$1:$T$1,0),FALSE)</f>
        <v>35.620689655172413</v>
      </c>
      <c r="AA74" s="235"/>
      <c r="AB74" s="235"/>
      <c r="AC74" s="15">
        <f>VLOOKUP(AC$4,'Tüpoloogia tabel'!$C$1:$T$51,MATCH($A74,'Tüpoloogia tabel'!$C$1:$T$1,0),FALSE)</f>
        <v>3.5061666666666658</v>
      </c>
      <c r="AD74" s="15">
        <f>VLOOKUP(AD$4,'Tüpoloogia tabel'!$C$1:$T$51,MATCH($A74,'Tüpoloogia tabel'!$C$1:$T$1,0),FALSE)</f>
        <v>2.5</v>
      </c>
      <c r="AE74" s="15">
        <f>VLOOKUP(AE$4,'Tüpoloogia tabel'!$C$1:$T$51,MATCH($A74,'Tüpoloogia tabel'!$C$1:$T$1,0),FALSE)</f>
        <v>2.2000000000000002</v>
      </c>
      <c r="AF74" s="15">
        <f>VLOOKUP(AF$4,'Tüpoloogia tabel'!$C$1:$T$51,MATCH($A74,'Tüpoloogia tabel'!$C$1:$T$1,0),FALSE)</f>
        <v>11.44736842105263</v>
      </c>
      <c r="AG74" s="15">
        <f>VLOOKUP(AG$4,'Tüpoloogia tabel'!$C$1:$T$51,MATCH($A74,'Tüpoloogia tabel'!$C$1:$T$1,0),FALSE)</f>
        <v>17.660263157894736</v>
      </c>
      <c r="AH74" s="15">
        <f>(VLOOKUP(AH$4,'Tüpoloogia tabel'!$C$1:$T$51,MATCH($A74,'Tüpoloogia tabel'!$C$1:$T$1,0),FALSE))*E74</f>
        <v>12.5</v>
      </c>
      <c r="AI74" s="15">
        <f>(VLOOKUP(AI$4,'Tüpoloogia tabel'!$C$1:$T$51,MATCH($A74,'Tüpoloogia tabel'!$C$1:$T$1,0),FALSE))*D74*E74</f>
        <v>9940.3722222222204</v>
      </c>
      <c r="AJ74" s="15">
        <f t="shared" si="89"/>
        <v>164.17684210526315</v>
      </c>
      <c r="AK74" s="15">
        <f>VLOOKUP(AK$4,'Tüpoloogia tabel'!$C$1:$T$51,MATCH($A74,'Tüpoloogia tabel'!$C$1:$T$1,0),FALSE)</f>
        <v>0.8</v>
      </c>
      <c r="AL74" s="15">
        <f>VLOOKUP(AL$4,'Tüpoloogia tabel'!$C$1:$T$51,MATCH($A74,'Tüpoloogia tabel'!$C$1:$T$1,0),FALSE)</f>
        <v>1</v>
      </c>
      <c r="AM74" s="15">
        <f>VLOOKUP(AM$4,'Tüpoloogia tabel'!$C$1:$T$51,MATCH($A74,'Tüpoloogia tabel'!$C$1:$T$1,0),FALSE)</f>
        <v>0.7</v>
      </c>
      <c r="AN74" s="15">
        <f>VLOOKUP(AN$4,'Tüpoloogia tabel'!$C$1:$T$51,MATCH($A74,'Tüpoloogia tabel'!$C$1:$T$1,0),FALSE)</f>
        <v>0.35</v>
      </c>
      <c r="AO74" s="15">
        <f>VLOOKUP(AO$4,'Tüpoloogia tabel'!$C$1:$T$51,MATCH($A74,'Tüpoloogia tabel'!$C$1:$T$1,0),FALSE)</f>
        <v>2.6</v>
      </c>
      <c r="AP74" s="15">
        <f>VLOOKUP(AP$4,'Tüpoloogia tabel'!$C$1:$T$51,MATCH($A74,'Tüpoloogia tabel'!$C$1:$T$1,0),FALSE)</f>
        <v>2</v>
      </c>
      <c r="AQ74" s="15">
        <f>VLOOKUP(AQ$4,'Tüpoloogia tabel'!$C$1:$T$51,MATCH($A74,'Tüpoloogia tabel'!$C$1:$T$1,0),FALSE)</f>
        <v>2.9</v>
      </c>
      <c r="AR74" s="16">
        <f>VLOOKUP(AR$4,'Tüpoloogia tabel'!$C$1:$T$51,MATCH($A74,'Tüpoloogia tabel'!$C$1:$T$1,0),FALSE)</f>
        <v>0.26</v>
      </c>
      <c r="AS74" s="16">
        <f>VLOOKUP(AS$4,'Tüpoloogia tabel'!$C$1:$T$51,MATCH($A74,'Tüpoloogia tabel'!$C$1:$T$1,0),FALSE)</f>
        <v>0.49</v>
      </c>
      <c r="AT74" s="16">
        <f>VLOOKUP(AT$4,'Tüpoloogia tabel'!$C$1:$T$51,MATCH($A74,'Tüpoloogia tabel'!$C$1:$T$1,0),FALSE)</f>
        <v>0.40500000000000003</v>
      </c>
      <c r="AU74" s="16">
        <f>VLOOKUP(AU$4,'Tüpoloogia tabel'!$C$1:$T$51,MATCH($A74,'Tüpoloogia tabel'!$C$1:$T$1,0),FALSE)</f>
        <v>0.15</v>
      </c>
      <c r="AV74" s="16">
        <f>VLOOKUP(AV$4,'Tüpoloogia tabel'!$C$1:$T$51,MATCH($A74,'Tüpoloogia tabel'!$C$1:$T$1,0),FALSE)</f>
        <v>0.2</v>
      </c>
      <c r="AW74" s="16">
        <f>VLOOKUP(AW$4,'Tüpoloogia tabel'!$C$1:$T$51,MATCH($A74,'Tüpoloogia tabel'!$C$1:$T$1,0),FALSE)</f>
        <v>0.01</v>
      </c>
      <c r="AX74" s="16">
        <f>VLOOKUP(AX$4,'Tüpoloogia tabel'!$C$1:$T$51,MATCH($A74,'Tüpoloogia tabel'!$C$1:$T$1,0),FALSE)</f>
        <v>0</v>
      </c>
      <c r="AY74" s="16">
        <f>VLOOKUP(AY$4,'Tüpoloogia tabel'!$C$1:$T$51,MATCH($A74,'Tüpoloogia tabel'!$C$1:$T$1,0),FALSE)</f>
        <v>0.42</v>
      </c>
      <c r="AZ74" s="16">
        <f>VLOOKUP(AZ$4,'Tüpoloogia tabel'!$C$1:$T$51,MATCH($A74,'Tüpoloogia tabel'!$C$1:$T$1,0),FALSE)</f>
        <v>3.1</v>
      </c>
      <c r="BA74" s="232">
        <f>VLOOKUP(BA$4,'Tüpoloogia tabel'!$C$1:$T$51,MATCH($A74,'Tüpoloogia tabel'!$C$1:$T$1,0),FALSE)</f>
        <v>0.30000000000000043</v>
      </c>
      <c r="BB74" s="232">
        <f>VLOOKUP(BB$4,'Tüpoloogia tabel'!$C$1:$T$51,MATCH($A74,'Tüpoloogia tabel'!$C$1:$T$1,0),FALSE)</f>
        <v>0.37</v>
      </c>
      <c r="BC74" s="232">
        <f>VLOOKUP(BC$4,'Tüpoloogia tabel'!$C$1:$T$51,MATCH($A74,'Tüpoloogia tabel'!$C$1:$T$1,0),FALSE)</f>
        <v>0.35</v>
      </c>
      <c r="BD74" s="232">
        <f>VLOOKUP(BD$4,'Tüpoloogia tabel'!$C$1:$T$51,MATCH($A74,'Tüpoloogia tabel'!$C$1:$T$1,0),FALSE)</f>
        <v>0.45</v>
      </c>
      <c r="BE74" s="232">
        <f>VLOOKUP(BE$4,'Tüpoloogia tabel'!$C$1:$T$51,MATCH($A74,'Tüpoloogia tabel'!$C$1:$T$1,0),FALSE)</f>
        <v>0.30000000000000043</v>
      </c>
      <c r="BF74" s="16">
        <f>VLOOKUP(BF$4,'Tüpoloogia tabel'!$C$1:$T$51,MATCH($A74,'Tüpoloogia tabel'!$C$1:$T$1,0),FALSE)</f>
        <v>1.7999999999999998</v>
      </c>
      <c r="BG74" s="16">
        <f>VLOOKUP(BG$4,'Tüpoloogia tabel'!$C$1:$T$51,MATCH($A74,'Tüpoloogia tabel'!$C$1:$T$1,0),FALSE)</f>
        <v>2.199999999999998</v>
      </c>
      <c r="BH74" s="16">
        <f>VLOOKUP(BH$4,'Tüpoloogia tabel'!$C$1:$T$51,MATCH($A74,'Tüpoloogia tabel'!$C$1:$T$1,0),FALSE)</f>
        <v>1.4599999999999973</v>
      </c>
      <c r="BI74" s="16">
        <f>VLOOKUP(BI$4,'Tüpoloogia tabel'!$C$1:$T$51,MATCH($A74,'Tüpoloogia tabel'!$C$1:$T$1,0),FALSE)</f>
        <v>1.579333333333335</v>
      </c>
      <c r="BJ74" s="16">
        <f>VLOOKUP(BJ$4,'Tüpoloogia tabel'!$C$1:$T$51,MATCH($A74,'Tüpoloogia tabel'!$C$1:$T$1,0),FALSE)</f>
        <v>0.8</v>
      </c>
      <c r="BK74" s="16">
        <f>VLOOKUP(BK$4,'Tüpoloogia tabel'!$C$1:$T$51,MATCH($A74,'Tüpoloogia tabel'!$C$1:$T$1,0),FALSE)</f>
        <v>2.0649999999999999</v>
      </c>
      <c r="BL74" s="216">
        <f t="shared" si="90"/>
        <v>11319.145952347613</v>
      </c>
      <c r="BM74" s="1">
        <v>4</v>
      </c>
      <c r="BN74" s="1">
        <v>0</v>
      </c>
      <c r="BO74" s="1">
        <f t="shared" si="91"/>
        <v>50</v>
      </c>
      <c r="BP74" s="217">
        <f t="shared" si="92"/>
        <v>164.17684210526315</v>
      </c>
      <c r="BQ74" s="217">
        <f t="shared" ref="BQ74:BS74" si="108">BP74</f>
        <v>164.17684210526315</v>
      </c>
      <c r="BR74" s="217">
        <f t="shared" si="108"/>
        <v>164.17684210526315</v>
      </c>
      <c r="BS74" s="217">
        <f t="shared" si="108"/>
        <v>164.17684210526315</v>
      </c>
      <c r="BT74" s="217">
        <f t="shared" si="94"/>
        <v>656.70736842105259</v>
      </c>
      <c r="BU74" s="217">
        <f t="shared" si="95"/>
        <v>2614.7569444444443</v>
      </c>
      <c r="BV74" s="217">
        <f t="shared" si="96"/>
        <v>3113.6736003825536</v>
      </c>
      <c r="BW74" s="217">
        <f t="shared" si="97"/>
        <v>1498.8747858448828</v>
      </c>
      <c r="BX74" s="216">
        <f t="shared" si="98"/>
        <v>0.83870801741390522</v>
      </c>
      <c r="BY74" s="216">
        <f t="shared" si="102"/>
        <v>1011.4818690011697</v>
      </c>
      <c r="BZ74" s="216">
        <f t="shared" si="103"/>
        <v>13829.502607193666</v>
      </c>
      <c r="CA74" s="216">
        <f t="shared" si="104"/>
        <v>12330.627821348782</v>
      </c>
      <c r="CB74" s="218">
        <f t="shared" si="99"/>
        <v>4.0054366926219016</v>
      </c>
    </row>
    <row r="75" spans="1:80" x14ac:dyDescent="0.25">
      <c r="A75" s="248" t="s">
        <v>474</v>
      </c>
      <c r="B75" s="231" t="s">
        <v>653</v>
      </c>
      <c r="C75" s="231" t="s">
        <v>462</v>
      </c>
      <c r="D75" s="249">
        <v>5</v>
      </c>
      <c r="E75" s="249">
        <v>1</v>
      </c>
      <c r="F75" s="250"/>
      <c r="G75" s="15">
        <f>(VLOOKUP(G$4,'Tüpoloogia tabel'!$C$1:$T$51,MATCH($A75,'Tüpoloogia tabel'!$C$1:$T$1,0),FALSE))*D75</f>
        <v>994.03722222222211</v>
      </c>
      <c r="H75" s="15">
        <f>(VLOOKUP(H$4,'Tüpoloogia tabel'!$C$1:$T$51,MATCH($A75,'Tüpoloogia tabel'!$C$1:$T$1,0),FALSE))*D75*E75</f>
        <v>16.49861111111111</v>
      </c>
      <c r="I75" s="15">
        <f>(VLOOKUP(I$4,'Tüpoloogia tabel'!$C$1:$T$51,MATCH($A75,'Tüpoloogia tabel'!$C$1:$T$1,0),FALSE))*D75*E75</f>
        <v>51.295138888888886</v>
      </c>
      <c r="J75" s="15">
        <f>(VLOOKUP(J$4,'Tüpoloogia tabel'!$C$1:$T$51,MATCH($A75,'Tüpoloogia tabel'!$C$1:$T$1,0),FALSE))*D75*E75</f>
        <v>927.26980555555554</v>
      </c>
      <c r="K75" s="15">
        <f>(VLOOKUP(K$4,'Tüpoloogia tabel'!$C$1:$T$51,MATCH($A75,'Tüpoloogia tabel'!$C$1:$T$1,0),FALSE))*D75*E75</f>
        <v>769.6181944444445</v>
      </c>
      <c r="L75" s="244">
        <f>VLOOKUP(L$4,'Tüpoloogia tabel'!$C$1:$T$51,MATCH($A75,'Tüpoloogia tabel'!$C$1:$T$1,0),FALSE)</f>
        <v>70</v>
      </c>
      <c r="M75" s="228">
        <f>VLOOKUP(M$4,'Tüpoloogia tabel'!$C$1:$T$51,MATCH($A75,'Tüpoloogia tabel'!$C$1:$T$1,0),FALSE)</f>
        <v>0</v>
      </c>
      <c r="N75" s="228">
        <f>VLOOKUP(N$4,'Tüpoloogia tabel'!$C$1:$T$51,MATCH($A75,'Tüpoloogia tabel'!$C$1:$T$1,0),FALSE)</f>
        <v>96.666666666666671</v>
      </c>
      <c r="O75" s="245">
        <f>VLOOKUP(O$4,'Tüpoloogia tabel'!$C$1:$T$51,MATCH($A75,'Tüpoloogia tabel'!$C$1:$T$1,0),FALSE)</f>
        <v>0.26409503068076284</v>
      </c>
      <c r="P75" s="228">
        <f>VLOOKUP(P$4,'Tüpoloogia tabel'!$C$1:$T$51,MATCH($A75,'Tüpoloogia tabel'!$C$1:$T$1,0),FALSE)</f>
        <v>63.333333333333329</v>
      </c>
      <c r="Q75" s="335">
        <f t="shared" si="83"/>
        <v>464.40131578947364</v>
      </c>
      <c r="R75" s="336">
        <f t="shared" si="100"/>
        <v>321.95523604786604</v>
      </c>
      <c r="S75" s="14">
        <f t="shared" si="84"/>
        <v>994.03722222222211</v>
      </c>
      <c r="T75" s="336">
        <f t="shared" si="85"/>
        <v>994.03722222222211</v>
      </c>
      <c r="U75" s="4">
        <f t="shared" si="86"/>
        <v>19.799999999999983</v>
      </c>
      <c r="V75" s="337">
        <f t="shared" si="87"/>
        <v>122.64607974160768</v>
      </c>
      <c r="W75" s="338">
        <f t="shared" si="88"/>
        <v>2.9393685282450948</v>
      </c>
      <c r="X75" s="228">
        <f>VLOOKUP(X$4,'Tüpoloogia tabel'!$C$1:$T$51,MATCH($A75,'Tüpoloogia tabel'!$C$1:$T$1,0),FALSE)</f>
        <v>223.41379310344828</v>
      </c>
      <c r="Y75" s="228">
        <f>VLOOKUP(Y$4,'Tüpoloogia tabel'!$C$1:$T$51,MATCH($A75,'Tüpoloogia tabel'!$C$1:$T$1,0),FALSE)</f>
        <v>160.55172413793105</v>
      </c>
      <c r="Z75" s="229">
        <f>VLOOKUP(Z$4,'Tüpoloogia tabel'!$C$1:$T$51,MATCH($A75,'Tüpoloogia tabel'!$C$1:$T$1,0),FALSE)</f>
        <v>35.620689655172413</v>
      </c>
      <c r="AA75" s="235"/>
      <c r="AB75" s="235"/>
      <c r="AC75" s="15">
        <f>VLOOKUP(AC$4,'Tüpoloogia tabel'!$C$1:$T$51,MATCH($A75,'Tüpoloogia tabel'!$C$1:$T$1,0),FALSE)</f>
        <v>3.5061666666666658</v>
      </c>
      <c r="AD75" s="15">
        <f>VLOOKUP(AD$4,'Tüpoloogia tabel'!$C$1:$T$51,MATCH($A75,'Tüpoloogia tabel'!$C$1:$T$1,0),FALSE)</f>
        <v>2.5</v>
      </c>
      <c r="AE75" s="15">
        <f>VLOOKUP(AE$4,'Tüpoloogia tabel'!$C$1:$T$51,MATCH($A75,'Tüpoloogia tabel'!$C$1:$T$1,0),FALSE)</f>
        <v>2.2000000000000002</v>
      </c>
      <c r="AF75" s="15">
        <f>VLOOKUP(AF$4,'Tüpoloogia tabel'!$C$1:$T$51,MATCH($A75,'Tüpoloogia tabel'!$C$1:$T$1,0),FALSE)</f>
        <v>11.44736842105263</v>
      </c>
      <c r="AG75" s="15">
        <f>VLOOKUP(AG$4,'Tüpoloogia tabel'!$C$1:$T$51,MATCH($A75,'Tüpoloogia tabel'!$C$1:$T$1,0),FALSE)</f>
        <v>17.660263157894736</v>
      </c>
      <c r="AH75" s="15">
        <f>(VLOOKUP(AH$4,'Tüpoloogia tabel'!$C$1:$T$51,MATCH($A75,'Tüpoloogia tabel'!$C$1:$T$1,0),FALSE))*E75</f>
        <v>2.5</v>
      </c>
      <c r="AI75" s="15">
        <f>(VLOOKUP(AI$4,'Tüpoloogia tabel'!$C$1:$T$51,MATCH($A75,'Tüpoloogia tabel'!$C$1:$T$1,0),FALSE))*D75*E75</f>
        <v>2485.0930555555551</v>
      </c>
      <c r="AJ75" s="15">
        <f t="shared" si="89"/>
        <v>199.49736842105261</v>
      </c>
      <c r="AK75" s="15">
        <f>VLOOKUP(AK$4,'Tüpoloogia tabel'!$C$1:$T$51,MATCH($A75,'Tüpoloogia tabel'!$C$1:$T$1,0),FALSE)</f>
        <v>0.8</v>
      </c>
      <c r="AL75" s="15">
        <f>VLOOKUP(AL$4,'Tüpoloogia tabel'!$C$1:$T$51,MATCH($A75,'Tüpoloogia tabel'!$C$1:$T$1,0),FALSE)</f>
        <v>1</v>
      </c>
      <c r="AM75" s="15">
        <f>VLOOKUP(AM$4,'Tüpoloogia tabel'!$C$1:$T$51,MATCH($A75,'Tüpoloogia tabel'!$C$1:$T$1,0),FALSE)</f>
        <v>0.7</v>
      </c>
      <c r="AN75" s="15">
        <f>VLOOKUP(AN$4,'Tüpoloogia tabel'!$C$1:$T$51,MATCH($A75,'Tüpoloogia tabel'!$C$1:$T$1,0),FALSE)</f>
        <v>0.35</v>
      </c>
      <c r="AO75" s="15">
        <f>VLOOKUP(AO$4,'Tüpoloogia tabel'!$C$1:$T$51,MATCH($A75,'Tüpoloogia tabel'!$C$1:$T$1,0),FALSE)</f>
        <v>2.6</v>
      </c>
      <c r="AP75" s="15">
        <f>VLOOKUP(AP$4,'Tüpoloogia tabel'!$C$1:$T$51,MATCH($A75,'Tüpoloogia tabel'!$C$1:$T$1,0),FALSE)</f>
        <v>2</v>
      </c>
      <c r="AQ75" s="15">
        <f>VLOOKUP(AQ$4,'Tüpoloogia tabel'!$C$1:$T$51,MATCH($A75,'Tüpoloogia tabel'!$C$1:$T$1,0),FALSE)</f>
        <v>2.9</v>
      </c>
      <c r="AR75" s="16">
        <f>VLOOKUP(AR$4,'Tüpoloogia tabel'!$C$1:$T$51,MATCH($A75,'Tüpoloogia tabel'!$C$1:$T$1,0),FALSE)</f>
        <v>0.26</v>
      </c>
      <c r="AS75" s="16">
        <f>VLOOKUP(AS$4,'Tüpoloogia tabel'!$C$1:$T$51,MATCH($A75,'Tüpoloogia tabel'!$C$1:$T$1,0),FALSE)</f>
        <v>0.49</v>
      </c>
      <c r="AT75" s="16">
        <f>VLOOKUP(AT$4,'Tüpoloogia tabel'!$C$1:$T$51,MATCH($A75,'Tüpoloogia tabel'!$C$1:$T$1,0),FALSE)</f>
        <v>0.40500000000000003</v>
      </c>
      <c r="AU75" s="16">
        <f>VLOOKUP(AU$4,'Tüpoloogia tabel'!$C$1:$T$51,MATCH($A75,'Tüpoloogia tabel'!$C$1:$T$1,0),FALSE)</f>
        <v>0.15</v>
      </c>
      <c r="AV75" s="16">
        <f>VLOOKUP(AV$4,'Tüpoloogia tabel'!$C$1:$T$51,MATCH($A75,'Tüpoloogia tabel'!$C$1:$T$1,0),FALSE)</f>
        <v>0.2</v>
      </c>
      <c r="AW75" s="16">
        <f>VLOOKUP(AW$4,'Tüpoloogia tabel'!$C$1:$T$51,MATCH($A75,'Tüpoloogia tabel'!$C$1:$T$1,0),FALSE)</f>
        <v>0.01</v>
      </c>
      <c r="AX75" s="16">
        <f>VLOOKUP(AX$4,'Tüpoloogia tabel'!$C$1:$T$51,MATCH($A75,'Tüpoloogia tabel'!$C$1:$T$1,0),FALSE)</f>
        <v>0</v>
      </c>
      <c r="AY75" s="16">
        <f>VLOOKUP(AY$4,'Tüpoloogia tabel'!$C$1:$T$51,MATCH($A75,'Tüpoloogia tabel'!$C$1:$T$1,0),FALSE)</f>
        <v>0.42</v>
      </c>
      <c r="AZ75" s="16">
        <f>VLOOKUP(AZ$4,'Tüpoloogia tabel'!$C$1:$T$51,MATCH($A75,'Tüpoloogia tabel'!$C$1:$T$1,0),FALSE)</f>
        <v>3.1</v>
      </c>
      <c r="BA75" s="232">
        <f>VLOOKUP(BA$4,'Tüpoloogia tabel'!$C$1:$T$51,MATCH($A75,'Tüpoloogia tabel'!$C$1:$T$1,0),FALSE)</f>
        <v>0.30000000000000043</v>
      </c>
      <c r="BB75" s="232">
        <f>VLOOKUP(BB$4,'Tüpoloogia tabel'!$C$1:$T$51,MATCH($A75,'Tüpoloogia tabel'!$C$1:$T$1,0),FALSE)</f>
        <v>0.37</v>
      </c>
      <c r="BC75" s="232">
        <f>VLOOKUP(BC$4,'Tüpoloogia tabel'!$C$1:$T$51,MATCH($A75,'Tüpoloogia tabel'!$C$1:$T$1,0),FALSE)</f>
        <v>0.35</v>
      </c>
      <c r="BD75" s="232">
        <f>VLOOKUP(BD$4,'Tüpoloogia tabel'!$C$1:$T$51,MATCH($A75,'Tüpoloogia tabel'!$C$1:$T$1,0),FALSE)</f>
        <v>0.45</v>
      </c>
      <c r="BE75" s="232">
        <f>VLOOKUP(BE$4,'Tüpoloogia tabel'!$C$1:$T$51,MATCH($A75,'Tüpoloogia tabel'!$C$1:$T$1,0),FALSE)</f>
        <v>0.30000000000000043</v>
      </c>
      <c r="BF75" s="16">
        <f>VLOOKUP(BF$4,'Tüpoloogia tabel'!$C$1:$T$51,MATCH($A75,'Tüpoloogia tabel'!$C$1:$T$1,0),FALSE)</f>
        <v>1.7999999999999998</v>
      </c>
      <c r="BG75" s="16">
        <f>VLOOKUP(BG$4,'Tüpoloogia tabel'!$C$1:$T$51,MATCH($A75,'Tüpoloogia tabel'!$C$1:$T$1,0),FALSE)</f>
        <v>2.199999999999998</v>
      </c>
      <c r="BH75" s="16">
        <f>VLOOKUP(BH$4,'Tüpoloogia tabel'!$C$1:$T$51,MATCH($A75,'Tüpoloogia tabel'!$C$1:$T$1,0),FALSE)</f>
        <v>1.4599999999999973</v>
      </c>
      <c r="BI75" s="16">
        <f>VLOOKUP(BI$4,'Tüpoloogia tabel'!$C$1:$T$51,MATCH($A75,'Tüpoloogia tabel'!$C$1:$T$1,0),FALSE)</f>
        <v>1.579333333333335</v>
      </c>
      <c r="BJ75" s="16">
        <f>VLOOKUP(BJ$4,'Tüpoloogia tabel'!$C$1:$T$51,MATCH($A75,'Tüpoloogia tabel'!$C$1:$T$1,0),FALSE)</f>
        <v>0.8</v>
      </c>
      <c r="BK75" s="16">
        <f>VLOOKUP(BK$4,'Tüpoloogia tabel'!$C$1:$T$51,MATCH($A75,'Tüpoloogia tabel'!$C$1:$T$1,0),FALSE)</f>
        <v>2.0649999999999999</v>
      </c>
      <c r="BL75" s="216">
        <f t="shared" si="90"/>
        <v>1896.6712062956688</v>
      </c>
      <c r="BM75" s="1">
        <v>4</v>
      </c>
      <c r="BN75" s="1">
        <v>0</v>
      </c>
      <c r="BO75" s="1">
        <f t="shared" si="91"/>
        <v>10</v>
      </c>
      <c r="BP75" s="217">
        <f t="shared" si="92"/>
        <v>199.49736842105261</v>
      </c>
      <c r="BQ75" s="217">
        <f t="shared" ref="BQ75:BS75" si="109">BP75</f>
        <v>199.49736842105261</v>
      </c>
      <c r="BR75" s="217">
        <f t="shared" si="109"/>
        <v>199.49736842105261</v>
      </c>
      <c r="BS75" s="217">
        <f t="shared" si="109"/>
        <v>199.49736842105261</v>
      </c>
      <c r="BT75" s="217">
        <f t="shared" si="94"/>
        <v>0</v>
      </c>
      <c r="BU75" s="217">
        <f t="shared" si="95"/>
        <v>140.73784722222223</v>
      </c>
      <c r="BV75" s="217">
        <f t="shared" si="96"/>
        <v>161.66103191971345</v>
      </c>
      <c r="BW75" s="217">
        <f t="shared" si="97"/>
        <v>278.97238340627962</v>
      </c>
      <c r="BX75" s="216">
        <f t="shared" si="98"/>
        <v>7.1764435997400913E-2</v>
      </c>
      <c r="BY75" s="216">
        <f t="shared" si="102"/>
        <v>86.547909812865498</v>
      </c>
      <c r="BZ75" s="216">
        <f t="shared" si="103"/>
        <v>2262.191499514814</v>
      </c>
      <c r="CA75" s="216">
        <f t="shared" si="104"/>
        <v>1983.2191161085343</v>
      </c>
      <c r="CB75" s="218">
        <f t="shared" si="99"/>
        <v>2.5768869946482202</v>
      </c>
    </row>
    <row r="76" spans="1:80" x14ac:dyDescent="0.25">
      <c r="A76" s="248" t="s">
        <v>474</v>
      </c>
      <c r="B76" s="231" t="s">
        <v>654</v>
      </c>
      <c r="C76" s="231" t="s">
        <v>462</v>
      </c>
      <c r="D76" s="249">
        <v>5</v>
      </c>
      <c r="E76" s="249">
        <v>2</v>
      </c>
      <c r="F76" s="250"/>
      <c r="G76" s="15">
        <f>(VLOOKUP(G$4,'Tüpoloogia tabel'!$C$1:$T$51,MATCH($A76,'Tüpoloogia tabel'!$C$1:$T$1,0),FALSE))*D76</f>
        <v>994.03722222222211</v>
      </c>
      <c r="H76" s="15">
        <f>(VLOOKUP(H$4,'Tüpoloogia tabel'!$C$1:$T$51,MATCH($A76,'Tüpoloogia tabel'!$C$1:$T$1,0),FALSE))*D76*E76</f>
        <v>32.99722222222222</v>
      </c>
      <c r="I76" s="15">
        <f>(VLOOKUP(I$4,'Tüpoloogia tabel'!$C$1:$T$51,MATCH($A76,'Tüpoloogia tabel'!$C$1:$T$1,0),FALSE))*D76*E76</f>
        <v>102.59027777777777</v>
      </c>
      <c r="J76" s="15">
        <f>(VLOOKUP(J$4,'Tüpoloogia tabel'!$C$1:$T$51,MATCH($A76,'Tüpoloogia tabel'!$C$1:$T$1,0),FALSE))*D76*E76</f>
        <v>1854.5396111111111</v>
      </c>
      <c r="K76" s="15">
        <f>(VLOOKUP(K$4,'Tüpoloogia tabel'!$C$1:$T$51,MATCH($A76,'Tüpoloogia tabel'!$C$1:$T$1,0),FALSE))*D76*E76</f>
        <v>1539.236388888889</v>
      </c>
      <c r="L76" s="244">
        <f>VLOOKUP(L$4,'Tüpoloogia tabel'!$C$1:$T$51,MATCH($A76,'Tüpoloogia tabel'!$C$1:$T$1,0),FALSE)</f>
        <v>70</v>
      </c>
      <c r="M76" s="228">
        <f>VLOOKUP(M$4,'Tüpoloogia tabel'!$C$1:$T$51,MATCH($A76,'Tüpoloogia tabel'!$C$1:$T$1,0),FALSE)</f>
        <v>0</v>
      </c>
      <c r="N76" s="228">
        <f>VLOOKUP(N$4,'Tüpoloogia tabel'!$C$1:$T$51,MATCH($A76,'Tüpoloogia tabel'!$C$1:$T$1,0),FALSE)</f>
        <v>96.666666666666671</v>
      </c>
      <c r="O76" s="245">
        <f>VLOOKUP(O$4,'Tüpoloogia tabel'!$C$1:$T$51,MATCH($A76,'Tüpoloogia tabel'!$C$1:$T$1,0),FALSE)</f>
        <v>0.26409503068076284</v>
      </c>
      <c r="P76" s="228">
        <f>VLOOKUP(P$4,'Tüpoloogia tabel'!$C$1:$T$51,MATCH($A76,'Tüpoloogia tabel'!$C$1:$T$1,0),FALSE)</f>
        <v>63.333333333333329</v>
      </c>
      <c r="Q76" s="335">
        <f t="shared" si="83"/>
        <v>1811.8157894736842</v>
      </c>
      <c r="R76" s="336">
        <f t="shared" si="100"/>
        <v>1313.524242964741</v>
      </c>
      <c r="S76" s="14">
        <f t="shared" si="84"/>
        <v>994.03722222222211</v>
      </c>
      <c r="T76" s="336">
        <f t="shared" si="85"/>
        <v>994.03722222222211</v>
      </c>
      <c r="U76" s="4">
        <f t="shared" si="86"/>
        <v>19.799999999999983</v>
      </c>
      <c r="V76" s="337">
        <f t="shared" si="87"/>
        <v>478.49154650894314</v>
      </c>
      <c r="W76" s="338">
        <f t="shared" si="88"/>
        <v>2.7030225774992589</v>
      </c>
      <c r="X76" s="228">
        <f>VLOOKUP(X$4,'Tüpoloogia tabel'!$C$1:$T$51,MATCH($A76,'Tüpoloogia tabel'!$C$1:$T$1,0),FALSE)</f>
        <v>223.41379310344828</v>
      </c>
      <c r="Y76" s="228">
        <f>VLOOKUP(Y$4,'Tüpoloogia tabel'!$C$1:$T$51,MATCH($A76,'Tüpoloogia tabel'!$C$1:$T$1,0),FALSE)</f>
        <v>160.55172413793105</v>
      </c>
      <c r="Z76" s="229">
        <f>VLOOKUP(Z$4,'Tüpoloogia tabel'!$C$1:$T$51,MATCH($A76,'Tüpoloogia tabel'!$C$1:$T$1,0),FALSE)</f>
        <v>35.620689655172413</v>
      </c>
      <c r="AA76" s="235"/>
      <c r="AB76" s="235"/>
      <c r="AC76" s="15">
        <f>VLOOKUP(AC$4,'Tüpoloogia tabel'!$C$1:$T$51,MATCH($A76,'Tüpoloogia tabel'!$C$1:$T$1,0),FALSE)</f>
        <v>3.5061666666666658</v>
      </c>
      <c r="AD76" s="15">
        <f>VLOOKUP(AD$4,'Tüpoloogia tabel'!$C$1:$T$51,MATCH($A76,'Tüpoloogia tabel'!$C$1:$T$1,0),FALSE)</f>
        <v>2.5</v>
      </c>
      <c r="AE76" s="15">
        <f>VLOOKUP(AE$4,'Tüpoloogia tabel'!$C$1:$T$51,MATCH($A76,'Tüpoloogia tabel'!$C$1:$T$1,0),FALSE)</f>
        <v>2.2000000000000002</v>
      </c>
      <c r="AF76" s="15">
        <f>VLOOKUP(AF$4,'Tüpoloogia tabel'!$C$1:$T$51,MATCH($A76,'Tüpoloogia tabel'!$C$1:$T$1,0),FALSE)</f>
        <v>11.44736842105263</v>
      </c>
      <c r="AG76" s="15">
        <f>VLOOKUP(AG$4,'Tüpoloogia tabel'!$C$1:$T$51,MATCH($A76,'Tüpoloogia tabel'!$C$1:$T$1,0),FALSE)</f>
        <v>17.660263157894736</v>
      </c>
      <c r="AH76" s="15">
        <f>(VLOOKUP(AH$4,'Tüpoloogia tabel'!$C$1:$T$51,MATCH($A76,'Tüpoloogia tabel'!$C$1:$T$1,0),FALSE))*E76</f>
        <v>5</v>
      </c>
      <c r="AI76" s="15">
        <f>(VLOOKUP(AI$4,'Tüpoloogia tabel'!$C$1:$T$51,MATCH($A76,'Tüpoloogia tabel'!$C$1:$T$1,0),FALSE))*D76*E76</f>
        <v>4970.1861111111102</v>
      </c>
      <c r="AJ76" s="15">
        <f t="shared" si="89"/>
        <v>199.49736842105261</v>
      </c>
      <c r="AK76" s="15">
        <f>VLOOKUP(AK$4,'Tüpoloogia tabel'!$C$1:$T$51,MATCH($A76,'Tüpoloogia tabel'!$C$1:$T$1,0),FALSE)</f>
        <v>0.8</v>
      </c>
      <c r="AL76" s="15">
        <f>VLOOKUP(AL$4,'Tüpoloogia tabel'!$C$1:$T$51,MATCH($A76,'Tüpoloogia tabel'!$C$1:$T$1,0),FALSE)</f>
        <v>1</v>
      </c>
      <c r="AM76" s="15">
        <f>VLOOKUP(AM$4,'Tüpoloogia tabel'!$C$1:$T$51,MATCH($A76,'Tüpoloogia tabel'!$C$1:$T$1,0),FALSE)</f>
        <v>0.7</v>
      </c>
      <c r="AN76" s="15">
        <f>VLOOKUP(AN$4,'Tüpoloogia tabel'!$C$1:$T$51,MATCH($A76,'Tüpoloogia tabel'!$C$1:$T$1,0),FALSE)</f>
        <v>0.35</v>
      </c>
      <c r="AO76" s="15">
        <f>VLOOKUP(AO$4,'Tüpoloogia tabel'!$C$1:$T$51,MATCH($A76,'Tüpoloogia tabel'!$C$1:$T$1,0),FALSE)</f>
        <v>2.6</v>
      </c>
      <c r="AP76" s="15">
        <f>VLOOKUP(AP$4,'Tüpoloogia tabel'!$C$1:$T$51,MATCH($A76,'Tüpoloogia tabel'!$C$1:$T$1,0),FALSE)</f>
        <v>2</v>
      </c>
      <c r="AQ76" s="15">
        <f>VLOOKUP(AQ$4,'Tüpoloogia tabel'!$C$1:$T$51,MATCH($A76,'Tüpoloogia tabel'!$C$1:$T$1,0),FALSE)</f>
        <v>2.9</v>
      </c>
      <c r="AR76" s="16">
        <f>VLOOKUP(AR$4,'Tüpoloogia tabel'!$C$1:$T$51,MATCH($A76,'Tüpoloogia tabel'!$C$1:$T$1,0),FALSE)</f>
        <v>0.26</v>
      </c>
      <c r="AS76" s="16">
        <f>VLOOKUP(AS$4,'Tüpoloogia tabel'!$C$1:$T$51,MATCH($A76,'Tüpoloogia tabel'!$C$1:$T$1,0),FALSE)</f>
        <v>0.49</v>
      </c>
      <c r="AT76" s="16">
        <f>VLOOKUP(AT$4,'Tüpoloogia tabel'!$C$1:$T$51,MATCH($A76,'Tüpoloogia tabel'!$C$1:$T$1,0),FALSE)</f>
        <v>0.40500000000000003</v>
      </c>
      <c r="AU76" s="16">
        <f>VLOOKUP(AU$4,'Tüpoloogia tabel'!$C$1:$T$51,MATCH($A76,'Tüpoloogia tabel'!$C$1:$T$1,0),FALSE)</f>
        <v>0.15</v>
      </c>
      <c r="AV76" s="16">
        <f>VLOOKUP(AV$4,'Tüpoloogia tabel'!$C$1:$T$51,MATCH($A76,'Tüpoloogia tabel'!$C$1:$T$1,0),FALSE)</f>
        <v>0.2</v>
      </c>
      <c r="AW76" s="16">
        <f>VLOOKUP(AW$4,'Tüpoloogia tabel'!$C$1:$T$51,MATCH($A76,'Tüpoloogia tabel'!$C$1:$T$1,0),FALSE)</f>
        <v>0.01</v>
      </c>
      <c r="AX76" s="16">
        <f>VLOOKUP(AX$4,'Tüpoloogia tabel'!$C$1:$T$51,MATCH($A76,'Tüpoloogia tabel'!$C$1:$T$1,0),FALSE)</f>
        <v>0</v>
      </c>
      <c r="AY76" s="16">
        <f>VLOOKUP(AY$4,'Tüpoloogia tabel'!$C$1:$T$51,MATCH($A76,'Tüpoloogia tabel'!$C$1:$T$1,0),FALSE)</f>
        <v>0.42</v>
      </c>
      <c r="AZ76" s="16">
        <f>VLOOKUP(AZ$4,'Tüpoloogia tabel'!$C$1:$T$51,MATCH($A76,'Tüpoloogia tabel'!$C$1:$T$1,0),FALSE)</f>
        <v>3.1</v>
      </c>
      <c r="BA76" s="232">
        <f>VLOOKUP(BA$4,'Tüpoloogia tabel'!$C$1:$T$51,MATCH($A76,'Tüpoloogia tabel'!$C$1:$T$1,0),FALSE)</f>
        <v>0.30000000000000043</v>
      </c>
      <c r="BB76" s="232">
        <f>VLOOKUP(BB$4,'Tüpoloogia tabel'!$C$1:$T$51,MATCH($A76,'Tüpoloogia tabel'!$C$1:$T$1,0),FALSE)</f>
        <v>0.37</v>
      </c>
      <c r="BC76" s="232">
        <f>VLOOKUP(BC$4,'Tüpoloogia tabel'!$C$1:$T$51,MATCH($A76,'Tüpoloogia tabel'!$C$1:$T$1,0),FALSE)</f>
        <v>0.35</v>
      </c>
      <c r="BD76" s="232">
        <f>VLOOKUP(BD$4,'Tüpoloogia tabel'!$C$1:$T$51,MATCH($A76,'Tüpoloogia tabel'!$C$1:$T$1,0),FALSE)</f>
        <v>0.45</v>
      </c>
      <c r="BE76" s="232">
        <f>VLOOKUP(BE$4,'Tüpoloogia tabel'!$C$1:$T$51,MATCH($A76,'Tüpoloogia tabel'!$C$1:$T$1,0),FALSE)</f>
        <v>0.30000000000000043</v>
      </c>
      <c r="BF76" s="16">
        <f>VLOOKUP(BF$4,'Tüpoloogia tabel'!$C$1:$T$51,MATCH($A76,'Tüpoloogia tabel'!$C$1:$T$1,0),FALSE)</f>
        <v>1.7999999999999998</v>
      </c>
      <c r="BG76" s="16">
        <f>VLOOKUP(BG$4,'Tüpoloogia tabel'!$C$1:$T$51,MATCH($A76,'Tüpoloogia tabel'!$C$1:$T$1,0),FALSE)</f>
        <v>2.199999999999998</v>
      </c>
      <c r="BH76" s="16">
        <f>VLOOKUP(BH$4,'Tüpoloogia tabel'!$C$1:$T$51,MATCH($A76,'Tüpoloogia tabel'!$C$1:$T$1,0),FALSE)</f>
        <v>1.4599999999999973</v>
      </c>
      <c r="BI76" s="16">
        <f>VLOOKUP(BI$4,'Tüpoloogia tabel'!$C$1:$T$51,MATCH($A76,'Tüpoloogia tabel'!$C$1:$T$1,0),FALSE)</f>
        <v>1.579333333333335</v>
      </c>
      <c r="BJ76" s="16">
        <f>VLOOKUP(BJ$4,'Tüpoloogia tabel'!$C$1:$T$51,MATCH($A76,'Tüpoloogia tabel'!$C$1:$T$1,0),FALSE)</f>
        <v>0.8</v>
      </c>
      <c r="BK76" s="16">
        <f>VLOOKUP(BK$4,'Tüpoloogia tabel'!$C$1:$T$51,MATCH($A76,'Tüpoloogia tabel'!$C$1:$T$1,0),FALSE)</f>
        <v>2.0649999999999999</v>
      </c>
      <c r="BL76" s="216">
        <f t="shared" si="90"/>
        <v>3437.2018920405735</v>
      </c>
      <c r="BM76" s="1">
        <v>4</v>
      </c>
      <c r="BN76" s="1">
        <v>0</v>
      </c>
      <c r="BO76" s="1">
        <f t="shared" si="91"/>
        <v>20</v>
      </c>
      <c r="BP76" s="217">
        <f t="shared" si="92"/>
        <v>199.49736842105261</v>
      </c>
      <c r="BQ76" s="217">
        <f t="shared" ref="BQ76:BS76" si="110">BP76</f>
        <v>199.49736842105261</v>
      </c>
      <c r="BR76" s="217">
        <f t="shared" si="110"/>
        <v>199.49736842105261</v>
      </c>
      <c r="BS76" s="217">
        <f t="shared" si="110"/>
        <v>199.49736842105261</v>
      </c>
      <c r="BT76" s="217">
        <f t="shared" si="94"/>
        <v>199.49736842105261</v>
      </c>
      <c r="BU76" s="217">
        <f t="shared" si="95"/>
        <v>537.95138888888891</v>
      </c>
      <c r="BV76" s="217">
        <f t="shared" si="96"/>
        <v>630.70452261062496</v>
      </c>
      <c r="BW76" s="217">
        <f t="shared" si="97"/>
        <v>480.56562318067301</v>
      </c>
      <c r="BX76" s="216">
        <f t="shared" si="98"/>
        <v>0.20134593370965995</v>
      </c>
      <c r="BY76" s="216">
        <f t="shared" si="102"/>
        <v>242.82319605384987</v>
      </c>
      <c r="BZ76" s="216">
        <f t="shared" si="103"/>
        <v>4160.5907112750965</v>
      </c>
      <c r="CA76" s="216">
        <f t="shared" si="104"/>
        <v>3680.0250880944232</v>
      </c>
      <c r="CB76" s="218">
        <f t="shared" si="99"/>
        <v>2.3908121680717804</v>
      </c>
    </row>
    <row r="77" spans="1:80" x14ac:dyDescent="0.25">
      <c r="A77" s="248" t="s">
        <v>474</v>
      </c>
      <c r="B77" s="231" t="s">
        <v>655</v>
      </c>
      <c r="C77" s="231" t="s">
        <v>462</v>
      </c>
      <c r="D77" s="249">
        <v>5</v>
      </c>
      <c r="E77" s="249">
        <v>3</v>
      </c>
      <c r="F77" s="250"/>
      <c r="G77" s="15">
        <f>(VLOOKUP(G$4,'Tüpoloogia tabel'!$C$1:$T$51,MATCH($A77,'Tüpoloogia tabel'!$C$1:$T$1,0),FALSE))*D77</f>
        <v>994.03722222222211</v>
      </c>
      <c r="H77" s="15">
        <f>(VLOOKUP(H$4,'Tüpoloogia tabel'!$C$1:$T$51,MATCH($A77,'Tüpoloogia tabel'!$C$1:$T$1,0),FALSE))*D77*E77</f>
        <v>49.49583333333333</v>
      </c>
      <c r="I77" s="15">
        <f>(VLOOKUP(I$4,'Tüpoloogia tabel'!$C$1:$T$51,MATCH($A77,'Tüpoloogia tabel'!$C$1:$T$1,0),FALSE))*D77*E77</f>
        <v>153.88541666666666</v>
      </c>
      <c r="J77" s="15">
        <f>(VLOOKUP(J$4,'Tüpoloogia tabel'!$C$1:$T$51,MATCH($A77,'Tüpoloogia tabel'!$C$1:$T$1,0),FALSE))*D77*E77</f>
        <v>2781.8094166666665</v>
      </c>
      <c r="K77" s="15">
        <f>(VLOOKUP(K$4,'Tüpoloogia tabel'!$C$1:$T$51,MATCH($A77,'Tüpoloogia tabel'!$C$1:$T$1,0),FALSE))*D77*E77</f>
        <v>2308.8545833333337</v>
      </c>
      <c r="L77" s="244">
        <f>VLOOKUP(L$4,'Tüpoloogia tabel'!$C$1:$T$51,MATCH($A77,'Tüpoloogia tabel'!$C$1:$T$1,0),FALSE)</f>
        <v>70</v>
      </c>
      <c r="M77" s="228">
        <f>VLOOKUP(M$4,'Tüpoloogia tabel'!$C$1:$T$51,MATCH($A77,'Tüpoloogia tabel'!$C$1:$T$1,0),FALSE)</f>
        <v>0</v>
      </c>
      <c r="N77" s="228">
        <f>VLOOKUP(N$4,'Tüpoloogia tabel'!$C$1:$T$51,MATCH($A77,'Tüpoloogia tabel'!$C$1:$T$1,0),FALSE)</f>
        <v>96.666666666666671</v>
      </c>
      <c r="O77" s="245">
        <f>VLOOKUP(O$4,'Tüpoloogia tabel'!$C$1:$T$51,MATCH($A77,'Tüpoloogia tabel'!$C$1:$T$1,0),FALSE)</f>
        <v>0.26409503068076284</v>
      </c>
      <c r="P77" s="228">
        <f>VLOOKUP(P$4,'Tüpoloogia tabel'!$C$1:$T$51,MATCH($A77,'Tüpoloogia tabel'!$C$1:$T$1,0),FALSE)</f>
        <v>63.333333333333329</v>
      </c>
      <c r="Q77" s="335">
        <f t="shared" si="83"/>
        <v>4042.2434210526317</v>
      </c>
      <c r="R77" s="336">
        <f t="shared" si="100"/>
        <v>2954.9070207506247</v>
      </c>
      <c r="S77" s="14">
        <f t="shared" si="84"/>
        <v>994.03722222222211</v>
      </c>
      <c r="T77" s="336">
        <f t="shared" si="85"/>
        <v>994.03722222222211</v>
      </c>
      <c r="U77" s="4">
        <f t="shared" si="86"/>
        <v>19.799999999999983</v>
      </c>
      <c r="V77" s="337">
        <f t="shared" si="87"/>
        <v>1067.5364003020065</v>
      </c>
      <c r="W77" s="338">
        <f t="shared" si="88"/>
        <v>3.1710873437111333</v>
      </c>
      <c r="X77" s="228">
        <f>VLOOKUP(X$4,'Tüpoloogia tabel'!$C$1:$T$51,MATCH($A77,'Tüpoloogia tabel'!$C$1:$T$1,0),FALSE)</f>
        <v>223.41379310344828</v>
      </c>
      <c r="Y77" s="228">
        <f>VLOOKUP(Y$4,'Tüpoloogia tabel'!$C$1:$T$51,MATCH($A77,'Tüpoloogia tabel'!$C$1:$T$1,0),FALSE)</f>
        <v>160.55172413793105</v>
      </c>
      <c r="Z77" s="229">
        <f>VLOOKUP(Z$4,'Tüpoloogia tabel'!$C$1:$T$51,MATCH($A77,'Tüpoloogia tabel'!$C$1:$T$1,0),FALSE)</f>
        <v>35.620689655172413</v>
      </c>
      <c r="AA77" s="235"/>
      <c r="AB77" s="235"/>
      <c r="AC77" s="15">
        <f>VLOOKUP(AC$4,'Tüpoloogia tabel'!$C$1:$T$51,MATCH($A77,'Tüpoloogia tabel'!$C$1:$T$1,0),FALSE)</f>
        <v>3.5061666666666658</v>
      </c>
      <c r="AD77" s="15">
        <f>VLOOKUP(AD$4,'Tüpoloogia tabel'!$C$1:$T$51,MATCH($A77,'Tüpoloogia tabel'!$C$1:$T$1,0),FALSE)</f>
        <v>2.5</v>
      </c>
      <c r="AE77" s="15">
        <f>VLOOKUP(AE$4,'Tüpoloogia tabel'!$C$1:$T$51,MATCH($A77,'Tüpoloogia tabel'!$C$1:$T$1,0),FALSE)</f>
        <v>2.2000000000000002</v>
      </c>
      <c r="AF77" s="15">
        <f>VLOOKUP(AF$4,'Tüpoloogia tabel'!$C$1:$T$51,MATCH($A77,'Tüpoloogia tabel'!$C$1:$T$1,0),FALSE)</f>
        <v>11.44736842105263</v>
      </c>
      <c r="AG77" s="15">
        <f>VLOOKUP(AG$4,'Tüpoloogia tabel'!$C$1:$T$51,MATCH($A77,'Tüpoloogia tabel'!$C$1:$T$1,0),FALSE)</f>
        <v>17.660263157894736</v>
      </c>
      <c r="AH77" s="15">
        <f>(VLOOKUP(AH$4,'Tüpoloogia tabel'!$C$1:$T$51,MATCH($A77,'Tüpoloogia tabel'!$C$1:$T$1,0),FALSE))*E77</f>
        <v>7.5</v>
      </c>
      <c r="AI77" s="15">
        <f>(VLOOKUP(AI$4,'Tüpoloogia tabel'!$C$1:$T$51,MATCH($A77,'Tüpoloogia tabel'!$C$1:$T$1,0),FALSE))*D77*E77</f>
        <v>7455.2791666666653</v>
      </c>
      <c r="AJ77" s="15">
        <f t="shared" si="89"/>
        <v>199.49736842105261</v>
      </c>
      <c r="AK77" s="15">
        <f>VLOOKUP(AK$4,'Tüpoloogia tabel'!$C$1:$T$51,MATCH($A77,'Tüpoloogia tabel'!$C$1:$T$1,0),FALSE)</f>
        <v>0.8</v>
      </c>
      <c r="AL77" s="15">
        <f>VLOOKUP(AL$4,'Tüpoloogia tabel'!$C$1:$T$51,MATCH($A77,'Tüpoloogia tabel'!$C$1:$T$1,0),FALSE)</f>
        <v>1</v>
      </c>
      <c r="AM77" s="15">
        <f>VLOOKUP(AM$4,'Tüpoloogia tabel'!$C$1:$T$51,MATCH($A77,'Tüpoloogia tabel'!$C$1:$T$1,0),FALSE)</f>
        <v>0.7</v>
      </c>
      <c r="AN77" s="15">
        <f>VLOOKUP(AN$4,'Tüpoloogia tabel'!$C$1:$T$51,MATCH($A77,'Tüpoloogia tabel'!$C$1:$T$1,0),FALSE)</f>
        <v>0.35</v>
      </c>
      <c r="AO77" s="15">
        <f>VLOOKUP(AO$4,'Tüpoloogia tabel'!$C$1:$T$51,MATCH($A77,'Tüpoloogia tabel'!$C$1:$T$1,0),FALSE)</f>
        <v>2.6</v>
      </c>
      <c r="AP77" s="15">
        <f>VLOOKUP(AP$4,'Tüpoloogia tabel'!$C$1:$T$51,MATCH($A77,'Tüpoloogia tabel'!$C$1:$T$1,0),FALSE)</f>
        <v>2</v>
      </c>
      <c r="AQ77" s="15">
        <f>VLOOKUP(AQ$4,'Tüpoloogia tabel'!$C$1:$T$51,MATCH($A77,'Tüpoloogia tabel'!$C$1:$T$1,0),FALSE)</f>
        <v>2.9</v>
      </c>
      <c r="AR77" s="16">
        <f>VLOOKUP(AR$4,'Tüpoloogia tabel'!$C$1:$T$51,MATCH($A77,'Tüpoloogia tabel'!$C$1:$T$1,0),FALSE)</f>
        <v>0.26</v>
      </c>
      <c r="AS77" s="16">
        <f>VLOOKUP(AS$4,'Tüpoloogia tabel'!$C$1:$T$51,MATCH($A77,'Tüpoloogia tabel'!$C$1:$T$1,0),FALSE)</f>
        <v>0.49</v>
      </c>
      <c r="AT77" s="16">
        <f>VLOOKUP(AT$4,'Tüpoloogia tabel'!$C$1:$T$51,MATCH($A77,'Tüpoloogia tabel'!$C$1:$T$1,0),FALSE)</f>
        <v>0.40500000000000003</v>
      </c>
      <c r="AU77" s="16">
        <f>VLOOKUP(AU$4,'Tüpoloogia tabel'!$C$1:$T$51,MATCH($A77,'Tüpoloogia tabel'!$C$1:$T$1,0),FALSE)</f>
        <v>0.15</v>
      </c>
      <c r="AV77" s="16">
        <f>VLOOKUP(AV$4,'Tüpoloogia tabel'!$C$1:$T$51,MATCH($A77,'Tüpoloogia tabel'!$C$1:$T$1,0),FALSE)</f>
        <v>0.2</v>
      </c>
      <c r="AW77" s="16">
        <f>VLOOKUP(AW$4,'Tüpoloogia tabel'!$C$1:$T$51,MATCH($A77,'Tüpoloogia tabel'!$C$1:$T$1,0),FALSE)</f>
        <v>0.01</v>
      </c>
      <c r="AX77" s="16">
        <f>VLOOKUP(AX$4,'Tüpoloogia tabel'!$C$1:$T$51,MATCH($A77,'Tüpoloogia tabel'!$C$1:$T$1,0),FALSE)</f>
        <v>0</v>
      </c>
      <c r="AY77" s="16">
        <f>VLOOKUP(AY$4,'Tüpoloogia tabel'!$C$1:$T$51,MATCH($A77,'Tüpoloogia tabel'!$C$1:$T$1,0),FALSE)</f>
        <v>0.42</v>
      </c>
      <c r="AZ77" s="16">
        <f>VLOOKUP(AZ$4,'Tüpoloogia tabel'!$C$1:$T$51,MATCH($A77,'Tüpoloogia tabel'!$C$1:$T$1,0),FALSE)</f>
        <v>3.1</v>
      </c>
      <c r="BA77" s="232">
        <f>VLOOKUP(BA$4,'Tüpoloogia tabel'!$C$1:$T$51,MATCH($A77,'Tüpoloogia tabel'!$C$1:$T$1,0),FALSE)</f>
        <v>0.30000000000000043</v>
      </c>
      <c r="BB77" s="232">
        <f>VLOOKUP(BB$4,'Tüpoloogia tabel'!$C$1:$T$51,MATCH($A77,'Tüpoloogia tabel'!$C$1:$T$1,0),FALSE)</f>
        <v>0.37</v>
      </c>
      <c r="BC77" s="232">
        <f>VLOOKUP(BC$4,'Tüpoloogia tabel'!$C$1:$T$51,MATCH($A77,'Tüpoloogia tabel'!$C$1:$T$1,0),FALSE)</f>
        <v>0.35</v>
      </c>
      <c r="BD77" s="232">
        <f>VLOOKUP(BD$4,'Tüpoloogia tabel'!$C$1:$T$51,MATCH($A77,'Tüpoloogia tabel'!$C$1:$T$1,0),FALSE)</f>
        <v>0.45</v>
      </c>
      <c r="BE77" s="232">
        <f>VLOOKUP(BE$4,'Tüpoloogia tabel'!$C$1:$T$51,MATCH($A77,'Tüpoloogia tabel'!$C$1:$T$1,0),FALSE)</f>
        <v>0.30000000000000043</v>
      </c>
      <c r="BF77" s="16">
        <f>VLOOKUP(BF$4,'Tüpoloogia tabel'!$C$1:$T$51,MATCH($A77,'Tüpoloogia tabel'!$C$1:$T$1,0),FALSE)</f>
        <v>1.7999999999999998</v>
      </c>
      <c r="BG77" s="16">
        <f>VLOOKUP(BG$4,'Tüpoloogia tabel'!$C$1:$T$51,MATCH($A77,'Tüpoloogia tabel'!$C$1:$T$1,0),FALSE)</f>
        <v>2.199999999999998</v>
      </c>
      <c r="BH77" s="16">
        <f>VLOOKUP(BH$4,'Tüpoloogia tabel'!$C$1:$T$51,MATCH($A77,'Tüpoloogia tabel'!$C$1:$T$1,0),FALSE)</f>
        <v>1.4599999999999973</v>
      </c>
      <c r="BI77" s="16">
        <f>VLOOKUP(BI$4,'Tüpoloogia tabel'!$C$1:$T$51,MATCH($A77,'Tüpoloogia tabel'!$C$1:$T$1,0),FALSE)</f>
        <v>1.579333333333335</v>
      </c>
      <c r="BJ77" s="16">
        <f>VLOOKUP(BJ$4,'Tüpoloogia tabel'!$C$1:$T$51,MATCH($A77,'Tüpoloogia tabel'!$C$1:$T$1,0),FALSE)</f>
        <v>0.8</v>
      </c>
      <c r="BK77" s="16">
        <f>VLOOKUP(BK$4,'Tüpoloogia tabel'!$C$1:$T$51,MATCH($A77,'Tüpoloogia tabel'!$C$1:$T$1,0),FALSE)</f>
        <v>2.0649999999999999</v>
      </c>
      <c r="BL77" s="216">
        <f t="shared" si="90"/>
        <v>5987.3023072347132</v>
      </c>
      <c r="BM77" s="1">
        <v>4</v>
      </c>
      <c r="BN77" s="1">
        <v>0</v>
      </c>
      <c r="BO77" s="1">
        <f t="shared" si="91"/>
        <v>30</v>
      </c>
      <c r="BP77" s="217">
        <f t="shared" si="92"/>
        <v>199.49736842105261</v>
      </c>
      <c r="BQ77" s="217">
        <f t="shared" ref="BQ77:BS77" si="111">BP77</f>
        <v>199.49736842105261</v>
      </c>
      <c r="BR77" s="217">
        <f t="shared" si="111"/>
        <v>199.49736842105261</v>
      </c>
      <c r="BS77" s="217">
        <f t="shared" si="111"/>
        <v>199.49736842105261</v>
      </c>
      <c r="BT77" s="217">
        <f t="shared" si="94"/>
        <v>398.99473684210523</v>
      </c>
      <c r="BU77" s="217">
        <f t="shared" si="95"/>
        <v>1191.640625</v>
      </c>
      <c r="BV77" s="217">
        <f t="shared" si="96"/>
        <v>1407.1304720727346</v>
      </c>
      <c r="BW77" s="217">
        <f t="shared" si="97"/>
        <v>811.2594956389695</v>
      </c>
      <c r="BX77" s="216">
        <f t="shared" si="98"/>
        <v>0.433679722059779</v>
      </c>
      <c r="BY77" s="216">
        <f t="shared" si="102"/>
        <v>523.01774480409347</v>
      </c>
      <c r="BZ77" s="216">
        <f t="shared" si="103"/>
        <v>7321.5795476777766</v>
      </c>
      <c r="CA77" s="216">
        <f t="shared" si="104"/>
        <v>6510.3200520388064</v>
      </c>
      <c r="CB77" s="218">
        <f t="shared" si="99"/>
        <v>2.8197185301465559</v>
      </c>
    </row>
    <row r="78" spans="1:80" x14ac:dyDescent="0.25">
      <c r="A78" s="248" t="s">
        <v>474</v>
      </c>
      <c r="B78" s="231" t="s">
        <v>656</v>
      </c>
      <c r="C78" s="231" t="s">
        <v>462</v>
      </c>
      <c r="D78" s="249">
        <v>5</v>
      </c>
      <c r="E78" s="249">
        <v>4</v>
      </c>
      <c r="F78" s="250"/>
      <c r="G78" s="15">
        <f>(VLOOKUP(G$4,'Tüpoloogia tabel'!$C$1:$T$51,MATCH($A78,'Tüpoloogia tabel'!$C$1:$T$1,0),FALSE))*D78</f>
        <v>994.03722222222211</v>
      </c>
      <c r="H78" s="15">
        <f>(VLOOKUP(H$4,'Tüpoloogia tabel'!$C$1:$T$51,MATCH($A78,'Tüpoloogia tabel'!$C$1:$T$1,0),FALSE))*D78*E78</f>
        <v>65.99444444444444</v>
      </c>
      <c r="I78" s="15">
        <f>(VLOOKUP(I$4,'Tüpoloogia tabel'!$C$1:$T$51,MATCH($A78,'Tüpoloogia tabel'!$C$1:$T$1,0),FALSE))*D78*E78</f>
        <v>205.18055555555554</v>
      </c>
      <c r="J78" s="15">
        <f>(VLOOKUP(J$4,'Tüpoloogia tabel'!$C$1:$T$51,MATCH($A78,'Tüpoloogia tabel'!$C$1:$T$1,0),FALSE))*D78*E78</f>
        <v>3709.0792222222221</v>
      </c>
      <c r="K78" s="15">
        <f>(VLOOKUP(K$4,'Tüpoloogia tabel'!$C$1:$T$51,MATCH($A78,'Tüpoloogia tabel'!$C$1:$T$1,0),FALSE))*D78*E78</f>
        <v>3078.472777777778</v>
      </c>
      <c r="L78" s="244">
        <f>VLOOKUP(L$4,'Tüpoloogia tabel'!$C$1:$T$51,MATCH($A78,'Tüpoloogia tabel'!$C$1:$T$1,0),FALSE)</f>
        <v>70</v>
      </c>
      <c r="M78" s="228">
        <f>VLOOKUP(M$4,'Tüpoloogia tabel'!$C$1:$T$51,MATCH($A78,'Tüpoloogia tabel'!$C$1:$T$1,0),FALSE)</f>
        <v>0</v>
      </c>
      <c r="N78" s="228">
        <f>VLOOKUP(N$4,'Tüpoloogia tabel'!$C$1:$T$51,MATCH($A78,'Tüpoloogia tabel'!$C$1:$T$1,0),FALSE)</f>
        <v>96.666666666666671</v>
      </c>
      <c r="O78" s="245">
        <f>VLOOKUP(O$4,'Tüpoloogia tabel'!$C$1:$T$51,MATCH($A78,'Tüpoloogia tabel'!$C$1:$T$1,0),FALSE)</f>
        <v>0.26409503068076284</v>
      </c>
      <c r="P78" s="228">
        <f>VLOOKUP(P$4,'Tüpoloogia tabel'!$C$1:$T$51,MATCH($A78,'Tüpoloogia tabel'!$C$1:$T$1,0),FALSE)</f>
        <v>63.333333333333329</v>
      </c>
      <c r="Q78" s="335">
        <f t="shared" si="83"/>
        <v>7155.6842105263149</v>
      </c>
      <c r="R78" s="336">
        <f t="shared" si="100"/>
        <v>5246.1035694055172</v>
      </c>
      <c r="S78" s="14">
        <f t="shared" si="84"/>
        <v>994.03722222222211</v>
      </c>
      <c r="T78" s="336">
        <f t="shared" si="85"/>
        <v>994.03722222222211</v>
      </c>
      <c r="U78" s="4">
        <f t="shared" si="86"/>
        <v>19.799999999999983</v>
      </c>
      <c r="V78" s="337">
        <f t="shared" si="87"/>
        <v>1889.7806411207973</v>
      </c>
      <c r="W78" s="338">
        <f t="shared" si="88"/>
        <v>3.7890135354291559</v>
      </c>
      <c r="X78" s="228">
        <f>VLOOKUP(X$4,'Tüpoloogia tabel'!$C$1:$T$51,MATCH($A78,'Tüpoloogia tabel'!$C$1:$T$1,0),FALSE)</f>
        <v>223.41379310344828</v>
      </c>
      <c r="Y78" s="228">
        <f>VLOOKUP(Y$4,'Tüpoloogia tabel'!$C$1:$T$51,MATCH($A78,'Tüpoloogia tabel'!$C$1:$T$1,0),FALSE)</f>
        <v>160.55172413793105</v>
      </c>
      <c r="Z78" s="229">
        <f>VLOOKUP(Z$4,'Tüpoloogia tabel'!$C$1:$T$51,MATCH($A78,'Tüpoloogia tabel'!$C$1:$T$1,0),FALSE)</f>
        <v>35.620689655172413</v>
      </c>
      <c r="AA78" s="235"/>
      <c r="AB78" s="235"/>
      <c r="AC78" s="15">
        <f>VLOOKUP(AC$4,'Tüpoloogia tabel'!$C$1:$T$51,MATCH($A78,'Tüpoloogia tabel'!$C$1:$T$1,0),FALSE)</f>
        <v>3.5061666666666658</v>
      </c>
      <c r="AD78" s="15">
        <f>VLOOKUP(AD$4,'Tüpoloogia tabel'!$C$1:$T$51,MATCH($A78,'Tüpoloogia tabel'!$C$1:$T$1,0),FALSE)</f>
        <v>2.5</v>
      </c>
      <c r="AE78" s="15">
        <f>VLOOKUP(AE$4,'Tüpoloogia tabel'!$C$1:$T$51,MATCH($A78,'Tüpoloogia tabel'!$C$1:$T$1,0),FALSE)</f>
        <v>2.2000000000000002</v>
      </c>
      <c r="AF78" s="15">
        <f>VLOOKUP(AF$4,'Tüpoloogia tabel'!$C$1:$T$51,MATCH($A78,'Tüpoloogia tabel'!$C$1:$T$1,0),FALSE)</f>
        <v>11.44736842105263</v>
      </c>
      <c r="AG78" s="15">
        <f>VLOOKUP(AG$4,'Tüpoloogia tabel'!$C$1:$T$51,MATCH($A78,'Tüpoloogia tabel'!$C$1:$T$1,0),FALSE)</f>
        <v>17.660263157894736</v>
      </c>
      <c r="AH78" s="15">
        <f>(VLOOKUP(AH$4,'Tüpoloogia tabel'!$C$1:$T$51,MATCH($A78,'Tüpoloogia tabel'!$C$1:$T$1,0),FALSE))*E78</f>
        <v>10</v>
      </c>
      <c r="AI78" s="15">
        <f>(VLOOKUP(AI$4,'Tüpoloogia tabel'!$C$1:$T$51,MATCH($A78,'Tüpoloogia tabel'!$C$1:$T$1,0),FALSE))*D78*E78</f>
        <v>9940.3722222222204</v>
      </c>
      <c r="AJ78" s="15">
        <f t="shared" si="89"/>
        <v>199.49736842105261</v>
      </c>
      <c r="AK78" s="15">
        <f>VLOOKUP(AK$4,'Tüpoloogia tabel'!$C$1:$T$51,MATCH($A78,'Tüpoloogia tabel'!$C$1:$T$1,0),FALSE)</f>
        <v>0.8</v>
      </c>
      <c r="AL78" s="15">
        <f>VLOOKUP(AL$4,'Tüpoloogia tabel'!$C$1:$T$51,MATCH($A78,'Tüpoloogia tabel'!$C$1:$T$1,0),FALSE)</f>
        <v>1</v>
      </c>
      <c r="AM78" s="15">
        <f>VLOOKUP(AM$4,'Tüpoloogia tabel'!$C$1:$T$51,MATCH($A78,'Tüpoloogia tabel'!$C$1:$T$1,0),FALSE)</f>
        <v>0.7</v>
      </c>
      <c r="AN78" s="15">
        <f>VLOOKUP(AN$4,'Tüpoloogia tabel'!$C$1:$T$51,MATCH($A78,'Tüpoloogia tabel'!$C$1:$T$1,0),FALSE)</f>
        <v>0.35</v>
      </c>
      <c r="AO78" s="15">
        <f>VLOOKUP(AO$4,'Tüpoloogia tabel'!$C$1:$T$51,MATCH($A78,'Tüpoloogia tabel'!$C$1:$T$1,0),FALSE)</f>
        <v>2.6</v>
      </c>
      <c r="AP78" s="15">
        <f>VLOOKUP(AP$4,'Tüpoloogia tabel'!$C$1:$T$51,MATCH($A78,'Tüpoloogia tabel'!$C$1:$T$1,0),FALSE)</f>
        <v>2</v>
      </c>
      <c r="AQ78" s="15">
        <f>VLOOKUP(AQ$4,'Tüpoloogia tabel'!$C$1:$T$51,MATCH($A78,'Tüpoloogia tabel'!$C$1:$T$1,0),FALSE)</f>
        <v>2.9</v>
      </c>
      <c r="AR78" s="16">
        <f>VLOOKUP(AR$4,'Tüpoloogia tabel'!$C$1:$T$51,MATCH($A78,'Tüpoloogia tabel'!$C$1:$T$1,0),FALSE)</f>
        <v>0.26</v>
      </c>
      <c r="AS78" s="16">
        <f>VLOOKUP(AS$4,'Tüpoloogia tabel'!$C$1:$T$51,MATCH($A78,'Tüpoloogia tabel'!$C$1:$T$1,0),FALSE)</f>
        <v>0.49</v>
      </c>
      <c r="AT78" s="16">
        <f>VLOOKUP(AT$4,'Tüpoloogia tabel'!$C$1:$T$51,MATCH($A78,'Tüpoloogia tabel'!$C$1:$T$1,0),FALSE)</f>
        <v>0.40500000000000003</v>
      </c>
      <c r="AU78" s="16">
        <f>VLOOKUP(AU$4,'Tüpoloogia tabel'!$C$1:$T$51,MATCH($A78,'Tüpoloogia tabel'!$C$1:$T$1,0),FALSE)</f>
        <v>0.15</v>
      </c>
      <c r="AV78" s="16">
        <f>VLOOKUP(AV$4,'Tüpoloogia tabel'!$C$1:$T$51,MATCH($A78,'Tüpoloogia tabel'!$C$1:$T$1,0),FALSE)</f>
        <v>0.2</v>
      </c>
      <c r="AW78" s="16">
        <f>VLOOKUP(AW$4,'Tüpoloogia tabel'!$C$1:$T$51,MATCH($A78,'Tüpoloogia tabel'!$C$1:$T$1,0),FALSE)</f>
        <v>0.01</v>
      </c>
      <c r="AX78" s="16">
        <f>VLOOKUP(AX$4,'Tüpoloogia tabel'!$C$1:$T$51,MATCH($A78,'Tüpoloogia tabel'!$C$1:$T$1,0),FALSE)</f>
        <v>0</v>
      </c>
      <c r="AY78" s="16">
        <f>VLOOKUP(AY$4,'Tüpoloogia tabel'!$C$1:$T$51,MATCH($A78,'Tüpoloogia tabel'!$C$1:$T$1,0),FALSE)</f>
        <v>0.42</v>
      </c>
      <c r="AZ78" s="16">
        <f>VLOOKUP(AZ$4,'Tüpoloogia tabel'!$C$1:$T$51,MATCH($A78,'Tüpoloogia tabel'!$C$1:$T$1,0),FALSE)</f>
        <v>3.1</v>
      </c>
      <c r="BA78" s="232">
        <f>VLOOKUP(BA$4,'Tüpoloogia tabel'!$C$1:$T$51,MATCH($A78,'Tüpoloogia tabel'!$C$1:$T$1,0),FALSE)</f>
        <v>0.30000000000000043</v>
      </c>
      <c r="BB78" s="232">
        <f>VLOOKUP(BB$4,'Tüpoloogia tabel'!$C$1:$T$51,MATCH($A78,'Tüpoloogia tabel'!$C$1:$T$1,0),FALSE)</f>
        <v>0.37</v>
      </c>
      <c r="BC78" s="232">
        <f>VLOOKUP(BC$4,'Tüpoloogia tabel'!$C$1:$T$51,MATCH($A78,'Tüpoloogia tabel'!$C$1:$T$1,0),FALSE)</f>
        <v>0.35</v>
      </c>
      <c r="BD78" s="232">
        <f>VLOOKUP(BD$4,'Tüpoloogia tabel'!$C$1:$T$51,MATCH($A78,'Tüpoloogia tabel'!$C$1:$T$1,0),FALSE)</f>
        <v>0.45</v>
      </c>
      <c r="BE78" s="232">
        <f>VLOOKUP(BE$4,'Tüpoloogia tabel'!$C$1:$T$51,MATCH($A78,'Tüpoloogia tabel'!$C$1:$T$1,0),FALSE)</f>
        <v>0.30000000000000043</v>
      </c>
      <c r="BF78" s="16">
        <f>VLOOKUP(BF$4,'Tüpoloogia tabel'!$C$1:$T$51,MATCH($A78,'Tüpoloogia tabel'!$C$1:$T$1,0),FALSE)</f>
        <v>1.7999999999999998</v>
      </c>
      <c r="BG78" s="16">
        <f>VLOOKUP(BG$4,'Tüpoloogia tabel'!$C$1:$T$51,MATCH($A78,'Tüpoloogia tabel'!$C$1:$T$1,0),FALSE)</f>
        <v>2.199999999999998</v>
      </c>
      <c r="BH78" s="16">
        <f>VLOOKUP(BH$4,'Tüpoloogia tabel'!$C$1:$T$51,MATCH($A78,'Tüpoloogia tabel'!$C$1:$T$1,0),FALSE)</f>
        <v>1.4599999999999973</v>
      </c>
      <c r="BI78" s="16">
        <f>VLOOKUP(BI$4,'Tüpoloogia tabel'!$C$1:$T$51,MATCH($A78,'Tüpoloogia tabel'!$C$1:$T$1,0),FALSE)</f>
        <v>1.579333333333335</v>
      </c>
      <c r="BJ78" s="16">
        <f>VLOOKUP(BJ$4,'Tüpoloogia tabel'!$C$1:$T$51,MATCH($A78,'Tüpoloogia tabel'!$C$1:$T$1,0),FALSE)</f>
        <v>0.8</v>
      </c>
      <c r="BK78" s="16">
        <f>VLOOKUP(BK$4,'Tüpoloogia tabel'!$C$1:$T$51,MATCH($A78,'Tüpoloogia tabel'!$C$1:$T$1,0),FALSE)</f>
        <v>2.0649999999999999</v>
      </c>
      <c r="BL78" s="216">
        <f t="shared" si="90"/>
        <v>9546.9724518780877</v>
      </c>
      <c r="BM78" s="1">
        <v>4</v>
      </c>
      <c r="BN78" s="1">
        <v>0</v>
      </c>
      <c r="BO78" s="1">
        <f t="shared" si="91"/>
        <v>40</v>
      </c>
      <c r="BP78" s="217">
        <f t="shared" si="92"/>
        <v>199.49736842105261</v>
      </c>
      <c r="BQ78" s="217">
        <f t="shared" ref="BQ78:BS78" si="112">BP78</f>
        <v>199.49736842105261</v>
      </c>
      <c r="BR78" s="217">
        <f t="shared" si="112"/>
        <v>199.49736842105261</v>
      </c>
      <c r="BS78" s="217">
        <f t="shared" si="112"/>
        <v>199.49736842105261</v>
      </c>
      <c r="BT78" s="217">
        <f t="shared" si="94"/>
        <v>598.49210526315778</v>
      </c>
      <c r="BU78" s="217">
        <f t="shared" si="95"/>
        <v>2101.8055555555557</v>
      </c>
      <c r="BV78" s="217">
        <f t="shared" si="96"/>
        <v>2490.9388803060419</v>
      </c>
      <c r="BW78" s="217">
        <f t="shared" si="97"/>
        <v>1271.0540007811692</v>
      </c>
      <c r="BX78" s="216">
        <f t="shared" si="98"/>
        <v>0.70178156782001277</v>
      </c>
      <c r="BY78" s="216">
        <f t="shared" si="102"/>
        <v>846.34857079093547</v>
      </c>
      <c r="BZ78" s="216">
        <f t="shared" si="103"/>
        <v>11664.375023450193</v>
      </c>
      <c r="CA78" s="216">
        <f t="shared" si="104"/>
        <v>10393.321022669023</v>
      </c>
      <c r="CB78" s="218">
        <f t="shared" si="99"/>
        <v>3.3761289356508555</v>
      </c>
    </row>
    <row r="79" spans="1:80" x14ac:dyDescent="0.25">
      <c r="A79" s="248" t="s">
        <v>474</v>
      </c>
      <c r="B79" s="231" t="s">
        <v>657</v>
      </c>
      <c r="C79" s="231" t="s">
        <v>462</v>
      </c>
      <c r="D79" s="249">
        <v>5</v>
      </c>
      <c r="E79" s="249">
        <v>5</v>
      </c>
      <c r="F79" s="250"/>
      <c r="G79" s="15">
        <f>(VLOOKUP(G$4,'Tüpoloogia tabel'!$C$1:$T$51,MATCH($A79,'Tüpoloogia tabel'!$C$1:$T$1,0),FALSE))*D79</f>
        <v>994.03722222222211</v>
      </c>
      <c r="H79" s="15">
        <f>(VLOOKUP(H$4,'Tüpoloogia tabel'!$C$1:$T$51,MATCH($A79,'Tüpoloogia tabel'!$C$1:$T$1,0),FALSE))*D79*E79</f>
        <v>82.493055555555543</v>
      </c>
      <c r="I79" s="15">
        <f>(VLOOKUP(I$4,'Tüpoloogia tabel'!$C$1:$T$51,MATCH($A79,'Tüpoloogia tabel'!$C$1:$T$1,0),FALSE))*D79*E79</f>
        <v>256.47569444444446</v>
      </c>
      <c r="J79" s="15">
        <f>(VLOOKUP(J$4,'Tüpoloogia tabel'!$C$1:$T$51,MATCH($A79,'Tüpoloogia tabel'!$C$1:$T$1,0),FALSE))*D79*E79</f>
        <v>4636.3490277777773</v>
      </c>
      <c r="K79" s="15">
        <f>(VLOOKUP(K$4,'Tüpoloogia tabel'!$C$1:$T$51,MATCH($A79,'Tüpoloogia tabel'!$C$1:$T$1,0),FALSE))*D79*E79</f>
        <v>3848.0909722222223</v>
      </c>
      <c r="L79" s="244">
        <f>VLOOKUP(L$4,'Tüpoloogia tabel'!$C$1:$T$51,MATCH($A79,'Tüpoloogia tabel'!$C$1:$T$1,0),FALSE)</f>
        <v>70</v>
      </c>
      <c r="M79" s="228">
        <f>VLOOKUP(M$4,'Tüpoloogia tabel'!$C$1:$T$51,MATCH($A79,'Tüpoloogia tabel'!$C$1:$T$1,0),FALSE)</f>
        <v>0</v>
      </c>
      <c r="N79" s="228">
        <f>VLOOKUP(N$4,'Tüpoloogia tabel'!$C$1:$T$51,MATCH($A79,'Tüpoloogia tabel'!$C$1:$T$1,0),FALSE)</f>
        <v>96.666666666666671</v>
      </c>
      <c r="O79" s="245">
        <f>VLOOKUP(O$4,'Tüpoloogia tabel'!$C$1:$T$51,MATCH($A79,'Tüpoloogia tabel'!$C$1:$T$1,0),FALSE)</f>
        <v>0.26409503068076284</v>
      </c>
      <c r="P79" s="228">
        <f>VLOOKUP(P$4,'Tüpoloogia tabel'!$C$1:$T$51,MATCH($A79,'Tüpoloogia tabel'!$C$1:$T$1,0),FALSE)</f>
        <v>63.333333333333329</v>
      </c>
      <c r="Q79" s="335">
        <f t="shared" si="83"/>
        <v>11152.138157894737</v>
      </c>
      <c r="R79" s="336">
        <f t="shared" si="100"/>
        <v>8187.1138889294207</v>
      </c>
      <c r="S79" s="14">
        <f t="shared" si="84"/>
        <v>994.03722222222211</v>
      </c>
      <c r="T79" s="336">
        <f t="shared" si="85"/>
        <v>994.03722222222211</v>
      </c>
      <c r="U79" s="4">
        <f t="shared" si="86"/>
        <v>19.799999999999983</v>
      </c>
      <c r="V79" s="337">
        <f t="shared" si="87"/>
        <v>2945.2242689653167</v>
      </c>
      <c r="W79" s="338">
        <f t="shared" si="88"/>
        <v>4.4795047472198046</v>
      </c>
      <c r="X79" s="228">
        <f>VLOOKUP(X$4,'Tüpoloogia tabel'!$C$1:$T$51,MATCH($A79,'Tüpoloogia tabel'!$C$1:$T$1,0),FALSE)</f>
        <v>223.41379310344828</v>
      </c>
      <c r="Y79" s="228">
        <f>VLOOKUP(Y$4,'Tüpoloogia tabel'!$C$1:$T$51,MATCH($A79,'Tüpoloogia tabel'!$C$1:$T$1,0),FALSE)</f>
        <v>160.55172413793105</v>
      </c>
      <c r="Z79" s="229">
        <f>VLOOKUP(Z$4,'Tüpoloogia tabel'!$C$1:$T$51,MATCH($A79,'Tüpoloogia tabel'!$C$1:$T$1,0),FALSE)</f>
        <v>35.620689655172413</v>
      </c>
      <c r="AA79" s="235"/>
      <c r="AB79" s="235"/>
      <c r="AC79" s="15">
        <f>VLOOKUP(AC$4,'Tüpoloogia tabel'!$C$1:$T$51,MATCH($A79,'Tüpoloogia tabel'!$C$1:$T$1,0),FALSE)</f>
        <v>3.5061666666666658</v>
      </c>
      <c r="AD79" s="15">
        <f>VLOOKUP(AD$4,'Tüpoloogia tabel'!$C$1:$T$51,MATCH($A79,'Tüpoloogia tabel'!$C$1:$T$1,0),FALSE)</f>
        <v>2.5</v>
      </c>
      <c r="AE79" s="15">
        <f>VLOOKUP(AE$4,'Tüpoloogia tabel'!$C$1:$T$51,MATCH($A79,'Tüpoloogia tabel'!$C$1:$T$1,0),FALSE)</f>
        <v>2.2000000000000002</v>
      </c>
      <c r="AF79" s="15">
        <f>VLOOKUP(AF$4,'Tüpoloogia tabel'!$C$1:$T$51,MATCH($A79,'Tüpoloogia tabel'!$C$1:$T$1,0),FALSE)</f>
        <v>11.44736842105263</v>
      </c>
      <c r="AG79" s="15">
        <f>VLOOKUP(AG$4,'Tüpoloogia tabel'!$C$1:$T$51,MATCH($A79,'Tüpoloogia tabel'!$C$1:$T$1,0),FALSE)</f>
        <v>17.660263157894736</v>
      </c>
      <c r="AH79" s="15">
        <f>(VLOOKUP(AH$4,'Tüpoloogia tabel'!$C$1:$T$51,MATCH($A79,'Tüpoloogia tabel'!$C$1:$T$1,0),FALSE))*E79</f>
        <v>12.5</v>
      </c>
      <c r="AI79" s="15">
        <f>(VLOOKUP(AI$4,'Tüpoloogia tabel'!$C$1:$T$51,MATCH($A79,'Tüpoloogia tabel'!$C$1:$T$1,0),FALSE))*D79*E79</f>
        <v>12425.465277777776</v>
      </c>
      <c r="AJ79" s="15">
        <f t="shared" si="89"/>
        <v>199.49736842105261</v>
      </c>
      <c r="AK79" s="15">
        <f>VLOOKUP(AK$4,'Tüpoloogia tabel'!$C$1:$T$51,MATCH($A79,'Tüpoloogia tabel'!$C$1:$T$1,0),FALSE)</f>
        <v>0.8</v>
      </c>
      <c r="AL79" s="15">
        <f>VLOOKUP(AL$4,'Tüpoloogia tabel'!$C$1:$T$51,MATCH($A79,'Tüpoloogia tabel'!$C$1:$T$1,0),FALSE)</f>
        <v>1</v>
      </c>
      <c r="AM79" s="15">
        <f>VLOOKUP(AM$4,'Tüpoloogia tabel'!$C$1:$T$51,MATCH($A79,'Tüpoloogia tabel'!$C$1:$T$1,0),FALSE)</f>
        <v>0.7</v>
      </c>
      <c r="AN79" s="15">
        <f>VLOOKUP(AN$4,'Tüpoloogia tabel'!$C$1:$T$51,MATCH($A79,'Tüpoloogia tabel'!$C$1:$T$1,0),FALSE)</f>
        <v>0.35</v>
      </c>
      <c r="AO79" s="15">
        <f>VLOOKUP(AO$4,'Tüpoloogia tabel'!$C$1:$T$51,MATCH($A79,'Tüpoloogia tabel'!$C$1:$T$1,0),FALSE)</f>
        <v>2.6</v>
      </c>
      <c r="AP79" s="15">
        <f>VLOOKUP(AP$4,'Tüpoloogia tabel'!$C$1:$T$51,MATCH($A79,'Tüpoloogia tabel'!$C$1:$T$1,0),FALSE)</f>
        <v>2</v>
      </c>
      <c r="AQ79" s="15">
        <f>VLOOKUP(AQ$4,'Tüpoloogia tabel'!$C$1:$T$51,MATCH($A79,'Tüpoloogia tabel'!$C$1:$T$1,0),FALSE)</f>
        <v>2.9</v>
      </c>
      <c r="AR79" s="16">
        <f>VLOOKUP(AR$4,'Tüpoloogia tabel'!$C$1:$T$51,MATCH($A79,'Tüpoloogia tabel'!$C$1:$T$1,0),FALSE)</f>
        <v>0.26</v>
      </c>
      <c r="AS79" s="16">
        <f>VLOOKUP(AS$4,'Tüpoloogia tabel'!$C$1:$T$51,MATCH($A79,'Tüpoloogia tabel'!$C$1:$T$1,0),FALSE)</f>
        <v>0.49</v>
      </c>
      <c r="AT79" s="16">
        <f>VLOOKUP(AT$4,'Tüpoloogia tabel'!$C$1:$T$51,MATCH($A79,'Tüpoloogia tabel'!$C$1:$T$1,0),FALSE)</f>
        <v>0.40500000000000003</v>
      </c>
      <c r="AU79" s="16">
        <f>VLOOKUP(AU$4,'Tüpoloogia tabel'!$C$1:$T$51,MATCH($A79,'Tüpoloogia tabel'!$C$1:$T$1,0),FALSE)</f>
        <v>0.15</v>
      </c>
      <c r="AV79" s="16">
        <f>VLOOKUP(AV$4,'Tüpoloogia tabel'!$C$1:$T$51,MATCH($A79,'Tüpoloogia tabel'!$C$1:$T$1,0),FALSE)</f>
        <v>0.2</v>
      </c>
      <c r="AW79" s="16">
        <f>VLOOKUP(AW$4,'Tüpoloogia tabel'!$C$1:$T$51,MATCH($A79,'Tüpoloogia tabel'!$C$1:$T$1,0),FALSE)</f>
        <v>0.01</v>
      </c>
      <c r="AX79" s="16">
        <f>VLOOKUP(AX$4,'Tüpoloogia tabel'!$C$1:$T$51,MATCH($A79,'Tüpoloogia tabel'!$C$1:$T$1,0),FALSE)</f>
        <v>0</v>
      </c>
      <c r="AY79" s="16">
        <f>VLOOKUP(AY$4,'Tüpoloogia tabel'!$C$1:$T$51,MATCH($A79,'Tüpoloogia tabel'!$C$1:$T$1,0),FALSE)</f>
        <v>0.42</v>
      </c>
      <c r="AZ79" s="16">
        <f>VLOOKUP(AZ$4,'Tüpoloogia tabel'!$C$1:$T$51,MATCH($A79,'Tüpoloogia tabel'!$C$1:$T$1,0),FALSE)</f>
        <v>3.1</v>
      </c>
      <c r="BA79" s="232">
        <f>VLOOKUP(BA$4,'Tüpoloogia tabel'!$C$1:$T$51,MATCH($A79,'Tüpoloogia tabel'!$C$1:$T$1,0),FALSE)</f>
        <v>0.30000000000000043</v>
      </c>
      <c r="BB79" s="232">
        <f>VLOOKUP(BB$4,'Tüpoloogia tabel'!$C$1:$T$51,MATCH($A79,'Tüpoloogia tabel'!$C$1:$T$1,0),FALSE)</f>
        <v>0.37</v>
      </c>
      <c r="BC79" s="232">
        <f>VLOOKUP(BC$4,'Tüpoloogia tabel'!$C$1:$T$51,MATCH($A79,'Tüpoloogia tabel'!$C$1:$T$1,0),FALSE)</f>
        <v>0.35</v>
      </c>
      <c r="BD79" s="232">
        <f>VLOOKUP(BD$4,'Tüpoloogia tabel'!$C$1:$T$51,MATCH($A79,'Tüpoloogia tabel'!$C$1:$T$1,0),FALSE)</f>
        <v>0.45</v>
      </c>
      <c r="BE79" s="232">
        <f>VLOOKUP(BE$4,'Tüpoloogia tabel'!$C$1:$T$51,MATCH($A79,'Tüpoloogia tabel'!$C$1:$T$1,0),FALSE)</f>
        <v>0.30000000000000043</v>
      </c>
      <c r="BF79" s="16">
        <f>VLOOKUP(BF$4,'Tüpoloogia tabel'!$C$1:$T$51,MATCH($A79,'Tüpoloogia tabel'!$C$1:$T$1,0),FALSE)</f>
        <v>1.7999999999999998</v>
      </c>
      <c r="BG79" s="16">
        <f>VLOOKUP(BG$4,'Tüpoloogia tabel'!$C$1:$T$51,MATCH($A79,'Tüpoloogia tabel'!$C$1:$T$1,0),FALSE)</f>
        <v>2.199999999999998</v>
      </c>
      <c r="BH79" s="16">
        <f>VLOOKUP(BH$4,'Tüpoloogia tabel'!$C$1:$T$51,MATCH($A79,'Tüpoloogia tabel'!$C$1:$T$1,0),FALSE)</f>
        <v>1.4599999999999973</v>
      </c>
      <c r="BI79" s="16">
        <f>VLOOKUP(BI$4,'Tüpoloogia tabel'!$C$1:$T$51,MATCH($A79,'Tüpoloogia tabel'!$C$1:$T$1,0),FALSE)</f>
        <v>1.579333333333335</v>
      </c>
      <c r="BJ79" s="16">
        <f>VLOOKUP(BJ$4,'Tüpoloogia tabel'!$C$1:$T$51,MATCH($A79,'Tüpoloogia tabel'!$C$1:$T$1,0),FALSE)</f>
        <v>0.8</v>
      </c>
      <c r="BK79" s="16">
        <f>VLOOKUP(BK$4,'Tüpoloogia tabel'!$C$1:$T$51,MATCH($A79,'Tüpoloogia tabel'!$C$1:$T$1,0),FALSE)</f>
        <v>2.0649999999999999</v>
      </c>
      <c r="BL79" s="216">
        <f t="shared" si="90"/>
        <v>14116.212325970702</v>
      </c>
      <c r="BM79" s="1">
        <v>4</v>
      </c>
      <c r="BN79" s="1">
        <v>0</v>
      </c>
      <c r="BO79" s="1">
        <f t="shared" si="91"/>
        <v>50</v>
      </c>
      <c r="BP79" s="217">
        <f t="shared" si="92"/>
        <v>199.49736842105261</v>
      </c>
      <c r="BQ79" s="217">
        <f t="shared" ref="BQ79:BS79" si="113">BP79</f>
        <v>199.49736842105261</v>
      </c>
      <c r="BR79" s="217">
        <f t="shared" si="113"/>
        <v>199.49736842105261</v>
      </c>
      <c r="BS79" s="217">
        <f t="shared" si="113"/>
        <v>199.49736842105261</v>
      </c>
      <c r="BT79" s="217">
        <f t="shared" si="94"/>
        <v>797.98947368421045</v>
      </c>
      <c r="BU79" s="217">
        <f t="shared" si="95"/>
        <v>3268.4461805555557</v>
      </c>
      <c r="BV79" s="217">
        <f t="shared" si="96"/>
        <v>3882.1297473105487</v>
      </c>
      <c r="BW79" s="217">
        <f t="shared" si="97"/>
        <v>1859.9491386072725</v>
      </c>
      <c r="BX79" s="216">
        <f t="shared" si="98"/>
        <v>1.0459206577322935</v>
      </c>
      <c r="BY79" s="216">
        <f t="shared" si="102"/>
        <v>1261.380313225146</v>
      </c>
      <c r="BZ79" s="216">
        <f t="shared" si="103"/>
        <v>17237.541777803119</v>
      </c>
      <c r="CA79" s="216">
        <f t="shared" si="104"/>
        <v>15377.592639195849</v>
      </c>
      <c r="CB79" s="218">
        <f t="shared" si="99"/>
        <v>3.9961614083971333</v>
      </c>
    </row>
    <row r="80" spans="1:80" x14ac:dyDescent="0.25">
      <c r="A80" s="248" t="s">
        <v>474</v>
      </c>
      <c r="B80" s="231" t="s">
        <v>658</v>
      </c>
      <c r="C80" s="231" t="s">
        <v>462</v>
      </c>
      <c r="D80" s="249">
        <v>6</v>
      </c>
      <c r="E80" s="249">
        <v>1</v>
      </c>
      <c r="F80" s="250"/>
      <c r="G80" s="15">
        <f>(VLOOKUP(G$4,'Tüpoloogia tabel'!$C$1:$T$51,MATCH($A80,'Tüpoloogia tabel'!$C$1:$T$1,0),FALSE))*D80</f>
        <v>1192.8446666666666</v>
      </c>
      <c r="H80" s="15">
        <f>(VLOOKUP(H$4,'Tüpoloogia tabel'!$C$1:$T$51,MATCH($A80,'Tüpoloogia tabel'!$C$1:$T$1,0),FALSE))*D80*E80</f>
        <v>19.798333333333332</v>
      </c>
      <c r="I80" s="15">
        <f>(VLOOKUP(I$4,'Tüpoloogia tabel'!$C$1:$T$51,MATCH($A80,'Tüpoloogia tabel'!$C$1:$T$1,0),FALSE))*D80*E80</f>
        <v>61.554166666666667</v>
      </c>
      <c r="J80" s="15">
        <f>(VLOOKUP(J$4,'Tüpoloogia tabel'!$C$1:$T$51,MATCH($A80,'Tüpoloogia tabel'!$C$1:$T$1,0),FALSE))*D80*E80</f>
        <v>1112.7237666666667</v>
      </c>
      <c r="K80" s="15">
        <f>(VLOOKUP(K$4,'Tüpoloogia tabel'!$C$1:$T$51,MATCH($A80,'Tüpoloogia tabel'!$C$1:$T$1,0),FALSE))*D80*E80</f>
        <v>923.54183333333333</v>
      </c>
      <c r="L80" s="244">
        <f>VLOOKUP(L$4,'Tüpoloogia tabel'!$C$1:$T$51,MATCH($A80,'Tüpoloogia tabel'!$C$1:$T$1,0),FALSE)</f>
        <v>70</v>
      </c>
      <c r="M80" s="228">
        <f>VLOOKUP(M$4,'Tüpoloogia tabel'!$C$1:$T$51,MATCH($A80,'Tüpoloogia tabel'!$C$1:$T$1,0),FALSE)</f>
        <v>0</v>
      </c>
      <c r="N80" s="228">
        <f>VLOOKUP(N$4,'Tüpoloogia tabel'!$C$1:$T$51,MATCH($A80,'Tüpoloogia tabel'!$C$1:$T$1,0),FALSE)</f>
        <v>96.666666666666671</v>
      </c>
      <c r="O80" s="245">
        <f>VLOOKUP(O$4,'Tüpoloogia tabel'!$C$1:$T$51,MATCH($A80,'Tüpoloogia tabel'!$C$1:$T$1,0),FALSE)</f>
        <v>0.26409503068076284</v>
      </c>
      <c r="P80" s="228">
        <f>VLOOKUP(P$4,'Tüpoloogia tabel'!$C$1:$T$51,MATCH($A80,'Tüpoloogia tabel'!$C$1:$T$1,0),FALSE)</f>
        <v>63.333333333333329</v>
      </c>
      <c r="Q80" s="335">
        <f t="shared" si="83"/>
        <v>552.70263157894738</v>
      </c>
      <c r="R80" s="336">
        <f t="shared" si="100"/>
        <v>382.97661313476692</v>
      </c>
      <c r="S80" s="14">
        <f t="shared" si="84"/>
        <v>1192.8446666666666</v>
      </c>
      <c r="T80" s="336">
        <f t="shared" si="85"/>
        <v>1192.8446666666666</v>
      </c>
      <c r="U80" s="4">
        <f t="shared" si="86"/>
        <v>23.759999999999977</v>
      </c>
      <c r="V80" s="337">
        <f t="shared" si="87"/>
        <v>145.96601844418046</v>
      </c>
      <c r="W80" s="338">
        <f t="shared" si="88"/>
        <v>2.9269365959468203</v>
      </c>
      <c r="X80" s="228">
        <f>VLOOKUP(X$4,'Tüpoloogia tabel'!$C$1:$T$51,MATCH($A80,'Tüpoloogia tabel'!$C$1:$T$1,0),FALSE)</f>
        <v>223.41379310344828</v>
      </c>
      <c r="Y80" s="228">
        <f>VLOOKUP(Y$4,'Tüpoloogia tabel'!$C$1:$T$51,MATCH($A80,'Tüpoloogia tabel'!$C$1:$T$1,0),FALSE)</f>
        <v>160.55172413793105</v>
      </c>
      <c r="Z80" s="229">
        <f>VLOOKUP(Z$4,'Tüpoloogia tabel'!$C$1:$T$51,MATCH($A80,'Tüpoloogia tabel'!$C$1:$T$1,0),FALSE)</f>
        <v>35.620689655172413</v>
      </c>
      <c r="AA80" s="235"/>
      <c r="AB80" s="235"/>
      <c r="AC80" s="15">
        <f>VLOOKUP(AC$4,'Tüpoloogia tabel'!$C$1:$T$51,MATCH($A80,'Tüpoloogia tabel'!$C$1:$T$1,0),FALSE)</f>
        <v>3.5061666666666658</v>
      </c>
      <c r="AD80" s="15">
        <f>VLOOKUP(AD$4,'Tüpoloogia tabel'!$C$1:$T$51,MATCH($A80,'Tüpoloogia tabel'!$C$1:$T$1,0),FALSE)</f>
        <v>2.5</v>
      </c>
      <c r="AE80" s="15">
        <f>VLOOKUP(AE$4,'Tüpoloogia tabel'!$C$1:$T$51,MATCH($A80,'Tüpoloogia tabel'!$C$1:$T$1,0),FALSE)</f>
        <v>2.2000000000000002</v>
      </c>
      <c r="AF80" s="15">
        <f>VLOOKUP(AF$4,'Tüpoloogia tabel'!$C$1:$T$51,MATCH($A80,'Tüpoloogia tabel'!$C$1:$T$1,0),FALSE)</f>
        <v>11.44736842105263</v>
      </c>
      <c r="AG80" s="15">
        <f>VLOOKUP(AG$4,'Tüpoloogia tabel'!$C$1:$T$51,MATCH($A80,'Tüpoloogia tabel'!$C$1:$T$1,0),FALSE)</f>
        <v>17.660263157894736</v>
      </c>
      <c r="AH80" s="15">
        <f>(VLOOKUP(AH$4,'Tüpoloogia tabel'!$C$1:$T$51,MATCH($A80,'Tüpoloogia tabel'!$C$1:$T$1,0),FALSE))*E80</f>
        <v>2.5</v>
      </c>
      <c r="AI80" s="15">
        <f>(VLOOKUP(AI$4,'Tüpoloogia tabel'!$C$1:$T$51,MATCH($A80,'Tüpoloogia tabel'!$C$1:$T$1,0),FALSE))*D80*E80</f>
        <v>2982.1116666666662</v>
      </c>
      <c r="AJ80" s="15">
        <f t="shared" si="89"/>
        <v>234.81789473684211</v>
      </c>
      <c r="AK80" s="15">
        <f>VLOOKUP(AK$4,'Tüpoloogia tabel'!$C$1:$T$51,MATCH($A80,'Tüpoloogia tabel'!$C$1:$T$1,0),FALSE)</f>
        <v>0.8</v>
      </c>
      <c r="AL80" s="15">
        <f>VLOOKUP(AL$4,'Tüpoloogia tabel'!$C$1:$T$51,MATCH($A80,'Tüpoloogia tabel'!$C$1:$T$1,0),FALSE)</f>
        <v>1</v>
      </c>
      <c r="AM80" s="15">
        <f>VLOOKUP(AM$4,'Tüpoloogia tabel'!$C$1:$T$51,MATCH($A80,'Tüpoloogia tabel'!$C$1:$T$1,0),FALSE)</f>
        <v>0.7</v>
      </c>
      <c r="AN80" s="15">
        <f>VLOOKUP(AN$4,'Tüpoloogia tabel'!$C$1:$T$51,MATCH($A80,'Tüpoloogia tabel'!$C$1:$T$1,0),FALSE)</f>
        <v>0.35</v>
      </c>
      <c r="AO80" s="15">
        <f>VLOOKUP(AO$4,'Tüpoloogia tabel'!$C$1:$T$51,MATCH($A80,'Tüpoloogia tabel'!$C$1:$T$1,0),FALSE)</f>
        <v>2.6</v>
      </c>
      <c r="AP80" s="15">
        <f>VLOOKUP(AP$4,'Tüpoloogia tabel'!$C$1:$T$51,MATCH($A80,'Tüpoloogia tabel'!$C$1:$T$1,0),FALSE)</f>
        <v>2</v>
      </c>
      <c r="AQ80" s="15">
        <f>VLOOKUP(AQ$4,'Tüpoloogia tabel'!$C$1:$T$51,MATCH($A80,'Tüpoloogia tabel'!$C$1:$T$1,0),FALSE)</f>
        <v>2.9</v>
      </c>
      <c r="AR80" s="16">
        <f>VLOOKUP(AR$4,'Tüpoloogia tabel'!$C$1:$T$51,MATCH($A80,'Tüpoloogia tabel'!$C$1:$T$1,0),FALSE)</f>
        <v>0.26</v>
      </c>
      <c r="AS80" s="16">
        <f>VLOOKUP(AS$4,'Tüpoloogia tabel'!$C$1:$T$51,MATCH($A80,'Tüpoloogia tabel'!$C$1:$T$1,0),FALSE)</f>
        <v>0.49</v>
      </c>
      <c r="AT80" s="16">
        <f>VLOOKUP(AT$4,'Tüpoloogia tabel'!$C$1:$T$51,MATCH($A80,'Tüpoloogia tabel'!$C$1:$T$1,0),FALSE)</f>
        <v>0.40500000000000003</v>
      </c>
      <c r="AU80" s="16">
        <f>VLOOKUP(AU$4,'Tüpoloogia tabel'!$C$1:$T$51,MATCH($A80,'Tüpoloogia tabel'!$C$1:$T$1,0),FALSE)</f>
        <v>0.15</v>
      </c>
      <c r="AV80" s="16">
        <f>VLOOKUP(AV$4,'Tüpoloogia tabel'!$C$1:$T$51,MATCH($A80,'Tüpoloogia tabel'!$C$1:$T$1,0),FALSE)</f>
        <v>0.2</v>
      </c>
      <c r="AW80" s="16">
        <f>VLOOKUP(AW$4,'Tüpoloogia tabel'!$C$1:$T$51,MATCH($A80,'Tüpoloogia tabel'!$C$1:$T$1,0),FALSE)</f>
        <v>0.01</v>
      </c>
      <c r="AX80" s="16">
        <f>VLOOKUP(AX$4,'Tüpoloogia tabel'!$C$1:$T$51,MATCH($A80,'Tüpoloogia tabel'!$C$1:$T$1,0),FALSE)</f>
        <v>0</v>
      </c>
      <c r="AY80" s="16">
        <f>VLOOKUP(AY$4,'Tüpoloogia tabel'!$C$1:$T$51,MATCH($A80,'Tüpoloogia tabel'!$C$1:$T$1,0),FALSE)</f>
        <v>0.42</v>
      </c>
      <c r="AZ80" s="16">
        <f>VLOOKUP(AZ$4,'Tüpoloogia tabel'!$C$1:$T$51,MATCH($A80,'Tüpoloogia tabel'!$C$1:$T$1,0),FALSE)</f>
        <v>3.1</v>
      </c>
      <c r="BA80" s="232">
        <f>VLOOKUP(BA$4,'Tüpoloogia tabel'!$C$1:$T$51,MATCH($A80,'Tüpoloogia tabel'!$C$1:$T$1,0),FALSE)</f>
        <v>0.30000000000000043</v>
      </c>
      <c r="BB80" s="232">
        <f>VLOOKUP(BB$4,'Tüpoloogia tabel'!$C$1:$T$51,MATCH($A80,'Tüpoloogia tabel'!$C$1:$T$1,0),FALSE)</f>
        <v>0.37</v>
      </c>
      <c r="BC80" s="232">
        <f>VLOOKUP(BC$4,'Tüpoloogia tabel'!$C$1:$T$51,MATCH($A80,'Tüpoloogia tabel'!$C$1:$T$1,0),FALSE)</f>
        <v>0.35</v>
      </c>
      <c r="BD80" s="232">
        <f>VLOOKUP(BD$4,'Tüpoloogia tabel'!$C$1:$T$51,MATCH($A80,'Tüpoloogia tabel'!$C$1:$T$1,0),FALSE)</f>
        <v>0.45</v>
      </c>
      <c r="BE80" s="232">
        <f>VLOOKUP(BE$4,'Tüpoloogia tabel'!$C$1:$T$51,MATCH($A80,'Tüpoloogia tabel'!$C$1:$T$1,0),FALSE)</f>
        <v>0.30000000000000043</v>
      </c>
      <c r="BF80" s="16">
        <f>VLOOKUP(BF$4,'Tüpoloogia tabel'!$C$1:$T$51,MATCH($A80,'Tüpoloogia tabel'!$C$1:$T$1,0),FALSE)</f>
        <v>1.7999999999999998</v>
      </c>
      <c r="BG80" s="16">
        <f>VLOOKUP(BG$4,'Tüpoloogia tabel'!$C$1:$T$51,MATCH($A80,'Tüpoloogia tabel'!$C$1:$T$1,0),FALSE)</f>
        <v>2.199999999999998</v>
      </c>
      <c r="BH80" s="16">
        <f>VLOOKUP(BH$4,'Tüpoloogia tabel'!$C$1:$T$51,MATCH($A80,'Tüpoloogia tabel'!$C$1:$T$1,0),FALSE)</f>
        <v>1.4599999999999973</v>
      </c>
      <c r="BI80" s="16">
        <f>VLOOKUP(BI$4,'Tüpoloogia tabel'!$C$1:$T$51,MATCH($A80,'Tüpoloogia tabel'!$C$1:$T$1,0),FALSE)</f>
        <v>1.579333333333335</v>
      </c>
      <c r="BJ80" s="16">
        <f>VLOOKUP(BJ$4,'Tüpoloogia tabel'!$C$1:$T$51,MATCH($A80,'Tüpoloogia tabel'!$C$1:$T$1,0),FALSE)</f>
        <v>0.8</v>
      </c>
      <c r="BK80" s="16">
        <f>VLOOKUP(BK$4,'Tüpoloogia tabel'!$C$1:$T$51,MATCH($A80,'Tüpoloogia tabel'!$C$1:$T$1,0),FALSE)</f>
        <v>2.0649999999999999</v>
      </c>
      <c r="BL80" s="216">
        <f t="shared" si="90"/>
        <v>2270.7702292405925</v>
      </c>
      <c r="BM80" s="1">
        <v>4</v>
      </c>
      <c r="BN80" s="1">
        <v>0</v>
      </c>
      <c r="BO80" s="1">
        <f t="shared" si="91"/>
        <v>10</v>
      </c>
      <c r="BP80" s="217">
        <f t="shared" si="92"/>
        <v>234.81789473684211</v>
      </c>
      <c r="BQ80" s="217">
        <f t="shared" ref="BQ80:BS80" si="114">BP80</f>
        <v>234.81789473684211</v>
      </c>
      <c r="BR80" s="217">
        <f t="shared" si="114"/>
        <v>234.81789473684211</v>
      </c>
      <c r="BS80" s="217">
        <f t="shared" si="114"/>
        <v>234.81789473684211</v>
      </c>
      <c r="BT80" s="217">
        <f t="shared" si="94"/>
        <v>0</v>
      </c>
      <c r="BU80" s="217">
        <f t="shared" si="95"/>
        <v>168.88541666666669</v>
      </c>
      <c r="BV80" s="217">
        <f t="shared" si="96"/>
        <v>192.39927779683327</v>
      </c>
      <c r="BW80" s="217">
        <f t="shared" si="97"/>
        <v>328.79239667466999</v>
      </c>
      <c r="BX80" s="216">
        <f t="shared" si="98"/>
        <v>8.5892009913673073E-2</v>
      </c>
      <c r="BY80" s="216">
        <f t="shared" si="102"/>
        <v>103.58576395588972</v>
      </c>
      <c r="BZ80" s="216">
        <f t="shared" si="103"/>
        <v>2703.1483898711522</v>
      </c>
      <c r="CA80" s="216">
        <f t="shared" si="104"/>
        <v>2374.3559931964824</v>
      </c>
      <c r="CB80" s="218">
        <f t="shared" si="99"/>
        <v>2.5709241395451845</v>
      </c>
    </row>
    <row r="81" spans="1:80" x14ac:dyDescent="0.25">
      <c r="A81" s="248" t="s">
        <v>474</v>
      </c>
      <c r="B81" s="231" t="s">
        <v>659</v>
      </c>
      <c r="C81" s="231" t="s">
        <v>462</v>
      </c>
      <c r="D81" s="249">
        <v>6</v>
      </c>
      <c r="E81" s="249">
        <v>2</v>
      </c>
      <c r="F81" s="250"/>
      <c r="G81" s="15">
        <f>(VLOOKUP(G$4,'Tüpoloogia tabel'!$C$1:$T$51,MATCH($A81,'Tüpoloogia tabel'!$C$1:$T$1,0),FALSE))*D81</f>
        <v>1192.8446666666666</v>
      </c>
      <c r="H81" s="15">
        <f>(VLOOKUP(H$4,'Tüpoloogia tabel'!$C$1:$T$51,MATCH($A81,'Tüpoloogia tabel'!$C$1:$T$1,0),FALSE))*D81*E81</f>
        <v>39.596666666666664</v>
      </c>
      <c r="I81" s="15">
        <f>(VLOOKUP(I$4,'Tüpoloogia tabel'!$C$1:$T$51,MATCH($A81,'Tüpoloogia tabel'!$C$1:$T$1,0),FALSE))*D81*E81</f>
        <v>123.10833333333333</v>
      </c>
      <c r="J81" s="15">
        <f>(VLOOKUP(J$4,'Tüpoloogia tabel'!$C$1:$T$51,MATCH($A81,'Tüpoloogia tabel'!$C$1:$T$1,0),FALSE))*D81*E81</f>
        <v>2225.4475333333335</v>
      </c>
      <c r="K81" s="15">
        <f>(VLOOKUP(K$4,'Tüpoloogia tabel'!$C$1:$T$51,MATCH($A81,'Tüpoloogia tabel'!$C$1:$T$1,0),FALSE))*D81*E81</f>
        <v>1847.0836666666667</v>
      </c>
      <c r="L81" s="244">
        <f>VLOOKUP(L$4,'Tüpoloogia tabel'!$C$1:$T$51,MATCH($A81,'Tüpoloogia tabel'!$C$1:$T$1,0),FALSE)</f>
        <v>70</v>
      </c>
      <c r="M81" s="228">
        <f>VLOOKUP(M$4,'Tüpoloogia tabel'!$C$1:$T$51,MATCH($A81,'Tüpoloogia tabel'!$C$1:$T$1,0),FALSE)</f>
        <v>0</v>
      </c>
      <c r="N81" s="228">
        <f>VLOOKUP(N$4,'Tüpoloogia tabel'!$C$1:$T$51,MATCH($A81,'Tüpoloogia tabel'!$C$1:$T$1,0),FALSE)</f>
        <v>96.666666666666671</v>
      </c>
      <c r="O81" s="245">
        <f>VLOOKUP(O$4,'Tüpoloogia tabel'!$C$1:$T$51,MATCH($A81,'Tüpoloogia tabel'!$C$1:$T$1,0),FALSE)</f>
        <v>0.26409503068076284</v>
      </c>
      <c r="P81" s="228">
        <f>VLOOKUP(P$4,'Tüpoloogia tabel'!$C$1:$T$51,MATCH($A81,'Tüpoloogia tabel'!$C$1:$T$1,0),FALSE)</f>
        <v>63.333333333333329</v>
      </c>
      <c r="Q81" s="335">
        <f t="shared" si="83"/>
        <v>2165.0210526315791</v>
      </c>
      <c r="R81" s="336">
        <f t="shared" si="100"/>
        <v>1569.4897513123451</v>
      </c>
      <c r="S81" s="14">
        <f t="shared" si="84"/>
        <v>1192.8446666666666</v>
      </c>
      <c r="T81" s="336">
        <f t="shared" si="85"/>
        <v>1192.8446666666666</v>
      </c>
      <c r="U81" s="4">
        <f t="shared" si="86"/>
        <v>23.759999999999977</v>
      </c>
      <c r="V81" s="337">
        <f t="shared" si="87"/>
        <v>571.77130131923434</v>
      </c>
      <c r="W81" s="338">
        <f t="shared" si="88"/>
        <v>2.6930215728155589</v>
      </c>
      <c r="X81" s="228">
        <f>VLOOKUP(X$4,'Tüpoloogia tabel'!$C$1:$T$51,MATCH($A81,'Tüpoloogia tabel'!$C$1:$T$1,0),FALSE)</f>
        <v>223.41379310344828</v>
      </c>
      <c r="Y81" s="228">
        <f>VLOOKUP(Y$4,'Tüpoloogia tabel'!$C$1:$T$51,MATCH($A81,'Tüpoloogia tabel'!$C$1:$T$1,0),FALSE)</f>
        <v>160.55172413793105</v>
      </c>
      <c r="Z81" s="229">
        <f>VLOOKUP(Z$4,'Tüpoloogia tabel'!$C$1:$T$51,MATCH($A81,'Tüpoloogia tabel'!$C$1:$T$1,0),FALSE)</f>
        <v>35.620689655172413</v>
      </c>
      <c r="AA81" s="235"/>
      <c r="AB81" s="235"/>
      <c r="AC81" s="15">
        <f>VLOOKUP(AC$4,'Tüpoloogia tabel'!$C$1:$T$51,MATCH($A81,'Tüpoloogia tabel'!$C$1:$T$1,0),FALSE)</f>
        <v>3.5061666666666658</v>
      </c>
      <c r="AD81" s="15">
        <f>VLOOKUP(AD$4,'Tüpoloogia tabel'!$C$1:$T$51,MATCH($A81,'Tüpoloogia tabel'!$C$1:$T$1,0),FALSE)</f>
        <v>2.5</v>
      </c>
      <c r="AE81" s="15">
        <f>VLOOKUP(AE$4,'Tüpoloogia tabel'!$C$1:$T$51,MATCH($A81,'Tüpoloogia tabel'!$C$1:$T$1,0),FALSE)</f>
        <v>2.2000000000000002</v>
      </c>
      <c r="AF81" s="15">
        <f>VLOOKUP(AF$4,'Tüpoloogia tabel'!$C$1:$T$51,MATCH($A81,'Tüpoloogia tabel'!$C$1:$T$1,0),FALSE)</f>
        <v>11.44736842105263</v>
      </c>
      <c r="AG81" s="15">
        <f>VLOOKUP(AG$4,'Tüpoloogia tabel'!$C$1:$T$51,MATCH($A81,'Tüpoloogia tabel'!$C$1:$T$1,0),FALSE)</f>
        <v>17.660263157894736</v>
      </c>
      <c r="AH81" s="15">
        <f>(VLOOKUP(AH$4,'Tüpoloogia tabel'!$C$1:$T$51,MATCH($A81,'Tüpoloogia tabel'!$C$1:$T$1,0),FALSE))*E81</f>
        <v>5</v>
      </c>
      <c r="AI81" s="15">
        <f>(VLOOKUP(AI$4,'Tüpoloogia tabel'!$C$1:$T$51,MATCH($A81,'Tüpoloogia tabel'!$C$1:$T$1,0),FALSE))*D81*E81</f>
        <v>5964.2233333333324</v>
      </c>
      <c r="AJ81" s="15">
        <f t="shared" si="89"/>
        <v>234.81789473684211</v>
      </c>
      <c r="AK81" s="15">
        <f>VLOOKUP(AK$4,'Tüpoloogia tabel'!$C$1:$T$51,MATCH($A81,'Tüpoloogia tabel'!$C$1:$T$1,0),FALSE)</f>
        <v>0.8</v>
      </c>
      <c r="AL81" s="15">
        <f>VLOOKUP(AL$4,'Tüpoloogia tabel'!$C$1:$T$51,MATCH($A81,'Tüpoloogia tabel'!$C$1:$T$1,0),FALSE)</f>
        <v>1</v>
      </c>
      <c r="AM81" s="15">
        <f>VLOOKUP(AM$4,'Tüpoloogia tabel'!$C$1:$T$51,MATCH($A81,'Tüpoloogia tabel'!$C$1:$T$1,0),FALSE)</f>
        <v>0.7</v>
      </c>
      <c r="AN81" s="15">
        <f>VLOOKUP(AN$4,'Tüpoloogia tabel'!$C$1:$T$51,MATCH($A81,'Tüpoloogia tabel'!$C$1:$T$1,0),FALSE)</f>
        <v>0.35</v>
      </c>
      <c r="AO81" s="15">
        <f>VLOOKUP(AO$4,'Tüpoloogia tabel'!$C$1:$T$51,MATCH($A81,'Tüpoloogia tabel'!$C$1:$T$1,0),FALSE)</f>
        <v>2.6</v>
      </c>
      <c r="AP81" s="15">
        <f>VLOOKUP(AP$4,'Tüpoloogia tabel'!$C$1:$T$51,MATCH($A81,'Tüpoloogia tabel'!$C$1:$T$1,0),FALSE)</f>
        <v>2</v>
      </c>
      <c r="AQ81" s="15">
        <f>VLOOKUP(AQ$4,'Tüpoloogia tabel'!$C$1:$T$51,MATCH($A81,'Tüpoloogia tabel'!$C$1:$T$1,0),FALSE)</f>
        <v>2.9</v>
      </c>
      <c r="AR81" s="16">
        <f>VLOOKUP(AR$4,'Tüpoloogia tabel'!$C$1:$T$51,MATCH($A81,'Tüpoloogia tabel'!$C$1:$T$1,0),FALSE)</f>
        <v>0.26</v>
      </c>
      <c r="AS81" s="16">
        <f>VLOOKUP(AS$4,'Tüpoloogia tabel'!$C$1:$T$51,MATCH($A81,'Tüpoloogia tabel'!$C$1:$T$1,0),FALSE)</f>
        <v>0.49</v>
      </c>
      <c r="AT81" s="16">
        <f>VLOOKUP(AT$4,'Tüpoloogia tabel'!$C$1:$T$51,MATCH($A81,'Tüpoloogia tabel'!$C$1:$T$1,0),FALSE)</f>
        <v>0.40500000000000003</v>
      </c>
      <c r="AU81" s="16">
        <f>VLOOKUP(AU$4,'Tüpoloogia tabel'!$C$1:$T$51,MATCH($A81,'Tüpoloogia tabel'!$C$1:$T$1,0),FALSE)</f>
        <v>0.15</v>
      </c>
      <c r="AV81" s="16">
        <f>VLOOKUP(AV$4,'Tüpoloogia tabel'!$C$1:$T$51,MATCH($A81,'Tüpoloogia tabel'!$C$1:$T$1,0),FALSE)</f>
        <v>0.2</v>
      </c>
      <c r="AW81" s="16">
        <f>VLOOKUP(AW$4,'Tüpoloogia tabel'!$C$1:$T$51,MATCH($A81,'Tüpoloogia tabel'!$C$1:$T$1,0),FALSE)</f>
        <v>0.01</v>
      </c>
      <c r="AX81" s="16">
        <f>VLOOKUP(AX$4,'Tüpoloogia tabel'!$C$1:$T$51,MATCH($A81,'Tüpoloogia tabel'!$C$1:$T$1,0),FALSE)</f>
        <v>0</v>
      </c>
      <c r="AY81" s="16">
        <f>VLOOKUP(AY$4,'Tüpoloogia tabel'!$C$1:$T$51,MATCH($A81,'Tüpoloogia tabel'!$C$1:$T$1,0),FALSE)</f>
        <v>0.42</v>
      </c>
      <c r="AZ81" s="16">
        <f>VLOOKUP(AZ$4,'Tüpoloogia tabel'!$C$1:$T$51,MATCH($A81,'Tüpoloogia tabel'!$C$1:$T$1,0),FALSE)</f>
        <v>3.1</v>
      </c>
      <c r="BA81" s="232">
        <f>VLOOKUP(BA$4,'Tüpoloogia tabel'!$C$1:$T$51,MATCH($A81,'Tüpoloogia tabel'!$C$1:$T$1,0),FALSE)</f>
        <v>0.30000000000000043</v>
      </c>
      <c r="BB81" s="232">
        <f>VLOOKUP(BB$4,'Tüpoloogia tabel'!$C$1:$T$51,MATCH($A81,'Tüpoloogia tabel'!$C$1:$T$1,0),FALSE)</f>
        <v>0.37</v>
      </c>
      <c r="BC81" s="232">
        <f>VLOOKUP(BC$4,'Tüpoloogia tabel'!$C$1:$T$51,MATCH($A81,'Tüpoloogia tabel'!$C$1:$T$1,0),FALSE)</f>
        <v>0.35</v>
      </c>
      <c r="BD81" s="232">
        <f>VLOOKUP(BD$4,'Tüpoloogia tabel'!$C$1:$T$51,MATCH($A81,'Tüpoloogia tabel'!$C$1:$T$1,0),FALSE)</f>
        <v>0.45</v>
      </c>
      <c r="BE81" s="232">
        <f>VLOOKUP(BE$4,'Tüpoloogia tabel'!$C$1:$T$51,MATCH($A81,'Tüpoloogia tabel'!$C$1:$T$1,0),FALSE)</f>
        <v>0.30000000000000043</v>
      </c>
      <c r="BF81" s="16">
        <f>VLOOKUP(BF$4,'Tüpoloogia tabel'!$C$1:$T$51,MATCH($A81,'Tüpoloogia tabel'!$C$1:$T$1,0),FALSE)</f>
        <v>1.7999999999999998</v>
      </c>
      <c r="BG81" s="16">
        <f>VLOOKUP(BG$4,'Tüpoloogia tabel'!$C$1:$T$51,MATCH($A81,'Tüpoloogia tabel'!$C$1:$T$1,0),FALSE)</f>
        <v>2.199999999999998</v>
      </c>
      <c r="BH81" s="16">
        <f>VLOOKUP(BH$4,'Tüpoloogia tabel'!$C$1:$T$51,MATCH($A81,'Tüpoloogia tabel'!$C$1:$T$1,0),FALSE)</f>
        <v>1.4599999999999973</v>
      </c>
      <c r="BI81" s="16">
        <f>VLOOKUP(BI$4,'Tüpoloogia tabel'!$C$1:$T$51,MATCH($A81,'Tüpoloogia tabel'!$C$1:$T$1,0),FALSE)</f>
        <v>1.579333333333335</v>
      </c>
      <c r="BJ81" s="16">
        <f>VLOOKUP(BJ$4,'Tüpoloogia tabel'!$C$1:$T$51,MATCH($A81,'Tüpoloogia tabel'!$C$1:$T$1,0),FALSE)</f>
        <v>0.8</v>
      </c>
      <c r="BK81" s="16">
        <f>VLOOKUP(BK$4,'Tüpoloogia tabel'!$C$1:$T$51,MATCH($A81,'Tüpoloogia tabel'!$C$1:$T$1,0),FALSE)</f>
        <v>2.0649999999999999</v>
      </c>
      <c r="BL81" s="216">
        <f t="shared" si="90"/>
        <v>4114.1718338202681</v>
      </c>
      <c r="BM81" s="1">
        <v>4</v>
      </c>
      <c r="BN81" s="1">
        <v>0</v>
      </c>
      <c r="BO81" s="1">
        <f t="shared" si="91"/>
        <v>20</v>
      </c>
      <c r="BP81" s="217">
        <f t="shared" si="92"/>
        <v>234.81789473684211</v>
      </c>
      <c r="BQ81" s="217">
        <f t="shared" ref="BQ81:BS81" si="115">BP81</f>
        <v>234.81789473684211</v>
      </c>
      <c r="BR81" s="217">
        <f t="shared" si="115"/>
        <v>234.81789473684211</v>
      </c>
      <c r="BS81" s="217">
        <f t="shared" si="115"/>
        <v>234.81789473684211</v>
      </c>
      <c r="BT81" s="217">
        <f t="shared" si="94"/>
        <v>234.81789473684211</v>
      </c>
      <c r="BU81" s="217">
        <f t="shared" si="95"/>
        <v>645.54166666666674</v>
      </c>
      <c r="BV81" s="217">
        <f t="shared" si="96"/>
        <v>753.65750611910437</v>
      </c>
      <c r="BW81" s="217">
        <f t="shared" si="97"/>
        <v>569.4690315173923</v>
      </c>
      <c r="BX81" s="216">
        <f t="shared" si="98"/>
        <v>0.24095795670890194</v>
      </c>
      <c r="BY81" s="216">
        <f t="shared" si="102"/>
        <v>290.59529579093572</v>
      </c>
      <c r="BZ81" s="216">
        <f t="shared" si="103"/>
        <v>4974.236161128596</v>
      </c>
      <c r="CA81" s="216">
        <f t="shared" si="104"/>
        <v>4404.7671296112039</v>
      </c>
      <c r="CB81" s="218">
        <f t="shared" si="99"/>
        <v>2.3847144604771762</v>
      </c>
    </row>
    <row r="82" spans="1:80" x14ac:dyDescent="0.25">
      <c r="A82" s="248" t="s">
        <v>474</v>
      </c>
      <c r="B82" s="231" t="s">
        <v>660</v>
      </c>
      <c r="C82" s="231" t="s">
        <v>462</v>
      </c>
      <c r="D82" s="249">
        <v>6</v>
      </c>
      <c r="E82" s="249">
        <v>3</v>
      </c>
      <c r="F82" s="250"/>
      <c r="G82" s="15">
        <f>(VLOOKUP(G$4,'Tüpoloogia tabel'!$C$1:$T$51,MATCH($A82,'Tüpoloogia tabel'!$C$1:$T$1,0),FALSE))*D82</f>
        <v>1192.8446666666666</v>
      </c>
      <c r="H82" s="15">
        <f>(VLOOKUP(H$4,'Tüpoloogia tabel'!$C$1:$T$51,MATCH($A82,'Tüpoloogia tabel'!$C$1:$T$1,0),FALSE))*D82*E82</f>
        <v>59.394999999999996</v>
      </c>
      <c r="I82" s="15">
        <f>(VLOOKUP(I$4,'Tüpoloogia tabel'!$C$1:$T$51,MATCH($A82,'Tüpoloogia tabel'!$C$1:$T$1,0),FALSE))*D82*E82</f>
        <v>184.66249999999999</v>
      </c>
      <c r="J82" s="15">
        <f>(VLOOKUP(J$4,'Tüpoloogia tabel'!$C$1:$T$51,MATCH($A82,'Tüpoloogia tabel'!$C$1:$T$1,0),FALSE))*D82*E82</f>
        <v>3338.1713</v>
      </c>
      <c r="K82" s="15">
        <f>(VLOOKUP(K$4,'Tüpoloogia tabel'!$C$1:$T$51,MATCH($A82,'Tüpoloogia tabel'!$C$1:$T$1,0),FALSE))*D82*E82</f>
        <v>2770.6255000000001</v>
      </c>
      <c r="L82" s="244">
        <f>VLOOKUP(L$4,'Tüpoloogia tabel'!$C$1:$T$51,MATCH($A82,'Tüpoloogia tabel'!$C$1:$T$1,0),FALSE)</f>
        <v>70</v>
      </c>
      <c r="M82" s="228">
        <f>VLOOKUP(M$4,'Tüpoloogia tabel'!$C$1:$T$51,MATCH($A82,'Tüpoloogia tabel'!$C$1:$T$1,0),FALSE)</f>
        <v>0</v>
      </c>
      <c r="N82" s="228">
        <f>VLOOKUP(N$4,'Tüpoloogia tabel'!$C$1:$T$51,MATCH($A82,'Tüpoloogia tabel'!$C$1:$T$1,0),FALSE)</f>
        <v>96.666666666666671</v>
      </c>
      <c r="O82" s="245">
        <f>VLOOKUP(O$4,'Tüpoloogia tabel'!$C$1:$T$51,MATCH($A82,'Tüpoloogia tabel'!$C$1:$T$1,0),FALSE)</f>
        <v>0.26409503068076284</v>
      </c>
      <c r="P82" s="228">
        <f>VLOOKUP(P$4,'Tüpoloogia tabel'!$C$1:$T$51,MATCH($A82,'Tüpoloogia tabel'!$C$1:$T$1,0),FALSE)</f>
        <v>63.333333333333329</v>
      </c>
      <c r="Q82" s="335">
        <f t="shared" si="83"/>
        <v>4836.9552631578945</v>
      </c>
      <c r="R82" s="336">
        <f t="shared" si="100"/>
        <v>3535.7794145327325</v>
      </c>
      <c r="S82" s="14">
        <f t="shared" si="84"/>
        <v>1192.8446666666666</v>
      </c>
      <c r="T82" s="336">
        <f t="shared" si="85"/>
        <v>1192.8446666666666</v>
      </c>
      <c r="U82" s="4">
        <f t="shared" si="86"/>
        <v>23.759999999999977</v>
      </c>
      <c r="V82" s="337">
        <f t="shared" si="87"/>
        <v>1277.4158486251615</v>
      </c>
      <c r="W82" s="338">
        <f t="shared" si="88"/>
        <v>3.1618557838409065</v>
      </c>
      <c r="X82" s="228">
        <f>VLOOKUP(X$4,'Tüpoloogia tabel'!$C$1:$T$51,MATCH($A82,'Tüpoloogia tabel'!$C$1:$T$1,0),FALSE)</f>
        <v>223.41379310344828</v>
      </c>
      <c r="Y82" s="228">
        <f>VLOOKUP(Y$4,'Tüpoloogia tabel'!$C$1:$T$51,MATCH($A82,'Tüpoloogia tabel'!$C$1:$T$1,0),FALSE)</f>
        <v>160.55172413793105</v>
      </c>
      <c r="Z82" s="229">
        <f>VLOOKUP(Z$4,'Tüpoloogia tabel'!$C$1:$T$51,MATCH($A82,'Tüpoloogia tabel'!$C$1:$T$1,0),FALSE)</f>
        <v>35.620689655172413</v>
      </c>
      <c r="AA82" s="235"/>
      <c r="AB82" s="235"/>
      <c r="AC82" s="15">
        <f>VLOOKUP(AC$4,'Tüpoloogia tabel'!$C$1:$T$51,MATCH($A82,'Tüpoloogia tabel'!$C$1:$T$1,0),FALSE)</f>
        <v>3.5061666666666658</v>
      </c>
      <c r="AD82" s="15">
        <f>VLOOKUP(AD$4,'Tüpoloogia tabel'!$C$1:$T$51,MATCH($A82,'Tüpoloogia tabel'!$C$1:$T$1,0),FALSE)</f>
        <v>2.5</v>
      </c>
      <c r="AE82" s="15">
        <f>VLOOKUP(AE$4,'Tüpoloogia tabel'!$C$1:$T$51,MATCH($A82,'Tüpoloogia tabel'!$C$1:$T$1,0),FALSE)</f>
        <v>2.2000000000000002</v>
      </c>
      <c r="AF82" s="15">
        <f>VLOOKUP(AF$4,'Tüpoloogia tabel'!$C$1:$T$51,MATCH($A82,'Tüpoloogia tabel'!$C$1:$T$1,0),FALSE)</f>
        <v>11.44736842105263</v>
      </c>
      <c r="AG82" s="15">
        <f>VLOOKUP(AG$4,'Tüpoloogia tabel'!$C$1:$T$51,MATCH($A82,'Tüpoloogia tabel'!$C$1:$T$1,0),FALSE)</f>
        <v>17.660263157894736</v>
      </c>
      <c r="AH82" s="15">
        <f>(VLOOKUP(AH$4,'Tüpoloogia tabel'!$C$1:$T$51,MATCH($A82,'Tüpoloogia tabel'!$C$1:$T$1,0),FALSE))*E82</f>
        <v>7.5</v>
      </c>
      <c r="AI82" s="15">
        <f>(VLOOKUP(AI$4,'Tüpoloogia tabel'!$C$1:$T$51,MATCH($A82,'Tüpoloogia tabel'!$C$1:$T$1,0),FALSE))*D82*E82</f>
        <v>8946.3349999999991</v>
      </c>
      <c r="AJ82" s="15">
        <f t="shared" si="89"/>
        <v>234.81789473684211</v>
      </c>
      <c r="AK82" s="15">
        <f>VLOOKUP(AK$4,'Tüpoloogia tabel'!$C$1:$T$51,MATCH($A82,'Tüpoloogia tabel'!$C$1:$T$1,0),FALSE)</f>
        <v>0.8</v>
      </c>
      <c r="AL82" s="15">
        <f>VLOOKUP(AL$4,'Tüpoloogia tabel'!$C$1:$T$51,MATCH($A82,'Tüpoloogia tabel'!$C$1:$T$1,0),FALSE)</f>
        <v>1</v>
      </c>
      <c r="AM82" s="15">
        <f>VLOOKUP(AM$4,'Tüpoloogia tabel'!$C$1:$T$51,MATCH($A82,'Tüpoloogia tabel'!$C$1:$T$1,0),FALSE)</f>
        <v>0.7</v>
      </c>
      <c r="AN82" s="15">
        <f>VLOOKUP(AN$4,'Tüpoloogia tabel'!$C$1:$T$51,MATCH($A82,'Tüpoloogia tabel'!$C$1:$T$1,0),FALSE)</f>
        <v>0.35</v>
      </c>
      <c r="AO82" s="15">
        <f>VLOOKUP(AO$4,'Tüpoloogia tabel'!$C$1:$T$51,MATCH($A82,'Tüpoloogia tabel'!$C$1:$T$1,0),FALSE)</f>
        <v>2.6</v>
      </c>
      <c r="AP82" s="15">
        <f>VLOOKUP(AP$4,'Tüpoloogia tabel'!$C$1:$T$51,MATCH($A82,'Tüpoloogia tabel'!$C$1:$T$1,0),FALSE)</f>
        <v>2</v>
      </c>
      <c r="AQ82" s="15">
        <f>VLOOKUP(AQ$4,'Tüpoloogia tabel'!$C$1:$T$51,MATCH($A82,'Tüpoloogia tabel'!$C$1:$T$1,0),FALSE)</f>
        <v>2.9</v>
      </c>
      <c r="AR82" s="16">
        <f>VLOOKUP(AR$4,'Tüpoloogia tabel'!$C$1:$T$51,MATCH($A82,'Tüpoloogia tabel'!$C$1:$T$1,0),FALSE)</f>
        <v>0.26</v>
      </c>
      <c r="AS82" s="16">
        <f>VLOOKUP(AS$4,'Tüpoloogia tabel'!$C$1:$T$51,MATCH($A82,'Tüpoloogia tabel'!$C$1:$T$1,0),FALSE)</f>
        <v>0.49</v>
      </c>
      <c r="AT82" s="16">
        <f>VLOOKUP(AT$4,'Tüpoloogia tabel'!$C$1:$T$51,MATCH($A82,'Tüpoloogia tabel'!$C$1:$T$1,0),FALSE)</f>
        <v>0.40500000000000003</v>
      </c>
      <c r="AU82" s="16">
        <f>VLOOKUP(AU$4,'Tüpoloogia tabel'!$C$1:$T$51,MATCH($A82,'Tüpoloogia tabel'!$C$1:$T$1,0),FALSE)</f>
        <v>0.15</v>
      </c>
      <c r="AV82" s="16">
        <f>VLOOKUP(AV$4,'Tüpoloogia tabel'!$C$1:$T$51,MATCH($A82,'Tüpoloogia tabel'!$C$1:$T$1,0),FALSE)</f>
        <v>0.2</v>
      </c>
      <c r="AW82" s="16">
        <f>VLOOKUP(AW$4,'Tüpoloogia tabel'!$C$1:$T$51,MATCH($A82,'Tüpoloogia tabel'!$C$1:$T$1,0),FALSE)</f>
        <v>0.01</v>
      </c>
      <c r="AX82" s="16">
        <f>VLOOKUP(AX$4,'Tüpoloogia tabel'!$C$1:$T$51,MATCH($A82,'Tüpoloogia tabel'!$C$1:$T$1,0),FALSE)</f>
        <v>0</v>
      </c>
      <c r="AY82" s="16">
        <f>VLOOKUP(AY$4,'Tüpoloogia tabel'!$C$1:$T$51,MATCH($A82,'Tüpoloogia tabel'!$C$1:$T$1,0),FALSE)</f>
        <v>0.42</v>
      </c>
      <c r="AZ82" s="16">
        <f>VLOOKUP(AZ$4,'Tüpoloogia tabel'!$C$1:$T$51,MATCH($A82,'Tüpoloogia tabel'!$C$1:$T$1,0),FALSE)</f>
        <v>3.1</v>
      </c>
      <c r="BA82" s="232">
        <f>VLOOKUP(BA$4,'Tüpoloogia tabel'!$C$1:$T$51,MATCH($A82,'Tüpoloogia tabel'!$C$1:$T$1,0),FALSE)</f>
        <v>0.30000000000000043</v>
      </c>
      <c r="BB82" s="232">
        <f>VLOOKUP(BB$4,'Tüpoloogia tabel'!$C$1:$T$51,MATCH($A82,'Tüpoloogia tabel'!$C$1:$T$1,0),FALSE)</f>
        <v>0.37</v>
      </c>
      <c r="BC82" s="232">
        <f>VLOOKUP(BC$4,'Tüpoloogia tabel'!$C$1:$T$51,MATCH($A82,'Tüpoloogia tabel'!$C$1:$T$1,0),FALSE)</f>
        <v>0.35</v>
      </c>
      <c r="BD82" s="232">
        <f>VLOOKUP(BD$4,'Tüpoloogia tabel'!$C$1:$T$51,MATCH($A82,'Tüpoloogia tabel'!$C$1:$T$1,0),FALSE)</f>
        <v>0.45</v>
      </c>
      <c r="BE82" s="232">
        <f>VLOOKUP(BE$4,'Tüpoloogia tabel'!$C$1:$T$51,MATCH($A82,'Tüpoloogia tabel'!$C$1:$T$1,0),FALSE)</f>
        <v>0.30000000000000043</v>
      </c>
      <c r="BF82" s="16">
        <f>VLOOKUP(BF$4,'Tüpoloogia tabel'!$C$1:$T$51,MATCH($A82,'Tüpoloogia tabel'!$C$1:$T$1,0),FALSE)</f>
        <v>1.7999999999999998</v>
      </c>
      <c r="BG82" s="16">
        <f>VLOOKUP(BG$4,'Tüpoloogia tabel'!$C$1:$T$51,MATCH($A82,'Tüpoloogia tabel'!$C$1:$T$1,0),FALSE)</f>
        <v>2.199999999999998</v>
      </c>
      <c r="BH82" s="16">
        <f>VLOOKUP(BH$4,'Tüpoloogia tabel'!$C$1:$T$51,MATCH($A82,'Tüpoloogia tabel'!$C$1:$T$1,0),FALSE)</f>
        <v>1.4599999999999973</v>
      </c>
      <c r="BI82" s="16">
        <f>VLOOKUP(BI$4,'Tüpoloogia tabel'!$C$1:$T$51,MATCH($A82,'Tüpoloogia tabel'!$C$1:$T$1,0),FALSE)</f>
        <v>1.579333333333335</v>
      </c>
      <c r="BJ82" s="16">
        <f>VLOOKUP(BJ$4,'Tüpoloogia tabel'!$C$1:$T$51,MATCH($A82,'Tüpoloogia tabel'!$C$1:$T$1,0),FALSE)</f>
        <v>0.8</v>
      </c>
      <c r="BK82" s="16">
        <f>VLOOKUP(BK$4,'Tüpoloogia tabel'!$C$1:$T$51,MATCH($A82,'Tüpoloogia tabel'!$C$1:$T$1,0),FALSE)</f>
        <v>2.0649999999999999</v>
      </c>
      <c r="BL82" s="216">
        <f t="shared" si="90"/>
        <v>7169.0571137390252</v>
      </c>
      <c r="BM82" s="1">
        <v>4</v>
      </c>
      <c r="BN82" s="1">
        <v>0</v>
      </c>
      <c r="BO82" s="1">
        <f t="shared" si="91"/>
        <v>30</v>
      </c>
      <c r="BP82" s="217">
        <f t="shared" si="92"/>
        <v>234.81789473684211</v>
      </c>
      <c r="BQ82" s="217">
        <f t="shared" ref="BQ82:BS82" si="116">BP82</f>
        <v>234.81789473684211</v>
      </c>
      <c r="BR82" s="217">
        <f t="shared" si="116"/>
        <v>234.81789473684211</v>
      </c>
      <c r="BS82" s="217">
        <f t="shared" si="116"/>
        <v>234.81789473684211</v>
      </c>
      <c r="BT82" s="217">
        <f t="shared" si="94"/>
        <v>469.63578947368421</v>
      </c>
      <c r="BU82" s="217">
        <f t="shared" si="95"/>
        <v>1429.96875</v>
      </c>
      <c r="BV82" s="217">
        <f t="shared" si="96"/>
        <v>1683.7746849668131</v>
      </c>
      <c r="BW82" s="217">
        <f t="shared" si="97"/>
        <v>965.0664255807983</v>
      </c>
      <c r="BX82" s="216">
        <f t="shared" si="98"/>
        <v>0.51923277173489268</v>
      </c>
      <c r="BY82" s="216">
        <f t="shared" si="102"/>
        <v>626.19472271228062</v>
      </c>
      <c r="BZ82" s="216">
        <f t="shared" si="103"/>
        <v>8760.318262032104</v>
      </c>
      <c r="CA82" s="216">
        <f t="shared" si="104"/>
        <v>7795.2518364513062</v>
      </c>
      <c r="CB82" s="218">
        <f t="shared" si="99"/>
        <v>2.8135350073300436</v>
      </c>
    </row>
    <row r="83" spans="1:80" x14ac:dyDescent="0.25">
      <c r="A83" s="248" t="s">
        <v>474</v>
      </c>
      <c r="B83" s="231" t="s">
        <v>661</v>
      </c>
      <c r="C83" s="231" t="s">
        <v>462</v>
      </c>
      <c r="D83" s="249">
        <v>6</v>
      </c>
      <c r="E83" s="249">
        <v>4</v>
      </c>
      <c r="F83" s="250"/>
      <c r="G83" s="15">
        <f>(VLOOKUP(G$4,'Tüpoloogia tabel'!$C$1:$T$51,MATCH($A83,'Tüpoloogia tabel'!$C$1:$T$1,0),FALSE))*D83</f>
        <v>1192.8446666666666</v>
      </c>
      <c r="H83" s="15">
        <f>(VLOOKUP(H$4,'Tüpoloogia tabel'!$C$1:$T$51,MATCH($A83,'Tüpoloogia tabel'!$C$1:$T$1,0),FALSE))*D83*E83</f>
        <v>79.193333333333328</v>
      </c>
      <c r="I83" s="15">
        <f>(VLOOKUP(I$4,'Tüpoloogia tabel'!$C$1:$T$51,MATCH($A83,'Tüpoloogia tabel'!$C$1:$T$1,0),FALSE))*D83*E83</f>
        <v>246.21666666666667</v>
      </c>
      <c r="J83" s="15">
        <f>(VLOOKUP(J$4,'Tüpoloogia tabel'!$C$1:$T$51,MATCH($A83,'Tüpoloogia tabel'!$C$1:$T$1,0),FALSE))*D83*E83</f>
        <v>4450.8950666666669</v>
      </c>
      <c r="K83" s="15">
        <f>(VLOOKUP(K$4,'Tüpoloogia tabel'!$C$1:$T$51,MATCH($A83,'Tüpoloogia tabel'!$C$1:$T$1,0),FALSE))*D83*E83</f>
        <v>3694.1673333333333</v>
      </c>
      <c r="L83" s="244">
        <f>VLOOKUP(L$4,'Tüpoloogia tabel'!$C$1:$T$51,MATCH($A83,'Tüpoloogia tabel'!$C$1:$T$1,0),FALSE)</f>
        <v>70</v>
      </c>
      <c r="M83" s="228">
        <f>VLOOKUP(M$4,'Tüpoloogia tabel'!$C$1:$T$51,MATCH($A83,'Tüpoloogia tabel'!$C$1:$T$1,0),FALSE)</f>
        <v>0</v>
      </c>
      <c r="N83" s="228">
        <f>VLOOKUP(N$4,'Tüpoloogia tabel'!$C$1:$T$51,MATCH($A83,'Tüpoloogia tabel'!$C$1:$T$1,0),FALSE)</f>
        <v>96.666666666666671</v>
      </c>
      <c r="O83" s="245">
        <f>VLOOKUP(O$4,'Tüpoloogia tabel'!$C$1:$T$51,MATCH($A83,'Tüpoloogia tabel'!$C$1:$T$1,0),FALSE)</f>
        <v>0.26409503068076284</v>
      </c>
      <c r="P83" s="228">
        <f>VLOOKUP(P$4,'Tüpoloogia tabel'!$C$1:$T$51,MATCH($A83,'Tüpoloogia tabel'!$C$1:$T$1,0),FALSE)</f>
        <v>63.333333333333329</v>
      </c>
      <c r="Q83" s="335">
        <f t="shared" si="83"/>
        <v>8568.5052631578965</v>
      </c>
      <c r="R83" s="336">
        <f t="shared" si="100"/>
        <v>6281.8456027959337</v>
      </c>
      <c r="S83" s="14">
        <f t="shared" si="84"/>
        <v>1192.8446666666666</v>
      </c>
      <c r="T83" s="336">
        <f t="shared" si="85"/>
        <v>1192.8446666666666</v>
      </c>
      <c r="U83" s="4">
        <f t="shared" si="86"/>
        <v>23.759999999999977</v>
      </c>
      <c r="V83" s="337">
        <f t="shared" si="87"/>
        <v>2262.8996603619626</v>
      </c>
      <c r="W83" s="338">
        <f t="shared" si="88"/>
        <v>3.7802096055766214</v>
      </c>
      <c r="X83" s="228">
        <f>VLOOKUP(X$4,'Tüpoloogia tabel'!$C$1:$T$51,MATCH($A83,'Tüpoloogia tabel'!$C$1:$T$1,0),FALSE)</f>
        <v>223.41379310344828</v>
      </c>
      <c r="Y83" s="228">
        <f>VLOOKUP(Y$4,'Tüpoloogia tabel'!$C$1:$T$51,MATCH($A83,'Tüpoloogia tabel'!$C$1:$T$1,0),FALSE)</f>
        <v>160.55172413793105</v>
      </c>
      <c r="Z83" s="229">
        <f>VLOOKUP(Z$4,'Tüpoloogia tabel'!$C$1:$T$51,MATCH($A83,'Tüpoloogia tabel'!$C$1:$T$1,0),FALSE)</f>
        <v>35.620689655172413</v>
      </c>
      <c r="AA83" s="235"/>
      <c r="AB83" s="235"/>
      <c r="AC83" s="15">
        <f>VLOOKUP(AC$4,'Tüpoloogia tabel'!$C$1:$T$51,MATCH($A83,'Tüpoloogia tabel'!$C$1:$T$1,0),FALSE)</f>
        <v>3.5061666666666658</v>
      </c>
      <c r="AD83" s="15">
        <f>VLOOKUP(AD$4,'Tüpoloogia tabel'!$C$1:$T$51,MATCH($A83,'Tüpoloogia tabel'!$C$1:$T$1,0),FALSE)</f>
        <v>2.5</v>
      </c>
      <c r="AE83" s="15">
        <f>VLOOKUP(AE$4,'Tüpoloogia tabel'!$C$1:$T$51,MATCH($A83,'Tüpoloogia tabel'!$C$1:$T$1,0),FALSE)</f>
        <v>2.2000000000000002</v>
      </c>
      <c r="AF83" s="15">
        <f>VLOOKUP(AF$4,'Tüpoloogia tabel'!$C$1:$T$51,MATCH($A83,'Tüpoloogia tabel'!$C$1:$T$1,0),FALSE)</f>
        <v>11.44736842105263</v>
      </c>
      <c r="AG83" s="15">
        <f>VLOOKUP(AG$4,'Tüpoloogia tabel'!$C$1:$T$51,MATCH($A83,'Tüpoloogia tabel'!$C$1:$T$1,0),FALSE)</f>
        <v>17.660263157894736</v>
      </c>
      <c r="AH83" s="15">
        <f>(VLOOKUP(AH$4,'Tüpoloogia tabel'!$C$1:$T$51,MATCH($A83,'Tüpoloogia tabel'!$C$1:$T$1,0),FALSE))*E83</f>
        <v>10</v>
      </c>
      <c r="AI83" s="15">
        <f>(VLOOKUP(AI$4,'Tüpoloogia tabel'!$C$1:$T$51,MATCH($A83,'Tüpoloogia tabel'!$C$1:$T$1,0),FALSE))*D83*E83</f>
        <v>11928.446666666665</v>
      </c>
      <c r="AJ83" s="15">
        <f t="shared" si="89"/>
        <v>234.81789473684211</v>
      </c>
      <c r="AK83" s="15">
        <f>VLOOKUP(AK$4,'Tüpoloogia tabel'!$C$1:$T$51,MATCH($A83,'Tüpoloogia tabel'!$C$1:$T$1,0),FALSE)</f>
        <v>0.8</v>
      </c>
      <c r="AL83" s="15">
        <f>VLOOKUP(AL$4,'Tüpoloogia tabel'!$C$1:$T$51,MATCH($A83,'Tüpoloogia tabel'!$C$1:$T$1,0),FALSE)</f>
        <v>1</v>
      </c>
      <c r="AM83" s="15">
        <f>VLOOKUP(AM$4,'Tüpoloogia tabel'!$C$1:$T$51,MATCH($A83,'Tüpoloogia tabel'!$C$1:$T$1,0),FALSE)</f>
        <v>0.7</v>
      </c>
      <c r="AN83" s="15">
        <f>VLOOKUP(AN$4,'Tüpoloogia tabel'!$C$1:$T$51,MATCH($A83,'Tüpoloogia tabel'!$C$1:$T$1,0),FALSE)</f>
        <v>0.35</v>
      </c>
      <c r="AO83" s="15">
        <f>VLOOKUP(AO$4,'Tüpoloogia tabel'!$C$1:$T$51,MATCH($A83,'Tüpoloogia tabel'!$C$1:$T$1,0),FALSE)</f>
        <v>2.6</v>
      </c>
      <c r="AP83" s="15">
        <f>VLOOKUP(AP$4,'Tüpoloogia tabel'!$C$1:$T$51,MATCH($A83,'Tüpoloogia tabel'!$C$1:$T$1,0),FALSE)</f>
        <v>2</v>
      </c>
      <c r="AQ83" s="15">
        <f>VLOOKUP(AQ$4,'Tüpoloogia tabel'!$C$1:$T$51,MATCH($A83,'Tüpoloogia tabel'!$C$1:$T$1,0),FALSE)</f>
        <v>2.9</v>
      </c>
      <c r="AR83" s="16">
        <f>VLOOKUP(AR$4,'Tüpoloogia tabel'!$C$1:$T$51,MATCH($A83,'Tüpoloogia tabel'!$C$1:$T$1,0),FALSE)</f>
        <v>0.26</v>
      </c>
      <c r="AS83" s="16">
        <f>VLOOKUP(AS$4,'Tüpoloogia tabel'!$C$1:$T$51,MATCH($A83,'Tüpoloogia tabel'!$C$1:$T$1,0),FALSE)</f>
        <v>0.49</v>
      </c>
      <c r="AT83" s="16">
        <f>VLOOKUP(AT$4,'Tüpoloogia tabel'!$C$1:$T$51,MATCH($A83,'Tüpoloogia tabel'!$C$1:$T$1,0),FALSE)</f>
        <v>0.40500000000000003</v>
      </c>
      <c r="AU83" s="16">
        <f>VLOOKUP(AU$4,'Tüpoloogia tabel'!$C$1:$T$51,MATCH($A83,'Tüpoloogia tabel'!$C$1:$T$1,0),FALSE)</f>
        <v>0.15</v>
      </c>
      <c r="AV83" s="16">
        <f>VLOOKUP(AV$4,'Tüpoloogia tabel'!$C$1:$T$51,MATCH($A83,'Tüpoloogia tabel'!$C$1:$T$1,0),FALSE)</f>
        <v>0.2</v>
      </c>
      <c r="AW83" s="16">
        <f>VLOOKUP(AW$4,'Tüpoloogia tabel'!$C$1:$T$51,MATCH($A83,'Tüpoloogia tabel'!$C$1:$T$1,0),FALSE)</f>
        <v>0.01</v>
      </c>
      <c r="AX83" s="16">
        <f>VLOOKUP(AX$4,'Tüpoloogia tabel'!$C$1:$T$51,MATCH($A83,'Tüpoloogia tabel'!$C$1:$T$1,0),FALSE)</f>
        <v>0</v>
      </c>
      <c r="AY83" s="16">
        <f>VLOOKUP(AY$4,'Tüpoloogia tabel'!$C$1:$T$51,MATCH($A83,'Tüpoloogia tabel'!$C$1:$T$1,0),FALSE)</f>
        <v>0.42</v>
      </c>
      <c r="AZ83" s="16">
        <f>VLOOKUP(AZ$4,'Tüpoloogia tabel'!$C$1:$T$51,MATCH($A83,'Tüpoloogia tabel'!$C$1:$T$1,0),FALSE)</f>
        <v>3.1</v>
      </c>
      <c r="BA83" s="232">
        <f>VLOOKUP(BA$4,'Tüpoloogia tabel'!$C$1:$T$51,MATCH($A83,'Tüpoloogia tabel'!$C$1:$T$1,0),FALSE)</f>
        <v>0.30000000000000043</v>
      </c>
      <c r="BB83" s="232">
        <f>VLOOKUP(BB$4,'Tüpoloogia tabel'!$C$1:$T$51,MATCH($A83,'Tüpoloogia tabel'!$C$1:$T$1,0),FALSE)</f>
        <v>0.37</v>
      </c>
      <c r="BC83" s="232">
        <f>VLOOKUP(BC$4,'Tüpoloogia tabel'!$C$1:$T$51,MATCH($A83,'Tüpoloogia tabel'!$C$1:$T$1,0),FALSE)</f>
        <v>0.35</v>
      </c>
      <c r="BD83" s="232">
        <f>VLOOKUP(BD$4,'Tüpoloogia tabel'!$C$1:$T$51,MATCH($A83,'Tüpoloogia tabel'!$C$1:$T$1,0),FALSE)</f>
        <v>0.45</v>
      </c>
      <c r="BE83" s="232">
        <f>VLOOKUP(BE$4,'Tüpoloogia tabel'!$C$1:$T$51,MATCH($A83,'Tüpoloogia tabel'!$C$1:$T$1,0),FALSE)</f>
        <v>0.30000000000000043</v>
      </c>
      <c r="BF83" s="16">
        <f>VLOOKUP(BF$4,'Tüpoloogia tabel'!$C$1:$T$51,MATCH($A83,'Tüpoloogia tabel'!$C$1:$T$1,0),FALSE)</f>
        <v>1.7999999999999998</v>
      </c>
      <c r="BG83" s="16">
        <f>VLOOKUP(BG$4,'Tüpoloogia tabel'!$C$1:$T$51,MATCH($A83,'Tüpoloogia tabel'!$C$1:$T$1,0),FALSE)</f>
        <v>2.199999999999998</v>
      </c>
      <c r="BH83" s="16">
        <f>VLOOKUP(BH$4,'Tüpoloogia tabel'!$C$1:$T$51,MATCH($A83,'Tüpoloogia tabel'!$C$1:$T$1,0),FALSE)</f>
        <v>1.4599999999999973</v>
      </c>
      <c r="BI83" s="16">
        <f>VLOOKUP(BI$4,'Tüpoloogia tabel'!$C$1:$T$51,MATCH($A83,'Tüpoloogia tabel'!$C$1:$T$1,0),FALSE)</f>
        <v>1.579333333333335</v>
      </c>
      <c r="BJ83" s="16">
        <f>VLOOKUP(BJ$4,'Tüpoloogia tabel'!$C$1:$T$51,MATCH($A83,'Tüpoloogia tabel'!$C$1:$T$1,0),FALSE)</f>
        <v>0.8</v>
      </c>
      <c r="BK83" s="16">
        <f>VLOOKUP(BK$4,'Tüpoloogia tabel'!$C$1:$T$51,MATCH($A83,'Tüpoloogia tabel'!$C$1:$T$1,0),FALSE)</f>
        <v>2.0649999999999999</v>
      </c>
      <c r="BL83" s="216">
        <f t="shared" si="90"/>
        <v>11435.426068996869</v>
      </c>
      <c r="BM83" s="1">
        <v>4</v>
      </c>
      <c r="BN83" s="1">
        <v>0</v>
      </c>
      <c r="BO83" s="1">
        <f t="shared" si="91"/>
        <v>40</v>
      </c>
      <c r="BP83" s="217">
        <f t="shared" si="92"/>
        <v>234.81789473684211</v>
      </c>
      <c r="BQ83" s="217">
        <f t="shared" ref="BQ83:BS83" si="117">BP83</f>
        <v>234.81789473684211</v>
      </c>
      <c r="BR83" s="217">
        <f t="shared" si="117"/>
        <v>234.81789473684211</v>
      </c>
      <c r="BS83" s="217">
        <f t="shared" si="117"/>
        <v>234.81789473684211</v>
      </c>
      <c r="BT83" s="217">
        <f t="shared" si="94"/>
        <v>704.45368421052626</v>
      </c>
      <c r="BU83" s="217">
        <f t="shared" si="95"/>
        <v>2522.1666666666665</v>
      </c>
      <c r="BV83" s="217">
        <f t="shared" si="96"/>
        <v>2982.75081433996</v>
      </c>
      <c r="BW83" s="217">
        <f t="shared" si="97"/>
        <v>1515.5845788648885</v>
      </c>
      <c r="BX83" s="216">
        <f t="shared" si="98"/>
        <v>0.84056068840155962</v>
      </c>
      <c r="BY83" s="216">
        <f t="shared" si="102"/>
        <v>1013.7161902122809</v>
      </c>
      <c r="BZ83" s="216">
        <f t="shared" si="103"/>
        <v>13964.726838074039</v>
      </c>
      <c r="CA83" s="216">
        <f t="shared" si="104"/>
        <v>12449.142259209149</v>
      </c>
      <c r="CB83" s="218">
        <f t="shared" si="99"/>
        <v>3.3699454128343445</v>
      </c>
    </row>
    <row r="84" spans="1:80" x14ac:dyDescent="0.25">
      <c r="A84" s="248" t="s">
        <v>474</v>
      </c>
      <c r="B84" s="231" t="s">
        <v>662</v>
      </c>
      <c r="C84" s="231" t="s">
        <v>462</v>
      </c>
      <c r="D84" s="249">
        <v>6</v>
      </c>
      <c r="E84" s="249">
        <v>5</v>
      </c>
      <c r="F84" s="250"/>
      <c r="G84" s="15">
        <f>(VLOOKUP(G$4,'Tüpoloogia tabel'!$C$1:$T$51,MATCH($A84,'Tüpoloogia tabel'!$C$1:$T$1,0),FALSE))*D84</f>
        <v>1192.8446666666666</v>
      </c>
      <c r="H84" s="15">
        <f>(VLOOKUP(H$4,'Tüpoloogia tabel'!$C$1:$T$51,MATCH($A84,'Tüpoloogia tabel'!$C$1:$T$1,0),FALSE))*D84*E84</f>
        <v>98.99166666666666</v>
      </c>
      <c r="I84" s="15">
        <f>(VLOOKUP(I$4,'Tüpoloogia tabel'!$C$1:$T$51,MATCH($A84,'Tüpoloogia tabel'!$C$1:$T$1,0),FALSE))*D84*E84</f>
        <v>307.77083333333331</v>
      </c>
      <c r="J84" s="15">
        <f>(VLOOKUP(J$4,'Tüpoloogia tabel'!$C$1:$T$51,MATCH($A84,'Tüpoloogia tabel'!$C$1:$T$1,0),FALSE))*D84*E84</f>
        <v>5563.6188333333339</v>
      </c>
      <c r="K84" s="15">
        <f>(VLOOKUP(K$4,'Tüpoloogia tabel'!$C$1:$T$51,MATCH($A84,'Tüpoloogia tabel'!$C$1:$T$1,0),FALSE))*D84*E84</f>
        <v>4617.7091666666665</v>
      </c>
      <c r="L84" s="244">
        <f>VLOOKUP(L$4,'Tüpoloogia tabel'!$C$1:$T$51,MATCH($A84,'Tüpoloogia tabel'!$C$1:$T$1,0),FALSE)</f>
        <v>70</v>
      </c>
      <c r="M84" s="228">
        <f>VLOOKUP(M$4,'Tüpoloogia tabel'!$C$1:$T$51,MATCH($A84,'Tüpoloogia tabel'!$C$1:$T$1,0),FALSE)</f>
        <v>0</v>
      </c>
      <c r="N84" s="228">
        <f>VLOOKUP(N$4,'Tüpoloogia tabel'!$C$1:$T$51,MATCH($A84,'Tüpoloogia tabel'!$C$1:$T$1,0),FALSE)</f>
        <v>96.666666666666671</v>
      </c>
      <c r="O84" s="245">
        <f>VLOOKUP(O$4,'Tüpoloogia tabel'!$C$1:$T$51,MATCH($A84,'Tüpoloogia tabel'!$C$1:$T$1,0),FALSE)</f>
        <v>0.26409503068076284</v>
      </c>
      <c r="P84" s="228">
        <f>VLOOKUP(P$4,'Tüpoloogia tabel'!$C$1:$T$51,MATCH($A84,'Tüpoloogia tabel'!$C$1:$T$1,0),FALSE)</f>
        <v>63.333333333333329</v>
      </c>
      <c r="Q84" s="335">
        <f t="shared" si="83"/>
        <v>13359.671052631578</v>
      </c>
      <c r="R84" s="336">
        <f t="shared" si="100"/>
        <v>9807.6883161019432</v>
      </c>
      <c r="S84" s="14">
        <f t="shared" si="84"/>
        <v>1192.8446666666666</v>
      </c>
      <c r="T84" s="336">
        <f t="shared" si="85"/>
        <v>1192.8446666666666</v>
      </c>
      <c r="U84" s="4">
        <f t="shared" si="86"/>
        <v>23.759999999999977</v>
      </c>
      <c r="V84" s="337">
        <f t="shared" si="87"/>
        <v>3528.2227365296358</v>
      </c>
      <c r="W84" s="338">
        <f t="shared" si="88"/>
        <v>4.4709573953778827</v>
      </c>
      <c r="X84" s="228">
        <f>VLOOKUP(X$4,'Tüpoloogia tabel'!$C$1:$T$51,MATCH($A84,'Tüpoloogia tabel'!$C$1:$T$1,0),FALSE)</f>
        <v>223.41379310344828</v>
      </c>
      <c r="Y84" s="228">
        <f>VLOOKUP(Y$4,'Tüpoloogia tabel'!$C$1:$T$51,MATCH($A84,'Tüpoloogia tabel'!$C$1:$T$1,0),FALSE)</f>
        <v>160.55172413793105</v>
      </c>
      <c r="Z84" s="229">
        <f>VLOOKUP(Z$4,'Tüpoloogia tabel'!$C$1:$T$51,MATCH($A84,'Tüpoloogia tabel'!$C$1:$T$1,0),FALSE)</f>
        <v>35.620689655172413</v>
      </c>
      <c r="AA84" s="235"/>
      <c r="AB84" s="235"/>
      <c r="AC84" s="15">
        <f>VLOOKUP(AC$4,'Tüpoloogia tabel'!$C$1:$T$51,MATCH($A84,'Tüpoloogia tabel'!$C$1:$T$1,0),FALSE)</f>
        <v>3.5061666666666658</v>
      </c>
      <c r="AD84" s="15">
        <f>VLOOKUP(AD$4,'Tüpoloogia tabel'!$C$1:$T$51,MATCH($A84,'Tüpoloogia tabel'!$C$1:$T$1,0),FALSE)</f>
        <v>2.5</v>
      </c>
      <c r="AE84" s="15">
        <f>VLOOKUP(AE$4,'Tüpoloogia tabel'!$C$1:$T$51,MATCH($A84,'Tüpoloogia tabel'!$C$1:$T$1,0),FALSE)</f>
        <v>2.2000000000000002</v>
      </c>
      <c r="AF84" s="15">
        <f>VLOOKUP(AF$4,'Tüpoloogia tabel'!$C$1:$T$51,MATCH($A84,'Tüpoloogia tabel'!$C$1:$T$1,0),FALSE)</f>
        <v>11.44736842105263</v>
      </c>
      <c r="AG84" s="15">
        <f>VLOOKUP(AG$4,'Tüpoloogia tabel'!$C$1:$T$51,MATCH($A84,'Tüpoloogia tabel'!$C$1:$T$1,0),FALSE)</f>
        <v>17.660263157894736</v>
      </c>
      <c r="AH84" s="15">
        <f>(VLOOKUP(AH$4,'Tüpoloogia tabel'!$C$1:$T$51,MATCH($A84,'Tüpoloogia tabel'!$C$1:$T$1,0),FALSE))*E84</f>
        <v>12.5</v>
      </c>
      <c r="AI84" s="15">
        <f>(VLOOKUP(AI$4,'Tüpoloogia tabel'!$C$1:$T$51,MATCH($A84,'Tüpoloogia tabel'!$C$1:$T$1,0),FALSE))*D84*E84</f>
        <v>14910.558333333331</v>
      </c>
      <c r="AJ84" s="15">
        <f t="shared" si="89"/>
        <v>234.81789473684211</v>
      </c>
      <c r="AK84" s="15">
        <f>VLOOKUP(AK$4,'Tüpoloogia tabel'!$C$1:$T$51,MATCH($A84,'Tüpoloogia tabel'!$C$1:$T$1,0),FALSE)</f>
        <v>0.8</v>
      </c>
      <c r="AL84" s="15">
        <f>VLOOKUP(AL$4,'Tüpoloogia tabel'!$C$1:$T$51,MATCH($A84,'Tüpoloogia tabel'!$C$1:$T$1,0),FALSE)</f>
        <v>1</v>
      </c>
      <c r="AM84" s="15">
        <f>VLOOKUP(AM$4,'Tüpoloogia tabel'!$C$1:$T$51,MATCH($A84,'Tüpoloogia tabel'!$C$1:$T$1,0),FALSE)</f>
        <v>0.7</v>
      </c>
      <c r="AN84" s="15">
        <f>VLOOKUP(AN$4,'Tüpoloogia tabel'!$C$1:$T$51,MATCH($A84,'Tüpoloogia tabel'!$C$1:$T$1,0),FALSE)</f>
        <v>0.35</v>
      </c>
      <c r="AO84" s="15">
        <f>VLOOKUP(AO$4,'Tüpoloogia tabel'!$C$1:$T$51,MATCH($A84,'Tüpoloogia tabel'!$C$1:$T$1,0),FALSE)</f>
        <v>2.6</v>
      </c>
      <c r="AP84" s="15">
        <f>VLOOKUP(AP$4,'Tüpoloogia tabel'!$C$1:$T$51,MATCH($A84,'Tüpoloogia tabel'!$C$1:$T$1,0),FALSE)</f>
        <v>2</v>
      </c>
      <c r="AQ84" s="15">
        <f>VLOOKUP(AQ$4,'Tüpoloogia tabel'!$C$1:$T$51,MATCH($A84,'Tüpoloogia tabel'!$C$1:$T$1,0),FALSE)</f>
        <v>2.9</v>
      </c>
      <c r="AR84" s="16">
        <f>VLOOKUP(AR$4,'Tüpoloogia tabel'!$C$1:$T$51,MATCH($A84,'Tüpoloogia tabel'!$C$1:$T$1,0),FALSE)</f>
        <v>0.26</v>
      </c>
      <c r="AS84" s="16">
        <f>VLOOKUP(AS$4,'Tüpoloogia tabel'!$C$1:$T$51,MATCH($A84,'Tüpoloogia tabel'!$C$1:$T$1,0),FALSE)</f>
        <v>0.49</v>
      </c>
      <c r="AT84" s="16">
        <f>VLOOKUP(AT$4,'Tüpoloogia tabel'!$C$1:$T$51,MATCH($A84,'Tüpoloogia tabel'!$C$1:$T$1,0),FALSE)</f>
        <v>0.40500000000000003</v>
      </c>
      <c r="AU84" s="16">
        <f>VLOOKUP(AU$4,'Tüpoloogia tabel'!$C$1:$T$51,MATCH($A84,'Tüpoloogia tabel'!$C$1:$T$1,0),FALSE)</f>
        <v>0.15</v>
      </c>
      <c r="AV84" s="16">
        <f>VLOOKUP(AV$4,'Tüpoloogia tabel'!$C$1:$T$51,MATCH($A84,'Tüpoloogia tabel'!$C$1:$T$1,0),FALSE)</f>
        <v>0.2</v>
      </c>
      <c r="AW84" s="16">
        <f>VLOOKUP(AW$4,'Tüpoloogia tabel'!$C$1:$T$51,MATCH($A84,'Tüpoloogia tabel'!$C$1:$T$1,0),FALSE)</f>
        <v>0.01</v>
      </c>
      <c r="AX84" s="16">
        <f>VLOOKUP(AX$4,'Tüpoloogia tabel'!$C$1:$T$51,MATCH($A84,'Tüpoloogia tabel'!$C$1:$T$1,0),FALSE)</f>
        <v>0</v>
      </c>
      <c r="AY84" s="16">
        <f>VLOOKUP(AY$4,'Tüpoloogia tabel'!$C$1:$T$51,MATCH($A84,'Tüpoloogia tabel'!$C$1:$T$1,0),FALSE)</f>
        <v>0.42</v>
      </c>
      <c r="AZ84" s="16">
        <f>VLOOKUP(AZ$4,'Tüpoloogia tabel'!$C$1:$T$51,MATCH($A84,'Tüpoloogia tabel'!$C$1:$T$1,0),FALSE)</f>
        <v>3.1</v>
      </c>
      <c r="BA84" s="232">
        <f>VLOOKUP(BA$4,'Tüpoloogia tabel'!$C$1:$T$51,MATCH($A84,'Tüpoloogia tabel'!$C$1:$T$1,0),FALSE)</f>
        <v>0.30000000000000043</v>
      </c>
      <c r="BB84" s="232">
        <f>VLOOKUP(BB$4,'Tüpoloogia tabel'!$C$1:$T$51,MATCH($A84,'Tüpoloogia tabel'!$C$1:$T$1,0),FALSE)</f>
        <v>0.37</v>
      </c>
      <c r="BC84" s="232">
        <f>VLOOKUP(BC$4,'Tüpoloogia tabel'!$C$1:$T$51,MATCH($A84,'Tüpoloogia tabel'!$C$1:$T$1,0),FALSE)</f>
        <v>0.35</v>
      </c>
      <c r="BD84" s="232">
        <f>VLOOKUP(BD$4,'Tüpoloogia tabel'!$C$1:$T$51,MATCH($A84,'Tüpoloogia tabel'!$C$1:$T$1,0),FALSE)</f>
        <v>0.45</v>
      </c>
      <c r="BE84" s="232">
        <f>VLOOKUP(BE$4,'Tüpoloogia tabel'!$C$1:$T$51,MATCH($A84,'Tüpoloogia tabel'!$C$1:$T$1,0),FALSE)</f>
        <v>0.30000000000000043</v>
      </c>
      <c r="BF84" s="16">
        <f>VLOOKUP(BF$4,'Tüpoloogia tabel'!$C$1:$T$51,MATCH($A84,'Tüpoloogia tabel'!$C$1:$T$1,0),FALSE)</f>
        <v>1.7999999999999998</v>
      </c>
      <c r="BG84" s="16">
        <f>VLOOKUP(BG$4,'Tüpoloogia tabel'!$C$1:$T$51,MATCH($A84,'Tüpoloogia tabel'!$C$1:$T$1,0),FALSE)</f>
        <v>2.199999999999998</v>
      </c>
      <c r="BH84" s="16">
        <f>VLOOKUP(BH$4,'Tüpoloogia tabel'!$C$1:$T$51,MATCH($A84,'Tüpoloogia tabel'!$C$1:$T$1,0),FALSE)</f>
        <v>1.4599999999999973</v>
      </c>
      <c r="BI84" s="16">
        <f>VLOOKUP(BI$4,'Tüpoloogia tabel'!$C$1:$T$51,MATCH($A84,'Tüpoloogia tabel'!$C$1:$T$1,0),FALSE)</f>
        <v>1.579333333333335</v>
      </c>
      <c r="BJ84" s="16">
        <f>VLOOKUP(BJ$4,'Tüpoloogia tabel'!$C$1:$T$51,MATCH($A84,'Tüpoloogia tabel'!$C$1:$T$1,0),FALSE)</f>
        <v>0.8</v>
      </c>
      <c r="BK84" s="16">
        <f>VLOOKUP(BK$4,'Tüpoloogia tabel'!$C$1:$T$51,MATCH($A84,'Tüpoloogia tabel'!$C$1:$T$1,0),FALSE)</f>
        <v>2.0649999999999999</v>
      </c>
      <c r="BL84" s="216">
        <f t="shared" si="90"/>
        <v>16913.278699593789</v>
      </c>
      <c r="BM84" s="1">
        <v>4</v>
      </c>
      <c r="BN84" s="1">
        <v>0</v>
      </c>
      <c r="BO84" s="1">
        <f t="shared" si="91"/>
        <v>50</v>
      </c>
      <c r="BP84" s="217">
        <f t="shared" si="92"/>
        <v>234.81789473684211</v>
      </c>
      <c r="BQ84" s="217">
        <f t="shared" ref="BQ84:BS84" si="118">BP84</f>
        <v>234.81789473684211</v>
      </c>
      <c r="BR84" s="217">
        <f t="shared" si="118"/>
        <v>234.81789473684211</v>
      </c>
      <c r="BS84" s="217">
        <f t="shared" si="118"/>
        <v>234.81789473684211</v>
      </c>
      <c r="BT84" s="217">
        <f t="shared" si="94"/>
        <v>939.27157894736843</v>
      </c>
      <c r="BU84" s="217">
        <f t="shared" si="95"/>
        <v>3922.1354166666661</v>
      </c>
      <c r="BV84" s="217">
        <f t="shared" si="96"/>
        <v>4650.585894238543</v>
      </c>
      <c r="BW84" s="217">
        <f t="shared" si="97"/>
        <v>2221.0234913696618</v>
      </c>
      <c r="BX84" s="216">
        <f t="shared" si="98"/>
        <v>1.2531332980506824</v>
      </c>
      <c r="BY84" s="216">
        <f t="shared" si="102"/>
        <v>1511.2787574491231</v>
      </c>
      <c r="BZ84" s="216">
        <f t="shared" si="103"/>
        <v>20645.580948412575</v>
      </c>
      <c r="CA84" s="216">
        <f t="shared" si="104"/>
        <v>18424.557457042913</v>
      </c>
      <c r="CB84" s="218">
        <f t="shared" si="99"/>
        <v>3.9899778855806201</v>
      </c>
    </row>
    <row r="85" spans="1:80" x14ac:dyDescent="0.25">
      <c r="A85" s="248" t="s">
        <v>474</v>
      </c>
      <c r="B85" s="231" t="s">
        <v>663</v>
      </c>
      <c r="C85" s="231" t="s">
        <v>462</v>
      </c>
      <c r="D85" s="249">
        <v>7</v>
      </c>
      <c r="E85" s="249">
        <v>1</v>
      </c>
      <c r="F85" s="250"/>
      <c r="G85" s="15">
        <f>(VLOOKUP(G$4,'Tüpoloogia tabel'!$C$1:$T$51,MATCH($A85,'Tüpoloogia tabel'!$C$1:$T$1,0),FALSE))*D85</f>
        <v>1391.652111111111</v>
      </c>
      <c r="H85" s="15">
        <f>(VLOOKUP(H$4,'Tüpoloogia tabel'!$C$1:$T$51,MATCH($A85,'Tüpoloogia tabel'!$C$1:$T$1,0),FALSE))*D85*E85</f>
        <v>23.098055555555554</v>
      </c>
      <c r="I85" s="15">
        <f>(VLOOKUP(I$4,'Tüpoloogia tabel'!$C$1:$T$51,MATCH($A85,'Tüpoloogia tabel'!$C$1:$T$1,0),FALSE))*D85*E85</f>
        <v>71.813194444444449</v>
      </c>
      <c r="J85" s="15">
        <f>(VLOOKUP(J$4,'Tüpoloogia tabel'!$C$1:$T$51,MATCH($A85,'Tüpoloogia tabel'!$C$1:$T$1,0),FALSE))*D85*E85</f>
        <v>1298.1777277777778</v>
      </c>
      <c r="K85" s="15">
        <f>(VLOOKUP(K$4,'Tüpoloogia tabel'!$C$1:$T$51,MATCH($A85,'Tüpoloogia tabel'!$C$1:$T$1,0),FALSE))*D85*E85</f>
        <v>1077.4654722222222</v>
      </c>
      <c r="L85" s="244">
        <f>VLOOKUP(L$4,'Tüpoloogia tabel'!$C$1:$T$51,MATCH($A85,'Tüpoloogia tabel'!$C$1:$T$1,0),FALSE)</f>
        <v>70</v>
      </c>
      <c r="M85" s="228">
        <f>VLOOKUP(M$4,'Tüpoloogia tabel'!$C$1:$T$51,MATCH($A85,'Tüpoloogia tabel'!$C$1:$T$1,0),FALSE)</f>
        <v>0</v>
      </c>
      <c r="N85" s="228">
        <f>VLOOKUP(N$4,'Tüpoloogia tabel'!$C$1:$T$51,MATCH($A85,'Tüpoloogia tabel'!$C$1:$T$1,0),FALSE)</f>
        <v>96.666666666666671</v>
      </c>
      <c r="O85" s="245">
        <f>VLOOKUP(O$4,'Tüpoloogia tabel'!$C$1:$T$51,MATCH($A85,'Tüpoloogia tabel'!$C$1:$T$1,0),FALSE)</f>
        <v>0.26409503068076284</v>
      </c>
      <c r="P85" s="228">
        <f>VLOOKUP(P$4,'Tüpoloogia tabel'!$C$1:$T$51,MATCH($A85,'Tüpoloogia tabel'!$C$1:$T$1,0),FALSE)</f>
        <v>63.333333333333329</v>
      </c>
      <c r="Q85" s="335">
        <f t="shared" si="83"/>
        <v>641.003947368421</v>
      </c>
      <c r="R85" s="336">
        <f t="shared" si="100"/>
        <v>443.99799022166769</v>
      </c>
      <c r="S85" s="14">
        <f t="shared" si="84"/>
        <v>1391.652111111111</v>
      </c>
      <c r="T85" s="336">
        <f t="shared" si="85"/>
        <v>1391.652111111111</v>
      </c>
      <c r="U85" s="4">
        <f t="shared" si="86"/>
        <v>27.71999999999997</v>
      </c>
      <c r="V85" s="337">
        <f t="shared" si="87"/>
        <v>169.28595714675325</v>
      </c>
      <c r="W85" s="338">
        <f t="shared" si="88"/>
        <v>2.9180566443051954</v>
      </c>
      <c r="X85" s="228">
        <f>VLOOKUP(X$4,'Tüpoloogia tabel'!$C$1:$T$51,MATCH($A85,'Tüpoloogia tabel'!$C$1:$T$1,0),FALSE)</f>
        <v>223.41379310344828</v>
      </c>
      <c r="Y85" s="228">
        <f>VLOOKUP(Y$4,'Tüpoloogia tabel'!$C$1:$T$51,MATCH($A85,'Tüpoloogia tabel'!$C$1:$T$1,0),FALSE)</f>
        <v>160.55172413793105</v>
      </c>
      <c r="Z85" s="229">
        <f>VLOOKUP(Z$4,'Tüpoloogia tabel'!$C$1:$T$51,MATCH($A85,'Tüpoloogia tabel'!$C$1:$T$1,0),FALSE)</f>
        <v>35.620689655172413</v>
      </c>
      <c r="AA85" s="235"/>
      <c r="AB85" s="235"/>
      <c r="AC85" s="15">
        <f>VLOOKUP(AC$4,'Tüpoloogia tabel'!$C$1:$T$51,MATCH($A85,'Tüpoloogia tabel'!$C$1:$T$1,0),FALSE)</f>
        <v>3.5061666666666658</v>
      </c>
      <c r="AD85" s="15">
        <f>VLOOKUP(AD$4,'Tüpoloogia tabel'!$C$1:$T$51,MATCH($A85,'Tüpoloogia tabel'!$C$1:$T$1,0),FALSE)</f>
        <v>2.5</v>
      </c>
      <c r="AE85" s="15">
        <f>VLOOKUP(AE$4,'Tüpoloogia tabel'!$C$1:$T$51,MATCH($A85,'Tüpoloogia tabel'!$C$1:$T$1,0),FALSE)</f>
        <v>2.2000000000000002</v>
      </c>
      <c r="AF85" s="15">
        <f>VLOOKUP(AF$4,'Tüpoloogia tabel'!$C$1:$T$51,MATCH($A85,'Tüpoloogia tabel'!$C$1:$T$1,0),FALSE)</f>
        <v>11.44736842105263</v>
      </c>
      <c r="AG85" s="15">
        <f>VLOOKUP(AG$4,'Tüpoloogia tabel'!$C$1:$T$51,MATCH($A85,'Tüpoloogia tabel'!$C$1:$T$1,0),FALSE)</f>
        <v>17.660263157894736</v>
      </c>
      <c r="AH85" s="15">
        <f>(VLOOKUP(AH$4,'Tüpoloogia tabel'!$C$1:$T$51,MATCH($A85,'Tüpoloogia tabel'!$C$1:$T$1,0),FALSE))*E85</f>
        <v>2.5</v>
      </c>
      <c r="AI85" s="15">
        <f>(VLOOKUP(AI$4,'Tüpoloogia tabel'!$C$1:$T$51,MATCH($A85,'Tüpoloogia tabel'!$C$1:$T$1,0),FALSE))*D85*E85</f>
        <v>3479.1302777777773</v>
      </c>
      <c r="AJ85" s="15">
        <f t="shared" si="89"/>
        <v>270.13842105263154</v>
      </c>
      <c r="AK85" s="15">
        <f>VLOOKUP(AK$4,'Tüpoloogia tabel'!$C$1:$T$51,MATCH($A85,'Tüpoloogia tabel'!$C$1:$T$1,0),FALSE)</f>
        <v>0.8</v>
      </c>
      <c r="AL85" s="15">
        <f>VLOOKUP(AL$4,'Tüpoloogia tabel'!$C$1:$T$51,MATCH($A85,'Tüpoloogia tabel'!$C$1:$T$1,0),FALSE)</f>
        <v>1</v>
      </c>
      <c r="AM85" s="15">
        <f>VLOOKUP(AM$4,'Tüpoloogia tabel'!$C$1:$T$51,MATCH($A85,'Tüpoloogia tabel'!$C$1:$T$1,0),FALSE)</f>
        <v>0.7</v>
      </c>
      <c r="AN85" s="15">
        <f>VLOOKUP(AN$4,'Tüpoloogia tabel'!$C$1:$T$51,MATCH($A85,'Tüpoloogia tabel'!$C$1:$T$1,0),FALSE)</f>
        <v>0.35</v>
      </c>
      <c r="AO85" s="15">
        <f>VLOOKUP(AO$4,'Tüpoloogia tabel'!$C$1:$T$51,MATCH($A85,'Tüpoloogia tabel'!$C$1:$T$1,0),FALSE)</f>
        <v>2.6</v>
      </c>
      <c r="AP85" s="15">
        <f>VLOOKUP(AP$4,'Tüpoloogia tabel'!$C$1:$T$51,MATCH($A85,'Tüpoloogia tabel'!$C$1:$T$1,0),FALSE)</f>
        <v>2</v>
      </c>
      <c r="AQ85" s="15">
        <f>VLOOKUP(AQ$4,'Tüpoloogia tabel'!$C$1:$T$51,MATCH($A85,'Tüpoloogia tabel'!$C$1:$T$1,0),FALSE)</f>
        <v>2.9</v>
      </c>
      <c r="AR85" s="16">
        <f>VLOOKUP(AR$4,'Tüpoloogia tabel'!$C$1:$T$51,MATCH($A85,'Tüpoloogia tabel'!$C$1:$T$1,0),FALSE)</f>
        <v>0.26</v>
      </c>
      <c r="AS85" s="16">
        <f>VLOOKUP(AS$4,'Tüpoloogia tabel'!$C$1:$T$51,MATCH($A85,'Tüpoloogia tabel'!$C$1:$T$1,0),FALSE)</f>
        <v>0.49</v>
      </c>
      <c r="AT85" s="16">
        <f>VLOOKUP(AT$4,'Tüpoloogia tabel'!$C$1:$T$51,MATCH($A85,'Tüpoloogia tabel'!$C$1:$T$1,0),FALSE)</f>
        <v>0.40500000000000003</v>
      </c>
      <c r="AU85" s="16">
        <f>VLOOKUP(AU$4,'Tüpoloogia tabel'!$C$1:$T$51,MATCH($A85,'Tüpoloogia tabel'!$C$1:$T$1,0),FALSE)</f>
        <v>0.15</v>
      </c>
      <c r="AV85" s="16">
        <f>VLOOKUP(AV$4,'Tüpoloogia tabel'!$C$1:$T$51,MATCH($A85,'Tüpoloogia tabel'!$C$1:$T$1,0),FALSE)</f>
        <v>0.2</v>
      </c>
      <c r="AW85" s="16">
        <f>VLOOKUP(AW$4,'Tüpoloogia tabel'!$C$1:$T$51,MATCH($A85,'Tüpoloogia tabel'!$C$1:$T$1,0),FALSE)</f>
        <v>0.01</v>
      </c>
      <c r="AX85" s="16">
        <f>VLOOKUP(AX$4,'Tüpoloogia tabel'!$C$1:$T$51,MATCH($A85,'Tüpoloogia tabel'!$C$1:$T$1,0),FALSE)</f>
        <v>0</v>
      </c>
      <c r="AY85" s="16">
        <f>VLOOKUP(AY$4,'Tüpoloogia tabel'!$C$1:$T$51,MATCH($A85,'Tüpoloogia tabel'!$C$1:$T$1,0),FALSE)</f>
        <v>0.42</v>
      </c>
      <c r="AZ85" s="16">
        <f>VLOOKUP(AZ$4,'Tüpoloogia tabel'!$C$1:$T$51,MATCH($A85,'Tüpoloogia tabel'!$C$1:$T$1,0),FALSE)</f>
        <v>3.1</v>
      </c>
      <c r="BA85" s="232">
        <f>VLOOKUP(BA$4,'Tüpoloogia tabel'!$C$1:$T$51,MATCH($A85,'Tüpoloogia tabel'!$C$1:$T$1,0),FALSE)</f>
        <v>0.30000000000000043</v>
      </c>
      <c r="BB85" s="232">
        <f>VLOOKUP(BB$4,'Tüpoloogia tabel'!$C$1:$T$51,MATCH($A85,'Tüpoloogia tabel'!$C$1:$T$1,0),FALSE)</f>
        <v>0.37</v>
      </c>
      <c r="BC85" s="232">
        <f>VLOOKUP(BC$4,'Tüpoloogia tabel'!$C$1:$T$51,MATCH($A85,'Tüpoloogia tabel'!$C$1:$T$1,0),FALSE)</f>
        <v>0.35</v>
      </c>
      <c r="BD85" s="232">
        <f>VLOOKUP(BD$4,'Tüpoloogia tabel'!$C$1:$T$51,MATCH($A85,'Tüpoloogia tabel'!$C$1:$T$1,0),FALSE)</f>
        <v>0.45</v>
      </c>
      <c r="BE85" s="232">
        <f>VLOOKUP(BE$4,'Tüpoloogia tabel'!$C$1:$T$51,MATCH($A85,'Tüpoloogia tabel'!$C$1:$T$1,0),FALSE)</f>
        <v>0.30000000000000043</v>
      </c>
      <c r="BF85" s="16">
        <f>VLOOKUP(BF$4,'Tüpoloogia tabel'!$C$1:$T$51,MATCH($A85,'Tüpoloogia tabel'!$C$1:$T$1,0),FALSE)</f>
        <v>1.7999999999999998</v>
      </c>
      <c r="BG85" s="16">
        <f>VLOOKUP(BG$4,'Tüpoloogia tabel'!$C$1:$T$51,MATCH($A85,'Tüpoloogia tabel'!$C$1:$T$1,0),FALSE)</f>
        <v>2.199999999999998</v>
      </c>
      <c r="BH85" s="16">
        <f>VLOOKUP(BH$4,'Tüpoloogia tabel'!$C$1:$T$51,MATCH($A85,'Tüpoloogia tabel'!$C$1:$T$1,0),FALSE)</f>
        <v>1.4599999999999973</v>
      </c>
      <c r="BI85" s="16">
        <f>VLOOKUP(BI$4,'Tüpoloogia tabel'!$C$1:$T$51,MATCH($A85,'Tüpoloogia tabel'!$C$1:$T$1,0),FALSE)</f>
        <v>1.579333333333335</v>
      </c>
      <c r="BJ85" s="16">
        <f>VLOOKUP(BJ$4,'Tüpoloogia tabel'!$C$1:$T$51,MATCH($A85,'Tüpoloogia tabel'!$C$1:$T$1,0),FALSE)</f>
        <v>0.8</v>
      </c>
      <c r="BK85" s="16">
        <f>VLOOKUP(BK$4,'Tüpoloogia tabel'!$C$1:$T$51,MATCH($A85,'Tüpoloogia tabel'!$C$1:$T$1,0),FALSE)</f>
        <v>2.0649999999999999</v>
      </c>
      <c r="BL85" s="216">
        <f t="shared" si="90"/>
        <v>2644.869252185516</v>
      </c>
      <c r="BM85" s="1">
        <v>4</v>
      </c>
      <c r="BN85" s="1">
        <v>0</v>
      </c>
      <c r="BO85" s="1">
        <f t="shared" si="91"/>
        <v>10</v>
      </c>
      <c r="BP85" s="217">
        <f t="shared" si="92"/>
        <v>270.13842105263154</v>
      </c>
      <c r="BQ85" s="217">
        <f t="shared" ref="BQ85:BS85" si="119">BP85</f>
        <v>270.13842105263154</v>
      </c>
      <c r="BR85" s="217">
        <f t="shared" si="119"/>
        <v>270.13842105263154</v>
      </c>
      <c r="BS85" s="217">
        <f t="shared" si="119"/>
        <v>270.13842105263154</v>
      </c>
      <c r="BT85" s="217">
        <f t="shared" si="94"/>
        <v>0</v>
      </c>
      <c r="BU85" s="217">
        <f t="shared" si="95"/>
        <v>197.03298611111111</v>
      </c>
      <c r="BV85" s="217">
        <f t="shared" si="96"/>
        <v>223.13752367395307</v>
      </c>
      <c r="BW85" s="217">
        <f t="shared" si="97"/>
        <v>378.61240994306024</v>
      </c>
      <c r="BX85" s="216">
        <f t="shared" si="98"/>
        <v>0.10001958382994523</v>
      </c>
      <c r="BY85" s="216">
        <f t="shared" si="102"/>
        <v>120.62361809891395</v>
      </c>
      <c r="BZ85" s="216">
        <f t="shared" si="103"/>
        <v>3144.1052802274903</v>
      </c>
      <c r="CA85" s="216">
        <f t="shared" si="104"/>
        <v>2765.49287028443</v>
      </c>
      <c r="CB85" s="218">
        <f t="shared" si="99"/>
        <v>2.5666649573287303</v>
      </c>
    </row>
    <row r="86" spans="1:80" x14ac:dyDescent="0.25">
      <c r="A86" s="248" t="s">
        <v>474</v>
      </c>
      <c r="B86" s="231" t="s">
        <v>664</v>
      </c>
      <c r="C86" s="231" t="s">
        <v>462</v>
      </c>
      <c r="D86" s="249">
        <v>7</v>
      </c>
      <c r="E86" s="249">
        <v>2</v>
      </c>
      <c r="F86" s="250"/>
      <c r="G86" s="15">
        <f>(VLOOKUP(G$4,'Tüpoloogia tabel'!$C$1:$T$51,MATCH($A86,'Tüpoloogia tabel'!$C$1:$T$1,0),FALSE))*D86</f>
        <v>1391.652111111111</v>
      </c>
      <c r="H86" s="15">
        <f>(VLOOKUP(H$4,'Tüpoloogia tabel'!$C$1:$T$51,MATCH($A86,'Tüpoloogia tabel'!$C$1:$T$1,0),FALSE))*D86*E86</f>
        <v>46.196111111111108</v>
      </c>
      <c r="I86" s="15">
        <f>(VLOOKUP(I$4,'Tüpoloogia tabel'!$C$1:$T$51,MATCH($A86,'Tüpoloogia tabel'!$C$1:$T$1,0),FALSE))*D86*E86</f>
        <v>143.6263888888889</v>
      </c>
      <c r="J86" s="15">
        <f>(VLOOKUP(J$4,'Tüpoloogia tabel'!$C$1:$T$51,MATCH($A86,'Tüpoloogia tabel'!$C$1:$T$1,0),FALSE))*D86*E86</f>
        <v>2596.3554555555556</v>
      </c>
      <c r="K86" s="15">
        <f>(VLOOKUP(K$4,'Tüpoloogia tabel'!$C$1:$T$51,MATCH($A86,'Tüpoloogia tabel'!$C$1:$T$1,0),FALSE))*D86*E86</f>
        <v>2154.9309444444443</v>
      </c>
      <c r="L86" s="244">
        <f>VLOOKUP(L$4,'Tüpoloogia tabel'!$C$1:$T$51,MATCH($A86,'Tüpoloogia tabel'!$C$1:$T$1,0),FALSE)</f>
        <v>70</v>
      </c>
      <c r="M86" s="228">
        <f>VLOOKUP(M$4,'Tüpoloogia tabel'!$C$1:$T$51,MATCH($A86,'Tüpoloogia tabel'!$C$1:$T$1,0),FALSE)</f>
        <v>0</v>
      </c>
      <c r="N86" s="228">
        <f>VLOOKUP(N$4,'Tüpoloogia tabel'!$C$1:$T$51,MATCH($A86,'Tüpoloogia tabel'!$C$1:$T$1,0),FALSE)</f>
        <v>96.666666666666671</v>
      </c>
      <c r="O86" s="245">
        <f>VLOOKUP(O$4,'Tüpoloogia tabel'!$C$1:$T$51,MATCH($A86,'Tüpoloogia tabel'!$C$1:$T$1,0),FALSE)</f>
        <v>0.26409503068076284</v>
      </c>
      <c r="P86" s="228">
        <f>VLOOKUP(P$4,'Tüpoloogia tabel'!$C$1:$T$51,MATCH($A86,'Tüpoloogia tabel'!$C$1:$T$1,0),FALSE)</f>
        <v>63.333333333333329</v>
      </c>
      <c r="Q86" s="335">
        <f t="shared" si="83"/>
        <v>2518.2263157894736</v>
      </c>
      <c r="R86" s="336">
        <f t="shared" si="100"/>
        <v>1825.4552596599483</v>
      </c>
      <c r="S86" s="14">
        <f t="shared" si="84"/>
        <v>1391.652111111111</v>
      </c>
      <c r="T86" s="336">
        <f t="shared" si="85"/>
        <v>1391.652111111111</v>
      </c>
      <c r="U86" s="4">
        <f t="shared" si="86"/>
        <v>27.71999999999997</v>
      </c>
      <c r="V86" s="337">
        <f t="shared" si="87"/>
        <v>665.05105612952536</v>
      </c>
      <c r="W86" s="338">
        <f t="shared" si="88"/>
        <v>2.6858779980414869</v>
      </c>
      <c r="X86" s="228">
        <f>VLOOKUP(X$4,'Tüpoloogia tabel'!$C$1:$T$51,MATCH($A86,'Tüpoloogia tabel'!$C$1:$T$1,0),FALSE)</f>
        <v>223.41379310344828</v>
      </c>
      <c r="Y86" s="228">
        <f>VLOOKUP(Y$4,'Tüpoloogia tabel'!$C$1:$T$51,MATCH($A86,'Tüpoloogia tabel'!$C$1:$T$1,0),FALSE)</f>
        <v>160.55172413793105</v>
      </c>
      <c r="Z86" s="229">
        <f>VLOOKUP(Z$4,'Tüpoloogia tabel'!$C$1:$T$51,MATCH($A86,'Tüpoloogia tabel'!$C$1:$T$1,0),FALSE)</f>
        <v>35.620689655172413</v>
      </c>
      <c r="AA86" s="235"/>
      <c r="AB86" s="235"/>
      <c r="AC86" s="15">
        <f>VLOOKUP(AC$4,'Tüpoloogia tabel'!$C$1:$T$51,MATCH($A86,'Tüpoloogia tabel'!$C$1:$T$1,0),FALSE)</f>
        <v>3.5061666666666658</v>
      </c>
      <c r="AD86" s="15">
        <f>VLOOKUP(AD$4,'Tüpoloogia tabel'!$C$1:$T$51,MATCH($A86,'Tüpoloogia tabel'!$C$1:$T$1,0),FALSE)</f>
        <v>2.5</v>
      </c>
      <c r="AE86" s="15">
        <f>VLOOKUP(AE$4,'Tüpoloogia tabel'!$C$1:$T$51,MATCH($A86,'Tüpoloogia tabel'!$C$1:$T$1,0),FALSE)</f>
        <v>2.2000000000000002</v>
      </c>
      <c r="AF86" s="15">
        <f>VLOOKUP(AF$4,'Tüpoloogia tabel'!$C$1:$T$51,MATCH($A86,'Tüpoloogia tabel'!$C$1:$T$1,0),FALSE)</f>
        <v>11.44736842105263</v>
      </c>
      <c r="AG86" s="15">
        <f>VLOOKUP(AG$4,'Tüpoloogia tabel'!$C$1:$T$51,MATCH($A86,'Tüpoloogia tabel'!$C$1:$T$1,0),FALSE)</f>
        <v>17.660263157894736</v>
      </c>
      <c r="AH86" s="15">
        <f>(VLOOKUP(AH$4,'Tüpoloogia tabel'!$C$1:$T$51,MATCH($A86,'Tüpoloogia tabel'!$C$1:$T$1,0),FALSE))*E86</f>
        <v>5</v>
      </c>
      <c r="AI86" s="15">
        <f>(VLOOKUP(AI$4,'Tüpoloogia tabel'!$C$1:$T$51,MATCH($A86,'Tüpoloogia tabel'!$C$1:$T$1,0),FALSE))*D86*E86</f>
        <v>6958.2605555555547</v>
      </c>
      <c r="AJ86" s="15">
        <f t="shared" si="89"/>
        <v>270.13842105263154</v>
      </c>
      <c r="AK86" s="15">
        <f>VLOOKUP(AK$4,'Tüpoloogia tabel'!$C$1:$T$51,MATCH($A86,'Tüpoloogia tabel'!$C$1:$T$1,0),FALSE)</f>
        <v>0.8</v>
      </c>
      <c r="AL86" s="15">
        <f>VLOOKUP(AL$4,'Tüpoloogia tabel'!$C$1:$T$51,MATCH($A86,'Tüpoloogia tabel'!$C$1:$T$1,0),FALSE)</f>
        <v>1</v>
      </c>
      <c r="AM86" s="15">
        <f>VLOOKUP(AM$4,'Tüpoloogia tabel'!$C$1:$T$51,MATCH($A86,'Tüpoloogia tabel'!$C$1:$T$1,0),FALSE)</f>
        <v>0.7</v>
      </c>
      <c r="AN86" s="15">
        <f>VLOOKUP(AN$4,'Tüpoloogia tabel'!$C$1:$T$51,MATCH($A86,'Tüpoloogia tabel'!$C$1:$T$1,0),FALSE)</f>
        <v>0.35</v>
      </c>
      <c r="AO86" s="15">
        <f>VLOOKUP(AO$4,'Tüpoloogia tabel'!$C$1:$T$51,MATCH($A86,'Tüpoloogia tabel'!$C$1:$T$1,0),FALSE)</f>
        <v>2.6</v>
      </c>
      <c r="AP86" s="15">
        <f>VLOOKUP(AP$4,'Tüpoloogia tabel'!$C$1:$T$51,MATCH($A86,'Tüpoloogia tabel'!$C$1:$T$1,0),FALSE)</f>
        <v>2</v>
      </c>
      <c r="AQ86" s="15">
        <f>VLOOKUP(AQ$4,'Tüpoloogia tabel'!$C$1:$T$51,MATCH($A86,'Tüpoloogia tabel'!$C$1:$T$1,0),FALSE)</f>
        <v>2.9</v>
      </c>
      <c r="AR86" s="16">
        <f>VLOOKUP(AR$4,'Tüpoloogia tabel'!$C$1:$T$51,MATCH($A86,'Tüpoloogia tabel'!$C$1:$T$1,0),FALSE)</f>
        <v>0.26</v>
      </c>
      <c r="AS86" s="16">
        <f>VLOOKUP(AS$4,'Tüpoloogia tabel'!$C$1:$T$51,MATCH($A86,'Tüpoloogia tabel'!$C$1:$T$1,0),FALSE)</f>
        <v>0.49</v>
      </c>
      <c r="AT86" s="16">
        <f>VLOOKUP(AT$4,'Tüpoloogia tabel'!$C$1:$T$51,MATCH($A86,'Tüpoloogia tabel'!$C$1:$T$1,0),FALSE)</f>
        <v>0.40500000000000003</v>
      </c>
      <c r="AU86" s="16">
        <f>VLOOKUP(AU$4,'Tüpoloogia tabel'!$C$1:$T$51,MATCH($A86,'Tüpoloogia tabel'!$C$1:$T$1,0),FALSE)</f>
        <v>0.15</v>
      </c>
      <c r="AV86" s="16">
        <f>VLOOKUP(AV$4,'Tüpoloogia tabel'!$C$1:$T$51,MATCH($A86,'Tüpoloogia tabel'!$C$1:$T$1,0),FALSE)</f>
        <v>0.2</v>
      </c>
      <c r="AW86" s="16">
        <f>VLOOKUP(AW$4,'Tüpoloogia tabel'!$C$1:$T$51,MATCH($A86,'Tüpoloogia tabel'!$C$1:$T$1,0),FALSE)</f>
        <v>0.01</v>
      </c>
      <c r="AX86" s="16">
        <f>VLOOKUP(AX$4,'Tüpoloogia tabel'!$C$1:$T$51,MATCH($A86,'Tüpoloogia tabel'!$C$1:$T$1,0),FALSE)</f>
        <v>0</v>
      </c>
      <c r="AY86" s="16">
        <f>VLOOKUP(AY$4,'Tüpoloogia tabel'!$C$1:$T$51,MATCH($A86,'Tüpoloogia tabel'!$C$1:$T$1,0),FALSE)</f>
        <v>0.42</v>
      </c>
      <c r="AZ86" s="16">
        <f>VLOOKUP(AZ$4,'Tüpoloogia tabel'!$C$1:$T$51,MATCH($A86,'Tüpoloogia tabel'!$C$1:$T$1,0),FALSE)</f>
        <v>3.1</v>
      </c>
      <c r="BA86" s="232">
        <f>VLOOKUP(BA$4,'Tüpoloogia tabel'!$C$1:$T$51,MATCH($A86,'Tüpoloogia tabel'!$C$1:$T$1,0),FALSE)</f>
        <v>0.30000000000000043</v>
      </c>
      <c r="BB86" s="232">
        <f>VLOOKUP(BB$4,'Tüpoloogia tabel'!$C$1:$T$51,MATCH($A86,'Tüpoloogia tabel'!$C$1:$T$1,0),FALSE)</f>
        <v>0.37</v>
      </c>
      <c r="BC86" s="232">
        <f>VLOOKUP(BC$4,'Tüpoloogia tabel'!$C$1:$T$51,MATCH($A86,'Tüpoloogia tabel'!$C$1:$T$1,0),FALSE)</f>
        <v>0.35</v>
      </c>
      <c r="BD86" s="232">
        <f>VLOOKUP(BD$4,'Tüpoloogia tabel'!$C$1:$T$51,MATCH($A86,'Tüpoloogia tabel'!$C$1:$T$1,0),FALSE)</f>
        <v>0.45</v>
      </c>
      <c r="BE86" s="232">
        <f>VLOOKUP(BE$4,'Tüpoloogia tabel'!$C$1:$T$51,MATCH($A86,'Tüpoloogia tabel'!$C$1:$T$1,0),FALSE)</f>
        <v>0.30000000000000043</v>
      </c>
      <c r="BF86" s="16">
        <f>VLOOKUP(BF$4,'Tüpoloogia tabel'!$C$1:$T$51,MATCH($A86,'Tüpoloogia tabel'!$C$1:$T$1,0),FALSE)</f>
        <v>1.7999999999999998</v>
      </c>
      <c r="BG86" s="16">
        <f>VLOOKUP(BG$4,'Tüpoloogia tabel'!$C$1:$T$51,MATCH($A86,'Tüpoloogia tabel'!$C$1:$T$1,0),FALSE)</f>
        <v>2.199999999999998</v>
      </c>
      <c r="BH86" s="16">
        <f>VLOOKUP(BH$4,'Tüpoloogia tabel'!$C$1:$T$51,MATCH($A86,'Tüpoloogia tabel'!$C$1:$T$1,0),FALSE)</f>
        <v>1.4599999999999973</v>
      </c>
      <c r="BI86" s="16">
        <f>VLOOKUP(BI$4,'Tüpoloogia tabel'!$C$1:$T$51,MATCH($A86,'Tüpoloogia tabel'!$C$1:$T$1,0),FALSE)</f>
        <v>1.579333333333335</v>
      </c>
      <c r="BJ86" s="16">
        <f>VLOOKUP(BJ$4,'Tüpoloogia tabel'!$C$1:$T$51,MATCH($A86,'Tüpoloogia tabel'!$C$1:$T$1,0),FALSE)</f>
        <v>0.8</v>
      </c>
      <c r="BK86" s="16">
        <f>VLOOKUP(BK$4,'Tüpoloogia tabel'!$C$1:$T$51,MATCH($A86,'Tüpoloogia tabel'!$C$1:$T$1,0),FALSE)</f>
        <v>2.0649999999999999</v>
      </c>
      <c r="BL86" s="216">
        <f t="shared" si="90"/>
        <v>4791.1417755999619</v>
      </c>
      <c r="BM86" s="1">
        <v>4</v>
      </c>
      <c r="BN86" s="1">
        <v>0</v>
      </c>
      <c r="BO86" s="1">
        <f t="shared" si="91"/>
        <v>20</v>
      </c>
      <c r="BP86" s="217">
        <f t="shared" si="92"/>
        <v>270.13842105263154</v>
      </c>
      <c r="BQ86" s="217">
        <f t="shared" ref="BQ86:BS86" si="120">BP86</f>
        <v>270.13842105263154</v>
      </c>
      <c r="BR86" s="217">
        <f t="shared" si="120"/>
        <v>270.13842105263154</v>
      </c>
      <c r="BS86" s="217">
        <f t="shared" si="120"/>
        <v>270.13842105263154</v>
      </c>
      <c r="BT86" s="217">
        <f t="shared" si="94"/>
        <v>270.13842105263154</v>
      </c>
      <c r="BU86" s="217">
        <f t="shared" si="95"/>
        <v>753.13194444444446</v>
      </c>
      <c r="BV86" s="217">
        <f t="shared" si="96"/>
        <v>876.61048962758355</v>
      </c>
      <c r="BW86" s="217">
        <f t="shared" si="97"/>
        <v>658.37243985411146</v>
      </c>
      <c r="BX86" s="216">
        <f t="shared" si="98"/>
        <v>0.28056997970814379</v>
      </c>
      <c r="BY86" s="216">
        <f t="shared" si="102"/>
        <v>338.3673955280214</v>
      </c>
      <c r="BZ86" s="216">
        <f t="shared" si="103"/>
        <v>5787.8816109820946</v>
      </c>
      <c r="CA86" s="216">
        <f t="shared" si="104"/>
        <v>5129.5091711279829</v>
      </c>
      <c r="CB86" s="218">
        <f t="shared" si="99"/>
        <v>2.3803589550524573</v>
      </c>
    </row>
    <row r="87" spans="1:80" x14ac:dyDescent="0.25">
      <c r="A87" s="248" t="s">
        <v>474</v>
      </c>
      <c r="B87" s="231" t="s">
        <v>665</v>
      </c>
      <c r="C87" s="231" t="s">
        <v>462</v>
      </c>
      <c r="D87" s="249">
        <v>7</v>
      </c>
      <c r="E87" s="249">
        <v>3</v>
      </c>
      <c r="F87" s="250"/>
      <c r="G87" s="15">
        <f>(VLOOKUP(G$4,'Tüpoloogia tabel'!$C$1:$T$51,MATCH($A87,'Tüpoloogia tabel'!$C$1:$T$1,0),FALSE))*D87</f>
        <v>1391.652111111111</v>
      </c>
      <c r="H87" s="15">
        <f>(VLOOKUP(H$4,'Tüpoloogia tabel'!$C$1:$T$51,MATCH($A87,'Tüpoloogia tabel'!$C$1:$T$1,0),FALSE))*D87*E87</f>
        <v>69.294166666666655</v>
      </c>
      <c r="I87" s="15">
        <f>(VLOOKUP(I$4,'Tüpoloogia tabel'!$C$1:$T$51,MATCH($A87,'Tüpoloogia tabel'!$C$1:$T$1,0),FALSE))*D87*E87</f>
        <v>215.43958333333336</v>
      </c>
      <c r="J87" s="15">
        <f>(VLOOKUP(J$4,'Tüpoloogia tabel'!$C$1:$T$51,MATCH($A87,'Tüpoloogia tabel'!$C$1:$T$1,0),FALSE))*D87*E87</f>
        <v>3894.5331833333335</v>
      </c>
      <c r="K87" s="15">
        <f>(VLOOKUP(K$4,'Tüpoloogia tabel'!$C$1:$T$51,MATCH($A87,'Tüpoloogia tabel'!$C$1:$T$1,0),FALSE))*D87*E87</f>
        <v>3232.3964166666665</v>
      </c>
      <c r="L87" s="244">
        <f>VLOOKUP(L$4,'Tüpoloogia tabel'!$C$1:$T$51,MATCH($A87,'Tüpoloogia tabel'!$C$1:$T$1,0),FALSE)</f>
        <v>70</v>
      </c>
      <c r="M87" s="228">
        <f>VLOOKUP(M$4,'Tüpoloogia tabel'!$C$1:$T$51,MATCH($A87,'Tüpoloogia tabel'!$C$1:$T$1,0),FALSE)</f>
        <v>0</v>
      </c>
      <c r="N87" s="228">
        <f>VLOOKUP(N$4,'Tüpoloogia tabel'!$C$1:$T$51,MATCH($A87,'Tüpoloogia tabel'!$C$1:$T$1,0),FALSE)</f>
        <v>96.666666666666671</v>
      </c>
      <c r="O87" s="245">
        <f>VLOOKUP(O$4,'Tüpoloogia tabel'!$C$1:$T$51,MATCH($A87,'Tüpoloogia tabel'!$C$1:$T$1,0),FALSE)</f>
        <v>0.26409503068076284</v>
      </c>
      <c r="P87" s="228">
        <f>VLOOKUP(P$4,'Tüpoloogia tabel'!$C$1:$T$51,MATCH($A87,'Tüpoloogia tabel'!$C$1:$T$1,0),FALSE)</f>
        <v>63.333333333333329</v>
      </c>
      <c r="Q87" s="335">
        <f t="shared" si="83"/>
        <v>5631.6671052631582</v>
      </c>
      <c r="R87" s="336">
        <f t="shared" si="100"/>
        <v>4116.6518083148412</v>
      </c>
      <c r="S87" s="14">
        <f t="shared" si="84"/>
        <v>1391.652111111111</v>
      </c>
      <c r="T87" s="336">
        <f t="shared" si="85"/>
        <v>1391.652111111111</v>
      </c>
      <c r="U87" s="4">
        <f t="shared" si="86"/>
        <v>27.71999999999997</v>
      </c>
      <c r="V87" s="337">
        <f t="shared" si="87"/>
        <v>1487.2952969483167</v>
      </c>
      <c r="W87" s="338">
        <f t="shared" si="88"/>
        <v>3.1552618125050302</v>
      </c>
      <c r="X87" s="228">
        <f>VLOOKUP(X$4,'Tüpoloogia tabel'!$C$1:$T$51,MATCH($A87,'Tüpoloogia tabel'!$C$1:$T$1,0),FALSE)</f>
        <v>223.41379310344828</v>
      </c>
      <c r="Y87" s="228">
        <f>VLOOKUP(Y$4,'Tüpoloogia tabel'!$C$1:$T$51,MATCH($A87,'Tüpoloogia tabel'!$C$1:$T$1,0),FALSE)</f>
        <v>160.55172413793105</v>
      </c>
      <c r="Z87" s="229">
        <f>VLOOKUP(Z$4,'Tüpoloogia tabel'!$C$1:$T$51,MATCH($A87,'Tüpoloogia tabel'!$C$1:$T$1,0),FALSE)</f>
        <v>35.620689655172413</v>
      </c>
      <c r="AA87" s="235"/>
      <c r="AB87" s="235"/>
      <c r="AC87" s="15">
        <f>VLOOKUP(AC$4,'Tüpoloogia tabel'!$C$1:$T$51,MATCH($A87,'Tüpoloogia tabel'!$C$1:$T$1,0),FALSE)</f>
        <v>3.5061666666666658</v>
      </c>
      <c r="AD87" s="15">
        <f>VLOOKUP(AD$4,'Tüpoloogia tabel'!$C$1:$T$51,MATCH($A87,'Tüpoloogia tabel'!$C$1:$T$1,0),FALSE)</f>
        <v>2.5</v>
      </c>
      <c r="AE87" s="15">
        <f>VLOOKUP(AE$4,'Tüpoloogia tabel'!$C$1:$T$51,MATCH($A87,'Tüpoloogia tabel'!$C$1:$T$1,0),FALSE)</f>
        <v>2.2000000000000002</v>
      </c>
      <c r="AF87" s="15">
        <f>VLOOKUP(AF$4,'Tüpoloogia tabel'!$C$1:$T$51,MATCH($A87,'Tüpoloogia tabel'!$C$1:$T$1,0),FALSE)</f>
        <v>11.44736842105263</v>
      </c>
      <c r="AG87" s="15">
        <f>VLOOKUP(AG$4,'Tüpoloogia tabel'!$C$1:$T$51,MATCH($A87,'Tüpoloogia tabel'!$C$1:$T$1,0),FALSE)</f>
        <v>17.660263157894736</v>
      </c>
      <c r="AH87" s="15">
        <f>(VLOOKUP(AH$4,'Tüpoloogia tabel'!$C$1:$T$51,MATCH($A87,'Tüpoloogia tabel'!$C$1:$T$1,0),FALSE))*E87</f>
        <v>7.5</v>
      </c>
      <c r="AI87" s="15">
        <f>(VLOOKUP(AI$4,'Tüpoloogia tabel'!$C$1:$T$51,MATCH($A87,'Tüpoloogia tabel'!$C$1:$T$1,0),FALSE))*D87*E87</f>
        <v>10437.390833333331</v>
      </c>
      <c r="AJ87" s="15">
        <f t="shared" si="89"/>
        <v>270.13842105263154</v>
      </c>
      <c r="AK87" s="15">
        <f>VLOOKUP(AK$4,'Tüpoloogia tabel'!$C$1:$T$51,MATCH($A87,'Tüpoloogia tabel'!$C$1:$T$1,0),FALSE)</f>
        <v>0.8</v>
      </c>
      <c r="AL87" s="15">
        <f>VLOOKUP(AL$4,'Tüpoloogia tabel'!$C$1:$T$51,MATCH($A87,'Tüpoloogia tabel'!$C$1:$T$1,0),FALSE)</f>
        <v>1</v>
      </c>
      <c r="AM87" s="15">
        <f>VLOOKUP(AM$4,'Tüpoloogia tabel'!$C$1:$T$51,MATCH($A87,'Tüpoloogia tabel'!$C$1:$T$1,0),FALSE)</f>
        <v>0.7</v>
      </c>
      <c r="AN87" s="15">
        <f>VLOOKUP(AN$4,'Tüpoloogia tabel'!$C$1:$T$51,MATCH($A87,'Tüpoloogia tabel'!$C$1:$T$1,0),FALSE)</f>
        <v>0.35</v>
      </c>
      <c r="AO87" s="15">
        <f>VLOOKUP(AO$4,'Tüpoloogia tabel'!$C$1:$T$51,MATCH($A87,'Tüpoloogia tabel'!$C$1:$T$1,0),FALSE)</f>
        <v>2.6</v>
      </c>
      <c r="AP87" s="15">
        <f>VLOOKUP(AP$4,'Tüpoloogia tabel'!$C$1:$T$51,MATCH($A87,'Tüpoloogia tabel'!$C$1:$T$1,0),FALSE)</f>
        <v>2</v>
      </c>
      <c r="AQ87" s="15">
        <f>VLOOKUP(AQ$4,'Tüpoloogia tabel'!$C$1:$T$51,MATCH($A87,'Tüpoloogia tabel'!$C$1:$T$1,0),FALSE)</f>
        <v>2.9</v>
      </c>
      <c r="AR87" s="16">
        <f>VLOOKUP(AR$4,'Tüpoloogia tabel'!$C$1:$T$51,MATCH($A87,'Tüpoloogia tabel'!$C$1:$T$1,0),FALSE)</f>
        <v>0.26</v>
      </c>
      <c r="AS87" s="16">
        <f>VLOOKUP(AS$4,'Tüpoloogia tabel'!$C$1:$T$51,MATCH($A87,'Tüpoloogia tabel'!$C$1:$T$1,0),FALSE)</f>
        <v>0.49</v>
      </c>
      <c r="AT87" s="16">
        <f>VLOOKUP(AT$4,'Tüpoloogia tabel'!$C$1:$T$51,MATCH($A87,'Tüpoloogia tabel'!$C$1:$T$1,0),FALSE)</f>
        <v>0.40500000000000003</v>
      </c>
      <c r="AU87" s="16">
        <f>VLOOKUP(AU$4,'Tüpoloogia tabel'!$C$1:$T$51,MATCH($A87,'Tüpoloogia tabel'!$C$1:$T$1,0),FALSE)</f>
        <v>0.15</v>
      </c>
      <c r="AV87" s="16">
        <f>VLOOKUP(AV$4,'Tüpoloogia tabel'!$C$1:$T$51,MATCH($A87,'Tüpoloogia tabel'!$C$1:$T$1,0),FALSE)</f>
        <v>0.2</v>
      </c>
      <c r="AW87" s="16">
        <f>VLOOKUP(AW$4,'Tüpoloogia tabel'!$C$1:$T$51,MATCH($A87,'Tüpoloogia tabel'!$C$1:$T$1,0),FALSE)</f>
        <v>0.01</v>
      </c>
      <c r="AX87" s="16">
        <f>VLOOKUP(AX$4,'Tüpoloogia tabel'!$C$1:$T$51,MATCH($A87,'Tüpoloogia tabel'!$C$1:$T$1,0),FALSE)</f>
        <v>0</v>
      </c>
      <c r="AY87" s="16">
        <f>VLOOKUP(AY$4,'Tüpoloogia tabel'!$C$1:$T$51,MATCH($A87,'Tüpoloogia tabel'!$C$1:$T$1,0),FALSE)</f>
        <v>0.42</v>
      </c>
      <c r="AZ87" s="16">
        <f>VLOOKUP(AZ$4,'Tüpoloogia tabel'!$C$1:$T$51,MATCH($A87,'Tüpoloogia tabel'!$C$1:$T$1,0),FALSE)</f>
        <v>3.1</v>
      </c>
      <c r="BA87" s="232">
        <f>VLOOKUP(BA$4,'Tüpoloogia tabel'!$C$1:$T$51,MATCH($A87,'Tüpoloogia tabel'!$C$1:$T$1,0),FALSE)</f>
        <v>0.30000000000000043</v>
      </c>
      <c r="BB87" s="232">
        <f>VLOOKUP(BB$4,'Tüpoloogia tabel'!$C$1:$T$51,MATCH($A87,'Tüpoloogia tabel'!$C$1:$T$1,0),FALSE)</f>
        <v>0.37</v>
      </c>
      <c r="BC87" s="232">
        <f>VLOOKUP(BC$4,'Tüpoloogia tabel'!$C$1:$T$51,MATCH($A87,'Tüpoloogia tabel'!$C$1:$T$1,0),FALSE)</f>
        <v>0.35</v>
      </c>
      <c r="BD87" s="232">
        <f>VLOOKUP(BD$4,'Tüpoloogia tabel'!$C$1:$T$51,MATCH($A87,'Tüpoloogia tabel'!$C$1:$T$1,0),FALSE)</f>
        <v>0.45</v>
      </c>
      <c r="BE87" s="232">
        <f>VLOOKUP(BE$4,'Tüpoloogia tabel'!$C$1:$T$51,MATCH($A87,'Tüpoloogia tabel'!$C$1:$T$1,0),FALSE)</f>
        <v>0.30000000000000043</v>
      </c>
      <c r="BF87" s="16">
        <f>VLOOKUP(BF$4,'Tüpoloogia tabel'!$C$1:$T$51,MATCH($A87,'Tüpoloogia tabel'!$C$1:$T$1,0),FALSE)</f>
        <v>1.7999999999999998</v>
      </c>
      <c r="BG87" s="16">
        <f>VLOOKUP(BG$4,'Tüpoloogia tabel'!$C$1:$T$51,MATCH($A87,'Tüpoloogia tabel'!$C$1:$T$1,0),FALSE)</f>
        <v>2.199999999999998</v>
      </c>
      <c r="BH87" s="16">
        <f>VLOOKUP(BH$4,'Tüpoloogia tabel'!$C$1:$T$51,MATCH($A87,'Tüpoloogia tabel'!$C$1:$T$1,0),FALSE)</f>
        <v>1.4599999999999973</v>
      </c>
      <c r="BI87" s="16">
        <f>VLOOKUP(BI$4,'Tüpoloogia tabel'!$C$1:$T$51,MATCH($A87,'Tüpoloogia tabel'!$C$1:$T$1,0),FALSE)</f>
        <v>1.579333333333335</v>
      </c>
      <c r="BJ87" s="16">
        <f>VLOOKUP(BJ$4,'Tüpoloogia tabel'!$C$1:$T$51,MATCH($A87,'Tüpoloogia tabel'!$C$1:$T$1,0),FALSE)</f>
        <v>0.8</v>
      </c>
      <c r="BK87" s="16">
        <f>VLOOKUP(BK$4,'Tüpoloogia tabel'!$C$1:$T$51,MATCH($A87,'Tüpoloogia tabel'!$C$1:$T$1,0),FALSE)</f>
        <v>2.0649999999999999</v>
      </c>
      <c r="BL87" s="216">
        <f t="shared" si="90"/>
        <v>8350.8119202433372</v>
      </c>
      <c r="BM87" s="1">
        <v>4</v>
      </c>
      <c r="BN87" s="1">
        <v>0</v>
      </c>
      <c r="BO87" s="1">
        <f t="shared" si="91"/>
        <v>30</v>
      </c>
      <c r="BP87" s="217">
        <f t="shared" si="92"/>
        <v>270.13842105263154</v>
      </c>
      <c r="BQ87" s="217">
        <f t="shared" ref="BQ87:BS87" si="121">BP87</f>
        <v>270.13842105263154</v>
      </c>
      <c r="BR87" s="217">
        <f t="shared" si="121"/>
        <v>270.13842105263154</v>
      </c>
      <c r="BS87" s="217">
        <f t="shared" si="121"/>
        <v>270.13842105263154</v>
      </c>
      <c r="BT87" s="217">
        <f t="shared" si="94"/>
        <v>540.27684210526309</v>
      </c>
      <c r="BU87" s="217">
        <f t="shared" si="95"/>
        <v>1668.2968750000005</v>
      </c>
      <c r="BV87" s="217">
        <f t="shared" si="96"/>
        <v>1960.4188978608918</v>
      </c>
      <c r="BW87" s="217">
        <f t="shared" si="97"/>
        <v>1118.8733555226272</v>
      </c>
      <c r="BX87" s="216">
        <f t="shared" si="98"/>
        <v>0.60478582141000636</v>
      </c>
      <c r="BY87" s="216">
        <f t="shared" si="102"/>
        <v>729.37170062046766</v>
      </c>
      <c r="BZ87" s="216">
        <f t="shared" si="103"/>
        <v>10199.056976386431</v>
      </c>
      <c r="CA87" s="216">
        <f t="shared" si="104"/>
        <v>9080.1836208638051</v>
      </c>
      <c r="CB87" s="218">
        <f t="shared" si="99"/>
        <v>2.8091182053182489</v>
      </c>
    </row>
    <row r="88" spans="1:80" x14ac:dyDescent="0.25">
      <c r="A88" s="248" t="s">
        <v>474</v>
      </c>
      <c r="B88" s="231" t="s">
        <v>666</v>
      </c>
      <c r="C88" s="231" t="s">
        <v>462</v>
      </c>
      <c r="D88" s="249">
        <v>7</v>
      </c>
      <c r="E88" s="249">
        <v>4</v>
      </c>
      <c r="F88" s="250"/>
      <c r="G88" s="15">
        <f>(VLOOKUP(G$4,'Tüpoloogia tabel'!$C$1:$T$51,MATCH($A88,'Tüpoloogia tabel'!$C$1:$T$1,0),FALSE))*D88</f>
        <v>1391.652111111111</v>
      </c>
      <c r="H88" s="15">
        <f>(VLOOKUP(H$4,'Tüpoloogia tabel'!$C$1:$T$51,MATCH($A88,'Tüpoloogia tabel'!$C$1:$T$1,0),FALSE))*D88*E88</f>
        <v>92.392222222222216</v>
      </c>
      <c r="I88" s="15">
        <f>(VLOOKUP(I$4,'Tüpoloogia tabel'!$C$1:$T$51,MATCH($A88,'Tüpoloogia tabel'!$C$1:$T$1,0),FALSE))*D88*E88</f>
        <v>287.25277777777779</v>
      </c>
      <c r="J88" s="15">
        <f>(VLOOKUP(J$4,'Tüpoloogia tabel'!$C$1:$T$51,MATCH($A88,'Tüpoloogia tabel'!$C$1:$T$1,0),FALSE))*D88*E88</f>
        <v>5192.7109111111113</v>
      </c>
      <c r="K88" s="15">
        <f>(VLOOKUP(K$4,'Tüpoloogia tabel'!$C$1:$T$51,MATCH($A88,'Tüpoloogia tabel'!$C$1:$T$1,0),FALSE))*D88*E88</f>
        <v>4309.8618888888886</v>
      </c>
      <c r="L88" s="244">
        <f>VLOOKUP(L$4,'Tüpoloogia tabel'!$C$1:$T$51,MATCH($A88,'Tüpoloogia tabel'!$C$1:$T$1,0),FALSE)</f>
        <v>70</v>
      </c>
      <c r="M88" s="228">
        <f>VLOOKUP(M$4,'Tüpoloogia tabel'!$C$1:$T$51,MATCH($A88,'Tüpoloogia tabel'!$C$1:$T$1,0),FALSE)</f>
        <v>0</v>
      </c>
      <c r="N88" s="228">
        <f>VLOOKUP(N$4,'Tüpoloogia tabel'!$C$1:$T$51,MATCH($A88,'Tüpoloogia tabel'!$C$1:$T$1,0),FALSE)</f>
        <v>96.666666666666671</v>
      </c>
      <c r="O88" s="245">
        <f>VLOOKUP(O$4,'Tüpoloogia tabel'!$C$1:$T$51,MATCH($A88,'Tüpoloogia tabel'!$C$1:$T$1,0),FALSE)</f>
        <v>0.26409503068076284</v>
      </c>
      <c r="P88" s="228">
        <f>VLOOKUP(P$4,'Tüpoloogia tabel'!$C$1:$T$51,MATCH($A88,'Tüpoloogia tabel'!$C$1:$T$1,0),FALSE)</f>
        <v>63.333333333333329</v>
      </c>
      <c r="Q88" s="335">
        <f t="shared" si="83"/>
        <v>9981.3263157894744</v>
      </c>
      <c r="R88" s="336">
        <f t="shared" si="100"/>
        <v>7317.5876361863484</v>
      </c>
      <c r="S88" s="14">
        <f t="shared" si="84"/>
        <v>1391.652111111111</v>
      </c>
      <c r="T88" s="336">
        <f t="shared" si="85"/>
        <v>1391.652111111111</v>
      </c>
      <c r="U88" s="4">
        <f t="shared" si="86"/>
        <v>27.71999999999997</v>
      </c>
      <c r="V88" s="337">
        <f t="shared" si="87"/>
        <v>2636.0186796031267</v>
      </c>
      <c r="W88" s="338">
        <f t="shared" si="88"/>
        <v>3.7739210842533804</v>
      </c>
      <c r="X88" s="228">
        <f>VLOOKUP(X$4,'Tüpoloogia tabel'!$C$1:$T$51,MATCH($A88,'Tüpoloogia tabel'!$C$1:$T$1,0),FALSE)</f>
        <v>223.41379310344828</v>
      </c>
      <c r="Y88" s="228">
        <f>VLOOKUP(Y$4,'Tüpoloogia tabel'!$C$1:$T$51,MATCH($A88,'Tüpoloogia tabel'!$C$1:$T$1,0),FALSE)</f>
        <v>160.55172413793105</v>
      </c>
      <c r="Z88" s="229">
        <f>VLOOKUP(Z$4,'Tüpoloogia tabel'!$C$1:$T$51,MATCH($A88,'Tüpoloogia tabel'!$C$1:$T$1,0),FALSE)</f>
        <v>35.620689655172413</v>
      </c>
      <c r="AA88" s="235"/>
      <c r="AB88" s="235"/>
      <c r="AC88" s="15">
        <f>VLOOKUP(AC$4,'Tüpoloogia tabel'!$C$1:$T$51,MATCH($A88,'Tüpoloogia tabel'!$C$1:$T$1,0),FALSE)</f>
        <v>3.5061666666666658</v>
      </c>
      <c r="AD88" s="15">
        <f>VLOOKUP(AD$4,'Tüpoloogia tabel'!$C$1:$T$51,MATCH($A88,'Tüpoloogia tabel'!$C$1:$T$1,0),FALSE)</f>
        <v>2.5</v>
      </c>
      <c r="AE88" s="15">
        <f>VLOOKUP(AE$4,'Tüpoloogia tabel'!$C$1:$T$51,MATCH($A88,'Tüpoloogia tabel'!$C$1:$T$1,0),FALSE)</f>
        <v>2.2000000000000002</v>
      </c>
      <c r="AF88" s="15">
        <f>VLOOKUP(AF$4,'Tüpoloogia tabel'!$C$1:$T$51,MATCH($A88,'Tüpoloogia tabel'!$C$1:$T$1,0),FALSE)</f>
        <v>11.44736842105263</v>
      </c>
      <c r="AG88" s="15">
        <f>VLOOKUP(AG$4,'Tüpoloogia tabel'!$C$1:$T$51,MATCH($A88,'Tüpoloogia tabel'!$C$1:$T$1,0),FALSE)</f>
        <v>17.660263157894736</v>
      </c>
      <c r="AH88" s="15">
        <f>(VLOOKUP(AH$4,'Tüpoloogia tabel'!$C$1:$T$51,MATCH($A88,'Tüpoloogia tabel'!$C$1:$T$1,0),FALSE))*E88</f>
        <v>10</v>
      </c>
      <c r="AI88" s="15">
        <f>(VLOOKUP(AI$4,'Tüpoloogia tabel'!$C$1:$T$51,MATCH($A88,'Tüpoloogia tabel'!$C$1:$T$1,0),FALSE))*D88*E88</f>
        <v>13916.521111111109</v>
      </c>
      <c r="AJ88" s="15">
        <f t="shared" si="89"/>
        <v>270.13842105263154</v>
      </c>
      <c r="AK88" s="15">
        <f>VLOOKUP(AK$4,'Tüpoloogia tabel'!$C$1:$T$51,MATCH($A88,'Tüpoloogia tabel'!$C$1:$T$1,0),FALSE)</f>
        <v>0.8</v>
      </c>
      <c r="AL88" s="15">
        <f>VLOOKUP(AL$4,'Tüpoloogia tabel'!$C$1:$T$51,MATCH($A88,'Tüpoloogia tabel'!$C$1:$T$1,0),FALSE)</f>
        <v>1</v>
      </c>
      <c r="AM88" s="15">
        <f>VLOOKUP(AM$4,'Tüpoloogia tabel'!$C$1:$T$51,MATCH($A88,'Tüpoloogia tabel'!$C$1:$T$1,0),FALSE)</f>
        <v>0.7</v>
      </c>
      <c r="AN88" s="15">
        <f>VLOOKUP(AN$4,'Tüpoloogia tabel'!$C$1:$T$51,MATCH($A88,'Tüpoloogia tabel'!$C$1:$T$1,0),FALSE)</f>
        <v>0.35</v>
      </c>
      <c r="AO88" s="15">
        <f>VLOOKUP(AO$4,'Tüpoloogia tabel'!$C$1:$T$51,MATCH($A88,'Tüpoloogia tabel'!$C$1:$T$1,0),FALSE)</f>
        <v>2.6</v>
      </c>
      <c r="AP88" s="15">
        <f>VLOOKUP(AP$4,'Tüpoloogia tabel'!$C$1:$T$51,MATCH($A88,'Tüpoloogia tabel'!$C$1:$T$1,0),FALSE)</f>
        <v>2</v>
      </c>
      <c r="AQ88" s="15">
        <f>VLOOKUP(AQ$4,'Tüpoloogia tabel'!$C$1:$T$51,MATCH($A88,'Tüpoloogia tabel'!$C$1:$T$1,0),FALSE)</f>
        <v>2.9</v>
      </c>
      <c r="AR88" s="16">
        <f>VLOOKUP(AR$4,'Tüpoloogia tabel'!$C$1:$T$51,MATCH($A88,'Tüpoloogia tabel'!$C$1:$T$1,0),FALSE)</f>
        <v>0.26</v>
      </c>
      <c r="AS88" s="16">
        <f>VLOOKUP(AS$4,'Tüpoloogia tabel'!$C$1:$T$51,MATCH($A88,'Tüpoloogia tabel'!$C$1:$T$1,0),FALSE)</f>
        <v>0.49</v>
      </c>
      <c r="AT88" s="16">
        <f>VLOOKUP(AT$4,'Tüpoloogia tabel'!$C$1:$T$51,MATCH($A88,'Tüpoloogia tabel'!$C$1:$T$1,0),FALSE)</f>
        <v>0.40500000000000003</v>
      </c>
      <c r="AU88" s="16">
        <f>VLOOKUP(AU$4,'Tüpoloogia tabel'!$C$1:$T$51,MATCH($A88,'Tüpoloogia tabel'!$C$1:$T$1,0),FALSE)</f>
        <v>0.15</v>
      </c>
      <c r="AV88" s="16">
        <f>VLOOKUP(AV$4,'Tüpoloogia tabel'!$C$1:$T$51,MATCH($A88,'Tüpoloogia tabel'!$C$1:$T$1,0),FALSE)</f>
        <v>0.2</v>
      </c>
      <c r="AW88" s="16">
        <f>VLOOKUP(AW$4,'Tüpoloogia tabel'!$C$1:$T$51,MATCH($A88,'Tüpoloogia tabel'!$C$1:$T$1,0),FALSE)</f>
        <v>0.01</v>
      </c>
      <c r="AX88" s="16">
        <f>VLOOKUP(AX$4,'Tüpoloogia tabel'!$C$1:$T$51,MATCH($A88,'Tüpoloogia tabel'!$C$1:$T$1,0),FALSE)</f>
        <v>0</v>
      </c>
      <c r="AY88" s="16">
        <f>VLOOKUP(AY$4,'Tüpoloogia tabel'!$C$1:$T$51,MATCH($A88,'Tüpoloogia tabel'!$C$1:$T$1,0),FALSE)</f>
        <v>0.42</v>
      </c>
      <c r="AZ88" s="16">
        <f>VLOOKUP(AZ$4,'Tüpoloogia tabel'!$C$1:$T$51,MATCH($A88,'Tüpoloogia tabel'!$C$1:$T$1,0),FALSE)</f>
        <v>3.1</v>
      </c>
      <c r="BA88" s="232">
        <f>VLOOKUP(BA$4,'Tüpoloogia tabel'!$C$1:$T$51,MATCH($A88,'Tüpoloogia tabel'!$C$1:$T$1,0),FALSE)</f>
        <v>0.30000000000000043</v>
      </c>
      <c r="BB88" s="232">
        <f>VLOOKUP(BB$4,'Tüpoloogia tabel'!$C$1:$T$51,MATCH($A88,'Tüpoloogia tabel'!$C$1:$T$1,0),FALSE)</f>
        <v>0.37</v>
      </c>
      <c r="BC88" s="232">
        <f>VLOOKUP(BC$4,'Tüpoloogia tabel'!$C$1:$T$51,MATCH($A88,'Tüpoloogia tabel'!$C$1:$T$1,0),FALSE)</f>
        <v>0.35</v>
      </c>
      <c r="BD88" s="232">
        <f>VLOOKUP(BD$4,'Tüpoloogia tabel'!$C$1:$T$51,MATCH($A88,'Tüpoloogia tabel'!$C$1:$T$1,0),FALSE)</f>
        <v>0.45</v>
      </c>
      <c r="BE88" s="232">
        <f>VLOOKUP(BE$4,'Tüpoloogia tabel'!$C$1:$T$51,MATCH($A88,'Tüpoloogia tabel'!$C$1:$T$1,0),FALSE)</f>
        <v>0.30000000000000043</v>
      </c>
      <c r="BF88" s="16">
        <f>VLOOKUP(BF$4,'Tüpoloogia tabel'!$C$1:$T$51,MATCH($A88,'Tüpoloogia tabel'!$C$1:$T$1,0),FALSE)</f>
        <v>1.7999999999999998</v>
      </c>
      <c r="BG88" s="16">
        <f>VLOOKUP(BG$4,'Tüpoloogia tabel'!$C$1:$T$51,MATCH($A88,'Tüpoloogia tabel'!$C$1:$T$1,0),FALSE)</f>
        <v>2.199999999999998</v>
      </c>
      <c r="BH88" s="16">
        <f>VLOOKUP(BH$4,'Tüpoloogia tabel'!$C$1:$T$51,MATCH($A88,'Tüpoloogia tabel'!$C$1:$T$1,0),FALSE)</f>
        <v>1.4599999999999973</v>
      </c>
      <c r="BI88" s="16">
        <f>VLOOKUP(BI$4,'Tüpoloogia tabel'!$C$1:$T$51,MATCH($A88,'Tüpoloogia tabel'!$C$1:$T$1,0),FALSE)</f>
        <v>1.579333333333335</v>
      </c>
      <c r="BJ88" s="16">
        <f>VLOOKUP(BJ$4,'Tüpoloogia tabel'!$C$1:$T$51,MATCH($A88,'Tüpoloogia tabel'!$C$1:$T$1,0),FALSE)</f>
        <v>0.8</v>
      </c>
      <c r="BK88" s="16">
        <f>VLOOKUP(BK$4,'Tüpoloogia tabel'!$C$1:$T$51,MATCH($A88,'Tüpoloogia tabel'!$C$1:$T$1,0),FALSE)</f>
        <v>2.0649999999999999</v>
      </c>
      <c r="BL88" s="216">
        <f t="shared" si="90"/>
        <v>13323.879686115644</v>
      </c>
      <c r="BM88" s="1">
        <v>4</v>
      </c>
      <c r="BN88" s="1">
        <v>0</v>
      </c>
      <c r="BO88" s="1">
        <f t="shared" si="91"/>
        <v>40</v>
      </c>
      <c r="BP88" s="217">
        <f t="shared" si="92"/>
        <v>270.13842105263154</v>
      </c>
      <c r="BQ88" s="217">
        <f t="shared" ref="BQ88:BS88" si="122">BP88</f>
        <v>270.13842105263154</v>
      </c>
      <c r="BR88" s="217">
        <f t="shared" si="122"/>
        <v>270.13842105263154</v>
      </c>
      <c r="BS88" s="217">
        <f t="shared" si="122"/>
        <v>270.13842105263154</v>
      </c>
      <c r="BT88" s="217">
        <f t="shared" si="94"/>
        <v>810.41526315789463</v>
      </c>
      <c r="BU88" s="217">
        <f t="shared" si="95"/>
        <v>2942.5277777777778</v>
      </c>
      <c r="BV88" s="217">
        <f t="shared" si="96"/>
        <v>3474.5627483738763</v>
      </c>
      <c r="BW88" s="217">
        <f t="shared" si="97"/>
        <v>1760.1151569486069</v>
      </c>
      <c r="BX88" s="216">
        <f t="shared" si="98"/>
        <v>0.97933980898310624</v>
      </c>
      <c r="BY88" s="216">
        <f t="shared" si="102"/>
        <v>1181.0838096336261</v>
      </c>
      <c r="BZ88" s="216">
        <f t="shared" si="103"/>
        <v>16265.078652697877</v>
      </c>
      <c r="CA88" s="216">
        <f t="shared" si="104"/>
        <v>14504.963495749271</v>
      </c>
      <c r="CB88" s="218">
        <f t="shared" si="99"/>
        <v>3.3655286108225497</v>
      </c>
    </row>
    <row r="89" spans="1:80" x14ac:dyDescent="0.25">
      <c r="A89" s="248" t="s">
        <v>474</v>
      </c>
      <c r="B89" s="231" t="s">
        <v>667</v>
      </c>
      <c r="C89" s="231" t="s">
        <v>462</v>
      </c>
      <c r="D89" s="249">
        <v>7</v>
      </c>
      <c r="E89" s="249">
        <v>5</v>
      </c>
      <c r="F89" s="250"/>
      <c r="G89" s="15">
        <f>(VLOOKUP(G$4,'Tüpoloogia tabel'!$C$1:$T$51,MATCH($A89,'Tüpoloogia tabel'!$C$1:$T$1,0),FALSE))*D89</f>
        <v>1391.652111111111</v>
      </c>
      <c r="H89" s="15">
        <f>(VLOOKUP(H$4,'Tüpoloogia tabel'!$C$1:$T$51,MATCH($A89,'Tüpoloogia tabel'!$C$1:$T$1,0),FALSE))*D89*E89</f>
        <v>115.49027777777778</v>
      </c>
      <c r="I89" s="15">
        <f>(VLOOKUP(I$4,'Tüpoloogia tabel'!$C$1:$T$51,MATCH($A89,'Tüpoloogia tabel'!$C$1:$T$1,0),FALSE))*D89*E89</f>
        <v>359.06597222222223</v>
      </c>
      <c r="J89" s="15">
        <f>(VLOOKUP(J$4,'Tüpoloogia tabel'!$C$1:$T$51,MATCH($A89,'Tüpoloogia tabel'!$C$1:$T$1,0),FALSE))*D89*E89</f>
        <v>6490.8886388888895</v>
      </c>
      <c r="K89" s="15">
        <f>(VLOOKUP(K$4,'Tüpoloogia tabel'!$C$1:$T$51,MATCH($A89,'Tüpoloogia tabel'!$C$1:$T$1,0),FALSE))*D89*E89</f>
        <v>5387.3273611111108</v>
      </c>
      <c r="L89" s="244">
        <f>VLOOKUP(L$4,'Tüpoloogia tabel'!$C$1:$T$51,MATCH($A89,'Tüpoloogia tabel'!$C$1:$T$1,0),FALSE)</f>
        <v>70</v>
      </c>
      <c r="M89" s="228">
        <f>VLOOKUP(M$4,'Tüpoloogia tabel'!$C$1:$T$51,MATCH($A89,'Tüpoloogia tabel'!$C$1:$T$1,0),FALSE)</f>
        <v>0</v>
      </c>
      <c r="N89" s="228">
        <f>VLOOKUP(N$4,'Tüpoloogia tabel'!$C$1:$T$51,MATCH($A89,'Tüpoloogia tabel'!$C$1:$T$1,0),FALSE)</f>
        <v>96.666666666666671</v>
      </c>
      <c r="O89" s="245">
        <f>VLOOKUP(O$4,'Tüpoloogia tabel'!$C$1:$T$51,MATCH($A89,'Tüpoloogia tabel'!$C$1:$T$1,0),FALSE)</f>
        <v>0.26409503068076284</v>
      </c>
      <c r="P89" s="228">
        <f>VLOOKUP(P$4,'Tüpoloogia tabel'!$C$1:$T$51,MATCH($A89,'Tüpoloogia tabel'!$C$1:$T$1,0),FALSE)</f>
        <v>63.333333333333329</v>
      </c>
      <c r="Q89" s="335">
        <f t="shared" si="83"/>
        <v>15567.20394736842</v>
      </c>
      <c r="R89" s="336">
        <f t="shared" si="100"/>
        <v>11428.262743274465</v>
      </c>
      <c r="S89" s="14">
        <f t="shared" si="84"/>
        <v>1391.652111111111</v>
      </c>
      <c r="T89" s="336">
        <f t="shared" si="85"/>
        <v>1391.652111111111</v>
      </c>
      <c r="U89" s="4">
        <f t="shared" si="86"/>
        <v>27.71999999999997</v>
      </c>
      <c r="V89" s="337">
        <f t="shared" si="87"/>
        <v>4111.2212040939557</v>
      </c>
      <c r="W89" s="338">
        <f t="shared" si="88"/>
        <v>4.4648521440622249</v>
      </c>
      <c r="X89" s="228">
        <f>VLOOKUP(X$4,'Tüpoloogia tabel'!$C$1:$T$51,MATCH($A89,'Tüpoloogia tabel'!$C$1:$T$1,0),FALSE)</f>
        <v>223.41379310344828</v>
      </c>
      <c r="Y89" s="228">
        <f>VLOOKUP(Y$4,'Tüpoloogia tabel'!$C$1:$T$51,MATCH($A89,'Tüpoloogia tabel'!$C$1:$T$1,0),FALSE)</f>
        <v>160.55172413793105</v>
      </c>
      <c r="Z89" s="229">
        <f>VLOOKUP(Z$4,'Tüpoloogia tabel'!$C$1:$T$51,MATCH($A89,'Tüpoloogia tabel'!$C$1:$T$1,0),FALSE)</f>
        <v>35.620689655172413</v>
      </c>
      <c r="AA89" s="235"/>
      <c r="AB89" s="235"/>
      <c r="AC89" s="15">
        <f>VLOOKUP(AC$4,'Tüpoloogia tabel'!$C$1:$T$51,MATCH($A89,'Tüpoloogia tabel'!$C$1:$T$1,0),FALSE)</f>
        <v>3.5061666666666658</v>
      </c>
      <c r="AD89" s="15">
        <f>VLOOKUP(AD$4,'Tüpoloogia tabel'!$C$1:$T$51,MATCH($A89,'Tüpoloogia tabel'!$C$1:$T$1,0),FALSE)</f>
        <v>2.5</v>
      </c>
      <c r="AE89" s="15">
        <f>VLOOKUP(AE$4,'Tüpoloogia tabel'!$C$1:$T$51,MATCH($A89,'Tüpoloogia tabel'!$C$1:$T$1,0),FALSE)</f>
        <v>2.2000000000000002</v>
      </c>
      <c r="AF89" s="15">
        <f>VLOOKUP(AF$4,'Tüpoloogia tabel'!$C$1:$T$51,MATCH($A89,'Tüpoloogia tabel'!$C$1:$T$1,0),FALSE)</f>
        <v>11.44736842105263</v>
      </c>
      <c r="AG89" s="15">
        <f>VLOOKUP(AG$4,'Tüpoloogia tabel'!$C$1:$T$51,MATCH($A89,'Tüpoloogia tabel'!$C$1:$T$1,0),FALSE)</f>
        <v>17.660263157894736</v>
      </c>
      <c r="AH89" s="15">
        <f>(VLOOKUP(AH$4,'Tüpoloogia tabel'!$C$1:$T$51,MATCH($A89,'Tüpoloogia tabel'!$C$1:$T$1,0),FALSE))*E89</f>
        <v>12.5</v>
      </c>
      <c r="AI89" s="15">
        <f>(VLOOKUP(AI$4,'Tüpoloogia tabel'!$C$1:$T$51,MATCH($A89,'Tüpoloogia tabel'!$C$1:$T$1,0),FALSE))*D89*E89</f>
        <v>17395.651388888888</v>
      </c>
      <c r="AJ89" s="15">
        <f t="shared" si="89"/>
        <v>270.13842105263154</v>
      </c>
      <c r="AK89" s="15">
        <f>VLOOKUP(AK$4,'Tüpoloogia tabel'!$C$1:$T$51,MATCH($A89,'Tüpoloogia tabel'!$C$1:$T$1,0),FALSE)</f>
        <v>0.8</v>
      </c>
      <c r="AL89" s="15">
        <f>VLOOKUP(AL$4,'Tüpoloogia tabel'!$C$1:$T$51,MATCH($A89,'Tüpoloogia tabel'!$C$1:$T$1,0),FALSE)</f>
        <v>1</v>
      </c>
      <c r="AM89" s="15">
        <f>VLOOKUP(AM$4,'Tüpoloogia tabel'!$C$1:$T$51,MATCH($A89,'Tüpoloogia tabel'!$C$1:$T$1,0),FALSE)</f>
        <v>0.7</v>
      </c>
      <c r="AN89" s="15">
        <f>VLOOKUP(AN$4,'Tüpoloogia tabel'!$C$1:$T$51,MATCH($A89,'Tüpoloogia tabel'!$C$1:$T$1,0),FALSE)</f>
        <v>0.35</v>
      </c>
      <c r="AO89" s="15">
        <f>VLOOKUP(AO$4,'Tüpoloogia tabel'!$C$1:$T$51,MATCH($A89,'Tüpoloogia tabel'!$C$1:$T$1,0),FALSE)</f>
        <v>2.6</v>
      </c>
      <c r="AP89" s="15">
        <f>VLOOKUP(AP$4,'Tüpoloogia tabel'!$C$1:$T$51,MATCH($A89,'Tüpoloogia tabel'!$C$1:$T$1,0),FALSE)</f>
        <v>2</v>
      </c>
      <c r="AQ89" s="15">
        <f>VLOOKUP(AQ$4,'Tüpoloogia tabel'!$C$1:$T$51,MATCH($A89,'Tüpoloogia tabel'!$C$1:$T$1,0),FALSE)</f>
        <v>2.9</v>
      </c>
      <c r="AR89" s="16">
        <f>VLOOKUP(AR$4,'Tüpoloogia tabel'!$C$1:$T$51,MATCH($A89,'Tüpoloogia tabel'!$C$1:$T$1,0),FALSE)</f>
        <v>0.26</v>
      </c>
      <c r="AS89" s="16">
        <f>VLOOKUP(AS$4,'Tüpoloogia tabel'!$C$1:$T$51,MATCH($A89,'Tüpoloogia tabel'!$C$1:$T$1,0),FALSE)</f>
        <v>0.49</v>
      </c>
      <c r="AT89" s="16">
        <f>VLOOKUP(AT$4,'Tüpoloogia tabel'!$C$1:$T$51,MATCH($A89,'Tüpoloogia tabel'!$C$1:$T$1,0),FALSE)</f>
        <v>0.40500000000000003</v>
      </c>
      <c r="AU89" s="16">
        <f>VLOOKUP(AU$4,'Tüpoloogia tabel'!$C$1:$T$51,MATCH($A89,'Tüpoloogia tabel'!$C$1:$T$1,0),FALSE)</f>
        <v>0.15</v>
      </c>
      <c r="AV89" s="16">
        <f>VLOOKUP(AV$4,'Tüpoloogia tabel'!$C$1:$T$51,MATCH($A89,'Tüpoloogia tabel'!$C$1:$T$1,0),FALSE)</f>
        <v>0.2</v>
      </c>
      <c r="AW89" s="16">
        <f>VLOOKUP(AW$4,'Tüpoloogia tabel'!$C$1:$T$51,MATCH($A89,'Tüpoloogia tabel'!$C$1:$T$1,0),FALSE)</f>
        <v>0.01</v>
      </c>
      <c r="AX89" s="16">
        <f>VLOOKUP(AX$4,'Tüpoloogia tabel'!$C$1:$T$51,MATCH($A89,'Tüpoloogia tabel'!$C$1:$T$1,0),FALSE)</f>
        <v>0</v>
      </c>
      <c r="AY89" s="16">
        <f>VLOOKUP(AY$4,'Tüpoloogia tabel'!$C$1:$T$51,MATCH($A89,'Tüpoloogia tabel'!$C$1:$T$1,0),FALSE)</f>
        <v>0.42</v>
      </c>
      <c r="AZ89" s="16">
        <f>VLOOKUP(AZ$4,'Tüpoloogia tabel'!$C$1:$T$51,MATCH($A89,'Tüpoloogia tabel'!$C$1:$T$1,0),FALSE)</f>
        <v>3.1</v>
      </c>
      <c r="BA89" s="232">
        <f>VLOOKUP(BA$4,'Tüpoloogia tabel'!$C$1:$T$51,MATCH($A89,'Tüpoloogia tabel'!$C$1:$T$1,0),FALSE)</f>
        <v>0.30000000000000043</v>
      </c>
      <c r="BB89" s="232">
        <f>VLOOKUP(BB$4,'Tüpoloogia tabel'!$C$1:$T$51,MATCH($A89,'Tüpoloogia tabel'!$C$1:$T$1,0),FALSE)</f>
        <v>0.37</v>
      </c>
      <c r="BC89" s="232">
        <f>VLOOKUP(BC$4,'Tüpoloogia tabel'!$C$1:$T$51,MATCH($A89,'Tüpoloogia tabel'!$C$1:$T$1,0),FALSE)</f>
        <v>0.35</v>
      </c>
      <c r="BD89" s="232">
        <f>VLOOKUP(BD$4,'Tüpoloogia tabel'!$C$1:$T$51,MATCH($A89,'Tüpoloogia tabel'!$C$1:$T$1,0),FALSE)</f>
        <v>0.45</v>
      </c>
      <c r="BE89" s="232">
        <f>VLOOKUP(BE$4,'Tüpoloogia tabel'!$C$1:$T$51,MATCH($A89,'Tüpoloogia tabel'!$C$1:$T$1,0),FALSE)</f>
        <v>0.30000000000000043</v>
      </c>
      <c r="BF89" s="16">
        <f>VLOOKUP(BF$4,'Tüpoloogia tabel'!$C$1:$T$51,MATCH($A89,'Tüpoloogia tabel'!$C$1:$T$1,0),FALSE)</f>
        <v>1.7999999999999998</v>
      </c>
      <c r="BG89" s="16">
        <f>VLOOKUP(BG$4,'Tüpoloogia tabel'!$C$1:$T$51,MATCH($A89,'Tüpoloogia tabel'!$C$1:$T$1,0),FALSE)</f>
        <v>2.199999999999998</v>
      </c>
      <c r="BH89" s="16">
        <f>VLOOKUP(BH$4,'Tüpoloogia tabel'!$C$1:$T$51,MATCH($A89,'Tüpoloogia tabel'!$C$1:$T$1,0),FALSE)</f>
        <v>1.4599999999999973</v>
      </c>
      <c r="BI89" s="16">
        <f>VLOOKUP(BI$4,'Tüpoloogia tabel'!$C$1:$T$51,MATCH($A89,'Tüpoloogia tabel'!$C$1:$T$1,0),FALSE)</f>
        <v>1.579333333333335</v>
      </c>
      <c r="BJ89" s="16">
        <f>VLOOKUP(BJ$4,'Tüpoloogia tabel'!$C$1:$T$51,MATCH($A89,'Tüpoloogia tabel'!$C$1:$T$1,0),FALSE)</f>
        <v>0.8</v>
      </c>
      <c r="BK89" s="16">
        <f>VLOOKUP(BK$4,'Tüpoloogia tabel'!$C$1:$T$51,MATCH($A89,'Tüpoloogia tabel'!$C$1:$T$1,0),FALSE)</f>
        <v>2.0649999999999999</v>
      </c>
      <c r="BL89" s="216">
        <f t="shared" si="90"/>
        <v>19710.345073216879</v>
      </c>
      <c r="BM89" s="1">
        <v>4</v>
      </c>
      <c r="BN89" s="1">
        <v>0</v>
      </c>
      <c r="BO89" s="1">
        <f t="shared" si="91"/>
        <v>50</v>
      </c>
      <c r="BP89" s="217">
        <f t="shared" si="92"/>
        <v>270.13842105263154</v>
      </c>
      <c r="BQ89" s="217">
        <f t="shared" ref="BQ89:BS89" si="123">BP89</f>
        <v>270.13842105263154</v>
      </c>
      <c r="BR89" s="217">
        <f t="shared" si="123"/>
        <v>270.13842105263154</v>
      </c>
      <c r="BS89" s="217">
        <f t="shared" si="123"/>
        <v>270.13842105263154</v>
      </c>
      <c r="BT89" s="217">
        <f t="shared" si="94"/>
        <v>1080.5536842105262</v>
      </c>
      <c r="BU89" s="217">
        <f t="shared" si="95"/>
        <v>4575.8246527777774</v>
      </c>
      <c r="BV89" s="217">
        <f t="shared" si="96"/>
        <v>5419.0420411665391</v>
      </c>
      <c r="BW89" s="217">
        <f t="shared" si="97"/>
        <v>2582.0978441320517</v>
      </c>
      <c r="BX89" s="216">
        <f t="shared" si="98"/>
        <v>1.4603459383690707</v>
      </c>
      <c r="BY89" s="216">
        <f t="shared" si="102"/>
        <v>1761.1772016730993</v>
      </c>
      <c r="BZ89" s="216">
        <f t="shared" si="103"/>
        <v>24053.620119022031</v>
      </c>
      <c r="CA89" s="216">
        <f t="shared" si="104"/>
        <v>21471.522274889976</v>
      </c>
      <c r="CB89" s="218">
        <f t="shared" si="99"/>
        <v>3.9855610835688249</v>
      </c>
    </row>
    <row r="90" spans="1:80" x14ac:dyDescent="0.25">
      <c r="A90" s="248" t="s">
        <v>474</v>
      </c>
      <c r="B90" s="231" t="s">
        <v>668</v>
      </c>
      <c r="C90" s="231" t="s">
        <v>462</v>
      </c>
      <c r="D90" s="249">
        <v>8</v>
      </c>
      <c r="E90" s="249">
        <v>1</v>
      </c>
      <c r="F90" s="250"/>
      <c r="G90" s="15">
        <f>(VLOOKUP(G$4,'Tüpoloogia tabel'!$C$1:$T$51,MATCH($A90,'Tüpoloogia tabel'!$C$1:$T$1,0),FALSE))*D90</f>
        <v>1590.4595555555554</v>
      </c>
      <c r="H90" s="15">
        <f>(VLOOKUP(H$4,'Tüpoloogia tabel'!$C$1:$T$51,MATCH($A90,'Tüpoloogia tabel'!$C$1:$T$1,0),FALSE))*D90*E90</f>
        <v>26.397777777777776</v>
      </c>
      <c r="I90" s="15">
        <f>(VLOOKUP(I$4,'Tüpoloogia tabel'!$C$1:$T$51,MATCH($A90,'Tüpoloogia tabel'!$C$1:$T$1,0),FALSE))*D90*E90</f>
        <v>82.072222222222223</v>
      </c>
      <c r="J90" s="15">
        <f>(VLOOKUP(J$4,'Tüpoloogia tabel'!$C$1:$T$51,MATCH($A90,'Tüpoloogia tabel'!$C$1:$T$1,0),FALSE))*D90*E90</f>
        <v>1483.6316888888889</v>
      </c>
      <c r="K90" s="15">
        <f>(VLOOKUP(K$4,'Tüpoloogia tabel'!$C$1:$T$51,MATCH($A90,'Tüpoloogia tabel'!$C$1:$T$1,0),FALSE))*D90*E90</f>
        <v>1231.3891111111111</v>
      </c>
      <c r="L90" s="244">
        <f>VLOOKUP(L$4,'Tüpoloogia tabel'!$C$1:$T$51,MATCH($A90,'Tüpoloogia tabel'!$C$1:$T$1,0),FALSE)</f>
        <v>70</v>
      </c>
      <c r="M90" s="228">
        <f>VLOOKUP(M$4,'Tüpoloogia tabel'!$C$1:$T$51,MATCH($A90,'Tüpoloogia tabel'!$C$1:$T$1,0),FALSE)</f>
        <v>0</v>
      </c>
      <c r="N90" s="228">
        <f>VLOOKUP(N$4,'Tüpoloogia tabel'!$C$1:$T$51,MATCH($A90,'Tüpoloogia tabel'!$C$1:$T$1,0),FALSE)</f>
        <v>96.666666666666671</v>
      </c>
      <c r="O90" s="245">
        <f>VLOOKUP(O$4,'Tüpoloogia tabel'!$C$1:$T$51,MATCH($A90,'Tüpoloogia tabel'!$C$1:$T$1,0),FALSE)</f>
        <v>0.26409503068076284</v>
      </c>
      <c r="P90" s="228">
        <f>VLOOKUP(P$4,'Tüpoloogia tabel'!$C$1:$T$51,MATCH($A90,'Tüpoloogia tabel'!$C$1:$T$1,0),FALSE)</f>
        <v>63.333333333333329</v>
      </c>
      <c r="Q90" s="335">
        <f t="shared" si="83"/>
        <v>729.30526315789461</v>
      </c>
      <c r="R90" s="336">
        <f t="shared" si="100"/>
        <v>505.01936730856869</v>
      </c>
      <c r="S90" s="14">
        <f t="shared" si="84"/>
        <v>1590.4595555555554</v>
      </c>
      <c r="T90" s="336">
        <f t="shared" si="85"/>
        <v>1590.4595555555554</v>
      </c>
      <c r="U90" s="4">
        <f t="shared" si="86"/>
        <v>31.679999999999968</v>
      </c>
      <c r="V90" s="337">
        <f t="shared" si="87"/>
        <v>192.605895849326</v>
      </c>
      <c r="W90" s="338">
        <f t="shared" si="88"/>
        <v>2.9113966805739757</v>
      </c>
      <c r="X90" s="228">
        <f>VLOOKUP(X$4,'Tüpoloogia tabel'!$C$1:$T$51,MATCH($A90,'Tüpoloogia tabel'!$C$1:$T$1,0),FALSE)</f>
        <v>223.41379310344828</v>
      </c>
      <c r="Y90" s="228">
        <f>VLOOKUP(Y$4,'Tüpoloogia tabel'!$C$1:$T$51,MATCH($A90,'Tüpoloogia tabel'!$C$1:$T$1,0),FALSE)</f>
        <v>160.55172413793105</v>
      </c>
      <c r="Z90" s="229">
        <f>VLOOKUP(Z$4,'Tüpoloogia tabel'!$C$1:$T$51,MATCH($A90,'Tüpoloogia tabel'!$C$1:$T$1,0),FALSE)</f>
        <v>35.620689655172413</v>
      </c>
      <c r="AA90" s="235"/>
      <c r="AB90" s="235"/>
      <c r="AC90" s="15">
        <f>VLOOKUP(AC$4,'Tüpoloogia tabel'!$C$1:$T$51,MATCH($A90,'Tüpoloogia tabel'!$C$1:$T$1,0),FALSE)</f>
        <v>3.5061666666666658</v>
      </c>
      <c r="AD90" s="15">
        <f>VLOOKUP(AD$4,'Tüpoloogia tabel'!$C$1:$T$51,MATCH($A90,'Tüpoloogia tabel'!$C$1:$T$1,0),FALSE)</f>
        <v>2.5</v>
      </c>
      <c r="AE90" s="15">
        <f>VLOOKUP(AE$4,'Tüpoloogia tabel'!$C$1:$T$51,MATCH($A90,'Tüpoloogia tabel'!$C$1:$T$1,0),FALSE)</f>
        <v>2.2000000000000002</v>
      </c>
      <c r="AF90" s="15">
        <f>VLOOKUP(AF$4,'Tüpoloogia tabel'!$C$1:$T$51,MATCH($A90,'Tüpoloogia tabel'!$C$1:$T$1,0),FALSE)</f>
        <v>11.44736842105263</v>
      </c>
      <c r="AG90" s="15">
        <f>VLOOKUP(AG$4,'Tüpoloogia tabel'!$C$1:$T$51,MATCH($A90,'Tüpoloogia tabel'!$C$1:$T$1,0),FALSE)</f>
        <v>17.660263157894736</v>
      </c>
      <c r="AH90" s="15">
        <f>(VLOOKUP(AH$4,'Tüpoloogia tabel'!$C$1:$T$51,MATCH($A90,'Tüpoloogia tabel'!$C$1:$T$1,0),FALSE))*E90</f>
        <v>2.5</v>
      </c>
      <c r="AI90" s="15">
        <f>(VLOOKUP(AI$4,'Tüpoloogia tabel'!$C$1:$T$51,MATCH($A90,'Tüpoloogia tabel'!$C$1:$T$1,0),FALSE))*D90*E90</f>
        <v>3976.1488888888885</v>
      </c>
      <c r="AJ90" s="15">
        <f t="shared" si="89"/>
        <v>305.45894736842104</v>
      </c>
      <c r="AK90" s="15">
        <f>VLOOKUP(AK$4,'Tüpoloogia tabel'!$C$1:$T$51,MATCH($A90,'Tüpoloogia tabel'!$C$1:$T$1,0),FALSE)</f>
        <v>0.8</v>
      </c>
      <c r="AL90" s="15">
        <f>VLOOKUP(AL$4,'Tüpoloogia tabel'!$C$1:$T$51,MATCH($A90,'Tüpoloogia tabel'!$C$1:$T$1,0),FALSE)</f>
        <v>1</v>
      </c>
      <c r="AM90" s="15">
        <f>VLOOKUP(AM$4,'Tüpoloogia tabel'!$C$1:$T$51,MATCH($A90,'Tüpoloogia tabel'!$C$1:$T$1,0),FALSE)</f>
        <v>0.7</v>
      </c>
      <c r="AN90" s="15">
        <f>VLOOKUP(AN$4,'Tüpoloogia tabel'!$C$1:$T$51,MATCH($A90,'Tüpoloogia tabel'!$C$1:$T$1,0),FALSE)</f>
        <v>0.35</v>
      </c>
      <c r="AO90" s="15">
        <f>VLOOKUP(AO$4,'Tüpoloogia tabel'!$C$1:$T$51,MATCH($A90,'Tüpoloogia tabel'!$C$1:$T$1,0),FALSE)</f>
        <v>2.6</v>
      </c>
      <c r="AP90" s="15">
        <f>VLOOKUP(AP$4,'Tüpoloogia tabel'!$C$1:$T$51,MATCH($A90,'Tüpoloogia tabel'!$C$1:$T$1,0),FALSE)</f>
        <v>2</v>
      </c>
      <c r="AQ90" s="15">
        <f>VLOOKUP(AQ$4,'Tüpoloogia tabel'!$C$1:$T$51,MATCH($A90,'Tüpoloogia tabel'!$C$1:$T$1,0),FALSE)</f>
        <v>2.9</v>
      </c>
      <c r="AR90" s="16">
        <f>VLOOKUP(AR$4,'Tüpoloogia tabel'!$C$1:$T$51,MATCH($A90,'Tüpoloogia tabel'!$C$1:$T$1,0),FALSE)</f>
        <v>0.26</v>
      </c>
      <c r="AS90" s="16">
        <f>VLOOKUP(AS$4,'Tüpoloogia tabel'!$C$1:$T$51,MATCH($A90,'Tüpoloogia tabel'!$C$1:$T$1,0),FALSE)</f>
        <v>0.49</v>
      </c>
      <c r="AT90" s="16">
        <f>VLOOKUP(AT$4,'Tüpoloogia tabel'!$C$1:$T$51,MATCH($A90,'Tüpoloogia tabel'!$C$1:$T$1,0),FALSE)</f>
        <v>0.40500000000000003</v>
      </c>
      <c r="AU90" s="16">
        <f>VLOOKUP(AU$4,'Tüpoloogia tabel'!$C$1:$T$51,MATCH($A90,'Tüpoloogia tabel'!$C$1:$T$1,0),FALSE)</f>
        <v>0.15</v>
      </c>
      <c r="AV90" s="16">
        <f>VLOOKUP(AV$4,'Tüpoloogia tabel'!$C$1:$T$51,MATCH($A90,'Tüpoloogia tabel'!$C$1:$T$1,0),FALSE)</f>
        <v>0.2</v>
      </c>
      <c r="AW90" s="16">
        <f>VLOOKUP(AW$4,'Tüpoloogia tabel'!$C$1:$T$51,MATCH($A90,'Tüpoloogia tabel'!$C$1:$T$1,0),FALSE)</f>
        <v>0.01</v>
      </c>
      <c r="AX90" s="16">
        <f>VLOOKUP(AX$4,'Tüpoloogia tabel'!$C$1:$T$51,MATCH($A90,'Tüpoloogia tabel'!$C$1:$T$1,0),FALSE)</f>
        <v>0</v>
      </c>
      <c r="AY90" s="16">
        <f>VLOOKUP(AY$4,'Tüpoloogia tabel'!$C$1:$T$51,MATCH($A90,'Tüpoloogia tabel'!$C$1:$T$1,0),FALSE)</f>
        <v>0.42</v>
      </c>
      <c r="AZ90" s="16">
        <f>VLOOKUP(AZ$4,'Tüpoloogia tabel'!$C$1:$T$51,MATCH($A90,'Tüpoloogia tabel'!$C$1:$T$1,0),FALSE)</f>
        <v>3.1</v>
      </c>
      <c r="BA90" s="232">
        <f>VLOOKUP(BA$4,'Tüpoloogia tabel'!$C$1:$T$51,MATCH($A90,'Tüpoloogia tabel'!$C$1:$T$1,0),FALSE)</f>
        <v>0.30000000000000043</v>
      </c>
      <c r="BB90" s="232">
        <f>VLOOKUP(BB$4,'Tüpoloogia tabel'!$C$1:$T$51,MATCH($A90,'Tüpoloogia tabel'!$C$1:$T$1,0),FALSE)</f>
        <v>0.37</v>
      </c>
      <c r="BC90" s="232">
        <f>VLOOKUP(BC$4,'Tüpoloogia tabel'!$C$1:$T$51,MATCH($A90,'Tüpoloogia tabel'!$C$1:$T$1,0),FALSE)</f>
        <v>0.35</v>
      </c>
      <c r="BD90" s="232">
        <f>VLOOKUP(BD$4,'Tüpoloogia tabel'!$C$1:$T$51,MATCH($A90,'Tüpoloogia tabel'!$C$1:$T$1,0),FALSE)</f>
        <v>0.45</v>
      </c>
      <c r="BE90" s="232">
        <f>VLOOKUP(BE$4,'Tüpoloogia tabel'!$C$1:$T$51,MATCH($A90,'Tüpoloogia tabel'!$C$1:$T$1,0),FALSE)</f>
        <v>0.30000000000000043</v>
      </c>
      <c r="BF90" s="16">
        <f>VLOOKUP(BF$4,'Tüpoloogia tabel'!$C$1:$T$51,MATCH($A90,'Tüpoloogia tabel'!$C$1:$T$1,0),FALSE)</f>
        <v>1.7999999999999998</v>
      </c>
      <c r="BG90" s="16">
        <f>VLOOKUP(BG$4,'Tüpoloogia tabel'!$C$1:$T$51,MATCH($A90,'Tüpoloogia tabel'!$C$1:$T$1,0),FALSE)</f>
        <v>2.199999999999998</v>
      </c>
      <c r="BH90" s="16">
        <f>VLOOKUP(BH$4,'Tüpoloogia tabel'!$C$1:$T$51,MATCH($A90,'Tüpoloogia tabel'!$C$1:$T$1,0),FALSE)</f>
        <v>1.4599999999999973</v>
      </c>
      <c r="BI90" s="16">
        <f>VLOOKUP(BI$4,'Tüpoloogia tabel'!$C$1:$T$51,MATCH($A90,'Tüpoloogia tabel'!$C$1:$T$1,0),FALSE)</f>
        <v>1.579333333333335</v>
      </c>
      <c r="BJ90" s="16">
        <f>VLOOKUP(BJ$4,'Tüpoloogia tabel'!$C$1:$T$51,MATCH($A90,'Tüpoloogia tabel'!$C$1:$T$1,0),FALSE)</f>
        <v>0.8</v>
      </c>
      <c r="BK90" s="16">
        <f>VLOOKUP(BK$4,'Tüpoloogia tabel'!$C$1:$T$51,MATCH($A90,'Tüpoloogia tabel'!$C$1:$T$1,0),FALSE)</f>
        <v>2.0649999999999999</v>
      </c>
      <c r="BL90" s="216">
        <f t="shared" si="90"/>
        <v>3018.968275130439</v>
      </c>
      <c r="BM90" s="1">
        <v>4</v>
      </c>
      <c r="BN90" s="1">
        <v>0</v>
      </c>
      <c r="BO90" s="1">
        <f t="shared" si="91"/>
        <v>10</v>
      </c>
      <c r="BP90" s="217">
        <f t="shared" si="92"/>
        <v>305.45894736842104</v>
      </c>
      <c r="BQ90" s="217">
        <f t="shared" ref="BQ90:BS90" si="124">BP90</f>
        <v>305.45894736842104</v>
      </c>
      <c r="BR90" s="217">
        <f t="shared" si="124"/>
        <v>305.45894736842104</v>
      </c>
      <c r="BS90" s="217">
        <f t="shared" si="124"/>
        <v>305.45894736842104</v>
      </c>
      <c r="BT90" s="217">
        <f t="shared" si="94"/>
        <v>0</v>
      </c>
      <c r="BU90" s="217">
        <f t="shared" si="95"/>
        <v>225.18055555555554</v>
      </c>
      <c r="BV90" s="217">
        <f t="shared" si="96"/>
        <v>253.87576955107286</v>
      </c>
      <c r="BW90" s="217">
        <f t="shared" si="97"/>
        <v>428.43242321145061</v>
      </c>
      <c r="BX90" s="216">
        <f t="shared" si="98"/>
        <v>0.11414715774621739</v>
      </c>
      <c r="BY90" s="216">
        <f t="shared" si="102"/>
        <v>137.66147224193816</v>
      </c>
      <c r="BZ90" s="216">
        <f t="shared" si="103"/>
        <v>3585.0621705838275</v>
      </c>
      <c r="CA90" s="216">
        <f t="shared" si="104"/>
        <v>3156.6297473723771</v>
      </c>
      <c r="CB90" s="218">
        <f t="shared" si="99"/>
        <v>2.5634705706663885</v>
      </c>
    </row>
    <row r="91" spans="1:80" x14ac:dyDescent="0.25">
      <c r="A91" s="248" t="s">
        <v>474</v>
      </c>
      <c r="B91" s="231" t="s">
        <v>669</v>
      </c>
      <c r="C91" s="231" t="s">
        <v>462</v>
      </c>
      <c r="D91" s="249">
        <v>8</v>
      </c>
      <c r="E91" s="249">
        <v>2</v>
      </c>
      <c r="F91" s="250"/>
      <c r="G91" s="15">
        <f>(VLOOKUP(G$4,'Tüpoloogia tabel'!$C$1:$T$51,MATCH($A91,'Tüpoloogia tabel'!$C$1:$T$1,0),FALSE))*D91</f>
        <v>1590.4595555555554</v>
      </c>
      <c r="H91" s="15">
        <f>(VLOOKUP(H$4,'Tüpoloogia tabel'!$C$1:$T$51,MATCH($A91,'Tüpoloogia tabel'!$C$1:$T$1,0),FALSE))*D91*E91</f>
        <v>52.795555555555552</v>
      </c>
      <c r="I91" s="15">
        <f>(VLOOKUP(I$4,'Tüpoloogia tabel'!$C$1:$T$51,MATCH($A91,'Tüpoloogia tabel'!$C$1:$T$1,0),FALSE))*D91*E91</f>
        <v>164.14444444444445</v>
      </c>
      <c r="J91" s="15">
        <f>(VLOOKUP(J$4,'Tüpoloogia tabel'!$C$1:$T$51,MATCH($A91,'Tüpoloogia tabel'!$C$1:$T$1,0),FALSE))*D91*E91</f>
        <v>2967.2633777777778</v>
      </c>
      <c r="K91" s="15">
        <f>(VLOOKUP(K$4,'Tüpoloogia tabel'!$C$1:$T$51,MATCH($A91,'Tüpoloogia tabel'!$C$1:$T$1,0),FALSE))*D91*E91</f>
        <v>2462.7782222222222</v>
      </c>
      <c r="L91" s="244">
        <f>VLOOKUP(L$4,'Tüpoloogia tabel'!$C$1:$T$51,MATCH($A91,'Tüpoloogia tabel'!$C$1:$T$1,0),FALSE)</f>
        <v>70</v>
      </c>
      <c r="M91" s="228">
        <f>VLOOKUP(M$4,'Tüpoloogia tabel'!$C$1:$T$51,MATCH($A91,'Tüpoloogia tabel'!$C$1:$T$1,0),FALSE)</f>
        <v>0</v>
      </c>
      <c r="N91" s="228">
        <f>VLOOKUP(N$4,'Tüpoloogia tabel'!$C$1:$T$51,MATCH($A91,'Tüpoloogia tabel'!$C$1:$T$1,0),FALSE)</f>
        <v>96.666666666666671</v>
      </c>
      <c r="O91" s="245">
        <f>VLOOKUP(O$4,'Tüpoloogia tabel'!$C$1:$T$51,MATCH($A91,'Tüpoloogia tabel'!$C$1:$T$1,0),FALSE)</f>
        <v>0.26409503068076284</v>
      </c>
      <c r="P91" s="228">
        <f>VLOOKUP(P$4,'Tüpoloogia tabel'!$C$1:$T$51,MATCH($A91,'Tüpoloogia tabel'!$C$1:$T$1,0),FALSE)</f>
        <v>63.333333333333329</v>
      </c>
      <c r="Q91" s="335">
        <f t="shared" si="83"/>
        <v>2871.4315789473681</v>
      </c>
      <c r="R91" s="336">
        <f t="shared" si="100"/>
        <v>2081.4207680075515</v>
      </c>
      <c r="S91" s="14">
        <f t="shared" si="84"/>
        <v>1590.4595555555554</v>
      </c>
      <c r="T91" s="336">
        <f t="shared" si="85"/>
        <v>1590.4595555555554</v>
      </c>
      <c r="U91" s="4">
        <f t="shared" si="86"/>
        <v>31.679999999999968</v>
      </c>
      <c r="V91" s="337">
        <f t="shared" si="87"/>
        <v>758.3308109398165</v>
      </c>
      <c r="W91" s="338">
        <f t="shared" si="88"/>
        <v>2.6805203169609326</v>
      </c>
      <c r="X91" s="228">
        <f>VLOOKUP(X$4,'Tüpoloogia tabel'!$C$1:$T$51,MATCH($A91,'Tüpoloogia tabel'!$C$1:$T$1,0),FALSE)</f>
        <v>223.41379310344828</v>
      </c>
      <c r="Y91" s="228">
        <f>VLOOKUP(Y$4,'Tüpoloogia tabel'!$C$1:$T$51,MATCH($A91,'Tüpoloogia tabel'!$C$1:$T$1,0),FALSE)</f>
        <v>160.55172413793105</v>
      </c>
      <c r="Z91" s="229">
        <f>VLOOKUP(Z$4,'Tüpoloogia tabel'!$C$1:$T$51,MATCH($A91,'Tüpoloogia tabel'!$C$1:$T$1,0),FALSE)</f>
        <v>35.620689655172413</v>
      </c>
      <c r="AA91" s="235"/>
      <c r="AB91" s="235"/>
      <c r="AC91" s="15">
        <f>VLOOKUP(AC$4,'Tüpoloogia tabel'!$C$1:$T$51,MATCH($A91,'Tüpoloogia tabel'!$C$1:$T$1,0),FALSE)</f>
        <v>3.5061666666666658</v>
      </c>
      <c r="AD91" s="15">
        <f>VLOOKUP(AD$4,'Tüpoloogia tabel'!$C$1:$T$51,MATCH($A91,'Tüpoloogia tabel'!$C$1:$T$1,0),FALSE)</f>
        <v>2.5</v>
      </c>
      <c r="AE91" s="15">
        <f>VLOOKUP(AE$4,'Tüpoloogia tabel'!$C$1:$T$51,MATCH($A91,'Tüpoloogia tabel'!$C$1:$T$1,0),FALSE)</f>
        <v>2.2000000000000002</v>
      </c>
      <c r="AF91" s="15">
        <f>VLOOKUP(AF$4,'Tüpoloogia tabel'!$C$1:$T$51,MATCH($A91,'Tüpoloogia tabel'!$C$1:$T$1,0),FALSE)</f>
        <v>11.44736842105263</v>
      </c>
      <c r="AG91" s="15">
        <f>VLOOKUP(AG$4,'Tüpoloogia tabel'!$C$1:$T$51,MATCH($A91,'Tüpoloogia tabel'!$C$1:$T$1,0),FALSE)</f>
        <v>17.660263157894736</v>
      </c>
      <c r="AH91" s="15">
        <f>(VLOOKUP(AH$4,'Tüpoloogia tabel'!$C$1:$T$51,MATCH($A91,'Tüpoloogia tabel'!$C$1:$T$1,0),FALSE))*E91</f>
        <v>5</v>
      </c>
      <c r="AI91" s="15">
        <f>(VLOOKUP(AI$4,'Tüpoloogia tabel'!$C$1:$T$51,MATCH($A91,'Tüpoloogia tabel'!$C$1:$T$1,0),FALSE))*D91*E91</f>
        <v>7952.2977777777769</v>
      </c>
      <c r="AJ91" s="15">
        <f t="shared" si="89"/>
        <v>305.45894736842104</v>
      </c>
      <c r="AK91" s="15">
        <f>VLOOKUP(AK$4,'Tüpoloogia tabel'!$C$1:$T$51,MATCH($A91,'Tüpoloogia tabel'!$C$1:$T$1,0),FALSE)</f>
        <v>0.8</v>
      </c>
      <c r="AL91" s="15">
        <f>VLOOKUP(AL$4,'Tüpoloogia tabel'!$C$1:$T$51,MATCH($A91,'Tüpoloogia tabel'!$C$1:$T$1,0),FALSE)</f>
        <v>1</v>
      </c>
      <c r="AM91" s="15">
        <f>VLOOKUP(AM$4,'Tüpoloogia tabel'!$C$1:$T$51,MATCH($A91,'Tüpoloogia tabel'!$C$1:$T$1,0),FALSE)</f>
        <v>0.7</v>
      </c>
      <c r="AN91" s="15">
        <f>VLOOKUP(AN$4,'Tüpoloogia tabel'!$C$1:$T$51,MATCH($A91,'Tüpoloogia tabel'!$C$1:$T$1,0),FALSE)</f>
        <v>0.35</v>
      </c>
      <c r="AO91" s="15">
        <f>VLOOKUP(AO$4,'Tüpoloogia tabel'!$C$1:$T$51,MATCH($A91,'Tüpoloogia tabel'!$C$1:$T$1,0),FALSE)</f>
        <v>2.6</v>
      </c>
      <c r="AP91" s="15">
        <f>VLOOKUP(AP$4,'Tüpoloogia tabel'!$C$1:$T$51,MATCH($A91,'Tüpoloogia tabel'!$C$1:$T$1,0),FALSE)</f>
        <v>2</v>
      </c>
      <c r="AQ91" s="15">
        <f>VLOOKUP(AQ$4,'Tüpoloogia tabel'!$C$1:$T$51,MATCH($A91,'Tüpoloogia tabel'!$C$1:$T$1,0),FALSE)</f>
        <v>2.9</v>
      </c>
      <c r="AR91" s="16">
        <f>VLOOKUP(AR$4,'Tüpoloogia tabel'!$C$1:$T$51,MATCH($A91,'Tüpoloogia tabel'!$C$1:$T$1,0),FALSE)</f>
        <v>0.26</v>
      </c>
      <c r="AS91" s="16">
        <f>VLOOKUP(AS$4,'Tüpoloogia tabel'!$C$1:$T$51,MATCH($A91,'Tüpoloogia tabel'!$C$1:$T$1,0),FALSE)</f>
        <v>0.49</v>
      </c>
      <c r="AT91" s="16">
        <f>VLOOKUP(AT$4,'Tüpoloogia tabel'!$C$1:$T$51,MATCH($A91,'Tüpoloogia tabel'!$C$1:$T$1,0),FALSE)</f>
        <v>0.40500000000000003</v>
      </c>
      <c r="AU91" s="16">
        <f>VLOOKUP(AU$4,'Tüpoloogia tabel'!$C$1:$T$51,MATCH($A91,'Tüpoloogia tabel'!$C$1:$T$1,0),FALSE)</f>
        <v>0.15</v>
      </c>
      <c r="AV91" s="16">
        <f>VLOOKUP(AV$4,'Tüpoloogia tabel'!$C$1:$T$51,MATCH($A91,'Tüpoloogia tabel'!$C$1:$T$1,0),FALSE)</f>
        <v>0.2</v>
      </c>
      <c r="AW91" s="16">
        <f>VLOOKUP(AW$4,'Tüpoloogia tabel'!$C$1:$T$51,MATCH($A91,'Tüpoloogia tabel'!$C$1:$T$1,0),FALSE)</f>
        <v>0.01</v>
      </c>
      <c r="AX91" s="16">
        <f>VLOOKUP(AX$4,'Tüpoloogia tabel'!$C$1:$T$51,MATCH($A91,'Tüpoloogia tabel'!$C$1:$T$1,0),FALSE)</f>
        <v>0</v>
      </c>
      <c r="AY91" s="16">
        <f>VLOOKUP(AY$4,'Tüpoloogia tabel'!$C$1:$T$51,MATCH($A91,'Tüpoloogia tabel'!$C$1:$T$1,0),FALSE)</f>
        <v>0.42</v>
      </c>
      <c r="AZ91" s="16">
        <f>VLOOKUP(AZ$4,'Tüpoloogia tabel'!$C$1:$T$51,MATCH($A91,'Tüpoloogia tabel'!$C$1:$T$1,0),FALSE)</f>
        <v>3.1</v>
      </c>
      <c r="BA91" s="232">
        <f>VLOOKUP(BA$4,'Tüpoloogia tabel'!$C$1:$T$51,MATCH($A91,'Tüpoloogia tabel'!$C$1:$T$1,0),FALSE)</f>
        <v>0.30000000000000043</v>
      </c>
      <c r="BB91" s="232">
        <f>VLOOKUP(BB$4,'Tüpoloogia tabel'!$C$1:$T$51,MATCH($A91,'Tüpoloogia tabel'!$C$1:$T$1,0),FALSE)</f>
        <v>0.37</v>
      </c>
      <c r="BC91" s="232">
        <f>VLOOKUP(BC$4,'Tüpoloogia tabel'!$C$1:$T$51,MATCH($A91,'Tüpoloogia tabel'!$C$1:$T$1,0),FALSE)</f>
        <v>0.35</v>
      </c>
      <c r="BD91" s="232">
        <f>VLOOKUP(BD$4,'Tüpoloogia tabel'!$C$1:$T$51,MATCH($A91,'Tüpoloogia tabel'!$C$1:$T$1,0),FALSE)</f>
        <v>0.45</v>
      </c>
      <c r="BE91" s="232">
        <f>VLOOKUP(BE$4,'Tüpoloogia tabel'!$C$1:$T$51,MATCH($A91,'Tüpoloogia tabel'!$C$1:$T$1,0),FALSE)</f>
        <v>0.30000000000000043</v>
      </c>
      <c r="BF91" s="16">
        <f>VLOOKUP(BF$4,'Tüpoloogia tabel'!$C$1:$T$51,MATCH($A91,'Tüpoloogia tabel'!$C$1:$T$1,0),FALSE)</f>
        <v>1.7999999999999998</v>
      </c>
      <c r="BG91" s="16">
        <f>VLOOKUP(BG$4,'Tüpoloogia tabel'!$C$1:$T$51,MATCH($A91,'Tüpoloogia tabel'!$C$1:$T$1,0),FALSE)</f>
        <v>2.199999999999998</v>
      </c>
      <c r="BH91" s="16">
        <f>VLOOKUP(BH$4,'Tüpoloogia tabel'!$C$1:$T$51,MATCH($A91,'Tüpoloogia tabel'!$C$1:$T$1,0),FALSE)</f>
        <v>1.4599999999999973</v>
      </c>
      <c r="BI91" s="16">
        <f>VLOOKUP(BI$4,'Tüpoloogia tabel'!$C$1:$T$51,MATCH($A91,'Tüpoloogia tabel'!$C$1:$T$1,0),FALSE)</f>
        <v>1.579333333333335</v>
      </c>
      <c r="BJ91" s="16">
        <f>VLOOKUP(BJ$4,'Tüpoloogia tabel'!$C$1:$T$51,MATCH($A91,'Tüpoloogia tabel'!$C$1:$T$1,0),FALSE)</f>
        <v>0.8</v>
      </c>
      <c r="BK91" s="16">
        <f>VLOOKUP(BK$4,'Tüpoloogia tabel'!$C$1:$T$51,MATCH($A91,'Tüpoloogia tabel'!$C$1:$T$1,0),FALSE)</f>
        <v>2.0649999999999999</v>
      </c>
      <c r="BL91" s="216">
        <f t="shared" si="90"/>
        <v>5468.1117173796556</v>
      </c>
      <c r="BM91" s="1">
        <v>4</v>
      </c>
      <c r="BN91" s="1">
        <v>0</v>
      </c>
      <c r="BO91" s="1">
        <f t="shared" si="91"/>
        <v>20</v>
      </c>
      <c r="BP91" s="217">
        <f t="shared" si="92"/>
        <v>305.45894736842104</v>
      </c>
      <c r="BQ91" s="217">
        <f t="shared" ref="BQ91:BS91" si="125">BP91</f>
        <v>305.45894736842104</v>
      </c>
      <c r="BR91" s="217">
        <f t="shared" si="125"/>
        <v>305.45894736842104</v>
      </c>
      <c r="BS91" s="217">
        <f t="shared" si="125"/>
        <v>305.45894736842104</v>
      </c>
      <c r="BT91" s="217">
        <f t="shared" si="94"/>
        <v>305.45894736842104</v>
      </c>
      <c r="BU91" s="217">
        <f t="shared" si="95"/>
        <v>860.72222222222217</v>
      </c>
      <c r="BV91" s="217">
        <f t="shared" si="96"/>
        <v>999.56347313606273</v>
      </c>
      <c r="BW91" s="217">
        <f t="shared" si="97"/>
        <v>747.27584819083052</v>
      </c>
      <c r="BX91" s="216">
        <f t="shared" si="98"/>
        <v>0.32018200270738573</v>
      </c>
      <c r="BY91" s="216">
        <f t="shared" si="102"/>
        <v>386.1394952651072</v>
      </c>
      <c r="BZ91" s="216">
        <f t="shared" si="103"/>
        <v>6601.5270608355931</v>
      </c>
      <c r="CA91" s="216">
        <f t="shared" si="104"/>
        <v>5854.2512126447627</v>
      </c>
      <c r="CB91" s="218">
        <f t="shared" si="99"/>
        <v>2.3770923259839187</v>
      </c>
    </row>
    <row r="92" spans="1:80" x14ac:dyDescent="0.25">
      <c r="A92" s="248" t="s">
        <v>474</v>
      </c>
      <c r="B92" s="231" t="s">
        <v>670</v>
      </c>
      <c r="C92" s="231" t="s">
        <v>462</v>
      </c>
      <c r="D92" s="249">
        <v>8</v>
      </c>
      <c r="E92" s="249">
        <v>3</v>
      </c>
      <c r="F92" s="250"/>
      <c r="G92" s="15">
        <f>(VLOOKUP(G$4,'Tüpoloogia tabel'!$C$1:$T$51,MATCH($A92,'Tüpoloogia tabel'!$C$1:$T$1,0),FALSE))*D92</f>
        <v>1590.4595555555554</v>
      </c>
      <c r="H92" s="15">
        <f>(VLOOKUP(H$4,'Tüpoloogia tabel'!$C$1:$T$51,MATCH($A92,'Tüpoloogia tabel'!$C$1:$T$1,0),FALSE))*D92*E92</f>
        <v>79.193333333333328</v>
      </c>
      <c r="I92" s="15">
        <f>(VLOOKUP(I$4,'Tüpoloogia tabel'!$C$1:$T$51,MATCH($A92,'Tüpoloogia tabel'!$C$1:$T$1,0),FALSE))*D92*E92</f>
        <v>246.21666666666667</v>
      </c>
      <c r="J92" s="15">
        <f>(VLOOKUP(J$4,'Tüpoloogia tabel'!$C$1:$T$51,MATCH($A92,'Tüpoloogia tabel'!$C$1:$T$1,0),FALSE))*D92*E92</f>
        <v>4450.8950666666669</v>
      </c>
      <c r="K92" s="15">
        <f>(VLOOKUP(K$4,'Tüpoloogia tabel'!$C$1:$T$51,MATCH($A92,'Tüpoloogia tabel'!$C$1:$T$1,0),FALSE))*D92*E92</f>
        <v>3694.1673333333333</v>
      </c>
      <c r="L92" s="244">
        <f>VLOOKUP(L$4,'Tüpoloogia tabel'!$C$1:$T$51,MATCH($A92,'Tüpoloogia tabel'!$C$1:$T$1,0),FALSE)</f>
        <v>70</v>
      </c>
      <c r="M92" s="228">
        <f>VLOOKUP(M$4,'Tüpoloogia tabel'!$C$1:$T$51,MATCH($A92,'Tüpoloogia tabel'!$C$1:$T$1,0),FALSE)</f>
        <v>0</v>
      </c>
      <c r="N92" s="228">
        <f>VLOOKUP(N$4,'Tüpoloogia tabel'!$C$1:$T$51,MATCH($A92,'Tüpoloogia tabel'!$C$1:$T$1,0),FALSE)</f>
        <v>96.666666666666671</v>
      </c>
      <c r="O92" s="245">
        <f>VLOOKUP(O$4,'Tüpoloogia tabel'!$C$1:$T$51,MATCH($A92,'Tüpoloogia tabel'!$C$1:$T$1,0),FALSE)</f>
        <v>0.26409503068076284</v>
      </c>
      <c r="P92" s="228">
        <f>VLOOKUP(P$4,'Tüpoloogia tabel'!$C$1:$T$51,MATCH($A92,'Tüpoloogia tabel'!$C$1:$T$1,0),FALSE)</f>
        <v>63.333333333333329</v>
      </c>
      <c r="Q92" s="335">
        <f t="shared" si="83"/>
        <v>6426.3789473684201</v>
      </c>
      <c r="R92" s="336">
        <f t="shared" si="100"/>
        <v>4697.524202096949</v>
      </c>
      <c r="S92" s="14">
        <f t="shared" si="84"/>
        <v>1590.4595555555554</v>
      </c>
      <c r="T92" s="336">
        <f t="shared" si="85"/>
        <v>1590.4595555555554</v>
      </c>
      <c r="U92" s="4">
        <f t="shared" si="86"/>
        <v>31.679999999999968</v>
      </c>
      <c r="V92" s="337">
        <f t="shared" si="87"/>
        <v>1697.1747452714712</v>
      </c>
      <c r="W92" s="338">
        <f t="shared" si="88"/>
        <v>3.1503163340031235</v>
      </c>
      <c r="X92" s="228">
        <f>VLOOKUP(X$4,'Tüpoloogia tabel'!$C$1:$T$51,MATCH($A92,'Tüpoloogia tabel'!$C$1:$T$1,0),FALSE)</f>
        <v>223.41379310344828</v>
      </c>
      <c r="Y92" s="228">
        <f>VLOOKUP(Y$4,'Tüpoloogia tabel'!$C$1:$T$51,MATCH($A92,'Tüpoloogia tabel'!$C$1:$T$1,0),FALSE)</f>
        <v>160.55172413793105</v>
      </c>
      <c r="Z92" s="229">
        <f>VLOOKUP(Z$4,'Tüpoloogia tabel'!$C$1:$T$51,MATCH($A92,'Tüpoloogia tabel'!$C$1:$T$1,0),FALSE)</f>
        <v>35.620689655172413</v>
      </c>
      <c r="AA92" s="235"/>
      <c r="AB92" s="235"/>
      <c r="AC92" s="15">
        <f>VLOOKUP(AC$4,'Tüpoloogia tabel'!$C$1:$T$51,MATCH($A92,'Tüpoloogia tabel'!$C$1:$T$1,0),FALSE)</f>
        <v>3.5061666666666658</v>
      </c>
      <c r="AD92" s="15">
        <f>VLOOKUP(AD$4,'Tüpoloogia tabel'!$C$1:$T$51,MATCH($A92,'Tüpoloogia tabel'!$C$1:$T$1,0),FALSE)</f>
        <v>2.5</v>
      </c>
      <c r="AE92" s="15">
        <f>VLOOKUP(AE$4,'Tüpoloogia tabel'!$C$1:$T$51,MATCH($A92,'Tüpoloogia tabel'!$C$1:$T$1,0),FALSE)</f>
        <v>2.2000000000000002</v>
      </c>
      <c r="AF92" s="15">
        <f>VLOOKUP(AF$4,'Tüpoloogia tabel'!$C$1:$T$51,MATCH($A92,'Tüpoloogia tabel'!$C$1:$T$1,0),FALSE)</f>
        <v>11.44736842105263</v>
      </c>
      <c r="AG92" s="15">
        <f>VLOOKUP(AG$4,'Tüpoloogia tabel'!$C$1:$T$51,MATCH($A92,'Tüpoloogia tabel'!$C$1:$T$1,0),FALSE)</f>
        <v>17.660263157894736</v>
      </c>
      <c r="AH92" s="15">
        <f>(VLOOKUP(AH$4,'Tüpoloogia tabel'!$C$1:$T$51,MATCH($A92,'Tüpoloogia tabel'!$C$1:$T$1,0),FALSE))*E92</f>
        <v>7.5</v>
      </c>
      <c r="AI92" s="15">
        <f>(VLOOKUP(AI$4,'Tüpoloogia tabel'!$C$1:$T$51,MATCH($A92,'Tüpoloogia tabel'!$C$1:$T$1,0),FALSE))*D92*E92</f>
        <v>11928.446666666665</v>
      </c>
      <c r="AJ92" s="15">
        <f t="shared" si="89"/>
        <v>305.45894736842104</v>
      </c>
      <c r="AK92" s="15">
        <f>VLOOKUP(AK$4,'Tüpoloogia tabel'!$C$1:$T$51,MATCH($A92,'Tüpoloogia tabel'!$C$1:$T$1,0),FALSE)</f>
        <v>0.8</v>
      </c>
      <c r="AL92" s="15">
        <f>VLOOKUP(AL$4,'Tüpoloogia tabel'!$C$1:$T$51,MATCH($A92,'Tüpoloogia tabel'!$C$1:$T$1,0),FALSE)</f>
        <v>1</v>
      </c>
      <c r="AM92" s="15">
        <f>VLOOKUP(AM$4,'Tüpoloogia tabel'!$C$1:$T$51,MATCH($A92,'Tüpoloogia tabel'!$C$1:$T$1,0),FALSE)</f>
        <v>0.7</v>
      </c>
      <c r="AN92" s="15">
        <f>VLOOKUP(AN$4,'Tüpoloogia tabel'!$C$1:$T$51,MATCH($A92,'Tüpoloogia tabel'!$C$1:$T$1,0),FALSE)</f>
        <v>0.35</v>
      </c>
      <c r="AO92" s="15">
        <f>VLOOKUP(AO$4,'Tüpoloogia tabel'!$C$1:$T$51,MATCH($A92,'Tüpoloogia tabel'!$C$1:$T$1,0),FALSE)</f>
        <v>2.6</v>
      </c>
      <c r="AP92" s="15">
        <f>VLOOKUP(AP$4,'Tüpoloogia tabel'!$C$1:$T$51,MATCH($A92,'Tüpoloogia tabel'!$C$1:$T$1,0),FALSE)</f>
        <v>2</v>
      </c>
      <c r="AQ92" s="15">
        <f>VLOOKUP(AQ$4,'Tüpoloogia tabel'!$C$1:$T$51,MATCH($A92,'Tüpoloogia tabel'!$C$1:$T$1,0),FALSE)</f>
        <v>2.9</v>
      </c>
      <c r="AR92" s="16">
        <f>VLOOKUP(AR$4,'Tüpoloogia tabel'!$C$1:$T$51,MATCH($A92,'Tüpoloogia tabel'!$C$1:$T$1,0),FALSE)</f>
        <v>0.26</v>
      </c>
      <c r="AS92" s="16">
        <f>VLOOKUP(AS$4,'Tüpoloogia tabel'!$C$1:$T$51,MATCH($A92,'Tüpoloogia tabel'!$C$1:$T$1,0),FALSE)</f>
        <v>0.49</v>
      </c>
      <c r="AT92" s="16">
        <f>VLOOKUP(AT$4,'Tüpoloogia tabel'!$C$1:$T$51,MATCH($A92,'Tüpoloogia tabel'!$C$1:$T$1,0),FALSE)</f>
        <v>0.40500000000000003</v>
      </c>
      <c r="AU92" s="16">
        <f>VLOOKUP(AU$4,'Tüpoloogia tabel'!$C$1:$T$51,MATCH($A92,'Tüpoloogia tabel'!$C$1:$T$1,0),FALSE)</f>
        <v>0.15</v>
      </c>
      <c r="AV92" s="16">
        <f>VLOOKUP(AV$4,'Tüpoloogia tabel'!$C$1:$T$51,MATCH($A92,'Tüpoloogia tabel'!$C$1:$T$1,0),FALSE)</f>
        <v>0.2</v>
      </c>
      <c r="AW92" s="16">
        <f>VLOOKUP(AW$4,'Tüpoloogia tabel'!$C$1:$T$51,MATCH($A92,'Tüpoloogia tabel'!$C$1:$T$1,0),FALSE)</f>
        <v>0.01</v>
      </c>
      <c r="AX92" s="16">
        <f>VLOOKUP(AX$4,'Tüpoloogia tabel'!$C$1:$T$51,MATCH($A92,'Tüpoloogia tabel'!$C$1:$T$1,0),FALSE)</f>
        <v>0</v>
      </c>
      <c r="AY92" s="16">
        <f>VLOOKUP(AY$4,'Tüpoloogia tabel'!$C$1:$T$51,MATCH($A92,'Tüpoloogia tabel'!$C$1:$T$1,0),FALSE)</f>
        <v>0.42</v>
      </c>
      <c r="AZ92" s="16">
        <f>VLOOKUP(AZ$4,'Tüpoloogia tabel'!$C$1:$T$51,MATCH($A92,'Tüpoloogia tabel'!$C$1:$T$1,0),FALSE)</f>
        <v>3.1</v>
      </c>
      <c r="BA92" s="232">
        <f>VLOOKUP(BA$4,'Tüpoloogia tabel'!$C$1:$T$51,MATCH($A92,'Tüpoloogia tabel'!$C$1:$T$1,0),FALSE)</f>
        <v>0.30000000000000043</v>
      </c>
      <c r="BB92" s="232">
        <f>VLOOKUP(BB$4,'Tüpoloogia tabel'!$C$1:$T$51,MATCH($A92,'Tüpoloogia tabel'!$C$1:$T$1,0),FALSE)</f>
        <v>0.37</v>
      </c>
      <c r="BC92" s="232">
        <f>VLOOKUP(BC$4,'Tüpoloogia tabel'!$C$1:$T$51,MATCH($A92,'Tüpoloogia tabel'!$C$1:$T$1,0),FALSE)</f>
        <v>0.35</v>
      </c>
      <c r="BD92" s="232">
        <f>VLOOKUP(BD$4,'Tüpoloogia tabel'!$C$1:$T$51,MATCH($A92,'Tüpoloogia tabel'!$C$1:$T$1,0),FALSE)</f>
        <v>0.45</v>
      </c>
      <c r="BE92" s="232">
        <f>VLOOKUP(BE$4,'Tüpoloogia tabel'!$C$1:$T$51,MATCH($A92,'Tüpoloogia tabel'!$C$1:$T$1,0),FALSE)</f>
        <v>0.30000000000000043</v>
      </c>
      <c r="BF92" s="16">
        <f>VLOOKUP(BF$4,'Tüpoloogia tabel'!$C$1:$T$51,MATCH($A92,'Tüpoloogia tabel'!$C$1:$T$1,0),FALSE)</f>
        <v>1.7999999999999998</v>
      </c>
      <c r="BG92" s="16">
        <f>VLOOKUP(BG$4,'Tüpoloogia tabel'!$C$1:$T$51,MATCH($A92,'Tüpoloogia tabel'!$C$1:$T$1,0),FALSE)</f>
        <v>2.199999999999998</v>
      </c>
      <c r="BH92" s="16">
        <f>VLOOKUP(BH$4,'Tüpoloogia tabel'!$C$1:$T$51,MATCH($A92,'Tüpoloogia tabel'!$C$1:$T$1,0),FALSE)</f>
        <v>1.4599999999999973</v>
      </c>
      <c r="BI92" s="16">
        <f>VLOOKUP(BI$4,'Tüpoloogia tabel'!$C$1:$T$51,MATCH($A92,'Tüpoloogia tabel'!$C$1:$T$1,0),FALSE)</f>
        <v>1.579333333333335</v>
      </c>
      <c r="BJ92" s="16">
        <f>VLOOKUP(BJ$4,'Tüpoloogia tabel'!$C$1:$T$51,MATCH($A92,'Tüpoloogia tabel'!$C$1:$T$1,0),FALSE)</f>
        <v>0.8</v>
      </c>
      <c r="BK92" s="16">
        <f>VLOOKUP(BK$4,'Tüpoloogia tabel'!$C$1:$T$51,MATCH($A92,'Tüpoloogia tabel'!$C$1:$T$1,0),FALSE)</f>
        <v>2.0649999999999999</v>
      </c>
      <c r="BL92" s="216">
        <f t="shared" si="90"/>
        <v>9532.5667267476492</v>
      </c>
      <c r="BM92" s="1">
        <v>4</v>
      </c>
      <c r="BN92" s="1">
        <v>0</v>
      </c>
      <c r="BO92" s="1">
        <f t="shared" si="91"/>
        <v>30</v>
      </c>
      <c r="BP92" s="217">
        <f t="shared" si="92"/>
        <v>305.45894736842104</v>
      </c>
      <c r="BQ92" s="217">
        <f t="shared" ref="BQ92:BS92" si="126">BP92</f>
        <v>305.45894736842104</v>
      </c>
      <c r="BR92" s="217">
        <f t="shared" si="126"/>
        <v>305.45894736842104</v>
      </c>
      <c r="BS92" s="217">
        <f t="shared" si="126"/>
        <v>305.45894736842104</v>
      </c>
      <c r="BT92" s="217">
        <f t="shared" si="94"/>
        <v>610.91789473684207</v>
      </c>
      <c r="BU92" s="217">
        <f t="shared" si="95"/>
        <v>1906.625</v>
      </c>
      <c r="BV92" s="217">
        <f t="shared" si="96"/>
        <v>2237.0631107549693</v>
      </c>
      <c r="BW92" s="217">
        <f t="shared" si="97"/>
        <v>1272.6802854644557</v>
      </c>
      <c r="BX92" s="216">
        <f t="shared" si="98"/>
        <v>0.69033887108512015</v>
      </c>
      <c r="BY92" s="216">
        <f t="shared" si="102"/>
        <v>832.54867852865482</v>
      </c>
      <c r="BZ92" s="216">
        <f t="shared" si="103"/>
        <v>11637.795690740761</v>
      </c>
      <c r="CA92" s="216">
        <f t="shared" si="104"/>
        <v>10365.115405276305</v>
      </c>
      <c r="CB92" s="218">
        <f t="shared" si="99"/>
        <v>2.8058056038094028</v>
      </c>
    </row>
    <row r="93" spans="1:80" x14ac:dyDescent="0.25">
      <c r="A93" s="248" t="s">
        <v>474</v>
      </c>
      <c r="B93" s="231" t="s">
        <v>671</v>
      </c>
      <c r="C93" s="231" t="s">
        <v>462</v>
      </c>
      <c r="D93" s="249">
        <v>8</v>
      </c>
      <c r="E93" s="249">
        <v>4</v>
      </c>
      <c r="F93" s="250"/>
      <c r="G93" s="15">
        <f>(VLOOKUP(G$4,'Tüpoloogia tabel'!$C$1:$T$51,MATCH($A93,'Tüpoloogia tabel'!$C$1:$T$1,0),FALSE))*D93</f>
        <v>1590.4595555555554</v>
      </c>
      <c r="H93" s="15">
        <f>(VLOOKUP(H$4,'Tüpoloogia tabel'!$C$1:$T$51,MATCH($A93,'Tüpoloogia tabel'!$C$1:$T$1,0),FALSE))*D93*E93</f>
        <v>105.5911111111111</v>
      </c>
      <c r="I93" s="15">
        <f>(VLOOKUP(I$4,'Tüpoloogia tabel'!$C$1:$T$51,MATCH($A93,'Tüpoloogia tabel'!$C$1:$T$1,0),FALSE))*D93*E93</f>
        <v>328.28888888888889</v>
      </c>
      <c r="J93" s="15">
        <f>(VLOOKUP(J$4,'Tüpoloogia tabel'!$C$1:$T$51,MATCH($A93,'Tüpoloogia tabel'!$C$1:$T$1,0),FALSE))*D93*E93</f>
        <v>5934.5267555555556</v>
      </c>
      <c r="K93" s="15">
        <f>(VLOOKUP(K$4,'Tüpoloogia tabel'!$C$1:$T$51,MATCH($A93,'Tüpoloogia tabel'!$C$1:$T$1,0),FALSE))*D93*E93</f>
        <v>4925.5564444444444</v>
      </c>
      <c r="L93" s="244">
        <f>VLOOKUP(L$4,'Tüpoloogia tabel'!$C$1:$T$51,MATCH($A93,'Tüpoloogia tabel'!$C$1:$T$1,0),FALSE)</f>
        <v>70</v>
      </c>
      <c r="M93" s="228">
        <f>VLOOKUP(M$4,'Tüpoloogia tabel'!$C$1:$T$51,MATCH($A93,'Tüpoloogia tabel'!$C$1:$T$1,0),FALSE)</f>
        <v>0</v>
      </c>
      <c r="N93" s="228">
        <f>VLOOKUP(N$4,'Tüpoloogia tabel'!$C$1:$T$51,MATCH($A93,'Tüpoloogia tabel'!$C$1:$T$1,0),FALSE)</f>
        <v>96.666666666666671</v>
      </c>
      <c r="O93" s="245">
        <f>VLOOKUP(O$4,'Tüpoloogia tabel'!$C$1:$T$51,MATCH($A93,'Tüpoloogia tabel'!$C$1:$T$1,0),FALSE)</f>
        <v>0.26409503068076284</v>
      </c>
      <c r="P93" s="228">
        <f>VLOOKUP(P$4,'Tüpoloogia tabel'!$C$1:$T$51,MATCH($A93,'Tüpoloogia tabel'!$C$1:$T$1,0),FALSE)</f>
        <v>63.333333333333329</v>
      </c>
      <c r="Q93" s="335">
        <f t="shared" si="83"/>
        <v>11394.147368421052</v>
      </c>
      <c r="R93" s="336">
        <f t="shared" si="100"/>
        <v>8353.3296695767604</v>
      </c>
      <c r="S93" s="14">
        <f t="shared" si="84"/>
        <v>1590.4595555555554</v>
      </c>
      <c r="T93" s="336">
        <f t="shared" si="85"/>
        <v>1590.4595555555554</v>
      </c>
      <c r="U93" s="4">
        <f t="shared" si="86"/>
        <v>31.679999999999968</v>
      </c>
      <c r="V93" s="337">
        <f t="shared" si="87"/>
        <v>3009.1376988442912</v>
      </c>
      <c r="W93" s="338">
        <f t="shared" si="88"/>
        <v>3.7692046932609498</v>
      </c>
      <c r="X93" s="228">
        <f>VLOOKUP(X$4,'Tüpoloogia tabel'!$C$1:$T$51,MATCH($A93,'Tüpoloogia tabel'!$C$1:$T$1,0),FALSE)</f>
        <v>223.41379310344828</v>
      </c>
      <c r="Y93" s="228">
        <f>VLOOKUP(Y$4,'Tüpoloogia tabel'!$C$1:$T$51,MATCH($A93,'Tüpoloogia tabel'!$C$1:$T$1,0),FALSE)</f>
        <v>160.55172413793105</v>
      </c>
      <c r="Z93" s="229">
        <f>VLOOKUP(Z$4,'Tüpoloogia tabel'!$C$1:$T$51,MATCH($A93,'Tüpoloogia tabel'!$C$1:$T$1,0),FALSE)</f>
        <v>35.620689655172413</v>
      </c>
      <c r="AA93" s="235"/>
      <c r="AB93" s="235"/>
      <c r="AC93" s="15">
        <f>VLOOKUP(AC$4,'Tüpoloogia tabel'!$C$1:$T$51,MATCH($A93,'Tüpoloogia tabel'!$C$1:$T$1,0),FALSE)</f>
        <v>3.5061666666666658</v>
      </c>
      <c r="AD93" s="15">
        <f>VLOOKUP(AD$4,'Tüpoloogia tabel'!$C$1:$T$51,MATCH($A93,'Tüpoloogia tabel'!$C$1:$T$1,0),FALSE)</f>
        <v>2.5</v>
      </c>
      <c r="AE93" s="15">
        <f>VLOOKUP(AE$4,'Tüpoloogia tabel'!$C$1:$T$51,MATCH($A93,'Tüpoloogia tabel'!$C$1:$T$1,0),FALSE)</f>
        <v>2.2000000000000002</v>
      </c>
      <c r="AF93" s="15">
        <f>VLOOKUP(AF$4,'Tüpoloogia tabel'!$C$1:$T$51,MATCH($A93,'Tüpoloogia tabel'!$C$1:$T$1,0),FALSE)</f>
        <v>11.44736842105263</v>
      </c>
      <c r="AG93" s="15">
        <f>VLOOKUP(AG$4,'Tüpoloogia tabel'!$C$1:$T$51,MATCH($A93,'Tüpoloogia tabel'!$C$1:$T$1,0),FALSE)</f>
        <v>17.660263157894736</v>
      </c>
      <c r="AH93" s="15">
        <f>(VLOOKUP(AH$4,'Tüpoloogia tabel'!$C$1:$T$51,MATCH($A93,'Tüpoloogia tabel'!$C$1:$T$1,0),FALSE))*E93</f>
        <v>10</v>
      </c>
      <c r="AI93" s="15">
        <f>(VLOOKUP(AI$4,'Tüpoloogia tabel'!$C$1:$T$51,MATCH($A93,'Tüpoloogia tabel'!$C$1:$T$1,0),FALSE))*D93*E93</f>
        <v>15904.595555555554</v>
      </c>
      <c r="AJ93" s="15">
        <f t="shared" si="89"/>
        <v>305.45894736842104</v>
      </c>
      <c r="AK93" s="15">
        <f>VLOOKUP(AK$4,'Tüpoloogia tabel'!$C$1:$T$51,MATCH($A93,'Tüpoloogia tabel'!$C$1:$T$1,0),FALSE)</f>
        <v>0.8</v>
      </c>
      <c r="AL93" s="15">
        <f>VLOOKUP(AL$4,'Tüpoloogia tabel'!$C$1:$T$51,MATCH($A93,'Tüpoloogia tabel'!$C$1:$T$1,0),FALSE)</f>
        <v>1</v>
      </c>
      <c r="AM93" s="15">
        <f>VLOOKUP(AM$4,'Tüpoloogia tabel'!$C$1:$T$51,MATCH($A93,'Tüpoloogia tabel'!$C$1:$T$1,0),FALSE)</f>
        <v>0.7</v>
      </c>
      <c r="AN93" s="15">
        <f>VLOOKUP(AN$4,'Tüpoloogia tabel'!$C$1:$T$51,MATCH($A93,'Tüpoloogia tabel'!$C$1:$T$1,0),FALSE)</f>
        <v>0.35</v>
      </c>
      <c r="AO93" s="15">
        <f>VLOOKUP(AO$4,'Tüpoloogia tabel'!$C$1:$T$51,MATCH($A93,'Tüpoloogia tabel'!$C$1:$T$1,0),FALSE)</f>
        <v>2.6</v>
      </c>
      <c r="AP93" s="15">
        <f>VLOOKUP(AP$4,'Tüpoloogia tabel'!$C$1:$T$51,MATCH($A93,'Tüpoloogia tabel'!$C$1:$T$1,0),FALSE)</f>
        <v>2</v>
      </c>
      <c r="AQ93" s="15">
        <f>VLOOKUP(AQ$4,'Tüpoloogia tabel'!$C$1:$T$51,MATCH($A93,'Tüpoloogia tabel'!$C$1:$T$1,0),FALSE)</f>
        <v>2.9</v>
      </c>
      <c r="AR93" s="16">
        <f>VLOOKUP(AR$4,'Tüpoloogia tabel'!$C$1:$T$51,MATCH($A93,'Tüpoloogia tabel'!$C$1:$T$1,0),FALSE)</f>
        <v>0.26</v>
      </c>
      <c r="AS93" s="16">
        <f>VLOOKUP(AS$4,'Tüpoloogia tabel'!$C$1:$T$51,MATCH($A93,'Tüpoloogia tabel'!$C$1:$T$1,0),FALSE)</f>
        <v>0.49</v>
      </c>
      <c r="AT93" s="16">
        <f>VLOOKUP(AT$4,'Tüpoloogia tabel'!$C$1:$T$51,MATCH($A93,'Tüpoloogia tabel'!$C$1:$T$1,0),FALSE)</f>
        <v>0.40500000000000003</v>
      </c>
      <c r="AU93" s="16">
        <f>VLOOKUP(AU$4,'Tüpoloogia tabel'!$C$1:$T$51,MATCH($A93,'Tüpoloogia tabel'!$C$1:$T$1,0),FALSE)</f>
        <v>0.15</v>
      </c>
      <c r="AV93" s="16">
        <f>VLOOKUP(AV$4,'Tüpoloogia tabel'!$C$1:$T$51,MATCH($A93,'Tüpoloogia tabel'!$C$1:$T$1,0),FALSE)</f>
        <v>0.2</v>
      </c>
      <c r="AW93" s="16">
        <f>VLOOKUP(AW$4,'Tüpoloogia tabel'!$C$1:$T$51,MATCH($A93,'Tüpoloogia tabel'!$C$1:$T$1,0),FALSE)</f>
        <v>0.01</v>
      </c>
      <c r="AX93" s="16">
        <f>VLOOKUP(AX$4,'Tüpoloogia tabel'!$C$1:$T$51,MATCH($A93,'Tüpoloogia tabel'!$C$1:$T$1,0),FALSE)</f>
        <v>0</v>
      </c>
      <c r="AY93" s="16">
        <f>VLOOKUP(AY$4,'Tüpoloogia tabel'!$C$1:$T$51,MATCH($A93,'Tüpoloogia tabel'!$C$1:$T$1,0),FALSE)</f>
        <v>0.42</v>
      </c>
      <c r="AZ93" s="16">
        <f>VLOOKUP(AZ$4,'Tüpoloogia tabel'!$C$1:$T$51,MATCH($A93,'Tüpoloogia tabel'!$C$1:$T$1,0),FALSE)</f>
        <v>3.1</v>
      </c>
      <c r="BA93" s="232">
        <f>VLOOKUP(BA$4,'Tüpoloogia tabel'!$C$1:$T$51,MATCH($A93,'Tüpoloogia tabel'!$C$1:$T$1,0),FALSE)</f>
        <v>0.30000000000000043</v>
      </c>
      <c r="BB93" s="232">
        <f>VLOOKUP(BB$4,'Tüpoloogia tabel'!$C$1:$T$51,MATCH($A93,'Tüpoloogia tabel'!$C$1:$T$1,0),FALSE)</f>
        <v>0.37</v>
      </c>
      <c r="BC93" s="232">
        <f>VLOOKUP(BC$4,'Tüpoloogia tabel'!$C$1:$T$51,MATCH($A93,'Tüpoloogia tabel'!$C$1:$T$1,0),FALSE)</f>
        <v>0.35</v>
      </c>
      <c r="BD93" s="232">
        <f>VLOOKUP(BD$4,'Tüpoloogia tabel'!$C$1:$T$51,MATCH($A93,'Tüpoloogia tabel'!$C$1:$T$1,0),FALSE)</f>
        <v>0.45</v>
      </c>
      <c r="BE93" s="232">
        <f>VLOOKUP(BE$4,'Tüpoloogia tabel'!$C$1:$T$51,MATCH($A93,'Tüpoloogia tabel'!$C$1:$T$1,0),FALSE)</f>
        <v>0.30000000000000043</v>
      </c>
      <c r="BF93" s="16">
        <f>VLOOKUP(BF$4,'Tüpoloogia tabel'!$C$1:$T$51,MATCH($A93,'Tüpoloogia tabel'!$C$1:$T$1,0),FALSE)</f>
        <v>1.7999999999999998</v>
      </c>
      <c r="BG93" s="16">
        <f>VLOOKUP(BG$4,'Tüpoloogia tabel'!$C$1:$T$51,MATCH($A93,'Tüpoloogia tabel'!$C$1:$T$1,0),FALSE)</f>
        <v>2.199999999999998</v>
      </c>
      <c r="BH93" s="16">
        <f>VLOOKUP(BH$4,'Tüpoloogia tabel'!$C$1:$T$51,MATCH($A93,'Tüpoloogia tabel'!$C$1:$T$1,0),FALSE)</f>
        <v>1.4599999999999973</v>
      </c>
      <c r="BI93" s="16">
        <f>VLOOKUP(BI$4,'Tüpoloogia tabel'!$C$1:$T$51,MATCH($A93,'Tüpoloogia tabel'!$C$1:$T$1,0),FALSE)</f>
        <v>1.579333333333335</v>
      </c>
      <c r="BJ93" s="16">
        <f>VLOOKUP(BJ$4,'Tüpoloogia tabel'!$C$1:$T$51,MATCH($A93,'Tüpoloogia tabel'!$C$1:$T$1,0),FALSE)</f>
        <v>0.8</v>
      </c>
      <c r="BK93" s="16">
        <f>VLOOKUP(BK$4,'Tüpoloogia tabel'!$C$1:$T$51,MATCH($A93,'Tüpoloogia tabel'!$C$1:$T$1,0),FALSE)</f>
        <v>2.0649999999999999</v>
      </c>
      <c r="BL93" s="216">
        <f t="shared" si="90"/>
        <v>15212.333303234418</v>
      </c>
      <c r="BM93" s="1">
        <v>4</v>
      </c>
      <c r="BN93" s="1">
        <v>0</v>
      </c>
      <c r="BO93" s="1">
        <f t="shared" si="91"/>
        <v>40</v>
      </c>
      <c r="BP93" s="217">
        <f t="shared" si="92"/>
        <v>305.45894736842104</v>
      </c>
      <c r="BQ93" s="217">
        <f t="shared" ref="BQ93:BS93" si="127">BP93</f>
        <v>305.45894736842104</v>
      </c>
      <c r="BR93" s="217">
        <f t="shared" si="127"/>
        <v>305.45894736842104</v>
      </c>
      <c r="BS93" s="217">
        <f t="shared" si="127"/>
        <v>305.45894736842104</v>
      </c>
      <c r="BT93" s="217">
        <f t="shared" si="94"/>
        <v>916.37684210526311</v>
      </c>
      <c r="BU93" s="217">
        <f t="shared" si="95"/>
        <v>3362.8888888888887</v>
      </c>
      <c r="BV93" s="217">
        <f t="shared" si="96"/>
        <v>3966.3746824077939</v>
      </c>
      <c r="BW93" s="217">
        <f t="shared" si="97"/>
        <v>2004.645735032326</v>
      </c>
      <c r="BX93" s="216">
        <f t="shared" si="98"/>
        <v>1.1181189295646525</v>
      </c>
      <c r="BY93" s="216">
        <f t="shared" si="102"/>
        <v>1348.451429054971</v>
      </c>
      <c r="BZ93" s="216">
        <f t="shared" si="103"/>
        <v>18565.430467321716</v>
      </c>
      <c r="CA93" s="216">
        <f t="shared" si="104"/>
        <v>16560.78473228939</v>
      </c>
      <c r="CB93" s="218">
        <f t="shared" si="99"/>
        <v>3.3622160093137028</v>
      </c>
    </row>
    <row r="94" spans="1:80" x14ac:dyDescent="0.25">
      <c r="A94" s="248" t="s">
        <v>474</v>
      </c>
      <c r="B94" s="231" t="s">
        <v>672</v>
      </c>
      <c r="C94" s="231" t="s">
        <v>462</v>
      </c>
      <c r="D94" s="249">
        <v>8</v>
      </c>
      <c r="E94" s="249">
        <v>5</v>
      </c>
      <c r="F94" s="250"/>
      <c r="G94" s="15">
        <f>(VLOOKUP(G$4,'Tüpoloogia tabel'!$C$1:$T$51,MATCH($A94,'Tüpoloogia tabel'!$C$1:$T$1,0),FALSE))*D94</f>
        <v>1590.4595555555554</v>
      </c>
      <c r="H94" s="15">
        <f>(VLOOKUP(H$4,'Tüpoloogia tabel'!$C$1:$T$51,MATCH($A94,'Tüpoloogia tabel'!$C$1:$T$1,0),FALSE))*D94*E94</f>
        <v>131.98888888888888</v>
      </c>
      <c r="I94" s="15">
        <f>(VLOOKUP(I$4,'Tüpoloogia tabel'!$C$1:$T$51,MATCH($A94,'Tüpoloogia tabel'!$C$1:$T$1,0),FALSE))*D94*E94</f>
        <v>410.36111111111109</v>
      </c>
      <c r="J94" s="15">
        <f>(VLOOKUP(J$4,'Tüpoloogia tabel'!$C$1:$T$51,MATCH($A94,'Tüpoloogia tabel'!$C$1:$T$1,0),FALSE))*D94*E94</f>
        <v>7418.1584444444443</v>
      </c>
      <c r="K94" s="15">
        <f>(VLOOKUP(K$4,'Tüpoloogia tabel'!$C$1:$T$51,MATCH($A94,'Tüpoloogia tabel'!$C$1:$T$1,0),FALSE))*D94*E94</f>
        <v>6156.945555555556</v>
      </c>
      <c r="L94" s="244">
        <f>VLOOKUP(L$4,'Tüpoloogia tabel'!$C$1:$T$51,MATCH($A94,'Tüpoloogia tabel'!$C$1:$T$1,0),FALSE)</f>
        <v>70</v>
      </c>
      <c r="M94" s="228">
        <f>VLOOKUP(M$4,'Tüpoloogia tabel'!$C$1:$T$51,MATCH($A94,'Tüpoloogia tabel'!$C$1:$T$1,0),FALSE)</f>
        <v>0</v>
      </c>
      <c r="N94" s="228">
        <f>VLOOKUP(N$4,'Tüpoloogia tabel'!$C$1:$T$51,MATCH($A94,'Tüpoloogia tabel'!$C$1:$T$1,0),FALSE)</f>
        <v>96.666666666666671</v>
      </c>
      <c r="O94" s="245">
        <f>VLOOKUP(O$4,'Tüpoloogia tabel'!$C$1:$T$51,MATCH($A94,'Tüpoloogia tabel'!$C$1:$T$1,0),FALSE)</f>
        <v>0.26409503068076284</v>
      </c>
      <c r="P94" s="228">
        <f>VLOOKUP(P$4,'Tüpoloogia tabel'!$C$1:$T$51,MATCH($A94,'Tüpoloogia tabel'!$C$1:$T$1,0),FALSE)</f>
        <v>63.333333333333329</v>
      </c>
      <c r="Q94" s="335">
        <f t="shared" si="83"/>
        <v>17774.736842105263</v>
      </c>
      <c r="R94" s="336">
        <f t="shared" si="100"/>
        <v>13048.837170446988</v>
      </c>
      <c r="S94" s="14">
        <f t="shared" si="84"/>
        <v>1590.4595555555554</v>
      </c>
      <c r="T94" s="336">
        <f t="shared" si="85"/>
        <v>1590.4595555555554</v>
      </c>
      <c r="U94" s="4">
        <f t="shared" si="86"/>
        <v>31.679999999999968</v>
      </c>
      <c r="V94" s="337">
        <f t="shared" si="87"/>
        <v>4694.2196716582748</v>
      </c>
      <c r="W94" s="338">
        <f t="shared" si="88"/>
        <v>4.4602732055754801</v>
      </c>
      <c r="X94" s="228">
        <f>VLOOKUP(X$4,'Tüpoloogia tabel'!$C$1:$T$51,MATCH($A94,'Tüpoloogia tabel'!$C$1:$T$1,0),FALSE)</f>
        <v>223.41379310344828</v>
      </c>
      <c r="Y94" s="228">
        <f>VLOOKUP(Y$4,'Tüpoloogia tabel'!$C$1:$T$51,MATCH($A94,'Tüpoloogia tabel'!$C$1:$T$1,0),FALSE)</f>
        <v>160.55172413793105</v>
      </c>
      <c r="Z94" s="229">
        <f>VLOOKUP(Z$4,'Tüpoloogia tabel'!$C$1:$T$51,MATCH($A94,'Tüpoloogia tabel'!$C$1:$T$1,0),FALSE)</f>
        <v>35.620689655172413</v>
      </c>
      <c r="AA94" s="235"/>
      <c r="AB94" s="235"/>
      <c r="AC94" s="15">
        <f>VLOOKUP(AC$4,'Tüpoloogia tabel'!$C$1:$T$51,MATCH($A94,'Tüpoloogia tabel'!$C$1:$T$1,0),FALSE)</f>
        <v>3.5061666666666658</v>
      </c>
      <c r="AD94" s="15">
        <f>VLOOKUP(AD$4,'Tüpoloogia tabel'!$C$1:$T$51,MATCH($A94,'Tüpoloogia tabel'!$C$1:$T$1,0),FALSE)</f>
        <v>2.5</v>
      </c>
      <c r="AE94" s="15">
        <f>VLOOKUP(AE$4,'Tüpoloogia tabel'!$C$1:$T$51,MATCH($A94,'Tüpoloogia tabel'!$C$1:$T$1,0),FALSE)</f>
        <v>2.2000000000000002</v>
      </c>
      <c r="AF94" s="15">
        <f>VLOOKUP(AF$4,'Tüpoloogia tabel'!$C$1:$T$51,MATCH($A94,'Tüpoloogia tabel'!$C$1:$T$1,0),FALSE)</f>
        <v>11.44736842105263</v>
      </c>
      <c r="AG94" s="15">
        <f>VLOOKUP(AG$4,'Tüpoloogia tabel'!$C$1:$T$51,MATCH($A94,'Tüpoloogia tabel'!$C$1:$T$1,0),FALSE)</f>
        <v>17.660263157894736</v>
      </c>
      <c r="AH94" s="15">
        <f>(VLOOKUP(AH$4,'Tüpoloogia tabel'!$C$1:$T$51,MATCH($A94,'Tüpoloogia tabel'!$C$1:$T$1,0),FALSE))*E94</f>
        <v>12.5</v>
      </c>
      <c r="AI94" s="15">
        <f>(VLOOKUP(AI$4,'Tüpoloogia tabel'!$C$1:$T$51,MATCH($A94,'Tüpoloogia tabel'!$C$1:$T$1,0),FALSE))*D94*E94</f>
        <v>19880.744444444441</v>
      </c>
      <c r="AJ94" s="15">
        <f t="shared" si="89"/>
        <v>305.45894736842104</v>
      </c>
      <c r="AK94" s="15">
        <f>VLOOKUP(AK$4,'Tüpoloogia tabel'!$C$1:$T$51,MATCH($A94,'Tüpoloogia tabel'!$C$1:$T$1,0),FALSE)</f>
        <v>0.8</v>
      </c>
      <c r="AL94" s="15">
        <f>VLOOKUP(AL$4,'Tüpoloogia tabel'!$C$1:$T$51,MATCH($A94,'Tüpoloogia tabel'!$C$1:$T$1,0),FALSE)</f>
        <v>1</v>
      </c>
      <c r="AM94" s="15">
        <f>VLOOKUP(AM$4,'Tüpoloogia tabel'!$C$1:$T$51,MATCH($A94,'Tüpoloogia tabel'!$C$1:$T$1,0),FALSE)</f>
        <v>0.7</v>
      </c>
      <c r="AN94" s="15">
        <f>VLOOKUP(AN$4,'Tüpoloogia tabel'!$C$1:$T$51,MATCH($A94,'Tüpoloogia tabel'!$C$1:$T$1,0),FALSE)</f>
        <v>0.35</v>
      </c>
      <c r="AO94" s="15">
        <f>VLOOKUP(AO$4,'Tüpoloogia tabel'!$C$1:$T$51,MATCH($A94,'Tüpoloogia tabel'!$C$1:$T$1,0),FALSE)</f>
        <v>2.6</v>
      </c>
      <c r="AP94" s="15">
        <f>VLOOKUP(AP$4,'Tüpoloogia tabel'!$C$1:$T$51,MATCH($A94,'Tüpoloogia tabel'!$C$1:$T$1,0),FALSE)</f>
        <v>2</v>
      </c>
      <c r="AQ94" s="15">
        <f>VLOOKUP(AQ$4,'Tüpoloogia tabel'!$C$1:$T$51,MATCH($A94,'Tüpoloogia tabel'!$C$1:$T$1,0),FALSE)</f>
        <v>2.9</v>
      </c>
      <c r="AR94" s="16">
        <f>VLOOKUP(AR$4,'Tüpoloogia tabel'!$C$1:$T$51,MATCH($A94,'Tüpoloogia tabel'!$C$1:$T$1,0),FALSE)</f>
        <v>0.26</v>
      </c>
      <c r="AS94" s="16">
        <f>VLOOKUP(AS$4,'Tüpoloogia tabel'!$C$1:$T$51,MATCH($A94,'Tüpoloogia tabel'!$C$1:$T$1,0),FALSE)</f>
        <v>0.49</v>
      </c>
      <c r="AT94" s="16">
        <f>VLOOKUP(AT$4,'Tüpoloogia tabel'!$C$1:$T$51,MATCH($A94,'Tüpoloogia tabel'!$C$1:$T$1,0),FALSE)</f>
        <v>0.40500000000000003</v>
      </c>
      <c r="AU94" s="16">
        <f>VLOOKUP(AU$4,'Tüpoloogia tabel'!$C$1:$T$51,MATCH($A94,'Tüpoloogia tabel'!$C$1:$T$1,0),FALSE)</f>
        <v>0.15</v>
      </c>
      <c r="AV94" s="16">
        <f>VLOOKUP(AV$4,'Tüpoloogia tabel'!$C$1:$T$51,MATCH($A94,'Tüpoloogia tabel'!$C$1:$T$1,0),FALSE)</f>
        <v>0.2</v>
      </c>
      <c r="AW94" s="16">
        <f>VLOOKUP(AW$4,'Tüpoloogia tabel'!$C$1:$T$51,MATCH($A94,'Tüpoloogia tabel'!$C$1:$T$1,0),FALSE)</f>
        <v>0.01</v>
      </c>
      <c r="AX94" s="16">
        <f>VLOOKUP(AX$4,'Tüpoloogia tabel'!$C$1:$T$51,MATCH($A94,'Tüpoloogia tabel'!$C$1:$T$1,0),FALSE)</f>
        <v>0</v>
      </c>
      <c r="AY94" s="16">
        <f>VLOOKUP(AY$4,'Tüpoloogia tabel'!$C$1:$T$51,MATCH($A94,'Tüpoloogia tabel'!$C$1:$T$1,0),FALSE)</f>
        <v>0.42</v>
      </c>
      <c r="AZ94" s="16">
        <f>VLOOKUP(AZ$4,'Tüpoloogia tabel'!$C$1:$T$51,MATCH($A94,'Tüpoloogia tabel'!$C$1:$T$1,0),FALSE)</f>
        <v>3.1</v>
      </c>
      <c r="BA94" s="232">
        <f>VLOOKUP(BA$4,'Tüpoloogia tabel'!$C$1:$T$51,MATCH($A94,'Tüpoloogia tabel'!$C$1:$T$1,0),FALSE)</f>
        <v>0.30000000000000043</v>
      </c>
      <c r="BB94" s="232">
        <f>VLOOKUP(BB$4,'Tüpoloogia tabel'!$C$1:$T$51,MATCH($A94,'Tüpoloogia tabel'!$C$1:$T$1,0),FALSE)</f>
        <v>0.37</v>
      </c>
      <c r="BC94" s="232">
        <f>VLOOKUP(BC$4,'Tüpoloogia tabel'!$C$1:$T$51,MATCH($A94,'Tüpoloogia tabel'!$C$1:$T$1,0),FALSE)</f>
        <v>0.35</v>
      </c>
      <c r="BD94" s="232">
        <f>VLOOKUP(BD$4,'Tüpoloogia tabel'!$C$1:$T$51,MATCH($A94,'Tüpoloogia tabel'!$C$1:$T$1,0),FALSE)</f>
        <v>0.45</v>
      </c>
      <c r="BE94" s="232">
        <f>VLOOKUP(BE$4,'Tüpoloogia tabel'!$C$1:$T$51,MATCH($A94,'Tüpoloogia tabel'!$C$1:$T$1,0),FALSE)</f>
        <v>0.30000000000000043</v>
      </c>
      <c r="BF94" s="16">
        <f>VLOOKUP(BF$4,'Tüpoloogia tabel'!$C$1:$T$51,MATCH($A94,'Tüpoloogia tabel'!$C$1:$T$1,0),FALSE)</f>
        <v>1.7999999999999998</v>
      </c>
      <c r="BG94" s="16">
        <f>VLOOKUP(BG$4,'Tüpoloogia tabel'!$C$1:$T$51,MATCH($A94,'Tüpoloogia tabel'!$C$1:$T$1,0),FALSE)</f>
        <v>2.199999999999998</v>
      </c>
      <c r="BH94" s="16">
        <f>VLOOKUP(BH$4,'Tüpoloogia tabel'!$C$1:$T$51,MATCH($A94,'Tüpoloogia tabel'!$C$1:$T$1,0),FALSE)</f>
        <v>1.4599999999999973</v>
      </c>
      <c r="BI94" s="16">
        <f>VLOOKUP(BI$4,'Tüpoloogia tabel'!$C$1:$T$51,MATCH($A94,'Tüpoloogia tabel'!$C$1:$T$1,0),FALSE)</f>
        <v>1.579333333333335</v>
      </c>
      <c r="BJ94" s="16">
        <f>VLOOKUP(BJ$4,'Tüpoloogia tabel'!$C$1:$T$51,MATCH($A94,'Tüpoloogia tabel'!$C$1:$T$1,0),FALSE)</f>
        <v>0.8</v>
      </c>
      <c r="BK94" s="16">
        <f>VLOOKUP(BK$4,'Tüpoloogia tabel'!$C$1:$T$51,MATCH($A94,'Tüpoloogia tabel'!$C$1:$T$1,0),FALSE)</f>
        <v>2.0649999999999999</v>
      </c>
      <c r="BL94" s="216">
        <f t="shared" si="90"/>
        <v>22507.411446839968</v>
      </c>
      <c r="BM94" s="1">
        <v>4</v>
      </c>
      <c r="BN94" s="1">
        <v>0</v>
      </c>
      <c r="BO94" s="1">
        <f t="shared" si="91"/>
        <v>50</v>
      </c>
      <c r="BP94" s="217">
        <f t="shared" si="92"/>
        <v>305.45894736842104</v>
      </c>
      <c r="BQ94" s="217">
        <f t="shared" ref="BQ94:BS94" si="128">BP94</f>
        <v>305.45894736842104</v>
      </c>
      <c r="BR94" s="217">
        <f t="shared" si="128"/>
        <v>305.45894736842104</v>
      </c>
      <c r="BS94" s="217">
        <f t="shared" si="128"/>
        <v>305.45894736842104</v>
      </c>
      <c r="BT94" s="217">
        <f t="shared" si="94"/>
        <v>1221.8357894736841</v>
      </c>
      <c r="BU94" s="217">
        <f t="shared" si="95"/>
        <v>5229.5138888888887</v>
      </c>
      <c r="BV94" s="217">
        <f t="shared" si="96"/>
        <v>6187.4981880945334</v>
      </c>
      <c r="BW94" s="217">
        <f t="shared" si="97"/>
        <v>2943.1721968944407</v>
      </c>
      <c r="BX94" s="216">
        <f t="shared" si="98"/>
        <v>1.6675585786874594</v>
      </c>
      <c r="BY94" s="216">
        <f t="shared" si="102"/>
        <v>2011.0756458970757</v>
      </c>
      <c r="BZ94" s="216">
        <f t="shared" si="103"/>
        <v>27461.659289631483</v>
      </c>
      <c r="CA94" s="216">
        <f t="shared" si="104"/>
        <v>24518.487092737043</v>
      </c>
      <c r="CB94" s="218">
        <f t="shared" si="99"/>
        <v>3.9822484820599784</v>
      </c>
    </row>
    <row r="95" spans="1:80" x14ac:dyDescent="0.25">
      <c r="A95" s="248" t="s">
        <v>474</v>
      </c>
      <c r="B95" s="231" t="s">
        <v>673</v>
      </c>
      <c r="C95" s="231" t="s">
        <v>462</v>
      </c>
      <c r="D95" s="249">
        <v>9</v>
      </c>
      <c r="E95" s="249">
        <v>1</v>
      </c>
      <c r="F95" s="250"/>
      <c r="G95" s="15">
        <f>(VLOOKUP(G$4,'Tüpoloogia tabel'!$C$1:$T$51,MATCH($A95,'Tüpoloogia tabel'!$C$1:$T$1,0),FALSE))*D95</f>
        <v>1789.2669999999998</v>
      </c>
      <c r="H95" s="15">
        <f>(VLOOKUP(H$4,'Tüpoloogia tabel'!$C$1:$T$51,MATCH($A95,'Tüpoloogia tabel'!$C$1:$T$1,0),FALSE))*D95*E95</f>
        <v>29.697499999999998</v>
      </c>
      <c r="I95" s="15">
        <f>(VLOOKUP(I$4,'Tüpoloogia tabel'!$C$1:$T$51,MATCH($A95,'Tüpoloogia tabel'!$C$1:$T$1,0),FALSE))*D95*E95</f>
        <v>92.331249999999997</v>
      </c>
      <c r="J95" s="15">
        <f>(VLOOKUP(J$4,'Tüpoloogia tabel'!$C$1:$T$51,MATCH($A95,'Tüpoloogia tabel'!$C$1:$T$1,0),FALSE))*D95*E95</f>
        <v>1669.08565</v>
      </c>
      <c r="K95" s="15">
        <f>(VLOOKUP(K$4,'Tüpoloogia tabel'!$C$1:$T$51,MATCH($A95,'Tüpoloogia tabel'!$C$1:$T$1,0),FALSE))*D95*E95</f>
        <v>1385.3127500000001</v>
      </c>
      <c r="L95" s="244">
        <f>VLOOKUP(L$4,'Tüpoloogia tabel'!$C$1:$T$51,MATCH($A95,'Tüpoloogia tabel'!$C$1:$T$1,0),FALSE)</f>
        <v>70</v>
      </c>
      <c r="M95" s="228">
        <f>VLOOKUP(M$4,'Tüpoloogia tabel'!$C$1:$T$51,MATCH($A95,'Tüpoloogia tabel'!$C$1:$T$1,0),FALSE)</f>
        <v>0</v>
      </c>
      <c r="N95" s="228">
        <f>VLOOKUP(N$4,'Tüpoloogia tabel'!$C$1:$T$51,MATCH($A95,'Tüpoloogia tabel'!$C$1:$T$1,0),FALSE)</f>
        <v>96.666666666666671</v>
      </c>
      <c r="O95" s="245">
        <f>VLOOKUP(O$4,'Tüpoloogia tabel'!$C$1:$T$51,MATCH($A95,'Tüpoloogia tabel'!$C$1:$T$1,0),FALSE)</f>
        <v>0.26409503068076284</v>
      </c>
      <c r="P95" s="228">
        <f>VLOOKUP(P$4,'Tüpoloogia tabel'!$C$1:$T$51,MATCH($A95,'Tüpoloogia tabel'!$C$1:$T$1,0),FALSE)</f>
        <v>63.333333333333329</v>
      </c>
      <c r="Q95" s="335">
        <f t="shared" si="83"/>
        <v>817.60657894736846</v>
      </c>
      <c r="R95" s="336">
        <f t="shared" si="100"/>
        <v>566.04074439546969</v>
      </c>
      <c r="S95" s="14">
        <f t="shared" si="84"/>
        <v>1789.2669999999998</v>
      </c>
      <c r="T95" s="336">
        <f t="shared" si="85"/>
        <v>1789.2669999999998</v>
      </c>
      <c r="U95" s="4">
        <f t="shared" si="86"/>
        <v>35.639999999999965</v>
      </c>
      <c r="V95" s="337">
        <f t="shared" si="87"/>
        <v>215.92583455189882</v>
      </c>
      <c r="W95" s="338">
        <f t="shared" si="88"/>
        <v>2.9062167087830284</v>
      </c>
      <c r="X95" s="228">
        <f>VLOOKUP(X$4,'Tüpoloogia tabel'!$C$1:$T$51,MATCH($A95,'Tüpoloogia tabel'!$C$1:$T$1,0),FALSE)</f>
        <v>223.41379310344828</v>
      </c>
      <c r="Y95" s="228">
        <f>VLOOKUP(Y$4,'Tüpoloogia tabel'!$C$1:$T$51,MATCH($A95,'Tüpoloogia tabel'!$C$1:$T$1,0),FALSE)</f>
        <v>160.55172413793105</v>
      </c>
      <c r="Z95" s="229">
        <f>VLOOKUP(Z$4,'Tüpoloogia tabel'!$C$1:$T$51,MATCH($A95,'Tüpoloogia tabel'!$C$1:$T$1,0),FALSE)</f>
        <v>35.620689655172413</v>
      </c>
      <c r="AA95" s="235"/>
      <c r="AB95" s="235"/>
      <c r="AC95" s="15">
        <f>VLOOKUP(AC$4,'Tüpoloogia tabel'!$C$1:$T$51,MATCH($A95,'Tüpoloogia tabel'!$C$1:$T$1,0),FALSE)</f>
        <v>3.5061666666666658</v>
      </c>
      <c r="AD95" s="15">
        <f>VLOOKUP(AD$4,'Tüpoloogia tabel'!$C$1:$T$51,MATCH($A95,'Tüpoloogia tabel'!$C$1:$T$1,0),FALSE)</f>
        <v>2.5</v>
      </c>
      <c r="AE95" s="15">
        <f>VLOOKUP(AE$4,'Tüpoloogia tabel'!$C$1:$T$51,MATCH($A95,'Tüpoloogia tabel'!$C$1:$T$1,0),FALSE)</f>
        <v>2.2000000000000002</v>
      </c>
      <c r="AF95" s="15">
        <f>VLOOKUP(AF$4,'Tüpoloogia tabel'!$C$1:$T$51,MATCH($A95,'Tüpoloogia tabel'!$C$1:$T$1,0),FALSE)</f>
        <v>11.44736842105263</v>
      </c>
      <c r="AG95" s="15">
        <f>VLOOKUP(AG$4,'Tüpoloogia tabel'!$C$1:$T$51,MATCH($A95,'Tüpoloogia tabel'!$C$1:$T$1,0),FALSE)</f>
        <v>17.660263157894736</v>
      </c>
      <c r="AH95" s="15">
        <f>(VLOOKUP(AH$4,'Tüpoloogia tabel'!$C$1:$T$51,MATCH($A95,'Tüpoloogia tabel'!$C$1:$T$1,0),FALSE))*E95</f>
        <v>2.5</v>
      </c>
      <c r="AI95" s="15">
        <f>(VLOOKUP(AI$4,'Tüpoloogia tabel'!$C$1:$T$51,MATCH($A95,'Tüpoloogia tabel'!$C$1:$T$1,0),FALSE))*D95*E95</f>
        <v>4473.1674999999996</v>
      </c>
      <c r="AJ95" s="15">
        <f t="shared" si="89"/>
        <v>340.77947368421053</v>
      </c>
      <c r="AK95" s="15">
        <f>VLOOKUP(AK$4,'Tüpoloogia tabel'!$C$1:$T$51,MATCH($A95,'Tüpoloogia tabel'!$C$1:$T$1,0),FALSE)</f>
        <v>0.8</v>
      </c>
      <c r="AL95" s="15">
        <f>VLOOKUP(AL$4,'Tüpoloogia tabel'!$C$1:$T$51,MATCH($A95,'Tüpoloogia tabel'!$C$1:$T$1,0),FALSE)</f>
        <v>1</v>
      </c>
      <c r="AM95" s="15">
        <f>VLOOKUP(AM$4,'Tüpoloogia tabel'!$C$1:$T$51,MATCH($A95,'Tüpoloogia tabel'!$C$1:$T$1,0),FALSE)</f>
        <v>0.7</v>
      </c>
      <c r="AN95" s="15">
        <f>VLOOKUP(AN$4,'Tüpoloogia tabel'!$C$1:$T$51,MATCH($A95,'Tüpoloogia tabel'!$C$1:$T$1,0),FALSE)</f>
        <v>0.35</v>
      </c>
      <c r="AO95" s="15">
        <f>VLOOKUP(AO$4,'Tüpoloogia tabel'!$C$1:$T$51,MATCH($A95,'Tüpoloogia tabel'!$C$1:$T$1,0),FALSE)</f>
        <v>2.6</v>
      </c>
      <c r="AP95" s="15">
        <f>VLOOKUP(AP$4,'Tüpoloogia tabel'!$C$1:$T$51,MATCH($A95,'Tüpoloogia tabel'!$C$1:$T$1,0),FALSE)</f>
        <v>2</v>
      </c>
      <c r="AQ95" s="15">
        <f>VLOOKUP(AQ$4,'Tüpoloogia tabel'!$C$1:$T$51,MATCH($A95,'Tüpoloogia tabel'!$C$1:$T$1,0),FALSE)</f>
        <v>2.9</v>
      </c>
      <c r="AR95" s="16">
        <f>VLOOKUP(AR$4,'Tüpoloogia tabel'!$C$1:$T$51,MATCH($A95,'Tüpoloogia tabel'!$C$1:$T$1,0),FALSE)</f>
        <v>0.26</v>
      </c>
      <c r="AS95" s="16">
        <f>VLOOKUP(AS$4,'Tüpoloogia tabel'!$C$1:$T$51,MATCH($A95,'Tüpoloogia tabel'!$C$1:$T$1,0),FALSE)</f>
        <v>0.49</v>
      </c>
      <c r="AT95" s="16">
        <f>VLOOKUP(AT$4,'Tüpoloogia tabel'!$C$1:$T$51,MATCH($A95,'Tüpoloogia tabel'!$C$1:$T$1,0),FALSE)</f>
        <v>0.40500000000000003</v>
      </c>
      <c r="AU95" s="16">
        <f>VLOOKUP(AU$4,'Tüpoloogia tabel'!$C$1:$T$51,MATCH($A95,'Tüpoloogia tabel'!$C$1:$T$1,0),FALSE)</f>
        <v>0.15</v>
      </c>
      <c r="AV95" s="16">
        <f>VLOOKUP(AV$4,'Tüpoloogia tabel'!$C$1:$T$51,MATCH($A95,'Tüpoloogia tabel'!$C$1:$T$1,0),FALSE)</f>
        <v>0.2</v>
      </c>
      <c r="AW95" s="16">
        <f>VLOOKUP(AW$4,'Tüpoloogia tabel'!$C$1:$T$51,MATCH($A95,'Tüpoloogia tabel'!$C$1:$T$1,0),FALSE)</f>
        <v>0.01</v>
      </c>
      <c r="AX95" s="16">
        <f>VLOOKUP(AX$4,'Tüpoloogia tabel'!$C$1:$T$51,MATCH($A95,'Tüpoloogia tabel'!$C$1:$T$1,0),FALSE)</f>
        <v>0</v>
      </c>
      <c r="AY95" s="16">
        <f>VLOOKUP(AY$4,'Tüpoloogia tabel'!$C$1:$T$51,MATCH($A95,'Tüpoloogia tabel'!$C$1:$T$1,0),FALSE)</f>
        <v>0.42</v>
      </c>
      <c r="AZ95" s="16">
        <f>VLOOKUP(AZ$4,'Tüpoloogia tabel'!$C$1:$T$51,MATCH($A95,'Tüpoloogia tabel'!$C$1:$T$1,0),FALSE)</f>
        <v>3.1</v>
      </c>
      <c r="BA95" s="232">
        <f>VLOOKUP(BA$4,'Tüpoloogia tabel'!$C$1:$T$51,MATCH($A95,'Tüpoloogia tabel'!$C$1:$T$1,0),FALSE)</f>
        <v>0.30000000000000043</v>
      </c>
      <c r="BB95" s="232">
        <f>VLOOKUP(BB$4,'Tüpoloogia tabel'!$C$1:$T$51,MATCH($A95,'Tüpoloogia tabel'!$C$1:$T$1,0),FALSE)</f>
        <v>0.37</v>
      </c>
      <c r="BC95" s="232">
        <f>VLOOKUP(BC$4,'Tüpoloogia tabel'!$C$1:$T$51,MATCH($A95,'Tüpoloogia tabel'!$C$1:$T$1,0),FALSE)</f>
        <v>0.35</v>
      </c>
      <c r="BD95" s="232">
        <f>VLOOKUP(BD$4,'Tüpoloogia tabel'!$C$1:$T$51,MATCH($A95,'Tüpoloogia tabel'!$C$1:$T$1,0),FALSE)</f>
        <v>0.45</v>
      </c>
      <c r="BE95" s="232">
        <f>VLOOKUP(BE$4,'Tüpoloogia tabel'!$C$1:$T$51,MATCH($A95,'Tüpoloogia tabel'!$C$1:$T$1,0),FALSE)</f>
        <v>0.30000000000000043</v>
      </c>
      <c r="BF95" s="16">
        <f>VLOOKUP(BF$4,'Tüpoloogia tabel'!$C$1:$T$51,MATCH($A95,'Tüpoloogia tabel'!$C$1:$T$1,0),FALSE)</f>
        <v>1.7999999999999998</v>
      </c>
      <c r="BG95" s="16">
        <f>VLOOKUP(BG$4,'Tüpoloogia tabel'!$C$1:$T$51,MATCH($A95,'Tüpoloogia tabel'!$C$1:$T$1,0),FALSE)</f>
        <v>2.199999999999998</v>
      </c>
      <c r="BH95" s="16">
        <f>VLOOKUP(BH$4,'Tüpoloogia tabel'!$C$1:$T$51,MATCH($A95,'Tüpoloogia tabel'!$C$1:$T$1,0),FALSE)</f>
        <v>1.4599999999999973</v>
      </c>
      <c r="BI95" s="16">
        <f>VLOOKUP(BI$4,'Tüpoloogia tabel'!$C$1:$T$51,MATCH($A95,'Tüpoloogia tabel'!$C$1:$T$1,0),FALSE)</f>
        <v>1.579333333333335</v>
      </c>
      <c r="BJ95" s="16">
        <f>VLOOKUP(BJ$4,'Tüpoloogia tabel'!$C$1:$T$51,MATCH($A95,'Tüpoloogia tabel'!$C$1:$T$1,0),FALSE)</f>
        <v>0.8</v>
      </c>
      <c r="BK95" s="16">
        <f>VLOOKUP(BK$4,'Tüpoloogia tabel'!$C$1:$T$51,MATCH($A95,'Tüpoloogia tabel'!$C$1:$T$1,0),FALSE)</f>
        <v>2.0649999999999999</v>
      </c>
      <c r="BL95" s="216">
        <f t="shared" si="90"/>
        <v>3393.0672980753625</v>
      </c>
      <c r="BM95" s="1">
        <v>4</v>
      </c>
      <c r="BN95" s="1">
        <v>0</v>
      </c>
      <c r="BO95" s="1">
        <f t="shared" si="91"/>
        <v>10</v>
      </c>
      <c r="BP95" s="217">
        <f t="shared" si="92"/>
        <v>340.77947368421053</v>
      </c>
      <c r="BQ95" s="217">
        <f t="shared" ref="BQ95:BS95" si="129">BP95</f>
        <v>340.77947368421053</v>
      </c>
      <c r="BR95" s="217">
        <f t="shared" si="129"/>
        <v>340.77947368421053</v>
      </c>
      <c r="BS95" s="217">
        <f t="shared" si="129"/>
        <v>340.77947368421053</v>
      </c>
      <c r="BT95" s="217">
        <f t="shared" si="94"/>
        <v>0</v>
      </c>
      <c r="BU95" s="217">
        <f t="shared" si="95"/>
        <v>253.328125</v>
      </c>
      <c r="BV95" s="217">
        <f t="shared" si="96"/>
        <v>284.61401542819272</v>
      </c>
      <c r="BW95" s="217">
        <f t="shared" si="97"/>
        <v>478.25243647984098</v>
      </c>
      <c r="BX95" s="216">
        <f t="shared" si="98"/>
        <v>0.12827473166248959</v>
      </c>
      <c r="BY95" s="216">
        <f t="shared" si="102"/>
        <v>154.69932638496243</v>
      </c>
      <c r="BZ95" s="216">
        <f t="shared" si="103"/>
        <v>4026.0190609401661</v>
      </c>
      <c r="CA95" s="216">
        <f t="shared" si="104"/>
        <v>3547.7666244603251</v>
      </c>
      <c r="CB95" s="218">
        <f t="shared" si="99"/>
        <v>2.5609860477067903</v>
      </c>
    </row>
    <row r="96" spans="1:80" x14ac:dyDescent="0.25">
      <c r="A96" s="248" t="s">
        <v>474</v>
      </c>
      <c r="B96" s="231" t="s">
        <v>674</v>
      </c>
      <c r="C96" s="231" t="s">
        <v>462</v>
      </c>
      <c r="D96" s="249">
        <v>9</v>
      </c>
      <c r="E96" s="249">
        <v>2</v>
      </c>
      <c r="F96" s="250"/>
      <c r="G96" s="15">
        <f>(VLOOKUP(G$4,'Tüpoloogia tabel'!$C$1:$T$51,MATCH($A96,'Tüpoloogia tabel'!$C$1:$T$1,0),FALSE))*D96</f>
        <v>1789.2669999999998</v>
      </c>
      <c r="H96" s="15">
        <f>(VLOOKUP(H$4,'Tüpoloogia tabel'!$C$1:$T$51,MATCH($A96,'Tüpoloogia tabel'!$C$1:$T$1,0),FALSE))*D96*E96</f>
        <v>59.394999999999996</v>
      </c>
      <c r="I96" s="15">
        <f>(VLOOKUP(I$4,'Tüpoloogia tabel'!$C$1:$T$51,MATCH($A96,'Tüpoloogia tabel'!$C$1:$T$1,0),FALSE))*D96*E96</f>
        <v>184.66249999999999</v>
      </c>
      <c r="J96" s="15">
        <f>(VLOOKUP(J$4,'Tüpoloogia tabel'!$C$1:$T$51,MATCH($A96,'Tüpoloogia tabel'!$C$1:$T$1,0),FALSE))*D96*E96</f>
        <v>3338.1713</v>
      </c>
      <c r="K96" s="15">
        <f>(VLOOKUP(K$4,'Tüpoloogia tabel'!$C$1:$T$51,MATCH($A96,'Tüpoloogia tabel'!$C$1:$T$1,0),FALSE))*D96*E96</f>
        <v>2770.6255000000001</v>
      </c>
      <c r="L96" s="244">
        <f>VLOOKUP(L$4,'Tüpoloogia tabel'!$C$1:$T$51,MATCH($A96,'Tüpoloogia tabel'!$C$1:$T$1,0),FALSE)</f>
        <v>70</v>
      </c>
      <c r="M96" s="228">
        <f>VLOOKUP(M$4,'Tüpoloogia tabel'!$C$1:$T$51,MATCH($A96,'Tüpoloogia tabel'!$C$1:$T$1,0),FALSE)</f>
        <v>0</v>
      </c>
      <c r="N96" s="228">
        <f>VLOOKUP(N$4,'Tüpoloogia tabel'!$C$1:$T$51,MATCH($A96,'Tüpoloogia tabel'!$C$1:$T$1,0),FALSE)</f>
        <v>96.666666666666671</v>
      </c>
      <c r="O96" s="245">
        <f>VLOOKUP(O$4,'Tüpoloogia tabel'!$C$1:$T$51,MATCH($A96,'Tüpoloogia tabel'!$C$1:$T$1,0),FALSE)</f>
        <v>0.26409503068076284</v>
      </c>
      <c r="P96" s="228">
        <f>VLOOKUP(P$4,'Tüpoloogia tabel'!$C$1:$T$51,MATCH($A96,'Tüpoloogia tabel'!$C$1:$T$1,0),FALSE)</f>
        <v>63.333333333333329</v>
      </c>
      <c r="Q96" s="335">
        <f t="shared" si="83"/>
        <v>3224.636842105263</v>
      </c>
      <c r="R96" s="336">
        <f t="shared" si="100"/>
        <v>2337.3862763551556</v>
      </c>
      <c r="S96" s="14">
        <f t="shared" si="84"/>
        <v>1789.2669999999998</v>
      </c>
      <c r="T96" s="336">
        <f t="shared" si="85"/>
        <v>1789.2669999999998</v>
      </c>
      <c r="U96" s="4">
        <f t="shared" si="86"/>
        <v>35.639999999999965</v>
      </c>
      <c r="V96" s="337">
        <f t="shared" si="87"/>
        <v>851.61056575010764</v>
      </c>
      <c r="W96" s="338">
        <f t="shared" si="88"/>
        <v>2.6763532316760577</v>
      </c>
      <c r="X96" s="228">
        <f>VLOOKUP(X$4,'Tüpoloogia tabel'!$C$1:$T$51,MATCH($A96,'Tüpoloogia tabel'!$C$1:$T$1,0),FALSE)</f>
        <v>223.41379310344828</v>
      </c>
      <c r="Y96" s="228">
        <f>VLOOKUP(Y$4,'Tüpoloogia tabel'!$C$1:$T$51,MATCH($A96,'Tüpoloogia tabel'!$C$1:$T$1,0),FALSE)</f>
        <v>160.55172413793105</v>
      </c>
      <c r="Z96" s="229">
        <f>VLOOKUP(Z$4,'Tüpoloogia tabel'!$C$1:$T$51,MATCH($A96,'Tüpoloogia tabel'!$C$1:$T$1,0),FALSE)</f>
        <v>35.620689655172413</v>
      </c>
      <c r="AA96" s="235"/>
      <c r="AB96" s="235"/>
      <c r="AC96" s="15">
        <f>VLOOKUP(AC$4,'Tüpoloogia tabel'!$C$1:$T$51,MATCH($A96,'Tüpoloogia tabel'!$C$1:$T$1,0),FALSE)</f>
        <v>3.5061666666666658</v>
      </c>
      <c r="AD96" s="15">
        <f>VLOOKUP(AD$4,'Tüpoloogia tabel'!$C$1:$T$51,MATCH($A96,'Tüpoloogia tabel'!$C$1:$T$1,0),FALSE)</f>
        <v>2.5</v>
      </c>
      <c r="AE96" s="15">
        <f>VLOOKUP(AE$4,'Tüpoloogia tabel'!$C$1:$T$51,MATCH($A96,'Tüpoloogia tabel'!$C$1:$T$1,0),FALSE)</f>
        <v>2.2000000000000002</v>
      </c>
      <c r="AF96" s="15">
        <f>VLOOKUP(AF$4,'Tüpoloogia tabel'!$C$1:$T$51,MATCH($A96,'Tüpoloogia tabel'!$C$1:$T$1,0),FALSE)</f>
        <v>11.44736842105263</v>
      </c>
      <c r="AG96" s="15">
        <f>VLOOKUP(AG$4,'Tüpoloogia tabel'!$C$1:$T$51,MATCH($A96,'Tüpoloogia tabel'!$C$1:$T$1,0),FALSE)</f>
        <v>17.660263157894736</v>
      </c>
      <c r="AH96" s="15">
        <f>(VLOOKUP(AH$4,'Tüpoloogia tabel'!$C$1:$T$51,MATCH($A96,'Tüpoloogia tabel'!$C$1:$T$1,0),FALSE))*E96</f>
        <v>5</v>
      </c>
      <c r="AI96" s="15">
        <f>(VLOOKUP(AI$4,'Tüpoloogia tabel'!$C$1:$T$51,MATCH($A96,'Tüpoloogia tabel'!$C$1:$T$1,0),FALSE))*D96*E96</f>
        <v>8946.3349999999991</v>
      </c>
      <c r="AJ96" s="15">
        <f t="shared" si="89"/>
        <v>340.77947368421053</v>
      </c>
      <c r="AK96" s="15">
        <f>VLOOKUP(AK$4,'Tüpoloogia tabel'!$C$1:$T$51,MATCH($A96,'Tüpoloogia tabel'!$C$1:$T$1,0),FALSE)</f>
        <v>0.8</v>
      </c>
      <c r="AL96" s="15">
        <f>VLOOKUP(AL$4,'Tüpoloogia tabel'!$C$1:$T$51,MATCH($A96,'Tüpoloogia tabel'!$C$1:$T$1,0),FALSE)</f>
        <v>1</v>
      </c>
      <c r="AM96" s="15">
        <f>VLOOKUP(AM$4,'Tüpoloogia tabel'!$C$1:$T$51,MATCH($A96,'Tüpoloogia tabel'!$C$1:$T$1,0),FALSE)</f>
        <v>0.7</v>
      </c>
      <c r="AN96" s="15">
        <f>VLOOKUP(AN$4,'Tüpoloogia tabel'!$C$1:$T$51,MATCH($A96,'Tüpoloogia tabel'!$C$1:$T$1,0),FALSE)</f>
        <v>0.35</v>
      </c>
      <c r="AO96" s="15">
        <f>VLOOKUP(AO$4,'Tüpoloogia tabel'!$C$1:$T$51,MATCH($A96,'Tüpoloogia tabel'!$C$1:$T$1,0),FALSE)</f>
        <v>2.6</v>
      </c>
      <c r="AP96" s="15">
        <f>VLOOKUP(AP$4,'Tüpoloogia tabel'!$C$1:$T$51,MATCH($A96,'Tüpoloogia tabel'!$C$1:$T$1,0),FALSE)</f>
        <v>2</v>
      </c>
      <c r="AQ96" s="15">
        <f>VLOOKUP(AQ$4,'Tüpoloogia tabel'!$C$1:$T$51,MATCH($A96,'Tüpoloogia tabel'!$C$1:$T$1,0),FALSE)</f>
        <v>2.9</v>
      </c>
      <c r="AR96" s="16">
        <f>VLOOKUP(AR$4,'Tüpoloogia tabel'!$C$1:$T$51,MATCH($A96,'Tüpoloogia tabel'!$C$1:$T$1,0),FALSE)</f>
        <v>0.26</v>
      </c>
      <c r="AS96" s="16">
        <f>VLOOKUP(AS$4,'Tüpoloogia tabel'!$C$1:$T$51,MATCH($A96,'Tüpoloogia tabel'!$C$1:$T$1,0),FALSE)</f>
        <v>0.49</v>
      </c>
      <c r="AT96" s="16">
        <f>VLOOKUP(AT$4,'Tüpoloogia tabel'!$C$1:$T$51,MATCH($A96,'Tüpoloogia tabel'!$C$1:$T$1,0),FALSE)</f>
        <v>0.40500000000000003</v>
      </c>
      <c r="AU96" s="16">
        <f>VLOOKUP(AU$4,'Tüpoloogia tabel'!$C$1:$T$51,MATCH($A96,'Tüpoloogia tabel'!$C$1:$T$1,0),FALSE)</f>
        <v>0.15</v>
      </c>
      <c r="AV96" s="16">
        <f>VLOOKUP(AV$4,'Tüpoloogia tabel'!$C$1:$T$51,MATCH($A96,'Tüpoloogia tabel'!$C$1:$T$1,0),FALSE)</f>
        <v>0.2</v>
      </c>
      <c r="AW96" s="16">
        <f>VLOOKUP(AW$4,'Tüpoloogia tabel'!$C$1:$T$51,MATCH($A96,'Tüpoloogia tabel'!$C$1:$T$1,0),FALSE)</f>
        <v>0.01</v>
      </c>
      <c r="AX96" s="16">
        <f>VLOOKUP(AX$4,'Tüpoloogia tabel'!$C$1:$T$51,MATCH($A96,'Tüpoloogia tabel'!$C$1:$T$1,0),FALSE)</f>
        <v>0</v>
      </c>
      <c r="AY96" s="16">
        <f>VLOOKUP(AY$4,'Tüpoloogia tabel'!$C$1:$T$51,MATCH($A96,'Tüpoloogia tabel'!$C$1:$T$1,0),FALSE)</f>
        <v>0.42</v>
      </c>
      <c r="AZ96" s="16">
        <f>VLOOKUP(AZ$4,'Tüpoloogia tabel'!$C$1:$T$51,MATCH($A96,'Tüpoloogia tabel'!$C$1:$T$1,0),FALSE)</f>
        <v>3.1</v>
      </c>
      <c r="BA96" s="232">
        <f>VLOOKUP(BA$4,'Tüpoloogia tabel'!$C$1:$T$51,MATCH($A96,'Tüpoloogia tabel'!$C$1:$T$1,0),FALSE)</f>
        <v>0.30000000000000043</v>
      </c>
      <c r="BB96" s="232">
        <f>VLOOKUP(BB$4,'Tüpoloogia tabel'!$C$1:$T$51,MATCH($A96,'Tüpoloogia tabel'!$C$1:$T$1,0),FALSE)</f>
        <v>0.37</v>
      </c>
      <c r="BC96" s="232">
        <f>VLOOKUP(BC$4,'Tüpoloogia tabel'!$C$1:$T$51,MATCH($A96,'Tüpoloogia tabel'!$C$1:$T$1,0),FALSE)</f>
        <v>0.35</v>
      </c>
      <c r="BD96" s="232">
        <f>VLOOKUP(BD$4,'Tüpoloogia tabel'!$C$1:$T$51,MATCH($A96,'Tüpoloogia tabel'!$C$1:$T$1,0),FALSE)</f>
        <v>0.45</v>
      </c>
      <c r="BE96" s="232">
        <f>VLOOKUP(BE$4,'Tüpoloogia tabel'!$C$1:$T$51,MATCH($A96,'Tüpoloogia tabel'!$C$1:$T$1,0),FALSE)</f>
        <v>0.30000000000000043</v>
      </c>
      <c r="BF96" s="16">
        <f>VLOOKUP(BF$4,'Tüpoloogia tabel'!$C$1:$T$51,MATCH($A96,'Tüpoloogia tabel'!$C$1:$T$1,0),FALSE)</f>
        <v>1.7999999999999998</v>
      </c>
      <c r="BG96" s="16">
        <f>VLOOKUP(BG$4,'Tüpoloogia tabel'!$C$1:$T$51,MATCH($A96,'Tüpoloogia tabel'!$C$1:$T$1,0),FALSE)</f>
        <v>2.199999999999998</v>
      </c>
      <c r="BH96" s="16">
        <f>VLOOKUP(BH$4,'Tüpoloogia tabel'!$C$1:$T$51,MATCH($A96,'Tüpoloogia tabel'!$C$1:$T$1,0),FALSE)</f>
        <v>1.4599999999999973</v>
      </c>
      <c r="BI96" s="16">
        <f>VLOOKUP(BI$4,'Tüpoloogia tabel'!$C$1:$T$51,MATCH($A96,'Tüpoloogia tabel'!$C$1:$T$1,0),FALSE)</f>
        <v>1.579333333333335</v>
      </c>
      <c r="BJ96" s="16">
        <f>VLOOKUP(BJ$4,'Tüpoloogia tabel'!$C$1:$T$51,MATCH($A96,'Tüpoloogia tabel'!$C$1:$T$1,0),FALSE)</f>
        <v>0.8</v>
      </c>
      <c r="BK96" s="16">
        <f>VLOOKUP(BK$4,'Tüpoloogia tabel'!$C$1:$T$51,MATCH($A96,'Tüpoloogia tabel'!$C$1:$T$1,0),FALSE)</f>
        <v>2.0649999999999999</v>
      </c>
      <c r="BL96" s="216">
        <f t="shared" si="90"/>
        <v>6145.0816591593502</v>
      </c>
      <c r="BM96" s="1">
        <v>4</v>
      </c>
      <c r="BN96" s="1">
        <v>0</v>
      </c>
      <c r="BO96" s="1">
        <f t="shared" si="91"/>
        <v>20</v>
      </c>
      <c r="BP96" s="217">
        <f t="shared" si="92"/>
        <v>340.77947368421053</v>
      </c>
      <c r="BQ96" s="217">
        <f t="shared" ref="BQ96:BS96" si="130">BP96</f>
        <v>340.77947368421053</v>
      </c>
      <c r="BR96" s="217">
        <f t="shared" si="130"/>
        <v>340.77947368421053</v>
      </c>
      <c r="BS96" s="217">
        <f t="shared" si="130"/>
        <v>340.77947368421053</v>
      </c>
      <c r="BT96" s="217">
        <f t="shared" si="94"/>
        <v>340.77947368421053</v>
      </c>
      <c r="BU96" s="217">
        <f t="shared" si="95"/>
        <v>968.3125</v>
      </c>
      <c r="BV96" s="217">
        <f t="shared" si="96"/>
        <v>1122.5164566445421</v>
      </c>
      <c r="BW96" s="217">
        <f t="shared" si="97"/>
        <v>836.1792565275498</v>
      </c>
      <c r="BX96" s="216">
        <f t="shared" si="98"/>
        <v>0.35979402570662766</v>
      </c>
      <c r="BY96" s="216">
        <f t="shared" si="102"/>
        <v>433.91159500219294</v>
      </c>
      <c r="BZ96" s="216">
        <f t="shared" si="103"/>
        <v>7415.1725106890935</v>
      </c>
      <c r="CA96" s="216">
        <f t="shared" si="104"/>
        <v>6578.9932541615435</v>
      </c>
      <c r="CB96" s="218">
        <f t="shared" si="99"/>
        <v>2.3745516144861667</v>
      </c>
    </row>
    <row r="97" spans="1:80" x14ac:dyDescent="0.25">
      <c r="A97" s="248" t="s">
        <v>474</v>
      </c>
      <c r="B97" s="231" t="s">
        <v>675</v>
      </c>
      <c r="C97" s="231" t="s">
        <v>462</v>
      </c>
      <c r="D97" s="249">
        <v>9</v>
      </c>
      <c r="E97" s="249">
        <v>3</v>
      </c>
      <c r="F97" s="250"/>
      <c r="G97" s="15">
        <f>(VLOOKUP(G$4,'Tüpoloogia tabel'!$C$1:$T$51,MATCH($A97,'Tüpoloogia tabel'!$C$1:$T$1,0),FALSE))*D97</f>
        <v>1789.2669999999998</v>
      </c>
      <c r="H97" s="15">
        <f>(VLOOKUP(H$4,'Tüpoloogia tabel'!$C$1:$T$51,MATCH($A97,'Tüpoloogia tabel'!$C$1:$T$1,0),FALSE))*D97*E97</f>
        <v>89.092500000000001</v>
      </c>
      <c r="I97" s="15">
        <f>(VLOOKUP(I$4,'Tüpoloogia tabel'!$C$1:$T$51,MATCH($A97,'Tüpoloogia tabel'!$C$1:$T$1,0),FALSE))*D97*E97</f>
        <v>276.99374999999998</v>
      </c>
      <c r="J97" s="15">
        <f>(VLOOKUP(J$4,'Tüpoloogia tabel'!$C$1:$T$51,MATCH($A97,'Tüpoloogia tabel'!$C$1:$T$1,0),FALSE))*D97*E97</f>
        <v>5007.25695</v>
      </c>
      <c r="K97" s="15">
        <f>(VLOOKUP(K$4,'Tüpoloogia tabel'!$C$1:$T$51,MATCH($A97,'Tüpoloogia tabel'!$C$1:$T$1,0),FALSE))*D97*E97</f>
        <v>4155.9382500000002</v>
      </c>
      <c r="L97" s="244">
        <f>VLOOKUP(L$4,'Tüpoloogia tabel'!$C$1:$T$51,MATCH($A97,'Tüpoloogia tabel'!$C$1:$T$1,0),FALSE)</f>
        <v>70</v>
      </c>
      <c r="M97" s="228">
        <f>VLOOKUP(M$4,'Tüpoloogia tabel'!$C$1:$T$51,MATCH($A97,'Tüpoloogia tabel'!$C$1:$T$1,0),FALSE)</f>
        <v>0</v>
      </c>
      <c r="N97" s="228">
        <f>VLOOKUP(N$4,'Tüpoloogia tabel'!$C$1:$T$51,MATCH($A97,'Tüpoloogia tabel'!$C$1:$T$1,0),FALSE)</f>
        <v>96.666666666666671</v>
      </c>
      <c r="O97" s="245">
        <f>VLOOKUP(O$4,'Tüpoloogia tabel'!$C$1:$T$51,MATCH($A97,'Tüpoloogia tabel'!$C$1:$T$1,0),FALSE)</f>
        <v>0.26409503068076284</v>
      </c>
      <c r="P97" s="228">
        <f>VLOOKUP(P$4,'Tüpoloogia tabel'!$C$1:$T$51,MATCH($A97,'Tüpoloogia tabel'!$C$1:$T$1,0),FALSE)</f>
        <v>63.333333333333329</v>
      </c>
      <c r="Q97" s="335">
        <f t="shared" si="83"/>
        <v>7221.0907894736838</v>
      </c>
      <c r="R97" s="336">
        <f t="shared" si="100"/>
        <v>5278.3965958790568</v>
      </c>
      <c r="S97" s="14">
        <f t="shared" si="84"/>
        <v>1789.2669999999998</v>
      </c>
      <c r="T97" s="336">
        <f t="shared" si="85"/>
        <v>1789.2669999999998</v>
      </c>
      <c r="U97" s="4">
        <f t="shared" si="86"/>
        <v>35.639999999999965</v>
      </c>
      <c r="V97" s="337">
        <f t="shared" si="87"/>
        <v>1907.0541935946264</v>
      </c>
      <c r="W97" s="338">
        <f t="shared" si="88"/>
        <v>3.1464698507238618</v>
      </c>
      <c r="X97" s="228">
        <f>VLOOKUP(X$4,'Tüpoloogia tabel'!$C$1:$T$51,MATCH($A97,'Tüpoloogia tabel'!$C$1:$T$1,0),FALSE)</f>
        <v>223.41379310344828</v>
      </c>
      <c r="Y97" s="228">
        <f>VLOOKUP(Y$4,'Tüpoloogia tabel'!$C$1:$T$51,MATCH($A97,'Tüpoloogia tabel'!$C$1:$T$1,0),FALSE)</f>
        <v>160.55172413793105</v>
      </c>
      <c r="Z97" s="229">
        <f>VLOOKUP(Z$4,'Tüpoloogia tabel'!$C$1:$T$51,MATCH($A97,'Tüpoloogia tabel'!$C$1:$T$1,0),FALSE)</f>
        <v>35.620689655172413</v>
      </c>
      <c r="AA97" s="235"/>
      <c r="AB97" s="235"/>
      <c r="AC97" s="15">
        <f>VLOOKUP(AC$4,'Tüpoloogia tabel'!$C$1:$T$51,MATCH($A97,'Tüpoloogia tabel'!$C$1:$T$1,0),FALSE)</f>
        <v>3.5061666666666658</v>
      </c>
      <c r="AD97" s="15">
        <f>VLOOKUP(AD$4,'Tüpoloogia tabel'!$C$1:$T$51,MATCH($A97,'Tüpoloogia tabel'!$C$1:$T$1,0),FALSE)</f>
        <v>2.5</v>
      </c>
      <c r="AE97" s="15">
        <f>VLOOKUP(AE$4,'Tüpoloogia tabel'!$C$1:$T$51,MATCH($A97,'Tüpoloogia tabel'!$C$1:$T$1,0),FALSE)</f>
        <v>2.2000000000000002</v>
      </c>
      <c r="AF97" s="15">
        <f>VLOOKUP(AF$4,'Tüpoloogia tabel'!$C$1:$T$51,MATCH($A97,'Tüpoloogia tabel'!$C$1:$T$1,0),FALSE)</f>
        <v>11.44736842105263</v>
      </c>
      <c r="AG97" s="15">
        <f>VLOOKUP(AG$4,'Tüpoloogia tabel'!$C$1:$T$51,MATCH($A97,'Tüpoloogia tabel'!$C$1:$T$1,0),FALSE)</f>
        <v>17.660263157894736</v>
      </c>
      <c r="AH97" s="15">
        <f>(VLOOKUP(AH$4,'Tüpoloogia tabel'!$C$1:$T$51,MATCH($A97,'Tüpoloogia tabel'!$C$1:$T$1,0),FALSE))*E97</f>
        <v>7.5</v>
      </c>
      <c r="AI97" s="15">
        <f>(VLOOKUP(AI$4,'Tüpoloogia tabel'!$C$1:$T$51,MATCH($A97,'Tüpoloogia tabel'!$C$1:$T$1,0),FALSE))*D97*E97</f>
        <v>13419.502499999999</v>
      </c>
      <c r="AJ97" s="15">
        <f t="shared" si="89"/>
        <v>340.77947368421053</v>
      </c>
      <c r="AK97" s="15">
        <f>VLOOKUP(AK$4,'Tüpoloogia tabel'!$C$1:$T$51,MATCH($A97,'Tüpoloogia tabel'!$C$1:$T$1,0),FALSE)</f>
        <v>0.8</v>
      </c>
      <c r="AL97" s="15">
        <f>VLOOKUP(AL$4,'Tüpoloogia tabel'!$C$1:$T$51,MATCH($A97,'Tüpoloogia tabel'!$C$1:$T$1,0),FALSE)</f>
        <v>1</v>
      </c>
      <c r="AM97" s="15">
        <f>VLOOKUP(AM$4,'Tüpoloogia tabel'!$C$1:$T$51,MATCH($A97,'Tüpoloogia tabel'!$C$1:$T$1,0),FALSE)</f>
        <v>0.7</v>
      </c>
      <c r="AN97" s="15">
        <f>VLOOKUP(AN$4,'Tüpoloogia tabel'!$C$1:$T$51,MATCH($A97,'Tüpoloogia tabel'!$C$1:$T$1,0),FALSE)</f>
        <v>0.35</v>
      </c>
      <c r="AO97" s="15">
        <f>VLOOKUP(AO$4,'Tüpoloogia tabel'!$C$1:$T$51,MATCH($A97,'Tüpoloogia tabel'!$C$1:$T$1,0),FALSE)</f>
        <v>2.6</v>
      </c>
      <c r="AP97" s="15">
        <f>VLOOKUP(AP$4,'Tüpoloogia tabel'!$C$1:$T$51,MATCH($A97,'Tüpoloogia tabel'!$C$1:$T$1,0),FALSE)</f>
        <v>2</v>
      </c>
      <c r="AQ97" s="15">
        <f>VLOOKUP(AQ$4,'Tüpoloogia tabel'!$C$1:$T$51,MATCH($A97,'Tüpoloogia tabel'!$C$1:$T$1,0),FALSE)</f>
        <v>2.9</v>
      </c>
      <c r="AR97" s="16">
        <f>VLOOKUP(AR$4,'Tüpoloogia tabel'!$C$1:$T$51,MATCH($A97,'Tüpoloogia tabel'!$C$1:$T$1,0),FALSE)</f>
        <v>0.26</v>
      </c>
      <c r="AS97" s="16">
        <f>VLOOKUP(AS$4,'Tüpoloogia tabel'!$C$1:$T$51,MATCH($A97,'Tüpoloogia tabel'!$C$1:$T$1,0),FALSE)</f>
        <v>0.49</v>
      </c>
      <c r="AT97" s="16">
        <f>VLOOKUP(AT$4,'Tüpoloogia tabel'!$C$1:$T$51,MATCH($A97,'Tüpoloogia tabel'!$C$1:$T$1,0),FALSE)</f>
        <v>0.40500000000000003</v>
      </c>
      <c r="AU97" s="16">
        <f>VLOOKUP(AU$4,'Tüpoloogia tabel'!$C$1:$T$51,MATCH($A97,'Tüpoloogia tabel'!$C$1:$T$1,0),FALSE)</f>
        <v>0.15</v>
      </c>
      <c r="AV97" s="16">
        <f>VLOOKUP(AV$4,'Tüpoloogia tabel'!$C$1:$T$51,MATCH($A97,'Tüpoloogia tabel'!$C$1:$T$1,0),FALSE)</f>
        <v>0.2</v>
      </c>
      <c r="AW97" s="16">
        <f>VLOOKUP(AW$4,'Tüpoloogia tabel'!$C$1:$T$51,MATCH($A97,'Tüpoloogia tabel'!$C$1:$T$1,0),FALSE)</f>
        <v>0.01</v>
      </c>
      <c r="AX97" s="16">
        <f>VLOOKUP(AX$4,'Tüpoloogia tabel'!$C$1:$T$51,MATCH($A97,'Tüpoloogia tabel'!$C$1:$T$1,0),FALSE)</f>
        <v>0</v>
      </c>
      <c r="AY97" s="16">
        <f>VLOOKUP(AY$4,'Tüpoloogia tabel'!$C$1:$T$51,MATCH($A97,'Tüpoloogia tabel'!$C$1:$T$1,0),FALSE)</f>
        <v>0.42</v>
      </c>
      <c r="AZ97" s="16">
        <f>VLOOKUP(AZ$4,'Tüpoloogia tabel'!$C$1:$T$51,MATCH($A97,'Tüpoloogia tabel'!$C$1:$T$1,0),FALSE)</f>
        <v>3.1</v>
      </c>
      <c r="BA97" s="232">
        <f>VLOOKUP(BA$4,'Tüpoloogia tabel'!$C$1:$T$51,MATCH($A97,'Tüpoloogia tabel'!$C$1:$T$1,0),FALSE)</f>
        <v>0.30000000000000043</v>
      </c>
      <c r="BB97" s="232">
        <f>VLOOKUP(BB$4,'Tüpoloogia tabel'!$C$1:$T$51,MATCH($A97,'Tüpoloogia tabel'!$C$1:$T$1,0),FALSE)</f>
        <v>0.37</v>
      </c>
      <c r="BC97" s="232">
        <f>VLOOKUP(BC$4,'Tüpoloogia tabel'!$C$1:$T$51,MATCH($A97,'Tüpoloogia tabel'!$C$1:$T$1,0),FALSE)</f>
        <v>0.35</v>
      </c>
      <c r="BD97" s="232">
        <f>VLOOKUP(BD$4,'Tüpoloogia tabel'!$C$1:$T$51,MATCH($A97,'Tüpoloogia tabel'!$C$1:$T$1,0),FALSE)</f>
        <v>0.45</v>
      </c>
      <c r="BE97" s="232">
        <f>VLOOKUP(BE$4,'Tüpoloogia tabel'!$C$1:$T$51,MATCH($A97,'Tüpoloogia tabel'!$C$1:$T$1,0),FALSE)</f>
        <v>0.30000000000000043</v>
      </c>
      <c r="BF97" s="16">
        <f>VLOOKUP(BF$4,'Tüpoloogia tabel'!$C$1:$T$51,MATCH($A97,'Tüpoloogia tabel'!$C$1:$T$1,0),FALSE)</f>
        <v>1.7999999999999998</v>
      </c>
      <c r="BG97" s="16">
        <f>VLOOKUP(BG$4,'Tüpoloogia tabel'!$C$1:$T$51,MATCH($A97,'Tüpoloogia tabel'!$C$1:$T$1,0),FALSE)</f>
        <v>2.199999999999998</v>
      </c>
      <c r="BH97" s="16">
        <f>VLOOKUP(BH$4,'Tüpoloogia tabel'!$C$1:$T$51,MATCH($A97,'Tüpoloogia tabel'!$C$1:$T$1,0),FALSE)</f>
        <v>1.4599999999999973</v>
      </c>
      <c r="BI97" s="16">
        <f>VLOOKUP(BI$4,'Tüpoloogia tabel'!$C$1:$T$51,MATCH($A97,'Tüpoloogia tabel'!$C$1:$T$1,0),FALSE)</f>
        <v>1.579333333333335</v>
      </c>
      <c r="BJ97" s="16">
        <f>VLOOKUP(BJ$4,'Tüpoloogia tabel'!$C$1:$T$51,MATCH($A97,'Tüpoloogia tabel'!$C$1:$T$1,0),FALSE)</f>
        <v>0.8</v>
      </c>
      <c r="BK97" s="16">
        <f>VLOOKUP(BK$4,'Tüpoloogia tabel'!$C$1:$T$51,MATCH($A97,'Tüpoloogia tabel'!$C$1:$T$1,0),FALSE)</f>
        <v>2.0649999999999999</v>
      </c>
      <c r="BL97" s="216">
        <f t="shared" si="90"/>
        <v>10714.321533251961</v>
      </c>
      <c r="BM97" s="1">
        <v>4</v>
      </c>
      <c r="BN97" s="1">
        <v>0</v>
      </c>
      <c r="BO97" s="1">
        <f t="shared" si="91"/>
        <v>30</v>
      </c>
      <c r="BP97" s="217">
        <f t="shared" si="92"/>
        <v>340.77947368421053</v>
      </c>
      <c r="BQ97" s="217">
        <f t="shared" ref="BQ97:BS97" si="131">BP97</f>
        <v>340.77947368421053</v>
      </c>
      <c r="BR97" s="217">
        <f t="shared" si="131"/>
        <v>340.77947368421053</v>
      </c>
      <c r="BS97" s="217">
        <f t="shared" si="131"/>
        <v>340.77947368421053</v>
      </c>
      <c r="BT97" s="217">
        <f t="shared" si="94"/>
        <v>681.55894736842106</v>
      </c>
      <c r="BU97" s="217">
        <f t="shared" si="95"/>
        <v>2144.953125</v>
      </c>
      <c r="BV97" s="217">
        <f t="shared" si="96"/>
        <v>2513.7073236490478</v>
      </c>
      <c r="BW97" s="217">
        <f t="shared" si="97"/>
        <v>1426.4872154062841</v>
      </c>
      <c r="BX97" s="216">
        <f t="shared" si="98"/>
        <v>0.77589192076023383</v>
      </c>
      <c r="BY97" s="216">
        <f t="shared" si="102"/>
        <v>935.72565643684197</v>
      </c>
      <c r="BZ97" s="216">
        <f t="shared" si="103"/>
        <v>13076.534405095088</v>
      </c>
      <c r="CA97" s="216">
        <f t="shared" si="104"/>
        <v>11650.047189688803</v>
      </c>
      <c r="CB97" s="218">
        <f t="shared" si="99"/>
        <v>2.8032291359691888</v>
      </c>
    </row>
    <row r="98" spans="1:80" x14ac:dyDescent="0.25">
      <c r="A98" s="248" t="s">
        <v>474</v>
      </c>
      <c r="B98" s="231" t="s">
        <v>676</v>
      </c>
      <c r="C98" s="231" t="s">
        <v>462</v>
      </c>
      <c r="D98" s="249">
        <v>9</v>
      </c>
      <c r="E98" s="249">
        <v>4</v>
      </c>
      <c r="F98" s="250"/>
      <c r="G98" s="15">
        <f>(VLOOKUP(G$4,'Tüpoloogia tabel'!$C$1:$T$51,MATCH($A98,'Tüpoloogia tabel'!$C$1:$T$1,0),FALSE))*D98</f>
        <v>1789.2669999999998</v>
      </c>
      <c r="H98" s="15">
        <f>(VLOOKUP(H$4,'Tüpoloogia tabel'!$C$1:$T$51,MATCH($A98,'Tüpoloogia tabel'!$C$1:$T$1,0),FALSE))*D98*E98</f>
        <v>118.78999999999999</v>
      </c>
      <c r="I98" s="15">
        <f>(VLOOKUP(I$4,'Tüpoloogia tabel'!$C$1:$T$51,MATCH($A98,'Tüpoloogia tabel'!$C$1:$T$1,0),FALSE))*D98*E98</f>
        <v>369.32499999999999</v>
      </c>
      <c r="J98" s="15">
        <f>(VLOOKUP(J$4,'Tüpoloogia tabel'!$C$1:$T$51,MATCH($A98,'Tüpoloogia tabel'!$C$1:$T$1,0),FALSE))*D98*E98</f>
        <v>6676.3425999999999</v>
      </c>
      <c r="K98" s="15">
        <f>(VLOOKUP(K$4,'Tüpoloogia tabel'!$C$1:$T$51,MATCH($A98,'Tüpoloogia tabel'!$C$1:$T$1,0),FALSE))*D98*E98</f>
        <v>5541.2510000000002</v>
      </c>
      <c r="L98" s="244">
        <f>VLOOKUP(L$4,'Tüpoloogia tabel'!$C$1:$T$51,MATCH($A98,'Tüpoloogia tabel'!$C$1:$T$1,0),FALSE)</f>
        <v>70</v>
      </c>
      <c r="M98" s="228">
        <f>VLOOKUP(M$4,'Tüpoloogia tabel'!$C$1:$T$51,MATCH($A98,'Tüpoloogia tabel'!$C$1:$T$1,0),FALSE)</f>
        <v>0</v>
      </c>
      <c r="N98" s="228">
        <f>VLOOKUP(N$4,'Tüpoloogia tabel'!$C$1:$T$51,MATCH($A98,'Tüpoloogia tabel'!$C$1:$T$1,0),FALSE)</f>
        <v>96.666666666666671</v>
      </c>
      <c r="O98" s="245">
        <f>VLOOKUP(O$4,'Tüpoloogia tabel'!$C$1:$T$51,MATCH($A98,'Tüpoloogia tabel'!$C$1:$T$1,0),FALSE)</f>
        <v>0.26409503068076284</v>
      </c>
      <c r="P98" s="228">
        <f>VLOOKUP(P$4,'Tüpoloogia tabel'!$C$1:$T$51,MATCH($A98,'Tüpoloogia tabel'!$C$1:$T$1,0),FALSE)</f>
        <v>63.333333333333329</v>
      </c>
      <c r="Q98" s="335">
        <f t="shared" si="83"/>
        <v>12806.968421052632</v>
      </c>
      <c r="R98" s="336">
        <f t="shared" si="100"/>
        <v>9389.071702967176</v>
      </c>
      <c r="S98" s="14">
        <f t="shared" si="84"/>
        <v>1789.2669999999998</v>
      </c>
      <c r="T98" s="336">
        <f t="shared" si="85"/>
        <v>1789.2669999999998</v>
      </c>
      <c r="U98" s="4">
        <f t="shared" si="86"/>
        <v>35.639999999999965</v>
      </c>
      <c r="V98" s="337">
        <f t="shared" si="87"/>
        <v>3382.2567180854558</v>
      </c>
      <c r="W98" s="338">
        <f t="shared" si="88"/>
        <v>3.7655363891557254</v>
      </c>
      <c r="X98" s="228">
        <f>VLOOKUP(X$4,'Tüpoloogia tabel'!$C$1:$T$51,MATCH($A98,'Tüpoloogia tabel'!$C$1:$T$1,0),FALSE)</f>
        <v>223.41379310344828</v>
      </c>
      <c r="Y98" s="228">
        <f>VLOOKUP(Y$4,'Tüpoloogia tabel'!$C$1:$T$51,MATCH($A98,'Tüpoloogia tabel'!$C$1:$T$1,0),FALSE)</f>
        <v>160.55172413793105</v>
      </c>
      <c r="Z98" s="229">
        <f>VLOOKUP(Z$4,'Tüpoloogia tabel'!$C$1:$T$51,MATCH($A98,'Tüpoloogia tabel'!$C$1:$T$1,0),FALSE)</f>
        <v>35.620689655172413</v>
      </c>
      <c r="AA98" s="235"/>
      <c r="AB98" s="235"/>
      <c r="AC98" s="15">
        <f>VLOOKUP(AC$4,'Tüpoloogia tabel'!$C$1:$T$51,MATCH($A98,'Tüpoloogia tabel'!$C$1:$T$1,0),FALSE)</f>
        <v>3.5061666666666658</v>
      </c>
      <c r="AD98" s="15">
        <f>VLOOKUP(AD$4,'Tüpoloogia tabel'!$C$1:$T$51,MATCH($A98,'Tüpoloogia tabel'!$C$1:$T$1,0),FALSE)</f>
        <v>2.5</v>
      </c>
      <c r="AE98" s="15">
        <f>VLOOKUP(AE$4,'Tüpoloogia tabel'!$C$1:$T$51,MATCH($A98,'Tüpoloogia tabel'!$C$1:$T$1,0),FALSE)</f>
        <v>2.2000000000000002</v>
      </c>
      <c r="AF98" s="15">
        <f>VLOOKUP(AF$4,'Tüpoloogia tabel'!$C$1:$T$51,MATCH($A98,'Tüpoloogia tabel'!$C$1:$T$1,0),FALSE)</f>
        <v>11.44736842105263</v>
      </c>
      <c r="AG98" s="15">
        <f>VLOOKUP(AG$4,'Tüpoloogia tabel'!$C$1:$T$51,MATCH($A98,'Tüpoloogia tabel'!$C$1:$T$1,0),FALSE)</f>
        <v>17.660263157894736</v>
      </c>
      <c r="AH98" s="15">
        <f>(VLOOKUP(AH$4,'Tüpoloogia tabel'!$C$1:$T$51,MATCH($A98,'Tüpoloogia tabel'!$C$1:$T$1,0),FALSE))*E98</f>
        <v>10</v>
      </c>
      <c r="AI98" s="15">
        <f>(VLOOKUP(AI$4,'Tüpoloogia tabel'!$C$1:$T$51,MATCH($A98,'Tüpoloogia tabel'!$C$1:$T$1,0),FALSE))*D98*E98</f>
        <v>17892.669999999998</v>
      </c>
      <c r="AJ98" s="15">
        <f t="shared" si="89"/>
        <v>340.77947368421053</v>
      </c>
      <c r="AK98" s="15">
        <f>VLOOKUP(AK$4,'Tüpoloogia tabel'!$C$1:$T$51,MATCH($A98,'Tüpoloogia tabel'!$C$1:$T$1,0),FALSE)</f>
        <v>0.8</v>
      </c>
      <c r="AL98" s="15">
        <f>VLOOKUP(AL$4,'Tüpoloogia tabel'!$C$1:$T$51,MATCH($A98,'Tüpoloogia tabel'!$C$1:$T$1,0),FALSE)</f>
        <v>1</v>
      </c>
      <c r="AM98" s="15">
        <f>VLOOKUP(AM$4,'Tüpoloogia tabel'!$C$1:$T$51,MATCH($A98,'Tüpoloogia tabel'!$C$1:$T$1,0),FALSE)</f>
        <v>0.7</v>
      </c>
      <c r="AN98" s="15">
        <f>VLOOKUP(AN$4,'Tüpoloogia tabel'!$C$1:$T$51,MATCH($A98,'Tüpoloogia tabel'!$C$1:$T$1,0),FALSE)</f>
        <v>0.35</v>
      </c>
      <c r="AO98" s="15">
        <f>VLOOKUP(AO$4,'Tüpoloogia tabel'!$C$1:$T$51,MATCH($A98,'Tüpoloogia tabel'!$C$1:$T$1,0),FALSE)</f>
        <v>2.6</v>
      </c>
      <c r="AP98" s="15">
        <f>VLOOKUP(AP$4,'Tüpoloogia tabel'!$C$1:$T$51,MATCH($A98,'Tüpoloogia tabel'!$C$1:$T$1,0),FALSE)</f>
        <v>2</v>
      </c>
      <c r="AQ98" s="15">
        <f>VLOOKUP(AQ$4,'Tüpoloogia tabel'!$C$1:$T$51,MATCH($A98,'Tüpoloogia tabel'!$C$1:$T$1,0),FALSE)</f>
        <v>2.9</v>
      </c>
      <c r="AR98" s="16">
        <f>VLOOKUP(AR$4,'Tüpoloogia tabel'!$C$1:$T$51,MATCH($A98,'Tüpoloogia tabel'!$C$1:$T$1,0),FALSE)</f>
        <v>0.26</v>
      </c>
      <c r="AS98" s="16">
        <f>VLOOKUP(AS$4,'Tüpoloogia tabel'!$C$1:$T$51,MATCH($A98,'Tüpoloogia tabel'!$C$1:$T$1,0),FALSE)</f>
        <v>0.49</v>
      </c>
      <c r="AT98" s="16">
        <f>VLOOKUP(AT$4,'Tüpoloogia tabel'!$C$1:$T$51,MATCH($A98,'Tüpoloogia tabel'!$C$1:$T$1,0),FALSE)</f>
        <v>0.40500000000000003</v>
      </c>
      <c r="AU98" s="16">
        <f>VLOOKUP(AU$4,'Tüpoloogia tabel'!$C$1:$T$51,MATCH($A98,'Tüpoloogia tabel'!$C$1:$T$1,0),FALSE)</f>
        <v>0.15</v>
      </c>
      <c r="AV98" s="16">
        <f>VLOOKUP(AV$4,'Tüpoloogia tabel'!$C$1:$T$51,MATCH($A98,'Tüpoloogia tabel'!$C$1:$T$1,0),FALSE)</f>
        <v>0.2</v>
      </c>
      <c r="AW98" s="16">
        <f>VLOOKUP(AW$4,'Tüpoloogia tabel'!$C$1:$T$51,MATCH($A98,'Tüpoloogia tabel'!$C$1:$T$1,0),FALSE)</f>
        <v>0.01</v>
      </c>
      <c r="AX98" s="16">
        <f>VLOOKUP(AX$4,'Tüpoloogia tabel'!$C$1:$T$51,MATCH($A98,'Tüpoloogia tabel'!$C$1:$T$1,0),FALSE)</f>
        <v>0</v>
      </c>
      <c r="AY98" s="16">
        <f>VLOOKUP(AY$4,'Tüpoloogia tabel'!$C$1:$T$51,MATCH($A98,'Tüpoloogia tabel'!$C$1:$T$1,0),FALSE)</f>
        <v>0.42</v>
      </c>
      <c r="AZ98" s="16">
        <f>VLOOKUP(AZ$4,'Tüpoloogia tabel'!$C$1:$T$51,MATCH($A98,'Tüpoloogia tabel'!$C$1:$T$1,0),FALSE)</f>
        <v>3.1</v>
      </c>
      <c r="BA98" s="232">
        <f>VLOOKUP(BA$4,'Tüpoloogia tabel'!$C$1:$T$51,MATCH($A98,'Tüpoloogia tabel'!$C$1:$T$1,0),FALSE)</f>
        <v>0.30000000000000043</v>
      </c>
      <c r="BB98" s="232">
        <f>VLOOKUP(BB$4,'Tüpoloogia tabel'!$C$1:$T$51,MATCH($A98,'Tüpoloogia tabel'!$C$1:$T$1,0),FALSE)</f>
        <v>0.37</v>
      </c>
      <c r="BC98" s="232">
        <f>VLOOKUP(BC$4,'Tüpoloogia tabel'!$C$1:$T$51,MATCH($A98,'Tüpoloogia tabel'!$C$1:$T$1,0),FALSE)</f>
        <v>0.35</v>
      </c>
      <c r="BD98" s="232">
        <f>VLOOKUP(BD$4,'Tüpoloogia tabel'!$C$1:$T$51,MATCH($A98,'Tüpoloogia tabel'!$C$1:$T$1,0),FALSE)</f>
        <v>0.45</v>
      </c>
      <c r="BE98" s="232">
        <f>VLOOKUP(BE$4,'Tüpoloogia tabel'!$C$1:$T$51,MATCH($A98,'Tüpoloogia tabel'!$C$1:$T$1,0),FALSE)</f>
        <v>0.30000000000000043</v>
      </c>
      <c r="BF98" s="16">
        <f>VLOOKUP(BF$4,'Tüpoloogia tabel'!$C$1:$T$51,MATCH($A98,'Tüpoloogia tabel'!$C$1:$T$1,0),FALSE)</f>
        <v>1.7999999999999998</v>
      </c>
      <c r="BG98" s="16">
        <f>VLOOKUP(BG$4,'Tüpoloogia tabel'!$C$1:$T$51,MATCH($A98,'Tüpoloogia tabel'!$C$1:$T$1,0),FALSE)</f>
        <v>2.199999999999998</v>
      </c>
      <c r="BH98" s="16">
        <f>VLOOKUP(BH$4,'Tüpoloogia tabel'!$C$1:$T$51,MATCH($A98,'Tüpoloogia tabel'!$C$1:$T$1,0),FALSE)</f>
        <v>1.4599999999999973</v>
      </c>
      <c r="BI98" s="16">
        <f>VLOOKUP(BI$4,'Tüpoloogia tabel'!$C$1:$T$51,MATCH($A98,'Tüpoloogia tabel'!$C$1:$T$1,0),FALSE)</f>
        <v>1.579333333333335</v>
      </c>
      <c r="BJ98" s="16">
        <f>VLOOKUP(BJ$4,'Tüpoloogia tabel'!$C$1:$T$51,MATCH($A98,'Tüpoloogia tabel'!$C$1:$T$1,0),FALSE)</f>
        <v>0.8</v>
      </c>
      <c r="BK98" s="16">
        <f>VLOOKUP(BK$4,'Tüpoloogia tabel'!$C$1:$T$51,MATCH($A98,'Tüpoloogia tabel'!$C$1:$T$1,0),FALSE)</f>
        <v>2.0649999999999999</v>
      </c>
      <c r="BL98" s="216">
        <f t="shared" si="90"/>
        <v>17100.786920353195</v>
      </c>
      <c r="BM98" s="1">
        <v>4</v>
      </c>
      <c r="BN98" s="1">
        <v>0</v>
      </c>
      <c r="BO98" s="1">
        <f t="shared" si="91"/>
        <v>40</v>
      </c>
      <c r="BP98" s="217">
        <f t="shared" si="92"/>
        <v>340.77947368421053</v>
      </c>
      <c r="BQ98" s="217">
        <f t="shared" ref="BQ98:BS98" si="132">BP98</f>
        <v>340.77947368421053</v>
      </c>
      <c r="BR98" s="217">
        <f t="shared" si="132"/>
        <v>340.77947368421053</v>
      </c>
      <c r="BS98" s="217">
        <f t="shared" si="132"/>
        <v>340.77947368421053</v>
      </c>
      <c r="BT98" s="217">
        <f t="shared" si="94"/>
        <v>1022.3384210526316</v>
      </c>
      <c r="BU98" s="217">
        <f t="shared" si="95"/>
        <v>3783.25</v>
      </c>
      <c r="BV98" s="217">
        <f t="shared" si="96"/>
        <v>4458.1866164417106</v>
      </c>
      <c r="BW98" s="217">
        <f t="shared" si="97"/>
        <v>2249.1763131160446</v>
      </c>
      <c r="BX98" s="216">
        <f t="shared" si="98"/>
        <v>1.2568980501461988</v>
      </c>
      <c r="BY98" s="216">
        <f t="shared" si="102"/>
        <v>1515.8190484763159</v>
      </c>
      <c r="BZ98" s="216">
        <f t="shared" si="103"/>
        <v>20865.782281945554</v>
      </c>
      <c r="CA98" s="216">
        <f t="shared" si="104"/>
        <v>18616.60596882951</v>
      </c>
      <c r="CB98" s="218">
        <f t="shared" si="99"/>
        <v>3.3596395414734883</v>
      </c>
    </row>
    <row r="99" spans="1:80" x14ac:dyDescent="0.25">
      <c r="A99" s="248" t="s">
        <v>474</v>
      </c>
      <c r="B99" s="231" t="s">
        <v>677</v>
      </c>
      <c r="C99" s="231" t="s">
        <v>462</v>
      </c>
      <c r="D99" s="249">
        <v>9</v>
      </c>
      <c r="E99" s="249">
        <v>5</v>
      </c>
      <c r="F99" s="250"/>
      <c r="G99" s="15">
        <f>(VLOOKUP(G$4,'Tüpoloogia tabel'!$C$1:$T$51,MATCH($A99,'Tüpoloogia tabel'!$C$1:$T$1,0),FALSE))*D99</f>
        <v>1789.2669999999998</v>
      </c>
      <c r="H99" s="15">
        <f>(VLOOKUP(H$4,'Tüpoloogia tabel'!$C$1:$T$51,MATCH($A99,'Tüpoloogia tabel'!$C$1:$T$1,0),FALSE))*D99*E99</f>
        <v>148.48749999999998</v>
      </c>
      <c r="I99" s="15">
        <f>(VLOOKUP(I$4,'Tüpoloogia tabel'!$C$1:$T$51,MATCH($A99,'Tüpoloogia tabel'!$C$1:$T$1,0),FALSE))*D99*E99</f>
        <v>461.65625</v>
      </c>
      <c r="J99" s="15">
        <f>(VLOOKUP(J$4,'Tüpoloogia tabel'!$C$1:$T$51,MATCH($A99,'Tüpoloogia tabel'!$C$1:$T$1,0),FALSE))*D99*E99</f>
        <v>8345.4282500000008</v>
      </c>
      <c r="K99" s="15">
        <f>(VLOOKUP(K$4,'Tüpoloogia tabel'!$C$1:$T$51,MATCH($A99,'Tüpoloogia tabel'!$C$1:$T$1,0),FALSE))*D99*E99</f>
        <v>6926.5637500000003</v>
      </c>
      <c r="L99" s="244">
        <f>VLOOKUP(L$4,'Tüpoloogia tabel'!$C$1:$T$51,MATCH($A99,'Tüpoloogia tabel'!$C$1:$T$1,0),FALSE)</f>
        <v>70</v>
      </c>
      <c r="M99" s="228">
        <f>VLOOKUP(M$4,'Tüpoloogia tabel'!$C$1:$T$51,MATCH($A99,'Tüpoloogia tabel'!$C$1:$T$1,0),FALSE)</f>
        <v>0</v>
      </c>
      <c r="N99" s="228">
        <f>VLOOKUP(N$4,'Tüpoloogia tabel'!$C$1:$T$51,MATCH($A99,'Tüpoloogia tabel'!$C$1:$T$1,0),FALSE)</f>
        <v>96.666666666666671</v>
      </c>
      <c r="O99" s="245">
        <f>VLOOKUP(O$4,'Tüpoloogia tabel'!$C$1:$T$51,MATCH($A99,'Tüpoloogia tabel'!$C$1:$T$1,0),FALSE)</f>
        <v>0.26409503068076284</v>
      </c>
      <c r="P99" s="228">
        <f>VLOOKUP(P$4,'Tüpoloogia tabel'!$C$1:$T$51,MATCH($A99,'Tüpoloogia tabel'!$C$1:$T$1,0),FALSE)</f>
        <v>63.333333333333329</v>
      </c>
      <c r="Q99" s="335">
        <f t="shared" si="83"/>
        <v>19982.269736842107</v>
      </c>
      <c r="R99" s="336">
        <f t="shared" si="100"/>
        <v>14669.411597619513</v>
      </c>
      <c r="S99" s="14">
        <f t="shared" si="84"/>
        <v>1789.2669999999998</v>
      </c>
      <c r="T99" s="336">
        <f t="shared" si="85"/>
        <v>1789.2669999999998</v>
      </c>
      <c r="U99" s="4">
        <f t="shared" si="86"/>
        <v>35.639999999999965</v>
      </c>
      <c r="V99" s="337">
        <f t="shared" si="87"/>
        <v>5277.2181392225948</v>
      </c>
      <c r="W99" s="338">
        <f t="shared" si="88"/>
        <v>4.4567118089746796</v>
      </c>
      <c r="X99" s="228">
        <f>VLOOKUP(X$4,'Tüpoloogia tabel'!$C$1:$T$51,MATCH($A99,'Tüpoloogia tabel'!$C$1:$T$1,0),FALSE)</f>
        <v>223.41379310344828</v>
      </c>
      <c r="Y99" s="228">
        <f>VLOOKUP(Y$4,'Tüpoloogia tabel'!$C$1:$T$51,MATCH($A99,'Tüpoloogia tabel'!$C$1:$T$1,0),FALSE)</f>
        <v>160.55172413793105</v>
      </c>
      <c r="Z99" s="229">
        <f>VLOOKUP(Z$4,'Tüpoloogia tabel'!$C$1:$T$51,MATCH($A99,'Tüpoloogia tabel'!$C$1:$T$1,0),FALSE)</f>
        <v>35.620689655172413</v>
      </c>
      <c r="AA99" s="235"/>
      <c r="AB99" s="235"/>
      <c r="AC99" s="15">
        <f>VLOOKUP(AC$4,'Tüpoloogia tabel'!$C$1:$T$51,MATCH($A99,'Tüpoloogia tabel'!$C$1:$T$1,0),FALSE)</f>
        <v>3.5061666666666658</v>
      </c>
      <c r="AD99" s="15">
        <f>VLOOKUP(AD$4,'Tüpoloogia tabel'!$C$1:$T$51,MATCH($A99,'Tüpoloogia tabel'!$C$1:$T$1,0),FALSE)</f>
        <v>2.5</v>
      </c>
      <c r="AE99" s="15">
        <f>VLOOKUP(AE$4,'Tüpoloogia tabel'!$C$1:$T$51,MATCH($A99,'Tüpoloogia tabel'!$C$1:$T$1,0),FALSE)</f>
        <v>2.2000000000000002</v>
      </c>
      <c r="AF99" s="15">
        <f>VLOOKUP(AF$4,'Tüpoloogia tabel'!$C$1:$T$51,MATCH($A99,'Tüpoloogia tabel'!$C$1:$T$1,0),FALSE)</f>
        <v>11.44736842105263</v>
      </c>
      <c r="AG99" s="15">
        <f>VLOOKUP(AG$4,'Tüpoloogia tabel'!$C$1:$T$51,MATCH($A99,'Tüpoloogia tabel'!$C$1:$T$1,0),FALSE)</f>
        <v>17.660263157894736</v>
      </c>
      <c r="AH99" s="15">
        <f>(VLOOKUP(AH$4,'Tüpoloogia tabel'!$C$1:$T$51,MATCH($A99,'Tüpoloogia tabel'!$C$1:$T$1,0),FALSE))*E99</f>
        <v>12.5</v>
      </c>
      <c r="AI99" s="15">
        <f>(VLOOKUP(AI$4,'Tüpoloogia tabel'!$C$1:$T$51,MATCH($A99,'Tüpoloogia tabel'!$C$1:$T$1,0),FALSE))*D99*E99</f>
        <v>22365.837499999998</v>
      </c>
      <c r="AJ99" s="15">
        <f t="shared" si="89"/>
        <v>340.77947368421053</v>
      </c>
      <c r="AK99" s="15">
        <f>VLOOKUP(AK$4,'Tüpoloogia tabel'!$C$1:$T$51,MATCH($A99,'Tüpoloogia tabel'!$C$1:$T$1,0),FALSE)</f>
        <v>0.8</v>
      </c>
      <c r="AL99" s="15">
        <f>VLOOKUP(AL$4,'Tüpoloogia tabel'!$C$1:$T$51,MATCH($A99,'Tüpoloogia tabel'!$C$1:$T$1,0),FALSE)</f>
        <v>1</v>
      </c>
      <c r="AM99" s="15">
        <f>VLOOKUP(AM$4,'Tüpoloogia tabel'!$C$1:$T$51,MATCH($A99,'Tüpoloogia tabel'!$C$1:$T$1,0),FALSE)</f>
        <v>0.7</v>
      </c>
      <c r="AN99" s="15">
        <f>VLOOKUP(AN$4,'Tüpoloogia tabel'!$C$1:$T$51,MATCH($A99,'Tüpoloogia tabel'!$C$1:$T$1,0),FALSE)</f>
        <v>0.35</v>
      </c>
      <c r="AO99" s="15">
        <f>VLOOKUP(AO$4,'Tüpoloogia tabel'!$C$1:$T$51,MATCH($A99,'Tüpoloogia tabel'!$C$1:$T$1,0),FALSE)</f>
        <v>2.6</v>
      </c>
      <c r="AP99" s="15">
        <f>VLOOKUP(AP$4,'Tüpoloogia tabel'!$C$1:$T$51,MATCH($A99,'Tüpoloogia tabel'!$C$1:$T$1,0),FALSE)</f>
        <v>2</v>
      </c>
      <c r="AQ99" s="15">
        <f>VLOOKUP(AQ$4,'Tüpoloogia tabel'!$C$1:$T$51,MATCH($A99,'Tüpoloogia tabel'!$C$1:$T$1,0),FALSE)</f>
        <v>2.9</v>
      </c>
      <c r="AR99" s="16">
        <f>VLOOKUP(AR$4,'Tüpoloogia tabel'!$C$1:$T$51,MATCH($A99,'Tüpoloogia tabel'!$C$1:$T$1,0),FALSE)</f>
        <v>0.26</v>
      </c>
      <c r="AS99" s="16">
        <f>VLOOKUP(AS$4,'Tüpoloogia tabel'!$C$1:$T$51,MATCH($A99,'Tüpoloogia tabel'!$C$1:$T$1,0),FALSE)</f>
        <v>0.49</v>
      </c>
      <c r="AT99" s="16">
        <f>VLOOKUP(AT$4,'Tüpoloogia tabel'!$C$1:$T$51,MATCH($A99,'Tüpoloogia tabel'!$C$1:$T$1,0),FALSE)</f>
        <v>0.40500000000000003</v>
      </c>
      <c r="AU99" s="16">
        <f>VLOOKUP(AU$4,'Tüpoloogia tabel'!$C$1:$T$51,MATCH($A99,'Tüpoloogia tabel'!$C$1:$T$1,0),FALSE)</f>
        <v>0.15</v>
      </c>
      <c r="AV99" s="16">
        <f>VLOOKUP(AV$4,'Tüpoloogia tabel'!$C$1:$T$51,MATCH($A99,'Tüpoloogia tabel'!$C$1:$T$1,0),FALSE)</f>
        <v>0.2</v>
      </c>
      <c r="AW99" s="16">
        <f>VLOOKUP(AW$4,'Tüpoloogia tabel'!$C$1:$T$51,MATCH($A99,'Tüpoloogia tabel'!$C$1:$T$1,0),FALSE)</f>
        <v>0.01</v>
      </c>
      <c r="AX99" s="16">
        <f>VLOOKUP(AX$4,'Tüpoloogia tabel'!$C$1:$T$51,MATCH($A99,'Tüpoloogia tabel'!$C$1:$T$1,0),FALSE)</f>
        <v>0</v>
      </c>
      <c r="AY99" s="16">
        <f>VLOOKUP(AY$4,'Tüpoloogia tabel'!$C$1:$T$51,MATCH($A99,'Tüpoloogia tabel'!$C$1:$T$1,0),FALSE)</f>
        <v>0.42</v>
      </c>
      <c r="AZ99" s="16">
        <f>VLOOKUP(AZ$4,'Tüpoloogia tabel'!$C$1:$T$51,MATCH($A99,'Tüpoloogia tabel'!$C$1:$T$1,0),FALSE)</f>
        <v>3.1</v>
      </c>
      <c r="BA99" s="232">
        <f>VLOOKUP(BA$4,'Tüpoloogia tabel'!$C$1:$T$51,MATCH($A99,'Tüpoloogia tabel'!$C$1:$T$1,0),FALSE)</f>
        <v>0.30000000000000043</v>
      </c>
      <c r="BB99" s="232">
        <f>VLOOKUP(BB$4,'Tüpoloogia tabel'!$C$1:$T$51,MATCH($A99,'Tüpoloogia tabel'!$C$1:$T$1,0),FALSE)</f>
        <v>0.37</v>
      </c>
      <c r="BC99" s="232">
        <f>VLOOKUP(BC$4,'Tüpoloogia tabel'!$C$1:$T$51,MATCH($A99,'Tüpoloogia tabel'!$C$1:$T$1,0),FALSE)</f>
        <v>0.35</v>
      </c>
      <c r="BD99" s="232">
        <f>VLOOKUP(BD$4,'Tüpoloogia tabel'!$C$1:$T$51,MATCH($A99,'Tüpoloogia tabel'!$C$1:$T$1,0),FALSE)</f>
        <v>0.45</v>
      </c>
      <c r="BE99" s="232">
        <f>VLOOKUP(BE$4,'Tüpoloogia tabel'!$C$1:$T$51,MATCH($A99,'Tüpoloogia tabel'!$C$1:$T$1,0),FALSE)</f>
        <v>0.30000000000000043</v>
      </c>
      <c r="BF99" s="16">
        <f>VLOOKUP(BF$4,'Tüpoloogia tabel'!$C$1:$T$51,MATCH($A99,'Tüpoloogia tabel'!$C$1:$T$1,0),FALSE)</f>
        <v>1.7999999999999998</v>
      </c>
      <c r="BG99" s="16">
        <f>VLOOKUP(BG$4,'Tüpoloogia tabel'!$C$1:$T$51,MATCH($A99,'Tüpoloogia tabel'!$C$1:$T$1,0),FALSE)</f>
        <v>2.199999999999998</v>
      </c>
      <c r="BH99" s="16">
        <f>VLOOKUP(BH$4,'Tüpoloogia tabel'!$C$1:$T$51,MATCH($A99,'Tüpoloogia tabel'!$C$1:$T$1,0),FALSE)</f>
        <v>1.4599999999999973</v>
      </c>
      <c r="BI99" s="16">
        <f>VLOOKUP(BI$4,'Tüpoloogia tabel'!$C$1:$T$51,MATCH($A99,'Tüpoloogia tabel'!$C$1:$T$1,0),FALSE)</f>
        <v>1.579333333333335</v>
      </c>
      <c r="BJ99" s="16">
        <f>VLOOKUP(BJ$4,'Tüpoloogia tabel'!$C$1:$T$51,MATCH($A99,'Tüpoloogia tabel'!$C$1:$T$1,0),FALSE)</f>
        <v>0.8</v>
      </c>
      <c r="BK99" s="16">
        <f>VLOOKUP(BK$4,'Tüpoloogia tabel'!$C$1:$T$51,MATCH($A99,'Tüpoloogia tabel'!$C$1:$T$1,0),FALSE)</f>
        <v>2.0649999999999999</v>
      </c>
      <c r="BL99" s="216">
        <f t="shared" si="90"/>
        <v>25304.47782046306</v>
      </c>
      <c r="BM99" s="1">
        <v>4</v>
      </c>
      <c r="BN99" s="1">
        <v>0</v>
      </c>
      <c r="BO99" s="1">
        <f t="shared" si="91"/>
        <v>50</v>
      </c>
      <c r="BP99" s="217">
        <f t="shared" si="92"/>
        <v>340.77947368421053</v>
      </c>
      <c r="BQ99" s="217">
        <f t="shared" ref="BQ99:BS99" si="133">BP99</f>
        <v>340.77947368421053</v>
      </c>
      <c r="BR99" s="217">
        <f t="shared" si="133"/>
        <v>340.77947368421053</v>
      </c>
      <c r="BS99" s="217">
        <f t="shared" si="133"/>
        <v>340.77947368421053</v>
      </c>
      <c r="BT99" s="217">
        <f t="shared" si="94"/>
        <v>1363.1178947368421</v>
      </c>
      <c r="BU99" s="217">
        <f t="shared" si="95"/>
        <v>5883.203125</v>
      </c>
      <c r="BV99" s="217">
        <f t="shared" si="96"/>
        <v>6955.9543350225304</v>
      </c>
      <c r="BW99" s="217">
        <f t="shared" si="97"/>
        <v>3304.2465496568311</v>
      </c>
      <c r="BX99" s="216">
        <f t="shared" si="98"/>
        <v>1.8747712190058483</v>
      </c>
      <c r="BY99" s="216">
        <f t="shared" si="102"/>
        <v>2260.974090121053</v>
      </c>
      <c r="BZ99" s="216">
        <f t="shared" si="103"/>
        <v>30869.698460240943</v>
      </c>
      <c r="CA99" s="216">
        <f t="shared" si="104"/>
        <v>27565.451910584114</v>
      </c>
      <c r="CB99" s="218">
        <f t="shared" si="99"/>
        <v>3.9796720142197657</v>
      </c>
    </row>
    <row r="100" spans="1:80" x14ac:dyDescent="0.25">
      <c r="A100" s="248" t="s">
        <v>474</v>
      </c>
      <c r="B100" s="231" t="s">
        <v>678</v>
      </c>
      <c r="C100" s="231" t="s">
        <v>462</v>
      </c>
      <c r="D100" s="249">
        <v>10</v>
      </c>
      <c r="E100" s="249">
        <v>1</v>
      </c>
      <c r="F100" s="250"/>
      <c r="G100" s="15">
        <f>(VLOOKUP(G$4,'Tüpoloogia tabel'!$C$1:$T$51,MATCH($A100,'Tüpoloogia tabel'!$C$1:$T$1,0),FALSE))*D100</f>
        <v>1988.0744444444442</v>
      </c>
      <c r="H100" s="15">
        <f>(VLOOKUP(H$4,'Tüpoloogia tabel'!$C$1:$T$51,MATCH($A100,'Tüpoloogia tabel'!$C$1:$T$1,0),FALSE))*D100*E100</f>
        <v>32.99722222222222</v>
      </c>
      <c r="I100" s="15">
        <f>(VLOOKUP(I$4,'Tüpoloogia tabel'!$C$1:$T$51,MATCH($A100,'Tüpoloogia tabel'!$C$1:$T$1,0),FALSE))*D100*E100</f>
        <v>102.59027777777777</v>
      </c>
      <c r="J100" s="15">
        <f>(VLOOKUP(J$4,'Tüpoloogia tabel'!$C$1:$T$51,MATCH($A100,'Tüpoloogia tabel'!$C$1:$T$1,0),FALSE))*D100*E100</f>
        <v>1854.5396111111111</v>
      </c>
      <c r="K100" s="15">
        <f>(VLOOKUP(K$4,'Tüpoloogia tabel'!$C$1:$T$51,MATCH($A100,'Tüpoloogia tabel'!$C$1:$T$1,0),FALSE))*D100*E100</f>
        <v>1539.236388888889</v>
      </c>
      <c r="L100" s="244">
        <f>VLOOKUP(L$4,'Tüpoloogia tabel'!$C$1:$T$51,MATCH($A100,'Tüpoloogia tabel'!$C$1:$T$1,0),FALSE)</f>
        <v>70</v>
      </c>
      <c r="M100" s="228">
        <f>VLOOKUP(M$4,'Tüpoloogia tabel'!$C$1:$T$51,MATCH($A100,'Tüpoloogia tabel'!$C$1:$T$1,0),FALSE)</f>
        <v>0</v>
      </c>
      <c r="N100" s="228">
        <f>VLOOKUP(N$4,'Tüpoloogia tabel'!$C$1:$T$51,MATCH($A100,'Tüpoloogia tabel'!$C$1:$T$1,0),FALSE)</f>
        <v>96.666666666666671</v>
      </c>
      <c r="O100" s="245">
        <f>VLOOKUP(O$4,'Tüpoloogia tabel'!$C$1:$T$51,MATCH($A100,'Tüpoloogia tabel'!$C$1:$T$1,0),FALSE)</f>
        <v>0.26409503068076284</v>
      </c>
      <c r="P100" s="228">
        <f>VLOOKUP(P$4,'Tüpoloogia tabel'!$C$1:$T$51,MATCH($A100,'Tüpoloogia tabel'!$C$1:$T$1,0),FALSE)</f>
        <v>63.333333333333329</v>
      </c>
      <c r="Q100" s="335">
        <f t="shared" si="83"/>
        <v>905.90789473684208</v>
      </c>
      <c r="R100" s="336">
        <f t="shared" si="100"/>
        <v>627.06212148237057</v>
      </c>
      <c r="S100" s="14">
        <f t="shared" si="84"/>
        <v>1988.0744444444442</v>
      </c>
      <c r="T100" s="336">
        <f t="shared" si="85"/>
        <v>1988.0744444444442</v>
      </c>
      <c r="U100" s="4">
        <f t="shared" si="86"/>
        <v>39.599999999999966</v>
      </c>
      <c r="V100" s="337">
        <f t="shared" si="87"/>
        <v>239.24577325447157</v>
      </c>
      <c r="W100" s="338">
        <f t="shared" si="88"/>
        <v>2.9020727313502701</v>
      </c>
      <c r="X100" s="228">
        <f>VLOOKUP(X$4,'Tüpoloogia tabel'!$C$1:$T$51,MATCH($A100,'Tüpoloogia tabel'!$C$1:$T$1,0),FALSE)</f>
        <v>223.41379310344828</v>
      </c>
      <c r="Y100" s="228">
        <f>VLOOKUP(Y$4,'Tüpoloogia tabel'!$C$1:$T$51,MATCH($A100,'Tüpoloogia tabel'!$C$1:$T$1,0),FALSE)</f>
        <v>160.55172413793105</v>
      </c>
      <c r="Z100" s="229">
        <f>VLOOKUP(Z$4,'Tüpoloogia tabel'!$C$1:$T$51,MATCH($A100,'Tüpoloogia tabel'!$C$1:$T$1,0),FALSE)</f>
        <v>35.620689655172413</v>
      </c>
      <c r="AA100" s="235"/>
      <c r="AB100" s="235"/>
      <c r="AC100" s="15">
        <f>VLOOKUP(AC$4,'Tüpoloogia tabel'!$C$1:$T$51,MATCH($A100,'Tüpoloogia tabel'!$C$1:$T$1,0),FALSE)</f>
        <v>3.5061666666666658</v>
      </c>
      <c r="AD100" s="15">
        <f>VLOOKUP(AD$4,'Tüpoloogia tabel'!$C$1:$T$51,MATCH($A100,'Tüpoloogia tabel'!$C$1:$T$1,0),FALSE)</f>
        <v>2.5</v>
      </c>
      <c r="AE100" s="15">
        <f>VLOOKUP(AE$4,'Tüpoloogia tabel'!$C$1:$T$51,MATCH($A100,'Tüpoloogia tabel'!$C$1:$T$1,0),FALSE)</f>
        <v>2.2000000000000002</v>
      </c>
      <c r="AF100" s="15">
        <f>VLOOKUP(AF$4,'Tüpoloogia tabel'!$C$1:$T$51,MATCH($A100,'Tüpoloogia tabel'!$C$1:$T$1,0),FALSE)</f>
        <v>11.44736842105263</v>
      </c>
      <c r="AG100" s="15">
        <f>VLOOKUP(AG$4,'Tüpoloogia tabel'!$C$1:$T$51,MATCH($A100,'Tüpoloogia tabel'!$C$1:$T$1,0),FALSE)</f>
        <v>17.660263157894736</v>
      </c>
      <c r="AH100" s="15">
        <f>(VLOOKUP(AH$4,'Tüpoloogia tabel'!$C$1:$T$51,MATCH($A100,'Tüpoloogia tabel'!$C$1:$T$1,0),FALSE))*E100</f>
        <v>2.5</v>
      </c>
      <c r="AI100" s="15">
        <f>(VLOOKUP(AI$4,'Tüpoloogia tabel'!$C$1:$T$51,MATCH($A100,'Tüpoloogia tabel'!$C$1:$T$1,0),FALSE))*D100*E100</f>
        <v>4970.1861111111102</v>
      </c>
      <c r="AJ100" s="15">
        <f t="shared" si="89"/>
        <v>376.09999999999997</v>
      </c>
      <c r="AK100" s="15">
        <f>VLOOKUP(AK$4,'Tüpoloogia tabel'!$C$1:$T$51,MATCH($A100,'Tüpoloogia tabel'!$C$1:$T$1,0),FALSE)</f>
        <v>0.8</v>
      </c>
      <c r="AL100" s="15">
        <f>VLOOKUP(AL$4,'Tüpoloogia tabel'!$C$1:$T$51,MATCH($A100,'Tüpoloogia tabel'!$C$1:$T$1,0),FALSE)</f>
        <v>1</v>
      </c>
      <c r="AM100" s="15">
        <f>VLOOKUP(AM$4,'Tüpoloogia tabel'!$C$1:$T$51,MATCH($A100,'Tüpoloogia tabel'!$C$1:$T$1,0),FALSE)</f>
        <v>0.7</v>
      </c>
      <c r="AN100" s="15">
        <f>VLOOKUP(AN$4,'Tüpoloogia tabel'!$C$1:$T$51,MATCH($A100,'Tüpoloogia tabel'!$C$1:$T$1,0),FALSE)</f>
        <v>0.35</v>
      </c>
      <c r="AO100" s="15">
        <f>VLOOKUP(AO$4,'Tüpoloogia tabel'!$C$1:$T$51,MATCH($A100,'Tüpoloogia tabel'!$C$1:$T$1,0),FALSE)</f>
        <v>2.6</v>
      </c>
      <c r="AP100" s="15">
        <f>VLOOKUP(AP$4,'Tüpoloogia tabel'!$C$1:$T$51,MATCH($A100,'Tüpoloogia tabel'!$C$1:$T$1,0),FALSE)</f>
        <v>2</v>
      </c>
      <c r="AQ100" s="15">
        <f>VLOOKUP(AQ$4,'Tüpoloogia tabel'!$C$1:$T$51,MATCH($A100,'Tüpoloogia tabel'!$C$1:$T$1,0),FALSE)</f>
        <v>2.9</v>
      </c>
      <c r="AR100" s="16">
        <f>VLOOKUP(AR$4,'Tüpoloogia tabel'!$C$1:$T$51,MATCH($A100,'Tüpoloogia tabel'!$C$1:$T$1,0),FALSE)</f>
        <v>0.26</v>
      </c>
      <c r="AS100" s="16">
        <f>VLOOKUP(AS$4,'Tüpoloogia tabel'!$C$1:$T$51,MATCH($A100,'Tüpoloogia tabel'!$C$1:$T$1,0),FALSE)</f>
        <v>0.49</v>
      </c>
      <c r="AT100" s="16">
        <f>VLOOKUP(AT$4,'Tüpoloogia tabel'!$C$1:$T$51,MATCH($A100,'Tüpoloogia tabel'!$C$1:$T$1,0),FALSE)</f>
        <v>0.40500000000000003</v>
      </c>
      <c r="AU100" s="16">
        <f>VLOOKUP(AU$4,'Tüpoloogia tabel'!$C$1:$T$51,MATCH($A100,'Tüpoloogia tabel'!$C$1:$T$1,0),FALSE)</f>
        <v>0.15</v>
      </c>
      <c r="AV100" s="16">
        <f>VLOOKUP(AV$4,'Tüpoloogia tabel'!$C$1:$T$51,MATCH($A100,'Tüpoloogia tabel'!$C$1:$T$1,0),FALSE)</f>
        <v>0.2</v>
      </c>
      <c r="AW100" s="16">
        <f>VLOOKUP(AW$4,'Tüpoloogia tabel'!$C$1:$T$51,MATCH($A100,'Tüpoloogia tabel'!$C$1:$T$1,0),FALSE)</f>
        <v>0.01</v>
      </c>
      <c r="AX100" s="16">
        <f>VLOOKUP(AX$4,'Tüpoloogia tabel'!$C$1:$T$51,MATCH($A100,'Tüpoloogia tabel'!$C$1:$T$1,0),FALSE)</f>
        <v>0</v>
      </c>
      <c r="AY100" s="16">
        <f>VLOOKUP(AY$4,'Tüpoloogia tabel'!$C$1:$T$51,MATCH($A100,'Tüpoloogia tabel'!$C$1:$T$1,0),FALSE)</f>
        <v>0.42</v>
      </c>
      <c r="AZ100" s="16">
        <f>VLOOKUP(AZ$4,'Tüpoloogia tabel'!$C$1:$T$51,MATCH($A100,'Tüpoloogia tabel'!$C$1:$T$1,0),FALSE)</f>
        <v>3.1</v>
      </c>
      <c r="BA100" s="232">
        <f>VLOOKUP(BA$4,'Tüpoloogia tabel'!$C$1:$T$51,MATCH($A100,'Tüpoloogia tabel'!$C$1:$T$1,0),FALSE)</f>
        <v>0.30000000000000043</v>
      </c>
      <c r="BB100" s="232">
        <f>VLOOKUP(BB$4,'Tüpoloogia tabel'!$C$1:$T$51,MATCH($A100,'Tüpoloogia tabel'!$C$1:$T$1,0),FALSE)</f>
        <v>0.37</v>
      </c>
      <c r="BC100" s="232">
        <f>VLOOKUP(BC$4,'Tüpoloogia tabel'!$C$1:$T$51,MATCH($A100,'Tüpoloogia tabel'!$C$1:$T$1,0),FALSE)</f>
        <v>0.35</v>
      </c>
      <c r="BD100" s="232">
        <f>VLOOKUP(BD$4,'Tüpoloogia tabel'!$C$1:$T$51,MATCH($A100,'Tüpoloogia tabel'!$C$1:$T$1,0),FALSE)</f>
        <v>0.45</v>
      </c>
      <c r="BE100" s="232">
        <f>VLOOKUP(BE$4,'Tüpoloogia tabel'!$C$1:$T$51,MATCH($A100,'Tüpoloogia tabel'!$C$1:$T$1,0),FALSE)</f>
        <v>0.30000000000000043</v>
      </c>
      <c r="BF100" s="16">
        <f>VLOOKUP(BF$4,'Tüpoloogia tabel'!$C$1:$T$51,MATCH($A100,'Tüpoloogia tabel'!$C$1:$T$1,0),FALSE)</f>
        <v>1.7999999999999998</v>
      </c>
      <c r="BG100" s="16">
        <f>VLOOKUP(BG$4,'Tüpoloogia tabel'!$C$1:$T$51,MATCH($A100,'Tüpoloogia tabel'!$C$1:$T$1,0),FALSE)</f>
        <v>2.199999999999998</v>
      </c>
      <c r="BH100" s="16">
        <f>VLOOKUP(BH$4,'Tüpoloogia tabel'!$C$1:$T$51,MATCH($A100,'Tüpoloogia tabel'!$C$1:$T$1,0),FALSE)</f>
        <v>1.4599999999999973</v>
      </c>
      <c r="BI100" s="16">
        <f>VLOOKUP(BI$4,'Tüpoloogia tabel'!$C$1:$T$51,MATCH($A100,'Tüpoloogia tabel'!$C$1:$T$1,0),FALSE)</f>
        <v>1.579333333333335</v>
      </c>
      <c r="BJ100" s="16">
        <f>VLOOKUP(BJ$4,'Tüpoloogia tabel'!$C$1:$T$51,MATCH($A100,'Tüpoloogia tabel'!$C$1:$T$1,0),FALSE)</f>
        <v>0.8</v>
      </c>
      <c r="BK100" s="16">
        <f>VLOOKUP(BK$4,'Tüpoloogia tabel'!$C$1:$T$51,MATCH($A100,'Tüpoloogia tabel'!$C$1:$T$1,0),FALSE)</f>
        <v>2.0649999999999999</v>
      </c>
      <c r="BL100" s="216">
        <f t="shared" si="90"/>
        <v>3767.1663210202864</v>
      </c>
      <c r="BM100" s="1">
        <v>4</v>
      </c>
      <c r="BN100" s="1">
        <v>0</v>
      </c>
      <c r="BO100" s="1">
        <f t="shared" si="91"/>
        <v>10</v>
      </c>
      <c r="BP100" s="217">
        <f t="shared" si="92"/>
        <v>376.09999999999997</v>
      </c>
      <c r="BQ100" s="217">
        <f t="shared" ref="BQ100:BS100" si="134">BP100</f>
        <v>376.09999999999997</v>
      </c>
      <c r="BR100" s="217">
        <f t="shared" si="134"/>
        <v>376.09999999999997</v>
      </c>
      <c r="BS100" s="217">
        <f t="shared" si="134"/>
        <v>376.09999999999997</v>
      </c>
      <c r="BT100" s="217">
        <f t="shared" si="94"/>
        <v>0</v>
      </c>
      <c r="BU100" s="217">
        <f t="shared" si="95"/>
        <v>281.47569444444446</v>
      </c>
      <c r="BV100" s="217">
        <f t="shared" si="96"/>
        <v>315.35226130531248</v>
      </c>
      <c r="BW100" s="217">
        <f t="shared" si="97"/>
        <v>528.07244974823129</v>
      </c>
      <c r="BX100" s="216">
        <f t="shared" si="98"/>
        <v>0.14240230557876174</v>
      </c>
      <c r="BY100" s="216">
        <f t="shared" si="102"/>
        <v>171.73718052798665</v>
      </c>
      <c r="BZ100" s="216">
        <f t="shared" si="103"/>
        <v>4466.9759512965047</v>
      </c>
      <c r="CA100" s="216">
        <f t="shared" si="104"/>
        <v>3938.9035015482732</v>
      </c>
      <c r="CB100" s="218">
        <f t="shared" si="99"/>
        <v>2.5589984293391117</v>
      </c>
    </row>
    <row r="101" spans="1:80" x14ac:dyDescent="0.25">
      <c r="A101" s="248" t="s">
        <v>474</v>
      </c>
      <c r="B101" s="231" t="s">
        <v>679</v>
      </c>
      <c r="C101" s="231" t="s">
        <v>462</v>
      </c>
      <c r="D101" s="249">
        <v>10</v>
      </c>
      <c r="E101" s="249">
        <v>2</v>
      </c>
      <c r="F101" s="250"/>
      <c r="G101" s="15">
        <f>(VLOOKUP(G$4,'Tüpoloogia tabel'!$C$1:$T$51,MATCH($A101,'Tüpoloogia tabel'!$C$1:$T$1,0),FALSE))*D101</f>
        <v>1988.0744444444442</v>
      </c>
      <c r="H101" s="15">
        <f>(VLOOKUP(H$4,'Tüpoloogia tabel'!$C$1:$T$51,MATCH($A101,'Tüpoloogia tabel'!$C$1:$T$1,0),FALSE))*D101*E101</f>
        <v>65.99444444444444</v>
      </c>
      <c r="I101" s="15">
        <f>(VLOOKUP(I$4,'Tüpoloogia tabel'!$C$1:$T$51,MATCH($A101,'Tüpoloogia tabel'!$C$1:$T$1,0),FALSE))*D101*E101</f>
        <v>205.18055555555554</v>
      </c>
      <c r="J101" s="15">
        <f>(VLOOKUP(J$4,'Tüpoloogia tabel'!$C$1:$T$51,MATCH($A101,'Tüpoloogia tabel'!$C$1:$T$1,0),FALSE))*D101*E101</f>
        <v>3709.0792222222221</v>
      </c>
      <c r="K101" s="15">
        <f>(VLOOKUP(K$4,'Tüpoloogia tabel'!$C$1:$T$51,MATCH($A101,'Tüpoloogia tabel'!$C$1:$T$1,0),FALSE))*D101*E101</f>
        <v>3078.472777777778</v>
      </c>
      <c r="L101" s="244">
        <f>VLOOKUP(L$4,'Tüpoloogia tabel'!$C$1:$T$51,MATCH($A101,'Tüpoloogia tabel'!$C$1:$T$1,0),FALSE)</f>
        <v>70</v>
      </c>
      <c r="M101" s="228">
        <f>VLOOKUP(M$4,'Tüpoloogia tabel'!$C$1:$T$51,MATCH($A101,'Tüpoloogia tabel'!$C$1:$T$1,0),FALSE)</f>
        <v>0</v>
      </c>
      <c r="N101" s="228">
        <f>VLOOKUP(N$4,'Tüpoloogia tabel'!$C$1:$T$51,MATCH($A101,'Tüpoloogia tabel'!$C$1:$T$1,0),FALSE)</f>
        <v>96.666666666666671</v>
      </c>
      <c r="O101" s="245">
        <f>VLOOKUP(O$4,'Tüpoloogia tabel'!$C$1:$T$51,MATCH($A101,'Tüpoloogia tabel'!$C$1:$T$1,0),FALSE)</f>
        <v>0.26409503068076284</v>
      </c>
      <c r="P101" s="228">
        <f>VLOOKUP(P$4,'Tüpoloogia tabel'!$C$1:$T$51,MATCH($A101,'Tüpoloogia tabel'!$C$1:$T$1,0),FALSE)</f>
        <v>63.333333333333329</v>
      </c>
      <c r="Q101" s="335">
        <f t="shared" si="83"/>
        <v>3577.8421052631575</v>
      </c>
      <c r="R101" s="336">
        <f t="shared" si="100"/>
        <v>2593.3517847027588</v>
      </c>
      <c r="S101" s="14">
        <f t="shared" si="84"/>
        <v>1988.0744444444442</v>
      </c>
      <c r="T101" s="336">
        <f t="shared" si="85"/>
        <v>1988.0744444444442</v>
      </c>
      <c r="U101" s="4">
        <f t="shared" si="86"/>
        <v>39.599999999999966</v>
      </c>
      <c r="V101" s="337">
        <f t="shared" si="87"/>
        <v>944.89032056039866</v>
      </c>
      <c r="W101" s="338">
        <f t="shared" si="88"/>
        <v>2.6730195634481566</v>
      </c>
      <c r="X101" s="228">
        <f>VLOOKUP(X$4,'Tüpoloogia tabel'!$C$1:$T$51,MATCH($A101,'Tüpoloogia tabel'!$C$1:$T$1,0),FALSE)</f>
        <v>223.41379310344828</v>
      </c>
      <c r="Y101" s="228">
        <f>VLOOKUP(Y$4,'Tüpoloogia tabel'!$C$1:$T$51,MATCH($A101,'Tüpoloogia tabel'!$C$1:$T$1,0),FALSE)</f>
        <v>160.55172413793105</v>
      </c>
      <c r="Z101" s="229">
        <f>VLOOKUP(Z$4,'Tüpoloogia tabel'!$C$1:$T$51,MATCH($A101,'Tüpoloogia tabel'!$C$1:$T$1,0),FALSE)</f>
        <v>35.620689655172413</v>
      </c>
      <c r="AA101" s="235"/>
      <c r="AB101" s="235"/>
      <c r="AC101" s="15">
        <f>VLOOKUP(AC$4,'Tüpoloogia tabel'!$C$1:$T$51,MATCH($A101,'Tüpoloogia tabel'!$C$1:$T$1,0),FALSE)</f>
        <v>3.5061666666666658</v>
      </c>
      <c r="AD101" s="15">
        <f>VLOOKUP(AD$4,'Tüpoloogia tabel'!$C$1:$T$51,MATCH($A101,'Tüpoloogia tabel'!$C$1:$T$1,0),FALSE)</f>
        <v>2.5</v>
      </c>
      <c r="AE101" s="15">
        <f>VLOOKUP(AE$4,'Tüpoloogia tabel'!$C$1:$T$51,MATCH($A101,'Tüpoloogia tabel'!$C$1:$T$1,0),FALSE)</f>
        <v>2.2000000000000002</v>
      </c>
      <c r="AF101" s="15">
        <f>VLOOKUP(AF$4,'Tüpoloogia tabel'!$C$1:$T$51,MATCH($A101,'Tüpoloogia tabel'!$C$1:$T$1,0),FALSE)</f>
        <v>11.44736842105263</v>
      </c>
      <c r="AG101" s="15">
        <f>VLOOKUP(AG$4,'Tüpoloogia tabel'!$C$1:$T$51,MATCH($A101,'Tüpoloogia tabel'!$C$1:$T$1,0),FALSE)</f>
        <v>17.660263157894736</v>
      </c>
      <c r="AH101" s="15">
        <f>(VLOOKUP(AH$4,'Tüpoloogia tabel'!$C$1:$T$51,MATCH($A101,'Tüpoloogia tabel'!$C$1:$T$1,0),FALSE))*E101</f>
        <v>5</v>
      </c>
      <c r="AI101" s="15">
        <f>(VLOOKUP(AI$4,'Tüpoloogia tabel'!$C$1:$T$51,MATCH($A101,'Tüpoloogia tabel'!$C$1:$T$1,0),FALSE))*D101*E101</f>
        <v>9940.3722222222204</v>
      </c>
      <c r="AJ101" s="15">
        <f t="shared" si="89"/>
        <v>376.09999999999997</v>
      </c>
      <c r="AK101" s="15">
        <f>VLOOKUP(AK$4,'Tüpoloogia tabel'!$C$1:$T$51,MATCH($A101,'Tüpoloogia tabel'!$C$1:$T$1,0),FALSE)</f>
        <v>0.8</v>
      </c>
      <c r="AL101" s="15">
        <f>VLOOKUP(AL$4,'Tüpoloogia tabel'!$C$1:$T$51,MATCH($A101,'Tüpoloogia tabel'!$C$1:$T$1,0),FALSE)</f>
        <v>1</v>
      </c>
      <c r="AM101" s="15">
        <f>VLOOKUP(AM$4,'Tüpoloogia tabel'!$C$1:$T$51,MATCH($A101,'Tüpoloogia tabel'!$C$1:$T$1,0),FALSE)</f>
        <v>0.7</v>
      </c>
      <c r="AN101" s="15">
        <f>VLOOKUP(AN$4,'Tüpoloogia tabel'!$C$1:$T$51,MATCH($A101,'Tüpoloogia tabel'!$C$1:$T$1,0),FALSE)</f>
        <v>0.35</v>
      </c>
      <c r="AO101" s="15">
        <f>VLOOKUP(AO$4,'Tüpoloogia tabel'!$C$1:$T$51,MATCH($A101,'Tüpoloogia tabel'!$C$1:$T$1,0),FALSE)</f>
        <v>2.6</v>
      </c>
      <c r="AP101" s="15">
        <f>VLOOKUP(AP$4,'Tüpoloogia tabel'!$C$1:$T$51,MATCH($A101,'Tüpoloogia tabel'!$C$1:$T$1,0),FALSE)</f>
        <v>2</v>
      </c>
      <c r="AQ101" s="15">
        <f>VLOOKUP(AQ$4,'Tüpoloogia tabel'!$C$1:$T$51,MATCH($A101,'Tüpoloogia tabel'!$C$1:$T$1,0),FALSE)</f>
        <v>2.9</v>
      </c>
      <c r="AR101" s="16">
        <f>VLOOKUP(AR$4,'Tüpoloogia tabel'!$C$1:$T$51,MATCH($A101,'Tüpoloogia tabel'!$C$1:$T$1,0),FALSE)</f>
        <v>0.26</v>
      </c>
      <c r="AS101" s="16">
        <f>VLOOKUP(AS$4,'Tüpoloogia tabel'!$C$1:$T$51,MATCH($A101,'Tüpoloogia tabel'!$C$1:$T$1,0),FALSE)</f>
        <v>0.49</v>
      </c>
      <c r="AT101" s="16">
        <f>VLOOKUP(AT$4,'Tüpoloogia tabel'!$C$1:$T$51,MATCH($A101,'Tüpoloogia tabel'!$C$1:$T$1,0),FALSE)</f>
        <v>0.40500000000000003</v>
      </c>
      <c r="AU101" s="16">
        <f>VLOOKUP(AU$4,'Tüpoloogia tabel'!$C$1:$T$51,MATCH($A101,'Tüpoloogia tabel'!$C$1:$T$1,0),FALSE)</f>
        <v>0.15</v>
      </c>
      <c r="AV101" s="16">
        <f>VLOOKUP(AV$4,'Tüpoloogia tabel'!$C$1:$T$51,MATCH($A101,'Tüpoloogia tabel'!$C$1:$T$1,0),FALSE)</f>
        <v>0.2</v>
      </c>
      <c r="AW101" s="16">
        <f>VLOOKUP(AW$4,'Tüpoloogia tabel'!$C$1:$T$51,MATCH($A101,'Tüpoloogia tabel'!$C$1:$T$1,0),FALSE)</f>
        <v>0.01</v>
      </c>
      <c r="AX101" s="16">
        <f>VLOOKUP(AX$4,'Tüpoloogia tabel'!$C$1:$T$51,MATCH($A101,'Tüpoloogia tabel'!$C$1:$T$1,0),FALSE)</f>
        <v>0</v>
      </c>
      <c r="AY101" s="16">
        <f>VLOOKUP(AY$4,'Tüpoloogia tabel'!$C$1:$T$51,MATCH($A101,'Tüpoloogia tabel'!$C$1:$T$1,0),FALSE)</f>
        <v>0.42</v>
      </c>
      <c r="AZ101" s="16">
        <f>VLOOKUP(AZ$4,'Tüpoloogia tabel'!$C$1:$T$51,MATCH($A101,'Tüpoloogia tabel'!$C$1:$T$1,0),FALSE)</f>
        <v>3.1</v>
      </c>
      <c r="BA101" s="232">
        <f>VLOOKUP(BA$4,'Tüpoloogia tabel'!$C$1:$T$51,MATCH($A101,'Tüpoloogia tabel'!$C$1:$T$1,0),FALSE)</f>
        <v>0.30000000000000043</v>
      </c>
      <c r="BB101" s="232">
        <f>VLOOKUP(BB$4,'Tüpoloogia tabel'!$C$1:$T$51,MATCH($A101,'Tüpoloogia tabel'!$C$1:$T$1,0),FALSE)</f>
        <v>0.37</v>
      </c>
      <c r="BC101" s="232">
        <f>VLOOKUP(BC$4,'Tüpoloogia tabel'!$C$1:$T$51,MATCH($A101,'Tüpoloogia tabel'!$C$1:$T$1,0),FALSE)</f>
        <v>0.35</v>
      </c>
      <c r="BD101" s="232">
        <f>VLOOKUP(BD$4,'Tüpoloogia tabel'!$C$1:$T$51,MATCH($A101,'Tüpoloogia tabel'!$C$1:$T$1,0),FALSE)</f>
        <v>0.45</v>
      </c>
      <c r="BE101" s="232">
        <f>VLOOKUP(BE$4,'Tüpoloogia tabel'!$C$1:$T$51,MATCH($A101,'Tüpoloogia tabel'!$C$1:$T$1,0),FALSE)</f>
        <v>0.30000000000000043</v>
      </c>
      <c r="BF101" s="16">
        <f>VLOOKUP(BF$4,'Tüpoloogia tabel'!$C$1:$T$51,MATCH($A101,'Tüpoloogia tabel'!$C$1:$T$1,0),FALSE)</f>
        <v>1.7999999999999998</v>
      </c>
      <c r="BG101" s="16">
        <f>VLOOKUP(BG$4,'Tüpoloogia tabel'!$C$1:$T$51,MATCH($A101,'Tüpoloogia tabel'!$C$1:$T$1,0),FALSE)</f>
        <v>2.199999999999998</v>
      </c>
      <c r="BH101" s="16">
        <f>VLOOKUP(BH$4,'Tüpoloogia tabel'!$C$1:$T$51,MATCH($A101,'Tüpoloogia tabel'!$C$1:$T$1,0),FALSE)</f>
        <v>1.4599999999999973</v>
      </c>
      <c r="BI101" s="16">
        <f>VLOOKUP(BI$4,'Tüpoloogia tabel'!$C$1:$T$51,MATCH($A101,'Tüpoloogia tabel'!$C$1:$T$1,0),FALSE)</f>
        <v>1.579333333333335</v>
      </c>
      <c r="BJ101" s="16">
        <f>VLOOKUP(BJ$4,'Tüpoloogia tabel'!$C$1:$T$51,MATCH($A101,'Tüpoloogia tabel'!$C$1:$T$1,0),FALSE)</f>
        <v>0.8</v>
      </c>
      <c r="BK101" s="16">
        <f>VLOOKUP(BK$4,'Tüpoloogia tabel'!$C$1:$T$51,MATCH($A101,'Tüpoloogia tabel'!$C$1:$T$1,0),FALSE)</f>
        <v>2.0649999999999999</v>
      </c>
      <c r="BL101" s="216">
        <f t="shared" si="90"/>
        <v>6822.0516009390431</v>
      </c>
      <c r="BM101" s="1">
        <v>4</v>
      </c>
      <c r="BN101" s="1">
        <v>0</v>
      </c>
      <c r="BO101" s="1">
        <f t="shared" si="91"/>
        <v>20</v>
      </c>
      <c r="BP101" s="217">
        <f t="shared" si="92"/>
        <v>376.09999999999997</v>
      </c>
      <c r="BQ101" s="217">
        <f t="shared" ref="BQ101:BS101" si="135">BP101</f>
        <v>376.09999999999997</v>
      </c>
      <c r="BR101" s="217">
        <f t="shared" si="135"/>
        <v>376.09999999999997</v>
      </c>
      <c r="BS101" s="217">
        <f t="shared" si="135"/>
        <v>376.09999999999997</v>
      </c>
      <c r="BT101" s="217">
        <f t="shared" si="94"/>
        <v>376.09999999999997</v>
      </c>
      <c r="BU101" s="217">
        <f t="shared" si="95"/>
        <v>1075.9027777777778</v>
      </c>
      <c r="BV101" s="217">
        <f t="shared" si="96"/>
        <v>1245.469440153021</v>
      </c>
      <c r="BW101" s="217">
        <f t="shared" si="97"/>
        <v>925.08266486426874</v>
      </c>
      <c r="BX101" s="216">
        <f t="shared" si="98"/>
        <v>0.3994060487058696</v>
      </c>
      <c r="BY101" s="216">
        <f t="shared" si="102"/>
        <v>481.68369473927874</v>
      </c>
      <c r="BZ101" s="216">
        <f t="shared" si="103"/>
        <v>8228.8179605425903</v>
      </c>
      <c r="CA101" s="216">
        <f t="shared" si="104"/>
        <v>7303.7352956783216</v>
      </c>
      <c r="CB101" s="218">
        <f t="shared" si="99"/>
        <v>2.3725190452879645</v>
      </c>
    </row>
    <row r="102" spans="1:80" x14ac:dyDescent="0.25">
      <c r="A102" s="248" t="s">
        <v>474</v>
      </c>
      <c r="B102" s="231" t="s">
        <v>680</v>
      </c>
      <c r="C102" s="231" t="s">
        <v>462</v>
      </c>
      <c r="D102" s="249">
        <v>10</v>
      </c>
      <c r="E102" s="249">
        <v>3</v>
      </c>
      <c r="F102" s="250"/>
      <c r="G102" s="15">
        <f>(VLOOKUP(G$4,'Tüpoloogia tabel'!$C$1:$T$51,MATCH($A102,'Tüpoloogia tabel'!$C$1:$T$1,0),FALSE))*D102</f>
        <v>1988.0744444444442</v>
      </c>
      <c r="H102" s="15">
        <f>(VLOOKUP(H$4,'Tüpoloogia tabel'!$C$1:$T$51,MATCH($A102,'Tüpoloogia tabel'!$C$1:$T$1,0),FALSE))*D102*E102</f>
        <v>98.99166666666666</v>
      </c>
      <c r="I102" s="15">
        <f>(VLOOKUP(I$4,'Tüpoloogia tabel'!$C$1:$T$51,MATCH($A102,'Tüpoloogia tabel'!$C$1:$T$1,0),FALSE))*D102*E102</f>
        <v>307.77083333333331</v>
      </c>
      <c r="J102" s="15">
        <f>(VLOOKUP(J$4,'Tüpoloogia tabel'!$C$1:$T$51,MATCH($A102,'Tüpoloogia tabel'!$C$1:$T$1,0),FALSE))*D102*E102</f>
        <v>5563.618833333333</v>
      </c>
      <c r="K102" s="15">
        <f>(VLOOKUP(K$4,'Tüpoloogia tabel'!$C$1:$T$51,MATCH($A102,'Tüpoloogia tabel'!$C$1:$T$1,0),FALSE))*D102*E102</f>
        <v>4617.7091666666674</v>
      </c>
      <c r="L102" s="244">
        <f>VLOOKUP(L$4,'Tüpoloogia tabel'!$C$1:$T$51,MATCH($A102,'Tüpoloogia tabel'!$C$1:$T$1,0),FALSE)</f>
        <v>70</v>
      </c>
      <c r="M102" s="228">
        <f>VLOOKUP(M$4,'Tüpoloogia tabel'!$C$1:$T$51,MATCH($A102,'Tüpoloogia tabel'!$C$1:$T$1,0),FALSE)</f>
        <v>0</v>
      </c>
      <c r="N102" s="228">
        <f>VLOOKUP(N$4,'Tüpoloogia tabel'!$C$1:$T$51,MATCH($A102,'Tüpoloogia tabel'!$C$1:$T$1,0),FALSE)</f>
        <v>96.666666666666671</v>
      </c>
      <c r="O102" s="245">
        <f>VLOOKUP(O$4,'Tüpoloogia tabel'!$C$1:$T$51,MATCH($A102,'Tüpoloogia tabel'!$C$1:$T$1,0),FALSE)</f>
        <v>0.26409503068076284</v>
      </c>
      <c r="P102" s="228">
        <f>VLOOKUP(P$4,'Tüpoloogia tabel'!$C$1:$T$51,MATCH($A102,'Tüpoloogia tabel'!$C$1:$T$1,0),FALSE)</f>
        <v>63.333333333333329</v>
      </c>
      <c r="Q102" s="335">
        <f t="shared" si="83"/>
        <v>8015.8026315789475</v>
      </c>
      <c r="R102" s="336">
        <f t="shared" si="100"/>
        <v>5859.2689896611655</v>
      </c>
      <c r="S102" s="14">
        <f t="shared" si="84"/>
        <v>1988.0744444444442</v>
      </c>
      <c r="T102" s="336">
        <f t="shared" si="85"/>
        <v>1988.0744444444442</v>
      </c>
      <c r="U102" s="4">
        <f t="shared" si="86"/>
        <v>39.599999999999966</v>
      </c>
      <c r="V102" s="337">
        <f t="shared" si="87"/>
        <v>2116.9336419177816</v>
      </c>
      <c r="W102" s="338">
        <f t="shared" si="88"/>
        <v>3.1433926641004524</v>
      </c>
      <c r="X102" s="228">
        <f>VLOOKUP(X$4,'Tüpoloogia tabel'!$C$1:$T$51,MATCH($A102,'Tüpoloogia tabel'!$C$1:$T$1,0),FALSE)</f>
        <v>223.41379310344828</v>
      </c>
      <c r="Y102" s="228">
        <f>VLOOKUP(Y$4,'Tüpoloogia tabel'!$C$1:$T$51,MATCH($A102,'Tüpoloogia tabel'!$C$1:$T$1,0),FALSE)</f>
        <v>160.55172413793105</v>
      </c>
      <c r="Z102" s="229">
        <f>VLOOKUP(Z$4,'Tüpoloogia tabel'!$C$1:$T$51,MATCH($A102,'Tüpoloogia tabel'!$C$1:$T$1,0),FALSE)</f>
        <v>35.620689655172413</v>
      </c>
      <c r="AA102" s="235"/>
      <c r="AB102" s="235"/>
      <c r="AC102" s="15">
        <f>VLOOKUP(AC$4,'Tüpoloogia tabel'!$C$1:$T$51,MATCH($A102,'Tüpoloogia tabel'!$C$1:$T$1,0),FALSE)</f>
        <v>3.5061666666666658</v>
      </c>
      <c r="AD102" s="15">
        <f>VLOOKUP(AD$4,'Tüpoloogia tabel'!$C$1:$T$51,MATCH($A102,'Tüpoloogia tabel'!$C$1:$T$1,0),FALSE)</f>
        <v>2.5</v>
      </c>
      <c r="AE102" s="15">
        <f>VLOOKUP(AE$4,'Tüpoloogia tabel'!$C$1:$T$51,MATCH($A102,'Tüpoloogia tabel'!$C$1:$T$1,0),FALSE)</f>
        <v>2.2000000000000002</v>
      </c>
      <c r="AF102" s="15">
        <f>VLOOKUP(AF$4,'Tüpoloogia tabel'!$C$1:$T$51,MATCH($A102,'Tüpoloogia tabel'!$C$1:$T$1,0),FALSE)</f>
        <v>11.44736842105263</v>
      </c>
      <c r="AG102" s="15">
        <f>VLOOKUP(AG$4,'Tüpoloogia tabel'!$C$1:$T$51,MATCH($A102,'Tüpoloogia tabel'!$C$1:$T$1,0),FALSE)</f>
        <v>17.660263157894736</v>
      </c>
      <c r="AH102" s="15">
        <f>(VLOOKUP(AH$4,'Tüpoloogia tabel'!$C$1:$T$51,MATCH($A102,'Tüpoloogia tabel'!$C$1:$T$1,0),FALSE))*E102</f>
        <v>7.5</v>
      </c>
      <c r="AI102" s="15">
        <f>(VLOOKUP(AI$4,'Tüpoloogia tabel'!$C$1:$T$51,MATCH($A102,'Tüpoloogia tabel'!$C$1:$T$1,0),FALSE))*D102*E102</f>
        <v>14910.558333333331</v>
      </c>
      <c r="AJ102" s="15">
        <f t="shared" si="89"/>
        <v>376.09999999999997</v>
      </c>
      <c r="AK102" s="15">
        <f>VLOOKUP(AK$4,'Tüpoloogia tabel'!$C$1:$T$51,MATCH($A102,'Tüpoloogia tabel'!$C$1:$T$1,0),FALSE)</f>
        <v>0.8</v>
      </c>
      <c r="AL102" s="15">
        <f>VLOOKUP(AL$4,'Tüpoloogia tabel'!$C$1:$T$51,MATCH($A102,'Tüpoloogia tabel'!$C$1:$T$1,0),FALSE)</f>
        <v>1</v>
      </c>
      <c r="AM102" s="15">
        <f>VLOOKUP(AM$4,'Tüpoloogia tabel'!$C$1:$T$51,MATCH($A102,'Tüpoloogia tabel'!$C$1:$T$1,0),FALSE)</f>
        <v>0.7</v>
      </c>
      <c r="AN102" s="15">
        <f>VLOOKUP(AN$4,'Tüpoloogia tabel'!$C$1:$T$51,MATCH($A102,'Tüpoloogia tabel'!$C$1:$T$1,0),FALSE)</f>
        <v>0.35</v>
      </c>
      <c r="AO102" s="15">
        <f>VLOOKUP(AO$4,'Tüpoloogia tabel'!$C$1:$T$51,MATCH($A102,'Tüpoloogia tabel'!$C$1:$T$1,0),FALSE)</f>
        <v>2.6</v>
      </c>
      <c r="AP102" s="15">
        <f>VLOOKUP(AP$4,'Tüpoloogia tabel'!$C$1:$T$51,MATCH($A102,'Tüpoloogia tabel'!$C$1:$T$1,0),FALSE)</f>
        <v>2</v>
      </c>
      <c r="AQ102" s="15">
        <f>VLOOKUP(AQ$4,'Tüpoloogia tabel'!$C$1:$T$51,MATCH($A102,'Tüpoloogia tabel'!$C$1:$T$1,0),FALSE)</f>
        <v>2.9</v>
      </c>
      <c r="AR102" s="16">
        <f>VLOOKUP(AR$4,'Tüpoloogia tabel'!$C$1:$T$51,MATCH($A102,'Tüpoloogia tabel'!$C$1:$T$1,0),FALSE)</f>
        <v>0.26</v>
      </c>
      <c r="AS102" s="16">
        <f>VLOOKUP(AS$4,'Tüpoloogia tabel'!$C$1:$T$51,MATCH($A102,'Tüpoloogia tabel'!$C$1:$T$1,0),FALSE)</f>
        <v>0.49</v>
      </c>
      <c r="AT102" s="16">
        <f>VLOOKUP(AT$4,'Tüpoloogia tabel'!$C$1:$T$51,MATCH($A102,'Tüpoloogia tabel'!$C$1:$T$1,0),FALSE)</f>
        <v>0.40500000000000003</v>
      </c>
      <c r="AU102" s="16">
        <f>VLOOKUP(AU$4,'Tüpoloogia tabel'!$C$1:$T$51,MATCH($A102,'Tüpoloogia tabel'!$C$1:$T$1,0),FALSE)</f>
        <v>0.15</v>
      </c>
      <c r="AV102" s="16">
        <f>VLOOKUP(AV$4,'Tüpoloogia tabel'!$C$1:$T$51,MATCH($A102,'Tüpoloogia tabel'!$C$1:$T$1,0),FALSE)</f>
        <v>0.2</v>
      </c>
      <c r="AW102" s="16">
        <f>VLOOKUP(AW$4,'Tüpoloogia tabel'!$C$1:$T$51,MATCH($A102,'Tüpoloogia tabel'!$C$1:$T$1,0),FALSE)</f>
        <v>0.01</v>
      </c>
      <c r="AX102" s="16">
        <f>VLOOKUP(AX$4,'Tüpoloogia tabel'!$C$1:$T$51,MATCH($A102,'Tüpoloogia tabel'!$C$1:$T$1,0),FALSE)</f>
        <v>0</v>
      </c>
      <c r="AY102" s="16">
        <f>VLOOKUP(AY$4,'Tüpoloogia tabel'!$C$1:$T$51,MATCH($A102,'Tüpoloogia tabel'!$C$1:$T$1,0),FALSE)</f>
        <v>0.42</v>
      </c>
      <c r="AZ102" s="16">
        <f>VLOOKUP(AZ$4,'Tüpoloogia tabel'!$C$1:$T$51,MATCH($A102,'Tüpoloogia tabel'!$C$1:$T$1,0),FALSE)</f>
        <v>3.1</v>
      </c>
      <c r="BA102" s="232">
        <f>VLOOKUP(BA$4,'Tüpoloogia tabel'!$C$1:$T$51,MATCH($A102,'Tüpoloogia tabel'!$C$1:$T$1,0),FALSE)</f>
        <v>0.30000000000000043</v>
      </c>
      <c r="BB102" s="232">
        <f>VLOOKUP(BB$4,'Tüpoloogia tabel'!$C$1:$T$51,MATCH($A102,'Tüpoloogia tabel'!$C$1:$T$1,0),FALSE)</f>
        <v>0.37</v>
      </c>
      <c r="BC102" s="232">
        <f>VLOOKUP(BC$4,'Tüpoloogia tabel'!$C$1:$T$51,MATCH($A102,'Tüpoloogia tabel'!$C$1:$T$1,0),FALSE)</f>
        <v>0.35</v>
      </c>
      <c r="BD102" s="232">
        <f>VLOOKUP(BD$4,'Tüpoloogia tabel'!$C$1:$T$51,MATCH($A102,'Tüpoloogia tabel'!$C$1:$T$1,0),FALSE)</f>
        <v>0.45</v>
      </c>
      <c r="BE102" s="232">
        <f>VLOOKUP(BE$4,'Tüpoloogia tabel'!$C$1:$T$51,MATCH($A102,'Tüpoloogia tabel'!$C$1:$T$1,0),FALSE)</f>
        <v>0.30000000000000043</v>
      </c>
      <c r="BF102" s="16">
        <f>VLOOKUP(BF$4,'Tüpoloogia tabel'!$C$1:$T$51,MATCH($A102,'Tüpoloogia tabel'!$C$1:$T$1,0),FALSE)</f>
        <v>1.7999999999999998</v>
      </c>
      <c r="BG102" s="16">
        <f>VLOOKUP(BG$4,'Tüpoloogia tabel'!$C$1:$T$51,MATCH($A102,'Tüpoloogia tabel'!$C$1:$T$1,0),FALSE)</f>
        <v>2.199999999999998</v>
      </c>
      <c r="BH102" s="16">
        <f>VLOOKUP(BH$4,'Tüpoloogia tabel'!$C$1:$T$51,MATCH($A102,'Tüpoloogia tabel'!$C$1:$T$1,0),FALSE)</f>
        <v>1.4599999999999973</v>
      </c>
      <c r="BI102" s="16">
        <f>VLOOKUP(BI$4,'Tüpoloogia tabel'!$C$1:$T$51,MATCH($A102,'Tüpoloogia tabel'!$C$1:$T$1,0),FALSE)</f>
        <v>1.579333333333335</v>
      </c>
      <c r="BJ102" s="16">
        <f>VLOOKUP(BJ$4,'Tüpoloogia tabel'!$C$1:$T$51,MATCH($A102,'Tüpoloogia tabel'!$C$1:$T$1,0),FALSE)</f>
        <v>0.8</v>
      </c>
      <c r="BK102" s="16">
        <f>VLOOKUP(BK$4,'Tüpoloogia tabel'!$C$1:$T$51,MATCH($A102,'Tüpoloogia tabel'!$C$1:$T$1,0),FALSE)</f>
        <v>2.0649999999999999</v>
      </c>
      <c r="BL102" s="216">
        <f t="shared" si="90"/>
        <v>11896.076339756273</v>
      </c>
      <c r="BM102" s="1">
        <v>4</v>
      </c>
      <c r="BN102" s="1">
        <v>0</v>
      </c>
      <c r="BO102" s="1">
        <f t="shared" si="91"/>
        <v>30</v>
      </c>
      <c r="BP102" s="217">
        <f t="shared" si="92"/>
        <v>376.09999999999997</v>
      </c>
      <c r="BQ102" s="217">
        <f t="shared" ref="BQ102:BS102" si="136">BP102</f>
        <v>376.09999999999997</v>
      </c>
      <c r="BR102" s="217">
        <f t="shared" si="136"/>
        <v>376.09999999999997</v>
      </c>
      <c r="BS102" s="217">
        <f t="shared" si="136"/>
        <v>376.09999999999997</v>
      </c>
      <c r="BT102" s="217">
        <f t="shared" si="94"/>
        <v>752.19999999999993</v>
      </c>
      <c r="BU102" s="217">
        <f t="shared" si="95"/>
        <v>2383.28125</v>
      </c>
      <c r="BV102" s="217">
        <f t="shared" si="96"/>
        <v>2790.3515365431263</v>
      </c>
      <c r="BW102" s="217">
        <f t="shared" si="97"/>
        <v>1580.2941453481128</v>
      </c>
      <c r="BX102" s="216">
        <f t="shared" si="98"/>
        <v>0.86144497043534762</v>
      </c>
      <c r="BY102" s="216">
        <f t="shared" si="102"/>
        <v>1038.9026343450291</v>
      </c>
      <c r="BZ102" s="216">
        <f t="shared" si="103"/>
        <v>14515.273119449415</v>
      </c>
      <c r="CA102" s="216">
        <f t="shared" si="104"/>
        <v>12934.978974101303</v>
      </c>
      <c r="CB102" s="218">
        <f t="shared" si="99"/>
        <v>2.8011679616970175</v>
      </c>
    </row>
    <row r="103" spans="1:80" x14ac:dyDescent="0.25">
      <c r="A103" s="248" t="s">
        <v>474</v>
      </c>
      <c r="B103" s="231" t="s">
        <v>681</v>
      </c>
      <c r="C103" s="231" t="s">
        <v>462</v>
      </c>
      <c r="D103" s="249">
        <v>10</v>
      </c>
      <c r="E103" s="249">
        <v>4</v>
      </c>
      <c r="F103" s="250"/>
      <c r="G103" s="15">
        <f>(VLOOKUP(G$4,'Tüpoloogia tabel'!$C$1:$T$51,MATCH($A103,'Tüpoloogia tabel'!$C$1:$T$1,0),FALSE))*D103</f>
        <v>1988.0744444444442</v>
      </c>
      <c r="H103" s="15">
        <f>(VLOOKUP(H$4,'Tüpoloogia tabel'!$C$1:$T$51,MATCH($A103,'Tüpoloogia tabel'!$C$1:$T$1,0),FALSE))*D103*E103</f>
        <v>131.98888888888888</v>
      </c>
      <c r="I103" s="15">
        <f>(VLOOKUP(I$4,'Tüpoloogia tabel'!$C$1:$T$51,MATCH($A103,'Tüpoloogia tabel'!$C$1:$T$1,0),FALSE))*D103*E103</f>
        <v>410.36111111111109</v>
      </c>
      <c r="J103" s="15">
        <f>(VLOOKUP(J$4,'Tüpoloogia tabel'!$C$1:$T$51,MATCH($A103,'Tüpoloogia tabel'!$C$1:$T$1,0),FALSE))*D103*E103</f>
        <v>7418.1584444444443</v>
      </c>
      <c r="K103" s="15">
        <f>(VLOOKUP(K$4,'Tüpoloogia tabel'!$C$1:$T$51,MATCH($A103,'Tüpoloogia tabel'!$C$1:$T$1,0),FALSE))*D103*E103</f>
        <v>6156.945555555556</v>
      </c>
      <c r="L103" s="244">
        <f>VLOOKUP(L$4,'Tüpoloogia tabel'!$C$1:$T$51,MATCH($A103,'Tüpoloogia tabel'!$C$1:$T$1,0),FALSE)</f>
        <v>70</v>
      </c>
      <c r="M103" s="228">
        <f>VLOOKUP(M$4,'Tüpoloogia tabel'!$C$1:$T$51,MATCH($A103,'Tüpoloogia tabel'!$C$1:$T$1,0),FALSE)</f>
        <v>0</v>
      </c>
      <c r="N103" s="228">
        <f>VLOOKUP(N$4,'Tüpoloogia tabel'!$C$1:$T$51,MATCH($A103,'Tüpoloogia tabel'!$C$1:$T$1,0),FALSE)</f>
        <v>96.666666666666671</v>
      </c>
      <c r="O103" s="245">
        <f>VLOOKUP(O$4,'Tüpoloogia tabel'!$C$1:$T$51,MATCH($A103,'Tüpoloogia tabel'!$C$1:$T$1,0),FALSE)</f>
        <v>0.26409503068076284</v>
      </c>
      <c r="P103" s="228">
        <f>VLOOKUP(P$4,'Tüpoloogia tabel'!$C$1:$T$51,MATCH($A103,'Tüpoloogia tabel'!$C$1:$T$1,0),FALSE)</f>
        <v>63.333333333333329</v>
      </c>
      <c r="Q103" s="335">
        <f t="shared" si="83"/>
        <v>14219.78947368421</v>
      </c>
      <c r="R103" s="336">
        <f t="shared" si="100"/>
        <v>10424.81373635759</v>
      </c>
      <c r="S103" s="14">
        <f t="shared" si="84"/>
        <v>1988.0744444444442</v>
      </c>
      <c r="T103" s="336">
        <f t="shared" si="85"/>
        <v>1988.0744444444442</v>
      </c>
      <c r="U103" s="4">
        <f t="shared" si="86"/>
        <v>39.599999999999966</v>
      </c>
      <c r="V103" s="337">
        <f t="shared" si="87"/>
        <v>3755.3757373266199</v>
      </c>
      <c r="W103" s="338">
        <f t="shared" si="88"/>
        <v>3.7626017458715468</v>
      </c>
      <c r="X103" s="228">
        <f>VLOOKUP(X$4,'Tüpoloogia tabel'!$C$1:$T$51,MATCH($A103,'Tüpoloogia tabel'!$C$1:$T$1,0),FALSE)</f>
        <v>223.41379310344828</v>
      </c>
      <c r="Y103" s="228">
        <f>VLOOKUP(Y$4,'Tüpoloogia tabel'!$C$1:$T$51,MATCH($A103,'Tüpoloogia tabel'!$C$1:$T$1,0),FALSE)</f>
        <v>160.55172413793105</v>
      </c>
      <c r="Z103" s="229">
        <f>VLOOKUP(Z$4,'Tüpoloogia tabel'!$C$1:$T$51,MATCH($A103,'Tüpoloogia tabel'!$C$1:$T$1,0),FALSE)</f>
        <v>35.620689655172413</v>
      </c>
      <c r="AA103" s="235"/>
      <c r="AB103" s="235"/>
      <c r="AC103" s="15">
        <f>VLOOKUP(AC$4,'Tüpoloogia tabel'!$C$1:$T$51,MATCH($A103,'Tüpoloogia tabel'!$C$1:$T$1,0),FALSE)</f>
        <v>3.5061666666666658</v>
      </c>
      <c r="AD103" s="15">
        <f>VLOOKUP(AD$4,'Tüpoloogia tabel'!$C$1:$T$51,MATCH($A103,'Tüpoloogia tabel'!$C$1:$T$1,0),FALSE)</f>
        <v>2.5</v>
      </c>
      <c r="AE103" s="15">
        <f>VLOOKUP(AE$4,'Tüpoloogia tabel'!$C$1:$T$51,MATCH($A103,'Tüpoloogia tabel'!$C$1:$T$1,0),FALSE)</f>
        <v>2.2000000000000002</v>
      </c>
      <c r="AF103" s="15">
        <f>VLOOKUP(AF$4,'Tüpoloogia tabel'!$C$1:$T$51,MATCH($A103,'Tüpoloogia tabel'!$C$1:$T$1,0),FALSE)</f>
        <v>11.44736842105263</v>
      </c>
      <c r="AG103" s="15">
        <f>VLOOKUP(AG$4,'Tüpoloogia tabel'!$C$1:$T$51,MATCH($A103,'Tüpoloogia tabel'!$C$1:$T$1,0),FALSE)</f>
        <v>17.660263157894736</v>
      </c>
      <c r="AH103" s="15">
        <f>(VLOOKUP(AH$4,'Tüpoloogia tabel'!$C$1:$T$51,MATCH($A103,'Tüpoloogia tabel'!$C$1:$T$1,0),FALSE))*E103</f>
        <v>10</v>
      </c>
      <c r="AI103" s="15">
        <f>(VLOOKUP(AI$4,'Tüpoloogia tabel'!$C$1:$T$51,MATCH($A103,'Tüpoloogia tabel'!$C$1:$T$1,0),FALSE))*D103*E103</f>
        <v>19880.744444444441</v>
      </c>
      <c r="AJ103" s="15">
        <f t="shared" si="89"/>
        <v>376.09999999999997</v>
      </c>
      <c r="AK103" s="15">
        <f>VLOOKUP(AK$4,'Tüpoloogia tabel'!$C$1:$T$51,MATCH($A103,'Tüpoloogia tabel'!$C$1:$T$1,0),FALSE)</f>
        <v>0.8</v>
      </c>
      <c r="AL103" s="15">
        <f>VLOOKUP(AL$4,'Tüpoloogia tabel'!$C$1:$T$51,MATCH($A103,'Tüpoloogia tabel'!$C$1:$T$1,0),FALSE)</f>
        <v>1</v>
      </c>
      <c r="AM103" s="15">
        <f>VLOOKUP(AM$4,'Tüpoloogia tabel'!$C$1:$T$51,MATCH($A103,'Tüpoloogia tabel'!$C$1:$T$1,0),FALSE)</f>
        <v>0.7</v>
      </c>
      <c r="AN103" s="15">
        <f>VLOOKUP(AN$4,'Tüpoloogia tabel'!$C$1:$T$51,MATCH($A103,'Tüpoloogia tabel'!$C$1:$T$1,0),FALSE)</f>
        <v>0.35</v>
      </c>
      <c r="AO103" s="15">
        <f>VLOOKUP(AO$4,'Tüpoloogia tabel'!$C$1:$T$51,MATCH($A103,'Tüpoloogia tabel'!$C$1:$T$1,0),FALSE)</f>
        <v>2.6</v>
      </c>
      <c r="AP103" s="15">
        <f>VLOOKUP(AP$4,'Tüpoloogia tabel'!$C$1:$T$51,MATCH($A103,'Tüpoloogia tabel'!$C$1:$T$1,0),FALSE)</f>
        <v>2</v>
      </c>
      <c r="AQ103" s="15">
        <f>VLOOKUP(AQ$4,'Tüpoloogia tabel'!$C$1:$T$51,MATCH($A103,'Tüpoloogia tabel'!$C$1:$T$1,0),FALSE)</f>
        <v>2.9</v>
      </c>
      <c r="AR103" s="16">
        <f>VLOOKUP(AR$4,'Tüpoloogia tabel'!$C$1:$T$51,MATCH($A103,'Tüpoloogia tabel'!$C$1:$T$1,0),FALSE)</f>
        <v>0.26</v>
      </c>
      <c r="AS103" s="16">
        <f>VLOOKUP(AS$4,'Tüpoloogia tabel'!$C$1:$T$51,MATCH($A103,'Tüpoloogia tabel'!$C$1:$T$1,0),FALSE)</f>
        <v>0.49</v>
      </c>
      <c r="AT103" s="16">
        <f>VLOOKUP(AT$4,'Tüpoloogia tabel'!$C$1:$T$51,MATCH($A103,'Tüpoloogia tabel'!$C$1:$T$1,0),FALSE)</f>
        <v>0.40500000000000003</v>
      </c>
      <c r="AU103" s="16">
        <f>VLOOKUP(AU$4,'Tüpoloogia tabel'!$C$1:$T$51,MATCH($A103,'Tüpoloogia tabel'!$C$1:$T$1,0),FALSE)</f>
        <v>0.15</v>
      </c>
      <c r="AV103" s="16">
        <f>VLOOKUP(AV$4,'Tüpoloogia tabel'!$C$1:$T$51,MATCH($A103,'Tüpoloogia tabel'!$C$1:$T$1,0),FALSE)</f>
        <v>0.2</v>
      </c>
      <c r="AW103" s="16">
        <f>VLOOKUP(AW$4,'Tüpoloogia tabel'!$C$1:$T$51,MATCH($A103,'Tüpoloogia tabel'!$C$1:$T$1,0),FALSE)</f>
        <v>0.01</v>
      </c>
      <c r="AX103" s="16">
        <f>VLOOKUP(AX$4,'Tüpoloogia tabel'!$C$1:$T$51,MATCH($A103,'Tüpoloogia tabel'!$C$1:$T$1,0),FALSE)</f>
        <v>0</v>
      </c>
      <c r="AY103" s="16">
        <f>VLOOKUP(AY$4,'Tüpoloogia tabel'!$C$1:$T$51,MATCH($A103,'Tüpoloogia tabel'!$C$1:$T$1,0),FALSE)</f>
        <v>0.42</v>
      </c>
      <c r="AZ103" s="16">
        <f>VLOOKUP(AZ$4,'Tüpoloogia tabel'!$C$1:$T$51,MATCH($A103,'Tüpoloogia tabel'!$C$1:$T$1,0),FALSE)</f>
        <v>3.1</v>
      </c>
      <c r="BA103" s="232">
        <f>VLOOKUP(BA$4,'Tüpoloogia tabel'!$C$1:$T$51,MATCH($A103,'Tüpoloogia tabel'!$C$1:$T$1,0),FALSE)</f>
        <v>0.30000000000000043</v>
      </c>
      <c r="BB103" s="232">
        <f>VLOOKUP(BB$4,'Tüpoloogia tabel'!$C$1:$T$51,MATCH($A103,'Tüpoloogia tabel'!$C$1:$T$1,0),FALSE)</f>
        <v>0.37</v>
      </c>
      <c r="BC103" s="232">
        <f>VLOOKUP(BC$4,'Tüpoloogia tabel'!$C$1:$T$51,MATCH($A103,'Tüpoloogia tabel'!$C$1:$T$1,0),FALSE)</f>
        <v>0.35</v>
      </c>
      <c r="BD103" s="232">
        <f>VLOOKUP(BD$4,'Tüpoloogia tabel'!$C$1:$T$51,MATCH($A103,'Tüpoloogia tabel'!$C$1:$T$1,0),FALSE)</f>
        <v>0.45</v>
      </c>
      <c r="BE103" s="232">
        <f>VLOOKUP(BE$4,'Tüpoloogia tabel'!$C$1:$T$51,MATCH($A103,'Tüpoloogia tabel'!$C$1:$T$1,0),FALSE)</f>
        <v>0.30000000000000043</v>
      </c>
      <c r="BF103" s="16">
        <f>VLOOKUP(BF$4,'Tüpoloogia tabel'!$C$1:$T$51,MATCH($A103,'Tüpoloogia tabel'!$C$1:$T$1,0),FALSE)</f>
        <v>1.7999999999999998</v>
      </c>
      <c r="BG103" s="16">
        <f>VLOOKUP(BG$4,'Tüpoloogia tabel'!$C$1:$T$51,MATCH($A103,'Tüpoloogia tabel'!$C$1:$T$1,0),FALSE)</f>
        <v>2.199999999999998</v>
      </c>
      <c r="BH103" s="16">
        <f>VLOOKUP(BH$4,'Tüpoloogia tabel'!$C$1:$T$51,MATCH($A103,'Tüpoloogia tabel'!$C$1:$T$1,0),FALSE)</f>
        <v>1.4599999999999973</v>
      </c>
      <c r="BI103" s="16">
        <f>VLOOKUP(BI$4,'Tüpoloogia tabel'!$C$1:$T$51,MATCH($A103,'Tüpoloogia tabel'!$C$1:$T$1,0),FALSE)</f>
        <v>1.579333333333335</v>
      </c>
      <c r="BJ103" s="16">
        <f>VLOOKUP(BJ$4,'Tüpoloogia tabel'!$C$1:$T$51,MATCH($A103,'Tüpoloogia tabel'!$C$1:$T$1,0),FALSE)</f>
        <v>0.8</v>
      </c>
      <c r="BK103" s="16">
        <f>VLOOKUP(BK$4,'Tüpoloogia tabel'!$C$1:$T$51,MATCH($A103,'Tüpoloogia tabel'!$C$1:$T$1,0),FALSE)</f>
        <v>2.0649999999999999</v>
      </c>
      <c r="BL103" s="216">
        <f t="shared" si="90"/>
        <v>18989.240537471971</v>
      </c>
      <c r="BM103" s="1">
        <v>4</v>
      </c>
      <c r="BN103" s="1">
        <v>0</v>
      </c>
      <c r="BO103" s="1">
        <f t="shared" si="91"/>
        <v>40</v>
      </c>
      <c r="BP103" s="217">
        <f t="shared" si="92"/>
        <v>376.09999999999997</v>
      </c>
      <c r="BQ103" s="217">
        <f t="shared" ref="BQ103:BS103" si="137">BP103</f>
        <v>376.09999999999997</v>
      </c>
      <c r="BR103" s="217">
        <f t="shared" si="137"/>
        <v>376.09999999999997</v>
      </c>
      <c r="BS103" s="217">
        <f t="shared" si="137"/>
        <v>376.09999999999997</v>
      </c>
      <c r="BT103" s="217">
        <f t="shared" si="94"/>
        <v>1128.3</v>
      </c>
      <c r="BU103" s="217">
        <f t="shared" si="95"/>
        <v>4203.6111111111113</v>
      </c>
      <c r="BV103" s="217">
        <f t="shared" si="96"/>
        <v>4949.9985504756269</v>
      </c>
      <c r="BW103" s="217">
        <f t="shared" si="97"/>
        <v>2493.706891199763</v>
      </c>
      <c r="BX103" s="216">
        <f t="shared" si="98"/>
        <v>1.3956771707277451</v>
      </c>
      <c r="BY103" s="216">
        <f t="shared" si="102"/>
        <v>1683.1866678976605</v>
      </c>
      <c r="BZ103" s="216">
        <f t="shared" si="103"/>
        <v>23166.134096569396</v>
      </c>
      <c r="CA103" s="216">
        <f t="shared" si="104"/>
        <v>20672.427205369633</v>
      </c>
      <c r="CB103" s="218">
        <f t="shared" si="99"/>
        <v>3.3575783672013175</v>
      </c>
    </row>
    <row r="104" spans="1:80" s="220" customFormat="1" ht="15.75" thickBot="1" x14ac:dyDescent="0.3">
      <c r="A104" s="251" t="s">
        <v>474</v>
      </c>
      <c r="B104" s="241" t="s">
        <v>682</v>
      </c>
      <c r="C104" s="241" t="s">
        <v>462</v>
      </c>
      <c r="D104" s="252">
        <v>10</v>
      </c>
      <c r="E104" s="252">
        <v>5</v>
      </c>
      <c r="F104" s="253"/>
      <c r="G104" s="221">
        <f>(VLOOKUP(G$4,'Tüpoloogia tabel'!$C$1:$T$51,MATCH($A104,'Tüpoloogia tabel'!$C$1:$T$1,0),FALSE))*D104</f>
        <v>1988.0744444444442</v>
      </c>
      <c r="H104" s="221">
        <f>(VLOOKUP(H$4,'Tüpoloogia tabel'!$C$1:$T$51,MATCH($A104,'Tüpoloogia tabel'!$C$1:$T$1,0),FALSE))*D104*E104</f>
        <v>164.98611111111109</v>
      </c>
      <c r="I104" s="221">
        <f>(VLOOKUP(I$4,'Tüpoloogia tabel'!$C$1:$T$51,MATCH($A104,'Tüpoloogia tabel'!$C$1:$T$1,0),FALSE))*D104*E104</f>
        <v>512.95138888888891</v>
      </c>
      <c r="J104" s="221">
        <f>(VLOOKUP(J$4,'Tüpoloogia tabel'!$C$1:$T$51,MATCH($A104,'Tüpoloogia tabel'!$C$1:$T$1,0),FALSE))*D104*E104</f>
        <v>9272.6980555555547</v>
      </c>
      <c r="K104" s="221">
        <f>(VLOOKUP(K$4,'Tüpoloogia tabel'!$C$1:$T$51,MATCH($A104,'Tüpoloogia tabel'!$C$1:$T$1,0),FALSE))*D104*E104</f>
        <v>7696.1819444444445</v>
      </c>
      <c r="L104" s="246">
        <f>VLOOKUP(L$4,'Tüpoloogia tabel'!$C$1:$T$51,MATCH($A104,'Tüpoloogia tabel'!$C$1:$T$1,0),FALSE)</f>
        <v>70</v>
      </c>
      <c r="M104" s="226">
        <f>VLOOKUP(M$4,'Tüpoloogia tabel'!$C$1:$T$51,MATCH($A104,'Tüpoloogia tabel'!$C$1:$T$1,0),FALSE)</f>
        <v>0</v>
      </c>
      <c r="N104" s="226">
        <f>VLOOKUP(N$4,'Tüpoloogia tabel'!$C$1:$T$51,MATCH($A104,'Tüpoloogia tabel'!$C$1:$T$1,0),FALSE)</f>
        <v>96.666666666666671</v>
      </c>
      <c r="O104" s="242">
        <f>VLOOKUP(O$4,'Tüpoloogia tabel'!$C$1:$T$51,MATCH($A104,'Tüpoloogia tabel'!$C$1:$T$1,0),FALSE)</f>
        <v>0.26409503068076284</v>
      </c>
      <c r="P104" s="226">
        <f>VLOOKUP(P$4,'Tüpoloogia tabel'!$C$1:$T$51,MATCH($A104,'Tüpoloogia tabel'!$C$1:$T$1,0),FALSE)</f>
        <v>63.333333333333329</v>
      </c>
      <c r="Q104" s="339">
        <f t="shared" si="83"/>
        <v>22189.802631578947</v>
      </c>
      <c r="R104" s="336">
        <f t="shared" si="100"/>
        <v>16289.986024792033</v>
      </c>
      <c r="S104" s="340">
        <f t="shared" si="84"/>
        <v>1988.0744444444442</v>
      </c>
      <c r="T104" s="341">
        <f t="shared" si="85"/>
        <v>1988.0744444444442</v>
      </c>
      <c r="U104" s="342">
        <f t="shared" si="86"/>
        <v>39.599999999999966</v>
      </c>
      <c r="V104" s="343">
        <f t="shared" si="87"/>
        <v>5860.2166067869139</v>
      </c>
      <c r="W104" s="344">
        <f t="shared" si="88"/>
        <v>4.453862691694038</v>
      </c>
      <c r="X104" s="226">
        <f>VLOOKUP(X$4,'Tüpoloogia tabel'!$C$1:$T$51,MATCH($A104,'Tüpoloogia tabel'!$C$1:$T$1,0),FALSE)</f>
        <v>223.41379310344828</v>
      </c>
      <c r="Y104" s="226">
        <f>VLOOKUP(Y$4,'Tüpoloogia tabel'!$C$1:$T$51,MATCH($A104,'Tüpoloogia tabel'!$C$1:$T$1,0),FALSE)</f>
        <v>160.55172413793105</v>
      </c>
      <c r="Z104" s="230">
        <f>VLOOKUP(Z$4,'Tüpoloogia tabel'!$C$1:$T$51,MATCH($A104,'Tüpoloogia tabel'!$C$1:$T$1,0),FALSE)</f>
        <v>35.620689655172413</v>
      </c>
      <c r="AA104" s="236"/>
      <c r="AB104" s="236"/>
      <c r="AC104" s="221">
        <f>VLOOKUP(AC$4,'Tüpoloogia tabel'!$C$1:$T$51,MATCH($A104,'Tüpoloogia tabel'!$C$1:$T$1,0),FALSE)</f>
        <v>3.5061666666666658</v>
      </c>
      <c r="AD104" s="221">
        <f>VLOOKUP(AD$4,'Tüpoloogia tabel'!$C$1:$T$51,MATCH($A104,'Tüpoloogia tabel'!$C$1:$T$1,0),FALSE)</f>
        <v>2.5</v>
      </c>
      <c r="AE104" s="221">
        <f>VLOOKUP(AE$4,'Tüpoloogia tabel'!$C$1:$T$51,MATCH($A104,'Tüpoloogia tabel'!$C$1:$T$1,0),FALSE)</f>
        <v>2.2000000000000002</v>
      </c>
      <c r="AF104" s="221">
        <f>VLOOKUP(AF$4,'Tüpoloogia tabel'!$C$1:$T$51,MATCH($A104,'Tüpoloogia tabel'!$C$1:$T$1,0),FALSE)</f>
        <v>11.44736842105263</v>
      </c>
      <c r="AG104" s="221">
        <f>VLOOKUP(AG$4,'Tüpoloogia tabel'!$C$1:$T$51,MATCH($A104,'Tüpoloogia tabel'!$C$1:$T$1,0),FALSE)</f>
        <v>17.660263157894736</v>
      </c>
      <c r="AH104" s="221">
        <f>(VLOOKUP(AH$4,'Tüpoloogia tabel'!$C$1:$T$51,MATCH($A104,'Tüpoloogia tabel'!$C$1:$T$1,0),FALSE))*E104</f>
        <v>12.5</v>
      </c>
      <c r="AI104" s="221">
        <f>(VLOOKUP(AI$4,'Tüpoloogia tabel'!$C$1:$T$51,MATCH($A104,'Tüpoloogia tabel'!$C$1:$T$1,0),FALSE))*D104*E104</f>
        <v>24850.930555555551</v>
      </c>
      <c r="AJ104" s="221">
        <f t="shared" si="89"/>
        <v>376.09999999999997</v>
      </c>
      <c r="AK104" s="221">
        <f>VLOOKUP(AK$4,'Tüpoloogia tabel'!$C$1:$T$51,MATCH($A104,'Tüpoloogia tabel'!$C$1:$T$1,0),FALSE)</f>
        <v>0.8</v>
      </c>
      <c r="AL104" s="221">
        <f>VLOOKUP(AL$4,'Tüpoloogia tabel'!$C$1:$T$51,MATCH($A104,'Tüpoloogia tabel'!$C$1:$T$1,0),FALSE)</f>
        <v>1</v>
      </c>
      <c r="AM104" s="221">
        <f>VLOOKUP(AM$4,'Tüpoloogia tabel'!$C$1:$T$51,MATCH($A104,'Tüpoloogia tabel'!$C$1:$T$1,0),FALSE)</f>
        <v>0.7</v>
      </c>
      <c r="AN104" s="221">
        <f>VLOOKUP(AN$4,'Tüpoloogia tabel'!$C$1:$T$51,MATCH($A104,'Tüpoloogia tabel'!$C$1:$T$1,0),FALSE)</f>
        <v>0.35</v>
      </c>
      <c r="AO104" s="221">
        <f>VLOOKUP(AO$4,'Tüpoloogia tabel'!$C$1:$T$51,MATCH($A104,'Tüpoloogia tabel'!$C$1:$T$1,0),FALSE)</f>
        <v>2.6</v>
      </c>
      <c r="AP104" s="221">
        <f>VLOOKUP(AP$4,'Tüpoloogia tabel'!$C$1:$T$51,MATCH($A104,'Tüpoloogia tabel'!$C$1:$T$1,0),FALSE)</f>
        <v>2</v>
      </c>
      <c r="AQ104" s="221">
        <f>VLOOKUP(AQ$4,'Tüpoloogia tabel'!$C$1:$T$51,MATCH($A104,'Tüpoloogia tabel'!$C$1:$T$1,0),FALSE)</f>
        <v>2.9</v>
      </c>
      <c r="AR104" s="222">
        <f>VLOOKUP(AR$4,'Tüpoloogia tabel'!$C$1:$T$51,MATCH($A104,'Tüpoloogia tabel'!$C$1:$T$1,0),FALSE)</f>
        <v>0.26</v>
      </c>
      <c r="AS104" s="222">
        <f>VLOOKUP(AS$4,'Tüpoloogia tabel'!$C$1:$T$51,MATCH($A104,'Tüpoloogia tabel'!$C$1:$T$1,0),FALSE)</f>
        <v>0.49</v>
      </c>
      <c r="AT104" s="222">
        <f>VLOOKUP(AT$4,'Tüpoloogia tabel'!$C$1:$T$51,MATCH($A104,'Tüpoloogia tabel'!$C$1:$T$1,0),FALSE)</f>
        <v>0.40500000000000003</v>
      </c>
      <c r="AU104" s="222">
        <f>VLOOKUP(AU$4,'Tüpoloogia tabel'!$C$1:$T$51,MATCH($A104,'Tüpoloogia tabel'!$C$1:$T$1,0),FALSE)</f>
        <v>0.15</v>
      </c>
      <c r="AV104" s="222">
        <f>VLOOKUP(AV$4,'Tüpoloogia tabel'!$C$1:$T$51,MATCH($A104,'Tüpoloogia tabel'!$C$1:$T$1,0),FALSE)</f>
        <v>0.2</v>
      </c>
      <c r="AW104" s="222">
        <f>VLOOKUP(AW$4,'Tüpoloogia tabel'!$C$1:$T$51,MATCH($A104,'Tüpoloogia tabel'!$C$1:$T$1,0),FALSE)</f>
        <v>0.01</v>
      </c>
      <c r="AX104" s="222">
        <f>VLOOKUP(AX$4,'Tüpoloogia tabel'!$C$1:$T$51,MATCH($A104,'Tüpoloogia tabel'!$C$1:$T$1,0),FALSE)</f>
        <v>0</v>
      </c>
      <c r="AY104" s="222">
        <f>VLOOKUP(AY$4,'Tüpoloogia tabel'!$C$1:$T$51,MATCH($A104,'Tüpoloogia tabel'!$C$1:$T$1,0),FALSE)</f>
        <v>0.42</v>
      </c>
      <c r="AZ104" s="222">
        <f>VLOOKUP(AZ$4,'Tüpoloogia tabel'!$C$1:$T$51,MATCH($A104,'Tüpoloogia tabel'!$C$1:$T$1,0),FALSE)</f>
        <v>3.1</v>
      </c>
      <c r="BA104" s="233">
        <f>VLOOKUP(BA$4,'Tüpoloogia tabel'!$C$1:$T$51,MATCH($A104,'Tüpoloogia tabel'!$C$1:$T$1,0),FALSE)</f>
        <v>0.30000000000000043</v>
      </c>
      <c r="BB104" s="233">
        <f>VLOOKUP(BB$4,'Tüpoloogia tabel'!$C$1:$T$51,MATCH($A104,'Tüpoloogia tabel'!$C$1:$T$1,0),FALSE)</f>
        <v>0.37</v>
      </c>
      <c r="BC104" s="233">
        <f>VLOOKUP(BC$4,'Tüpoloogia tabel'!$C$1:$T$51,MATCH($A104,'Tüpoloogia tabel'!$C$1:$T$1,0),FALSE)</f>
        <v>0.35</v>
      </c>
      <c r="BD104" s="233">
        <f>VLOOKUP(BD$4,'Tüpoloogia tabel'!$C$1:$T$51,MATCH($A104,'Tüpoloogia tabel'!$C$1:$T$1,0),FALSE)</f>
        <v>0.45</v>
      </c>
      <c r="BE104" s="233">
        <f>VLOOKUP(BE$4,'Tüpoloogia tabel'!$C$1:$T$51,MATCH($A104,'Tüpoloogia tabel'!$C$1:$T$1,0),FALSE)</f>
        <v>0.30000000000000043</v>
      </c>
      <c r="BF104" s="222">
        <f>VLOOKUP(BF$4,'Tüpoloogia tabel'!$C$1:$T$51,MATCH($A104,'Tüpoloogia tabel'!$C$1:$T$1,0),FALSE)</f>
        <v>1.7999999999999998</v>
      </c>
      <c r="BG104" s="222">
        <f>VLOOKUP(BG$4,'Tüpoloogia tabel'!$C$1:$T$51,MATCH($A104,'Tüpoloogia tabel'!$C$1:$T$1,0),FALSE)</f>
        <v>2.199999999999998</v>
      </c>
      <c r="BH104" s="222">
        <f>VLOOKUP(BH$4,'Tüpoloogia tabel'!$C$1:$T$51,MATCH($A104,'Tüpoloogia tabel'!$C$1:$T$1,0),FALSE)</f>
        <v>1.4599999999999973</v>
      </c>
      <c r="BI104" s="222">
        <f>VLOOKUP(BI$4,'Tüpoloogia tabel'!$C$1:$T$51,MATCH($A104,'Tüpoloogia tabel'!$C$1:$T$1,0),FALSE)</f>
        <v>1.579333333333335</v>
      </c>
      <c r="BJ104" s="222">
        <f>VLOOKUP(BJ$4,'Tüpoloogia tabel'!$C$1:$T$51,MATCH($A104,'Tüpoloogia tabel'!$C$1:$T$1,0),FALSE)</f>
        <v>0.8</v>
      </c>
      <c r="BK104" s="222">
        <f>VLOOKUP(BK$4,'Tüpoloogia tabel'!$C$1:$T$51,MATCH($A104,'Tüpoloogia tabel'!$C$1:$T$1,0),FALSE)</f>
        <v>2.0649999999999999</v>
      </c>
      <c r="BL104" s="216">
        <f t="shared" si="90"/>
        <v>28101.544194086142</v>
      </c>
      <c r="BM104" s="220">
        <v>4</v>
      </c>
      <c r="BN104" s="220">
        <v>0</v>
      </c>
      <c r="BO104" s="220">
        <f t="shared" si="91"/>
        <v>50</v>
      </c>
      <c r="BP104" s="224">
        <f t="shared" si="92"/>
        <v>376.09999999999997</v>
      </c>
      <c r="BQ104" s="224">
        <f t="shared" ref="BQ104:BS104" si="138">BP104</f>
        <v>376.09999999999997</v>
      </c>
      <c r="BR104" s="224">
        <f t="shared" si="138"/>
        <v>376.09999999999997</v>
      </c>
      <c r="BS104" s="224">
        <f t="shared" si="138"/>
        <v>376.09999999999997</v>
      </c>
      <c r="BT104" s="224">
        <f t="shared" si="94"/>
        <v>1504.3999999999999</v>
      </c>
      <c r="BU104" s="224">
        <f t="shared" si="95"/>
        <v>6536.8923611111113</v>
      </c>
      <c r="BV104" s="224">
        <f t="shared" si="96"/>
        <v>7724.4104819505246</v>
      </c>
      <c r="BW104" s="217">
        <f t="shared" si="97"/>
        <v>3665.3209024192201</v>
      </c>
      <c r="BX104" s="223">
        <f t="shared" si="98"/>
        <v>2.0819838593242359</v>
      </c>
      <c r="BY104" s="223">
        <f t="shared" si="102"/>
        <v>2510.8725343450283</v>
      </c>
      <c r="BZ104" s="223">
        <f t="shared" si="103"/>
        <v>34277.737630850388</v>
      </c>
      <c r="CA104" s="223">
        <f t="shared" si="104"/>
        <v>30612.41672843117</v>
      </c>
      <c r="CB104" s="225">
        <f t="shared" si="99"/>
        <v>3.9776108399475936</v>
      </c>
    </row>
    <row r="105" spans="1:80" x14ac:dyDescent="0.25">
      <c r="A105" s="248" t="s">
        <v>475</v>
      </c>
      <c r="B105" s="231" t="s">
        <v>683</v>
      </c>
      <c r="C105" s="231" t="s">
        <v>462</v>
      </c>
      <c r="D105" s="249">
        <v>1</v>
      </c>
      <c r="E105" s="249">
        <v>1</v>
      </c>
      <c r="F105" s="250"/>
      <c r="G105" s="15">
        <f>(VLOOKUP(G$4,'Tüpoloogia tabel'!$C$1:$T$51,MATCH($A105,'Tüpoloogia tabel'!$C$1:$T$1,0),FALSE))*D105</f>
        <v>200.88359835804241</v>
      </c>
      <c r="H105" s="15">
        <f>(VLOOKUP(H$4,'Tüpoloogia tabel'!$C$1:$T$51,MATCH($A105,'Tüpoloogia tabel'!$C$1:$T$1,0),FALSE))*D105*E105</f>
        <v>2.4617365950445218</v>
      </c>
      <c r="I105" s="15">
        <f>(VLOOKUP(I$4,'Tüpoloogia tabel'!$C$1:$T$51,MATCH($A105,'Tüpoloogia tabel'!$C$1:$T$1,0),FALSE))*D105*E105</f>
        <v>8.5588217502448156</v>
      </c>
      <c r="J105" s="15">
        <f>(VLOOKUP(J$4,'Tüpoloogia tabel'!$C$1:$T$51,MATCH($A105,'Tüpoloogia tabel'!$C$1:$T$1,0),FALSE))*D105*E105</f>
        <v>190.08049319646565</v>
      </c>
      <c r="K105" s="15">
        <f>(VLOOKUP(K$4,'Tüpoloogia tabel'!$C$1:$T$51,MATCH($A105,'Tüpoloogia tabel'!$C$1:$T$1,0),FALSE))*D105*E105</f>
        <v>152.03685546190025</v>
      </c>
      <c r="L105" s="244">
        <f>VLOOKUP(L$4,'Tüpoloogia tabel'!$C$1:$T$51,MATCH($A105,'Tüpoloogia tabel'!$C$1:$T$1,0),FALSE)</f>
        <v>38.414634146341463</v>
      </c>
      <c r="M105" s="228">
        <f>VLOOKUP(M$4,'Tüpoloogia tabel'!$C$1:$T$51,MATCH($A105,'Tüpoloogia tabel'!$C$1:$T$1,0),FALSE)</f>
        <v>58.536585365853654</v>
      </c>
      <c r="N105" s="228">
        <f>VLOOKUP(N$4,'Tüpoloogia tabel'!$C$1:$T$51,MATCH($A105,'Tüpoloogia tabel'!$C$1:$T$1,0),FALSE)</f>
        <v>95.121951219512198</v>
      </c>
      <c r="O105" s="245">
        <f>VLOOKUP(O$4,'Tüpoloogia tabel'!$C$1:$T$51,MATCH($A105,'Tüpoloogia tabel'!$C$1:$T$1,0),FALSE)</f>
        <v>0.22223966917021121</v>
      </c>
      <c r="P105" s="228">
        <f>VLOOKUP(P$4,'Tüpoloogia tabel'!$C$1:$T$51,MATCH($A105,'Tüpoloogia tabel'!$C$1:$T$1,0),FALSE)</f>
        <v>15.24390243902439</v>
      </c>
      <c r="Q105" s="335">
        <f t="shared" si="83"/>
        <v>107.94756171994119</v>
      </c>
      <c r="R105" s="336">
        <f t="shared" si="100"/>
        <v>79.997331315570506</v>
      </c>
      <c r="S105" s="14">
        <f t="shared" si="84"/>
        <v>200.88359835804241</v>
      </c>
      <c r="T105" s="336">
        <f t="shared" si="85"/>
        <v>200.88359835804241</v>
      </c>
      <c r="U105" s="4">
        <f t="shared" si="86"/>
        <v>3.9599999999999973</v>
      </c>
      <c r="V105" s="337">
        <f t="shared" si="87"/>
        <v>23.990230404370685</v>
      </c>
      <c r="W105" s="338">
        <f t="shared" si="88"/>
        <v>3.4561503777347995</v>
      </c>
      <c r="X105" s="228">
        <f>VLOOKUP(X$4,'Tüpoloogia tabel'!$C$1:$T$51,MATCH($A105,'Tüpoloogia tabel'!$C$1:$T$1,0),FALSE)</f>
        <v>217.7103448275862</v>
      </c>
      <c r="Y105" s="228">
        <f>VLOOKUP(Y$4,'Tüpoloogia tabel'!$C$1:$T$51,MATCH($A105,'Tüpoloogia tabel'!$C$1:$T$1,0),FALSE)</f>
        <v>139.35862068965517</v>
      </c>
      <c r="Z105" s="229">
        <f>VLOOKUP(Z$4,'Tüpoloogia tabel'!$C$1:$T$51,MATCH($A105,'Tüpoloogia tabel'!$C$1:$T$1,0),FALSE)</f>
        <v>46.4</v>
      </c>
      <c r="AA105" s="235"/>
      <c r="AB105" s="235"/>
      <c r="AC105" s="15">
        <f>VLOOKUP(AC$4,'Tüpoloogia tabel'!$C$1:$T$51,MATCH($A105,'Tüpoloogia tabel'!$C$1:$T$1,0),FALSE)</f>
        <v>3.6636504065040651</v>
      </c>
      <c r="AD105" s="15">
        <f>VLOOKUP(AD$4,'Tüpoloogia tabel'!$C$1:$T$51,MATCH($A105,'Tüpoloogia tabel'!$C$1:$T$1,0),FALSE)</f>
        <v>2.5</v>
      </c>
      <c r="AE105" s="15">
        <f>VLOOKUP(AE$4,'Tüpoloogia tabel'!$C$1:$T$51,MATCH($A105,'Tüpoloogia tabel'!$C$1:$T$1,0),FALSE)</f>
        <v>2.2000000000000002</v>
      </c>
      <c r="AF105" s="15">
        <f>VLOOKUP(AF$4,'Tüpoloogia tabel'!$C$1:$T$51,MATCH($A105,'Tüpoloogia tabel'!$C$1:$T$1,0),FALSE)</f>
        <v>11.821259842519693</v>
      </c>
      <c r="AG105" s="15">
        <f>VLOOKUP(AG$4,'Tüpoloogia tabel'!$C$1:$T$51,MATCH($A105,'Tüpoloogia tabel'!$C$1:$T$1,0),FALSE)</f>
        <v>16.861008406980361</v>
      </c>
      <c r="AH105" s="15">
        <f>(VLOOKUP(AH$4,'Tüpoloogia tabel'!$C$1:$T$51,MATCH($A105,'Tüpoloogia tabel'!$C$1:$T$1,0),FALSE))*E105</f>
        <v>2.5</v>
      </c>
      <c r="AI105" s="15">
        <f>(VLOOKUP(AI$4,'Tüpoloogia tabel'!$C$1:$T$51,MATCH($A105,'Tüpoloogia tabel'!$C$1:$T$1,0),FALSE))*D105*E105</f>
        <v>502.208995895106</v>
      </c>
      <c r="AJ105" s="15">
        <f t="shared" si="89"/>
        <v>57.36453649900011</v>
      </c>
      <c r="AK105" s="15">
        <f>VLOOKUP(AK$4,'Tüpoloogia tabel'!$C$1:$T$51,MATCH($A105,'Tüpoloogia tabel'!$C$1:$T$1,0),FALSE)</f>
        <v>0.8</v>
      </c>
      <c r="AL105" s="15">
        <f>VLOOKUP(AL$4,'Tüpoloogia tabel'!$C$1:$T$51,MATCH($A105,'Tüpoloogia tabel'!$C$1:$T$1,0),FALSE)</f>
        <v>0.8</v>
      </c>
      <c r="AM105" s="15">
        <f>VLOOKUP(AM$4,'Tüpoloogia tabel'!$C$1:$T$51,MATCH($A105,'Tüpoloogia tabel'!$C$1:$T$1,0),FALSE)</f>
        <v>0.7</v>
      </c>
      <c r="AN105" s="15">
        <f>VLOOKUP(AN$4,'Tüpoloogia tabel'!$C$1:$T$51,MATCH($A105,'Tüpoloogia tabel'!$C$1:$T$1,0),FALSE)</f>
        <v>0.7</v>
      </c>
      <c r="AO105" s="15">
        <f>VLOOKUP(AO$4,'Tüpoloogia tabel'!$C$1:$T$51,MATCH($A105,'Tüpoloogia tabel'!$C$1:$T$1,0),FALSE)</f>
        <v>2.99</v>
      </c>
      <c r="AP105" s="15">
        <f>VLOOKUP(AP$4,'Tüpoloogia tabel'!$C$1:$T$51,MATCH($A105,'Tüpoloogia tabel'!$C$1:$T$1,0),FALSE)</f>
        <v>2</v>
      </c>
      <c r="AQ105" s="15">
        <f>VLOOKUP(AQ$4,'Tüpoloogia tabel'!$C$1:$T$51,MATCH($A105,'Tüpoloogia tabel'!$C$1:$T$1,0),FALSE)</f>
        <v>2.9</v>
      </c>
      <c r="AR105" s="16">
        <f>VLOOKUP(AR$4,'Tüpoloogia tabel'!$C$1:$T$51,MATCH($A105,'Tüpoloogia tabel'!$C$1:$T$1,0),FALSE)</f>
        <v>0.26</v>
      </c>
      <c r="AS105" s="16">
        <f>VLOOKUP(AS$4,'Tüpoloogia tabel'!$C$1:$T$51,MATCH($A105,'Tüpoloogia tabel'!$C$1:$T$1,0),FALSE)</f>
        <v>0.49</v>
      </c>
      <c r="AT105" s="16">
        <f>VLOOKUP(AT$4,'Tüpoloogia tabel'!$C$1:$T$51,MATCH($A105,'Tüpoloogia tabel'!$C$1:$T$1,0),FALSE)</f>
        <v>0.40500000000000003</v>
      </c>
      <c r="AU105" s="16">
        <f>VLOOKUP(AU$4,'Tüpoloogia tabel'!$C$1:$T$51,MATCH($A105,'Tüpoloogia tabel'!$C$1:$T$1,0),FALSE)</f>
        <v>0.15</v>
      </c>
      <c r="AV105" s="16">
        <f>VLOOKUP(AV$4,'Tüpoloogia tabel'!$C$1:$T$51,MATCH($A105,'Tüpoloogia tabel'!$C$1:$T$1,0),FALSE)</f>
        <v>0.2</v>
      </c>
      <c r="AW105" s="16">
        <f>VLOOKUP(AW$4,'Tüpoloogia tabel'!$C$1:$T$51,MATCH($A105,'Tüpoloogia tabel'!$C$1:$T$1,0),FALSE)</f>
        <v>0.01</v>
      </c>
      <c r="AX105" s="16">
        <f>VLOOKUP(AX$4,'Tüpoloogia tabel'!$C$1:$T$51,MATCH($A105,'Tüpoloogia tabel'!$C$1:$T$1,0),FALSE)</f>
        <v>0</v>
      </c>
      <c r="AY105" s="16">
        <f>VLOOKUP(AY$4,'Tüpoloogia tabel'!$C$1:$T$51,MATCH($A105,'Tüpoloogia tabel'!$C$1:$T$1,0),FALSE)</f>
        <v>0.42</v>
      </c>
      <c r="AZ105" s="16">
        <f>VLOOKUP(AZ$4,'Tüpoloogia tabel'!$C$1:$T$51,MATCH($A105,'Tüpoloogia tabel'!$C$1:$T$1,0),FALSE)</f>
        <v>4.4000000000000004</v>
      </c>
      <c r="BA105" s="232">
        <f>VLOOKUP(BA$4,'Tüpoloogia tabel'!$C$1:$T$51,MATCH($A105,'Tüpoloogia tabel'!$C$1:$T$1,0),FALSE)</f>
        <v>0.30000000000000049</v>
      </c>
      <c r="BB105" s="232">
        <f>VLOOKUP(BB$4,'Tüpoloogia tabel'!$C$1:$T$51,MATCH($A105,'Tüpoloogia tabel'!$C$1:$T$1,0),FALSE)</f>
        <v>0.41499999999999998</v>
      </c>
      <c r="BC105" s="232">
        <f>VLOOKUP(BC$4,'Tüpoloogia tabel'!$C$1:$T$51,MATCH($A105,'Tüpoloogia tabel'!$C$1:$T$1,0),FALSE)</f>
        <v>0.35</v>
      </c>
      <c r="BD105" s="232">
        <f>VLOOKUP(BD$4,'Tüpoloogia tabel'!$C$1:$T$51,MATCH($A105,'Tüpoloogia tabel'!$C$1:$T$1,0),FALSE)</f>
        <v>0.35</v>
      </c>
      <c r="BE105" s="232">
        <f>VLOOKUP(BE$4,'Tüpoloogia tabel'!$C$1:$T$51,MATCH($A105,'Tüpoloogia tabel'!$C$1:$T$1,0),FALSE)</f>
        <v>0.30000000000000049</v>
      </c>
      <c r="BF105" s="16">
        <f>VLOOKUP(BF$4,'Tüpoloogia tabel'!$C$1:$T$51,MATCH($A105,'Tüpoloogia tabel'!$C$1:$T$1,0),FALSE)</f>
        <v>1.8000000000000023</v>
      </c>
      <c r="BG105" s="16">
        <f>VLOOKUP(BG$4,'Tüpoloogia tabel'!$C$1:$T$51,MATCH($A105,'Tüpoloogia tabel'!$C$1:$T$1,0),FALSE)</f>
        <v>2.1999999999999957</v>
      </c>
      <c r="BH105" s="16">
        <f>VLOOKUP(BH$4,'Tüpoloogia tabel'!$C$1:$T$51,MATCH($A105,'Tüpoloogia tabel'!$C$1:$T$1,0),FALSE)</f>
        <v>1.4599999999999991</v>
      </c>
      <c r="BI105" s="16">
        <f>VLOOKUP(BI$4,'Tüpoloogia tabel'!$C$1:$T$51,MATCH($A105,'Tüpoloogia tabel'!$C$1:$T$1,0),FALSE)</f>
        <v>1.5793333333333326</v>
      </c>
      <c r="BJ105" s="16">
        <f>VLOOKUP(BJ$4,'Tüpoloogia tabel'!$C$1:$T$51,MATCH($A105,'Tüpoloogia tabel'!$C$1:$T$1,0),FALSE)</f>
        <v>0.8</v>
      </c>
      <c r="BK105" s="16">
        <f>VLOOKUP(BK$4,'Tüpoloogia tabel'!$C$1:$T$51,MATCH($A105,'Tüpoloogia tabel'!$C$1:$T$1,0),FALSE)</f>
        <v>2.0649999999999999</v>
      </c>
      <c r="BL105" s="216">
        <f t="shared" si="90"/>
        <v>423.62274643869847</v>
      </c>
      <c r="BM105" s="1">
        <v>4</v>
      </c>
      <c r="BN105" s="1">
        <v>0</v>
      </c>
      <c r="BO105" s="1">
        <f t="shared" si="91"/>
        <v>10</v>
      </c>
      <c r="BP105" s="217">
        <f t="shared" si="92"/>
        <v>57.36453649900011</v>
      </c>
      <c r="BQ105" s="217">
        <f t="shared" ref="BQ105:BS105" si="139">BP105</f>
        <v>57.36453649900011</v>
      </c>
      <c r="BR105" s="217">
        <f t="shared" si="139"/>
        <v>57.36453649900011</v>
      </c>
      <c r="BS105" s="217">
        <f t="shared" si="139"/>
        <v>57.36453649900011</v>
      </c>
      <c r="BT105" s="217">
        <f t="shared" si="94"/>
        <v>0</v>
      </c>
      <c r="BU105" s="217">
        <f t="shared" si="95"/>
        <v>23.89705437561204</v>
      </c>
      <c r="BV105" s="217">
        <f t="shared" si="96"/>
        <v>31.621764114540554</v>
      </c>
      <c r="BW105" s="217">
        <f t="shared" si="97"/>
        <v>75.827081569562154</v>
      </c>
      <c r="BX105" s="216">
        <f t="shared" si="98"/>
        <v>2.1569160386398858E-2</v>
      </c>
      <c r="BY105" s="216">
        <f t="shared" si="102"/>
        <v>26.012407425997019</v>
      </c>
      <c r="BZ105" s="216">
        <f t="shared" si="103"/>
        <v>525.46223543425765</v>
      </c>
      <c r="CA105" s="216">
        <f t="shared" si="104"/>
        <v>449.6351538646955</v>
      </c>
      <c r="CB105" s="218">
        <f t="shared" si="99"/>
        <v>2.9574089288986385</v>
      </c>
    </row>
    <row r="106" spans="1:80" x14ac:dyDescent="0.25">
      <c r="A106" s="248" t="s">
        <v>475</v>
      </c>
      <c r="B106" s="231" t="s">
        <v>684</v>
      </c>
      <c r="C106" s="231" t="s">
        <v>462</v>
      </c>
      <c r="D106" s="249">
        <v>1</v>
      </c>
      <c r="E106" s="249">
        <v>2</v>
      </c>
      <c r="F106" s="250"/>
      <c r="G106" s="15">
        <f>(VLOOKUP(G$4,'Tüpoloogia tabel'!$C$1:$T$51,MATCH($A106,'Tüpoloogia tabel'!$C$1:$T$1,0),FALSE))*D106</f>
        <v>200.88359835804241</v>
      </c>
      <c r="H106" s="15">
        <f>(VLOOKUP(H$4,'Tüpoloogia tabel'!$C$1:$T$51,MATCH($A106,'Tüpoloogia tabel'!$C$1:$T$1,0),FALSE))*D106*E106</f>
        <v>4.9234731900890436</v>
      </c>
      <c r="I106" s="15">
        <f>(VLOOKUP(I$4,'Tüpoloogia tabel'!$C$1:$T$51,MATCH($A106,'Tüpoloogia tabel'!$C$1:$T$1,0),FALSE))*D106*E106</f>
        <v>17.117643500489631</v>
      </c>
      <c r="J106" s="15">
        <f>(VLOOKUP(J$4,'Tüpoloogia tabel'!$C$1:$T$51,MATCH($A106,'Tüpoloogia tabel'!$C$1:$T$1,0),FALSE))*D106*E106</f>
        <v>380.16098639293131</v>
      </c>
      <c r="K106" s="15">
        <f>(VLOOKUP(K$4,'Tüpoloogia tabel'!$C$1:$T$51,MATCH($A106,'Tüpoloogia tabel'!$C$1:$T$1,0),FALSE))*D106*E106</f>
        <v>304.07371092380049</v>
      </c>
      <c r="L106" s="244">
        <f>VLOOKUP(L$4,'Tüpoloogia tabel'!$C$1:$T$51,MATCH($A106,'Tüpoloogia tabel'!$C$1:$T$1,0),FALSE)</f>
        <v>38.414634146341463</v>
      </c>
      <c r="M106" s="228">
        <f>VLOOKUP(M$4,'Tüpoloogia tabel'!$C$1:$T$51,MATCH($A106,'Tüpoloogia tabel'!$C$1:$T$1,0),FALSE)</f>
        <v>58.536585365853654</v>
      </c>
      <c r="N106" s="228">
        <f>VLOOKUP(N$4,'Tüpoloogia tabel'!$C$1:$T$51,MATCH($A106,'Tüpoloogia tabel'!$C$1:$T$1,0),FALSE)</f>
        <v>95.121951219512198</v>
      </c>
      <c r="O106" s="245">
        <f>VLOOKUP(O$4,'Tüpoloogia tabel'!$C$1:$T$51,MATCH($A106,'Tüpoloogia tabel'!$C$1:$T$1,0),FALSE)</f>
        <v>0.22223966917021121</v>
      </c>
      <c r="P106" s="228">
        <f>VLOOKUP(P$4,'Tüpoloogia tabel'!$C$1:$T$51,MATCH($A106,'Tüpoloogia tabel'!$C$1:$T$1,0),FALSE)</f>
        <v>15.24390243902439</v>
      </c>
      <c r="Q106" s="335">
        <f t="shared" si="83"/>
        <v>384.50520750968599</v>
      </c>
      <c r="R106" s="336">
        <f t="shared" si="100"/>
        <v>295.09289739850999</v>
      </c>
      <c r="S106" s="14">
        <f t="shared" si="84"/>
        <v>200.88359835804241</v>
      </c>
      <c r="T106" s="336">
        <f t="shared" si="85"/>
        <v>200.88359835804241</v>
      </c>
      <c r="U106" s="4">
        <f t="shared" si="86"/>
        <v>3.9599999999999973</v>
      </c>
      <c r="V106" s="337">
        <f t="shared" si="87"/>
        <v>85.452310111176018</v>
      </c>
      <c r="W106" s="338">
        <f t="shared" si="88"/>
        <v>2.9917132237541613</v>
      </c>
      <c r="X106" s="228">
        <f>VLOOKUP(X$4,'Tüpoloogia tabel'!$C$1:$T$51,MATCH($A106,'Tüpoloogia tabel'!$C$1:$T$1,0),FALSE)</f>
        <v>217.7103448275862</v>
      </c>
      <c r="Y106" s="228">
        <f>VLOOKUP(Y$4,'Tüpoloogia tabel'!$C$1:$T$51,MATCH($A106,'Tüpoloogia tabel'!$C$1:$T$1,0),FALSE)</f>
        <v>139.35862068965517</v>
      </c>
      <c r="Z106" s="229">
        <f>VLOOKUP(Z$4,'Tüpoloogia tabel'!$C$1:$T$51,MATCH($A106,'Tüpoloogia tabel'!$C$1:$T$1,0),FALSE)</f>
        <v>46.4</v>
      </c>
      <c r="AA106" s="235"/>
      <c r="AB106" s="235"/>
      <c r="AC106" s="15">
        <f>VLOOKUP(AC$4,'Tüpoloogia tabel'!$C$1:$T$51,MATCH($A106,'Tüpoloogia tabel'!$C$1:$T$1,0),FALSE)</f>
        <v>3.6636504065040651</v>
      </c>
      <c r="AD106" s="15">
        <f>VLOOKUP(AD$4,'Tüpoloogia tabel'!$C$1:$T$51,MATCH($A106,'Tüpoloogia tabel'!$C$1:$T$1,0),FALSE)</f>
        <v>2.5</v>
      </c>
      <c r="AE106" s="15">
        <f>VLOOKUP(AE$4,'Tüpoloogia tabel'!$C$1:$T$51,MATCH($A106,'Tüpoloogia tabel'!$C$1:$T$1,0),FALSE)</f>
        <v>2.2000000000000002</v>
      </c>
      <c r="AF106" s="15">
        <f>VLOOKUP(AF$4,'Tüpoloogia tabel'!$C$1:$T$51,MATCH($A106,'Tüpoloogia tabel'!$C$1:$T$1,0),FALSE)</f>
        <v>11.821259842519693</v>
      </c>
      <c r="AG106" s="15">
        <f>VLOOKUP(AG$4,'Tüpoloogia tabel'!$C$1:$T$51,MATCH($A106,'Tüpoloogia tabel'!$C$1:$T$1,0),FALSE)</f>
        <v>16.861008406980361</v>
      </c>
      <c r="AH106" s="15">
        <f>(VLOOKUP(AH$4,'Tüpoloogia tabel'!$C$1:$T$51,MATCH($A106,'Tüpoloogia tabel'!$C$1:$T$1,0),FALSE))*E106</f>
        <v>5</v>
      </c>
      <c r="AI106" s="15">
        <f>(VLOOKUP(AI$4,'Tüpoloogia tabel'!$C$1:$T$51,MATCH($A106,'Tüpoloogia tabel'!$C$1:$T$1,0),FALSE))*D106*E106</f>
        <v>1004.417991790212</v>
      </c>
      <c r="AJ106" s="15">
        <f t="shared" si="89"/>
        <v>57.36453649900011</v>
      </c>
      <c r="AK106" s="15">
        <f>VLOOKUP(AK$4,'Tüpoloogia tabel'!$C$1:$T$51,MATCH($A106,'Tüpoloogia tabel'!$C$1:$T$1,0),FALSE)</f>
        <v>0.8</v>
      </c>
      <c r="AL106" s="15">
        <f>VLOOKUP(AL$4,'Tüpoloogia tabel'!$C$1:$T$51,MATCH($A106,'Tüpoloogia tabel'!$C$1:$T$1,0),FALSE)</f>
        <v>0.8</v>
      </c>
      <c r="AM106" s="15">
        <f>VLOOKUP(AM$4,'Tüpoloogia tabel'!$C$1:$T$51,MATCH($A106,'Tüpoloogia tabel'!$C$1:$T$1,0),FALSE)</f>
        <v>0.7</v>
      </c>
      <c r="AN106" s="15">
        <f>VLOOKUP(AN$4,'Tüpoloogia tabel'!$C$1:$T$51,MATCH($A106,'Tüpoloogia tabel'!$C$1:$T$1,0),FALSE)</f>
        <v>0.7</v>
      </c>
      <c r="AO106" s="15">
        <f>VLOOKUP(AO$4,'Tüpoloogia tabel'!$C$1:$T$51,MATCH($A106,'Tüpoloogia tabel'!$C$1:$T$1,0),FALSE)</f>
        <v>2.99</v>
      </c>
      <c r="AP106" s="15">
        <f>VLOOKUP(AP$4,'Tüpoloogia tabel'!$C$1:$T$51,MATCH($A106,'Tüpoloogia tabel'!$C$1:$T$1,0),FALSE)</f>
        <v>2</v>
      </c>
      <c r="AQ106" s="15">
        <f>VLOOKUP(AQ$4,'Tüpoloogia tabel'!$C$1:$T$51,MATCH($A106,'Tüpoloogia tabel'!$C$1:$T$1,0),FALSE)</f>
        <v>2.9</v>
      </c>
      <c r="AR106" s="16">
        <f>VLOOKUP(AR$4,'Tüpoloogia tabel'!$C$1:$T$51,MATCH($A106,'Tüpoloogia tabel'!$C$1:$T$1,0),FALSE)</f>
        <v>0.26</v>
      </c>
      <c r="AS106" s="16">
        <f>VLOOKUP(AS$4,'Tüpoloogia tabel'!$C$1:$T$51,MATCH($A106,'Tüpoloogia tabel'!$C$1:$T$1,0),FALSE)</f>
        <v>0.49</v>
      </c>
      <c r="AT106" s="16">
        <f>VLOOKUP(AT$4,'Tüpoloogia tabel'!$C$1:$T$51,MATCH($A106,'Tüpoloogia tabel'!$C$1:$T$1,0),FALSE)</f>
        <v>0.40500000000000003</v>
      </c>
      <c r="AU106" s="16">
        <f>VLOOKUP(AU$4,'Tüpoloogia tabel'!$C$1:$T$51,MATCH($A106,'Tüpoloogia tabel'!$C$1:$T$1,0),FALSE)</f>
        <v>0.15</v>
      </c>
      <c r="AV106" s="16">
        <f>VLOOKUP(AV$4,'Tüpoloogia tabel'!$C$1:$T$51,MATCH($A106,'Tüpoloogia tabel'!$C$1:$T$1,0),FALSE)</f>
        <v>0.2</v>
      </c>
      <c r="AW106" s="16">
        <f>VLOOKUP(AW$4,'Tüpoloogia tabel'!$C$1:$T$51,MATCH($A106,'Tüpoloogia tabel'!$C$1:$T$1,0),FALSE)</f>
        <v>0.01</v>
      </c>
      <c r="AX106" s="16">
        <f>VLOOKUP(AX$4,'Tüpoloogia tabel'!$C$1:$T$51,MATCH($A106,'Tüpoloogia tabel'!$C$1:$T$1,0),FALSE)</f>
        <v>0</v>
      </c>
      <c r="AY106" s="16">
        <f>VLOOKUP(AY$4,'Tüpoloogia tabel'!$C$1:$T$51,MATCH($A106,'Tüpoloogia tabel'!$C$1:$T$1,0),FALSE)</f>
        <v>0.42</v>
      </c>
      <c r="AZ106" s="16">
        <f>VLOOKUP(AZ$4,'Tüpoloogia tabel'!$C$1:$T$51,MATCH($A106,'Tüpoloogia tabel'!$C$1:$T$1,0),FALSE)</f>
        <v>4.4000000000000004</v>
      </c>
      <c r="BA106" s="232">
        <f>VLOOKUP(BA$4,'Tüpoloogia tabel'!$C$1:$T$51,MATCH($A106,'Tüpoloogia tabel'!$C$1:$T$1,0),FALSE)</f>
        <v>0.30000000000000049</v>
      </c>
      <c r="BB106" s="232">
        <f>VLOOKUP(BB$4,'Tüpoloogia tabel'!$C$1:$T$51,MATCH($A106,'Tüpoloogia tabel'!$C$1:$T$1,0),FALSE)</f>
        <v>0.41499999999999998</v>
      </c>
      <c r="BC106" s="232">
        <f>VLOOKUP(BC$4,'Tüpoloogia tabel'!$C$1:$T$51,MATCH($A106,'Tüpoloogia tabel'!$C$1:$T$1,0),FALSE)</f>
        <v>0.35</v>
      </c>
      <c r="BD106" s="232">
        <f>VLOOKUP(BD$4,'Tüpoloogia tabel'!$C$1:$T$51,MATCH($A106,'Tüpoloogia tabel'!$C$1:$T$1,0),FALSE)</f>
        <v>0.35</v>
      </c>
      <c r="BE106" s="232">
        <f>VLOOKUP(BE$4,'Tüpoloogia tabel'!$C$1:$T$51,MATCH($A106,'Tüpoloogia tabel'!$C$1:$T$1,0),FALSE)</f>
        <v>0.30000000000000049</v>
      </c>
      <c r="BF106" s="16">
        <f>VLOOKUP(BF$4,'Tüpoloogia tabel'!$C$1:$T$51,MATCH($A106,'Tüpoloogia tabel'!$C$1:$T$1,0),FALSE)</f>
        <v>1.8000000000000023</v>
      </c>
      <c r="BG106" s="16">
        <f>VLOOKUP(BG$4,'Tüpoloogia tabel'!$C$1:$T$51,MATCH($A106,'Tüpoloogia tabel'!$C$1:$T$1,0),FALSE)</f>
        <v>2.1999999999999957</v>
      </c>
      <c r="BH106" s="16">
        <f>VLOOKUP(BH$4,'Tüpoloogia tabel'!$C$1:$T$51,MATCH($A106,'Tüpoloogia tabel'!$C$1:$T$1,0),FALSE)</f>
        <v>1.4599999999999991</v>
      </c>
      <c r="BI106" s="16">
        <f>VLOOKUP(BI$4,'Tüpoloogia tabel'!$C$1:$T$51,MATCH($A106,'Tüpoloogia tabel'!$C$1:$T$1,0),FALSE)</f>
        <v>1.5793333333333326</v>
      </c>
      <c r="BJ106" s="16">
        <f>VLOOKUP(BJ$4,'Tüpoloogia tabel'!$C$1:$T$51,MATCH($A106,'Tüpoloogia tabel'!$C$1:$T$1,0),FALSE)</f>
        <v>0.8</v>
      </c>
      <c r="BK106" s="16">
        <f>VLOOKUP(BK$4,'Tüpoloogia tabel'!$C$1:$T$51,MATCH($A106,'Tüpoloogia tabel'!$C$1:$T$1,0),FALSE)</f>
        <v>2.0649999999999999</v>
      </c>
      <c r="BL106" s="216">
        <f t="shared" si="90"/>
        <v>724.76956668934122</v>
      </c>
      <c r="BM106" s="1">
        <v>4</v>
      </c>
      <c r="BN106" s="1">
        <v>0</v>
      </c>
      <c r="BO106" s="1">
        <f t="shared" si="91"/>
        <v>20</v>
      </c>
      <c r="BP106" s="217">
        <f t="shared" si="92"/>
        <v>57.36453649900011</v>
      </c>
      <c r="BQ106" s="217">
        <f t="shared" ref="BQ106:BS106" si="140">BP106</f>
        <v>57.36453649900011</v>
      </c>
      <c r="BR106" s="217">
        <f t="shared" si="140"/>
        <v>57.36453649900011</v>
      </c>
      <c r="BS106" s="217">
        <f t="shared" si="140"/>
        <v>57.36453649900011</v>
      </c>
      <c r="BT106" s="217">
        <f t="shared" si="94"/>
        <v>57.36453649900011</v>
      </c>
      <c r="BU106" s="217">
        <f t="shared" si="95"/>
        <v>90.58821750244816</v>
      </c>
      <c r="BV106" s="217">
        <f t="shared" si="96"/>
        <v>112.63554988141682</v>
      </c>
      <c r="BW106" s="217">
        <f t="shared" si="97"/>
        <v>113.02651695664017</v>
      </c>
      <c r="BX106" s="216">
        <f t="shared" si="98"/>
        <v>5.9622933930972344E-2</v>
      </c>
      <c r="BY106" s="216">
        <f t="shared" si="102"/>
        <v>71.905258320752651</v>
      </c>
      <c r="BZ106" s="216">
        <f t="shared" si="103"/>
        <v>909.70134196673405</v>
      </c>
      <c r="CA106" s="216">
        <f t="shared" si="104"/>
        <v>796.67482501009385</v>
      </c>
      <c r="CB106" s="218">
        <f t="shared" si="99"/>
        <v>2.6200055986087434</v>
      </c>
    </row>
    <row r="107" spans="1:80" x14ac:dyDescent="0.25">
      <c r="A107" s="248" t="s">
        <v>475</v>
      </c>
      <c r="B107" s="231" t="s">
        <v>685</v>
      </c>
      <c r="C107" s="231" t="s">
        <v>462</v>
      </c>
      <c r="D107" s="249">
        <v>1</v>
      </c>
      <c r="E107" s="249">
        <v>3</v>
      </c>
      <c r="F107" s="250"/>
      <c r="G107" s="15">
        <f>(VLOOKUP(G$4,'Tüpoloogia tabel'!$C$1:$T$51,MATCH($A107,'Tüpoloogia tabel'!$C$1:$T$1,0),FALSE))*D107</f>
        <v>200.88359835804241</v>
      </c>
      <c r="H107" s="15">
        <f>(VLOOKUP(H$4,'Tüpoloogia tabel'!$C$1:$T$51,MATCH($A107,'Tüpoloogia tabel'!$C$1:$T$1,0),FALSE))*D107*E107</f>
        <v>7.385209785133565</v>
      </c>
      <c r="I107" s="15">
        <f>(VLOOKUP(I$4,'Tüpoloogia tabel'!$C$1:$T$51,MATCH($A107,'Tüpoloogia tabel'!$C$1:$T$1,0),FALSE))*D107*E107</f>
        <v>25.676465250734445</v>
      </c>
      <c r="J107" s="15">
        <f>(VLOOKUP(J$4,'Tüpoloogia tabel'!$C$1:$T$51,MATCH($A107,'Tüpoloogia tabel'!$C$1:$T$1,0),FALSE))*D107*E107</f>
        <v>570.24147958939693</v>
      </c>
      <c r="K107" s="15">
        <f>(VLOOKUP(K$4,'Tüpoloogia tabel'!$C$1:$T$51,MATCH($A107,'Tüpoloogia tabel'!$C$1:$T$1,0),FALSE))*D107*E107</f>
        <v>456.11056638570074</v>
      </c>
      <c r="L107" s="244">
        <f>VLOOKUP(L$4,'Tüpoloogia tabel'!$C$1:$T$51,MATCH($A107,'Tüpoloogia tabel'!$C$1:$T$1,0),FALSE)</f>
        <v>38.414634146341463</v>
      </c>
      <c r="M107" s="228">
        <f>VLOOKUP(M$4,'Tüpoloogia tabel'!$C$1:$T$51,MATCH($A107,'Tüpoloogia tabel'!$C$1:$T$1,0),FALSE)</f>
        <v>58.536585365853654</v>
      </c>
      <c r="N107" s="228">
        <f>VLOOKUP(N$4,'Tüpoloogia tabel'!$C$1:$T$51,MATCH($A107,'Tüpoloogia tabel'!$C$1:$T$1,0),FALSE)</f>
        <v>95.121951219512198</v>
      </c>
      <c r="O107" s="245">
        <f>VLOOKUP(O$4,'Tüpoloogia tabel'!$C$1:$T$51,MATCH($A107,'Tüpoloogia tabel'!$C$1:$T$1,0),FALSE)</f>
        <v>0.22223966917021121</v>
      </c>
      <c r="P107" s="228">
        <f>VLOOKUP(P$4,'Tüpoloogia tabel'!$C$1:$T$51,MATCH($A107,'Tüpoloogia tabel'!$C$1:$T$1,0),FALSE)</f>
        <v>15.24390243902439</v>
      </c>
      <c r="Q107" s="335">
        <f t="shared" si="83"/>
        <v>829.67293736923432</v>
      </c>
      <c r="R107" s="336">
        <f t="shared" si="100"/>
        <v>641.32669824881827</v>
      </c>
      <c r="S107" s="14">
        <f t="shared" si="84"/>
        <v>200.88359835804241</v>
      </c>
      <c r="T107" s="336">
        <f t="shared" si="85"/>
        <v>200.88359835804241</v>
      </c>
      <c r="U107" s="4">
        <f t="shared" si="86"/>
        <v>3.9599999999999973</v>
      </c>
      <c r="V107" s="337">
        <f t="shared" si="87"/>
        <v>184.38623912041601</v>
      </c>
      <c r="W107" s="338">
        <f t="shared" si="88"/>
        <v>3.3596952274880092</v>
      </c>
      <c r="X107" s="228">
        <f>VLOOKUP(X$4,'Tüpoloogia tabel'!$C$1:$T$51,MATCH($A107,'Tüpoloogia tabel'!$C$1:$T$1,0),FALSE)</f>
        <v>217.7103448275862</v>
      </c>
      <c r="Y107" s="228">
        <f>VLOOKUP(Y$4,'Tüpoloogia tabel'!$C$1:$T$51,MATCH($A107,'Tüpoloogia tabel'!$C$1:$T$1,0),FALSE)</f>
        <v>139.35862068965517</v>
      </c>
      <c r="Z107" s="229">
        <f>VLOOKUP(Z$4,'Tüpoloogia tabel'!$C$1:$T$51,MATCH($A107,'Tüpoloogia tabel'!$C$1:$T$1,0),FALSE)</f>
        <v>46.4</v>
      </c>
      <c r="AA107" s="235"/>
      <c r="AB107" s="235"/>
      <c r="AC107" s="15">
        <f>VLOOKUP(AC$4,'Tüpoloogia tabel'!$C$1:$T$51,MATCH($A107,'Tüpoloogia tabel'!$C$1:$T$1,0),FALSE)</f>
        <v>3.6636504065040651</v>
      </c>
      <c r="AD107" s="15">
        <f>VLOOKUP(AD$4,'Tüpoloogia tabel'!$C$1:$T$51,MATCH($A107,'Tüpoloogia tabel'!$C$1:$T$1,0),FALSE)</f>
        <v>2.5</v>
      </c>
      <c r="AE107" s="15">
        <f>VLOOKUP(AE$4,'Tüpoloogia tabel'!$C$1:$T$51,MATCH($A107,'Tüpoloogia tabel'!$C$1:$T$1,0),FALSE)</f>
        <v>2.2000000000000002</v>
      </c>
      <c r="AF107" s="15">
        <f>VLOOKUP(AF$4,'Tüpoloogia tabel'!$C$1:$T$51,MATCH($A107,'Tüpoloogia tabel'!$C$1:$T$1,0),FALSE)</f>
        <v>11.821259842519693</v>
      </c>
      <c r="AG107" s="15">
        <f>VLOOKUP(AG$4,'Tüpoloogia tabel'!$C$1:$T$51,MATCH($A107,'Tüpoloogia tabel'!$C$1:$T$1,0),FALSE)</f>
        <v>16.861008406980361</v>
      </c>
      <c r="AH107" s="15">
        <f>(VLOOKUP(AH$4,'Tüpoloogia tabel'!$C$1:$T$51,MATCH($A107,'Tüpoloogia tabel'!$C$1:$T$1,0),FALSE))*E107</f>
        <v>7.5</v>
      </c>
      <c r="AI107" s="15">
        <f>(VLOOKUP(AI$4,'Tüpoloogia tabel'!$C$1:$T$51,MATCH($A107,'Tüpoloogia tabel'!$C$1:$T$1,0),FALSE))*D107*E107</f>
        <v>1506.626987685318</v>
      </c>
      <c r="AJ107" s="15">
        <f t="shared" si="89"/>
        <v>57.36453649900011</v>
      </c>
      <c r="AK107" s="15">
        <f>VLOOKUP(AK$4,'Tüpoloogia tabel'!$C$1:$T$51,MATCH($A107,'Tüpoloogia tabel'!$C$1:$T$1,0),FALSE)</f>
        <v>0.8</v>
      </c>
      <c r="AL107" s="15">
        <f>VLOOKUP(AL$4,'Tüpoloogia tabel'!$C$1:$T$51,MATCH($A107,'Tüpoloogia tabel'!$C$1:$T$1,0),FALSE)</f>
        <v>0.8</v>
      </c>
      <c r="AM107" s="15">
        <f>VLOOKUP(AM$4,'Tüpoloogia tabel'!$C$1:$T$51,MATCH($A107,'Tüpoloogia tabel'!$C$1:$T$1,0),FALSE)</f>
        <v>0.7</v>
      </c>
      <c r="AN107" s="15">
        <f>VLOOKUP(AN$4,'Tüpoloogia tabel'!$C$1:$T$51,MATCH($A107,'Tüpoloogia tabel'!$C$1:$T$1,0),FALSE)</f>
        <v>0.7</v>
      </c>
      <c r="AO107" s="15">
        <f>VLOOKUP(AO$4,'Tüpoloogia tabel'!$C$1:$T$51,MATCH($A107,'Tüpoloogia tabel'!$C$1:$T$1,0),FALSE)</f>
        <v>2.99</v>
      </c>
      <c r="AP107" s="15">
        <f>VLOOKUP(AP$4,'Tüpoloogia tabel'!$C$1:$T$51,MATCH($A107,'Tüpoloogia tabel'!$C$1:$T$1,0),FALSE)</f>
        <v>2</v>
      </c>
      <c r="AQ107" s="15">
        <f>VLOOKUP(AQ$4,'Tüpoloogia tabel'!$C$1:$T$51,MATCH($A107,'Tüpoloogia tabel'!$C$1:$T$1,0),FALSE)</f>
        <v>2.9</v>
      </c>
      <c r="AR107" s="16">
        <f>VLOOKUP(AR$4,'Tüpoloogia tabel'!$C$1:$T$51,MATCH($A107,'Tüpoloogia tabel'!$C$1:$T$1,0),FALSE)</f>
        <v>0.26</v>
      </c>
      <c r="AS107" s="16">
        <f>VLOOKUP(AS$4,'Tüpoloogia tabel'!$C$1:$T$51,MATCH($A107,'Tüpoloogia tabel'!$C$1:$T$1,0),FALSE)</f>
        <v>0.49</v>
      </c>
      <c r="AT107" s="16">
        <f>VLOOKUP(AT$4,'Tüpoloogia tabel'!$C$1:$T$51,MATCH($A107,'Tüpoloogia tabel'!$C$1:$T$1,0),FALSE)</f>
        <v>0.40500000000000003</v>
      </c>
      <c r="AU107" s="16">
        <f>VLOOKUP(AU$4,'Tüpoloogia tabel'!$C$1:$T$51,MATCH($A107,'Tüpoloogia tabel'!$C$1:$T$1,0),FALSE)</f>
        <v>0.15</v>
      </c>
      <c r="AV107" s="16">
        <f>VLOOKUP(AV$4,'Tüpoloogia tabel'!$C$1:$T$51,MATCH($A107,'Tüpoloogia tabel'!$C$1:$T$1,0),FALSE)</f>
        <v>0.2</v>
      </c>
      <c r="AW107" s="16">
        <f>VLOOKUP(AW$4,'Tüpoloogia tabel'!$C$1:$T$51,MATCH($A107,'Tüpoloogia tabel'!$C$1:$T$1,0),FALSE)</f>
        <v>0.01</v>
      </c>
      <c r="AX107" s="16">
        <f>VLOOKUP(AX$4,'Tüpoloogia tabel'!$C$1:$T$51,MATCH($A107,'Tüpoloogia tabel'!$C$1:$T$1,0),FALSE)</f>
        <v>0</v>
      </c>
      <c r="AY107" s="16">
        <f>VLOOKUP(AY$4,'Tüpoloogia tabel'!$C$1:$T$51,MATCH($A107,'Tüpoloogia tabel'!$C$1:$T$1,0),FALSE)</f>
        <v>0.42</v>
      </c>
      <c r="AZ107" s="16">
        <f>VLOOKUP(AZ$4,'Tüpoloogia tabel'!$C$1:$T$51,MATCH($A107,'Tüpoloogia tabel'!$C$1:$T$1,0),FALSE)</f>
        <v>4.4000000000000004</v>
      </c>
      <c r="BA107" s="232">
        <f>VLOOKUP(BA$4,'Tüpoloogia tabel'!$C$1:$T$51,MATCH($A107,'Tüpoloogia tabel'!$C$1:$T$1,0),FALSE)</f>
        <v>0.30000000000000049</v>
      </c>
      <c r="BB107" s="232">
        <f>VLOOKUP(BB$4,'Tüpoloogia tabel'!$C$1:$T$51,MATCH($A107,'Tüpoloogia tabel'!$C$1:$T$1,0),FALSE)</f>
        <v>0.41499999999999998</v>
      </c>
      <c r="BC107" s="232">
        <f>VLOOKUP(BC$4,'Tüpoloogia tabel'!$C$1:$T$51,MATCH($A107,'Tüpoloogia tabel'!$C$1:$T$1,0),FALSE)</f>
        <v>0.35</v>
      </c>
      <c r="BD107" s="232">
        <f>VLOOKUP(BD$4,'Tüpoloogia tabel'!$C$1:$T$51,MATCH($A107,'Tüpoloogia tabel'!$C$1:$T$1,0),FALSE)</f>
        <v>0.35</v>
      </c>
      <c r="BE107" s="232">
        <f>VLOOKUP(BE$4,'Tüpoloogia tabel'!$C$1:$T$51,MATCH($A107,'Tüpoloogia tabel'!$C$1:$T$1,0),FALSE)</f>
        <v>0.30000000000000049</v>
      </c>
      <c r="BF107" s="16">
        <f>VLOOKUP(BF$4,'Tüpoloogia tabel'!$C$1:$T$51,MATCH($A107,'Tüpoloogia tabel'!$C$1:$T$1,0),FALSE)</f>
        <v>1.8000000000000023</v>
      </c>
      <c r="BG107" s="16">
        <f>VLOOKUP(BG$4,'Tüpoloogia tabel'!$C$1:$T$51,MATCH($A107,'Tüpoloogia tabel'!$C$1:$T$1,0),FALSE)</f>
        <v>2.1999999999999957</v>
      </c>
      <c r="BH107" s="16">
        <f>VLOOKUP(BH$4,'Tüpoloogia tabel'!$C$1:$T$51,MATCH($A107,'Tüpoloogia tabel'!$C$1:$T$1,0),FALSE)</f>
        <v>1.4599999999999991</v>
      </c>
      <c r="BI107" s="16">
        <f>VLOOKUP(BI$4,'Tüpoloogia tabel'!$C$1:$T$51,MATCH($A107,'Tüpoloogia tabel'!$C$1:$T$1,0),FALSE)</f>
        <v>1.5793333333333326</v>
      </c>
      <c r="BJ107" s="16">
        <f>VLOOKUP(BJ$4,'Tüpoloogia tabel'!$C$1:$T$51,MATCH($A107,'Tüpoloogia tabel'!$C$1:$T$1,0),FALSE)</f>
        <v>0.8</v>
      </c>
      <c r="BK107" s="16">
        <f>VLOOKUP(BK$4,'Tüpoloogia tabel'!$C$1:$T$51,MATCH($A107,'Tüpoloogia tabel'!$C$1:$T$1,0),FALSE)</f>
        <v>2.0649999999999999</v>
      </c>
      <c r="BL107" s="216">
        <f t="shared" si="90"/>
        <v>1209.5178582889916</v>
      </c>
      <c r="BM107" s="1">
        <v>4</v>
      </c>
      <c r="BN107" s="1">
        <v>0</v>
      </c>
      <c r="BO107" s="1">
        <f t="shared" si="91"/>
        <v>30</v>
      </c>
      <c r="BP107" s="217">
        <f t="shared" si="92"/>
        <v>57.36453649900011</v>
      </c>
      <c r="BQ107" s="217">
        <f t="shared" ref="BQ107:BS107" si="141">BP107</f>
        <v>57.36453649900011</v>
      </c>
      <c r="BR107" s="217">
        <f t="shared" si="141"/>
        <v>57.36453649900011</v>
      </c>
      <c r="BS107" s="217">
        <f t="shared" si="141"/>
        <v>57.36453649900011</v>
      </c>
      <c r="BT107" s="217">
        <f t="shared" si="94"/>
        <v>114.72907299800022</v>
      </c>
      <c r="BU107" s="217">
        <f t="shared" si="95"/>
        <v>200.07348938050831</v>
      </c>
      <c r="BV107" s="217">
        <f t="shared" si="96"/>
        <v>243.04135730062885</v>
      </c>
      <c r="BW107" s="217">
        <f t="shared" si="97"/>
        <v>170.9706014376992</v>
      </c>
      <c r="BX107" s="216">
        <f t="shared" si="98"/>
        <v>0.12595690992222275</v>
      </c>
      <c r="BY107" s="216">
        <f t="shared" si="102"/>
        <v>151.90403336620062</v>
      </c>
      <c r="BZ107" s="216">
        <f t="shared" si="103"/>
        <v>1532.3924930928915</v>
      </c>
      <c r="CA107" s="216">
        <f t="shared" si="104"/>
        <v>1361.4218916551922</v>
      </c>
      <c r="CB107" s="218">
        <f t="shared" si="99"/>
        <v>2.9848505866534412</v>
      </c>
    </row>
    <row r="108" spans="1:80" x14ac:dyDescent="0.25">
      <c r="A108" s="248" t="s">
        <v>475</v>
      </c>
      <c r="B108" s="231" t="s">
        <v>686</v>
      </c>
      <c r="C108" s="231" t="s">
        <v>462</v>
      </c>
      <c r="D108" s="249">
        <v>1</v>
      </c>
      <c r="E108" s="249">
        <v>4</v>
      </c>
      <c r="F108" s="250"/>
      <c r="G108" s="15">
        <f>(VLOOKUP(G$4,'Tüpoloogia tabel'!$C$1:$T$51,MATCH($A108,'Tüpoloogia tabel'!$C$1:$T$1,0),FALSE))*D108</f>
        <v>200.88359835804241</v>
      </c>
      <c r="H108" s="15">
        <f>(VLOOKUP(H$4,'Tüpoloogia tabel'!$C$1:$T$51,MATCH($A108,'Tüpoloogia tabel'!$C$1:$T$1,0),FALSE))*D108*E108</f>
        <v>9.8469463801780872</v>
      </c>
      <c r="I108" s="15">
        <f>(VLOOKUP(I$4,'Tüpoloogia tabel'!$C$1:$T$51,MATCH($A108,'Tüpoloogia tabel'!$C$1:$T$1,0),FALSE))*D108*E108</f>
        <v>34.235287000979262</v>
      </c>
      <c r="J108" s="15">
        <f>(VLOOKUP(J$4,'Tüpoloogia tabel'!$C$1:$T$51,MATCH($A108,'Tüpoloogia tabel'!$C$1:$T$1,0),FALSE))*D108*E108</f>
        <v>760.32197278586261</v>
      </c>
      <c r="K108" s="15">
        <f>(VLOOKUP(K$4,'Tüpoloogia tabel'!$C$1:$T$51,MATCH($A108,'Tüpoloogia tabel'!$C$1:$T$1,0),FALSE))*D108*E108</f>
        <v>608.14742184760098</v>
      </c>
      <c r="L108" s="244">
        <f>VLOOKUP(L$4,'Tüpoloogia tabel'!$C$1:$T$51,MATCH($A108,'Tüpoloogia tabel'!$C$1:$T$1,0),FALSE)</f>
        <v>38.414634146341463</v>
      </c>
      <c r="M108" s="228">
        <f>VLOOKUP(M$4,'Tüpoloogia tabel'!$C$1:$T$51,MATCH($A108,'Tüpoloogia tabel'!$C$1:$T$1,0),FALSE)</f>
        <v>58.536585365853654</v>
      </c>
      <c r="N108" s="228">
        <f>VLOOKUP(N$4,'Tüpoloogia tabel'!$C$1:$T$51,MATCH($A108,'Tüpoloogia tabel'!$C$1:$T$1,0),FALSE)</f>
        <v>95.121951219512198</v>
      </c>
      <c r="O108" s="245">
        <f>VLOOKUP(O$4,'Tüpoloogia tabel'!$C$1:$T$51,MATCH($A108,'Tüpoloogia tabel'!$C$1:$T$1,0),FALSE)</f>
        <v>0.22223966917021121</v>
      </c>
      <c r="P108" s="228">
        <f>VLOOKUP(P$4,'Tüpoloogia tabel'!$C$1:$T$51,MATCH($A108,'Tüpoloogia tabel'!$C$1:$T$1,0),FALSE)</f>
        <v>15.24390243902439</v>
      </c>
      <c r="Q108" s="335">
        <f t="shared" si="83"/>
        <v>1443.4507512985863</v>
      </c>
      <c r="R108" s="336">
        <f t="shared" si="100"/>
        <v>1118.6987338664956</v>
      </c>
      <c r="S108" s="14">
        <f t="shared" si="84"/>
        <v>200.88359835804241</v>
      </c>
      <c r="T108" s="336">
        <f t="shared" si="85"/>
        <v>200.88359835804241</v>
      </c>
      <c r="U108" s="4">
        <f t="shared" si="86"/>
        <v>3.9599999999999973</v>
      </c>
      <c r="V108" s="337">
        <f t="shared" si="87"/>
        <v>320.79201743209063</v>
      </c>
      <c r="W108" s="338">
        <f t="shared" si="88"/>
        <v>3.8969199806682129</v>
      </c>
      <c r="X108" s="228">
        <f>VLOOKUP(X$4,'Tüpoloogia tabel'!$C$1:$T$51,MATCH($A108,'Tüpoloogia tabel'!$C$1:$T$1,0),FALSE)</f>
        <v>217.7103448275862</v>
      </c>
      <c r="Y108" s="228">
        <f>VLOOKUP(Y$4,'Tüpoloogia tabel'!$C$1:$T$51,MATCH($A108,'Tüpoloogia tabel'!$C$1:$T$1,0),FALSE)</f>
        <v>139.35862068965517</v>
      </c>
      <c r="Z108" s="229">
        <f>VLOOKUP(Z$4,'Tüpoloogia tabel'!$C$1:$T$51,MATCH($A108,'Tüpoloogia tabel'!$C$1:$T$1,0),FALSE)</f>
        <v>46.4</v>
      </c>
      <c r="AA108" s="235"/>
      <c r="AB108" s="235"/>
      <c r="AC108" s="15">
        <f>VLOOKUP(AC$4,'Tüpoloogia tabel'!$C$1:$T$51,MATCH($A108,'Tüpoloogia tabel'!$C$1:$T$1,0),FALSE)</f>
        <v>3.6636504065040651</v>
      </c>
      <c r="AD108" s="15">
        <f>VLOOKUP(AD$4,'Tüpoloogia tabel'!$C$1:$T$51,MATCH($A108,'Tüpoloogia tabel'!$C$1:$T$1,0),FALSE)</f>
        <v>2.5</v>
      </c>
      <c r="AE108" s="15">
        <f>VLOOKUP(AE$4,'Tüpoloogia tabel'!$C$1:$T$51,MATCH($A108,'Tüpoloogia tabel'!$C$1:$T$1,0),FALSE)</f>
        <v>2.2000000000000002</v>
      </c>
      <c r="AF108" s="15">
        <f>VLOOKUP(AF$4,'Tüpoloogia tabel'!$C$1:$T$51,MATCH($A108,'Tüpoloogia tabel'!$C$1:$T$1,0),FALSE)</f>
        <v>11.821259842519693</v>
      </c>
      <c r="AG108" s="15">
        <f>VLOOKUP(AG$4,'Tüpoloogia tabel'!$C$1:$T$51,MATCH($A108,'Tüpoloogia tabel'!$C$1:$T$1,0),FALSE)</f>
        <v>16.861008406980361</v>
      </c>
      <c r="AH108" s="15">
        <f>(VLOOKUP(AH$4,'Tüpoloogia tabel'!$C$1:$T$51,MATCH($A108,'Tüpoloogia tabel'!$C$1:$T$1,0),FALSE))*E108</f>
        <v>10</v>
      </c>
      <c r="AI108" s="15">
        <f>(VLOOKUP(AI$4,'Tüpoloogia tabel'!$C$1:$T$51,MATCH($A108,'Tüpoloogia tabel'!$C$1:$T$1,0),FALSE))*D108*E108</f>
        <v>2008.835983580424</v>
      </c>
      <c r="AJ108" s="15">
        <f t="shared" si="89"/>
        <v>57.36453649900011</v>
      </c>
      <c r="AK108" s="15">
        <f>VLOOKUP(AK$4,'Tüpoloogia tabel'!$C$1:$T$51,MATCH($A108,'Tüpoloogia tabel'!$C$1:$T$1,0),FALSE)</f>
        <v>0.8</v>
      </c>
      <c r="AL108" s="15">
        <f>VLOOKUP(AL$4,'Tüpoloogia tabel'!$C$1:$T$51,MATCH($A108,'Tüpoloogia tabel'!$C$1:$T$1,0),FALSE)</f>
        <v>0.8</v>
      </c>
      <c r="AM108" s="15">
        <f>VLOOKUP(AM$4,'Tüpoloogia tabel'!$C$1:$T$51,MATCH($A108,'Tüpoloogia tabel'!$C$1:$T$1,0),FALSE)</f>
        <v>0.7</v>
      </c>
      <c r="AN108" s="15">
        <f>VLOOKUP(AN$4,'Tüpoloogia tabel'!$C$1:$T$51,MATCH($A108,'Tüpoloogia tabel'!$C$1:$T$1,0),FALSE)</f>
        <v>0.7</v>
      </c>
      <c r="AO108" s="15">
        <f>VLOOKUP(AO$4,'Tüpoloogia tabel'!$C$1:$T$51,MATCH($A108,'Tüpoloogia tabel'!$C$1:$T$1,0),FALSE)</f>
        <v>2.99</v>
      </c>
      <c r="AP108" s="15">
        <f>VLOOKUP(AP$4,'Tüpoloogia tabel'!$C$1:$T$51,MATCH($A108,'Tüpoloogia tabel'!$C$1:$T$1,0),FALSE)</f>
        <v>2</v>
      </c>
      <c r="AQ108" s="15">
        <f>VLOOKUP(AQ$4,'Tüpoloogia tabel'!$C$1:$T$51,MATCH($A108,'Tüpoloogia tabel'!$C$1:$T$1,0),FALSE)</f>
        <v>2.9</v>
      </c>
      <c r="AR108" s="16">
        <f>VLOOKUP(AR$4,'Tüpoloogia tabel'!$C$1:$T$51,MATCH($A108,'Tüpoloogia tabel'!$C$1:$T$1,0),FALSE)</f>
        <v>0.26</v>
      </c>
      <c r="AS108" s="16">
        <f>VLOOKUP(AS$4,'Tüpoloogia tabel'!$C$1:$T$51,MATCH($A108,'Tüpoloogia tabel'!$C$1:$T$1,0),FALSE)</f>
        <v>0.49</v>
      </c>
      <c r="AT108" s="16">
        <f>VLOOKUP(AT$4,'Tüpoloogia tabel'!$C$1:$T$51,MATCH($A108,'Tüpoloogia tabel'!$C$1:$T$1,0),FALSE)</f>
        <v>0.40500000000000003</v>
      </c>
      <c r="AU108" s="16">
        <f>VLOOKUP(AU$4,'Tüpoloogia tabel'!$C$1:$T$51,MATCH($A108,'Tüpoloogia tabel'!$C$1:$T$1,0),FALSE)</f>
        <v>0.15</v>
      </c>
      <c r="AV108" s="16">
        <f>VLOOKUP(AV$4,'Tüpoloogia tabel'!$C$1:$T$51,MATCH($A108,'Tüpoloogia tabel'!$C$1:$T$1,0),FALSE)</f>
        <v>0.2</v>
      </c>
      <c r="AW108" s="16">
        <f>VLOOKUP(AW$4,'Tüpoloogia tabel'!$C$1:$T$51,MATCH($A108,'Tüpoloogia tabel'!$C$1:$T$1,0),FALSE)</f>
        <v>0.01</v>
      </c>
      <c r="AX108" s="16">
        <f>VLOOKUP(AX$4,'Tüpoloogia tabel'!$C$1:$T$51,MATCH($A108,'Tüpoloogia tabel'!$C$1:$T$1,0),FALSE)</f>
        <v>0</v>
      </c>
      <c r="AY108" s="16">
        <f>VLOOKUP(AY$4,'Tüpoloogia tabel'!$C$1:$T$51,MATCH($A108,'Tüpoloogia tabel'!$C$1:$T$1,0),FALSE)</f>
        <v>0.42</v>
      </c>
      <c r="AZ108" s="16">
        <f>VLOOKUP(AZ$4,'Tüpoloogia tabel'!$C$1:$T$51,MATCH($A108,'Tüpoloogia tabel'!$C$1:$T$1,0),FALSE)</f>
        <v>4.4000000000000004</v>
      </c>
      <c r="BA108" s="232">
        <f>VLOOKUP(BA$4,'Tüpoloogia tabel'!$C$1:$T$51,MATCH($A108,'Tüpoloogia tabel'!$C$1:$T$1,0),FALSE)</f>
        <v>0.30000000000000049</v>
      </c>
      <c r="BB108" s="232">
        <f>VLOOKUP(BB$4,'Tüpoloogia tabel'!$C$1:$T$51,MATCH($A108,'Tüpoloogia tabel'!$C$1:$T$1,0),FALSE)</f>
        <v>0.41499999999999998</v>
      </c>
      <c r="BC108" s="232">
        <f>VLOOKUP(BC$4,'Tüpoloogia tabel'!$C$1:$T$51,MATCH($A108,'Tüpoloogia tabel'!$C$1:$T$1,0),FALSE)</f>
        <v>0.35</v>
      </c>
      <c r="BD108" s="232">
        <f>VLOOKUP(BD$4,'Tüpoloogia tabel'!$C$1:$T$51,MATCH($A108,'Tüpoloogia tabel'!$C$1:$T$1,0),FALSE)</f>
        <v>0.35</v>
      </c>
      <c r="BE108" s="232">
        <f>VLOOKUP(BE$4,'Tüpoloogia tabel'!$C$1:$T$51,MATCH($A108,'Tüpoloogia tabel'!$C$1:$T$1,0),FALSE)</f>
        <v>0.30000000000000049</v>
      </c>
      <c r="BF108" s="16">
        <f>VLOOKUP(BF$4,'Tüpoloogia tabel'!$C$1:$T$51,MATCH($A108,'Tüpoloogia tabel'!$C$1:$T$1,0),FALSE)</f>
        <v>1.8000000000000023</v>
      </c>
      <c r="BG108" s="16">
        <f>VLOOKUP(BG$4,'Tüpoloogia tabel'!$C$1:$T$51,MATCH($A108,'Tüpoloogia tabel'!$C$1:$T$1,0),FALSE)</f>
        <v>2.1999999999999957</v>
      </c>
      <c r="BH108" s="16">
        <f>VLOOKUP(BH$4,'Tüpoloogia tabel'!$C$1:$T$51,MATCH($A108,'Tüpoloogia tabel'!$C$1:$T$1,0),FALSE)</f>
        <v>1.4599999999999991</v>
      </c>
      <c r="BI108" s="16">
        <f>VLOOKUP(BI$4,'Tüpoloogia tabel'!$C$1:$T$51,MATCH($A108,'Tüpoloogia tabel'!$C$1:$T$1,0),FALSE)</f>
        <v>1.5793333333333326</v>
      </c>
      <c r="BJ108" s="16">
        <f>VLOOKUP(BJ$4,'Tüpoloogia tabel'!$C$1:$T$51,MATCH($A108,'Tüpoloogia tabel'!$C$1:$T$1,0),FALSE)</f>
        <v>0.8</v>
      </c>
      <c r="BK108" s="16">
        <f>VLOOKUP(BK$4,'Tüpoloogia tabel'!$C$1:$T$51,MATCH($A108,'Tüpoloogia tabel'!$C$1:$T$1,0),FALSE)</f>
        <v>2.0649999999999999</v>
      </c>
      <c r="BL108" s="216">
        <f t="shared" si="90"/>
        <v>1877.8676212376504</v>
      </c>
      <c r="BM108" s="1">
        <v>4</v>
      </c>
      <c r="BN108" s="1">
        <v>0</v>
      </c>
      <c r="BO108" s="1">
        <f t="shared" si="91"/>
        <v>40</v>
      </c>
      <c r="BP108" s="217">
        <f t="shared" si="92"/>
        <v>57.36453649900011</v>
      </c>
      <c r="BQ108" s="217">
        <f t="shared" ref="BQ108:BS108" si="142">BP108</f>
        <v>57.36453649900011</v>
      </c>
      <c r="BR108" s="217">
        <f t="shared" si="142"/>
        <v>57.36453649900011</v>
      </c>
      <c r="BS108" s="217">
        <f t="shared" si="142"/>
        <v>57.36453649900011</v>
      </c>
      <c r="BT108" s="217">
        <f t="shared" si="94"/>
        <v>172.09360949700033</v>
      </c>
      <c r="BU108" s="217">
        <f t="shared" si="95"/>
        <v>352.35287000979264</v>
      </c>
      <c r="BV108" s="217">
        <f t="shared" si="96"/>
        <v>422.83918637217653</v>
      </c>
      <c r="BW108" s="217">
        <f t="shared" si="97"/>
        <v>249.65933501273926</v>
      </c>
      <c r="BX108" s="216">
        <f t="shared" si="98"/>
        <v>0.20097419829136576</v>
      </c>
      <c r="BY108" s="216">
        <f t="shared" si="102"/>
        <v>242.37488313938709</v>
      </c>
      <c r="BZ108" s="216">
        <f t="shared" si="103"/>
        <v>2369.9018393897768</v>
      </c>
      <c r="CA108" s="216">
        <f t="shared" si="104"/>
        <v>2120.2425043770377</v>
      </c>
      <c r="CB108" s="218">
        <f t="shared" si="99"/>
        <v>3.4863956142995227</v>
      </c>
    </row>
    <row r="109" spans="1:80" x14ac:dyDescent="0.25">
      <c r="A109" s="248" t="s">
        <v>475</v>
      </c>
      <c r="B109" s="231" t="s">
        <v>687</v>
      </c>
      <c r="C109" s="231" t="s">
        <v>462</v>
      </c>
      <c r="D109" s="249">
        <v>1</v>
      </c>
      <c r="E109" s="249">
        <v>5</v>
      </c>
      <c r="F109" s="250"/>
      <c r="G109" s="15">
        <f>(VLOOKUP(G$4,'Tüpoloogia tabel'!$C$1:$T$51,MATCH($A109,'Tüpoloogia tabel'!$C$1:$T$1,0),FALSE))*D109</f>
        <v>200.88359835804241</v>
      </c>
      <c r="H109" s="15">
        <f>(VLOOKUP(H$4,'Tüpoloogia tabel'!$C$1:$T$51,MATCH($A109,'Tüpoloogia tabel'!$C$1:$T$1,0),FALSE))*D109*E109</f>
        <v>12.308682975222609</v>
      </c>
      <c r="I109" s="15">
        <f>(VLOOKUP(I$4,'Tüpoloogia tabel'!$C$1:$T$51,MATCH($A109,'Tüpoloogia tabel'!$C$1:$T$1,0),FALSE))*D109*E109</f>
        <v>42.79410875122408</v>
      </c>
      <c r="J109" s="15">
        <f>(VLOOKUP(J$4,'Tüpoloogia tabel'!$C$1:$T$51,MATCH($A109,'Tüpoloogia tabel'!$C$1:$T$1,0),FALSE))*D109*E109</f>
        <v>950.40246598232829</v>
      </c>
      <c r="K109" s="15">
        <f>(VLOOKUP(K$4,'Tüpoloogia tabel'!$C$1:$T$51,MATCH($A109,'Tüpoloogia tabel'!$C$1:$T$1,0),FALSE))*D109*E109</f>
        <v>760.18427730950123</v>
      </c>
      <c r="L109" s="244">
        <f>VLOOKUP(L$4,'Tüpoloogia tabel'!$C$1:$T$51,MATCH($A109,'Tüpoloogia tabel'!$C$1:$T$1,0),FALSE)</f>
        <v>38.414634146341463</v>
      </c>
      <c r="M109" s="228">
        <f>VLOOKUP(M$4,'Tüpoloogia tabel'!$C$1:$T$51,MATCH($A109,'Tüpoloogia tabel'!$C$1:$T$1,0),FALSE)</f>
        <v>58.536585365853654</v>
      </c>
      <c r="N109" s="228">
        <f>VLOOKUP(N$4,'Tüpoloogia tabel'!$C$1:$T$51,MATCH($A109,'Tüpoloogia tabel'!$C$1:$T$1,0),FALSE)</f>
        <v>95.121951219512198</v>
      </c>
      <c r="O109" s="245">
        <f>VLOOKUP(O$4,'Tüpoloogia tabel'!$C$1:$T$51,MATCH($A109,'Tüpoloogia tabel'!$C$1:$T$1,0),FALSE)</f>
        <v>0.22223966917021121</v>
      </c>
      <c r="P109" s="228">
        <f>VLOOKUP(P$4,'Tüpoloogia tabel'!$C$1:$T$51,MATCH($A109,'Tüpoloogia tabel'!$C$1:$T$1,0),FALSE)</f>
        <v>15.24390243902439</v>
      </c>
      <c r="Q109" s="335">
        <f t="shared" si="83"/>
        <v>2225.838649297742</v>
      </c>
      <c r="R109" s="336">
        <f t="shared" si="100"/>
        <v>1727.209004251542</v>
      </c>
      <c r="S109" s="14">
        <f t="shared" si="84"/>
        <v>200.88359835804241</v>
      </c>
      <c r="T109" s="336">
        <f t="shared" si="85"/>
        <v>200.88359835804241</v>
      </c>
      <c r="U109" s="4">
        <f t="shared" si="86"/>
        <v>3.9599999999999973</v>
      </c>
      <c r="V109" s="337">
        <f t="shared" si="87"/>
        <v>494.66964504619995</v>
      </c>
      <c r="W109" s="338">
        <f t="shared" si="88"/>
        <v>4.5207596830134902</v>
      </c>
      <c r="X109" s="228">
        <f>VLOOKUP(X$4,'Tüpoloogia tabel'!$C$1:$T$51,MATCH($A109,'Tüpoloogia tabel'!$C$1:$T$1,0),FALSE)</f>
        <v>217.7103448275862</v>
      </c>
      <c r="Y109" s="228">
        <f>VLOOKUP(Y$4,'Tüpoloogia tabel'!$C$1:$T$51,MATCH($A109,'Tüpoloogia tabel'!$C$1:$T$1,0),FALSE)</f>
        <v>139.35862068965517</v>
      </c>
      <c r="Z109" s="229">
        <f>VLOOKUP(Z$4,'Tüpoloogia tabel'!$C$1:$T$51,MATCH($A109,'Tüpoloogia tabel'!$C$1:$T$1,0),FALSE)</f>
        <v>46.4</v>
      </c>
      <c r="AA109" s="235"/>
      <c r="AB109" s="235"/>
      <c r="AC109" s="15">
        <f>VLOOKUP(AC$4,'Tüpoloogia tabel'!$C$1:$T$51,MATCH($A109,'Tüpoloogia tabel'!$C$1:$T$1,0),FALSE)</f>
        <v>3.6636504065040651</v>
      </c>
      <c r="AD109" s="15">
        <f>VLOOKUP(AD$4,'Tüpoloogia tabel'!$C$1:$T$51,MATCH($A109,'Tüpoloogia tabel'!$C$1:$T$1,0),FALSE)</f>
        <v>2.5</v>
      </c>
      <c r="AE109" s="15">
        <f>VLOOKUP(AE$4,'Tüpoloogia tabel'!$C$1:$T$51,MATCH($A109,'Tüpoloogia tabel'!$C$1:$T$1,0),FALSE)</f>
        <v>2.2000000000000002</v>
      </c>
      <c r="AF109" s="15">
        <f>VLOOKUP(AF$4,'Tüpoloogia tabel'!$C$1:$T$51,MATCH($A109,'Tüpoloogia tabel'!$C$1:$T$1,0),FALSE)</f>
        <v>11.821259842519693</v>
      </c>
      <c r="AG109" s="15">
        <f>VLOOKUP(AG$4,'Tüpoloogia tabel'!$C$1:$T$51,MATCH($A109,'Tüpoloogia tabel'!$C$1:$T$1,0),FALSE)</f>
        <v>16.861008406980361</v>
      </c>
      <c r="AH109" s="15">
        <f>(VLOOKUP(AH$4,'Tüpoloogia tabel'!$C$1:$T$51,MATCH($A109,'Tüpoloogia tabel'!$C$1:$T$1,0),FALSE))*E109</f>
        <v>12.5</v>
      </c>
      <c r="AI109" s="15">
        <f>(VLOOKUP(AI$4,'Tüpoloogia tabel'!$C$1:$T$51,MATCH($A109,'Tüpoloogia tabel'!$C$1:$T$1,0),FALSE))*D109*E109</f>
        <v>2511.04497947553</v>
      </c>
      <c r="AJ109" s="15">
        <f t="shared" si="89"/>
        <v>57.36453649900011</v>
      </c>
      <c r="AK109" s="15">
        <f>VLOOKUP(AK$4,'Tüpoloogia tabel'!$C$1:$T$51,MATCH($A109,'Tüpoloogia tabel'!$C$1:$T$1,0),FALSE)</f>
        <v>0.8</v>
      </c>
      <c r="AL109" s="15">
        <f>VLOOKUP(AL$4,'Tüpoloogia tabel'!$C$1:$T$51,MATCH($A109,'Tüpoloogia tabel'!$C$1:$T$1,0),FALSE)</f>
        <v>0.8</v>
      </c>
      <c r="AM109" s="15">
        <f>VLOOKUP(AM$4,'Tüpoloogia tabel'!$C$1:$T$51,MATCH($A109,'Tüpoloogia tabel'!$C$1:$T$1,0),FALSE)</f>
        <v>0.7</v>
      </c>
      <c r="AN109" s="15">
        <f>VLOOKUP(AN$4,'Tüpoloogia tabel'!$C$1:$T$51,MATCH($A109,'Tüpoloogia tabel'!$C$1:$T$1,0),FALSE)</f>
        <v>0.7</v>
      </c>
      <c r="AO109" s="15">
        <f>VLOOKUP(AO$4,'Tüpoloogia tabel'!$C$1:$T$51,MATCH($A109,'Tüpoloogia tabel'!$C$1:$T$1,0),FALSE)</f>
        <v>2.99</v>
      </c>
      <c r="AP109" s="15">
        <f>VLOOKUP(AP$4,'Tüpoloogia tabel'!$C$1:$T$51,MATCH($A109,'Tüpoloogia tabel'!$C$1:$T$1,0),FALSE)</f>
        <v>2</v>
      </c>
      <c r="AQ109" s="15">
        <f>VLOOKUP(AQ$4,'Tüpoloogia tabel'!$C$1:$T$51,MATCH($A109,'Tüpoloogia tabel'!$C$1:$T$1,0),FALSE)</f>
        <v>2.9</v>
      </c>
      <c r="AR109" s="16">
        <f>VLOOKUP(AR$4,'Tüpoloogia tabel'!$C$1:$T$51,MATCH($A109,'Tüpoloogia tabel'!$C$1:$T$1,0),FALSE)</f>
        <v>0.26</v>
      </c>
      <c r="AS109" s="16">
        <f>VLOOKUP(AS$4,'Tüpoloogia tabel'!$C$1:$T$51,MATCH($A109,'Tüpoloogia tabel'!$C$1:$T$1,0),FALSE)</f>
        <v>0.49</v>
      </c>
      <c r="AT109" s="16">
        <f>VLOOKUP(AT$4,'Tüpoloogia tabel'!$C$1:$T$51,MATCH($A109,'Tüpoloogia tabel'!$C$1:$T$1,0),FALSE)</f>
        <v>0.40500000000000003</v>
      </c>
      <c r="AU109" s="16">
        <f>VLOOKUP(AU$4,'Tüpoloogia tabel'!$C$1:$T$51,MATCH($A109,'Tüpoloogia tabel'!$C$1:$T$1,0),FALSE)</f>
        <v>0.15</v>
      </c>
      <c r="AV109" s="16">
        <f>VLOOKUP(AV$4,'Tüpoloogia tabel'!$C$1:$T$51,MATCH($A109,'Tüpoloogia tabel'!$C$1:$T$1,0),FALSE)</f>
        <v>0.2</v>
      </c>
      <c r="AW109" s="16">
        <f>VLOOKUP(AW$4,'Tüpoloogia tabel'!$C$1:$T$51,MATCH($A109,'Tüpoloogia tabel'!$C$1:$T$1,0),FALSE)</f>
        <v>0.01</v>
      </c>
      <c r="AX109" s="16">
        <f>VLOOKUP(AX$4,'Tüpoloogia tabel'!$C$1:$T$51,MATCH($A109,'Tüpoloogia tabel'!$C$1:$T$1,0),FALSE)</f>
        <v>0</v>
      </c>
      <c r="AY109" s="16">
        <f>VLOOKUP(AY$4,'Tüpoloogia tabel'!$C$1:$T$51,MATCH($A109,'Tüpoloogia tabel'!$C$1:$T$1,0),FALSE)</f>
        <v>0.42</v>
      </c>
      <c r="AZ109" s="16">
        <f>VLOOKUP(AZ$4,'Tüpoloogia tabel'!$C$1:$T$51,MATCH($A109,'Tüpoloogia tabel'!$C$1:$T$1,0),FALSE)</f>
        <v>4.4000000000000004</v>
      </c>
      <c r="BA109" s="232">
        <f>VLOOKUP(BA$4,'Tüpoloogia tabel'!$C$1:$T$51,MATCH($A109,'Tüpoloogia tabel'!$C$1:$T$1,0),FALSE)</f>
        <v>0.30000000000000049</v>
      </c>
      <c r="BB109" s="232">
        <f>VLOOKUP(BB$4,'Tüpoloogia tabel'!$C$1:$T$51,MATCH($A109,'Tüpoloogia tabel'!$C$1:$T$1,0),FALSE)</f>
        <v>0.41499999999999998</v>
      </c>
      <c r="BC109" s="232">
        <f>VLOOKUP(BC$4,'Tüpoloogia tabel'!$C$1:$T$51,MATCH($A109,'Tüpoloogia tabel'!$C$1:$T$1,0),FALSE)</f>
        <v>0.35</v>
      </c>
      <c r="BD109" s="232">
        <f>VLOOKUP(BD$4,'Tüpoloogia tabel'!$C$1:$T$51,MATCH($A109,'Tüpoloogia tabel'!$C$1:$T$1,0),FALSE)</f>
        <v>0.35</v>
      </c>
      <c r="BE109" s="232">
        <f>VLOOKUP(BE$4,'Tüpoloogia tabel'!$C$1:$T$51,MATCH($A109,'Tüpoloogia tabel'!$C$1:$T$1,0),FALSE)</f>
        <v>0.30000000000000049</v>
      </c>
      <c r="BF109" s="16">
        <f>VLOOKUP(BF$4,'Tüpoloogia tabel'!$C$1:$T$51,MATCH($A109,'Tüpoloogia tabel'!$C$1:$T$1,0),FALSE)</f>
        <v>1.8000000000000023</v>
      </c>
      <c r="BG109" s="16">
        <f>VLOOKUP(BG$4,'Tüpoloogia tabel'!$C$1:$T$51,MATCH($A109,'Tüpoloogia tabel'!$C$1:$T$1,0),FALSE)</f>
        <v>2.1999999999999957</v>
      </c>
      <c r="BH109" s="16">
        <f>VLOOKUP(BH$4,'Tüpoloogia tabel'!$C$1:$T$51,MATCH($A109,'Tüpoloogia tabel'!$C$1:$T$1,0),FALSE)</f>
        <v>1.4599999999999991</v>
      </c>
      <c r="BI109" s="16">
        <f>VLOOKUP(BI$4,'Tüpoloogia tabel'!$C$1:$T$51,MATCH($A109,'Tüpoloogia tabel'!$C$1:$T$1,0),FALSE)</f>
        <v>1.5793333333333326</v>
      </c>
      <c r="BJ109" s="16">
        <f>VLOOKUP(BJ$4,'Tüpoloogia tabel'!$C$1:$T$51,MATCH($A109,'Tüpoloogia tabel'!$C$1:$T$1,0),FALSE)</f>
        <v>0.8</v>
      </c>
      <c r="BK109" s="16">
        <f>VLOOKUP(BK$4,'Tüpoloogia tabel'!$C$1:$T$51,MATCH($A109,'Tüpoloogia tabel'!$C$1:$T$1,0),FALSE)</f>
        <v>2.0649999999999999</v>
      </c>
      <c r="BL109" s="216">
        <f t="shared" si="90"/>
        <v>2729.8188555353172</v>
      </c>
      <c r="BM109" s="1">
        <v>4</v>
      </c>
      <c r="BN109" s="1">
        <v>0</v>
      </c>
      <c r="BO109" s="1">
        <f t="shared" si="91"/>
        <v>50</v>
      </c>
      <c r="BP109" s="217">
        <f t="shared" si="92"/>
        <v>57.36453649900011</v>
      </c>
      <c r="BQ109" s="217">
        <f t="shared" ref="BQ109:BS109" si="143">BP109</f>
        <v>57.36453649900011</v>
      </c>
      <c r="BR109" s="217">
        <f t="shared" si="143"/>
        <v>57.36453649900011</v>
      </c>
      <c r="BS109" s="217">
        <f t="shared" si="143"/>
        <v>57.36453649900011</v>
      </c>
      <c r="BT109" s="217">
        <f t="shared" si="94"/>
        <v>229.45814599600044</v>
      </c>
      <c r="BU109" s="217">
        <f t="shared" si="95"/>
        <v>547.42635939030106</v>
      </c>
      <c r="BV109" s="217">
        <f t="shared" si="96"/>
        <v>652.02903709606005</v>
      </c>
      <c r="BW109" s="217">
        <f t="shared" si="97"/>
        <v>349.09271768176029</v>
      </c>
      <c r="BX109" s="216">
        <f t="shared" si="98"/>
        <v>0.29659938582459583</v>
      </c>
      <c r="BY109" s="216">
        <f t="shared" si="102"/>
        <v>357.69885930446259</v>
      </c>
      <c r="BZ109" s="216">
        <f t="shared" si="103"/>
        <v>3436.6104325215401</v>
      </c>
      <c r="CA109" s="216">
        <f t="shared" si="104"/>
        <v>3087.5177148397797</v>
      </c>
      <c r="CB109" s="218">
        <f t="shared" si="99"/>
        <v>4.0615385071726875</v>
      </c>
    </row>
    <row r="110" spans="1:80" x14ac:dyDescent="0.25">
      <c r="A110" s="248" t="s">
        <v>475</v>
      </c>
      <c r="B110" s="231" t="s">
        <v>688</v>
      </c>
      <c r="C110" s="231" t="s">
        <v>462</v>
      </c>
      <c r="D110" s="249">
        <v>2</v>
      </c>
      <c r="E110" s="249">
        <v>1</v>
      </c>
      <c r="F110" s="250"/>
      <c r="G110" s="15">
        <f>(VLOOKUP(G$4,'Tüpoloogia tabel'!$C$1:$T$51,MATCH($A110,'Tüpoloogia tabel'!$C$1:$T$1,0),FALSE))*D110</f>
        <v>401.76719671608481</v>
      </c>
      <c r="H110" s="15">
        <f>(VLOOKUP(H$4,'Tüpoloogia tabel'!$C$1:$T$51,MATCH($A110,'Tüpoloogia tabel'!$C$1:$T$1,0),FALSE))*D110*E110</f>
        <v>4.9234731900890436</v>
      </c>
      <c r="I110" s="15">
        <f>(VLOOKUP(I$4,'Tüpoloogia tabel'!$C$1:$T$51,MATCH($A110,'Tüpoloogia tabel'!$C$1:$T$1,0),FALSE))*D110*E110</f>
        <v>17.117643500489631</v>
      </c>
      <c r="J110" s="15">
        <f>(VLOOKUP(J$4,'Tüpoloogia tabel'!$C$1:$T$51,MATCH($A110,'Tüpoloogia tabel'!$C$1:$T$1,0),FALSE))*D110*E110</f>
        <v>380.16098639293131</v>
      </c>
      <c r="K110" s="15">
        <f>(VLOOKUP(K$4,'Tüpoloogia tabel'!$C$1:$T$51,MATCH($A110,'Tüpoloogia tabel'!$C$1:$T$1,0),FALSE))*D110*E110</f>
        <v>304.07371092380049</v>
      </c>
      <c r="L110" s="244">
        <f>VLOOKUP(L$4,'Tüpoloogia tabel'!$C$1:$T$51,MATCH($A110,'Tüpoloogia tabel'!$C$1:$T$1,0),FALSE)</f>
        <v>38.414634146341463</v>
      </c>
      <c r="M110" s="228">
        <f>VLOOKUP(M$4,'Tüpoloogia tabel'!$C$1:$T$51,MATCH($A110,'Tüpoloogia tabel'!$C$1:$T$1,0),FALSE)</f>
        <v>58.536585365853654</v>
      </c>
      <c r="N110" s="228">
        <f>VLOOKUP(N$4,'Tüpoloogia tabel'!$C$1:$T$51,MATCH($A110,'Tüpoloogia tabel'!$C$1:$T$1,0),FALSE)</f>
        <v>95.121951219512198</v>
      </c>
      <c r="O110" s="245">
        <f>VLOOKUP(O$4,'Tüpoloogia tabel'!$C$1:$T$51,MATCH($A110,'Tüpoloogia tabel'!$C$1:$T$1,0),FALSE)</f>
        <v>0.22223966917021121</v>
      </c>
      <c r="P110" s="228">
        <f>VLOOKUP(P$4,'Tüpoloogia tabel'!$C$1:$T$51,MATCH($A110,'Tüpoloogia tabel'!$C$1:$T$1,0),FALSE)</f>
        <v>15.24390243902439</v>
      </c>
      <c r="Q110" s="335">
        <f t="shared" si="83"/>
        <v>192.25260375484299</v>
      </c>
      <c r="R110" s="336">
        <f t="shared" si="100"/>
        <v>141.606448699255</v>
      </c>
      <c r="S110" s="14">
        <f t="shared" si="84"/>
        <v>401.76719671608481</v>
      </c>
      <c r="T110" s="336">
        <f t="shared" si="85"/>
        <v>401.76719671608481</v>
      </c>
      <c r="U110" s="4">
        <f t="shared" si="86"/>
        <v>7.9199999999999946</v>
      </c>
      <c r="V110" s="337">
        <f t="shared" si="87"/>
        <v>42.726155055588009</v>
      </c>
      <c r="W110" s="338">
        <f t="shared" si="88"/>
        <v>3.26556751491152</v>
      </c>
      <c r="X110" s="228">
        <f>VLOOKUP(X$4,'Tüpoloogia tabel'!$C$1:$T$51,MATCH($A110,'Tüpoloogia tabel'!$C$1:$T$1,0),FALSE)</f>
        <v>217.7103448275862</v>
      </c>
      <c r="Y110" s="228">
        <f>VLOOKUP(Y$4,'Tüpoloogia tabel'!$C$1:$T$51,MATCH($A110,'Tüpoloogia tabel'!$C$1:$T$1,0),FALSE)</f>
        <v>139.35862068965517</v>
      </c>
      <c r="Z110" s="229">
        <f>VLOOKUP(Z$4,'Tüpoloogia tabel'!$C$1:$T$51,MATCH($A110,'Tüpoloogia tabel'!$C$1:$T$1,0),FALSE)</f>
        <v>46.4</v>
      </c>
      <c r="AA110" s="235"/>
      <c r="AB110" s="235"/>
      <c r="AC110" s="15">
        <f>VLOOKUP(AC$4,'Tüpoloogia tabel'!$C$1:$T$51,MATCH($A110,'Tüpoloogia tabel'!$C$1:$T$1,0),FALSE)</f>
        <v>3.6636504065040651</v>
      </c>
      <c r="AD110" s="15">
        <f>VLOOKUP(AD$4,'Tüpoloogia tabel'!$C$1:$T$51,MATCH($A110,'Tüpoloogia tabel'!$C$1:$T$1,0),FALSE)</f>
        <v>2.5</v>
      </c>
      <c r="AE110" s="15">
        <f>VLOOKUP(AE$4,'Tüpoloogia tabel'!$C$1:$T$51,MATCH($A110,'Tüpoloogia tabel'!$C$1:$T$1,0),FALSE)</f>
        <v>2.2000000000000002</v>
      </c>
      <c r="AF110" s="15">
        <f>VLOOKUP(AF$4,'Tüpoloogia tabel'!$C$1:$T$51,MATCH($A110,'Tüpoloogia tabel'!$C$1:$T$1,0),FALSE)</f>
        <v>11.821259842519693</v>
      </c>
      <c r="AG110" s="15">
        <f>VLOOKUP(AG$4,'Tüpoloogia tabel'!$C$1:$T$51,MATCH($A110,'Tüpoloogia tabel'!$C$1:$T$1,0),FALSE)</f>
        <v>16.861008406980361</v>
      </c>
      <c r="AH110" s="15">
        <f>(VLOOKUP(AH$4,'Tüpoloogia tabel'!$C$1:$T$51,MATCH($A110,'Tüpoloogia tabel'!$C$1:$T$1,0),FALSE))*E110</f>
        <v>2.5</v>
      </c>
      <c r="AI110" s="15">
        <f>(VLOOKUP(AI$4,'Tüpoloogia tabel'!$C$1:$T$51,MATCH($A110,'Tüpoloogia tabel'!$C$1:$T$1,0),FALSE))*D110*E110</f>
        <v>1004.417991790212</v>
      </c>
      <c r="AJ110" s="15">
        <f t="shared" si="89"/>
        <v>91.086553312960831</v>
      </c>
      <c r="AK110" s="15">
        <f>VLOOKUP(AK$4,'Tüpoloogia tabel'!$C$1:$T$51,MATCH($A110,'Tüpoloogia tabel'!$C$1:$T$1,0),FALSE)</f>
        <v>0.8</v>
      </c>
      <c r="AL110" s="15">
        <f>VLOOKUP(AL$4,'Tüpoloogia tabel'!$C$1:$T$51,MATCH($A110,'Tüpoloogia tabel'!$C$1:$T$1,0),FALSE)</f>
        <v>0.8</v>
      </c>
      <c r="AM110" s="15">
        <f>VLOOKUP(AM$4,'Tüpoloogia tabel'!$C$1:$T$51,MATCH($A110,'Tüpoloogia tabel'!$C$1:$T$1,0),FALSE)</f>
        <v>0.7</v>
      </c>
      <c r="AN110" s="15">
        <f>VLOOKUP(AN$4,'Tüpoloogia tabel'!$C$1:$T$51,MATCH($A110,'Tüpoloogia tabel'!$C$1:$T$1,0),FALSE)</f>
        <v>0.7</v>
      </c>
      <c r="AO110" s="15">
        <f>VLOOKUP(AO$4,'Tüpoloogia tabel'!$C$1:$T$51,MATCH($A110,'Tüpoloogia tabel'!$C$1:$T$1,0),FALSE)</f>
        <v>2.99</v>
      </c>
      <c r="AP110" s="15">
        <f>VLOOKUP(AP$4,'Tüpoloogia tabel'!$C$1:$T$51,MATCH($A110,'Tüpoloogia tabel'!$C$1:$T$1,0),FALSE)</f>
        <v>2</v>
      </c>
      <c r="AQ110" s="15">
        <f>VLOOKUP(AQ$4,'Tüpoloogia tabel'!$C$1:$T$51,MATCH($A110,'Tüpoloogia tabel'!$C$1:$T$1,0),FALSE)</f>
        <v>2.9</v>
      </c>
      <c r="AR110" s="16">
        <f>VLOOKUP(AR$4,'Tüpoloogia tabel'!$C$1:$T$51,MATCH($A110,'Tüpoloogia tabel'!$C$1:$T$1,0),FALSE)</f>
        <v>0.26</v>
      </c>
      <c r="AS110" s="16">
        <f>VLOOKUP(AS$4,'Tüpoloogia tabel'!$C$1:$T$51,MATCH($A110,'Tüpoloogia tabel'!$C$1:$T$1,0),FALSE)</f>
        <v>0.49</v>
      </c>
      <c r="AT110" s="16">
        <f>VLOOKUP(AT$4,'Tüpoloogia tabel'!$C$1:$T$51,MATCH($A110,'Tüpoloogia tabel'!$C$1:$T$1,0),FALSE)</f>
        <v>0.40500000000000003</v>
      </c>
      <c r="AU110" s="16">
        <f>VLOOKUP(AU$4,'Tüpoloogia tabel'!$C$1:$T$51,MATCH($A110,'Tüpoloogia tabel'!$C$1:$T$1,0),FALSE)</f>
        <v>0.15</v>
      </c>
      <c r="AV110" s="16">
        <f>VLOOKUP(AV$4,'Tüpoloogia tabel'!$C$1:$T$51,MATCH($A110,'Tüpoloogia tabel'!$C$1:$T$1,0),FALSE)</f>
        <v>0.2</v>
      </c>
      <c r="AW110" s="16">
        <f>VLOOKUP(AW$4,'Tüpoloogia tabel'!$C$1:$T$51,MATCH($A110,'Tüpoloogia tabel'!$C$1:$T$1,0),FALSE)</f>
        <v>0.01</v>
      </c>
      <c r="AX110" s="16">
        <f>VLOOKUP(AX$4,'Tüpoloogia tabel'!$C$1:$T$51,MATCH($A110,'Tüpoloogia tabel'!$C$1:$T$1,0),FALSE)</f>
        <v>0</v>
      </c>
      <c r="AY110" s="16">
        <f>VLOOKUP(AY$4,'Tüpoloogia tabel'!$C$1:$T$51,MATCH($A110,'Tüpoloogia tabel'!$C$1:$T$1,0),FALSE)</f>
        <v>0.42</v>
      </c>
      <c r="AZ110" s="16">
        <f>VLOOKUP(AZ$4,'Tüpoloogia tabel'!$C$1:$T$51,MATCH($A110,'Tüpoloogia tabel'!$C$1:$T$1,0),FALSE)</f>
        <v>4.4000000000000004</v>
      </c>
      <c r="BA110" s="232">
        <f>VLOOKUP(BA$4,'Tüpoloogia tabel'!$C$1:$T$51,MATCH($A110,'Tüpoloogia tabel'!$C$1:$T$1,0),FALSE)</f>
        <v>0.30000000000000049</v>
      </c>
      <c r="BB110" s="232">
        <f>VLOOKUP(BB$4,'Tüpoloogia tabel'!$C$1:$T$51,MATCH($A110,'Tüpoloogia tabel'!$C$1:$T$1,0),FALSE)</f>
        <v>0.41499999999999998</v>
      </c>
      <c r="BC110" s="232">
        <f>VLOOKUP(BC$4,'Tüpoloogia tabel'!$C$1:$T$51,MATCH($A110,'Tüpoloogia tabel'!$C$1:$T$1,0),FALSE)</f>
        <v>0.35</v>
      </c>
      <c r="BD110" s="232">
        <f>VLOOKUP(BD$4,'Tüpoloogia tabel'!$C$1:$T$51,MATCH($A110,'Tüpoloogia tabel'!$C$1:$T$1,0),FALSE)</f>
        <v>0.35</v>
      </c>
      <c r="BE110" s="232">
        <f>VLOOKUP(BE$4,'Tüpoloogia tabel'!$C$1:$T$51,MATCH($A110,'Tüpoloogia tabel'!$C$1:$T$1,0),FALSE)</f>
        <v>0.30000000000000049</v>
      </c>
      <c r="BF110" s="16">
        <f>VLOOKUP(BF$4,'Tüpoloogia tabel'!$C$1:$T$51,MATCH($A110,'Tüpoloogia tabel'!$C$1:$T$1,0),FALSE)</f>
        <v>1.8000000000000023</v>
      </c>
      <c r="BG110" s="16">
        <f>VLOOKUP(BG$4,'Tüpoloogia tabel'!$C$1:$T$51,MATCH($A110,'Tüpoloogia tabel'!$C$1:$T$1,0),FALSE)</f>
        <v>2.1999999999999957</v>
      </c>
      <c r="BH110" s="16">
        <f>VLOOKUP(BH$4,'Tüpoloogia tabel'!$C$1:$T$51,MATCH($A110,'Tüpoloogia tabel'!$C$1:$T$1,0),FALSE)</f>
        <v>1.4599999999999991</v>
      </c>
      <c r="BI110" s="16">
        <f>VLOOKUP(BI$4,'Tüpoloogia tabel'!$C$1:$T$51,MATCH($A110,'Tüpoloogia tabel'!$C$1:$T$1,0),FALSE)</f>
        <v>1.5793333333333326</v>
      </c>
      <c r="BJ110" s="16">
        <f>VLOOKUP(BJ$4,'Tüpoloogia tabel'!$C$1:$T$51,MATCH($A110,'Tüpoloogia tabel'!$C$1:$T$1,0),FALSE)</f>
        <v>0.8</v>
      </c>
      <c r="BK110" s="16">
        <f>VLOOKUP(BK$4,'Tüpoloogia tabel'!$C$1:$T$51,MATCH($A110,'Tüpoloogia tabel'!$C$1:$T$1,0),FALSE)</f>
        <v>2.0649999999999999</v>
      </c>
      <c r="BL110" s="216">
        <f t="shared" si="90"/>
        <v>821.50087965026614</v>
      </c>
      <c r="BM110" s="1">
        <v>4</v>
      </c>
      <c r="BN110" s="1">
        <v>0</v>
      </c>
      <c r="BO110" s="1">
        <f t="shared" si="91"/>
        <v>10</v>
      </c>
      <c r="BP110" s="217">
        <f t="shared" si="92"/>
        <v>91.086553312960831</v>
      </c>
      <c r="BQ110" s="217">
        <f t="shared" ref="BQ110:BS110" si="144">BP110</f>
        <v>91.086553312960831</v>
      </c>
      <c r="BR110" s="217">
        <f t="shared" si="144"/>
        <v>91.086553312960831</v>
      </c>
      <c r="BS110" s="217">
        <f t="shared" si="144"/>
        <v>91.086553312960831</v>
      </c>
      <c r="BT110" s="217">
        <f t="shared" si="94"/>
        <v>0</v>
      </c>
      <c r="BU110" s="217">
        <f t="shared" si="95"/>
        <v>47.79410875122408</v>
      </c>
      <c r="BV110" s="217">
        <f t="shared" si="96"/>
        <v>56.317774940708411</v>
      </c>
      <c r="BW110" s="217">
        <f t="shared" si="97"/>
        <v>121.43891368714159</v>
      </c>
      <c r="BX110" s="216">
        <f t="shared" si="98"/>
        <v>4.1487097175747341E-2</v>
      </c>
      <c r="BY110" s="216">
        <f t="shared" si="102"/>
        <v>50.033439193951288</v>
      </c>
      <c r="BZ110" s="216">
        <f t="shared" si="103"/>
        <v>992.97323253135903</v>
      </c>
      <c r="CA110" s="216">
        <f t="shared" si="104"/>
        <v>871.53431884421741</v>
      </c>
      <c r="CB110" s="218">
        <f t="shared" si="99"/>
        <v>2.8661942401940168</v>
      </c>
    </row>
    <row r="111" spans="1:80" x14ac:dyDescent="0.25">
      <c r="A111" s="248" t="s">
        <v>475</v>
      </c>
      <c r="B111" s="231" t="s">
        <v>689</v>
      </c>
      <c r="C111" s="231" t="s">
        <v>462</v>
      </c>
      <c r="D111" s="249">
        <v>2</v>
      </c>
      <c r="E111" s="249">
        <v>2</v>
      </c>
      <c r="F111" s="250"/>
      <c r="G111" s="15">
        <f>(VLOOKUP(G$4,'Tüpoloogia tabel'!$C$1:$T$51,MATCH($A111,'Tüpoloogia tabel'!$C$1:$T$1,0),FALSE))*D111</f>
        <v>401.76719671608481</v>
      </c>
      <c r="H111" s="15">
        <f>(VLOOKUP(H$4,'Tüpoloogia tabel'!$C$1:$T$51,MATCH($A111,'Tüpoloogia tabel'!$C$1:$T$1,0),FALSE))*D111*E111</f>
        <v>9.8469463801780872</v>
      </c>
      <c r="I111" s="15">
        <f>(VLOOKUP(I$4,'Tüpoloogia tabel'!$C$1:$T$51,MATCH($A111,'Tüpoloogia tabel'!$C$1:$T$1,0),FALSE))*D111*E111</f>
        <v>34.235287000979262</v>
      </c>
      <c r="J111" s="15">
        <f>(VLOOKUP(J$4,'Tüpoloogia tabel'!$C$1:$T$51,MATCH($A111,'Tüpoloogia tabel'!$C$1:$T$1,0),FALSE))*D111*E111</f>
        <v>760.32197278586261</v>
      </c>
      <c r="K111" s="15">
        <f>(VLOOKUP(K$4,'Tüpoloogia tabel'!$C$1:$T$51,MATCH($A111,'Tüpoloogia tabel'!$C$1:$T$1,0),FALSE))*D111*E111</f>
        <v>608.14742184760098</v>
      </c>
      <c r="L111" s="244">
        <f>VLOOKUP(L$4,'Tüpoloogia tabel'!$C$1:$T$51,MATCH($A111,'Tüpoloogia tabel'!$C$1:$T$1,0),FALSE)</f>
        <v>38.414634146341463</v>
      </c>
      <c r="M111" s="228">
        <f>VLOOKUP(M$4,'Tüpoloogia tabel'!$C$1:$T$51,MATCH($A111,'Tüpoloogia tabel'!$C$1:$T$1,0),FALSE)</f>
        <v>58.536585365853654</v>
      </c>
      <c r="N111" s="228">
        <f>VLOOKUP(N$4,'Tüpoloogia tabel'!$C$1:$T$51,MATCH($A111,'Tüpoloogia tabel'!$C$1:$T$1,0),FALSE)</f>
        <v>95.121951219512198</v>
      </c>
      <c r="O111" s="245">
        <f>VLOOKUP(O$4,'Tüpoloogia tabel'!$C$1:$T$51,MATCH($A111,'Tüpoloogia tabel'!$C$1:$T$1,0),FALSE)</f>
        <v>0.22223966917021121</v>
      </c>
      <c r="P111" s="228">
        <f>VLOOKUP(P$4,'Tüpoloogia tabel'!$C$1:$T$51,MATCH($A111,'Tüpoloogia tabel'!$C$1:$T$1,0),FALSE)</f>
        <v>15.24390243902439</v>
      </c>
      <c r="Q111" s="335">
        <f t="shared" si="83"/>
        <v>721.72537564929314</v>
      </c>
      <c r="R111" s="336">
        <f t="shared" si="100"/>
        <v>553.40936693324784</v>
      </c>
      <c r="S111" s="14">
        <f t="shared" si="84"/>
        <v>401.76719671608481</v>
      </c>
      <c r="T111" s="336">
        <f t="shared" si="85"/>
        <v>401.76719671608481</v>
      </c>
      <c r="U111" s="4">
        <f t="shared" si="86"/>
        <v>7.9199999999999946</v>
      </c>
      <c r="V111" s="337">
        <f t="shared" si="87"/>
        <v>160.39600871604532</v>
      </c>
      <c r="W111" s="338">
        <f t="shared" si="88"/>
        <v>2.8383657077793156</v>
      </c>
      <c r="X111" s="228">
        <f>VLOOKUP(X$4,'Tüpoloogia tabel'!$C$1:$T$51,MATCH($A111,'Tüpoloogia tabel'!$C$1:$T$1,0),FALSE)</f>
        <v>217.7103448275862</v>
      </c>
      <c r="Y111" s="228">
        <f>VLOOKUP(Y$4,'Tüpoloogia tabel'!$C$1:$T$51,MATCH($A111,'Tüpoloogia tabel'!$C$1:$T$1,0),FALSE)</f>
        <v>139.35862068965517</v>
      </c>
      <c r="Z111" s="229">
        <f>VLOOKUP(Z$4,'Tüpoloogia tabel'!$C$1:$T$51,MATCH($A111,'Tüpoloogia tabel'!$C$1:$T$1,0),FALSE)</f>
        <v>46.4</v>
      </c>
      <c r="AA111" s="235"/>
      <c r="AB111" s="235"/>
      <c r="AC111" s="15">
        <f>VLOOKUP(AC$4,'Tüpoloogia tabel'!$C$1:$T$51,MATCH($A111,'Tüpoloogia tabel'!$C$1:$T$1,0),FALSE)</f>
        <v>3.6636504065040651</v>
      </c>
      <c r="AD111" s="15">
        <f>VLOOKUP(AD$4,'Tüpoloogia tabel'!$C$1:$T$51,MATCH($A111,'Tüpoloogia tabel'!$C$1:$T$1,0),FALSE)</f>
        <v>2.5</v>
      </c>
      <c r="AE111" s="15">
        <f>VLOOKUP(AE$4,'Tüpoloogia tabel'!$C$1:$T$51,MATCH($A111,'Tüpoloogia tabel'!$C$1:$T$1,0),FALSE)</f>
        <v>2.2000000000000002</v>
      </c>
      <c r="AF111" s="15">
        <f>VLOOKUP(AF$4,'Tüpoloogia tabel'!$C$1:$T$51,MATCH($A111,'Tüpoloogia tabel'!$C$1:$T$1,0),FALSE)</f>
        <v>11.821259842519693</v>
      </c>
      <c r="AG111" s="15">
        <f>VLOOKUP(AG$4,'Tüpoloogia tabel'!$C$1:$T$51,MATCH($A111,'Tüpoloogia tabel'!$C$1:$T$1,0),FALSE)</f>
        <v>16.861008406980361</v>
      </c>
      <c r="AH111" s="15">
        <f>(VLOOKUP(AH$4,'Tüpoloogia tabel'!$C$1:$T$51,MATCH($A111,'Tüpoloogia tabel'!$C$1:$T$1,0),FALSE))*E111</f>
        <v>5</v>
      </c>
      <c r="AI111" s="15">
        <f>(VLOOKUP(AI$4,'Tüpoloogia tabel'!$C$1:$T$51,MATCH($A111,'Tüpoloogia tabel'!$C$1:$T$1,0),FALSE))*D111*E111</f>
        <v>2008.835983580424</v>
      </c>
      <c r="AJ111" s="15">
        <f t="shared" si="89"/>
        <v>91.086553312960831</v>
      </c>
      <c r="AK111" s="15">
        <f>VLOOKUP(AK$4,'Tüpoloogia tabel'!$C$1:$T$51,MATCH($A111,'Tüpoloogia tabel'!$C$1:$T$1,0),FALSE)</f>
        <v>0.8</v>
      </c>
      <c r="AL111" s="15">
        <f>VLOOKUP(AL$4,'Tüpoloogia tabel'!$C$1:$T$51,MATCH($A111,'Tüpoloogia tabel'!$C$1:$T$1,0),FALSE)</f>
        <v>0.8</v>
      </c>
      <c r="AM111" s="15">
        <f>VLOOKUP(AM$4,'Tüpoloogia tabel'!$C$1:$T$51,MATCH($A111,'Tüpoloogia tabel'!$C$1:$T$1,0),FALSE)</f>
        <v>0.7</v>
      </c>
      <c r="AN111" s="15">
        <f>VLOOKUP(AN$4,'Tüpoloogia tabel'!$C$1:$T$51,MATCH($A111,'Tüpoloogia tabel'!$C$1:$T$1,0),FALSE)</f>
        <v>0.7</v>
      </c>
      <c r="AO111" s="15">
        <f>VLOOKUP(AO$4,'Tüpoloogia tabel'!$C$1:$T$51,MATCH($A111,'Tüpoloogia tabel'!$C$1:$T$1,0),FALSE)</f>
        <v>2.99</v>
      </c>
      <c r="AP111" s="15">
        <f>VLOOKUP(AP$4,'Tüpoloogia tabel'!$C$1:$T$51,MATCH($A111,'Tüpoloogia tabel'!$C$1:$T$1,0),FALSE)</f>
        <v>2</v>
      </c>
      <c r="AQ111" s="15">
        <f>VLOOKUP(AQ$4,'Tüpoloogia tabel'!$C$1:$T$51,MATCH($A111,'Tüpoloogia tabel'!$C$1:$T$1,0),FALSE)</f>
        <v>2.9</v>
      </c>
      <c r="AR111" s="16">
        <f>VLOOKUP(AR$4,'Tüpoloogia tabel'!$C$1:$T$51,MATCH($A111,'Tüpoloogia tabel'!$C$1:$T$1,0),FALSE)</f>
        <v>0.26</v>
      </c>
      <c r="AS111" s="16">
        <f>VLOOKUP(AS$4,'Tüpoloogia tabel'!$C$1:$T$51,MATCH($A111,'Tüpoloogia tabel'!$C$1:$T$1,0),FALSE)</f>
        <v>0.49</v>
      </c>
      <c r="AT111" s="16">
        <f>VLOOKUP(AT$4,'Tüpoloogia tabel'!$C$1:$T$51,MATCH($A111,'Tüpoloogia tabel'!$C$1:$T$1,0),FALSE)</f>
        <v>0.40500000000000003</v>
      </c>
      <c r="AU111" s="16">
        <f>VLOOKUP(AU$4,'Tüpoloogia tabel'!$C$1:$T$51,MATCH($A111,'Tüpoloogia tabel'!$C$1:$T$1,0),FALSE)</f>
        <v>0.15</v>
      </c>
      <c r="AV111" s="16">
        <f>VLOOKUP(AV$4,'Tüpoloogia tabel'!$C$1:$T$51,MATCH($A111,'Tüpoloogia tabel'!$C$1:$T$1,0),FALSE)</f>
        <v>0.2</v>
      </c>
      <c r="AW111" s="16">
        <f>VLOOKUP(AW$4,'Tüpoloogia tabel'!$C$1:$T$51,MATCH($A111,'Tüpoloogia tabel'!$C$1:$T$1,0),FALSE)</f>
        <v>0.01</v>
      </c>
      <c r="AX111" s="16">
        <f>VLOOKUP(AX$4,'Tüpoloogia tabel'!$C$1:$T$51,MATCH($A111,'Tüpoloogia tabel'!$C$1:$T$1,0),FALSE)</f>
        <v>0</v>
      </c>
      <c r="AY111" s="16">
        <f>VLOOKUP(AY$4,'Tüpoloogia tabel'!$C$1:$T$51,MATCH($A111,'Tüpoloogia tabel'!$C$1:$T$1,0),FALSE)</f>
        <v>0.42</v>
      </c>
      <c r="AZ111" s="16">
        <f>VLOOKUP(AZ$4,'Tüpoloogia tabel'!$C$1:$T$51,MATCH($A111,'Tüpoloogia tabel'!$C$1:$T$1,0),FALSE)</f>
        <v>4.4000000000000004</v>
      </c>
      <c r="BA111" s="232">
        <f>VLOOKUP(BA$4,'Tüpoloogia tabel'!$C$1:$T$51,MATCH($A111,'Tüpoloogia tabel'!$C$1:$T$1,0),FALSE)</f>
        <v>0.30000000000000049</v>
      </c>
      <c r="BB111" s="232">
        <f>VLOOKUP(BB$4,'Tüpoloogia tabel'!$C$1:$T$51,MATCH($A111,'Tüpoloogia tabel'!$C$1:$T$1,0),FALSE)</f>
        <v>0.41499999999999998</v>
      </c>
      <c r="BC111" s="232">
        <f>VLOOKUP(BC$4,'Tüpoloogia tabel'!$C$1:$T$51,MATCH($A111,'Tüpoloogia tabel'!$C$1:$T$1,0),FALSE)</f>
        <v>0.35</v>
      </c>
      <c r="BD111" s="232">
        <f>VLOOKUP(BD$4,'Tüpoloogia tabel'!$C$1:$T$51,MATCH($A111,'Tüpoloogia tabel'!$C$1:$T$1,0),FALSE)</f>
        <v>0.35</v>
      </c>
      <c r="BE111" s="232">
        <f>VLOOKUP(BE$4,'Tüpoloogia tabel'!$C$1:$T$51,MATCH($A111,'Tüpoloogia tabel'!$C$1:$T$1,0),FALSE)</f>
        <v>0.30000000000000049</v>
      </c>
      <c r="BF111" s="16">
        <f>VLOOKUP(BF$4,'Tüpoloogia tabel'!$C$1:$T$51,MATCH($A111,'Tüpoloogia tabel'!$C$1:$T$1,0),FALSE)</f>
        <v>1.8000000000000023</v>
      </c>
      <c r="BG111" s="16">
        <f>VLOOKUP(BG$4,'Tüpoloogia tabel'!$C$1:$T$51,MATCH($A111,'Tüpoloogia tabel'!$C$1:$T$1,0),FALSE)</f>
        <v>2.1999999999999957</v>
      </c>
      <c r="BH111" s="16">
        <f>VLOOKUP(BH$4,'Tüpoloogia tabel'!$C$1:$T$51,MATCH($A111,'Tüpoloogia tabel'!$C$1:$T$1,0),FALSE)</f>
        <v>1.4599999999999991</v>
      </c>
      <c r="BI111" s="16">
        <f>VLOOKUP(BI$4,'Tüpoloogia tabel'!$C$1:$T$51,MATCH($A111,'Tüpoloogia tabel'!$C$1:$T$1,0),FALSE)</f>
        <v>1.5793333333333326</v>
      </c>
      <c r="BJ111" s="16">
        <f>VLOOKUP(BJ$4,'Tüpoloogia tabel'!$C$1:$T$51,MATCH($A111,'Tüpoloogia tabel'!$C$1:$T$1,0),FALSE)</f>
        <v>0.8</v>
      </c>
      <c r="BK111" s="16">
        <f>VLOOKUP(BK$4,'Tüpoloogia tabel'!$C$1:$T$51,MATCH($A111,'Tüpoloogia tabel'!$C$1:$T$1,0),FALSE)</f>
        <v>2.0649999999999999</v>
      </c>
      <c r="BL111" s="216">
        <f t="shared" si="90"/>
        <v>1398.0499069244206</v>
      </c>
      <c r="BM111" s="1">
        <v>4</v>
      </c>
      <c r="BN111" s="1">
        <v>0</v>
      </c>
      <c r="BO111" s="1">
        <f t="shared" si="91"/>
        <v>20</v>
      </c>
      <c r="BP111" s="217">
        <f t="shared" si="92"/>
        <v>91.086553312960831</v>
      </c>
      <c r="BQ111" s="217">
        <f t="shared" ref="BQ111:BS111" si="145">BP111</f>
        <v>91.086553312960831</v>
      </c>
      <c r="BR111" s="217">
        <f t="shared" si="145"/>
        <v>91.086553312960831</v>
      </c>
      <c r="BS111" s="217">
        <f t="shared" si="145"/>
        <v>91.086553312960831</v>
      </c>
      <c r="BT111" s="217">
        <f t="shared" si="94"/>
        <v>91.086553312960831</v>
      </c>
      <c r="BU111" s="217">
        <f t="shared" si="95"/>
        <v>181.17643500489632</v>
      </c>
      <c r="BV111" s="217">
        <f t="shared" si="96"/>
        <v>211.41959318608826</v>
      </c>
      <c r="BW111" s="217">
        <f t="shared" si="97"/>
        <v>190.09254288333074</v>
      </c>
      <c r="BX111" s="216">
        <f t="shared" si="98"/>
        <v>0.11442979903721442</v>
      </c>
      <c r="BY111" s="216">
        <f t="shared" si="102"/>
        <v>138.00233763888059</v>
      </c>
      <c r="BZ111" s="216">
        <f t="shared" si="103"/>
        <v>1726.1447874466319</v>
      </c>
      <c r="CA111" s="216">
        <f t="shared" si="104"/>
        <v>1536.0522445633012</v>
      </c>
      <c r="CB111" s="218">
        <f t="shared" si="99"/>
        <v>2.5257892895387939</v>
      </c>
    </row>
    <row r="112" spans="1:80" x14ac:dyDescent="0.25">
      <c r="A112" s="248" t="s">
        <v>475</v>
      </c>
      <c r="B112" s="231" t="s">
        <v>690</v>
      </c>
      <c r="C112" s="231" t="s">
        <v>462</v>
      </c>
      <c r="D112" s="249">
        <v>2</v>
      </c>
      <c r="E112" s="249">
        <v>3</v>
      </c>
      <c r="F112" s="250"/>
      <c r="G112" s="15">
        <f>(VLOOKUP(G$4,'Tüpoloogia tabel'!$C$1:$T$51,MATCH($A112,'Tüpoloogia tabel'!$C$1:$T$1,0),FALSE))*D112</f>
        <v>401.76719671608481</v>
      </c>
      <c r="H112" s="15">
        <f>(VLOOKUP(H$4,'Tüpoloogia tabel'!$C$1:$T$51,MATCH($A112,'Tüpoloogia tabel'!$C$1:$T$1,0),FALSE))*D112*E112</f>
        <v>14.77041957026713</v>
      </c>
      <c r="I112" s="15">
        <f>(VLOOKUP(I$4,'Tüpoloogia tabel'!$C$1:$T$51,MATCH($A112,'Tüpoloogia tabel'!$C$1:$T$1,0),FALSE))*D112*E112</f>
        <v>51.35293050146889</v>
      </c>
      <c r="J112" s="15">
        <f>(VLOOKUP(J$4,'Tüpoloogia tabel'!$C$1:$T$51,MATCH($A112,'Tüpoloogia tabel'!$C$1:$T$1,0),FALSE))*D112*E112</f>
        <v>1140.4829591787939</v>
      </c>
      <c r="K112" s="15">
        <f>(VLOOKUP(K$4,'Tüpoloogia tabel'!$C$1:$T$51,MATCH($A112,'Tüpoloogia tabel'!$C$1:$T$1,0),FALSE))*D112*E112</f>
        <v>912.22113277140147</v>
      </c>
      <c r="L112" s="244">
        <f>VLOOKUP(L$4,'Tüpoloogia tabel'!$C$1:$T$51,MATCH($A112,'Tüpoloogia tabel'!$C$1:$T$1,0),FALSE)</f>
        <v>38.414634146341463</v>
      </c>
      <c r="M112" s="228">
        <f>VLOOKUP(M$4,'Tüpoloogia tabel'!$C$1:$T$51,MATCH($A112,'Tüpoloogia tabel'!$C$1:$T$1,0),FALSE)</f>
        <v>58.536585365853654</v>
      </c>
      <c r="N112" s="228">
        <f>VLOOKUP(N$4,'Tüpoloogia tabel'!$C$1:$T$51,MATCH($A112,'Tüpoloogia tabel'!$C$1:$T$1,0),FALSE)</f>
        <v>95.121951219512198</v>
      </c>
      <c r="O112" s="245">
        <f>VLOOKUP(O$4,'Tüpoloogia tabel'!$C$1:$T$51,MATCH($A112,'Tüpoloogia tabel'!$C$1:$T$1,0),FALSE)</f>
        <v>0.22223966917021121</v>
      </c>
      <c r="P112" s="228">
        <f>VLOOKUP(P$4,'Tüpoloogia tabel'!$C$1:$T$51,MATCH($A112,'Tüpoloogia tabel'!$C$1:$T$1,0),FALSE)</f>
        <v>15.24390243902439</v>
      </c>
      <c r="Q112" s="335">
        <f t="shared" si="83"/>
        <v>1588.4183156833503</v>
      </c>
      <c r="R112" s="336">
        <f t="shared" si="100"/>
        <v>1227.4887547019785</v>
      </c>
      <c r="S112" s="14">
        <f t="shared" si="84"/>
        <v>401.76719671608481</v>
      </c>
      <c r="T112" s="336">
        <f t="shared" si="85"/>
        <v>401.76719671608481</v>
      </c>
      <c r="U112" s="4">
        <f t="shared" si="86"/>
        <v>7.9199999999999946</v>
      </c>
      <c r="V112" s="337">
        <f t="shared" si="87"/>
        <v>353.00956098137186</v>
      </c>
      <c r="W112" s="338">
        <f t="shared" si="88"/>
        <v>3.2178499118670882</v>
      </c>
      <c r="X112" s="228">
        <f>VLOOKUP(X$4,'Tüpoloogia tabel'!$C$1:$T$51,MATCH($A112,'Tüpoloogia tabel'!$C$1:$T$1,0),FALSE)</f>
        <v>217.7103448275862</v>
      </c>
      <c r="Y112" s="228">
        <f>VLOOKUP(Y$4,'Tüpoloogia tabel'!$C$1:$T$51,MATCH($A112,'Tüpoloogia tabel'!$C$1:$T$1,0),FALSE)</f>
        <v>139.35862068965517</v>
      </c>
      <c r="Z112" s="229">
        <f>VLOOKUP(Z$4,'Tüpoloogia tabel'!$C$1:$T$51,MATCH($A112,'Tüpoloogia tabel'!$C$1:$T$1,0),FALSE)</f>
        <v>46.4</v>
      </c>
      <c r="AA112" s="235"/>
      <c r="AB112" s="235"/>
      <c r="AC112" s="15">
        <f>VLOOKUP(AC$4,'Tüpoloogia tabel'!$C$1:$T$51,MATCH($A112,'Tüpoloogia tabel'!$C$1:$T$1,0),FALSE)</f>
        <v>3.6636504065040651</v>
      </c>
      <c r="AD112" s="15">
        <f>VLOOKUP(AD$4,'Tüpoloogia tabel'!$C$1:$T$51,MATCH($A112,'Tüpoloogia tabel'!$C$1:$T$1,0),FALSE)</f>
        <v>2.5</v>
      </c>
      <c r="AE112" s="15">
        <f>VLOOKUP(AE$4,'Tüpoloogia tabel'!$C$1:$T$51,MATCH($A112,'Tüpoloogia tabel'!$C$1:$T$1,0),FALSE)</f>
        <v>2.2000000000000002</v>
      </c>
      <c r="AF112" s="15">
        <f>VLOOKUP(AF$4,'Tüpoloogia tabel'!$C$1:$T$51,MATCH($A112,'Tüpoloogia tabel'!$C$1:$T$1,0),FALSE)</f>
        <v>11.821259842519693</v>
      </c>
      <c r="AG112" s="15">
        <f>VLOOKUP(AG$4,'Tüpoloogia tabel'!$C$1:$T$51,MATCH($A112,'Tüpoloogia tabel'!$C$1:$T$1,0),FALSE)</f>
        <v>16.861008406980361</v>
      </c>
      <c r="AH112" s="15">
        <f>(VLOOKUP(AH$4,'Tüpoloogia tabel'!$C$1:$T$51,MATCH($A112,'Tüpoloogia tabel'!$C$1:$T$1,0),FALSE))*E112</f>
        <v>7.5</v>
      </c>
      <c r="AI112" s="15">
        <f>(VLOOKUP(AI$4,'Tüpoloogia tabel'!$C$1:$T$51,MATCH($A112,'Tüpoloogia tabel'!$C$1:$T$1,0),FALSE))*D112*E112</f>
        <v>3013.253975370636</v>
      </c>
      <c r="AJ112" s="15">
        <f t="shared" si="89"/>
        <v>91.086553312960831</v>
      </c>
      <c r="AK112" s="15">
        <f>VLOOKUP(AK$4,'Tüpoloogia tabel'!$C$1:$T$51,MATCH($A112,'Tüpoloogia tabel'!$C$1:$T$1,0),FALSE)</f>
        <v>0.8</v>
      </c>
      <c r="AL112" s="15">
        <f>VLOOKUP(AL$4,'Tüpoloogia tabel'!$C$1:$T$51,MATCH($A112,'Tüpoloogia tabel'!$C$1:$T$1,0),FALSE)</f>
        <v>0.8</v>
      </c>
      <c r="AM112" s="15">
        <f>VLOOKUP(AM$4,'Tüpoloogia tabel'!$C$1:$T$51,MATCH($A112,'Tüpoloogia tabel'!$C$1:$T$1,0),FALSE)</f>
        <v>0.7</v>
      </c>
      <c r="AN112" s="15">
        <f>VLOOKUP(AN$4,'Tüpoloogia tabel'!$C$1:$T$51,MATCH($A112,'Tüpoloogia tabel'!$C$1:$T$1,0),FALSE)</f>
        <v>0.7</v>
      </c>
      <c r="AO112" s="15">
        <f>VLOOKUP(AO$4,'Tüpoloogia tabel'!$C$1:$T$51,MATCH($A112,'Tüpoloogia tabel'!$C$1:$T$1,0),FALSE)</f>
        <v>2.99</v>
      </c>
      <c r="AP112" s="15">
        <f>VLOOKUP(AP$4,'Tüpoloogia tabel'!$C$1:$T$51,MATCH($A112,'Tüpoloogia tabel'!$C$1:$T$1,0),FALSE)</f>
        <v>2</v>
      </c>
      <c r="AQ112" s="15">
        <f>VLOOKUP(AQ$4,'Tüpoloogia tabel'!$C$1:$T$51,MATCH($A112,'Tüpoloogia tabel'!$C$1:$T$1,0),FALSE)</f>
        <v>2.9</v>
      </c>
      <c r="AR112" s="16">
        <f>VLOOKUP(AR$4,'Tüpoloogia tabel'!$C$1:$T$51,MATCH($A112,'Tüpoloogia tabel'!$C$1:$T$1,0),FALSE)</f>
        <v>0.26</v>
      </c>
      <c r="AS112" s="16">
        <f>VLOOKUP(AS$4,'Tüpoloogia tabel'!$C$1:$T$51,MATCH($A112,'Tüpoloogia tabel'!$C$1:$T$1,0),FALSE)</f>
        <v>0.49</v>
      </c>
      <c r="AT112" s="16">
        <f>VLOOKUP(AT$4,'Tüpoloogia tabel'!$C$1:$T$51,MATCH($A112,'Tüpoloogia tabel'!$C$1:$T$1,0),FALSE)</f>
        <v>0.40500000000000003</v>
      </c>
      <c r="AU112" s="16">
        <f>VLOOKUP(AU$4,'Tüpoloogia tabel'!$C$1:$T$51,MATCH($A112,'Tüpoloogia tabel'!$C$1:$T$1,0),FALSE)</f>
        <v>0.15</v>
      </c>
      <c r="AV112" s="16">
        <f>VLOOKUP(AV$4,'Tüpoloogia tabel'!$C$1:$T$51,MATCH($A112,'Tüpoloogia tabel'!$C$1:$T$1,0),FALSE)</f>
        <v>0.2</v>
      </c>
      <c r="AW112" s="16">
        <f>VLOOKUP(AW$4,'Tüpoloogia tabel'!$C$1:$T$51,MATCH($A112,'Tüpoloogia tabel'!$C$1:$T$1,0),FALSE)</f>
        <v>0.01</v>
      </c>
      <c r="AX112" s="16">
        <f>VLOOKUP(AX$4,'Tüpoloogia tabel'!$C$1:$T$51,MATCH($A112,'Tüpoloogia tabel'!$C$1:$T$1,0),FALSE)</f>
        <v>0</v>
      </c>
      <c r="AY112" s="16">
        <f>VLOOKUP(AY$4,'Tüpoloogia tabel'!$C$1:$T$51,MATCH($A112,'Tüpoloogia tabel'!$C$1:$T$1,0),FALSE)</f>
        <v>0.42</v>
      </c>
      <c r="AZ112" s="16">
        <f>VLOOKUP(AZ$4,'Tüpoloogia tabel'!$C$1:$T$51,MATCH($A112,'Tüpoloogia tabel'!$C$1:$T$1,0),FALSE)</f>
        <v>4.4000000000000004</v>
      </c>
      <c r="BA112" s="232">
        <f>VLOOKUP(BA$4,'Tüpoloogia tabel'!$C$1:$T$51,MATCH($A112,'Tüpoloogia tabel'!$C$1:$T$1,0),FALSE)</f>
        <v>0.30000000000000049</v>
      </c>
      <c r="BB112" s="232">
        <f>VLOOKUP(BB$4,'Tüpoloogia tabel'!$C$1:$T$51,MATCH($A112,'Tüpoloogia tabel'!$C$1:$T$1,0),FALSE)</f>
        <v>0.41499999999999998</v>
      </c>
      <c r="BC112" s="232">
        <f>VLOOKUP(BC$4,'Tüpoloogia tabel'!$C$1:$T$51,MATCH($A112,'Tüpoloogia tabel'!$C$1:$T$1,0),FALSE)</f>
        <v>0.35</v>
      </c>
      <c r="BD112" s="232">
        <f>VLOOKUP(BD$4,'Tüpoloogia tabel'!$C$1:$T$51,MATCH($A112,'Tüpoloogia tabel'!$C$1:$T$1,0),FALSE)</f>
        <v>0.35</v>
      </c>
      <c r="BE112" s="232">
        <f>VLOOKUP(BE$4,'Tüpoloogia tabel'!$C$1:$T$51,MATCH($A112,'Tüpoloogia tabel'!$C$1:$T$1,0),FALSE)</f>
        <v>0.30000000000000049</v>
      </c>
      <c r="BF112" s="16">
        <f>VLOOKUP(BF$4,'Tüpoloogia tabel'!$C$1:$T$51,MATCH($A112,'Tüpoloogia tabel'!$C$1:$T$1,0),FALSE)</f>
        <v>1.8000000000000023</v>
      </c>
      <c r="BG112" s="16">
        <f>VLOOKUP(BG$4,'Tüpoloogia tabel'!$C$1:$T$51,MATCH($A112,'Tüpoloogia tabel'!$C$1:$T$1,0),FALSE)</f>
        <v>2.1999999999999957</v>
      </c>
      <c r="BH112" s="16">
        <f>VLOOKUP(BH$4,'Tüpoloogia tabel'!$C$1:$T$51,MATCH($A112,'Tüpoloogia tabel'!$C$1:$T$1,0),FALSE)</f>
        <v>1.4599999999999991</v>
      </c>
      <c r="BI112" s="16">
        <f>VLOOKUP(BI$4,'Tüpoloogia tabel'!$C$1:$T$51,MATCH($A112,'Tüpoloogia tabel'!$C$1:$T$1,0),FALSE)</f>
        <v>1.5793333333333326</v>
      </c>
      <c r="BJ112" s="16">
        <f>VLOOKUP(BJ$4,'Tüpoloogia tabel'!$C$1:$T$51,MATCH($A112,'Tüpoloogia tabel'!$C$1:$T$1,0),FALSE)</f>
        <v>0.8</v>
      </c>
      <c r="BK112" s="16">
        <f>VLOOKUP(BK$4,'Tüpoloogia tabel'!$C$1:$T$51,MATCH($A112,'Tüpoloogia tabel'!$C$1:$T$1,0),FALSE)</f>
        <v>2.0649999999999999</v>
      </c>
      <c r="BL112" s="216">
        <f t="shared" si="90"/>
        <v>2341.8018768965908</v>
      </c>
      <c r="BM112" s="1">
        <v>4</v>
      </c>
      <c r="BN112" s="1">
        <v>0</v>
      </c>
      <c r="BO112" s="1">
        <f t="shared" si="91"/>
        <v>30</v>
      </c>
      <c r="BP112" s="217">
        <f t="shared" si="92"/>
        <v>91.086553312960831</v>
      </c>
      <c r="BQ112" s="217">
        <f t="shared" ref="BQ112:BS112" si="146">BP112</f>
        <v>91.086553312960831</v>
      </c>
      <c r="BR112" s="217">
        <f t="shared" si="146"/>
        <v>91.086553312960831</v>
      </c>
      <c r="BS112" s="217">
        <f t="shared" si="146"/>
        <v>91.086553312960831</v>
      </c>
      <c r="BT112" s="217">
        <f t="shared" si="94"/>
        <v>182.17310662592166</v>
      </c>
      <c r="BU112" s="217">
        <f t="shared" si="95"/>
        <v>400.14697876101661</v>
      </c>
      <c r="BV112" s="217">
        <f t="shared" si="96"/>
        <v>465.3054547361395</v>
      </c>
      <c r="BW112" s="217">
        <f t="shared" si="97"/>
        <v>300.23547026748184</v>
      </c>
      <c r="BX112" s="216">
        <f t="shared" si="98"/>
        <v>0.24324489595993101</v>
      </c>
      <c r="BY112" s="216">
        <f t="shared" si="102"/>
        <v>293.35334452767682</v>
      </c>
      <c r="BZ112" s="216">
        <f t="shared" si="103"/>
        <v>2935.3906916917495</v>
      </c>
      <c r="CA112" s="216">
        <f t="shared" si="104"/>
        <v>2635.1552214242674</v>
      </c>
      <c r="CB112" s="218">
        <f t="shared" si="99"/>
        <v>2.8887241555328291</v>
      </c>
    </row>
    <row r="113" spans="1:80" x14ac:dyDescent="0.25">
      <c r="A113" s="248" t="s">
        <v>475</v>
      </c>
      <c r="B113" s="231" t="s">
        <v>691</v>
      </c>
      <c r="C113" s="231" t="s">
        <v>462</v>
      </c>
      <c r="D113" s="249">
        <v>2</v>
      </c>
      <c r="E113" s="249">
        <v>4</v>
      </c>
      <c r="F113" s="250"/>
      <c r="G113" s="15">
        <f>(VLOOKUP(G$4,'Tüpoloogia tabel'!$C$1:$T$51,MATCH($A113,'Tüpoloogia tabel'!$C$1:$T$1,0),FALSE))*D113</f>
        <v>401.76719671608481</v>
      </c>
      <c r="H113" s="15">
        <f>(VLOOKUP(H$4,'Tüpoloogia tabel'!$C$1:$T$51,MATCH($A113,'Tüpoloogia tabel'!$C$1:$T$1,0),FALSE))*D113*E113</f>
        <v>19.693892760356174</v>
      </c>
      <c r="I113" s="15">
        <f>(VLOOKUP(I$4,'Tüpoloogia tabel'!$C$1:$T$51,MATCH($A113,'Tüpoloogia tabel'!$C$1:$T$1,0),FALSE))*D113*E113</f>
        <v>68.470574001958525</v>
      </c>
      <c r="J113" s="15">
        <f>(VLOOKUP(J$4,'Tüpoloogia tabel'!$C$1:$T$51,MATCH($A113,'Tüpoloogia tabel'!$C$1:$T$1,0),FALSE))*D113*E113</f>
        <v>1520.6439455717252</v>
      </c>
      <c r="K113" s="15">
        <f>(VLOOKUP(K$4,'Tüpoloogia tabel'!$C$1:$T$51,MATCH($A113,'Tüpoloogia tabel'!$C$1:$T$1,0),FALSE))*D113*E113</f>
        <v>1216.294843695202</v>
      </c>
      <c r="L113" s="244">
        <f>VLOOKUP(L$4,'Tüpoloogia tabel'!$C$1:$T$51,MATCH($A113,'Tüpoloogia tabel'!$C$1:$T$1,0),FALSE)</f>
        <v>38.414634146341463</v>
      </c>
      <c r="M113" s="228">
        <f>VLOOKUP(M$4,'Tüpoloogia tabel'!$C$1:$T$51,MATCH($A113,'Tüpoloogia tabel'!$C$1:$T$1,0),FALSE)</f>
        <v>58.536585365853654</v>
      </c>
      <c r="N113" s="228">
        <f>VLOOKUP(N$4,'Tüpoloogia tabel'!$C$1:$T$51,MATCH($A113,'Tüpoloogia tabel'!$C$1:$T$1,0),FALSE)</f>
        <v>95.121951219512198</v>
      </c>
      <c r="O113" s="245">
        <f>VLOOKUP(O$4,'Tüpoloogia tabel'!$C$1:$T$51,MATCH($A113,'Tüpoloogia tabel'!$C$1:$T$1,0),FALSE)</f>
        <v>0.22223966917021121</v>
      </c>
      <c r="P113" s="228">
        <f>VLOOKUP(P$4,'Tüpoloogia tabel'!$C$1:$T$51,MATCH($A113,'Tüpoloogia tabel'!$C$1:$T$1,0),FALSE)</f>
        <v>15.24390243902439</v>
      </c>
      <c r="Q113" s="335">
        <f t="shared" si="83"/>
        <v>2792.3314238570151</v>
      </c>
      <c r="R113" s="336">
        <f t="shared" si="100"/>
        <v>2163.8446120054473</v>
      </c>
      <c r="S113" s="14">
        <f t="shared" si="84"/>
        <v>401.76719671608481</v>
      </c>
      <c r="T113" s="336">
        <f t="shared" si="85"/>
        <v>401.76719671608481</v>
      </c>
      <c r="U113" s="4">
        <f t="shared" si="86"/>
        <v>7.9199999999999946</v>
      </c>
      <c r="V113" s="337">
        <f t="shared" si="87"/>
        <v>620.56681185156788</v>
      </c>
      <c r="W113" s="338">
        <f t="shared" si="88"/>
        <v>3.7617808262495855</v>
      </c>
      <c r="X113" s="228">
        <f>VLOOKUP(X$4,'Tüpoloogia tabel'!$C$1:$T$51,MATCH($A113,'Tüpoloogia tabel'!$C$1:$T$1,0),FALSE)</f>
        <v>217.7103448275862</v>
      </c>
      <c r="Y113" s="228">
        <f>VLOOKUP(Y$4,'Tüpoloogia tabel'!$C$1:$T$51,MATCH($A113,'Tüpoloogia tabel'!$C$1:$T$1,0),FALSE)</f>
        <v>139.35862068965517</v>
      </c>
      <c r="Z113" s="229">
        <f>VLOOKUP(Z$4,'Tüpoloogia tabel'!$C$1:$T$51,MATCH($A113,'Tüpoloogia tabel'!$C$1:$T$1,0),FALSE)</f>
        <v>46.4</v>
      </c>
      <c r="AA113" s="235"/>
      <c r="AB113" s="235"/>
      <c r="AC113" s="15">
        <f>VLOOKUP(AC$4,'Tüpoloogia tabel'!$C$1:$T$51,MATCH($A113,'Tüpoloogia tabel'!$C$1:$T$1,0),FALSE)</f>
        <v>3.6636504065040651</v>
      </c>
      <c r="AD113" s="15">
        <f>VLOOKUP(AD$4,'Tüpoloogia tabel'!$C$1:$T$51,MATCH($A113,'Tüpoloogia tabel'!$C$1:$T$1,0),FALSE)</f>
        <v>2.5</v>
      </c>
      <c r="AE113" s="15">
        <f>VLOOKUP(AE$4,'Tüpoloogia tabel'!$C$1:$T$51,MATCH($A113,'Tüpoloogia tabel'!$C$1:$T$1,0),FALSE)</f>
        <v>2.2000000000000002</v>
      </c>
      <c r="AF113" s="15">
        <f>VLOOKUP(AF$4,'Tüpoloogia tabel'!$C$1:$T$51,MATCH($A113,'Tüpoloogia tabel'!$C$1:$T$1,0),FALSE)</f>
        <v>11.821259842519693</v>
      </c>
      <c r="AG113" s="15">
        <f>VLOOKUP(AG$4,'Tüpoloogia tabel'!$C$1:$T$51,MATCH($A113,'Tüpoloogia tabel'!$C$1:$T$1,0),FALSE)</f>
        <v>16.861008406980361</v>
      </c>
      <c r="AH113" s="15">
        <f>(VLOOKUP(AH$4,'Tüpoloogia tabel'!$C$1:$T$51,MATCH($A113,'Tüpoloogia tabel'!$C$1:$T$1,0),FALSE))*E113</f>
        <v>10</v>
      </c>
      <c r="AI113" s="15">
        <f>(VLOOKUP(AI$4,'Tüpoloogia tabel'!$C$1:$T$51,MATCH($A113,'Tüpoloogia tabel'!$C$1:$T$1,0),FALSE))*D113*E113</f>
        <v>4017.671967160848</v>
      </c>
      <c r="AJ113" s="15">
        <f t="shared" si="89"/>
        <v>91.086553312960831</v>
      </c>
      <c r="AK113" s="15">
        <f>VLOOKUP(AK$4,'Tüpoloogia tabel'!$C$1:$T$51,MATCH($A113,'Tüpoloogia tabel'!$C$1:$T$1,0),FALSE)</f>
        <v>0.8</v>
      </c>
      <c r="AL113" s="15">
        <f>VLOOKUP(AL$4,'Tüpoloogia tabel'!$C$1:$T$51,MATCH($A113,'Tüpoloogia tabel'!$C$1:$T$1,0),FALSE)</f>
        <v>0.8</v>
      </c>
      <c r="AM113" s="15">
        <f>VLOOKUP(AM$4,'Tüpoloogia tabel'!$C$1:$T$51,MATCH($A113,'Tüpoloogia tabel'!$C$1:$T$1,0),FALSE)</f>
        <v>0.7</v>
      </c>
      <c r="AN113" s="15">
        <f>VLOOKUP(AN$4,'Tüpoloogia tabel'!$C$1:$T$51,MATCH($A113,'Tüpoloogia tabel'!$C$1:$T$1,0),FALSE)</f>
        <v>0.7</v>
      </c>
      <c r="AO113" s="15">
        <f>VLOOKUP(AO$4,'Tüpoloogia tabel'!$C$1:$T$51,MATCH($A113,'Tüpoloogia tabel'!$C$1:$T$1,0),FALSE)</f>
        <v>2.99</v>
      </c>
      <c r="AP113" s="15">
        <f>VLOOKUP(AP$4,'Tüpoloogia tabel'!$C$1:$T$51,MATCH($A113,'Tüpoloogia tabel'!$C$1:$T$1,0),FALSE)</f>
        <v>2</v>
      </c>
      <c r="AQ113" s="15">
        <f>VLOOKUP(AQ$4,'Tüpoloogia tabel'!$C$1:$T$51,MATCH($A113,'Tüpoloogia tabel'!$C$1:$T$1,0),FALSE)</f>
        <v>2.9</v>
      </c>
      <c r="AR113" s="16">
        <f>VLOOKUP(AR$4,'Tüpoloogia tabel'!$C$1:$T$51,MATCH($A113,'Tüpoloogia tabel'!$C$1:$T$1,0),FALSE)</f>
        <v>0.26</v>
      </c>
      <c r="AS113" s="16">
        <f>VLOOKUP(AS$4,'Tüpoloogia tabel'!$C$1:$T$51,MATCH($A113,'Tüpoloogia tabel'!$C$1:$T$1,0),FALSE)</f>
        <v>0.49</v>
      </c>
      <c r="AT113" s="16">
        <f>VLOOKUP(AT$4,'Tüpoloogia tabel'!$C$1:$T$51,MATCH($A113,'Tüpoloogia tabel'!$C$1:$T$1,0),FALSE)</f>
        <v>0.40500000000000003</v>
      </c>
      <c r="AU113" s="16">
        <f>VLOOKUP(AU$4,'Tüpoloogia tabel'!$C$1:$T$51,MATCH($A113,'Tüpoloogia tabel'!$C$1:$T$1,0),FALSE)</f>
        <v>0.15</v>
      </c>
      <c r="AV113" s="16">
        <f>VLOOKUP(AV$4,'Tüpoloogia tabel'!$C$1:$T$51,MATCH($A113,'Tüpoloogia tabel'!$C$1:$T$1,0),FALSE)</f>
        <v>0.2</v>
      </c>
      <c r="AW113" s="16">
        <f>VLOOKUP(AW$4,'Tüpoloogia tabel'!$C$1:$T$51,MATCH($A113,'Tüpoloogia tabel'!$C$1:$T$1,0),FALSE)</f>
        <v>0.01</v>
      </c>
      <c r="AX113" s="16">
        <f>VLOOKUP(AX$4,'Tüpoloogia tabel'!$C$1:$T$51,MATCH($A113,'Tüpoloogia tabel'!$C$1:$T$1,0),FALSE)</f>
        <v>0</v>
      </c>
      <c r="AY113" s="16">
        <f>VLOOKUP(AY$4,'Tüpoloogia tabel'!$C$1:$T$51,MATCH($A113,'Tüpoloogia tabel'!$C$1:$T$1,0),FALSE)</f>
        <v>0.42</v>
      </c>
      <c r="AZ113" s="16">
        <f>VLOOKUP(AZ$4,'Tüpoloogia tabel'!$C$1:$T$51,MATCH($A113,'Tüpoloogia tabel'!$C$1:$T$1,0),FALSE)</f>
        <v>4.4000000000000004</v>
      </c>
      <c r="BA113" s="232">
        <f>VLOOKUP(BA$4,'Tüpoloogia tabel'!$C$1:$T$51,MATCH($A113,'Tüpoloogia tabel'!$C$1:$T$1,0),FALSE)</f>
        <v>0.30000000000000049</v>
      </c>
      <c r="BB113" s="232">
        <f>VLOOKUP(BB$4,'Tüpoloogia tabel'!$C$1:$T$51,MATCH($A113,'Tüpoloogia tabel'!$C$1:$T$1,0),FALSE)</f>
        <v>0.41499999999999998</v>
      </c>
      <c r="BC113" s="232">
        <f>VLOOKUP(BC$4,'Tüpoloogia tabel'!$C$1:$T$51,MATCH($A113,'Tüpoloogia tabel'!$C$1:$T$1,0),FALSE)</f>
        <v>0.35</v>
      </c>
      <c r="BD113" s="232">
        <f>VLOOKUP(BD$4,'Tüpoloogia tabel'!$C$1:$T$51,MATCH($A113,'Tüpoloogia tabel'!$C$1:$T$1,0),FALSE)</f>
        <v>0.35</v>
      </c>
      <c r="BE113" s="232">
        <f>VLOOKUP(BE$4,'Tüpoloogia tabel'!$C$1:$T$51,MATCH($A113,'Tüpoloogia tabel'!$C$1:$T$1,0),FALSE)</f>
        <v>0.30000000000000049</v>
      </c>
      <c r="BF113" s="16">
        <f>VLOOKUP(BF$4,'Tüpoloogia tabel'!$C$1:$T$51,MATCH($A113,'Tüpoloogia tabel'!$C$1:$T$1,0),FALSE)</f>
        <v>1.8000000000000023</v>
      </c>
      <c r="BG113" s="16">
        <f>VLOOKUP(BG$4,'Tüpoloogia tabel'!$C$1:$T$51,MATCH($A113,'Tüpoloogia tabel'!$C$1:$T$1,0),FALSE)</f>
        <v>2.1999999999999957</v>
      </c>
      <c r="BH113" s="16">
        <f>VLOOKUP(BH$4,'Tüpoloogia tabel'!$C$1:$T$51,MATCH($A113,'Tüpoloogia tabel'!$C$1:$T$1,0),FALSE)</f>
        <v>1.4599999999999991</v>
      </c>
      <c r="BI113" s="16">
        <f>VLOOKUP(BI$4,'Tüpoloogia tabel'!$C$1:$T$51,MATCH($A113,'Tüpoloogia tabel'!$C$1:$T$1,0),FALSE)</f>
        <v>1.5793333333333326</v>
      </c>
      <c r="BJ113" s="16">
        <f>VLOOKUP(BJ$4,'Tüpoloogia tabel'!$C$1:$T$51,MATCH($A113,'Tüpoloogia tabel'!$C$1:$T$1,0),FALSE)</f>
        <v>0.8</v>
      </c>
      <c r="BK113" s="16">
        <f>VLOOKUP(BK$4,'Tüpoloogia tabel'!$C$1:$T$51,MATCH($A113,'Tüpoloogia tabel'!$C$1:$T$1,0),FALSE)</f>
        <v>2.0649999999999999</v>
      </c>
      <c r="BL113" s="216">
        <f t="shared" si="90"/>
        <v>3652.7567895667776</v>
      </c>
      <c r="BM113" s="1">
        <v>4</v>
      </c>
      <c r="BN113" s="1">
        <v>0</v>
      </c>
      <c r="BO113" s="1">
        <f t="shared" si="91"/>
        <v>40</v>
      </c>
      <c r="BP113" s="217">
        <f t="shared" si="92"/>
        <v>91.086553312960831</v>
      </c>
      <c r="BQ113" s="217">
        <f t="shared" ref="BQ113:BS113" si="147">BP113</f>
        <v>91.086553312960831</v>
      </c>
      <c r="BR113" s="217">
        <f t="shared" si="147"/>
        <v>91.086553312960831</v>
      </c>
      <c r="BS113" s="217">
        <f t="shared" si="147"/>
        <v>91.086553312960831</v>
      </c>
      <c r="BT113" s="217">
        <f t="shared" si="94"/>
        <v>273.25965993888246</v>
      </c>
      <c r="BU113" s="217">
        <f t="shared" si="95"/>
        <v>704.70574001958528</v>
      </c>
      <c r="BV113" s="217">
        <f t="shared" si="96"/>
        <v>817.97535959086247</v>
      </c>
      <c r="BW113" s="217">
        <f t="shared" si="97"/>
        <v>451.86769583959511</v>
      </c>
      <c r="BX113" s="216">
        <f t="shared" si="98"/>
        <v>0.39038983140337896</v>
      </c>
      <c r="BY113" s="216">
        <f t="shared" si="102"/>
        <v>470.81013667247498</v>
      </c>
      <c r="BZ113" s="216">
        <f t="shared" si="103"/>
        <v>4575.4346220788475</v>
      </c>
      <c r="CA113" s="216">
        <f t="shared" si="104"/>
        <v>4123.566926239253</v>
      </c>
      <c r="CB113" s="218">
        <f t="shared" si="99"/>
        <v>3.3902691831789107</v>
      </c>
    </row>
    <row r="114" spans="1:80" x14ac:dyDescent="0.25">
      <c r="A114" s="248" t="s">
        <v>475</v>
      </c>
      <c r="B114" s="231" t="s">
        <v>692</v>
      </c>
      <c r="C114" s="231" t="s">
        <v>462</v>
      </c>
      <c r="D114" s="249">
        <v>2</v>
      </c>
      <c r="E114" s="249">
        <v>5</v>
      </c>
      <c r="F114" s="250"/>
      <c r="G114" s="15">
        <f>(VLOOKUP(G$4,'Tüpoloogia tabel'!$C$1:$T$51,MATCH($A114,'Tüpoloogia tabel'!$C$1:$T$1,0),FALSE))*D114</f>
        <v>401.76719671608481</v>
      </c>
      <c r="H114" s="15">
        <f>(VLOOKUP(H$4,'Tüpoloogia tabel'!$C$1:$T$51,MATCH($A114,'Tüpoloogia tabel'!$C$1:$T$1,0),FALSE))*D114*E114</f>
        <v>24.617365950445219</v>
      </c>
      <c r="I114" s="15">
        <f>(VLOOKUP(I$4,'Tüpoloogia tabel'!$C$1:$T$51,MATCH($A114,'Tüpoloogia tabel'!$C$1:$T$1,0),FALSE))*D114*E114</f>
        <v>85.58821750244816</v>
      </c>
      <c r="J114" s="15">
        <f>(VLOOKUP(J$4,'Tüpoloogia tabel'!$C$1:$T$51,MATCH($A114,'Tüpoloogia tabel'!$C$1:$T$1,0),FALSE))*D114*E114</f>
        <v>1900.8049319646566</v>
      </c>
      <c r="K114" s="15">
        <f>(VLOOKUP(K$4,'Tüpoloogia tabel'!$C$1:$T$51,MATCH($A114,'Tüpoloogia tabel'!$C$1:$T$1,0),FALSE))*D114*E114</f>
        <v>1520.3685546190025</v>
      </c>
      <c r="L114" s="244">
        <f>VLOOKUP(L$4,'Tüpoloogia tabel'!$C$1:$T$51,MATCH($A114,'Tüpoloogia tabel'!$C$1:$T$1,0),FALSE)</f>
        <v>38.414634146341463</v>
      </c>
      <c r="M114" s="228">
        <f>VLOOKUP(M$4,'Tüpoloogia tabel'!$C$1:$T$51,MATCH($A114,'Tüpoloogia tabel'!$C$1:$T$1,0),FALSE)</f>
        <v>58.536585365853654</v>
      </c>
      <c r="N114" s="228">
        <f>VLOOKUP(N$4,'Tüpoloogia tabel'!$C$1:$T$51,MATCH($A114,'Tüpoloogia tabel'!$C$1:$T$1,0),FALSE)</f>
        <v>95.121951219512198</v>
      </c>
      <c r="O114" s="245">
        <f>VLOOKUP(O$4,'Tüpoloogia tabel'!$C$1:$T$51,MATCH($A114,'Tüpoloogia tabel'!$C$1:$T$1,0),FALSE)</f>
        <v>0.22223966917021121</v>
      </c>
      <c r="P114" s="228">
        <f>VLOOKUP(P$4,'Tüpoloogia tabel'!$C$1:$T$51,MATCH($A114,'Tüpoloogia tabel'!$C$1:$T$1,0),FALSE)</f>
        <v>15.24390243902439</v>
      </c>
      <c r="Q114" s="335">
        <f t="shared" si="83"/>
        <v>4333.464700170287</v>
      </c>
      <c r="R114" s="336">
        <f t="shared" si="100"/>
        <v>3362.4769388436539</v>
      </c>
      <c r="S114" s="14">
        <f t="shared" si="84"/>
        <v>401.76719671608481</v>
      </c>
      <c r="T114" s="336">
        <f t="shared" si="85"/>
        <v>401.76719671608481</v>
      </c>
      <c r="U114" s="4">
        <f t="shared" si="86"/>
        <v>7.9199999999999946</v>
      </c>
      <c r="V114" s="337">
        <f t="shared" si="87"/>
        <v>963.0677613266331</v>
      </c>
      <c r="W114" s="338">
        <f t="shared" si="88"/>
        <v>4.38964422531624</v>
      </c>
      <c r="X114" s="228">
        <f>VLOOKUP(X$4,'Tüpoloogia tabel'!$C$1:$T$51,MATCH($A114,'Tüpoloogia tabel'!$C$1:$T$1,0),FALSE)</f>
        <v>217.7103448275862</v>
      </c>
      <c r="Y114" s="228">
        <f>VLOOKUP(Y$4,'Tüpoloogia tabel'!$C$1:$T$51,MATCH($A114,'Tüpoloogia tabel'!$C$1:$T$1,0),FALSE)</f>
        <v>139.35862068965517</v>
      </c>
      <c r="Z114" s="229">
        <f>VLOOKUP(Z$4,'Tüpoloogia tabel'!$C$1:$T$51,MATCH($A114,'Tüpoloogia tabel'!$C$1:$T$1,0),FALSE)</f>
        <v>46.4</v>
      </c>
      <c r="AA114" s="235"/>
      <c r="AB114" s="235"/>
      <c r="AC114" s="15">
        <f>VLOOKUP(AC$4,'Tüpoloogia tabel'!$C$1:$T$51,MATCH($A114,'Tüpoloogia tabel'!$C$1:$T$1,0),FALSE)</f>
        <v>3.6636504065040651</v>
      </c>
      <c r="AD114" s="15">
        <f>VLOOKUP(AD$4,'Tüpoloogia tabel'!$C$1:$T$51,MATCH($A114,'Tüpoloogia tabel'!$C$1:$T$1,0),FALSE)</f>
        <v>2.5</v>
      </c>
      <c r="AE114" s="15">
        <f>VLOOKUP(AE$4,'Tüpoloogia tabel'!$C$1:$T$51,MATCH($A114,'Tüpoloogia tabel'!$C$1:$T$1,0),FALSE)</f>
        <v>2.2000000000000002</v>
      </c>
      <c r="AF114" s="15">
        <f>VLOOKUP(AF$4,'Tüpoloogia tabel'!$C$1:$T$51,MATCH($A114,'Tüpoloogia tabel'!$C$1:$T$1,0),FALSE)</f>
        <v>11.821259842519693</v>
      </c>
      <c r="AG114" s="15">
        <f>VLOOKUP(AG$4,'Tüpoloogia tabel'!$C$1:$T$51,MATCH($A114,'Tüpoloogia tabel'!$C$1:$T$1,0),FALSE)</f>
        <v>16.861008406980361</v>
      </c>
      <c r="AH114" s="15">
        <f>(VLOOKUP(AH$4,'Tüpoloogia tabel'!$C$1:$T$51,MATCH($A114,'Tüpoloogia tabel'!$C$1:$T$1,0),FALSE))*E114</f>
        <v>12.5</v>
      </c>
      <c r="AI114" s="15">
        <f>(VLOOKUP(AI$4,'Tüpoloogia tabel'!$C$1:$T$51,MATCH($A114,'Tüpoloogia tabel'!$C$1:$T$1,0),FALSE))*D114*E114</f>
        <v>5022.08995895106</v>
      </c>
      <c r="AJ114" s="15">
        <f t="shared" si="89"/>
        <v>91.086553312960831</v>
      </c>
      <c r="AK114" s="15">
        <f>VLOOKUP(AK$4,'Tüpoloogia tabel'!$C$1:$T$51,MATCH($A114,'Tüpoloogia tabel'!$C$1:$T$1,0),FALSE)</f>
        <v>0.8</v>
      </c>
      <c r="AL114" s="15">
        <f>VLOOKUP(AL$4,'Tüpoloogia tabel'!$C$1:$T$51,MATCH($A114,'Tüpoloogia tabel'!$C$1:$T$1,0),FALSE)</f>
        <v>0.8</v>
      </c>
      <c r="AM114" s="15">
        <f>VLOOKUP(AM$4,'Tüpoloogia tabel'!$C$1:$T$51,MATCH($A114,'Tüpoloogia tabel'!$C$1:$T$1,0),FALSE)</f>
        <v>0.7</v>
      </c>
      <c r="AN114" s="15">
        <f>VLOOKUP(AN$4,'Tüpoloogia tabel'!$C$1:$T$51,MATCH($A114,'Tüpoloogia tabel'!$C$1:$T$1,0),FALSE)</f>
        <v>0.7</v>
      </c>
      <c r="AO114" s="15">
        <f>VLOOKUP(AO$4,'Tüpoloogia tabel'!$C$1:$T$51,MATCH($A114,'Tüpoloogia tabel'!$C$1:$T$1,0),FALSE)</f>
        <v>2.99</v>
      </c>
      <c r="AP114" s="15">
        <f>VLOOKUP(AP$4,'Tüpoloogia tabel'!$C$1:$T$51,MATCH($A114,'Tüpoloogia tabel'!$C$1:$T$1,0),FALSE)</f>
        <v>2</v>
      </c>
      <c r="AQ114" s="15">
        <f>VLOOKUP(AQ$4,'Tüpoloogia tabel'!$C$1:$T$51,MATCH($A114,'Tüpoloogia tabel'!$C$1:$T$1,0),FALSE)</f>
        <v>2.9</v>
      </c>
      <c r="AR114" s="16">
        <f>VLOOKUP(AR$4,'Tüpoloogia tabel'!$C$1:$T$51,MATCH($A114,'Tüpoloogia tabel'!$C$1:$T$1,0),FALSE)</f>
        <v>0.26</v>
      </c>
      <c r="AS114" s="16">
        <f>VLOOKUP(AS$4,'Tüpoloogia tabel'!$C$1:$T$51,MATCH($A114,'Tüpoloogia tabel'!$C$1:$T$1,0),FALSE)</f>
        <v>0.49</v>
      </c>
      <c r="AT114" s="16">
        <f>VLOOKUP(AT$4,'Tüpoloogia tabel'!$C$1:$T$51,MATCH($A114,'Tüpoloogia tabel'!$C$1:$T$1,0),FALSE)</f>
        <v>0.40500000000000003</v>
      </c>
      <c r="AU114" s="16">
        <f>VLOOKUP(AU$4,'Tüpoloogia tabel'!$C$1:$T$51,MATCH($A114,'Tüpoloogia tabel'!$C$1:$T$1,0),FALSE)</f>
        <v>0.15</v>
      </c>
      <c r="AV114" s="16">
        <f>VLOOKUP(AV$4,'Tüpoloogia tabel'!$C$1:$T$51,MATCH($A114,'Tüpoloogia tabel'!$C$1:$T$1,0),FALSE)</f>
        <v>0.2</v>
      </c>
      <c r="AW114" s="16">
        <f>VLOOKUP(AW$4,'Tüpoloogia tabel'!$C$1:$T$51,MATCH($A114,'Tüpoloogia tabel'!$C$1:$T$1,0),FALSE)</f>
        <v>0.01</v>
      </c>
      <c r="AX114" s="16">
        <f>VLOOKUP(AX$4,'Tüpoloogia tabel'!$C$1:$T$51,MATCH($A114,'Tüpoloogia tabel'!$C$1:$T$1,0),FALSE)</f>
        <v>0</v>
      </c>
      <c r="AY114" s="16">
        <f>VLOOKUP(AY$4,'Tüpoloogia tabel'!$C$1:$T$51,MATCH($A114,'Tüpoloogia tabel'!$C$1:$T$1,0),FALSE)</f>
        <v>0.42</v>
      </c>
      <c r="AZ114" s="16">
        <f>VLOOKUP(AZ$4,'Tüpoloogia tabel'!$C$1:$T$51,MATCH($A114,'Tüpoloogia tabel'!$C$1:$T$1,0),FALSE)</f>
        <v>4.4000000000000004</v>
      </c>
      <c r="BA114" s="232">
        <f>VLOOKUP(BA$4,'Tüpoloogia tabel'!$C$1:$T$51,MATCH($A114,'Tüpoloogia tabel'!$C$1:$T$1,0),FALSE)</f>
        <v>0.30000000000000049</v>
      </c>
      <c r="BB114" s="232">
        <f>VLOOKUP(BB$4,'Tüpoloogia tabel'!$C$1:$T$51,MATCH($A114,'Tüpoloogia tabel'!$C$1:$T$1,0),FALSE)</f>
        <v>0.41499999999999998</v>
      </c>
      <c r="BC114" s="232">
        <f>VLOOKUP(BC$4,'Tüpoloogia tabel'!$C$1:$T$51,MATCH($A114,'Tüpoloogia tabel'!$C$1:$T$1,0),FALSE)</f>
        <v>0.35</v>
      </c>
      <c r="BD114" s="232">
        <f>VLOOKUP(BD$4,'Tüpoloogia tabel'!$C$1:$T$51,MATCH($A114,'Tüpoloogia tabel'!$C$1:$T$1,0),FALSE)</f>
        <v>0.35</v>
      </c>
      <c r="BE114" s="232">
        <f>VLOOKUP(BE$4,'Tüpoloogia tabel'!$C$1:$T$51,MATCH($A114,'Tüpoloogia tabel'!$C$1:$T$1,0),FALSE)</f>
        <v>0.30000000000000049</v>
      </c>
      <c r="BF114" s="16">
        <f>VLOOKUP(BF$4,'Tüpoloogia tabel'!$C$1:$T$51,MATCH($A114,'Tüpoloogia tabel'!$C$1:$T$1,0),FALSE)</f>
        <v>1.8000000000000023</v>
      </c>
      <c r="BG114" s="16">
        <f>VLOOKUP(BG$4,'Tüpoloogia tabel'!$C$1:$T$51,MATCH($A114,'Tüpoloogia tabel'!$C$1:$T$1,0),FALSE)</f>
        <v>2.1999999999999957</v>
      </c>
      <c r="BH114" s="16">
        <f>VLOOKUP(BH$4,'Tüpoloogia tabel'!$C$1:$T$51,MATCH($A114,'Tüpoloogia tabel'!$C$1:$T$1,0),FALSE)</f>
        <v>1.4599999999999991</v>
      </c>
      <c r="BI114" s="16">
        <f>VLOOKUP(BI$4,'Tüpoloogia tabel'!$C$1:$T$51,MATCH($A114,'Tüpoloogia tabel'!$C$1:$T$1,0),FALSE)</f>
        <v>1.5793333333333326</v>
      </c>
      <c r="BJ114" s="16">
        <f>VLOOKUP(BJ$4,'Tüpoloogia tabel'!$C$1:$T$51,MATCH($A114,'Tüpoloogia tabel'!$C$1:$T$1,0),FALSE)</f>
        <v>0.8</v>
      </c>
      <c r="BK114" s="16">
        <f>VLOOKUP(BK$4,'Tüpoloogia tabel'!$C$1:$T$51,MATCH($A114,'Tüpoloogia tabel'!$C$1:$T$1,0),FALSE)</f>
        <v>2.0649999999999999</v>
      </c>
      <c r="BL114" s="216">
        <f t="shared" si="90"/>
        <v>5330.914644934981</v>
      </c>
      <c r="BM114" s="1">
        <v>4</v>
      </c>
      <c r="BN114" s="1">
        <v>0</v>
      </c>
      <c r="BO114" s="1">
        <f t="shared" si="91"/>
        <v>50</v>
      </c>
      <c r="BP114" s="217">
        <f t="shared" si="92"/>
        <v>91.086553312960831</v>
      </c>
      <c r="BQ114" s="217">
        <f t="shared" ref="BQ114:BS114" si="148">BP114</f>
        <v>91.086553312960831</v>
      </c>
      <c r="BR114" s="217">
        <f t="shared" si="148"/>
        <v>91.086553312960831</v>
      </c>
      <c r="BS114" s="217">
        <f t="shared" si="148"/>
        <v>91.086553312960831</v>
      </c>
      <c r="BT114" s="217">
        <f t="shared" si="94"/>
        <v>364.34621325184332</v>
      </c>
      <c r="BU114" s="217">
        <f t="shared" si="95"/>
        <v>1094.8527187806021</v>
      </c>
      <c r="BV114" s="217">
        <f t="shared" si="96"/>
        <v>1269.4293077502566</v>
      </c>
      <c r="BW114" s="217">
        <f t="shared" si="97"/>
        <v>644.98921959967026</v>
      </c>
      <c r="BX114" s="216">
        <f t="shared" si="98"/>
        <v>0.57875056517500112</v>
      </c>
      <c r="BY114" s="216">
        <f t="shared" si="102"/>
        <v>697.97318160105124</v>
      </c>
      <c r="BZ114" s="216">
        <f t="shared" si="103"/>
        <v>6673.8770461357026</v>
      </c>
      <c r="CA114" s="216">
        <f t="shared" si="104"/>
        <v>6028.8878265360327</v>
      </c>
      <c r="CB114" s="218">
        <f t="shared" si="99"/>
        <v>3.9654120760520759</v>
      </c>
    </row>
    <row r="115" spans="1:80" x14ac:dyDescent="0.25">
      <c r="A115" s="248" t="s">
        <v>475</v>
      </c>
      <c r="B115" s="231" t="s">
        <v>693</v>
      </c>
      <c r="C115" s="231" t="s">
        <v>462</v>
      </c>
      <c r="D115" s="249">
        <v>3</v>
      </c>
      <c r="E115" s="249">
        <v>1</v>
      </c>
      <c r="F115" s="250"/>
      <c r="G115" s="15">
        <f>(VLOOKUP(G$4,'Tüpoloogia tabel'!$C$1:$T$51,MATCH($A115,'Tüpoloogia tabel'!$C$1:$T$1,0),FALSE))*D115</f>
        <v>602.65079507412725</v>
      </c>
      <c r="H115" s="15">
        <f>(VLOOKUP(H$4,'Tüpoloogia tabel'!$C$1:$T$51,MATCH($A115,'Tüpoloogia tabel'!$C$1:$T$1,0),FALSE))*D115*E115</f>
        <v>7.385209785133565</v>
      </c>
      <c r="I115" s="15">
        <f>(VLOOKUP(I$4,'Tüpoloogia tabel'!$C$1:$T$51,MATCH($A115,'Tüpoloogia tabel'!$C$1:$T$1,0),FALSE))*D115*E115</f>
        <v>25.676465250734445</v>
      </c>
      <c r="J115" s="15">
        <f>(VLOOKUP(J$4,'Tüpoloogia tabel'!$C$1:$T$51,MATCH($A115,'Tüpoloogia tabel'!$C$1:$T$1,0),FALSE))*D115*E115</f>
        <v>570.24147958939693</v>
      </c>
      <c r="K115" s="15">
        <f>(VLOOKUP(K$4,'Tüpoloogia tabel'!$C$1:$T$51,MATCH($A115,'Tüpoloogia tabel'!$C$1:$T$1,0),FALSE))*D115*E115</f>
        <v>456.11056638570074</v>
      </c>
      <c r="L115" s="244">
        <f>VLOOKUP(L$4,'Tüpoloogia tabel'!$C$1:$T$51,MATCH($A115,'Tüpoloogia tabel'!$C$1:$T$1,0),FALSE)</f>
        <v>38.414634146341463</v>
      </c>
      <c r="M115" s="228">
        <f>VLOOKUP(M$4,'Tüpoloogia tabel'!$C$1:$T$51,MATCH($A115,'Tüpoloogia tabel'!$C$1:$T$1,0),FALSE)</f>
        <v>58.536585365853654</v>
      </c>
      <c r="N115" s="228">
        <f>VLOOKUP(N$4,'Tüpoloogia tabel'!$C$1:$T$51,MATCH($A115,'Tüpoloogia tabel'!$C$1:$T$1,0),FALSE)</f>
        <v>95.121951219512198</v>
      </c>
      <c r="O115" s="245">
        <f>VLOOKUP(O$4,'Tüpoloogia tabel'!$C$1:$T$51,MATCH($A115,'Tüpoloogia tabel'!$C$1:$T$1,0),FALSE)</f>
        <v>0.22223966917021121</v>
      </c>
      <c r="P115" s="228">
        <f>VLOOKUP(P$4,'Tüpoloogia tabel'!$C$1:$T$51,MATCH($A115,'Tüpoloogia tabel'!$C$1:$T$1,0),FALSE)</f>
        <v>15.24390243902439</v>
      </c>
      <c r="Q115" s="335">
        <f t="shared" si="83"/>
        <v>276.55764578974475</v>
      </c>
      <c r="R115" s="336">
        <f t="shared" si="100"/>
        <v>203.21556608293943</v>
      </c>
      <c r="S115" s="14">
        <f t="shared" si="84"/>
        <v>602.65079507412725</v>
      </c>
      <c r="T115" s="336">
        <f t="shared" si="85"/>
        <v>602.65079507412725</v>
      </c>
      <c r="U115" s="4">
        <f t="shared" si="86"/>
        <v>11.879999999999992</v>
      </c>
      <c r="V115" s="337">
        <f t="shared" si="87"/>
        <v>61.462079706805326</v>
      </c>
      <c r="W115" s="338">
        <f t="shared" si="88"/>
        <v>3.2020398939704262</v>
      </c>
      <c r="X115" s="228">
        <f>VLOOKUP(X$4,'Tüpoloogia tabel'!$C$1:$T$51,MATCH($A115,'Tüpoloogia tabel'!$C$1:$T$1,0),FALSE)</f>
        <v>217.7103448275862</v>
      </c>
      <c r="Y115" s="228">
        <f>VLOOKUP(Y$4,'Tüpoloogia tabel'!$C$1:$T$51,MATCH($A115,'Tüpoloogia tabel'!$C$1:$T$1,0),FALSE)</f>
        <v>139.35862068965517</v>
      </c>
      <c r="Z115" s="229">
        <f>VLOOKUP(Z$4,'Tüpoloogia tabel'!$C$1:$T$51,MATCH($A115,'Tüpoloogia tabel'!$C$1:$T$1,0),FALSE)</f>
        <v>46.4</v>
      </c>
      <c r="AA115" s="235"/>
      <c r="AB115" s="235"/>
      <c r="AC115" s="15">
        <f>VLOOKUP(AC$4,'Tüpoloogia tabel'!$C$1:$T$51,MATCH($A115,'Tüpoloogia tabel'!$C$1:$T$1,0),FALSE)</f>
        <v>3.6636504065040651</v>
      </c>
      <c r="AD115" s="15">
        <f>VLOOKUP(AD$4,'Tüpoloogia tabel'!$C$1:$T$51,MATCH($A115,'Tüpoloogia tabel'!$C$1:$T$1,0),FALSE)</f>
        <v>2.5</v>
      </c>
      <c r="AE115" s="15">
        <f>VLOOKUP(AE$4,'Tüpoloogia tabel'!$C$1:$T$51,MATCH($A115,'Tüpoloogia tabel'!$C$1:$T$1,0),FALSE)</f>
        <v>2.2000000000000002</v>
      </c>
      <c r="AF115" s="15">
        <f>VLOOKUP(AF$4,'Tüpoloogia tabel'!$C$1:$T$51,MATCH($A115,'Tüpoloogia tabel'!$C$1:$T$1,0),FALSE)</f>
        <v>11.821259842519693</v>
      </c>
      <c r="AG115" s="15">
        <f>VLOOKUP(AG$4,'Tüpoloogia tabel'!$C$1:$T$51,MATCH($A115,'Tüpoloogia tabel'!$C$1:$T$1,0),FALSE)</f>
        <v>16.861008406980361</v>
      </c>
      <c r="AH115" s="15">
        <f>(VLOOKUP(AH$4,'Tüpoloogia tabel'!$C$1:$T$51,MATCH($A115,'Tüpoloogia tabel'!$C$1:$T$1,0),FALSE))*E115</f>
        <v>2.5</v>
      </c>
      <c r="AI115" s="15">
        <f>(VLOOKUP(AI$4,'Tüpoloogia tabel'!$C$1:$T$51,MATCH($A115,'Tüpoloogia tabel'!$C$1:$T$1,0),FALSE))*D115*E115</f>
        <v>1506.626987685318</v>
      </c>
      <c r="AJ115" s="15">
        <f t="shared" si="89"/>
        <v>124.80857012692155</v>
      </c>
      <c r="AK115" s="15">
        <f>VLOOKUP(AK$4,'Tüpoloogia tabel'!$C$1:$T$51,MATCH($A115,'Tüpoloogia tabel'!$C$1:$T$1,0),FALSE)</f>
        <v>0.8</v>
      </c>
      <c r="AL115" s="15">
        <f>VLOOKUP(AL$4,'Tüpoloogia tabel'!$C$1:$T$51,MATCH($A115,'Tüpoloogia tabel'!$C$1:$T$1,0),FALSE)</f>
        <v>0.8</v>
      </c>
      <c r="AM115" s="15">
        <f>VLOOKUP(AM$4,'Tüpoloogia tabel'!$C$1:$T$51,MATCH($A115,'Tüpoloogia tabel'!$C$1:$T$1,0),FALSE)</f>
        <v>0.7</v>
      </c>
      <c r="AN115" s="15">
        <f>VLOOKUP(AN$4,'Tüpoloogia tabel'!$C$1:$T$51,MATCH($A115,'Tüpoloogia tabel'!$C$1:$T$1,0),FALSE)</f>
        <v>0.7</v>
      </c>
      <c r="AO115" s="15">
        <f>VLOOKUP(AO$4,'Tüpoloogia tabel'!$C$1:$T$51,MATCH($A115,'Tüpoloogia tabel'!$C$1:$T$1,0),FALSE)</f>
        <v>2.99</v>
      </c>
      <c r="AP115" s="15">
        <f>VLOOKUP(AP$4,'Tüpoloogia tabel'!$C$1:$T$51,MATCH($A115,'Tüpoloogia tabel'!$C$1:$T$1,0),FALSE)</f>
        <v>2</v>
      </c>
      <c r="AQ115" s="15">
        <f>VLOOKUP(AQ$4,'Tüpoloogia tabel'!$C$1:$T$51,MATCH($A115,'Tüpoloogia tabel'!$C$1:$T$1,0),FALSE)</f>
        <v>2.9</v>
      </c>
      <c r="AR115" s="16">
        <f>VLOOKUP(AR$4,'Tüpoloogia tabel'!$C$1:$T$51,MATCH($A115,'Tüpoloogia tabel'!$C$1:$T$1,0),FALSE)</f>
        <v>0.26</v>
      </c>
      <c r="AS115" s="16">
        <f>VLOOKUP(AS$4,'Tüpoloogia tabel'!$C$1:$T$51,MATCH($A115,'Tüpoloogia tabel'!$C$1:$T$1,0),FALSE)</f>
        <v>0.49</v>
      </c>
      <c r="AT115" s="16">
        <f>VLOOKUP(AT$4,'Tüpoloogia tabel'!$C$1:$T$51,MATCH($A115,'Tüpoloogia tabel'!$C$1:$T$1,0),FALSE)</f>
        <v>0.40500000000000003</v>
      </c>
      <c r="AU115" s="16">
        <f>VLOOKUP(AU$4,'Tüpoloogia tabel'!$C$1:$T$51,MATCH($A115,'Tüpoloogia tabel'!$C$1:$T$1,0),FALSE)</f>
        <v>0.15</v>
      </c>
      <c r="AV115" s="16">
        <f>VLOOKUP(AV$4,'Tüpoloogia tabel'!$C$1:$T$51,MATCH($A115,'Tüpoloogia tabel'!$C$1:$T$1,0),FALSE)</f>
        <v>0.2</v>
      </c>
      <c r="AW115" s="16">
        <f>VLOOKUP(AW$4,'Tüpoloogia tabel'!$C$1:$T$51,MATCH($A115,'Tüpoloogia tabel'!$C$1:$T$1,0),FALSE)</f>
        <v>0.01</v>
      </c>
      <c r="AX115" s="16">
        <f>VLOOKUP(AX$4,'Tüpoloogia tabel'!$C$1:$T$51,MATCH($A115,'Tüpoloogia tabel'!$C$1:$T$1,0),FALSE)</f>
        <v>0</v>
      </c>
      <c r="AY115" s="16">
        <f>VLOOKUP(AY$4,'Tüpoloogia tabel'!$C$1:$T$51,MATCH($A115,'Tüpoloogia tabel'!$C$1:$T$1,0),FALSE)</f>
        <v>0.42</v>
      </c>
      <c r="AZ115" s="16">
        <f>VLOOKUP(AZ$4,'Tüpoloogia tabel'!$C$1:$T$51,MATCH($A115,'Tüpoloogia tabel'!$C$1:$T$1,0),FALSE)</f>
        <v>4.4000000000000004</v>
      </c>
      <c r="BA115" s="232">
        <f>VLOOKUP(BA$4,'Tüpoloogia tabel'!$C$1:$T$51,MATCH($A115,'Tüpoloogia tabel'!$C$1:$T$1,0),FALSE)</f>
        <v>0.30000000000000049</v>
      </c>
      <c r="BB115" s="232">
        <f>VLOOKUP(BB$4,'Tüpoloogia tabel'!$C$1:$T$51,MATCH($A115,'Tüpoloogia tabel'!$C$1:$T$1,0),FALSE)</f>
        <v>0.41499999999999998</v>
      </c>
      <c r="BC115" s="232">
        <f>VLOOKUP(BC$4,'Tüpoloogia tabel'!$C$1:$T$51,MATCH($A115,'Tüpoloogia tabel'!$C$1:$T$1,0),FALSE)</f>
        <v>0.35</v>
      </c>
      <c r="BD115" s="232">
        <f>VLOOKUP(BD$4,'Tüpoloogia tabel'!$C$1:$T$51,MATCH($A115,'Tüpoloogia tabel'!$C$1:$T$1,0),FALSE)</f>
        <v>0.35</v>
      </c>
      <c r="BE115" s="232">
        <f>VLOOKUP(BE$4,'Tüpoloogia tabel'!$C$1:$T$51,MATCH($A115,'Tüpoloogia tabel'!$C$1:$T$1,0),FALSE)</f>
        <v>0.30000000000000049</v>
      </c>
      <c r="BF115" s="16">
        <f>VLOOKUP(BF$4,'Tüpoloogia tabel'!$C$1:$T$51,MATCH($A115,'Tüpoloogia tabel'!$C$1:$T$1,0),FALSE)</f>
        <v>1.8000000000000023</v>
      </c>
      <c r="BG115" s="16">
        <f>VLOOKUP(BG$4,'Tüpoloogia tabel'!$C$1:$T$51,MATCH($A115,'Tüpoloogia tabel'!$C$1:$T$1,0),FALSE)</f>
        <v>2.1999999999999957</v>
      </c>
      <c r="BH115" s="16">
        <f>VLOOKUP(BH$4,'Tüpoloogia tabel'!$C$1:$T$51,MATCH($A115,'Tüpoloogia tabel'!$C$1:$T$1,0),FALSE)</f>
        <v>1.4599999999999991</v>
      </c>
      <c r="BI115" s="16">
        <f>VLOOKUP(BI$4,'Tüpoloogia tabel'!$C$1:$T$51,MATCH($A115,'Tüpoloogia tabel'!$C$1:$T$1,0),FALSE)</f>
        <v>1.5793333333333326</v>
      </c>
      <c r="BJ115" s="16">
        <f>VLOOKUP(BJ$4,'Tüpoloogia tabel'!$C$1:$T$51,MATCH($A115,'Tüpoloogia tabel'!$C$1:$T$1,0),FALSE)</f>
        <v>0.8</v>
      </c>
      <c r="BK115" s="16">
        <f>VLOOKUP(BK$4,'Tüpoloogia tabel'!$C$1:$T$51,MATCH($A115,'Tüpoloogia tabel'!$C$1:$T$1,0),FALSE)</f>
        <v>2.0649999999999999</v>
      </c>
      <c r="BL115" s="216">
        <f t="shared" si="90"/>
        <v>1219.3790128618336</v>
      </c>
      <c r="BM115" s="1">
        <v>4</v>
      </c>
      <c r="BN115" s="1">
        <v>0</v>
      </c>
      <c r="BO115" s="1">
        <f t="shared" si="91"/>
        <v>10</v>
      </c>
      <c r="BP115" s="217">
        <f t="shared" si="92"/>
        <v>124.80857012692155</v>
      </c>
      <c r="BQ115" s="217">
        <f t="shared" ref="BQ115:BS115" si="149">BP115</f>
        <v>124.80857012692155</v>
      </c>
      <c r="BR115" s="217">
        <f t="shared" si="149"/>
        <v>124.80857012692155</v>
      </c>
      <c r="BS115" s="217">
        <f t="shared" si="149"/>
        <v>124.80857012692155</v>
      </c>
      <c r="BT115" s="217">
        <f t="shared" si="94"/>
        <v>0</v>
      </c>
      <c r="BU115" s="217">
        <f t="shared" si="95"/>
        <v>71.691163126836116</v>
      </c>
      <c r="BV115" s="217">
        <f t="shared" si="96"/>
        <v>81.013785766876268</v>
      </c>
      <c r="BW115" s="217">
        <f t="shared" si="97"/>
        <v>167.05074580472103</v>
      </c>
      <c r="BX115" s="216">
        <f t="shared" si="98"/>
        <v>6.1405033965095827E-2</v>
      </c>
      <c r="BY115" s="216">
        <f t="shared" si="102"/>
        <v>74.054470961905565</v>
      </c>
      <c r="BZ115" s="216">
        <f t="shared" si="103"/>
        <v>1460.4842296284603</v>
      </c>
      <c r="CA115" s="216">
        <f t="shared" si="104"/>
        <v>1293.4334838237392</v>
      </c>
      <c r="CB115" s="218">
        <f t="shared" si="99"/>
        <v>2.8357893439591422</v>
      </c>
    </row>
    <row r="116" spans="1:80" x14ac:dyDescent="0.25">
      <c r="A116" s="248" t="s">
        <v>475</v>
      </c>
      <c r="B116" s="231" t="s">
        <v>694</v>
      </c>
      <c r="C116" s="231" t="s">
        <v>462</v>
      </c>
      <c r="D116" s="249">
        <v>3</v>
      </c>
      <c r="E116" s="249">
        <v>2</v>
      </c>
      <c r="F116" s="250"/>
      <c r="G116" s="15">
        <f>(VLOOKUP(G$4,'Tüpoloogia tabel'!$C$1:$T$51,MATCH($A116,'Tüpoloogia tabel'!$C$1:$T$1,0),FALSE))*D116</f>
        <v>602.65079507412725</v>
      </c>
      <c r="H116" s="15">
        <f>(VLOOKUP(H$4,'Tüpoloogia tabel'!$C$1:$T$51,MATCH($A116,'Tüpoloogia tabel'!$C$1:$T$1,0),FALSE))*D116*E116</f>
        <v>14.77041957026713</v>
      </c>
      <c r="I116" s="15">
        <f>(VLOOKUP(I$4,'Tüpoloogia tabel'!$C$1:$T$51,MATCH($A116,'Tüpoloogia tabel'!$C$1:$T$1,0),FALSE))*D116*E116</f>
        <v>51.35293050146889</v>
      </c>
      <c r="J116" s="15">
        <f>(VLOOKUP(J$4,'Tüpoloogia tabel'!$C$1:$T$51,MATCH($A116,'Tüpoloogia tabel'!$C$1:$T$1,0),FALSE))*D116*E116</f>
        <v>1140.4829591787939</v>
      </c>
      <c r="K116" s="15">
        <f>(VLOOKUP(K$4,'Tüpoloogia tabel'!$C$1:$T$51,MATCH($A116,'Tüpoloogia tabel'!$C$1:$T$1,0),FALSE))*D116*E116</f>
        <v>912.22113277140147</v>
      </c>
      <c r="L116" s="244">
        <f>VLOOKUP(L$4,'Tüpoloogia tabel'!$C$1:$T$51,MATCH($A116,'Tüpoloogia tabel'!$C$1:$T$1,0),FALSE)</f>
        <v>38.414634146341463</v>
      </c>
      <c r="M116" s="228">
        <f>VLOOKUP(M$4,'Tüpoloogia tabel'!$C$1:$T$51,MATCH($A116,'Tüpoloogia tabel'!$C$1:$T$1,0),FALSE)</f>
        <v>58.536585365853654</v>
      </c>
      <c r="N116" s="228">
        <f>VLOOKUP(N$4,'Tüpoloogia tabel'!$C$1:$T$51,MATCH($A116,'Tüpoloogia tabel'!$C$1:$T$1,0),FALSE)</f>
        <v>95.121951219512198</v>
      </c>
      <c r="O116" s="245">
        <f>VLOOKUP(O$4,'Tüpoloogia tabel'!$C$1:$T$51,MATCH($A116,'Tüpoloogia tabel'!$C$1:$T$1,0),FALSE)</f>
        <v>0.22223966917021121</v>
      </c>
      <c r="P116" s="228">
        <f>VLOOKUP(P$4,'Tüpoloogia tabel'!$C$1:$T$51,MATCH($A116,'Tüpoloogia tabel'!$C$1:$T$1,0),FALSE)</f>
        <v>15.24390243902439</v>
      </c>
      <c r="Q116" s="335">
        <f t="shared" si="83"/>
        <v>1058.9455437889003</v>
      </c>
      <c r="R116" s="336">
        <f t="shared" si="100"/>
        <v>811.7258364679858</v>
      </c>
      <c r="S116" s="14">
        <f t="shared" si="84"/>
        <v>602.65079507412725</v>
      </c>
      <c r="T116" s="336">
        <f t="shared" si="85"/>
        <v>602.65079507412725</v>
      </c>
      <c r="U116" s="4">
        <f t="shared" si="86"/>
        <v>11.879999999999992</v>
      </c>
      <c r="V116" s="337">
        <f t="shared" si="87"/>
        <v>235.33970732091461</v>
      </c>
      <c r="W116" s="338">
        <f t="shared" si="88"/>
        <v>2.7872498691210339</v>
      </c>
      <c r="X116" s="228">
        <f>VLOOKUP(X$4,'Tüpoloogia tabel'!$C$1:$T$51,MATCH($A116,'Tüpoloogia tabel'!$C$1:$T$1,0),FALSE)</f>
        <v>217.7103448275862</v>
      </c>
      <c r="Y116" s="228">
        <f>VLOOKUP(Y$4,'Tüpoloogia tabel'!$C$1:$T$51,MATCH($A116,'Tüpoloogia tabel'!$C$1:$T$1,0),FALSE)</f>
        <v>139.35862068965517</v>
      </c>
      <c r="Z116" s="229">
        <f>VLOOKUP(Z$4,'Tüpoloogia tabel'!$C$1:$T$51,MATCH($A116,'Tüpoloogia tabel'!$C$1:$T$1,0),FALSE)</f>
        <v>46.4</v>
      </c>
      <c r="AA116" s="235"/>
      <c r="AB116" s="235"/>
      <c r="AC116" s="15">
        <f>VLOOKUP(AC$4,'Tüpoloogia tabel'!$C$1:$T$51,MATCH($A116,'Tüpoloogia tabel'!$C$1:$T$1,0),FALSE)</f>
        <v>3.6636504065040651</v>
      </c>
      <c r="AD116" s="15">
        <f>VLOOKUP(AD$4,'Tüpoloogia tabel'!$C$1:$T$51,MATCH($A116,'Tüpoloogia tabel'!$C$1:$T$1,0),FALSE)</f>
        <v>2.5</v>
      </c>
      <c r="AE116" s="15">
        <f>VLOOKUP(AE$4,'Tüpoloogia tabel'!$C$1:$T$51,MATCH($A116,'Tüpoloogia tabel'!$C$1:$T$1,0),FALSE)</f>
        <v>2.2000000000000002</v>
      </c>
      <c r="AF116" s="15">
        <f>VLOOKUP(AF$4,'Tüpoloogia tabel'!$C$1:$T$51,MATCH($A116,'Tüpoloogia tabel'!$C$1:$T$1,0),FALSE)</f>
        <v>11.821259842519693</v>
      </c>
      <c r="AG116" s="15">
        <f>VLOOKUP(AG$4,'Tüpoloogia tabel'!$C$1:$T$51,MATCH($A116,'Tüpoloogia tabel'!$C$1:$T$1,0),FALSE)</f>
        <v>16.861008406980361</v>
      </c>
      <c r="AH116" s="15">
        <f>(VLOOKUP(AH$4,'Tüpoloogia tabel'!$C$1:$T$51,MATCH($A116,'Tüpoloogia tabel'!$C$1:$T$1,0),FALSE))*E116</f>
        <v>5</v>
      </c>
      <c r="AI116" s="15">
        <f>(VLOOKUP(AI$4,'Tüpoloogia tabel'!$C$1:$T$51,MATCH($A116,'Tüpoloogia tabel'!$C$1:$T$1,0),FALSE))*D116*E116</f>
        <v>3013.253975370636</v>
      </c>
      <c r="AJ116" s="15">
        <f t="shared" si="89"/>
        <v>124.80857012692155</v>
      </c>
      <c r="AK116" s="15">
        <f>VLOOKUP(AK$4,'Tüpoloogia tabel'!$C$1:$T$51,MATCH($A116,'Tüpoloogia tabel'!$C$1:$T$1,0),FALSE)</f>
        <v>0.8</v>
      </c>
      <c r="AL116" s="15">
        <f>VLOOKUP(AL$4,'Tüpoloogia tabel'!$C$1:$T$51,MATCH($A116,'Tüpoloogia tabel'!$C$1:$T$1,0),FALSE)</f>
        <v>0.8</v>
      </c>
      <c r="AM116" s="15">
        <f>VLOOKUP(AM$4,'Tüpoloogia tabel'!$C$1:$T$51,MATCH($A116,'Tüpoloogia tabel'!$C$1:$T$1,0),FALSE)</f>
        <v>0.7</v>
      </c>
      <c r="AN116" s="15">
        <f>VLOOKUP(AN$4,'Tüpoloogia tabel'!$C$1:$T$51,MATCH($A116,'Tüpoloogia tabel'!$C$1:$T$1,0),FALSE)</f>
        <v>0.7</v>
      </c>
      <c r="AO116" s="15">
        <f>VLOOKUP(AO$4,'Tüpoloogia tabel'!$C$1:$T$51,MATCH($A116,'Tüpoloogia tabel'!$C$1:$T$1,0),FALSE)</f>
        <v>2.99</v>
      </c>
      <c r="AP116" s="15">
        <f>VLOOKUP(AP$4,'Tüpoloogia tabel'!$C$1:$T$51,MATCH($A116,'Tüpoloogia tabel'!$C$1:$T$1,0),FALSE)</f>
        <v>2</v>
      </c>
      <c r="AQ116" s="15">
        <f>VLOOKUP(AQ$4,'Tüpoloogia tabel'!$C$1:$T$51,MATCH($A116,'Tüpoloogia tabel'!$C$1:$T$1,0),FALSE)</f>
        <v>2.9</v>
      </c>
      <c r="AR116" s="16">
        <f>VLOOKUP(AR$4,'Tüpoloogia tabel'!$C$1:$T$51,MATCH($A116,'Tüpoloogia tabel'!$C$1:$T$1,0),FALSE)</f>
        <v>0.26</v>
      </c>
      <c r="AS116" s="16">
        <f>VLOOKUP(AS$4,'Tüpoloogia tabel'!$C$1:$T$51,MATCH($A116,'Tüpoloogia tabel'!$C$1:$T$1,0),FALSE)</f>
        <v>0.49</v>
      </c>
      <c r="AT116" s="16">
        <f>VLOOKUP(AT$4,'Tüpoloogia tabel'!$C$1:$T$51,MATCH($A116,'Tüpoloogia tabel'!$C$1:$T$1,0),FALSE)</f>
        <v>0.40500000000000003</v>
      </c>
      <c r="AU116" s="16">
        <f>VLOOKUP(AU$4,'Tüpoloogia tabel'!$C$1:$T$51,MATCH($A116,'Tüpoloogia tabel'!$C$1:$T$1,0),FALSE)</f>
        <v>0.15</v>
      </c>
      <c r="AV116" s="16">
        <f>VLOOKUP(AV$4,'Tüpoloogia tabel'!$C$1:$T$51,MATCH($A116,'Tüpoloogia tabel'!$C$1:$T$1,0),FALSE)</f>
        <v>0.2</v>
      </c>
      <c r="AW116" s="16">
        <f>VLOOKUP(AW$4,'Tüpoloogia tabel'!$C$1:$T$51,MATCH($A116,'Tüpoloogia tabel'!$C$1:$T$1,0),FALSE)</f>
        <v>0.01</v>
      </c>
      <c r="AX116" s="16">
        <f>VLOOKUP(AX$4,'Tüpoloogia tabel'!$C$1:$T$51,MATCH($A116,'Tüpoloogia tabel'!$C$1:$T$1,0),FALSE)</f>
        <v>0</v>
      </c>
      <c r="AY116" s="16">
        <f>VLOOKUP(AY$4,'Tüpoloogia tabel'!$C$1:$T$51,MATCH($A116,'Tüpoloogia tabel'!$C$1:$T$1,0),FALSE)</f>
        <v>0.42</v>
      </c>
      <c r="AZ116" s="16">
        <f>VLOOKUP(AZ$4,'Tüpoloogia tabel'!$C$1:$T$51,MATCH($A116,'Tüpoloogia tabel'!$C$1:$T$1,0),FALSE)</f>
        <v>4.4000000000000004</v>
      </c>
      <c r="BA116" s="232">
        <f>VLOOKUP(BA$4,'Tüpoloogia tabel'!$C$1:$T$51,MATCH($A116,'Tüpoloogia tabel'!$C$1:$T$1,0),FALSE)</f>
        <v>0.30000000000000049</v>
      </c>
      <c r="BB116" s="232">
        <f>VLOOKUP(BB$4,'Tüpoloogia tabel'!$C$1:$T$51,MATCH($A116,'Tüpoloogia tabel'!$C$1:$T$1,0),FALSE)</f>
        <v>0.41499999999999998</v>
      </c>
      <c r="BC116" s="232">
        <f>VLOOKUP(BC$4,'Tüpoloogia tabel'!$C$1:$T$51,MATCH($A116,'Tüpoloogia tabel'!$C$1:$T$1,0),FALSE)</f>
        <v>0.35</v>
      </c>
      <c r="BD116" s="232">
        <f>VLOOKUP(BD$4,'Tüpoloogia tabel'!$C$1:$T$51,MATCH($A116,'Tüpoloogia tabel'!$C$1:$T$1,0),FALSE)</f>
        <v>0.35</v>
      </c>
      <c r="BE116" s="232">
        <f>VLOOKUP(BE$4,'Tüpoloogia tabel'!$C$1:$T$51,MATCH($A116,'Tüpoloogia tabel'!$C$1:$T$1,0),FALSE)</f>
        <v>0.30000000000000049</v>
      </c>
      <c r="BF116" s="16">
        <f>VLOOKUP(BF$4,'Tüpoloogia tabel'!$C$1:$T$51,MATCH($A116,'Tüpoloogia tabel'!$C$1:$T$1,0),FALSE)</f>
        <v>1.8000000000000023</v>
      </c>
      <c r="BG116" s="16">
        <f>VLOOKUP(BG$4,'Tüpoloogia tabel'!$C$1:$T$51,MATCH($A116,'Tüpoloogia tabel'!$C$1:$T$1,0),FALSE)</f>
        <v>2.1999999999999957</v>
      </c>
      <c r="BH116" s="16">
        <f>VLOOKUP(BH$4,'Tüpoloogia tabel'!$C$1:$T$51,MATCH($A116,'Tüpoloogia tabel'!$C$1:$T$1,0),FALSE)</f>
        <v>1.4599999999999991</v>
      </c>
      <c r="BI116" s="16">
        <f>VLOOKUP(BI$4,'Tüpoloogia tabel'!$C$1:$T$51,MATCH($A116,'Tüpoloogia tabel'!$C$1:$T$1,0),FALSE)</f>
        <v>1.5793333333333326</v>
      </c>
      <c r="BJ116" s="16">
        <f>VLOOKUP(BJ$4,'Tüpoloogia tabel'!$C$1:$T$51,MATCH($A116,'Tüpoloogia tabel'!$C$1:$T$1,0),FALSE)</f>
        <v>0.8</v>
      </c>
      <c r="BK116" s="16">
        <f>VLOOKUP(BK$4,'Tüpoloogia tabel'!$C$1:$T$51,MATCH($A116,'Tüpoloogia tabel'!$C$1:$T$1,0),FALSE)</f>
        <v>2.0649999999999999</v>
      </c>
      <c r="BL116" s="216">
        <f t="shared" si="90"/>
        <v>2071.3302471595002</v>
      </c>
      <c r="BM116" s="1">
        <v>4</v>
      </c>
      <c r="BN116" s="1">
        <v>0</v>
      </c>
      <c r="BO116" s="1">
        <f t="shared" si="91"/>
        <v>20</v>
      </c>
      <c r="BP116" s="217">
        <f t="shared" si="92"/>
        <v>124.80857012692155</v>
      </c>
      <c r="BQ116" s="217">
        <f t="shared" ref="BQ116:BS116" si="150">BP116</f>
        <v>124.80857012692155</v>
      </c>
      <c r="BR116" s="217">
        <f t="shared" si="150"/>
        <v>124.80857012692155</v>
      </c>
      <c r="BS116" s="217">
        <f t="shared" si="150"/>
        <v>124.80857012692155</v>
      </c>
      <c r="BT116" s="217">
        <f t="shared" si="94"/>
        <v>124.80857012692155</v>
      </c>
      <c r="BU116" s="217">
        <f t="shared" si="95"/>
        <v>271.76465250734446</v>
      </c>
      <c r="BV116" s="217">
        <f t="shared" si="96"/>
        <v>310.20363649075972</v>
      </c>
      <c r="BW116" s="217">
        <f t="shared" si="97"/>
        <v>267.15856881002134</v>
      </c>
      <c r="BX116" s="216">
        <f t="shared" si="98"/>
        <v>0.16923666414345651</v>
      </c>
      <c r="BY116" s="216">
        <f t="shared" si="102"/>
        <v>204.09941695700854</v>
      </c>
      <c r="BZ116" s="216">
        <f t="shared" si="103"/>
        <v>2542.5882329265301</v>
      </c>
      <c r="CA116" s="216">
        <f t="shared" si="104"/>
        <v>2275.4296641165088</v>
      </c>
      <c r="CB116" s="218">
        <f t="shared" si="99"/>
        <v>2.4943838531821441</v>
      </c>
    </row>
    <row r="117" spans="1:80" x14ac:dyDescent="0.25">
      <c r="A117" s="248" t="s">
        <v>475</v>
      </c>
      <c r="B117" s="231" t="s">
        <v>695</v>
      </c>
      <c r="C117" s="231" t="s">
        <v>462</v>
      </c>
      <c r="D117" s="249">
        <v>3</v>
      </c>
      <c r="E117" s="249">
        <v>3</v>
      </c>
      <c r="F117" s="250"/>
      <c r="G117" s="15">
        <f>(VLOOKUP(G$4,'Tüpoloogia tabel'!$C$1:$T$51,MATCH($A117,'Tüpoloogia tabel'!$C$1:$T$1,0),FALSE))*D117</f>
        <v>602.65079507412725</v>
      </c>
      <c r="H117" s="15">
        <f>(VLOOKUP(H$4,'Tüpoloogia tabel'!$C$1:$T$51,MATCH($A117,'Tüpoloogia tabel'!$C$1:$T$1,0),FALSE))*D117*E117</f>
        <v>22.155629355400695</v>
      </c>
      <c r="I117" s="15">
        <f>(VLOOKUP(I$4,'Tüpoloogia tabel'!$C$1:$T$51,MATCH($A117,'Tüpoloogia tabel'!$C$1:$T$1,0),FALSE))*D117*E117</f>
        <v>77.029395752203328</v>
      </c>
      <c r="J117" s="15">
        <f>(VLOOKUP(J$4,'Tüpoloogia tabel'!$C$1:$T$51,MATCH($A117,'Tüpoloogia tabel'!$C$1:$T$1,0),FALSE))*D117*E117</f>
        <v>1710.7244387681908</v>
      </c>
      <c r="K117" s="15">
        <f>(VLOOKUP(K$4,'Tüpoloogia tabel'!$C$1:$T$51,MATCH($A117,'Tüpoloogia tabel'!$C$1:$T$1,0),FALSE))*D117*E117</f>
        <v>1368.3316991571023</v>
      </c>
      <c r="L117" s="244">
        <f>VLOOKUP(L$4,'Tüpoloogia tabel'!$C$1:$T$51,MATCH($A117,'Tüpoloogia tabel'!$C$1:$T$1,0),FALSE)</f>
        <v>38.414634146341463</v>
      </c>
      <c r="M117" s="228">
        <f>VLOOKUP(M$4,'Tüpoloogia tabel'!$C$1:$T$51,MATCH($A117,'Tüpoloogia tabel'!$C$1:$T$1,0),FALSE)</f>
        <v>58.536585365853654</v>
      </c>
      <c r="N117" s="228">
        <f>VLOOKUP(N$4,'Tüpoloogia tabel'!$C$1:$T$51,MATCH($A117,'Tüpoloogia tabel'!$C$1:$T$1,0),FALSE)</f>
        <v>95.121951219512198</v>
      </c>
      <c r="O117" s="245">
        <f>VLOOKUP(O$4,'Tüpoloogia tabel'!$C$1:$T$51,MATCH($A117,'Tüpoloogia tabel'!$C$1:$T$1,0),FALSE)</f>
        <v>0.22223966917021121</v>
      </c>
      <c r="P117" s="228">
        <f>VLOOKUP(P$4,'Tüpoloogia tabel'!$C$1:$T$51,MATCH($A117,'Tüpoloogia tabel'!$C$1:$T$1,0),FALSE)</f>
        <v>15.24390243902439</v>
      </c>
      <c r="Q117" s="335">
        <f t="shared" si="83"/>
        <v>2347.1636939974669</v>
      </c>
      <c r="R117" s="336">
        <f t="shared" si="100"/>
        <v>1813.6508111551389</v>
      </c>
      <c r="S117" s="14">
        <f t="shared" si="84"/>
        <v>602.65079507412725</v>
      </c>
      <c r="T117" s="336">
        <f t="shared" si="85"/>
        <v>602.65079507412725</v>
      </c>
      <c r="U117" s="4">
        <f t="shared" si="86"/>
        <v>11.879999999999992</v>
      </c>
      <c r="V117" s="337">
        <f t="shared" si="87"/>
        <v>521.63288284232794</v>
      </c>
      <c r="W117" s="338">
        <f t="shared" si="88"/>
        <v>3.1705681399934482</v>
      </c>
      <c r="X117" s="228">
        <f>VLOOKUP(X$4,'Tüpoloogia tabel'!$C$1:$T$51,MATCH($A117,'Tüpoloogia tabel'!$C$1:$T$1,0),FALSE)</f>
        <v>217.7103448275862</v>
      </c>
      <c r="Y117" s="228">
        <f>VLOOKUP(Y$4,'Tüpoloogia tabel'!$C$1:$T$51,MATCH($A117,'Tüpoloogia tabel'!$C$1:$T$1,0),FALSE)</f>
        <v>139.35862068965517</v>
      </c>
      <c r="Z117" s="229">
        <f>VLOOKUP(Z$4,'Tüpoloogia tabel'!$C$1:$T$51,MATCH($A117,'Tüpoloogia tabel'!$C$1:$T$1,0),FALSE)</f>
        <v>46.4</v>
      </c>
      <c r="AA117" s="235"/>
      <c r="AB117" s="235"/>
      <c r="AC117" s="15">
        <f>VLOOKUP(AC$4,'Tüpoloogia tabel'!$C$1:$T$51,MATCH($A117,'Tüpoloogia tabel'!$C$1:$T$1,0),FALSE)</f>
        <v>3.6636504065040651</v>
      </c>
      <c r="AD117" s="15">
        <f>VLOOKUP(AD$4,'Tüpoloogia tabel'!$C$1:$T$51,MATCH($A117,'Tüpoloogia tabel'!$C$1:$T$1,0),FALSE)</f>
        <v>2.5</v>
      </c>
      <c r="AE117" s="15">
        <f>VLOOKUP(AE$4,'Tüpoloogia tabel'!$C$1:$T$51,MATCH($A117,'Tüpoloogia tabel'!$C$1:$T$1,0),FALSE)</f>
        <v>2.2000000000000002</v>
      </c>
      <c r="AF117" s="15">
        <f>VLOOKUP(AF$4,'Tüpoloogia tabel'!$C$1:$T$51,MATCH($A117,'Tüpoloogia tabel'!$C$1:$T$1,0),FALSE)</f>
        <v>11.821259842519693</v>
      </c>
      <c r="AG117" s="15">
        <f>VLOOKUP(AG$4,'Tüpoloogia tabel'!$C$1:$T$51,MATCH($A117,'Tüpoloogia tabel'!$C$1:$T$1,0),FALSE)</f>
        <v>16.861008406980361</v>
      </c>
      <c r="AH117" s="15">
        <f>(VLOOKUP(AH$4,'Tüpoloogia tabel'!$C$1:$T$51,MATCH($A117,'Tüpoloogia tabel'!$C$1:$T$1,0),FALSE))*E117</f>
        <v>7.5</v>
      </c>
      <c r="AI117" s="15">
        <f>(VLOOKUP(AI$4,'Tüpoloogia tabel'!$C$1:$T$51,MATCH($A117,'Tüpoloogia tabel'!$C$1:$T$1,0),FALSE))*D117*E117</f>
        <v>4519.8809630559535</v>
      </c>
      <c r="AJ117" s="15">
        <f t="shared" si="89"/>
        <v>124.80857012692155</v>
      </c>
      <c r="AK117" s="15">
        <f>VLOOKUP(AK$4,'Tüpoloogia tabel'!$C$1:$T$51,MATCH($A117,'Tüpoloogia tabel'!$C$1:$T$1,0),FALSE)</f>
        <v>0.8</v>
      </c>
      <c r="AL117" s="15">
        <f>VLOOKUP(AL$4,'Tüpoloogia tabel'!$C$1:$T$51,MATCH($A117,'Tüpoloogia tabel'!$C$1:$T$1,0),FALSE)</f>
        <v>0.8</v>
      </c>
      <c r="AM117" s="15">
        <f>VLOOKUP(AM$4,'Tüpoloogia tabel'!$C$1:$T$51,MATCH($A117,'Tüpoloogia tabel'!$C$1:$T$1,0),FALSE)</f>
        <v>0.7</v>
      </c>
      <c r="AN117" s="15">
        <f>VLOOKUP(AN$4,'Tüpoloogia tabel'!$C$1:$T$51,MATCH($A117,'Tüpoloogia tabel'!$C$1:$T$1,0),FALSE)</f>
        <v>0.7</v>
      </c>
      <c r="AO117" s="15">
        <f>VLOOKUP(AO$4,'Tüpoloogia tabel'!$C$1:$T$51,MATCH($A117,'Tüpoloogia tabel'!$C$1:$T$1,0),FALSE)</f>
        <v>2.99</v>
      </c>
      <c r="AP117" s="15">
        <f>VLOOKUP(AP$4,'Tüpoloogia tabel'!$C$1:$T$51,MATCH($A117,'Tüpoloogia tabel'!$C$1:$T$1,0),FALSE)</f>
        <v>2</v>
      </c>
      <c r="AQ117" s="15">
        <f>VLOOKUP(AQ$4,'Tüpoloogia tabel'!$C$1:$T$51,MATCH($A117,'Tüpoloogia tabel'!$C$1:$T$1,0),FALSE)</f>
        <v>2.9</v>
      </c>
      <c r="AR117" s="16">
        <f>VLOOKUP(AR$4,'Tüpoloogia tabel'!$C$1:$T$51,MATCH($A117,'Tüpoloogia tabel'!$C$1:$T$1,0),FALSE)</f>
        <v>0.26</v>
      </c>
      <c r="AS117" s="16">
        <f>VLOOKUP(AS$4,'Tüpoloogia tabel'!$C$1:$T$51,MATCH($A117,'Tüpoloogia tabel'!$C$1:$T$1,0),FALSE)</f>
        <v>0.49</v>
      </c>
      <c r="AT117" s="16">
        <f>VLOOKUP(AT$4,'Tüpoloogia tabel'!$C$1:$T$51,MATCH($A117,'Tüpoloogia tabel'!$C$1:$T$1,0),FALSE)</f>
        <v>0.40500000000000003</v>
      </c>
      <c r="AU117" s="16">
        <f>VLOOKUP(AU$4,'Tüpoloogia tabel'!$C$1:$T$51,MATCH($A117,'Tüpoloogia tabel'!$C$1:$T$1,0),FALSE)</f>
        <v>0.15</v>
      </c>
      <c r="AV117" s="16">
        <f>VLOOKUP(AV$4,'Tüpoloogia tabel'!$C$1:$T$51,MATCH($A117,'Tüpoloogia tabel'!$C$1:$T$1,0),FALSE)</f>
        <v>0.2</v>
      </c>
      <c r="AW117" s="16">
        <f>VLOOKUP(AW$4,'Tüpoloogia tabel'!$C$1:$T$51,MATCH($A117,'Tüpoloogia tabel'!$C$1:$T$1,0),FALSE)</f>
        <v>0.01</v>
      </c>
      <c r="AX117" s="16">
        <f>VLOOKUP(AX$4,'Tüpoloogia tabel'!$C$1:$T$51,MATCH($A117,'Tüpoloogia tabel'!$C$1:$T$1,0),FALSE)</f>
        <v>0</v>
      </c>
      <c r="AY117" s="16">
        <f>VLOOKUP(AY$4,'Tüpoloogia tabel'!$C$1:$T$51,MATCH($A117,'Tüpoloogia tabel'!$C$1:$T$1,0),FALSE)</f>
        <v>0.42</v>
      </c>
      <c r="AZ117" s="16">
        <f>VLOOKUP(AZ$4,'Tüpoloogia tabel'!$C$1:$T$51,MATCH($A117,'Tüpoloogia tabel'!$C$1:$T$1,0),FALSE)</f>
        <v>4.4000000000000004</v>
      </c>
      <c r="BA117" s="232">
        <f>VLOOKUP(BA$4,'Tüpoloogia tabel'!$C$1:$T$51,MATCH($A117,'Tüpoloogia tabel'!$C$1:$T$1,0),FALSE)</f>
        <v>0.30000000000000049</v>
      </c>
      <c r="BB117" s="232">
        <f>VLOOKUP(BB$4,'Tüpoloogia tabel'!$C$1:$T$51,MATCH($A117,'Tüpoloogia tabel'!$C$1:$T$1,0),FALSE)</f>
        <v>0.41499999999999998</v>
      </c>
      <c r="BC117" s="232">
        <f>VLOOKUP(BC$4,'Tüpoloogia tabel'!$C$1:$T$51,MATCH($A117,'Tüpoloogia tabel'!$C$1:$T$1,0),FALSE)</f>
        <v>0.35</v>
      </c>
      <c r="BD117" s="232">
        <f>VLOOKUP(BD$4,'Tüpoloogia tabel'!$C$1:$T$51,MATCH($A117,'Tüpoloogia tabel'!$C$1:$T$1,0),FALSE)</f>
        <v>0.35</v>
      </c>
      <c r="BE117" s="232">
        <f>VLOOKUP(BE$4,'Tüpoloogia tabel'!$C$1:$T$51,MATCH($A117,'Tüpoloogia tabel'!$C$1:$T$1,0),FALSE)</f>
        <v>0.30000000000000049</v>
      </c>
      <c r="BF117" s="16">
        <f>VLOOKUP(BF$4,'Tüpoloogia tabel'!$C$1:$T$51,MATCH($A117,'Tüpoloogia tabel'!$C$1:$T$1,0),FALSE)</f>
        <v>1.8000000000000023</v>
      </c>
      <c r="BG117" s="16">
        <f>VLOOKUP(BG$4,'Tüpoloogia tabel'!$C$1:$T$51,MATCH($A117,'Tüpoloogia tabel'!$C$1:$T$1,0),FALSE)</f>
        <v>2.1999999999999957</v>
      </c>
      <c r="BH117" s="16">
        <f>VLOOKUP(BH$4,'Tüpoloogia tabel'!$C$1:$T$51,MATCH($A117,'Tüpoloogia tabel'!$C$1:$T$1,0),FALSE)</f>
        <v>1.4599999999999991</v>
      </c>
      <c r="BI117" s="16">
        <f>VLOOKUP(BI$4,'Tüpoloogia tabel'!$C$1:$T$51,MATCH($A117,'Tüpoloogia tabel'!$C$1:$T$1,0),FALSE)</f>
        <v>1.5793333333333326</v>
      </c>
      <c r="BJ117" s="16">
        <f>VLOOKUP(BJ$4,'Tüpoloogia tabel'!$C$1:$T$51,MATCH($A117,'Tüpoloogia tabel'!$C$1:$T$1,0),FALSE)</f>
        <v>0.8</v>
      </c>
      <c r="BK117" s="16">
        <f>VLOOKUP(BK$4,'Tüpoloogia tabel'!$C$1:$T$51,MATCH($A117,'Tüpoloogia tabel'!$C$1:$T$1,0),FALSE)</f>
        <v>2.0649999999999999</v>
      </c>
      <c r="BL117" s="216">
        <f t="shared" si="90"/>
        <v>3474.0858955041908</v>
      </c>
      <c r="BM117" s="1">
        <v>4</v>
      </c>
      <c r="BN117" s="1">
        <v>0</v>
      </c>
      <c r="BO117" s="1">
        <f t="shared" si="91"/>
        <v>30</v>
      </c>
      <c r="BP117" s="217">
        <f t="shared" si="92"/>
        <v>124.80857012692155</v>
      </c>
      <c r="BQ117" s="217">
        <f t="shared" ref="BQ117:BS117" si="151">BP117</f>
        <v>124.80857012692155</v>
      </c>
      <c r="BR117" s="217">
        <f t="shared" si="151"/>
        <v>124.80857012692155</v>
      </c>
      <c r="BS117" s="217">
        <f t="shared" si="151"/>
        <v>124.80857012692155</v>
      </c>
      <c r="BT117" s="217">
        <f t="shared" si="94"/>
        <v>249.6171402538431</v>
      </c>
      <c r="BU117" s="217">
        <f t="shared" si="95"/>
        <v>600.22046814152498</v>
      </c>
      <c r="BV117" s="217">
        <f t="shared" si="96"/>
        <v>687.56955217165046</v>
      </c>
      <c r="BW117" s="217">
        <f t="shared" si="97"/>
        <v>429.5003390972646</v>
      </c>
      <c r="BX117" s="216">
        <f t="shared" si="98"/>
        <v>0.36053288199763928</v>
      </c>
      <c r="BY117" s="216">
        <f t="shared" si="102"/>
        <v>434.80265568915297</v>
      </c>
      <c r="BZ117" s="216">
        <f t="shared" si="103"/>
        <v>4338.3888902906083</v>
      </c>
      <c r="CA117" s="216">
        <f t="shared" si="104"/>
        <v>3908.888551193344</v>
      </c>
      <c r="CB117" s="218">
        <f t="shared" si="99"/>
        <v>2.856682011825959</v>
      </c>
    </row>
    <row r="118" spans="1:80" x14ac:dyDescent="0.25">
      <c r="A118" s="248" t="s">
        <v>475</v>
      </c>
      <c r="B118" s="231" t="s">
        <v>696</v>
      </c>
      <c r="C118" s="231" t="s">
        <v>462</v>
      </c>
      <c r="D118" s="249">
        <v>3</v>
      </c>
      <c r="E118" s="249">
        <v>4</v>
      </c>
      <c r="F118" s="250"/>
      <c r="G118" s="15">
        <f>(VLOOKUP(G$4,'Tüpoloogia tabel'!$C$1:$T$51,MATCH($A118,'Tüpoloogia tabel'!$C$1:$T$1,0),FALSE))*D118</f>
        <v>602.65079507412725</v>
      </c>
      <c r="H118" s="15">
        <f>(VLOOKUP(H$4,'Tüpoloogia tabel'!$C$1:$T$51,MATCH($A118,'Tüpoloogia tabel'!$C$1:$T$1,0),FALSE))*D118*E118</f>
        <v>29.54083914053426</v>
      </c>
      <c r="I118" s="15">
        <f>(VLOOKUP(I$4,'Tüpoloogia tabel'!$C$1:$T$51,MATCH($A118,'Tüpoloogia tabel'!$C$1:$T$1,0),FALSE))*D118*E118</f>
        <v>102.70586100293778</v>
      </c>
      <c r="J118" s="15">
        <f>(VLOOKUP(J$4,'Tüpoloogia tabel'!$C$1:$T$51,MATCH($A118,'Tüpoloogia tabel'!$C$1:$T$1,0),FALSE))*D118*E118</f>
        <v>2280.9659183575877</v>
      </c>
      <c r="K118" s="15">
        <f>(VLOOKUP(K$4,'Tüpoloogia tabel'!$C$1:$T$51,MATCH($A118,'Tüpoloogia tabel'!$C$1:$T$1,0),FALSE))*D118*E118</f>
        <v>1824.4422655428029</v>
      </c>
      <c r="L118" s="244">
        <f>VLOOKUP(L$4,'Tüpoloogia tabel'!$C$1:$T$51,MATCH($A118,'Tüpoloogia tabel'!$C$1:$T$1,0),FALSE)</f>
        <v>38.414634146341463</v>
      </c>
      <c r="M118" s="228">
        <f>VLOOKUP(M$4,'Tüpoloogia tabel'!$C$1:$T$51,MATCH($A118,'Tüpoloogia tabel'!$C$1:$T$1,0),FALSE)</f>
        <v>58.536585365853654</v>
      </c>
      <c r="N118" s="228">
        <f>VLOOKUP(N$4,'Tüpoloogia tabel'!$C$1:$T$51,MATCH($A118,'Tüpoloogia tabel'!$C$1:$T$1,0),FALSE)</f>
        <v>95.121951219512198</v>
      </c>
      <c r="O118" s="245">
        <f>VLOOKUP(O$4,'Tüpoloogia tabel'!$C$1:$T$51,MATCH($A118,'Tüpoloogia tabel'!$C$1:$T$1,0),FALSE)</f>
        <v>0.22223966917021121</v>
      </c>
      <c r="P118" s="228">
        <f>VLOOKUP(P$4,'Tüpoloogia tabel'!$C$1:$T$51,MATCH($A118,'Tüpoloogia tabel'!$C$1:$T$1,0),FALSE)</f>
        <v>15.24390243902439</v>
      </c>
      <c r="Q118" s="335">
        <f t="shared" si="83"/>
        <v>4141.2120964154437</v>
      </c>
      <c r="R118" s="336">
        <f t="shared" si="100"/>
        <v>3208.9904901443988</v>
      </c>
      <c r="S118" s="14">
        <f t="shared" si="84"/>
        <v>602.65079507412725</v>
      </c>
      <c r="T118" s="336">
        <f t="shared" si="85"/>
        <v>602.65079507412725</v>
      </c>
      <c r="U118" s="4">
        <f t="shared" si="86"/>
        <v>11.879999999999992</v>
      </c>
      <c r="V118" s="337">
        <f t="shared" si="87"/>
        <v>920.34160627104507</v>
      </c>
      <c r="W118" s="338">
        <f t="shared" si="88"/>
        <v>3.7167344414433763</v>
      </c>
      <c r="X118" s="228">
        <f>VLOOKUP(X$4,'Tüpoloogia tabel'!$C$1:$T$51,MATCH($A118,'Tüpoloogia tabel'!$C$1:$T$1,0),FALSE)</f>
        <v>217.7103448275862</v>
      </c>
      <c r="Y118" s="228">
        <f>VLOOKUP(Y$4,'Tüpoloogia tabel'!$C$1:$T$51,MATCH($A118,'Tüpoloogia tabel'!$C$1:$T$1,0),FALSE)</f>
        <v>139.35862068965517</v>
      </c>
      <c r="Z118" s="229">
        <f>VLOOKUP(Z$4,'Tüpoloogia tabel'!$C$1:$T$51,MATCH($A118,'Tüpoloogia tabel'!$C$1:$T$1,0),FALSE)</f>
        <v>46.4</v>
      </c>
      <c r="AA118" s="235"/>
      <c r="AB118" s="235"/>
      <c r="AC118" s="15">
        <f>VLOOKUP(AC$4,'Tüpoloogia tabel'!$C$1:$T$51,MATCH($A118,'Tüpoloogia tabel'!$C$1:$T$1,0),FALSE)</f>
        <v>3.6636504065040651</v>
      </c>
      <c r="AD118" s="15">
        <f>VLOOKUP(AD$4,'Tüpoloogia tabel'!$C$1:$T$51,MATCH($A118,'Tüpoloogia tabel'!$C$1:$T$1,0),FALSE)</f>
        <v>2.5</v>
      </c>
      <c r="AE118" s="15">
        <f>VLOOKUP(AE$4,'Tüpoloogia tabel'!$C$1:$T$51,MATCH($A118,'Tüpoloogia tabel'!$C$1:$T$1,0),FALSE)</f>
        <v>2.2000000000000002</v>
      </c>
      <c r="AF118" s="15">
        <f>VLOOKUP(AF$4,'Tüpoloogia tabel'!$C$1:$T$51,MATCH($A118,'Tüpoloogia tabel'!$C$1:$T$1,0),FALSE)</f>
        <v>11.821259842519693</v>
      </c>
      <c r="AG118" s="15">
        <f>VLOOKUP(AG$4,'Tüpoloogia tabel'!$C$1:$T$51,MATCH($A118,'Tüpoloogia tabel'!$C$1:$T$1,0),FALSE)</f>
        <v>16.861008406980361</v>
      </c>
      <c r="AH118" s="15">
        <f>(VLOOKUP(AH$4,'Tüpoloogia tabel'!$C$1:$T$51,MATCH($A118,'Tüpoloogia tabel'!$C$1:$T$1,0),FALSE))*E118</f>
        <v>10</v>
      </c>
      <c r="AI118" s="15">
        <f>(VLOOKUP(AI$4,'Tüpoloogia tabel'!$C$1:$T$51,MATCH($A118,'Tüpoloogia tabel'!$C$1:$T$1,0),FALSE))*D118*E118</f>
        <v>6026.507950741272</v>
      </c>
      <c r="AJ118" s="15">
        <f t="shared" si="89"/>
        <v>124.80857012692155</v>
      </c>
      <c r="AK118" s="15">
        <f>VLOOKUP(AK$4,'Tüpoloogia tabel'!$C$1:$T$51,MATCH($A118,'Tüpoloogia tabel'!$C$1:$T$1,0),FALSE)</f>
        <v>0.8</v>
      </c>
      <c r="AL118" s="15">
        <f>VLOOKUP(AL$4,'Tüpoloogia tabel'!$C$1:$T$51,MATCH($A118,'Tüpoloogia tabel'!$C$1:$T$1,0),FALSE)</f>
        <v>0.8</v>
      </c>
      <c r="AM118" s="15">
        <f>VLOOKUP(AM$4,'Tüpoloogia tabel'!$C$1:$T$51,MATCH($A118,'Tüpoloogia tabel'!$C$1:$T$1,0),FALSE)</f>
        <v>0.7</v>
      </c>
      <c r="AN118" s="15">
        <f>VLOOKUP(AN$4,'Tüpoloogia tabel'!$C$1:$T$51,MATCH($A118,'Tüpoloogia tabel'!$C$1:$T$1,0),FALSE)</f>
        <v>0.7</v>
      </c>
      <c r="AO118" s="15">
        <f>VLOOKUP(AO$4,'Tüpoloogia tabel'!$C$1:$T$51,MATCH($A118,'Tüpoloogia tabel'!$C$1:$T$1,0),FALSE)</f>
        <v>2.99</v>
      </c>
      <c r="AP118" s="15">
        <f>VLOOKUP(AP$4,'Tüpoloogia tabel'!$C$1:$T$51,MATCH($A118,'Tüpoloogia tabel'!$C$1:$T$1,0),FALSE)</f>
        <v>2</v>
      </c>
      <c r="AQ118" s="15">
        <f>VLOOKUP(AQ$4,'Tüpoloogia tabel'!$C$1:$T$51,MATCH($A118,'Tüpoloogia tabel'!$C$1:$T$1,0),FALSE)</f>
        <v>2.9</v>
      </c>
      <c r="AR118" s="16">
        <f>VLOOKUP(AR$4,'Tüpoloogia tabel'!$C$1:$T$51,MATCH($A118,'Tüpoloogia tabel'!$C$1:$T$1,0),FALSE)</f>
        <v>0.26</v>
      </c>
      <c r="AS118" s="16">
        <f>VLOOKUP(AS$4,'Tüpoloogia tabel'!$C$1:$T$51,MATCH($A118,'Tüpoloogia tabel'!$C$1:$T$1,0),FALSE)</f>
        <v>0.49</v>
      </c>
      <c r="AT118" s="16">
        <f>VLOOKUP(AT$4,'Tüpoloogia tabel'!$C$1:$T$51,MATCH($A118,'Tüpoloogia tabel'!$C$1:$T$1,0),FALSE)</f>
        <v>0.40500000000000003</v>
      </c>
      <c r="AU118" s="16">
        <f>VLOOKUP(AU$4,'Tüpoloogia tabel'!$C$1:$T$51,MATCH($A118,'Tüpoloogia tabel'!$C$1:$T$1,0),FALSE)</f>
        <v>0.15</v>
      </c>
      <c r="AV118" s="16">
        <f>VLOOKUP(AV$4,'Tüpoloogia tabel'!$C$1:$T$51,MATCH($A118,'Tüpoloogia tabel'!$C$1:$T$1,0),FALSE)</f>
        <v>0.2</v>
      </c>
      <c r="AW118" s="16">
        <f>VLOOKUP(AW$4,'Tüpoloogia tabel'!$C$1:$T$51,MATCH($A118,'Tüpoloogia tabel'!$C$1:$T$1,0),FALSE)</f>
        <v>0.01</v>
      </c>
      <c r="AX118" s="16">
        <f>VLOOKUP(AX$4,'Tüpoloogia tabel'!$C$1:$T$51,MATCH($A118,'Tüpoloogia tabel'!$C$1:$T$1,0),FALSE)</f>
        <v>0</v>
      </c>
      <c r="AY118" s="16">
        <f>VLOOKUP(AY$4,'Tüpoloogia tabel'!$C$1:$T$51,MATCH($A118,'Tüpoloogia tabel'!$C$1:$T$1,0),FALSE)</f>
        <v>0.42</v>
      </c>
      <c r="AZ118" s="16">
        <f>VLOOKUP(AZ$4,'Tüpoloogia tabel'!$C$1:$T$51,MATCH($A118,'Tüpoloogia tabel'!$C$1:$T$1,0),FALSE)</f>
        <v>4.4000000000000004</v>
      </c>
      <c r="BA118" s="232">
        <f>VLOOKUP(BA$4,'Tüpoloogia tabel'!$C$1:$T$51,MATCH($A118,'Tüpoloogia tabel'!$C$1:$T$1,0),FALSE)</f>
        <v>0.30000000000000049</v>
      </c>
      <c r="BB118" s="232">
        <f>VLOOKUP(BB$4,'Tüpoloogia tabel'!$C$1:$T$51,MATCH($A118,'Tüpoloogia tabel'!$C$1:$T$1,0),FALSE)</f>
        <v>0.41499999999999998</v>
      </c>
      <c r="BC118" s="232">
        <f>VLOOKUP(BC$4,'Tüpoloogia tabel'!$C$1:$T$51,MATCH($A118,'Tüpoloogia tabel'!$C$1:$T$1,0),FALSE)</f>
        <v>0.35</v>
      </c>
      <c r="BD118" s="232">
        <f>VLOOKUP(BD$4,'Tüpoloogia tabel'!$C$1:$T$51,MATCH($A118,'Tüpoloogia tabel'!$C$1:$T$1,0),FALSE)</f>
        <v>0.35</v>
      </c>
      <c r="BE118" s="232">
        <f>VLOOKUP(BE$4,'Tüpoloogia tabel'!$C$1:$T$51,MATCH($A118,'Tüpoloogia tabel'!$C$1:$T$1,0),FALSE)</f>
        <v>0.30000000000000049</v>
      </c>
      <c r="BF118" s="16">
        <f>VLOOKUP(BF$4,'Tüpoloogia tabel'!$C$1:$T$51,MATCH($A118,'Tüpoloogia tabel'!$C$1:$T$1,0),FALSE)</f>
        <v>1.8000000000000023</v>
      </c>
      <c r="BG118" s="16">
        <f>VLOOKUP(BG$4,'Tüpoloogia tabel'!$C$1:$T$51,MATCH($A118,'Tüpoloogia tabel'!$C$1:$T$1,0),FALSE)</f>
        <v>2.1999999999999957</v>
      </c>
      <c r="BH118" s="16">
        <f>VLOOKUP(BH$4,'Tüpoloogia tabel'!$C$1:$T$51,MATCH($A118,'Tüpoloogia tabel'!$C$1:$T$1,0),FALSE)</f>
        <v>1.4599999999999991</v>
      </c>
      <c r="BI118" s="16">
        <f>VLOOKUP(BI$4,'Tüpoloogia tabel'!$C$1:$T$51,MATCH($A118,'Tüpoloogia tabel'!$C$1:$T$1,0),FALSE)</f>
        <v>1.5793333333333326</v>
      </c>
      <c r="BJ118" s="16">
        <f>VLOOKUP(BJ$4,'Tüpoloogia tabel'!$C$1:$T$51,MATCH($A118,'Tüpoloogia tabel'!$C$1:$T$1,0),FALSE)</f>
        <v>0.8</v>
      </c>
      <c r="BK118" s="16">
        <f>VLOOKUP(BK$4,'Tüpoloogia tabel'!$C$1:$T$51,MATCH($A118,'Tüpoloogia tabel'!$C$1:$T$1,0),FALSE)</f>
        <v>2.0649999999999999</v>
      </c>
      <c r="BL118" s="216">
        <f t="shared" si="90"/>
        <v>5427.6459578959038</v>
      </c>
      <c r="BM118" s="1">
        <v>4</v>
      </c>
      <c r="BN118" s="1">
        <v>0</v>
      </c>
      <c r="BO118" s="1">
        <f t="shared" si="91"/>
        <v>40</v>
      </c>
      <c r="BP118" s="217">
        <f t="shared" si="92"/>
        <v>124.80857012692155</v>
      </c>
      <c r="BQ118" s="217">
        <f t="shared" ref="BQ118:BS118" si="152">BP118</f>
        <v>124.80857012692155</v>
      </c>
      <c r="BR118" s="217">
        <f t="shared" si="152"/>
        <v>124.80857012692155</v>
      </c>
      <c r="BS118" s="217">
        <f t="shared" si="152"/>
        <v>124.80857012692155</v>
      </c>
      <c r="BT118" s="217">
        <f t="shared" si="94"/>
        <v>374.42571038076466</v>
      </c>
      <c r="BU118" s="217">
        <f t="shared" si="95"/>
        <v>1057.0586100293779</v>
      </c>
      <c r="BV118" s="217">
        <f t="shared" si="96"/>
        <v>1213.1115328095482</v>
      </c>
      <c r="BW118" s="217">
        <f t="shared" si="97"/>
        <v>654.07605666645088</v>
      </c>
      <c r="BX118" s="216">
        <f t="shared" si="98"/>
        <v>0.57980546451539194</v>
      </c>
      <c r="BY118" s="216">
        <f t="shared" si="102"/>
        <v>699.24539020556267</v>
      </c>
      <c r="BZ118" s="216">
        <f t="shared" si="103"/>
        <v>6780.9674047679173</v>
      </c>
      <c r="CA118" s="216">
        <f t="shared" si="104"/>
        <v>6126.8913481014661</v>
      </c>
      <c r="CB118" s="218">
        <f t="shared" si="99"/>
        <v>3.3582270394720388</v>
      </c>
    </row>
    <row r="119" spans="1:80" x14ac:dyDescent="0.25">
      <c r="A119" s="248" t="s">
        <v>475</v>
      </c>
      <c r="B119" s="231" t="s">
        <v>697</v>
      </c>
      <c r="C119" s="231" t="s">
        <v>462</v>
      </c>
      <c r="D119" s="249">
        <v>3</v>
      </c>
      <c r="E119" s="249">
        <v>5</v>
      </c>
      <c r="F119" s="250"/>
      <c r="G119" s="15">
        <f>(VLOOKUP(G$4,'Tüpoloogia tabel'!$C$1:$T$51,MATCH($A119,'Tüpoloogia tabel'!$C$1:$T$1,0),FALSE))*D119</f>
        <v>602.65079507412725</v>
      </c>
      <c r="H119" s="15">
        <f>(VLOOKUP(H$4,'Tüpoloogia tabel'!$C$1:$T$51,MATCH($A119,'Tüpoloogia tabel'!$C$1:$T$1,0),FALSE))*D119*E119</f>
        <v>36.926048925667828</v>
      </c>
      <c r="I119" s="15">
        <f>(VLOOKUP(I$4,'Tüpoloogia tabel'!$C$1:$T$51,MATCH($A119,'Tüpoloogia tabel'!$C$1:$T$1,0),FALSE))*D119*E119</f>
        <v>128.38232625367223</v>
      </c>
      <c r="J119" s="15">
        <f>(VLOOKUP(J$4,'Tüpoloogia tabel'!$C$1:$T$51,MATCH($A119,'Tüpoloogia tabel'!$C$1:$T$1,0),FALSE))*D119*E119</f>
        <v>2851.2073979469847</v>
      </c>
      <c r="K119" s="15">
        <f>(VLOOKUP(K$4,'Tüpoloogia tabel'!$C$1:$T$51,MATCH($A119,'Tüpoloogia tabel'!$C$1:$T$1,0),FALSE))*D119*E119</f>
        <v>2280.5528319285036</v>
      </c>
      <c r="L119" s="244">
        <f>VLOOKUP(L$4,'Tüpoloogia tabel'!$C$1:$T$51,MATCH($A119,'Tüpoloogia tabel'!$C$1:$T$1,0),FALSE)</f>
        <v>38.414634146341463</v>
      </c>
      <c r="M119" s="228">
        <f>VLOOKUP(M$4,'Tüpoloogia tabel'!$C$1:$T$51,MATCH($A119,'Tüpoloogia tabel'!$C$1:$T$1,0),FALSE)</f>
        <v>58.536585365853654</v>
      </c>
      <c r="N119" s="228">
        <f>VLOOKUP(N$4,'Tüpoloogia tabel'!$C$1:$T$51,MATCH($A119,'Tüpoloogia tabel'!$C$1:$T$1,0),FALSE)</f>
        <v>95.121951219512198</v>
      </c>
      <c r="O119" s="245">
        <f>VLOOKUP(O$4,'Tüpoloogia tabel'!$C$1:$T$51,MATCH($A119,'Tüpoloogia tabel'!$C$1:$T$1,0),FALSE)</f>
        <v>0.22223966917021121</v>
      </c>
      <c r="P119" s="228">
        <f>VLOOKUP(P$4,'Tüpoloogia tabel'!$C$1:$T$51,MATCH($A119,'Tüpoloogia tabel'!$C$1:$T$1,0),FALSE)</f>
        <v>15.24390243902439</v>
      </c>
      <c r="Q119" s="335">
        <f t="shared" si="83"/>
        <v>6441.0907510428324</v>
      </c>
      <c r="R119" s="336">
        <f t="shared" si="100"/>
        <v>4997.7448734357658</v>
      </c>
      <c r="S119" s="14">
        <f t="shared" si="84"/>
        <v>602.65079507412725</v>
      </c>
      <c r="T119" s="336">
        <f t="shared" si="85"/>
        <v>602.65079507412725</v>
      </c>
      <c r="U119" s="4">
        <f t="shared" si="86"/>
        <v>11.879999999999992</v>
      </c>
      <c r="V119" s="337">
        <f t="shared" si="87"/>
        <v>1431.4658776070662</v>
      </c>
      <c r="W119" s="338">
        <f t="shared" si="88"/>
        <v>4.3459390727504896</v>
      </c>
      <c r="X119" s="228">
        <f>VLOOKUP(X$4,'Tüpoloogia tabel'!$C$1:$T$51,MATCH($A119,'Tüpoloogia tabel'!$C$1:$T$1,0),FALSE)</f>
        <v>217.7103448275862</v>
      </c>
      <c r="Y119" s="228">
        <f>VLOOKUP(Y$4,'Tüpoloogia tabel'!$C$1:$T$51,MATCH($A119,'Tüpoloogia tabel'!$C$1:$T$1,0),FALSE)</f>
        <v>139.35862068965517</v>
      </c>
      <c r="Z119" s="229">
        <f>VLOOKUP(Z$4,'Tüpoloogia tabel'!$C$1:$T$51,MATCH($A119,'Tüpoloogia tabel'!$C$1:$T$1,0),FALSE)</f>
        <v>46.4</v>
      </c>
      <c r="AA119" s="235"/>
      <c r="AB119" s="235"/>
      <c r="AC119" s="15">
        <f>VLOOKUP(AC$4,'Tüpoloogia tabel'!$C$1:$T$51,MATCH($A119,'Tüpoloogia tabel'!$C$1:$T$1,0),FALSE)</f>
        <v>3.6636504065040651</v>
      </c>
      <c r="AD119" s="15">
        <f>VLOOKUP(AD$4,'Tüpoloogia tabel'!$C$1:$T$51,MATCH($A119,'Tüpoloogia tabel'!$C$1:$T$1,0),FALSE)</f>
        <v>2.5</v>
      </c>
      <c r="AE119" s="15">
        <f>VLOOKUP(AE$4,'Tüpoloogia tabel'!$C$1:$T$51,MATCH($A119,'Tüpoloogia tabel'!$C$1:$T$1,0),FALSE)</f>
        <v>2.2000000000000002</v>
      </c>
      <c r="AF119" s="15">
        <f>VLOOKUP(AF$4,'Tüpoloogia tabel'!$C$1:$T$51,MATCH($A119,'Tüpoloogia tabel'!$C$1:$T$1,0),FALSE)</f>
        <v>11.821259842519693</v>
      </c>
      <c r="AG119" s="15">
        <f>VLOOKUP(AG$4,'Tüpoloogia tabel'!$C$1:$T$51,MATCH($A119,'Tüpoloogia tabel'!$C$1:$T$1,0),FALSE)</f>
        <v>16.861008406980361</v>
      </c>
      <c r="AH119" s="15">
        <f>(VLOOKUP(AH$4,'Tüpoloogia tabel'!$C$1:$T$51,MATCH($A119,'Tüpoloogia tabel'!$C$1:$T$1,0),FALSE))*E119</f>
        <v>12.5</v>
      </c>
      <c r="AI119" s="15">
        <f>(VLOOKUP(AI$4,'Tüpoloogia tabel'!$C$1:$T$51,MATCH($A119,'Tüpoloogia tabel'!$C$1:$T$1,0),FALSE))*D119*E119</f>
        <v>7533.1349384265905</v>
      </c>
      <c r="AJ119" s="15">
        <f t="shared" si="89"/>
        <v>124.80857012692155</v>
      </c>
      <c r="AK119" s="15">
        <f>VLOOKUP(AK$4,'Tüpoloogia tabel'!$C$1:$T$51,MATCH($A119,'Tüpoloogia tabel'!$C$1:$T$1,0),FALSE)</f>
        <v>0.8</v>
      </c>
      <c r="AL119" s="15">
        <f>VLOOKUP(AL$4,'Tüpoloogia tabel'!$C$1:$T$51,MATCH($A119,'Tüpoloogia tabel'!$C$1:$T$1,0),FALSE)</f>
        <v>0.8</v>
      </c>
      <c r="AM119" s="15">
        <f>VLOOKUP(AM$4,'Tüpoloogia tabel'!$C$1:$T$51,MATCH($A119,'Tüpoloogia tabel'!$C$1:$T$1,0),FALSE)</f>
        <v>0.7</v>
      </c>
      <c r="AN119" s="15">
        <f>VLOOKUP(AN$4,'Tüpoloogia tabel'!$C$1:$T$51,MATCH($A119,'Tüpoloogia tabel'!$C$1:$T$1,0),FALSE)</f>
        <v>0.7</v>
      </c>
      <c r="AO119" s="15">
        <f>VLOOKUP(AO$4,'Tüpoloogia tabel'!$C$1:$T$51,MATCH($A119,'Tüpoloogia tabel'!$C$1:$T$1,0),FALSE)</f>
        <v>2.99</v>
      </c>
      <c r="AP119" s="15">
        <f>VLOOKUP(AP$4,'Tüpoloogia tabel'!$C$1:$T$51,MATCH($A119,'Tüpoloogia tabel'!$C$1:$T$1,0),FALSE)</f>
        <v>2</v>
      </c>
      <c r="AQ119" s="15">
        <f>VLOOKUP(AQ$4,'Tüpoloogia tabel'!$C$1:$T$51,MATCH($A119,'Tüpoloogia tabel'!$C$1:$T$1,0),FALSE)</f>
        <v>2.9</v>
      </c>
      <c r="AR119" s="16">
        <f>VLOOKUP(AR$4,'Tüpoloogia tabel'!$C$1:$T$51,MATCH($A119,'Tüpoloogia tabel'!$C$1:$T$1,0),FALSE)</f>
        <v>0.26</v>
      </c>
      <c r="AS119" s="16">
        <f>VLOOKUP(AS$4,'Tüpoloogia tabel'!$C$1:$T$51,MATCH($A119,'Tüpoloogia tabel'!$C$1:$T$1,0),FALSE)</f>
        <v>0.49</v>
      </c>
      <c r="AT119" s="16">
        <f>VLOOKUP(AT$4,'Tüpoloogia tabel'!$C$1:$T$51,MATCH($A119,'Tüpoloogia tabel'!$C$1:$T$1,0),FALSE)</f>
        <v>0.40500000000000003</v>
      </c>
      <c r="AU119" s="16">
        <f>VLOOKUP(AU$4,'Tüpoloogia tabel'!$C$1:$T$51,MATCH($A119,'Tüpoloogia tabel'!$C$1:$T$1,0),FALSE)</f>
        <v>0.15</v>
      </c>
      <c r="AV119" s="16">
        <f>VLOOKUP(AV$4,'Tüpoloogia tabel'!$C$1:$T$51,MATCH($A119,'Tüpoloogia tabel'!$C$1:$T$1,0),FALSE)</f>
        <v>0.2</v>
      </c>
      <c r="AW119" s="16">
        <f>VLOOKUP(AW$4,'Tüpoloogia tabel'!$C$1:$T$51,MATCH($A119,'Tüpoloogia tabel'!$C$1:$T$1,0),FALSE)</f>
        <v>0.01</v>
      </c>
      <c r="AX119" s="16">
        <f>VLOOKUP(AX$4,'Tüpoloogia tabel'!$C$1:$T$51,MATCH($A119,'Tüpoloogia tabel'!$C$1:$T$1,0),FALSE)</f>
        <v>0</v>
      </c>
      <c r="AY119" s="16">
        <f>VLOOKUP(AY$4,'Tüpoloogia tabel'!$C$1:$T$51,MATCH($A119,'Tüpoloogia tabel'!$C$1:$T$1,0),FALSE)</f>
        <v>0.42</v>
      </c>
      <c r="AZ119" s="16">
        <f>VLOOKUP(AZ$4,'Tüpoloogia tabel'!$C$1:$T$51,MATCH($A119,'Tüpoloogia tabel'!$C$1:$T$1,0),FALSE)</f>
        <v>4.4000000000000004</v>
      </c>
      <c r="BA119" s="232">
        <f>VLOOKUP(BA$4,'Tüpoloogia tabel'!$C$1:$T$51,MATCH($A119,'Tüpoloogia tabel'!$C$1:$T$1,0),FALSE)</f>
        <v>0.30000000000000049</v>
      </c>
      <c r="BB119" s="232">
        <f>VLOOKUP(BB$4,'Tüpoloogia tabel'!$C$1:$T$51,MATCH($A119,'Tüpoloogia tabel'!$C$1:$T$1,0),FALSE)</f>
        <v>0.41499999999999998</v>
      </c>
      <c r="BC119" s="232">
        <f>VLOOKUP(BC$4,'Tüpoloogia tabel'!$C$1:$T$51,MATCH($A119,'Tüpoloogia tabel'!$C$1:$T$1,0),FALSE)</f>
        <v>0.35</v>
      </c>
      <c r="BD119" s="232">
        <f>VLOOKUP(BD$4,'Tüpoloogia tabel'!$C$1:$T$51,MATCH($A119,'Tüpoloogia tabel'!$C$1:$T$1,0),FALSE)</f>
        <v>0.35</v>
      </c>
      <c r="BE119" s="232">
        <f>VLOOKUP(BE$4,'Tüpoloogia tabel'!$C$1:$T$51,MATCH($A119,'Tüpoloogia tabel'!$C$1:$T$1,0),FALSE)</f>
        <v>0.30000000000000049</v>
      </c>
      <c r="BF119" s="16">
        <f>VLOOKUP(BF$4,'Tüpoloogia tabel'!$C$1:$T$51,MATCH($A119,'Tüpoloogia tabel'!$C$1:$T$1,0),FALSE)</f>
        <v>1.8000000000000023</v>
      </c>
      <c r="BG119" s="16">
        <f>VLOOKUP(BG$4,'Tüpoloogia tabel'!$C$1:$T$51,MATCH($A119,'Tüpoloogia tabel'!$C$1:$T$1,0),FALSE)</f>
        <v>2.1999999999999957</v>
      </c>
      <c r="BH119" s="16">
        <f>VLOOKUP(BH$4,'Tüpoloogia tabel'!$C$1:$T$51,MATCH($A119,'Tüpoloogia tabel'!$C$1:$T$1,0),FALSE)</f>
        <v>1.4599999999999991</v>
      </c>
      <c r="BI119" s="16">
        <f>VLOOKUP(BI$4,'Tüpoloogia tabel'!$C$1:$T$51,MATCH($A119,'Tüpoloogia tabel'!$C$1:$T$1,0),FALSE)</f>
        <v>1.5793333333333326</v>
      </c>
      <c r="BJ119" s="16">
        <f>VLOOKUP(BJ$4,'Tüpoloogia tabel'!$C$1:$T$51,MATCH($A119,'Tüpoloogia tabel'!$C$1:$T$1,0),FALSE)</f>
        <v>0.8</v>
      </c>
      <c r="BK119" s="16">
        <f>VLOOKUP(BK$4,'Tüpoloogia tabel'!$C$1:$T$51,MATCH($A119,'Tüpoloogia tabel'!$C$1:$T$1,0),FALSE)</f>
        <v>2.0649999999999999</v>
      </c>
      <c r="BL119" s="216">
        <f t="shared" si="90"/>
        <v>7932.0104343346429</v>
      </c>
      <c r="BM119" s="1">
        <v>4</v>
      </c>
      <c r="BN119" s="1">
        <v>0</v>
      </c>
      <c r="BO119" s="1">
        <f t="shared" si="91"/>
        <v>50</v>
      </c>
      <c r="BP119" s="217">
        <f t="shared" si="92"/>
        <v>124.80857012692155</v>
      </c>
      <c r="BQ119" s="217">
        <f t="shared" ref="BQ119:BS119" si="153">BP119</f>
        <v>124.80857012692155</v>
      </c>
      <c r="BR119" s="217">
        <f t="shared" si="153"/>
        <v>124.80857012692155</v>
      </c>
      <c r="BS119" s="217">
        <f t="shared" si="153"/>
        <v>124.80857012692155</v>
      </c>
      <c r="BT119" s="217">
        <f t="shared" si="94"/>
        <v>499.23428050768621</v>
      </c>
      <c r="BU119" s="217">
        <f t="shared" si="95"/>
        <v>1642.2790781709027</v>
      </c>
      <c r="BV119" s="217">
        <f t="shared" si="96"/>
        <v>1886.8295784044533</v>
      </c>
      <c r="BW119" s="217">
        <f t="shared" si="97"/>
        <v>940.88572151758024</v>
      </c>
      <c r="BX119" s="216">
        <f t="shared" si="98"/>
        <v>0.86090174452540613</v>
      </c>
      <c r="BY119" s="216">
        <f t="shared" si="102"/>
        <v>1038.2475038976399</v>
      </c>
      <c r="BZ119" s="216">
        <f t="shared" si="103"/>
        <v>9911.1436597498632</v>
      </c>
      <c r="CA119" s="216">
        <f t="shared" si="104"/>
        <v>8970.2579382322838</v>
      </c>
      <c r="CB119" s="218">
        <f t="shared" si="99"/>
        <v>3.9333699323452049</v>
      </c>
    </row>
    <row r="120" spans="1:80" x14ac:dyDescent="0.25">
      <c r="A120" s="248" t="s">
        <v>475</v>
      </c>
      <c r="B120" s="231" t="s">
        <v>698</v>
      </c>
      <c r="C120" s="231" t="s">
        <v>462</v>
      </c>
      <c r="D120" s="249">
        <v>4</v>
      </c>
      <c r="E120" s="249">
        <v>1</v>
      </c>
      <c r="F120" s="250"/>
      <c r="G120" s="15">
        <f>(VLOOKUP(G$4,'Tüpoloogia tabel'!$C$1:$T$51,MATCH($A120,'Tüpoloogia tabel'!$C$1:$T$1,0),FALSE))*D120</f>
        <v>803.53439343216962</v>
      </c>
      <c r="H120" s="15">
        <f>(VLOOKUP(H$4,'Tüpoloogia tabel'!$C$1:$T$51,MATCH($A120,'Tüpoloogia tabel'!$C$1:$T$1,0),FALSE))*D120*E120</f>
        <v>9.8469463801780872</v>
      </c>
      <c r="I120" s="15">
        <f>(VLOOKUP(I$4,'Tüpoloogia tabel'!$C$1:$T$51,MATCH($A120,'Tüpoloogia tabel'!$C$1:$T$1,0),FALSE))*D120*E120</f>
        <v>34.235287000979262</v>
      </c>
      <c r="J120" s="15">
        <f>(VLOOKUP(J$4,'Tüpoloogia tabel'!$C$1:$T$51,MATCH($A120,'Tüpoloogia tabel'!$C$1:$T$1,0),FALSE))*D120*E120</f>
        <v>760.32197278586261</v>
      </c>
      <c r="K120" s="15">
        <f>(VLOOKUP(K$4,'Tüpoloogia tabel'!$C$1:$T$51,MATCH($A120,'Tüpoloogia tabel'!$C$1:$T$1,0),FALSE))*D120*E120</f>
        <v>608.14742184760098</v>
      </c>
      <c r="L120" s="244">
        <f>VLOOKUP(L$4,'Tüpoloogia tabel'!$C$1:$T$51,MATCH($A120,'Tüpoloogia tabel'!$C$1:$T$1,0),FALSE)</f>
        <v>38.414634146341463</v>
      </c>
      <c r="M120" s="228">
        <f>VLOOKUP(M$4,'Tüpoloogia tabel'!$C$1:$T$51,MATCH($A120,'Tüpoloogia tabel'!$C$1:$T$1,0),FALSE)</f>
        <v>58.536585365853654</v>
      </c>
      <c r="N120" s="228">
        <f>VLOOKUP(N$4,'Tüpoloogia tabel'!$C$1:$T$51,MATCH($A120,'Tüpoloogia tabel'!$C$1:$T$1,0),FALSE)</f>
        <v>95.121951219512198</v>
      </c>
      <c r="O120" s="245">
        <f>VLOOKUP(O$4,'Tüpoloogia tabel'!$C$1:$T$51,MATCH($A120,'Tüpoloogia tabel'!$C$1:$T$1,0),FALSE)</f>
        <v>0.22223966917021121</v>
      </c>
      <c r="P120" s="228">
        <f>VLOOKUP(P$4,'Tüpoloogia tabel'!$C$1:$T$51,MATCH($A120,'Tüpoloogia tabel'!$C$1:$T$1,0),FALSE)</f>
        <v>15.24390243902439</v>
      </c>
      <c r="Q120" s="335">
        <f t="shared" si="83"/>
        <v>360.86268782464657</v>
      </c>
      <c r="R120" s="336">
        <f t="shared" si="100"/>
        <v>264.82468346662392</v>
      </c>
      <c r="S120" s="14">
        <f t="shared" si="84"/>
        <v>803.53439343216962</v>
      </c>
      <c r="T120" s="336">
        <f t="shared" si="85"/>
        <v>803.53439343216962</v>
      </c>
      <c r="U120" s="4">
        <f t="shared" si="86"/>
        <v>15.839999999999989</v>
      </c>
      <c r="V120" s="337">
        <f t="shared" si="87"/>
        <v>80.198004358022658</v>
      </c>
      <c r="W120" s="338">
        <f t="shared" si="88"/>
        <v>3.1702760834998789</v>
      </c>
      <c r="X120" s="228">
        <f>VLOOKUP(X$4,'Tüpoloogia tabel'!$C$1:$T$51,MATCH($A120,'Tüpoloogia tabel'!$C$1:$T$1,0),FALSE)</f>
        <v>217.7103448275862</v>
      </c>
      <c r="Y120" s="228">
        <f>VLOOKUP(Y$4,'Tüpoloogia tabel'!$C$1:$T$51,MATCH($A120,'Tüpoloogia tabel'!$C$1:$T$1,0),FALSE)</f>
        <v>139.35862068965517</v>
      </c>
      <c r="Z120" s="229">
        <f>VLOOKUP(Z$4,'Tüpoloogia tabel'!$C$1:$T$51,MATCH($A120,'Tüpoloogia tabel'!$C$1:$T$1,0),FALSE)</f>
        <v>46.4</v>
      </c>
      <c r="AA120" s="235"/>
      <c r="AB120" s="235"/>
      <c r="AC120" s="15">
        <f>VLOOKUP(AC$4,'Tüpoloogia tabel'!$C$1:$T$51,MATCH($A120,'Tüpoloogia tabel'!$C$1:$T$1,0),FALSE)</f>
        <v>3.6636504065040651</v>
      </c>
      <c r="AD120" s="15">
        <f>VLOOKUP(AD$4,'Tüpoloogia tabel'!$C$1:$T$51,MATCH($A120,'Tüpoloogia tabel'!$C$1:$T$1,0),FALSE)</f>
        <v>2.5</v>
      </c>
      <c r="AE120" s="15">
        <f>VLOOKUP(AE$4,'Tüpoloogia tabel'!$C$1:$T$51,MATCH($A120,'Tüpoloogia tabel'!$C$1:$T$1,0),FALSE)</f>
        <v>2.2000000000000002</v>
      </c>
      <c r="AF120" s="15">
        <f>VLOOKUP(AF$4,'Tüpoloogia tabel'!$C$1:$T$51,MATCH($A120,'Tüpoloogia tabel'!$C$1:$T$1,0),FALSE)</f>
        <v>11.821259842519693</v>
      </c>
      <c r="AG120" s="15">
        <f>VLOOKUP(AG$4,'Tüpoloogia tabel'!$C$1:$T$51,MATCH($A120,'Tüpoloogia tabel'!$C$1:$T$1,0),FALSE)</f>
        <v>16.861008406980361</v>
      </c>
      <c r="AH120" s="15">
        <f>(VLOOKUP(AH$4,'Tüpoloogia tabel'!$C$1:$T$51,MATCH($A120,'Tüpoloogia tabel'!$C$1:$T$1,0),FALSE))*E120</f>
        <v>2.5</v>
      </c>
      <c r="AI120" s="15">
        <f>(VLOOKUP(AI$4,'Tüpoloogia tabel'!$C$1:$T$51,MATCH($A120,'Tüpoloogia tabel'!$C$1:$T$1,0),FALSE))*D120*E120</f>
        <v>2008.835983580424</v>
      </c>
      <c r="AJ120" s="15">
        <f t="shared" si="89"/>
        <v>158.53058694088227</v>
      </c>
      <c r="AK120" s="15">
        <f>VLOOKUP(AK$4,'Tüpoloogia tabel'!$C$1:$T$51,MATCH($A120,'Tüpoloogia tabel'!$C$1:$T$1,0),FALSE)</f>
        <v>0.8</v>
      </c>
      <c r="AL120" s="15">
        <f>VLOOKUP(AL$4,'Tüpoloogia tabel'!$C$1:$T$51,MATCH($A120,'Tüpoloogia tabel'!$C$1:$T$1,0),FALSE)</f>
        <v>0.8</v>
      </c>
      <c r="AM120" s="15">
        <f>VLOOKUP(AM$4,'Tüpoloogia tabel'!$C$1:$T$51,MATCH($A120,'Tüpoloogia tabel'!$C$1:$T$1,0),FALSE)</f>
        <v>0.7</v>
      </c>
      <c r="AN120" s="15">
        <f>VLOOKUP(AN$4,'Tüpoloogia tabel'!$C$1:$T$51,MATCH($A120,'Tüpoloogia tabel'!$C$1:$T$1,0),FALSE)</f>
        <v>0.7</v>
      </c>
      <c r="AO120" s="15">
        <f>VLOOKUP(AO$4,'Tüpoloogia tabel'!$C$1:$T$51,MATCH($A120,'Tüpoloogia tabel'!$C$1:$T$1,0),FALSE)</f>
        <v>2.99</v>
      </c>
      <c r="AP120" s="15">
        <f>VLOOKUP(AP$4,'Tüpoloogia tabel'!$C$1:$T$51,MATCH($A120,'Tüpoloogia tabel'!$C$1:$T$1,0),FALSE)</f>
        <v>2</v>
      </c>
      <c r="AQ120" s="15">
        <f>VLOOKUP(AQ$4,'Tüpoloogia tabel'!$C$1:$T$51,MATCH($A120,'Tüpoloogia tabel'!$C$1:$T$1,0),FALSE)</f>
        <v>2.9</v>
      </c>
      <c r="AR120" s="16">
        <f>VLOOKUP(AR$4,'Tüpoloogia tabel'!$C$1:$T$51,MATCH($A120,'Tüpoloogia tabel'!$C$1:$T$1,0),FALSE)</f>
        <v>0.26</v>
      </c>
      <c r="AS120" s="16">
        <f>VLOOKUP(AS$4,'Tüpoloogia tabel'!$C$1:$T$51,MATCH($A120,'Tüpoloogia tabel'!$C$1:$T$1,0),FALSE)</f>
        <v>0.49</v>
      </c>
      <c r="AT120" s="16">
        <f>VLOOKUP(AT$4,'Tüpoloogia tabel'!$C$1:$T$51,MATCH($A120,'Tüpoloogia tabel'!$C$1:$T$1,0),FALSE)</f>
        <v>0.40500000000000003</v>
      </c>
      <c r="AU120" s="16">
        <f>VLOOKUP(AU$4,'Tüpoloogia tabel'!$C$1:$T$51,MATCH($A120,'Tüpoloogia tabel'!$C$1:$T$1,0),FALSE)</f>
        <v>0.15</v>
      </c>
      <c r="AV120" s="16">
        <f>VLOOKUP(AV$4,'Tüpoloogia tabel'!$C$1:$T$51,MATCH($A120,'Tüpoloogia tabel'!$C$1:$T$1,0),FALSE)</f>
        <v>0.2</v>
      </c>
      <c r="AW120" s="16">
        <f>VLOOKUP(AW$4,'Tüpoloogia tabel'!$C$1:$T$51,MATCH($A120,'Tüpoloogia tabel'!$C$1:$T$1,0),FALSE)</f>
        <v>0.01</v>
      </c>
      <c r="AX120" s="16">
        <f>VLOOKUP(AX$4,'Tüpoloogia tabel'!$C$1:$T$51,MATCH($A120,'Tüpoloogia tabel'!$C$1:$T$1,0),FALSE)</f>
        <v>0</v>
      </c>
      <c r="AY120" s="16">
        <f>VLOOKUP(AY$4,'Tüpoloogia tabel'!$C$1:$T$51,MATCH($A120,'Tüpoloogia tabel'!$C$1:$T$1,0),FALSE)</f>
        <v>0.42</v>
      </c>
      <c r="AZ120" s="16">
        <f>VLOOKUP(AZ$4,'Tüpoloogia tabel'!$C$1:$T$51,MATCH($A120,'Tüpoloogia tabel'!$C$1:$T$1,0),FALSE)</f>
        <v>4.4000000000000004</v>
      </c>
      <c r="BA120" s="232">
        <f>VLOOKUP(BA$4,'Tüpoloogia tabel'!$C$1:$T$51,MATCH($A120,'Tüpoloogia tabel'!$C$1:$T$1,0),FALSE)</f>
        <v>0.30000000000000049</v>
      </c>
      <c r="BB120" s="232">
        <f>VLOOKUP(BB$4,'Tüpoloogia tabel'!$C$1:$T$51,MATCH($A120,'Tüpoloogia tabel'!$C$1:$T$1,0),FALSE)</f>
        <v>0.41499999999999998</v>
      </c>
      <c r="BC120" s="232">
        <f>VLOOKUP(BC$4,'Tüpoloogia tabel'!$C$1:$T$51,MATCH($A120,'Tüpoloogia tabel'!$C$1:$T$1,0),FALSE)</f>
        <v>0.35</v>
      </c>
      <c r="BD120" s="232">
        <f>VLOOKUP(BD$4,'Tüpoloogia tabel'!$C$1:$T$51,MATCH($A120,'Tüpoloogia tabel'!$C$1:$T$1,0),FALSE)</f>
        <v>0.35</v>
      </c>
      <c r="BE120" s="232">
        <f>VLOOKUP(BE$4,'Tüpoloogia tabel'!$C$1:$T$51,MATCH($A120,'Tüpoloogia tabel'!$C$1:$T$1,0),FALSE)</f>
        <v>0.30000000000000049</v>
      </c>
      <c r="BF120" s="16">
        <f>VLOOKUP(BF$4,'Tüpoloogia tabel'!$C$1:$T$51,MATCH($A120,'Tüpoloogia tabel'!$C$1:$T$1,0),FALSE)</f>
        <v>1.8000000000000023</v>
      </c>
      <c r="BG120" s="16">
        <f>VLOOKUP(BG$4,'Tüpoloogia tabel'!$C$1:$T$51,MATCH($A120,'Tüpoloogia tabel'!$C$1:$T$1,0),FALSE)</f>
        <v>2.1999999999999957</v>
      </c>
      <c r="BH120" s="16">
        <f>VLOOKUP(BH$4,'Tüpoloogia tabel'!$C$1:$T$51,MATCH($A120,'Tüpoloogia tabel'!$C$1:$T$1,0),FALSE)</f>
        <v>1.4599999999999991</v>
      </c>
      <c r="BI120" s="16">
        <f>VLOOKUP(BI$4,'Tüpoloogia tabel'!$C$1:$T$51,MATCH($A120,'Tüpoloogia tabel'!$C$1:$T$1,0),FALSE)</f>
        <v>1.5793333333333326</v>
      </c>
      <c r="BJ120" s="16">
        <f>VLOOKUP(BJ$4,'Tüpoloogia tabel'!$C$1:$T$51,MATCH($A120,'Tüpoloogia tabel'!$C$1:$T$1,0),FALSE)</f>
        <v>0.8</v>
      </c>
      <c r="BK120" s="16">
        <f>VLOOKUP(BK$4,'Tüpoloogia tabel'!$C$1:$T$51,MATCH($A120,'Tüpoloogia tabel'!$C$1:$T$1,0),FALSE)</f>
        <v>2.0649999999999999</v>
      </c>
      <c r="BL120" s="216">
        <f t="shared" si="90"/>
        <v>1617.2571460734009</v>
      </c>
      <c r="BM120" s="1">
        <v>4</v>
      </c>
      <c r="BN120" s="1">
        <v>0</v>
      </c>
      <c r="BO120" s="1">
        <f t="shared" si="91"/>
        <v>10</v>
      </c>
      <c r="BP120" s="217">
        <f t="shared" si="92"/>
        <v>158.53058694088227</v>
      </c>
      <c r="BQ120" s="217">
        <f t="shared" ref="BQ120:BS120" si="154">BP120</f>
        <v>158.53058694088227</v>
      </c>
      <c r="BR120" s="217">
        <f t="shared" si="154"/>
        <v>158.53058694088227</v>
      </c>
      <c r="BS120" s="217">
        <f t="shared" si="154"/>
        <v>158.53058694088227</v>
      </c>
      <c r="BT120" s="217">
        <f t="shared" si="94"/>
        <v>0</v>
      </c>
      <c r="BU120" s="217">
        <f t="shared" si="95"/>
        <v>95.58821750244816</v>
      </c>
      <c r="BV120" s="217">
        <f t="shared" si="96"/>
        <v>105.70979659304413</v>
      </c>
      <c r="BW120" s="217">
        <f t="shared" si="97"/>
        <v>212.6625779223005</v>
      </c>
      <c r="BX120" s="216">
        <f t="shared" si="98"/>
        <v>8.1322970754444321E-2</v>
      </c>
      <c r="BY120" s="216">
        <f t="shared" si="102"/>
        <v>98.075502729859849</v>
      </c>
      <c r="BZ120" s="216">
        <f t="shared" si="103"/>
        <v>1927.9952267255612</v>
      </c>
      <c r="CA120" s="216">
        <f t="shared" si="104"/>
        <v>1715.3326488032608</v>
      </c>
      <c r="CB120" s="218">
        <f t="shared" si="99"/>
        <v>2.8205868958417049</v>
      </c>
    </row>
    <row r="121" spans="1:80" x14ac:dyDescent="0.25">
      <c r="A121" s="248" t="s">
        <v>475</v>
      </c>
      <c r="B121" s="231" t="s">
        <v>699</v>
      </c>
      <c r="C121" s="231" t="s">
        <v>462</v>
      </c>
      <c r="D121" s="249">
        <v>4</v>
      </c>
      <c r="E121" s="249">
        <v>2</v>
      </c>
      <c r="F121" s="250"/>
      <c r="G121" s="15">
        <f>(VLOOKUP(G$4,'Tüpoloogia tabel'!$C$1:$T$51,MATCH($A121,'Tüpoloogia tabel'!$C$1:$T$1,0),FALSE))*D121</f>
        <v>803.53439343216962</v>
      </c>
      <c r="H121" s="15">
        <f>(VLOOKUP(H$4,'Tüpoloogia tabel'!$C$1:$T$51,MATCH($A121,'Tüpoloogia tabel'!$C$1:$T$1,0),FALSE))*D121*E121</f>
        <v>19.693892760356174</v>
      </c>
      <c r="I121" s="15">
        <f>(VLOOKUP(I$4,'Tüpoloogia tabel'!$C$1:$T$51,MATCH($A121,'Tüpoloogia tabel'!$C$1:$T$1,0),FALSE))*D121*E121</f>
        <v>68.470574001958525</v>
      </c>
      <c r="J121" s="15">
        <f>(VLOOKUP(J$4,'Tüpoloogia tabel'!$C$1:$T$51,MATCH($A121,'Tüpoloogia tabel'!$C$1:$T$1,0),FALSE))*D121*E121</f>
        <v>1520.6439455717252</v>
      </c>
      <c r="K121" s="15">
        <f>(VLOOKUP(K$4,'Tüpoloogia tabel'!$C$1:$T$51,MATCH($A121,'Tüpoloogia tabel'!$C$1:$T$1,0),FALSE))*D121*E121</f>
        <v>1216.294843695202</v>
      </c>
      <c r="L121" s="244">
        <f>VLOOKUP(L$4,'Tüpoloogia tabel'!$C$1:$T$51,MATCH($A121,'Tüpoloogia tabel'!$C$1:$T$1,0),FALSE)</f>
        <v>38.414634146341463</v>
      </c>
      <c r="M121" s="228">
        <f>VLOOKUP(M$4,'Tüpoloogia tabel'!$C$1:$T$51,MATCH($A121,'Tüpoloogia tabel'!$C$1:$T$1,0),FALSE)</f>
        <v>58.536585365853654</v>
      </c>
      <c r="N121" s="228">
        <f>VLOOKUP(N$4,'Tüpoloogia tabel'!$C$1:$T$51,MATCH($A121,'Tüpoloogia tabel'!$C$1:$T$1,0),FALSE)</f>
        <v>95.121951219512198</v>
      </c>
      <c r="O121" s="245">
        <f>VLOOKUP(O$4,'Tüpoloogia tabel'!$C$1:$T$51,MATCH($A121,'Tüpoloogia tabel'!$C$1:$T$1,0),FALSE)</f>
        <v>0.22223966917021121</v>
      </c>
      <c r="P121" s="228">
        <f>VLOOKUP(P$4,'Tüpoloogia tabel'!$C$1:$T$51,MATCH($A121,'Tüpoloogia tabel'!$C$1:$T$1,0),FALSE)</f>
        <v>15.24390243902439</v>
      </c>
      <c r="Q121" s="335">
        <f t="shared" si="83"/>
        <v>1396.1657119285076</v>
      </c>
      <c r="R121" s="336">
        <f t="shared" si="100"/>
        <v>1070.0423060027238</v>
      </c>
      <c r="S121" s="14">
        <f t="shared" si="84"/>
        <v>803.53439343216962</v>
      </c>
      <c r="T121" s="336">
        <f t="shared" si="85"/>
        <v>803.53439343216962</v>
      </c>
      <c r="U121" s="4">
        <f t="shared" si="86"/>
        <v>15.839999999999989</v>
      </c>
      <c r="V121" s="337">
        <f t="shared" si="87"/>
        <v>310.28340592578394</v>
      </c>
      <c r="W121" s="338">
        <f t="shared" si="88"/>
        <v>2.761691949791893</v>
      </c>
      <c r="X121" s="228">
        <f>VLOOKUP(X$4,'Tüpoloogia tabel'!$C$1:$T$51,MATCH($A121,'Tüpoloogia tabel'!$C$1:$T$1,0),FALSE)</f>
        <v>217.7103448275862</v>
      </c>
      <c r="Y121" s="228">
        <f>VLOOKUP(Y$4,'Tüpoloogia tabel'!$C$1:$T$51,MATCH($A121,'Tüpoloogia tabel'!$C$1:$T$1,0),FALSE)</f>
        <v>139.35862068965517</v>
      </c>
      <c r="Z121" s="229">
        <f>VLOOKUP(Z$4,'Tüpoloogia tabel'!$C$1:$T$51,MATCH($A121,'Tüpoloogia tabel'!$C$1:$T$1,0),FALSE)</f>
        <v>46.4</v>
      </c>
      <c r="AA121" s="235"/>
      <c r="AB121" s="235"/>
      <c r="AC121" s="15">
        <f>VLOOKUP(AC$4,'Tüpoloogia tabel'!$C$1:$T$51,MATCH($A121,'Tüpoloogia tabel'!$C$1:$T$1,0),FALSE)</f>
        <v>3.6636504065040651</v>
      </c>
      <c r="AD121" s="15">
        <f>VLOOKUP(AD$4,'Tüpoloogia tabel'!$C$1:$T$51,MATCH($A121,'Tüpoloogia tabel'!$C$1:$T$1,0),FALSE)</f>
        <v>2.5</v>
      </c>
      <c r="AE121" s="15">
        <f>VLOOKUP(AE$4,'Tüpoloogia tabel'!$C$1:$T$51,MATCH($A121,'Tüpoloogia tabel'!$C$1:$T$1,0),FALSE)</f>
        <v>2.2000000000000002</v>
      </c>
      <c r="AF121" s="15">
        <f>VLOOKUP(AF$4,'Tüpoloogia tabel'!$C$1:$T$51,MATCH($A121,'Tüpoloogia tabel'!$C$1:$T$1,0),FALSE)</f>
        <v>11.821259842519693</v>
      </c>
      <c r="AG121" s="15">
        <f>VLOOKUP(AG$4,'Tüpoloogia tabel'!$C$1:$T$51,MATCH($A121,'Tüpoloogia tabel'!$C$1:$T$1,0),FALSE)</f>
        <v>16.861008406980361</v>
      </c>
      <c r="AH121" s="15">
        <f>(VLOOKUP(AH$4,'Tüpoloogia tabel'!$C$1:$T$51,MATCH($A121,'Tüpoloogia tabel'!$C$1:$T$1,0),FALSE))*E121</f>
        <v>5</v>
      </c>
      <c r="AI121" s="15">
        <f>(VLOOKUP(AI$4,'Tüpoloogia tabel'!$C$1:$T$51,MATCH($A121,'Tüpoloogia tabel'!$C$1:$T$1,0),FALSE))*D121*E121</f>
        <v>4017.671967160848</v>
      </c>
      <c r="AJ121" s="15">
        <f t="shared" si="89"/>
        <v>158.53058694088227</v>
      </c>
      <c r="AK121" s="15">
        <f>VLOOKUP(AK$4,'Tüpoloogia tabel'!$C$1:$T$51,MATCH($A121,'Tüpoloogia tabel'!$C$1:$T$1,0),FALSE)</f>
        <v>0.8</v>
      </c>
      <c r="AL121" s="15">
        <f>VLOOKUP(AL$4,'Tüpoloogia tabel'!$C$1:$T$51,MATCH($A121,'Tüpoloogia tabel'!$C$1:$T$1,0),FALSE)</f>
        <v>0.8</v>
      </c>
      <c r="AM121" s="15">
        <f>VLOOKUP(AM$4,'Tüpoloogia tabel'!$C$1:$T$51,MATCH($A121,'Tüpoloogia tabel'!$C$1:$T$1,0),FALSE)</f>
        <v>0.7</v>
      </c>
      <c r="AN121" s="15">
        <f>VLOOKUP(AN$4,'Tüpoloogia tabel'!$C$1:$T$51,MATCH($A121,'Tüpoloogia tabel'!$C$1:$T$1,0),FALSE)</f>
        <v>0.7</v>
      </c>
      <c r="AO121" s="15">
        <f>VLOOKUP(AO$4,'Tüpoloogia tabel'!$C$1:$T$51,MATCH($A121,'Tüpoloogia tabel'!$C$1:$T$1,0),FALSE)</f>
        <v>2.99</v>
      </c>
      <c r="AP121" s="15">
        <f>VLOOKUP(AP$4,'Tüpoloogia tabel'!$C$1:$T$51,MATCH($A121,'Tüpoloogia tabel'!$C$1:$T$1,0),FALSE)</f>
        <v>2</v>
      </c>
      <c r="AQ121" s="15">
        <f>VLOOKUP(AQ$4,'Tüpoloogia tabel'!$C$1:$T$51,MATCH($A121,'Tüpoloogia tabel'!$C$1:$T$1,0),FALSE)</f>
        <v>2.9</v>
      </c>
      <c r="AR121" s="16">
        <f>VLOOKUP(AR$4,'Tüpoloogia tabel'!$C$1:$T$51,MATCH($A121,'Tüpoloogia tabel'!$C$1:$T$1,0),FALSE)</f>
        <v>0.26</v>
      </c>
      <c r="AS121" s="16">
        <f>VLOOKUP(AS$4,'Tüpoloogia tabel'!$C$1:$T$51,MATCH($A121,'Tüpoloogia tabel'!$C$1:$T$1,0),FALSE)</f>
        <v>0.49</v>
      </c>
      <c r="AT121" s="16">
        <f>VLOOKUP(AT$4,'Tüpoloogia tabel'!$C$1:$T$51,MATCH($A121,'Tüpoloogia tabel'!$C$1:$T$1,0),FALSE)</f>
        <v>0.40500000000000003</v>
      </c>
      <c r="AU121" s="16">
        <f>VLOOKUP(AU$4,'Tüpoloogia tabel'!$C$1:$T$51,MATCH($A121,'Tüpoloogia tabel'!$C$1:$T$1,0),FALSE)</f>
        <v>0.15</v>
      </c>
      <c r="AV121" s="16">
        <f>VLOOKUP(AV$4,'Tüpoloogia tabel'!$C$1:$T$51,MATCH($A121,'Tüpoloogia tabel'!$C$1:$T$1,0),FALSE)</f>
        <v>0.2</v>
      </c>
      <c r="AW121" s="16">
        <f>VLOOKUP(AW$4,'Tüpoloogia tabel'!$C$1:$T$51,MATCH($A121,'Tüpoloogia tabel'!$C$1:$T$1,0),FALSE)</f>
        <v>0.01</v>
      </c>
      <c r="AX121" s="16">
        <f>VLOOKUP(AX$4,'Tüpoloogia tabel'!$C$1:$T$51,MATCH($A121,'Tüpoloogia tabel'!$C$1:$T$1,0),FALSE)</f>
        <v>0</v>
      </c>
      <c r="AY121" s="16">
        <f>VLOOKUP(AY$4,'Tüpoloogia tabel'!$C$1:$T$51,MATCH($A121,'Tüpoloogia tabel'!$C$1:$T$1,0),FALSE)</f>
        <v>0.42</v>
      </c>
      <c r="AZ121" s="16">
        <f>VLOOKUP(AZ$4,'Tüpoloogia tabel'!$C$1:$T$51,MATCH($A121,'Tüpoloogia tabel'!$C$1:$T$1,0),FALSE)</f>
        <v>4.4000000000000004</v>
      </c>
      <c r="BA121" s="232">
        <f>VLOOKUP(BA$4,'Tüpoloogia tabel'!$C$1:$T$51,MATCH($A121,'Tüpoloogia tabel'!$C$1:$T$1,0),FALSE)</f>
        <v>0.30000000000000049</v>
      </c>
      <c r="BB121" s="232">
        <f>VLOOKUP(BB$4,'Tüpoloogia tabel'!$C$1:$T$51,MATCH($A121,'Tüpoloogia tabel'!$C$1:$T$1,0),FALSE)</f>
        <v>0.41499999999999998</v>
      </c>
      <c r="BC121" s="232">
        <f>VLOOKUP(BC$4,'Tüpoloogia tabel'!$C$1:$T$51,MATCH($A121,'Tüpoloogia tabel'!$C$1:$T$1,0),FALSE)</f>
        <v>0.35</v>
      </c>
      <c r="BD121" s="232">
        <f>VLOOKUP(BD$4,'Tüpoloogia tabel'!$C$1:$T$51,MATCH($A121,'Tüpoloogia tabel'!$C$1:$T$1,0),FALSE)</f>
        <v>0.35</v>
      </c>
      <c r="BE121" s="232">
        <f>VLOOKUP(BE$4,'Tüpoloogia tabel'!$C$1:$T$51,MATCH($A121,'Tüpoloogia tabel'!$C$1:$T$1,0),FALSE)</f>
        <v>0.30000000000000049</v>
      </c>
      <c r="BF121" s="16">
        <f>VLOOKUP(BF$4,'Tüpoloogia tabel'!$C$1:$T$51,MATCH($A121,'Tüpoloogia tabel'!$C$1:$T$1,0),FALSE)</f>
        <v>1.8000000000000023</v>
      </c>
      <c r="BG121" s="16">
        <f>VLOOKUP(BG$4,'Tüpoloogia tabel'!$C$1:$T$51,MATCH($A121,'Tüpoloogia tabel'!$C$1:$T$1,0),FALSE)</f>
        <v>2.1999999999999957</v>
      </c>
      <c r="BH121" s="16">
        <f>VLOOKUP(BH$4,'Tüpoloogia tabel'!$C$1:$T$51,MATCH($A121,'Tüpoloogia tabel'!$C$1:$T$1,0),FALSE)</f>
        <v>1.4599999999999991</v>
      </c>
      <c r="BI121" s="16">
        <f>VLOOKUP(BI$4,'Tüpoloogia tabel'!$C$1:$T$51,MATCH($A121,'Tüpoloogia tabel'!$C$1:$T$1,0),FALSE)</f>
        <v>1.5793333333333326</v>
      </c>
      <c r="BJ121" s="16">
        <f>VLOOKUP(BJ$4,'Tüpoloogia tabel'!$C$1:$T$51,MATCH($A121,'Tüpoloogia tabel'!$C$1:$T$1,0),FALSE)</f>
        <v>0.8</v>
      </c>
      <c r="BK121" s="16">
        <f>VLOOKUP(BK$4,'Tüpoloogia tabel'!$C$1:$T$51,MATCH($A121,'Tüpoloogia tabel'!$C$1:$T$1,0),FALSE)</f>
        <v>2.0649999999999999</v>
      </c>
      <c r="BL121" s="216">
        <f t="shared" si="90"/>
        <v>2744.6105873945799</v>
      </c>
      <c r="BM121" s="1">
        <v>4</v>
      </c>
      <c r="BN121" s="1">
        <v>0</v>
      </c>
      <c r="BO121" s="1">
        <f t="shared" si="91"/>
        <v>20</v>
      </c>
      <c r="BP121" s="217">
        <f t="shared" si="92"/>
        <v>158.53058694088227</v>
      </c>
      <c r="BQ121" s="217">
        <f t="shared" ref="BQ121:BS121" si="155">BP121</f>
        <v>158.53058694088227</v>
      </c>
      <c r="BR121" s="217">
        <f t="shared" si="155"/>
        <v>158.53058694088227</v>
      </c>
      <c r="BS121" s="217">
        <f t="shared" si="155"/>
        <v>158.53058694088227</v>
      </c>
      <c r="BT121" s="217">
        <f t="shared" si="94"/>
        <v>158.53058694088227</v>
      </c>
      <c r="BU121" s="217">
        <f t="shared" si="95"/>
        <v>362.35287000979264</v>
      </c>
      <c r="BV121" s="217">
        <f t="shared" si="96"/>
        <v>408.98767979543123</v>
      </c>
      <c r="BW121" s="217">
        <f t="shared" si="97"/>
        <v>344.22459473671188</v>
      </c>
      <c r="BX121" s="216">
        <f t="shared" si="98"/>
        <v>0.22404352924969864</v>
      </c>
      <c r="BY121" s="216">
        <f t="shared" si="102"/>
        <v>270.19649627513655</v>
      </c>
      <c r="BZ121" s="216">
        <f t="shared" si="103"/>
        <v>3359.031678406428</v>
      </c>
      <c r="CA121" s="216">
        <f t="shared" si="104"/>
        <v>3014.8070836697166</v>
      </c>
      <c r="CB121" s="218">
        <f t="shared" si="99"/>
        <v>2.4786811350038196</v>
      </c>
    </row>
    <row r="122" spans="1:80" x14ac:dyDescent="0.25">
      <c r="A122" s="248" t="s">
        <v>475</v>
      </c>
      <c r="B122" s="231" t="s">
        <v>700</v>
      </c>
      <c r="C122" s="231" t="s">
        <v>462</v>
      </c>
      <c r="D122" s="249">
        <v>4</v>
      </c>
      <c r="E122" s="249">
        <v>3</v>
      </c>
      <c r="F122" s="250"/>
      <c r="G122" s="15">
        <f>(VLOOKUP(G$4,'Tüpoloogia tabel'!$C$1:$T$51,MATCH($A122,'Tüpoloogia tabel'!$C$1:$T$1,0),FALSE))*D122</f>
        <v>803.53439343216962</v>
      </c>
      <c r="H122" s="15">
        <f>(VLOOKUP(H$4,'Tüpoloogia tabel'!$C$1:$T$51,MATCH($A122,'Tüpoloogia tabel'!$C$1:$T$1,0),FALSE))*D122*E122</f>
        <v>29.54083914053426</v>
      </c>
      <c r="I122" s="15">
        <f>(VLOOKUP(I$4,'Tüpoloogia tabel'!$C$1:$T$51,MATCH($A122,'Tüpoloogia tabel'!$C$1:$T$1,0),FALSE))*D122*E122</f>
        <v>102.70586100293778</v>
      </c>
      <c r="J122" s="15">
        <f>(VLOOKUP(J$4,'Tüpoloogia tabel'!$C$1:$T$51,MATCH($A122,'Tüpoloogia tabel'!$C$1:$T$1,0),FALSE))*D122*E122</f>
        <v>2280.9659183575877</v>
      </c>
      <c r="K122" s="15">
        <f>(VLOOKUP(K$4,'Tüpoloogia tabel'!$C$1:$T$51,MATCH($A122,'Tüpoloogia tabel'!$C$1:$T$1,0),FALSE))*D122*E122</f>
        <v>1824.4422655428029</v>
      </c>
      <c r="L122" s="244">
        <f>VLOOKUP(L$4,'Tüpoloogia tabel'!$C$1:$T$51,MATCH($A122,'Tüpoloogia tabel'!$C$1:$T$1,0),FALSE)</f>
        <v>38.414634146341463</v>
      </c>
      <c r="M122" s="228">
        <f>VLOOKUP(M$4,'Tüpoloogia tabel'!$C$1:$T$51,MATCH($A122,'Tüpoloogia tabel'!$C$1:$T$1,0),FALSE)</f>
        <v>58.536585365853654</v>
      </c>
      <c r="N122" s="228">
        <f>VLOOKUP(N$4,'Tüpoloogia tabel'!$C$1:$T$51,MATCH($A122,'Tüpoloogia tabel'!$C$1:$T$1,0),FALSE)</f>
        <v>95.121951219512198</v>
      </c>
      <c r="O122" s="245">
        <f>VLOOKUP(O$4,'Tüpoloogia tabel'!$C$1:$T$51,MATCH($A122,'Tüpoloogia tabel'!$C$1:$T$1,0),FALSE)</f>
        <v>0.22223966917021121</v>
      </c>
      <c r="P122" s="228">
        <f>VLOOKUP(P$4,'Tüpoloogia tabel'!$C$1:$T$51,MATCH($A122,'Tüpoloogia tabel'!$C$1:$T$1,0),FALSE)</f>
        <v>15.24390243902439</v>
      </c>
      <c r="Q122" s="335">
        <f t="shared" si="83"/>
        <v>3105.9090723115828</v>
      </c>
      <c r="R122" s="336">
        <f t="shared" si="100"/>
        <v>2399.8128676082988</v>
      </c>
      <c r="S122" s="14">
        <f t="shared" si="84"/>
        <v>803.53439343216962</v>
      </c>
      <c r="T122" s="336">
        <f t="shared" si="85"/>
        <v>803.53439343216962</v>
      </c>
      <c r="U122" s="4">
        <f t="shared" si="86"/>
        <v>15.839999999999989</v>
      </c>
      <c r="V122" s="337">
        <f t="shared" si="87"/>
        <v>690.25620470328374</v>
      </c>
      <c r="W122" s="338">
        <f t="shared" si="88"/>
        <v>3.1469272540566275</v>
      </c>
      <c r="X122" s="228">
        <f>VLOOKUP(X$4,'Tüpoloogia tabel'!$C$1:$T$51,MATCH($A122,'Tüpoloogia tabel'!$C$1:$T$1,0),FALSE)</f>
        <v>217.7103448275862</v>
      </c>
      <c r="Y122" s="228">
        <f>VLOOKUP(Y$4,'Tüpoloogia tabel'!$C$1:$T$51,MATCH($A122,'Tüpoloogia tabel'!$C$1:$T$1,0),FALSE)</f>
        <v>139.35862068965517</v>
      </c>
      <c r="Z122" s="229">
        <f>VLOOKUP(Z$4,'Tüpoloogia tabel'!$C$1:$T$51,MATCH($A122,'Tüpoloogia tabel'!$C$1:$T$1,0),FALSE)</f>
        <v>46.4</v>
      </c>
      <c r="AA122" s="235"/>
      <c r="AB122" s="235"/>
      <c r="AC122" s="15">
        <f>VLOOKUP(AC$4,'Tüpoloogia tabel'!$C$1:$T$51,MATCH($A122,'Tüpoloogia tabel'!$C$1:$T$1,0),FALSE)</f>
        <v>3.6636504065040651</v>
      </c>
      <c r="AD122" s="15">
        <f>VLOOKUP(AD$4,'Tüpoloogia tabel'!$C$1:$T$51,MATCH($A122,'Tüpoloogia tabel'!$C$1:$T$1,0),FALSE)</f>
        <v>2.5</v>
      </c>
      <c r="AE122" s="15">
        <f>VLOOKUP(AE$4,'Tüpoloogia tabel'!$C$1:$T$51,MATCH($A122,'Tüpoloogia tabel'!$C$1:$T$1,0),FALSE)</f>
        <v>2.2000000000000002</v>
      </c>
      <c r="AF122" s="15">
        <f>VLOOKUP(AF$4,'Tüpoloogia tabel'!$C$1:$T$51,MATCH($A122,'Tüpoloogia tabel'!$C$1:$T$1,0),FALSE)</f>
        <v>11.821259842519693</v>
      </c>
      <c r="AG122" s="15">
        <f>VLOOKUP(AG$4,'Tüpoloogia tabel'!$C$1:$T$51,MATCH($A122,'Tüpoloogia tabel'!$C$1:$T$1,0),FALSE)</f>
        <v>16.861008406980361</v>
      </c>
      <c r="AH122" s="15">
        <f>(VLOOKUP(AH$4,'Tüpoloogia tabel'!$C$1:$T$51,MATCH($A122,'Tüpoloogia tabel'!$C$1:$T$1,0),FALSE))*E122</f>
        <v>7.5</v>
      </c>
      <c r="AI122" s="15">
        <f>(VLOOKUP(AI$4,'Tüpoloogia tabel'!$C$1:$T$51,MATCH($A122,'Tüpoloogia tabel'!$C$1:$T$1,0),FALSE))*D122*E122</f>
        <v>6026.507950741272</v>
      </c>
      <c r="AJ122" s="15">
        <f t="shared" si="89"/>
        <v>158.53058694088227</v>
      </c>
      <c r="AK122" s="15">
        <f>VLOOKUP(AK$4,'Tüpoloogia tabel'!$C$1:$T$51,MATCH($A122,'Tüpoloogia tabel'!$C$1:$T$1,0),FALSE)</f>
        <v>0.8</v>
      </c>
      <c r="AL122" s="15">
        <f>VLOOKUP(AL$4,'Tüpoloogia tabel'!$C$1:$T$51,MATCH($A122,'Tüpoloogia tabel'!$C$1:$T$1,0),FALSE)</f>
        <v>0.8</v>
      </c>
      <c r="AM122" s="15">
        <f>VLOOKUP(AM$4,'Tüpoloogia tabel'!$C$1:$T$51,MATCH($A122,'Tüpoloogia tabel'!$C$1:$T$1,0),FALSE)</f>
        <v>0.7</v>
      </c>
      <c r="AN122" s="15">
        <f>VLOOKUP(AN$4,'Tüpoloogia tabel'!$C$1:$T$51,MATCH($A122,'Tüpoloogia tabel'!$C$1:$T$1,0),FALSE)</f>
        <v>0.7</v>
      </c>
      <c r="AO122" s="15">
        <f>VLOOKUP(AO$4,'Tüpoloogia tabel'!$C$1:$T$51,MATCH($A122,'Tüpoloogia tabel'!$C$1:$T$1,0),FALSE)</f>
        <v>2.99</v>
      </c>
      <c r="AP122" s="15">
        <f>VLOOKUP(AP$4,'Tüpoloogia tabel'!$C$1:$T$51,MATCH($A122,'Tüpoloogia tabel'!$C$1:$T$1,0),FALSE)</f>
        <v>2</v>
      </c>
      <c r="AQ122" s="15">
        <f>VLOOKUP(AQ$4,'Tüpoloogia tabel'!$C$1:$T$51,MATCH($A122,'Tüpoloogia tabel'!$C$1:$T$1,0),FALSE)</f>
        <v>2.9</v>
      </c>
      <c r="AR122" s="16">
        <f>VLOOKUP(AR$4,'Tüpoloogia tabel'!$C$1:$T$51,MATCH($A122,'Tüpoloogia tabel'!$C$1:$T$1,0),FALSE)</f>
        <v>0.26</v>
      </c>
      <c r="AS122" s="16">
        <f>VLOOKUP(AS$4,'Tüpoloogia tabel'!$C$1:$T$51,MATCH($A122,'Tüpoloogia tabel'!$C$1:$T$1,0),FALSE)</f>
        <v>0.49</v>
      </c>
      <c r="AT122" s="16">
        <f>VLOOKUP(AT$4,'Tüpoloogia tabel'!$C$1:$T$51,MATCH($A122,'Tüpoloogia tabel'!$C$1:$T$1,0),FALSE)</f>
        <v>0.40500000000000003</v>
      </c>
      <c r="AU122" s="16">
        <f>VLOOKUP(AU$4,'Tüpoloogia tabel'!$C$1:$T$51,MATCH($A122,'Tüpoloogia tabel'!$C$1:$T$1,0),FALSE)</f>
        <v>0.15</v>
      </c>
      <c r="AV122" s="16">
        <f>VLOOKUP(AV$4,'Tüpoloogia tabel'!$C$1:$T$51,MATCH($A122,'Tüpoloogia tabel'!$C$1:$T$1,0),FALSE)</f>
        <v>0.2</v>
      </c>
      <c r="AW122" s="16">
        <f>VLOOKUP(AW$4,'Tüpoloogia tabel'!$C$1:$T$51,MATCH($A122,'Tüpoloogia tabel'!$C$1:$T$1,0),FALSE)</f>
        <v>0.01</v>
      </c>
      <c r="AX122" s="16">
        <f>VLOOKUP(AX$4,'Tüpoloogia tabel'!$C$1:$T$51,MATCH($A122,'Tüpoloogia tabel'!$C$1:$T$1,0),FALSE)</f>
        <v>0</v>
      </c>
      <c r="AY122" s="16">
        <f>VLOOKUP(AY$4,'Tüpoloogia tabel'!$C$1:$T$51,MATCH($A122,'Tüpoloogia tabel'!$C$1:$T$1,0),FALSE)</f>
        <v>0.42</v>
      </c>
      <c r="AZ122" s="16">
        <f>VLOOKUP(AZ$4,'Tüpoloogia tabel'!$C$1:$T$51,MATCH($A122,'Tüpoloogia tabel'!$C$1:$T$1,0),FALSE)</f>
        <v>4.4000000000000004</v>
      </c>
      <c r="BA122" s="232">
        <f>VLOOKUP(BA$4,'Tüpoloogia tabel'!$C$1:$T$51,MATCH($A122,'Tüpoloogia tabel'!$C$1:$T$1,0),FALSE)</f>
        <v>0.30000000000000049</v>
      </c>
      <c r="BB122" s="232">
        <f>VLOOKUP(BB$4,'Tüpoloogia tabel'!$C$1:$T$51,MATCH($A122,'Tüpoloogia tabel'!$C$1:$T$1,0),FALSE)</f>
        <v>0.41499999999999998</v>
      </c>
      <c r="BC122" s="232">
        <f>VLOOKUP(BC$4,'Tüpoloogia tabel'!$C$1:$T$51,MATCH($A122,'Tüpoloogia tabel'!$C$1:$T$1,0),FALSE)</f>
        <v>0.35</v>
      </c>
      <c r="BD122" s="232">
        <f>VLOOKUP(BD$4,'Tüpoloogia tabel'!$C$1:$T$51,MATCH($A122,'Tüpoloogia tabel'!$C$1:$T$1,0),FALSE)</f>
        <v>0.35</v>
      </c>
      <c r="BE122" s="232">
        <f>VLOOKUP(BE$4,'Tüpoloogia tabel'!$C$1:$T$51,MATCH($A122,'Tüpoloogia tabel'!$C$1:$T$1,0),FALSE)</f>
        <v>0.30000000000000049</v>
      </c>
      <c r="BF122" s="16">
        <f>VLOOKUP(BF$4,'Tüpoloogia tabel'!$C$1:$T$51,MATCH($A122,'Tüpoloogia tabel'!$C$1:$T$1,0),FALSE)</f>
        <v>1.8000000000000023</v>
      </c>
      <c r="BG122" s="16">
        <f>VLOOKUP(BG$4,'Tüpoloogia tabel'!$C$1:$T$51,MATCH($A122,'Tüpoloogia tabel'!$C$1:$T$1,0),FALSE)</f>
        <v>2.1999999999999957</v>
      </c>
      <c r="BH122" s="16">
        <f>VLOOKUP(BH$4,'Tüpoloogia tabel'!$C$1:$T$51,MATCH($A122,'Tüpoloogia tabel'!$C$1:$T$1,0),FALSE)</f>
        <v>1.4599999999999991</v>
      </c>
      <c r="BI122" s="16">
        <f>VLOOKUP(BI$4,'Tüpoloogia tabel'!$C$1:$T$51,MATCH($A122,'Tüpoloogia tabel'!$C$1:$T$1,0),FALSE)</f>
        <v>1.5793333333333326</v>
      </c>
      <c r="BJ122" s="16">
        <f>VLOOKUP(BJ$4,'Tüpoloogia tabel'!$C$1:$T$51,MATCH($A122,'Tüpoloogia tabel'!$C$1:$T$1,0),FALSE)</f>
        <v>0.8</v>
      </c>
      <c r="BK122" s="16">
        <f>VLOOKUP(BK$4,'Tüpoloogia tabel'!$C$1:$T$51,MATCH($A122,'Tüpoloogia tabel'!$C$1:$T$1,0),FALSE)</f>
        <v>2.0649999999999999</v>
      </c>
      <c r="BL122" s="216">
        <f t="shared" si="90"/>
        <v>4606.3699141117886</v>
      </c>
      <c r="BM122" s="1">
        <v>4</v>
      </c>
      <c r="BN122" s="1">
        <v>0</v>
      </c>
      <c r="BO122" s="1">
        <f t="shared" si="91"/>
        <v>30</v>
      </c>
      <c r="BP122" s="217">
        <f t="shared" si="92"/>
        <v>158.53058694088227</v>
      </c>
      <c r="BQ122" s="217">
        <f t="shared" ref="BQ122:BS122" si="156">BP122</f>
        <v>158.53058694088227</v>
      </c>
      <c r="BR122" s="217">
        <f t="shared" si="156"/>
        <v>158.53058694088227</v>
      </c>
      <c r="BS122" s="217">
        <f t="shared" si="156"/>
        <v>158.53058694088227</v>
      </c>
      <c r="BT122" s="217">
        <f t="shared" si="94"/>
        <v>317.06117388176455</v>
      </c>
      <c r="BU122" s="217">
        <f t="shared" si="95"/>
        <v>800.29395752203322</v>
      </c>
      <c r="BV122" s="217">
        <f t="shared" si="96"/>
        <v>909.83364960716096</v>
      </c>
      <c r="BW122" s="217">
        <f t="shared" si="97"/>
        <v>558.76520792704719</v>
      </c>
      <c r="BX122" s="216">
        <f t="shared" si="98"/>
        <v>0.47782086803534762</v>
      </c>
      <c r="BY122" s="216">
        <f t="shared" si="102"/>
        <v>576.25196685062917</v>
      </c>
      <c r="BZ122" s="216">
        <f t="shared" si="103"/>
        <v>5741.3870888894653</v>
      </c>
      <c r="CA122" s="216">
        <f t="shared" si="104"/>
        <v>5182.6218809624179</v>
      </c>
      <c r="CB122" s="218">
        <f t="shared" si="99"/>
        <v>2.8406609399725231</v>
      </c>
    </row>
    <row r="123" spans="1:80" x14ac:dyDescent="0.25">
      <c r="A123" s="248" t="s">
        <v>475</v>
      </c>
      <c r="B123" s="231" t="s">
        <v>701</v>
      </c>
      <c r="C123" s="231" t="s">
        <v>462</v>
      </c>
      <c r="D123" s="249">
        <v>4</v>
      </c>
      <c r="E123" s="249">
        <v>4</v>
      </c>
      <c r="F123" s="250"/>
      <c r="G123" s="15">
        <f>(VLOOKUP(G$4,'Tüpoloogia tabel'!$C$1:$T$51,MATCH($A123,'Tüpoloogia tabel'!$C$1:$T$1,0),FALSE))*D123</f>
        <v>803.53439343216962</v>
      </c>
      <c r="H123" s="15">
        <f>(VLOOKUP(H$4,'Tüpoloogia tabel'!$C$1:$T$51,MATCH($A123,'Tüpoloogia tabel'!$C$1:$T$1,0),FALSE))*D123*E123</f>
        <v>39.387785520712349</v>
      </c>
      <c r="I123" s="15">
        <f>(VLOOKUP(I$4,'Tüpoloogia tabel'!$C$1:$T$51,MATCH($A123,'Tüpoloogia tabel'!$C$1:$T$1,0),FALSE))*D123*E123</f>
        <v>136.94114800391705</v>
      </c>
      <c r="J123" s="15">
        <f>(VLOOKUP(J$4,'Tüpoloogia tabel'!$C$1:$T$51,MATCH($A123,'Tüpoloogia tabel'!$C$1:$T$1,0),FALSE))*D123*E123</f>
        <v>3041.2878911434505</v>
      </c>
      <c r="K123" s="15">
        <f>(VLOOKUP(K$4,'Tüpoloogia tabel'!$C$1:$T$51,MATCH($A123,'Tüpoloogia tabel'!$C$1:$T$1,0),FALSE))*D123*E123</f>
        <v>2432.5896873904039</v>
      </c>
      <c r="L123" s="244">
        <f>VLOOKUP(L$4,'Tüpoloogia tabel'!$C$1:$T$51,MATCH($A123,'Tüpoloogia tabel'!$C$1:$T$1,0),FALSE)</f>
        <v>38.414634146341463</v>
      </c>
      <c r="M123" s="228">
        <f>VLOOKUP(M$4,'Tüpoloogia tabel'!$C$1:$T$51,MATCH($A123,'Tüpoloogia tabel'!$C$1:$T$1,0),FALSE)</f>
        <v>58.536585365853654</v>
      </c>
      <c r="N123" s="228">
        <f>VLOOKUP(N$4,'Tüpoloogia tabel'!$C$1:$T$51,MATCH($A123,'Tüpoloogia tabel'!$C$1:$T$1,0),FALSE)</f>
        <v>95.121951219512198</v>
      </c>
      <c r="O123" s="245">
        <f>VLOOKUP(O$4,'Tüpoloogia tabel'!$C$1:$T$51,MATCH($A123,'Tüpoloogia tabel'!$C$1:$T$1,0),FALSE)</f>
        <v>0.22223966917021121</v>
      </c>
      <c r="P123" s="228">
        <f>VLOOKUP(P$4,'Tüpoloogia tabel'!$C$1:$T$51,MATCH($A123,'Tüpoloogia tabel'!$C$1:$T$1,0),FALSE)</f>
        <v>15.24390243902439</v>
      </c>
      <c r="Q123" s="335">
        <f t="shared" si="83"/>
        <v>5490.0927689738728</v>
      </c>
      <c r="R123" s="336">
        <f t="shared" si="100"/>
        <v>4254.1363682833507</v>
      </c>
      <c r="S123" s="14">
        <f t="shared" si="84"/>
        <v>803.53439343216962</v>
      </c>
      <c r="T123" s="336">
        <f t="shared" si="85"/>
        <v>803.53439343216962</v>
      </c>
      <c r="U123" s="4">
        <f t="shared" si="86"/>
        <v>15.839999999999989</v>
      </c>
      <c r="V123" s="337">
        <f t="shared" si="87"/>
        <v>1220.1164006905224</v>
      </c>
      <c r="W123" s="338">
        <f t="shared" si="88"/>
        <v>3.6942112490402725</v>
      </c>
      <c r="X123" s="228">
        <f>VLOOKUP(X$4,'Tüpoloogia tabel'!$C$1:$T$51,MATCH($A123,'Tüpoloogia tabel'!$C$1:$T$1,0),FALSE)</f>
        <v>217.7103448275862</v>
      </c>
      <c r="Y123" s="228">
        <f>VLOOKUP(Y$4,'Tüpoloogia tabel'!$C$1:$T$51,MATCH($A123,'Tüpoloogia tabel'!$C$1:$T$1,0),FALSE)</f>
        <v>139.35862068965517</v>
      </c>
      <c r="Z123" s="229">
        <f>VLOOKUP(Z$4,'Tüpoloogia tabel'!$C$1:$T$51,MATCH($A123,'Tüpoloogia tabel'!$C$1:$T$1,0),FALSE)</f>
        <v>46.4</v>
      </c>
      <c r="AA123" s="235"/>
      <c r="AB123" s="235"/>
      <c r="AC123" s="15">
        <f>VLOOKUP(AC$4,'Tüpoloogia tabel'!$C$1:$T$51,MATCH($A123,'Tüpoloogia tabel'!$C$1:$T$1,0),FALSE)</f>
        <v>3.6636504065040651</v>
      </c>
      <c r="AD123" s="15">
        <f>VLOOKUP(AD$4,'Tüpoloogia tabel'!$C$1:$T$51,MATCH($A123,'Tüpoloogia tabel'!$C$1:$T$1,0),FALSE)</f>
        <v>2.5</v>
      </c>
      <c r="AE123" s="15">
        <f>VLOOKUP(AE$4,'Tüpoloogia tabel'!$C$1:$T$51,MATCH($A123,'Tüpoloogia tabel'!$C$1:$T$1,0),FALSE)</f>
        <v>2.2000000000000002</v>
      </c>
      <c r="AF123" s="15">
        <f>VLOOKUP(AF$4,'Tüpoloogia tabel'!$C$1:$T$51,MATCH($A123,'Tüpoloogia tabel'!$C$1:$T$1,0),FALSE)</f>
        <v>11.821259842519693</v>
      </c>
      <c r="AG123" s="15">
        <f>VLOOKUP(AG$4,'Tüpoloogia tabel'!$C$1:$T$51,MATCH($A123,'Tüpoloogia tabel'!$C$1:$T$1,0),FALSE)</f>
        <v>16.861008406980361</v>
      </c>
      <c r="AH123" s="15">
        <f>(VLOOKUP(AH$4,'Tüpoloogia tabel'!$C$1:$T$51,MATCH($A123,'Tüpoloogia tabel'!$C$1:$T$1,0),FALSE))*E123</f>
        <v>10</v>
      </c>
      <c r="AI123" s="15">
        <f>(VLOOKUP(AI$4,'Tüpoloogia tabel'!$C$1:$T$51,MATCH($A123,'Tüpoloogia tabel'!$C$1:$T$1,0),FALSE))*D123*E123</f>
        <v>8035.343934321696</v>
      </c>
      <c r="AJ123" s="15">
        <f t="shared" si="89"/>
        <v>158.53058694088227</v>
      </c>
      <c r="AK123" s="15">
        <f>VLOOKUP(AK$4,'Tüpoloogia tabel'!$C$1:$T$51,MATCH($A123,'Tüpoloogia tabel'!$C$1:$T$1,0),FALSE)</f>
        <v>0.8</v>
      </c>
      <c r="AL123" s="15">
        <f>VLOOKUP(AL$4,'Tüpoloogia tabel'!$C$1:$T$51,MATCH($A123,'Tüpoloogia tabel'!$C$1:$T$1,0),FALSE)</f>
        <v>0.8</v>
      </c>
      <c r="AM123" s="15">
        <f>VLOOKUP(AM$4,'Tüpoloogia tabel'!$C$1:$T$51,MATCH($A123,'Tüpoloogia tabel'!$C$1:$T$1,0),FALSE)</f>
        <v>0.7</v>
      </c>
      <c r="AN123" s="15">
        <f>VLOOKUP(AN$4,'Tüpoloogia tabel'!$C$1:$T$51,MATCH($A123,'Tüpoloogia tabel'!$C$1:$T$1,0),FALSE)</f>
        <v>0.7</v>
      </c>
      <c r="AO123" s="15">
        <f>VLOOKUP(AO$4,'Tüpoloogia tabel'!$C$1:$T$51,MATCH($A123,'Tüpoloogia tabel'!$C$1:$T$1,0),FALSE)</f>
        <v>2.99</v>
      </c>
      <c r="AP123" s="15">
        <f>VLOOKUP(AP$4,'Tüpoloogia tabel'!$C$1:$T$51,MATCH($A123,'Tüpoloogia tabel'!$C$1:$T$1,0),FALSE)</f>
        <v>2</v>
      </c>
      <c r="AQ123" s="15">
        <f>VLOOKUP(AQ$4,'Tüpoloogia tabel'!$C$1:$T$51,MATCH($A123,'Tüpoloogia tabel'!$C$1:$T$1,0),FALSE)</f>
        <v>2.9</v>
      </c>
      <c r="AR123" s="16">
        <f>VLOOKUP(AR$4,'Tüpoloogia tabel'!$C$1:$T$51,MATCH($A123,'Tüpoloogia tabel'!$C$1:$T$1,0),FALSE)</f>
        <v>0.26</v>
      </c>
      <c r="AS123" s="16">
        <f>VLOOKUP(AS$4,'Tüpoloogia tabel'!$C$1:$T$51,MATCH($A123,'Tüpoloogia tabel'!$C$1:$T$1,0),FALSE)</f>
        <v>0.49</v>
      </c>
      <c r="AT123" s="16">
        <f>VLOOKUP(AT$4,'Tüpoloogia tabel'!$C$1:$T$51,MATCH($A123,'Tüpoloogia tabel'!$C$1:$T$1,0),FALSE)</f>
        <v>0.40500000000000003</v>
      </c>
      <c r="AU123" s="16">
        <f>VLOOKUP(AU$4,'Tüpoloogia tabel'!$C$1:$T$51,MATCH($A123,'Tüpoloogia tabel'!$C$1:$T$1,0),FALSE)</f>
        <v>0.15</v>
      </c>
      <c r="AV123" s="16">
        <f>VLOOKUP(AV$4,'Tüpoloogia tabel'!$C$1:$T$51,MATCH($A123,'Tüpoloogia tabel'!$C$1:$T$1,0),FALSE)</f>
        <v>0.2</v>
      </c>
      <c r="AW123" s="16">
        <f>VLOOKUP(AW$4,'Tüpoloogia tabel'!$C$1:$T$51,MATCH($A123,'Tüpoloogia tabel'!$C$1:$T$1,0),FALSE)</f>
        <v>0.01</v>
      </c>
      <c r="AX123" s="16">
        <f>VLOOKUP(AX$4,'Tüpoloogia tabel'!$C$1:$T$51,MATCH($A123,'Tüpoloogia tabel'!$C$1:$T$1,0),FALSE)</f>
        <v>0</v>
      </c>
      <c r="AY123" s="16">
        <f>VLOOKUP(AY$4,'Tüpoloogia tabel'!$C$1:$T$51,MATCH($A123,'Tüpoloogia tabel'!$C$1:$T$1,0),FALSE)</f>
        <v>0.42</v>
      </c>
      <c r="AZ123" s="16">
        <f>VLOOKUP(AZ$4,'Tüpoloogia tabel'!$C$1:$T$51,MATCH($A123,'Tüpoloogia tabel'!$C$1:$T$1,0),FALSE)</f>
        <v>4.4000000000000004</v>
      </c>
      <c r="BA123" s="232">
        <f>VLOOKUP(BA$4,'Tüpoloogia tabel'!$C$1:$T$51,MATCH($A123,'Tüpoloogia tabel'!$C$1:$T$1,0),FALSE)</f>
        <v>0.30000000000000049</v>
      </c>
      <c r="BB123" s="232">
        <f>VLOOKUP(BB$4,'Tüpoloogia tabel'!$C$1:$T$51,MATCH($A123,'Tüpoloogia tabel'!$C$1:$T$1,0),FALSE)</f>
        <v>0.41499999999999998</v>
      </c>
      <c r="BC123" s="232">
        <f>VLOOKUP(BC$4,'Tüpoloogia tabel'!$C$1:$T$51,MATCH($A123,'Tüpoloogia tabel'!$C$1:$T$1,0),FALSE)</f>
        <v>0.35</v>
      </c>
      <c r="BD123" s="232">
        <f>VLOOKUP(BD$4,'Tüpoloogia tabel'!$C$1:$T$51,MATCH($A123,'Tüpoloogia tabel'!$C$1:$T$1,0),FALSE)</f>
        <v>0.35</v>
      </c>
      <c r="BE123" s="232">
        <f>VLOOKUP(BE$4,'Tüpoloogia tabel'!$C$1:$T$51,MATCH($A123,'Tüpoloogia tabel'!$C$1:$T$1,0),FALSE)</f>
        <v>0.30000000000000049</v>
      </c>
      <c r="BF123" s="16">
        <f>VLOOKUP(BF$4,'Tüpoloogia tabel'!$C$1:$T$51,MATCH($A123,'Tüpoloogia tabel'!$C$1:$T$1,0),FALSE)</f>
        <v>1.8000000000000023</v>
      </c>
      <c r="BG123" s="16">
        <f>VLOOKUP(BG$4,'Tüpoloogia tabel'!$C$1:$T$51,MATCH($A123,'Tüpoloogia tabel'!$C$1:$T$1,0),FALSE)</f>
        <v>2.1999999999999957</v>
      </c>
      <c r="BH123" s="16">
        <f>VLOOKUP(BH$4,'Tüpoloogia tabel'!$C$1:$T$51,MATCH($A123,'Tüpoloogia tabel'!$C$1:$T$1,0),FALSE)</f>
        <v>1.4599999999999991</v>
      </c>
      <c r="BI123" s="16">
        <f>VLOOKUP(BI$4,'Tüpoloogia tabel'!$C$1:$T$51,MATCH($A123,'Tüpoloogia tabel'!$C$1:$T$1,0),FALSE)</f>
        <v>1.5793333333333326</v>
      </c>
      <c r="BJ123" s="16">
        <f>VLOOKUP(BJ$4,'Tüpoloogia tabel'!$C$1:$T$51,MATCH($A123,'Tüpoloogia tabel'!$C$1:$T$1,0),FALSE)</f>
        <v>0.8</v>
      </c>
      <c r="BK123" s="16">
        <f>VLOOKUP(BK$4,'Tüpoloogia tabel'!$C$1:$T$51,MATCH($A123,'Tüpoloogia tabel'!$C$1:$T$1,0),FALSE)</f>
        <v>2.0649999999999999</v>
      </c>
      <c r="BL123" s="216">
        <f t="shared" si="90"/>
        <v>7202.5351262250315</v>
      </c>
      <c r="BM123" s="1">
        <v>4</v>
      </c>
      <c r="BN123" s="1">
        <v>0</v>
      </c>
      <c r="BO123" s="1">
        <f t="shared" si="91"/>
        <v>40</v>
      </c>
      <c r="BP123" s="217">
        <f t="shared" si="92"/>
        <v>158.53058694088227</v>
      </c>
      <c r="BQ123" s="217">
        <f t="shared" ref="BQ123:BS123" si="157">BP123</f>
        <v>158.53058694088227</v>
      </c>
      <c r="BR123" s="217">
        <f t="shared" si="157"/>
        <v>158.53058694088227</v>
      </c>
      <c r="BS123" s="217">
        <f t="shared" si="157"/>
        <v>158.53058694088227</v>
      </c>
      <c r="BT123" s="217">
        <f t="shared" si="94"/>
        <v>475.59176082264685</v>
      </c>
      <c r="BU123" s="217">
        <f t="shared" si="95"/>
        <v>1409.4114800391706</v>
      </c>
      <c r="BV123" s="217">
        <f t="shared" si="96"/>
        <v>1608.247706028234</v>
      </c>
      <c r="BW123" s="217">
        <f t="shared" si="97"/>
        <v>856.28441749330671</v>
      </c>
      <c r="BX123" s="216">
        <f t="shared" si="98"/>
        <v>0.76922109762740531</v>
      </c>
      <c r="BY123" s="216">
        <f t="shared" si="102"/>
        <v>927.6806437386507</v>
      </c>
      <c r="BZ123" s="216">
        <f t="shared" si="103"/>
        <v>8986.5001874569898</v>
      </c>
      <c r="CA123" s="216">
        <f t="shared" si="104"/>
        <v>8130.2157699636819</v>
      </c>
      <c r="CB123" s="218">
        <f t="shared" si="99"/>
        <v>3.3422059676186038</v>
      </c>
    </row>
    <row r="124" spans="1:80" x14ac:dyDescent="0.25">
      <c r="A124" s="248" t="s">
        <v>475</v>
      </c>
      <c r="B124" s="231" t="s">
        <v>702</v>
      </c>
      <c r="C124" s="231" t="s">
        <v>462</v>
      </c>
      <c r="D124" s="249">
        <v>4</v>
      </c>
      <c r="E124" s="249">
        <v>5</v>
      </c>
      <c r="F124" s="250"/>
      <c r="G124" s="15">
        <f>(VLOOKUP(G$4,'Tüpoloogia tabel'!$C$1:$T$51,MATCH($A124,'Tüpoloogia tabel'!$C$1:$T$1,0),FALSE))*D124</f>
        <v>803.53439343216962</v>
      </c>
      <c r="H124" s="15">
        <f>(VLOOKUP(H$4,'Tüpoloogia tabel'!$C$1:$T$51,MATCH($A124,'Tüpoloogia tabel'!$C$1:$T$1,0),FALSE))*D124*E124</f>
        <v>49.234731900890438</v>
      </c>
      <c r="I124" s="15">
        <f>(VLOOKUP(I$4,'Tüpoloogia tabel'!$C$1:$T$51,MATCH($A124,'Tüpoloogia tabel'!$C$1:$T$1,0),FALSE))*D124*E124</f>
        <v>171.17643500489632</v>
      </c>
      <c r="J124" s="15">
        <f>(VLOOKUP(J$4,'Tüpoloogia tabel'!$C$1:$T$51,MATCH($A124,'Tüpoloogia tabel'!$C$1:$T$1,0),FALSE))*D124*E124</f>
        <v>3801.6098639293132</v>
      </c>
      <c r="K124" s="15">
        <f>(VLOOKUP(K$4,'Tüpoloogia tabel'!$C$1:$T$51,MATCH($A124,'Tüpoloogia tabel'!$C$1:$T$1,0),FALSE))*D124*E124</f>
        <v>3040.7371092380049</v>
      </c>
      <c r="L124" s="244">
        <f>VLOOKUP(L$4,'Tüpoloogia tabel'!$C$1:$T$51,MATCH($A124,'Tüpoloogia tabel'!$C$1:$T$1,0),FALSE)</f>
        <v>38.414634146341463</v>
      </c>
      <c r="M124" s="228">
        <f>VLOOKUP(M$4,'Tüpoloogia tabel'!$C$1:$T$51,MATCH($A124,'Tüpoloogia tabel'!$C$1:$T$1,0),FALSE)</f>
        <v>58.536585365853654</v>
      </c>
      <c r="N124" s="228">
        <f>VLOOKUP(N$4,'Tüpoloogia tabel'!$C$1:$T$51,MATCH($A124,'Tüpoloogia tabel'!$C$1:$T$1,0),FALSE)</f>
        <v>95.121951219512198</v>
      </c>
      <c r="O124" s="245">
        <f>VLOOKUP(O$4,'Tüpoloogia tabel'!$C$1:$T$51,MATCH($A124,'Tüpoloogia tabel'!$C$1:$T$1,0),FALSE)</f>
        <v>0.22223966917021121</v>
      </c>
      <c r="P124" s="228">
        <f>VLOOKUP(P$4,'Tüpoloogia tabel'!$C$1:$T$51,MATCH($A124,'Tüpoloogia tabel'!$C$1:$T$1,0),FALSE)</f>
        <v>15.24390243902439</v>
      </c>
      <c r="Q124" s="335">
        <f t="shared" si="83"/>
        <v>8548.716801915376</v>
      </c>
      <c r="R124" s="336">
        <f t="shared" si="100"/>
        <v>6633.0128080278764</v>
      </c>
      <c r="S124" s="14">
        <f t="shared" si="84"/>
        <v>803.53439343216962</v>
      </c>
      <c r="T124" s="336">
        <f t="shared" si="85"/>
        <v>803.53439343216962</v>
      </c>
      <c r="U124" s="4">
        <f t="shared" si="86"/>
        <v>15.839999999999989</v>
      </c>
      <c r="V124" s="337">
        <f t="shared" si="87"/>
        <v>1899.8639938874992</v>
      </c>
      <c r="W124" s="338">
        <f t="shared" si="88"/>
        <v>4.3240864964676131</v>
      </c>
      <c r="X124" s="228">
        <f>VLOOKUP(X$4,'Tüpoloogia tabel'!$C$1:$T$51,MATCH($A124,'Tüpoloogia tabel'!$C$1:$T$1,0),FALSE)</f>
        <v>217.7103448275862</v>
      </c>
      <c r="Y124" s="228">
        <f>VLOOKUP(Y$4,'Tüpoloogia tabel'!$C$1:$T$51,MATCH($A124,'Tüpoloogia tabel'!$C$1:$T$1,0),FALSE)</f>
        <v>139.35862068965517</v>
      </c>
      <c r="Z124" s="229">
        <f>VLOOKUP(Z$4,'Tüpoloogia tabel'!$C$1:$T$51,MATCH($A124,'Tüpoloogia tabel'!$C$1:$T$1,0),FALSE)</f>
        <v>46.4</v>
      </c>
      <c r="AA124" s="235"/>
      <c r="AB124" s="235"/>
      <c r="AC124" s="15">
        <f>VLOOKUP(AC$4,'Tüpoloogia tabel'!$C$1:$T$51,MATCH($A124,'Tüpoloogia tabel'!$C$1:$T$1,0),FALSE)</f>
        <v>3.6636504065040651</v>
      </c>
      <c r="AD124" s="15">
        <f>VLOOKUP(AD$4,'Tüpoloogia tabel'!$C$1:$T$51,MATCH($A124,'Tüpoloogia tabel'!$C$1:$T$1,0),FALSE)</f>
        <v>2.5</v>
      </c>
      <c r="AE124" s="15">
        <f>VLOOKUP(AE$4,'Tüpoloogia tabel'!$C$1:$T$51,MATCH($A124,'Tüpoloogia tabel'!$C$1:$T$1,0),FALSE)</f>
        <v>2.2000000000000002</v>
      </c>
      <c r="AF124" s="15">
        <f>VLOOKUP(AF$4,'Tüpoloogia tabel'!$C$1:$T$51,MATCH($A124,'Tüpoloogia tabel'!$C$1:$T$1,0),FALSE)</f>
        <v>11.821259842519693</v>
      </c>
      <c r="AG124" s="15">
        <f>VLOOKUP(AG$4,'Tüpoloogia tabel'!$C$1:$T$51,MATCH($A124,'Tüpoloogia tabel'!$C$1:$T$1,0),FALSE)</f>
        <v>16.861008406980361</v>
      </c>
      <c r="AH124" s="15">
        <f>(VLOOKUP(AH$4,'Tüpoloogia tabel'!$C$1:$T$51,MATCH($A124,'Tüpoloogia tabel'!$C$1:$T$1,0),FALSE))*E124</f>
        <v>12.5</v>
      </c>
      <c r="AI124" s="15">
        <f>(VLOOKUP(AI$4,'Tüpoloogia tabel'!$C$1:$T$51,MATCH($A124,'Tüpoloogia tabel'!$C$1:$T$1,0),FALSE))*D124*E124</f>
        <v>10044.17991790212</v>
      </c>
      <c r="AJ124" s="15">
        <f t="shared" si="89"/>
        <v>158.53058694088227</v>
      </c>
      <c r="AK124" s="15">
        <f>VLOOKUP(AK$4,'Tüpoloogia tabel'!$C$1:$T$51,MATCH($A124,'Tüpoloogia tabel'!$C$1:$T$1,0),FALSE)</f>
        <v>0.8</v>
      </c>
      <c r="AL124" s="15">
        <f>VLOOKUP(AL$4,'Tüpoloogia tabel'!$C$1:$T$51,MATCH($A124,'Tüpoloogia tabel'!$C$1:$T$1,0),FALSE)</f>
        <v>0.8</v>
      </c>
      <c r="AM124" s="15">
        <f>VLOOKUP(AM$4,'Tüpoloogia tabel'!$C$1:$T$51,MATCH($A124,'Tüpoloogia tabel'!$C$1:$T$1,0),FALSE)</f>
        <v>0.7</v>
      </c>
      <c r="AN124" s="15">
        <f>VLOOKUP(AN$4,'Tüpoloogia tabel'!$C$1:$T$51,MATCH($A124,'Tüpoloogia tabel'!$C$1:$T$1,0),FALSE)</f>
        <v>0.7</v>
      </c>
      <c r="AO124" s="15">
        <f>VLOOKUP(AO$4,'Tüpoloogia tabel'!$C$1:$T$51,MATCH($A124,'Tüpoloogia tabel'!$C$1:$T$1,0),FALSE)</f>
        <v>2.99</v>
      </c>
      <c r="AP124" s="15">
        <f>VLOOKUP(AP$4,'Tüpoloogia tabel'!$C$1:$T$51,MATCH($A124,'Tüpoloogia tabel'!$C$1:$T$1,0),FALSE)</f>
        <v>2</v>
      </c>
      <c r="AQ124" s="15">
        <f>VLOOKUP(AQ$4,'Tüpoloogia tabel'!$C$1:$T$51,MATCH($A124,'Tüpoloogia tabel'!$C$1:$T$1,0),FALSE)</f>
        <v>2.9</v>
      </c>
      <c r="AR124" s="16">
        <f>VLOOKUP(AR$4,'Tüpoloogia tabel'!$C$1:$T$51,MATCH($A124,'Tüpoloogia tabel'!$C$1:$T$1,0),FALSE)</f>
        <v>0.26</v>
      </c>
      <c r="AS124" s="16">
        <f>VLOOKUP(AS$4,'Tüpoloogia tabel'!$C$1:$T$51,MATCH($A124,'Tüpoloogia tabel'!$C$1:$T$1,0),FALSE)</f>
        <v>0.49</v>
      </c>
      <c r="AT124" s="16">
        <f>VLOOKUP(AT$4,'Tüpoloogia tabel'!$C$1:$T$51,MATCH($A124,'Tüpoloogia tabel'!$C$1:$T$1,0),FALSE)</f>
        <v>0.40500000000000003</v>
      </c>
      <c r="AU124" s="16">
        <f>VLOOKUP(AU$4,'Tüpoloogia tabel'!$C$1:$T$51,MATCH($A124,'Tüpoloogia tabel'!$C$1:$T$1,0),FALSE)</f>
        <v>0.15</v>
      </c>
      <c r="AV124" s="16">
        <f>VLOOKUP(AV$4,'Tüpoloogia tabel'!$C$1:$T$51,MATCH($A124,'Tüpoloogia tabel'!$C$1:$T$1,0),FALSE)</f>
        <v>0.2</v>
      </c>
      <c r="AW124" s="16">
        <f>VLOOKUP(AW$4,'Tüpoloogia tabel'!$C$1:$T$51,MATCH($A124,'Tüpoloogia tabel'!$C$1:$T$1,0),FALSE)</f>
        <v>0.01</v>
      </c>
      <c r="AX124" s="16">
        <f>VLOOKUP(AX$4,'Tüpoloogia tabel'!$C$1:$T$51,MATCH($A124,'Tüpoloogia tabel'!$C$1:$T$1,0),FALSE)</f>
        <v>0</v>
      </c>
      <c r="AY124" s="16">
        <f>VLOOKUP(AY$4,'Tüpoloogia tabel'!$C$1:$T$51,MATCH($A124,'Tüpoloogia tabel'!$C$1:$T$1,0),FALSE)</f>
        <v>0.42</v>
      </c>
      <c r="AZ124" s="16">
        <f>VLOOKUP(AZ$4,'Tüpoloogia tabel'!$C$1:$T$51,MATCH($A124,'Tüpoloogia tabel'!$C$1:$T$1,0),FALSE)</f>
        <v>4.4000000000000004</v>
      </c>
      <c r="BA124" s="232">
        <f>VLOOKUP(BA$4,'Tüpoloogia tabel'!$C$1:$T$51,MATCH($A124,'Tüpoloogia tabel'!$C$1:$T$1,0),FALSE)</f>
        <v>0.30000000000000049</v>
      </c>
      <c r="BB124" s="232">
        <f>VLOOKUP(BB$4,'Tüpoloogia tabel'!$C$1:$T$51,MATCH($A124,'Tüpoloogia tabel'!$C$1:$T$1,0),FALSE)</f>
        <v>0.41499999999999998</v>
      </c>
      <c r="BC124" s="232">
        <f>VLOOKUP(BC$4,'Tüpoloogia tabel'!$C$1:$T$51,MATCH($A124,'Tüpoloogia tabel'!$C$1:$T$1,0),FALSE)</f>
        <v>0.35</v>
      </c>
      <c r="BD124" s="232">
        <f>VLOOKUP(BD$4,'Tüpoloogia tabel'!$C$1:$T$51,MATCH($A124,'Tüpoloogia tabel'!$C$1:$T$1,0),FALSE)</f>
        <v>0.35</v>
      </c>
      <c r="BE124" s="232">
        <f>VLOOKUP(BE$4,'Tüpoloogia tabel'!$C$1:$T$51,MATCH($A124,'Tüpoloogia tabel'!$C$1:$T$1,0),FALSE)</f>
        <v>0.30000000000000049</v>
      </c>
      <c r="BF124" s="16">
        <f>VLOOKUP(BF$4,'Tüpoloogia tabel'!$C$1:$T$51,MATCH($A124,'Tüpoloogia tabel'!$C$1:$T$1,0),FALSE)</f>
        <v>1.8000000000000023</v>
      </c>
      <c r="BG124" s="16">
        <f>VLOOKUP(BG$4,'Tüpoloogia tabel'!$C$1:$T$51,MATCH($A124,'Tüpoloogia tabel'!$C$1:$T$1,0),FALSE)</f>
        <v>2.1999999999999957</v>
      </c>
      <c r="BH124" s="16">
        <f>VLOOKUP(BH$4,'Tüpoloogia tabel'!$C$1:$T$51,MATCH($A124,'Tüpoloogia tabel'!$C$1:$T$1,0),FALSE)</f>
        <v>1.4599999999999991</v>
      </c>
      <c r="BI124" s="16">
        <f>VLOOKUP(BI$4,'Tüpoloogia tabel'!$C$1:$T$51,MATCH($A124,'Tüpoloogia tabel'!$C$1:$T$1,0),FALSE)</f>
        <v>1.5793333333333326</v>
      </c>
      <c r="BJ124" s="16">
        <f>VLOOKUP(BJ$4,'Tüpoloogia tabel'!$C$1:$T$51,MATCH($A124,'Tüpoloogia tabel'!$C$1:$T$1,0),FALSE)</f>
        <v>0.8</v>
      </c>
      <c r="BK124" s="16">
        <f>VLOOKUP(BK$4,'Tüpoloogia tabel'!$C$1:$T$51,MATCH($A124,'Tüpoloogia tabel'!$C$1:$T$1,0),FALSE)</f>
        <v>2.0649999999999999</v>
      </c>
      <c r="BL124" s="216">
        <f t="shared" si="90"/>
        <v>10533.106223734303</v>
      </c>
      <c r="BM124" s="1">
        <v>4</v>
      </c>
      <c r="BN124" s="1">
        <v>0</v>
      </c>
      <c r="BO124" s="1">
        <f t="shared" si="91"/>
        <v>50</v>
      </c>
      <c r="BP124" s="217">
        <f t="shared" si="92"/>
        <v>158.53058694088227</v>
      </c>
      <c r="BQ124" s="217">
        <f t="shared" ref="BQ124:BS124" si="158">BP124</f>
        <v>158.53058694088227</v>
      </c>
      <c r="BR124" s="217">
        <f t="shared" si="158"/>
        <v>158.53058694088227</v>
      </c>
      <c r="BS124" s="217">
        <f t="shared" si="158"/>
        <v>158.53058694088227</v>
      </c>
      <c r="BT124" s="217">
        <f t="shared" si="94"/>
        <v>634.12234776352909</v>
      </c>
      <c r="BU124" s="217">
        <f t="shared" si="95"/>
        <v>2189.7054375612042</v>
      </c>
      <c r="BV124" s="217">
        <f t="shared" si="96"/>
        <v>2504.2298490586495</v>
      </c>
      <c r="BW124" s="217">
        <f t="shared" si="97"/>
        <v>1236.7822234354901</v>
      </c>
      <c r="BX124" s="216">
        <f t="shared" si="98"/>
        <v>1.1430529238758114</v>
      </c>
      <c r="BY124" s="216">
        <f t="shared" si="102"/>
        <v>1378.5218261942284</v>
      </c>
      <c r="BZ124" s="216">
        <f t="shared" si="103"/>
        <v>13148.410273364021</v>
      </c>
      <c r="CA124" s="216">
        <f t="shared" si="104"/>
        <v>11911.628049928531</v>
      </c>
      <c r="CB124" s="218">
        <f t="shared" si="99"/>
        <v>3.9173488604917681</v>
      </c>
    </row>
    <row r="125" spans="1:80" x14ac:dyDescent="0.25">
      <c r="A125" s="248" t="s">
        <v>475</v>
      </c>
      <c r="B125" s="231" t="s">
        <v>703</v>
      </c>
      <c r="C125" s="231" t="s">
        <v>462</v>
      </c>
      <c r="D125" s="249">
        <v>5</v>
      </c>
      <c r="E125" s="249">
        <v>1</v>
      </c>
      <c r="F125" s="250"/>
      <c r="G125" s="15">
        <f>(VLOOKUP(G$4,'Tüpoloogia tabel'!$C$1:$T$51,MATCH($A125,'Tüpoloogia tabel'!$C$1:$T$1,0),FALSE))*D125</f>
        <v>1004.417991790212</v>
      </c>
      <c r="H125" s="15">
        <f>(VLOOKUP(H$4,'Tüpoloogia tabel'!$C$1:$T$51,MATCH($A125,'Tüpoloogia tabel'!$C$1:$T$1,0),FALSE))*D125*E125</f>
        <v>12.308682975222609</v>
      </c>
      <c r="I125" s="15">
        <f>(VLOOKUP(I$4,'Tüpoloogia tabel'!$C$1:$T$51,MATCH($A125,'Tüpoloogia tabel'!$C$1:$T$1,0),FALSE))*D125*E125</f>
        <v>42.79410875122408</v>
      </c>
      <c r="J125" s="15">
        <f>(VLOOKUP(J$4,'Tüpoloogia tabel'!$C$1:$T$51,MATCH($A125,'Tüpoloogia tabel'!$C$1:$T$1,0),FALSE))*D125*E125</f>
        <v>950.40246598232829</v>
      </c>
      <c r="K125" s="15">
        <f>(VLOOKUP(K$4,'Tüpoloogia tabel'!$C$1:$T$51,MATCH($A125,'Tüpoloogia tabel'!$C$1:$T$1,0),FALSE))*D125*E125</f>
        <v>760.18427730950123</v>
      </c>
      <c r="L125" s="244">
        <f>VLOOKUP(L$4,'Tüpoloogia tabel'!$C$1:$T$51,MATCH($A125,'Tüpoloogia tabel'!$C$1:$T$1,0),FALSE)</f>
        <v>38.414634146341463</v>
      </c>
      <c r="M125" s="228">
        <f>VLOOKUP(M$4,'Tüpoloogia tabel'!$C$1:$T$51,MATCH($A125,'Tüpoloogia tabel'!$C$1:$T$1,0),FALSE)</f>
        <v>58.536585365853654</v>
      </c>
      <c r="N125" s="228">
        <f>VLOOKUP(N$4,'Tüpoloogia tabel'!$C$1:$T$51,MATCH($A125,'Tüpoloogia tabel'!$C$1:$T$1,0),FALSE)</f>
        <v>95.121951219512198</v>
      </c>
      <c r="O125" s="245">
        <f>VLOOKUP(O$4,'Tüpoloogia tabel'!$C$1:$T$51,MATCH($A125,'Tüpoloogia tabel'!$C$1:$T$1,0),FALSE)</f>
        <v>0.22223966917021121</v>
      </c>
      <c r="P125" s="228">
        <f>VLOOKUP(P$4,'Tüpoloogia tabel'!$C$1:$T$51,MATCH($A125,'Tüpoloogia tabel'!$C$1:$T$1,0),FALSE)</f>
        <v>15.24390243902439</v>
      </c>
      <c r="Q125" s="335">
        <f t="shared" si="83"/>
        <v>445.16772985954839</v>
      </c>
      <c r="R125" s="336">
        <f t="shared" si="100"/>
        <v>326.43380085030839</v>
      </c>
      <c r="S125" s="14">
        <f t="shared" si="84"/>
        <v>1004.417991790212</v>
      </c>
      <c r="T125" s="336">
        <f t="shared" si="85"/>
        <v>1004.417991790212</v>
      </c>
      <c r="U125" s="4">
        <f t="shared" si="86"/>
        <v>19.799999999999986</v>
      </c>
      <c r="V125" s="337">
        <f t="shared" si="87"/>
        <v>98.933929009239989</v>
      </c>
      <c r="W125" s="338">
        <f t="shared" si="88"/>
        <v>3.151217797217551</v>
      </c>
      <c r="X125" s="228">
        <f>VLOOKUP(X$4,'Tüpoloogia tabel'!$C$1:$T$51,MATCH($A125,'Tüpoloogia tabel'!$C$1:$T$1,0),FALSE)</f>
        <v>217.7103448275862</v>
      </c>
      <c r="Y125" s="228">
        <f>VLOOKUP(Y$4,'Tüpoloogia tabel'!$C$1:$T$51,MATCH($A125,'Tüpoloogia tabel'!$C$1:$T$1,0),FALSE)</f>
        <v>139.35862068965517</v>
      </c>
      <c r="Z125" s="229">
        <f>VLOOKUP(Z$4,'Tüpoloogia tabel'!$C$1:$T$51,MATCH($A125,'Tüpoloogia tabel'!$C$1:$T$1,0),FALSE)</f>
        <v>46.4</v>
      </c>
      <c r="AA125" s="235"/>
      <c r="AB125" s="235"/>
      <c r="AC125" s="15">
        <f>VLOOKUP(AC$4,'Tüpoloogia tabel'!$C$1:$T$51,MATCH($A125,'Tüpoloogia tabel'!$C$1:$T$1,0),FALSE)</f>
        <v>3.6636504065040651</v>
      </c>
      <c r="AD125" s="15">
        <f>VLOOKUP(AD$4,'Tüpoloogia tabel'!$C$1:$T$51,MATCH($A125,'Tüpoloogia tabel'!$C$1:$T$1,0),FALSE)</f>
        <v>2.5</v>
      </c>
      <c r="AE125" s="15">
        <f>VLOOKUP(AE$4,'Tüpoloogia tabel'!$C$1:$T$51,MATCH($A125,'Tüpoloogia tabel'!$C$1:$T$1,0),FALSE)</f>
        <v>2.2000000000000002</v>
      </c>
      <c r="AF125" s="15">
        <f>VLOOKUP(AF$4,'Tüpoloogia tabel'!$C$1:$T$51,MATCH($A125,'Tüpoloogia tabel'!$C$1:$T$1,0),FALSE)</f>
        <v>11.821259842519693</v>
      </c>
      <c r="AG125" s="15">
        <f>VLOOKUP(AG$4,'Tüpoloogia tabel'!$C$1:$T$51,MATCH($A125,'Tüpoloogia tabel'!$C$1:$T$1,0),FALSE)</f>
        <v>16.861008406980361</v>
      </c>
      <c r="AH125" s="15">
        <f>(VLOOKUP(AH$4,'Tüpoloogia tabel'!$C$1:$T$51,MATCH($A125,'Tüpoloogia tabel'!$C$1:$T$1,0),FALSE))*E125</f>
        <v>2.5</v>
      </c>
      <c r="AI125" s="15">
        <f>(VLOOKUP(AI$4,'Tüpoloogia tabel'!$C$1:$T$51,MATCH($A125,'Tüpoloogia tabel'!$C$1:$T$1,0),FALSE))*D125*E125</f>
        <v>2511.04497947553</v>
      </c>
      <c r="AJ125" s="15">
        <f t="shared" si="89"/>
        <v>192.25260375484299</v>
      </c>
      <c r="AK125" s="15">
        <f>VLOOKUP(AK$4,'Tüpoloogia tabel'!$C$1:$T$51,MATCH($A125,'Tüpoloogia tabel'!$C$1:$T$1,0),FALSE)</f>
        <v>0.8</v>
      </c>
      <c r="AL125" s="15">
        <f>VLOOKUP(AL$4,'Tüpoloogia tabel'!$C$1:$T$51,MATCH($A125,'Tüpoloogia tabel'!$C$1:$T$1,0),FALSE)</f>
        <v>0.8</v>
      </c>
      <c r="AM125" s="15">
        <f>VLOOKUP(AM$4,'Tüpoloogia tabel'!$C$1:$T$51,MATCH($A125,'Tüpoloogia tabel'!$C$1:$T$1,0),FALSE)</f>
        <v>0.7</v>
      </c>
      <c r="AN125" s="15">
        <f>VLOOKUP(AN$4,'Tüpoloogia tabel'!$C$1:$T$51,MATCH($A125,'Tüpoloogia tabel'!$C$1:$T$1,0),FALSE)</f>
        <v>0.7</v>
      </c>
      <c r="AO125" s="15">
        <f>VLOOKUP(AO$4,'Tüpoloogia tabel'!$C$1:$T$51,MATCH($A125,'Tüpoloogia tabel'!$C$1:$T$1,0),FALSE)</f>
        <v>2.99</v>
      </c>
      <c r="AP125" s="15">
        <f>VLOOKUP(AP$4,'Tüpoloogia tabel'!$C$1:$T$51,MATCH($A125,'Tüpoloogia tabel'!$C$1:$T$1,0),FALSE)</f>
        <v>2</v>
      </c>
      <c r="AQ125" s="15">
        <f>VLOOKUP(AQ$4,'Tüpoloogia tabel'!$C$1:$T$51,MATCH($A125,'Tüpoloogia tabel'!$C$1:$T$1,0),FALSE)</f>
        <v>2.9</v>
      </c>
      <c r="AR125" s="16">
        <f>VLOOKUP(AR$4,'Tüpoloogia tabel'!$C$1:$T$51,MATCH($A125,'Tüpoloogia tabel'!$C$1:$T$1,0),FALSE)</f>
        <v>0.26</v>
      </c>
      <c r="AS125" s="16">
        <f>VLOOKUP(AS$4,'Tüpoloogia tabel'!$C$1:$T$51,MATCH($A125,'Tüpoloogia tabel'!$C$1:$T$1,0),FALSE)</f>
        <v>0.49</v>
      </c>
      <c r="AT125" s="16">
        <f>VLOOKUP(AT$4,'Tüpoloogia tabel'!$C$1:$T$51,MATCH($A125,'Tüpoloogia tabel'!$C$1:$T$1,0),FALSE)</f>
        <v>0.40500000000000003</v>
      </c>
      <c r="AU125" s="16">
        <f>VLOOKUP(AU$4,'Tüpoloogia tabel'!$C$1:$T$51,MATCH($A125,'Tüpoloogia tabel'!$C$1:$T$1,0),FALSE)</f>
        <v>0.15</v>
      </c>
      <c r="AV125" s="16">
        <f>VLOOKUP(AV$4,'Tüpoloogia tabel'!$C$1:$T$51,MATCH($A125,'Tüpoloogia tabel'!$C$1:$T$1,0),FALSE)</f>
        <v>0.2</v>
      </c>
      <c r="AW125" s="16">
        <f>VLOOKUP(AW$4,'Tüpoloogia tabel'!$C$1:$T$51,MATCH($A125,'Tüpoloogia tabel'!$C$1:$T$1,0),FALSE)</f>
        <v>0.01</v>
      </c>
      <c r="AX125" s="16">
        <f>VLOOKUP(AX$4,'Tüpoloogia tabel'!$C$1:$T$51,MATCH($A125,'Tüpoloogia tabel'!$C$1:$T$1,0),FALSE)</f>
        <v>0</v>
      </c>
      <c r="AY125" s="16">
        <f>VLOOKUP(AY$4,'Tüpoloogia tabel'!$C$1:$T$51,MATCH($A125,'Tüpoloogia tabel'!$C$1:$T$1,0),FALSE)</f>
        <v>0.42</v>
      </c>
      <c r="AZ125" s="16">
        <f>VLOOKUP(AZ$4,'Tüpoloogia tabel'!$C$1:$T$51,MATCH($A125,'Tüpoloogia tabel'!$C$1:$T$1,0),FALSE)</f>
        <v>4.4000000000000004</v>
      </c>
      <c r="BA125" s="232">
        <f>VLOOKUP(BA$4,'Tüpoloogia tabel'!$C$1:$T$51,MATCH($A125,'Tüpoloogia tabel'!$C$1:$T$1,0),FALSE)</f>
        <v>0.30000000000000049</v>
      </c>
      <c r="BB125" s="232">
        <f>VLOOKUP(BB$4,'Tüpoloogia tabel'!$C$1:$T$51,MATCH($A125,'Tüpoloogia tabel'!$C$1:$T$1,0),FALSE)</f>
        <v>0.41499999999999998</v>
      </c>
      <c r="BC125" s="232">
        <f>VLOOKUP(BC$4,'Tüpoloogia tabel'!$C$1:$T$51,MATCH($A125,'Tüpoloogia tabel'!$C$1:$T$1,0),FALSE)</f>
        <v>0.35</v>
      </c>
      <c r="BD125" s="232">
        <f>VLOOKUP(BD$4,'Tüpoloogia tabel'!$C$1:$T$51,MATCH($A125,'Tüpoloogia tabel'!$C$1:$T$1,0),FALSE)</f>
        <v>0.35</v>
      </c>
      <c r="BE125" s="232">
        <f>VLOOKUP(BE$4,'Tüpoloogia tabel'!$C$1:$T$51,MATCH($A125,'Tüpoloogia tabel'!$C$1:$T$1,0),FALSE)</f>
        <v>0.30000000000000049</v>
      </c>
      <c r="BF125" s="16">
        <f>VLOOKUP(BF$4,'Tüpoloogia tabel'!$C$1:$T$51,MATCH($A125,'Tüpoloogia tabel'!$C$1:$T$1,0),FALSE)</f>
        <v>1.8000000000000023</v>
      </c>
      <c r="BG125" s="16">
        <f>VLOOKUP(BG$4,'Tüpoloogia tabel'!$C$1:$T$51,MATCH($A125,'Tüpoloogia tabel'!$C$1:$T$1,0),FALSE)</f>
        <v>2.1999999999999957</v>
      </c>
      <c r="BH125" s="16">
        <f>VLOOKUP(BH$4,'Tüpoloogia tabel'!$C$1:$T$51,MATCH($A125,'Tüpoloogia tabel'!$C$1:$T$1,0),FALSE)</f>
        <v>1.4599999999999991</v>
      </c>
      <c r="BI125" s="16">
        <f>VLOOKUP(BI$4,'Tüpoloogia tabel'!$C$1:$T$51,MATCH($A125,'Tüpoloogia tabel'!$C$1:$T$1,0),FALSE)</f>
        <v>1.5793333333333326</v>
      </c>
      <c r="BJ125" s="16">
        <f>VLOOKUP(BJ$4,'Tüpoloogia tabel'!$C$1:$T$51,MATCH($A125,'Tüpoloogia tabel'!$C$1:$T$1,0),FALSE)</f>
        <v>0.8</v>
      </c>
      <c r="BK125" s="16">
        <f>VLOOKUP(BK$4,'Tüpoloogia tabel'!$C$1:$T$51,MATCH($A125,'Tüpoloogia tabel'!$C$1:$T$1,0),FALSE)</f>
        <v>2.0649999999999999</v>
      </c>
      <c r="BL125" s="216">
        <f t="shared" si="90"/>
        <v>2015.1352792849684</v>
      </c>
      <c r="BM125" s="1">
        <v>4</v>
      </c>
      <c r="BN125" s="1">
        <v>0</v>
      </c>
      <c r="BO125" s="1">
        <f t="shared" si="91"/>
        <v>10</v>
      </c>
      <c r="BP125" s="217">
        <f t="shared" si="92"/>
        <v>192.25260375484299</v>
      </c>
      <c r="BQ125" s="217">
        <f t="shared" ref="BQ125:BS125" si="159">BP125</f>
        <v>192.25260375484299</v>
      </c>
      <c r="BR125" s="217">
        <f t="shared" si="159"/>
        <v>192.25260375484299</v>
      </c>
      <c r="BS125" s="217">
        <f t="shared" si="159"/>
        <v>192.25260375484299</v>
      </c>
      <c r="BT125" s="217">
        <f t="shared" si="94"/>
        <v>0</v>
      </c>
      <c r="BU125" s="217">
        <f t="shared" si="95"/>
        <v>119.4852718780602</v>
      </c>
      <c r="BV125" s="217">
        <f t="shared" si="96"/>
        <v>130.40580741921201</v>
      </c>
      <c r="BW125" s="217">
        <f t="shared" si="97"/>
        <v>258.27441003987997</v>
      </c>
      <c r="BX125" s="216">
        <f t="shared" si="98"/>
        <v>0.10124090754379281</v>
      </c>
      <c r="BY125" s="216">
        <f t="shared" si="102"/>
        <v>122.09653449781412</v>
      </c>
      <c r="BZ125" s="216">
        <f t="shared" si="103"/>
        <v>2395.5062238226624</v>
      </c>
      <c r="CA125" s="216">
        <f t="shared" si="104"/>
        <v>2137.2318137827824</v>
      </c>
      <c r="CB125" s="218">
        <f t="shared" si="99"/>
        <v>2.8114654269712425</v>
      </c>
    </row>
    <row r="126" spans="1:80" x14ac:dyDescent="0.25">
      <c r="A126" s="248" t="s">
        <v>475</v>
      </c>
      <c r="B126" s="231" t="s">
        <v>704</v>
      </c>
      <c r="C126" s="231" t="s">
        <v>462</v>
      </c>
      <c r="D126" s="249">
        <v>5</v>
      </c>
      <c r="E126" s="249">
        <v>2</v>
      </c>
      <c r="F126" s="250"/>
      <c r="G126" s="15">
        <f>(VLOOKUP(G$4,'Tüpoloogia tabel'!$C$1:$T$51,MATCH($A126,'Tüpoloogia tabel'!$C$1:$T$1,0),FALSE))*D126</f>
        <v>1004.417991790212</v>
      </c>
      <c r="H126" s="15">
        <f>(VLOOKUP(H$4,'Tüpoloogia tabel'!$C$1:$T$51,MATCH($A126,'Tüpoloogia tabel'!$C$1:$T$1,0),FALSE))*D126*E126</f>
        <v>24.617365950445219</v>
      </c>
      <c r="I126" s="15">
        <f>(VLOOKUP(I$4,'Tüpoloogia tabel'!$C$1:$T$51,MATCH($A126,'Tüpoloogia tabel'!$C$1:$T$1,0),FALSE))*D126*E126</f>
        <v>85.58821750244816</v>
      </c>
      <c r="J126" s="15">
        <f>(VLOOKUP(J$4,'Tüpoloogia tabel'!$C$1:$T$51,MATCH($A126,'Tüpoloogia tabel'!$C$1:$T$1,0),FALSE))*D126*E126</f>
        <v>1900.8049319646566</v>
      </c>
      <c r="K126" s="15">
        <f>(VLOOKUP(K$4,'Tüpoloogia tabel'!$C$1:$T$51,MATCH($A126,'Tüpoloogia tabel'!$C$1:$T$1,0),FALSE))*D126*E126</f>
        <v>1520.3685546190025</v>
      </c>
      <c r="L126" s="244">
        <f>VLOOKUP(L$4,'Tüpoloogia tabel'!$C$1:$T$51,MATCH($A126,'Tüpoloogia tabel'!$C$1:$T$1,0),FALSE)</f>
        <v>38.414634146341463</v>
      </c>
      <c r="M126" s="228">
        <f>VLOOKUP(M$4,'Tüpoloogia tabel'!$C$1:$T$51,MATCH($A126,'Tüpoloogia tabel'!$C$1:$T$1,0),FALSE)</f>
        <v>58.536585365853654</v>
      </c>
      <c r="N126" s="228">
        <f>VLOOKUP(N$4,'Tüpoloogia tabel'!$C$1:$T$51,MATCH($A126,'Tüpoloogia tabel'!$C$1:$T$1,0),FALSE)</f>
        <v>95.121951219512198</v>
      </c>
      <c r="O126" s="245">
        <f>VLOOKUP(O$4,'Tüpoloogia tabel'!$C$1:$T$51,MATCH($A126,'Tüpoloogia tabel'!$C$1:$T$1,0),FALSE)</f>
        <v>0.22223966917021121</v>
      </c>
      <c r="P126" s="228">
        <f>VLOOKUP(P$4,'Tüpoloogia tabel'!$C$1:$T$51,MATCH($A126,'Tüpoloogia tabel'!$C$1:$T$1,0),FALSE)</f>
        <v>15.24390243902439</v>
      </c>
      <c r="Q126" s="335">
        <f t="shared" si="83"/>
        <v>1733.3858800681148</v>
      </c>
      <c r="R126" s="336">
        <f t="shared" si="100"/>
        <v>1328.3587755374615</v>
      </c>
      <c r="S126" s="14">
        <f t="shared" si="84"/>
        <v>1004.417991790212</v>
      </c>
      <c r="T126" s="336">
        <f t="shared" si="85"/>
        <v>1004.417991790212</v>
      </c>
      <c r="U126" s="4">
        <f t="shared" si="86"/>
        <v>19.799999999999986</v>
      </c>
      <c r="V126" s="337">
        <f t="shared" si="87"/>
        <v>385.22710453065326</v>
      </c>
      <c r="W126" s="338">
        <f t="shared" si="88"/>
        <v>2.7463571981944086</v>
      </c>
      <c r="X126" s="228">
        <f>VLOOKUP(X$4,'Tüpoloogia tabel'!$C$1:$T$51,MATCH($A126,'Tüpoloogia tabel'!$C$1:$T$1,0),FALSE)</f>
        <v>217.7103448275862</v>
      </c>
      <c r="Y126" s="228">
        <f>VLOOKUP(Y$4,'Tüpoloogia tabel'!$C$1:$T$51,MATCH($A126,'Tüpoloogia tabel'!$C$1:$T$1,0),FALSE)</f>
        <v>139.35862068965517</v>
      </c>
      <c r="Z126" s="229">
        <f>VLOOKUP(Z$4,'Tüpoloogia tabel'!$C$1:$T$51,MATCH($A126,'Tüpoloogia tabel'!$C$1:$T$1,0),FALSE)</f>
        <v>46.4</v>
      </c>
      <c r="AA126" s="235"/>
      <c r="AB126" s="235"/>
      <c r="AC126" s="15">
        <f>VLOOKUP(AC$4,'Tüpoloogia tabel'!$C$1:$T$51,MATCH($A126,'Tüpoloogia tabel'!$C$1:$T$1,0),FALSE)</f>
        <v>3.6636504065040651</v>
      </c>
      <c r="AD126" s="15">
        <f>VLOOKUP(AD$4,'Tüpoloogia tabel'!$C$1:$T$51,MATCH($A126,'Tüpoloogia tabel'!$C$1:$T$1,0),FALSE)</f>
        <v>2.5</v>
      </c>
      <c r="AE126" s="15">
        <f>VLOOKUP(AE$4,'Tüpoloogia tabel'!$C$1:$T$51,MATCH($A126,'Tüpoloogia tabel'!$C$1:$T$1,0),FALSE)</f>
        <v>2.2000000000000002</v>
      </c>
      <c r="AF126" s="15">
        <f>VLOOKUP(AF$4,'Tüpoloogia tabel'!$C$1:$T$51,MATCH($A126,'Tüpoloogia tabel'!$C$1:$T$1,0),FALSE)</f>
        <v>11.821259842519693</v>
      </c>
      <c r="AG126" s="15">
        <f>VLOOKUP(AG$4,'Tüpoloogia tabel'!$C$1:$T$51,MATCH($A126,'Tüpoloogia tabel'!$C$1:$T$1,0),FALSE)</f>
        <v>16.861008406980361</v>
      </c>
      <c r="AH126" s="15">
        <f>(VLOOKUP(AH$4,'Tüpoloogia tabel'!$C$1:$T$51,MATCH($A126,'Tüpoloogia tabel'!$C$1:$T$1,0),FALSE))*E126</f>
        <v>5</v>
      </c>
      <c r="AI126" s="15">
        <f>(VLOOKUP(AI$4,'Tüpoloogia tabel'!$C$1:$T$51,MATCH($A126,'Tüpoloogia tabel'!$C$1:$T$1,0),FALSE))*D126*E126</f>
        <v>5022.08995895106</v>
      </c>
      <c r="AJ126" s="15">
        <f t="shared" si="89"/>
        <v>192.25260375484299</v>
      </c>
      <c r="AK126" s="15">
        <f>VLOOKUP(AK$4,'Tüpoloogia tabel'!$C$1:$T$51,MATCH($A126,'Tüpoloogia tabel'!$C$1:$T$1,0),FALSE)</f>
        <v>0.8</v>
      </c>
      <c r="AL126" s="15">
        <f>VLOOKUP(AL$4,'Tüpoloogia tabel'!$C$1:$T$51,MATCH($A126,'Tüpoloogia tabel'!$C$1:$T$1,0),FALSE)</f>
        <v>0.8</v>
      </c>
      <c r="AM126" s="15">
        <f>VLOOKUP(AM$4,'Tüpoloogia tabel'!$C$1:$T$51,MATCH($A126,'Tüpoloogia tabel'!$C$1:$T$1,0),FALSE)</f>
        <v>0.7</v>
      </c>
      <c r="AN126" s="15">
        <f>VLOOKUP(AN$4,'Tüpoloogia tabel'!$C$1:$T$51,MATCH($A126,'Tüpoloogia tabel'!$C$1:$T$1,0),FALSE)</f>
        <v>0.7</v>
      </c>
      <c r="AO126" s="15">
        <f>VLOOKUP(AO$4,'Tüpoloogia tabel'!$C$1:$T$51,MATCH($A126,'Tüpoloogia tabel'!$C$1:$T$1,0),FALSE)</f>
        <v>2.99</v>
      </c>
      <c r="AP126" s="15">
        <f>VLOOKUP(AP$4,'Tüpoloogia tabel'!$C$1:$T$51,MATCH($A126,'Tüpoloogia tabel'!$C$1:$T$1,0),FALSE)</f>
        <v>2</v>
      </c>
      <c r="AQ126" s="15">
        <f>VLOOKUP(AQ$4,'Tüpoloogia tabel'!$C$1:$T$51,MATCH($A126,'Tüpoloogia tabel'!$C$1:$T$1,0),FALSE)</f>
        <v>2.9</v>
      </c>
      <c r="AR126" s="16">
        <f>VLOOKUP(AR$4,'Tüpoloogia tabel'!$C$1:$T$51,MATCH($A126,'Tüpoloogia tabel'!$C$1:$T$1,0),FALSE)</f>
        <v>0.26</v>
      </c>
      <c r="AS126" s="16">
        <f>VLOOKUP(AS$4,'Tüpoloogia tabel'!$C$1:$T$51,MATCH($A126,'Tüpoloogia tabel'!$C$1:$T$1,0),FALSE)</f>
        <v>0.49</v>
      </c>
      <c r="AT126" s="16">
        <f>VLOOKUP(AT$4,'Tüpoloogia tabel'!$C$1:$T$51,MATCH($A126,'Tüpoloogia tabel'!$C$1:$T$1,0),FALSE)</f>
        <v>0.40500000000000003</v>
      </c>
      <c r="AU126" s="16">
        <f>VLOOKUP(AU$4,'Tüpoloogia tabel'!$C$1:$T$51,MATCH($A126,'Tüpoloogia tabel'!$C$1:$T$1,0),FALSE)</f>
        <v>0.15</v>
      </c>
      <c r="AV126" s="16">
        <f>VLOOKUP(AV$4,'Tüpoloogia tabel'!$C$1:$T$51,MATCH($A126,'Tüpoloogia tabel'!$C$1:$T$1,0),FALSE)</f>
        <v>0.2</v>
      </c>
      <c r="AW126" s="16">
        <f>VLOOKUP(AW$4,'Tüpoloogia tabel'!$C$1:$T$51,MATCH($A126,'Tüpoloogia tabel'!$C$1:$T$1,0),FALSE)</f>
        <v>0.01</v>
      </c>
      <c r="AX126" s="16">
        <f>VLOOKUP(AX$4,'Tüpoloogia tabel'!$C$1:$T$51,MATCH($A126,'Tüpoloogia tabel'!$C$1:$T$1,0),FALSE)</f>
        <v>0</v>
      </c>
      <c r="AY126" s="16">
        <f>VLOOKUP(AY$4,'Tüpoloogia tabel'!$C$1:$T$51,MATCH($A126,'Tüpoloogia tabel'!$C$1:$T$1,0),FALSE)</f>
        <v>0.42</v>
      </c>
      <c r="AZ126" s="16">
        <f>VLOOKUP(AZ$4,'Tüpoloogia tabel'!$C$1:$T$51,MATCH($A126,'Tüpoloogia tabel'!$C$1:$T$1,0),FALSE)</f>
        <v>4.4000000000000004</v>
      </c>
      <c r="BA126" s="232">
        <f>VLOOKUP(BA$4,'Tüpoloogia tabel'!$C$1:$T$51,MATCH($A126,'Tüpoloogia tabel'!$C$1:$T$1,0),FALSE)</f>
        <v>0.30000000000000049</v>
      </c>
      <c r="BB126" s="232">
        <f>VLOOKUP(BB$4,'Tüpoloogia tabel'!$C$1:$T$51,MATCH($A126,'Tüpoloogia tabel'!$C$1:$T$1,0),FALSE)</f>
        <v>0.41499999999999998</v>
      </c>
      <c r="BC126" s="232">
        <f>VLOOKUP(BC$4,'Tüpoloogia tabel'!$C$1:$T$51,MATCH($A126,'Tüpoloogia tabel'!$C$1:$T$1,0),FALSE)</f>
        <v>0.35</v>
      </c>
      <c r="BD126" s="232">
        <f>VLOOKUP(BD$4,'Tüpoloogia tabel'!$C$1:$T$51,MATCH($A126,'Tüpoloogia tabel'!$C$1:$T$1,0),FALSE)</f>
        <v>0.35</v>
      </c>
      <c r="BE126" s="232">
        <f>VLOOKUP(BE$4,'Tüpoloogia tabel'!$C$1:$T$51,MATCH($A126,'Tüpoloogia tabel'!$C$1:$T$1,0),FALSE)</f>
        <v>0.30000000000000049</v>
      </c>
      <c r="BF126" s="16">
        <f>VLOOKUP(BF$4,'Tüpoloogia tabel'!$C$1:$T$51,MATCH($A126,'Tüpoloogia tabel'!$C$1:$T$1,0),FALSE)</f>
        <v>1.8000000000000023</v>
      </c>
      <c r="BG126" s="16">
        <f>VLOOKUP(BG$4,'Tüpoloogia tabel'!$C$1:$T$51,MATCH($A126,'Tüpoloogia tabel'!$C$1:$T$1,0),FALSE)</f>
        <v>2.1999999999999957</v>
      </c>
      <c r="BH126" s="16">
        <f>VLOOKUP(BH$4,'Tüpoloogia tabel'!$C$1:$T$51,MATCH($A126,'Tüpoloogia tabel'!$C$1:$T$1,0),FALSE)</f>
        <v>1.4599999999999991</v>
      </c>
      <c r="BI126" s="16">
        <f>VLOOKUP(BI$4,'Tüpoloogia tabel'!$C$1:$T$51,MATCH($A126,'Tüpoloogia tabel'!$C$1:$T$1,0),FALSE)</f>
        <v>1.5793333333333326</v>
      </c>
      <c r="BJ126" s="16">
        <f>VLOOKUP(BJ$4,'Tüpoloogia tabel'!$C$1:$T$51,MATCH($A126,'Tüpoloogia tabel'!$C$1:$T$1,0),FALSE)</f>
        <v>0.8</v>
      </c>
      <c r="BK126" s="16">
        <f>VLOOKUP(BK$4,'Tüpoloogia tabel'!$C$1:$T$51,MATCH($A126,'Tüpoloogia tabel'!$C$1:$T$1,0),FALSE)</f>
        <v>2.0649999999999999</v>
      </c>
      <c r="BL126" s="216">
        <f t="shared" si="90"/>
        <v>3417.890927629659</v>
      </c>
      <c r="BM126" s="1">
        <v>4</v>
      </c>
      <c r="BN126" s="1">
        <v>0</v>
      </c>
      <c r="BO126" s="1">
        <f t="shared" si="91"/>
        <v>20</v>
      </c>
      <c r="BP126" s="217">
        <f t="shared" si="92"/>
        <v>192.25260375484299</v>
      </c>
      <c r="BQ126" s="217">
        <f t="shared" ref="BQ126:BS126" si="160">BP126</f>
        <v>192.25260375484299</v>
      </c>
      <c r="BR126" s="217">
        <f t="shared" si="160"/>
        <v>192.25260375484299</v>
      </c>
      <c r="BS126" s="217">
        <f t="shared" si="160"/>
        <v>192.25260375484299</v>
      </c>
      <c r="BT126" s="217">
        <f t="shared" si="94"/>
        <v>192.25260375484299</v>
      </c>
      <c r="BU126" s="217">
        <f t="shared" si="95"/>
        <v>452.94108751224081</v>
      </c>
      <c r="BV126" s="217">
        <f t="shared" si="96"/>
        <v>507.77172310010269</v>
      </c>
      <c r="BW126" s="217">
        <f t="shared" si="97"/>
        <v>421.29062066340248</v>
      </c>
      <c r="BX126" s="216">
        <f t="shared" si="98"/>
        <v>0.27885039435594072</v>
      </c>
      <c r="BY126" s="216">
        <f t="shared" si="102"/>
        <v>336.29357559326451</v>
      </c>
      <c r="BZ126" s="216">
        <f t="shared" si="103"/>
        <v>4175.4751238863264</v>
      </c>
      <c r="CA126" s="216">
        <f t="shared" si="104"/>
        <v>3754.1845032229235</v>
      </c>
      <c r="CB126" s="218">
        <f t="shared" si="99"/>
        <v>2.4692595040968244</v>
      </c>
    </row>
    <row r="127" spans="1:80" x14ac:dyDescent="0.25">
      <c r="A127" s="248" t="s">
        <v>475</v>
      </c>
      <c r="B127" s="231" t="s">
        <v>705</v>
      </c>
      <c r="C127" s="231" t="s">
        <v>462</v>
      </c>
      <c r="D127" s="249">
        <v>5</v>
      </c>
      <c r="E127" s="249">
        <v>3</v>
      </c>
      <c r="F127" s="250"/>
      <c r="G127" s="15">
        <f>(VLOOKUP(G$4,'Tüpoloogia tabel'!$C$1:$T$51,MATCH($A127,'Tüpoloogia tabel'!$C$1:$T$1,0),FALSE))*D127</f>
        <v>1004.417991790212</v>
      </c>
      <c r="H127" s="15">
        <f>(VLOOKUP(H$4,'Tüpoloogia tabel'!$C$1:$T$51,MATCH($A127,'Tüpoloogia tabel'!$C$1:$T$1,0),FALSE))*D127*E127</f>
        <v>36.926048925667828</v>
      </c>
      <c r="I127" s="15">
        <f>(VLOOKUP(I$4,'Tüpoloogia tabel'!$C$1:$T$51,MATCH($A127,'Tüpoloogia tabel'!$C$1:$T$1,0),FALSE))*D127*E127</f>
        <v>128.38232625367223</v>
      </c>
      <c r="J127" s="15">
        <f>(VLOOKUP(J$4,'Tüpoloogia tabel'!$C$1:$T$51,MATCH($A127,'Tüpoloogia tabel'!$C$1:$T$1,0),FALSE))*D127*E127</f>
        <v>2851.2073979469851</v>
      </c>
      <c r="K127" s="15">
        <f>(VLOOKUP(K$4,'Tüpoloogia tabel'!$C$1:$T$51,MATCH($A127,'Tüpoloogia tabel'!$C$1:$T$1,0),FALSE))*D127*E127</f>
        <v>2280.5528319285036</v>
      </c>
      <c r="L127" s="244">
        <f>VLOOKUP(L$4,'Tüpoloogia tabel'!$C$1:$T$51,MATCH($A127,'Tüpoloogia tabel'!$C$1:$T$1,0),FALSE)</f>
        <v>38.414634146341463</v>
      </c>
      <c r="M127" s="228">
        <f>VLOOKUP(M$4,'Tüpoloogia tabel'!$C$1:$T$51,MATCH($A127,'Tüpoloogia tabel'!$C$1:$T$1,0),FALSE)</f>
        <v>58.536585365853654</v>
      </c>
      <c r="N127" s="228">
        <f>VLOOKUP(N$4,'Tüpoloogia tabel'!$C$1:$T$51,MATCH($A127,'Tüpoloogia tabel'!$C$1:$T$1,0),FALSE)</f>
        <v>95.121951219512198</v>
      </c>
      <c r="O127" s="245">
        <f>VLOOKUP(O$4,'Tüpoloogia tabel'!$C$1:$T$51,MATCH($A127,'Tüpoloogia tabel'!$C$1:$T$1,0),FALSE)</f>
        <v>0.22223966917021121</v>
      </c>
      <c r="P127" s="228">
        <f>VLOOKUP(P$4,'Tüpoloogia tabel'!$C$1:$T$51,MATCH($A127,'Tüpoloogia tabel'!$C$1:$T$1,0),FALSE)</f>
        <v>15.24390243902439</v>
      </c>
      <c r="Q127" s="335">
        <f t="shared" si="83"/>
        <v>3864.6544506256992</v>
      </c>
      <c r="R127" s="336">
        <f t="shared" si="100"/>
        <v>2985.9749240614592</v>
      </c>
      <c r="S127" s="14">
        <f t="shared" si="84"/>
        <v>1004.417991790212</v>
      </c>
      <c r="T127" s="336">
        <f t="shared" si="85"/>
        <v>1004.417991790212</v>
      </c>
      <c r="U127" s="4">
        <f t="shared" si="86"/>
        <v>19.799999999999986</v>
      </c>
      <c r="V127" s="337">
        <f t="shared" si="87"/>
        <v>858.87952656423977</v>
      </c>
      <c r="W127" s="338">
        <f t="shared" si="88"/>
        <v>3.1327427224945361</v>
      </c>
      <c r="X127" s="228">
        <f>VLOOKUP(X$4,'Tüpoloogia tabel'!$C$1:$T$51,MATCH($A127,'Tüpoloogia tabel'!$C$1:$T$1,0),FALSE)</f>
        <v>217.7103448275862</v>
      </c>
      <c r="Y127" s="228">
        <f>VLOOKUP(Y$4,'Tüpoloogia tabel'!$C$1:$T$51,MATCH($A127,'Tüpoloogia tabel'!$C$1:$T$1,0),FALSE)</f>
        <v>139.35862068965517</v>
      </c>
      <c r="Z127" s="229">
        <f>VLOOKUP(Z$4,'Tüpoloogia tabel'!$C$1:$T$51,MATCH($A127,'Tüpoloogia tabel'!$C$1:$T$1,0),FALSE)</f>
        <v>46.4</v>
      </c>
      <c r="AA127" s="235"/>
      <c r="AB127" s="235"/>
      <c r="AC127" s="15">
        <f>VLOOKUP(AC$4,'Tüpoloogia tabel'!$C$1:$T$51,MATCH($A127,'Tüpoloogia tabel'!$C$1:$T$1,0),FALSE)</f>
        <v>3.6636504065040651</v>
      </c>
      <c r="AD127" s="15">
        <f>VLOOKUP(AD$4,'Tüpoloogia tabel'!$C$1:$T$51,MATCH($A127,'Tüpoloogia tabel'!$C$1:$T$1,0),FALSE)</f>
        <v>2.5</v>
      </c>
      <c r="AE127" s="15">
        <f>VLOOKUP(AE$4,'Tüpoloogia tabel'!$C$1:$T$51,MATCH($A127,'Tüpoloogia tabel'!$C$1:$T$1,0),FALSE)</f>
        <v>2.2000000000000002</v>
      </c>
      <c r="AF127" s="15">
        <f>VLOOKUP(AF$4,'Tüpoloogia tabel'!$C$1:$T$51,MATCH($A127,'Tüpoloogia tabel'!$C$1:$T$1,0),FALSE)</f>
        <v>11.821259842519693</v>
      </c>
      <c r="AG127" s="15">
        <f>VLOOKUP(AG$4,'Tüpoloogia tabel'!$C$1:$T$51,MATCH($A127,'Tüpoloogia tabel'!$C$1:$T$1,0),FALSE)</f>
        <v>16.861008406980361</v>
      </c>
      <c r="AH127" s="15">
        <f>(VLOOKUP(AH$4,'Tüpoloogia tabel'!$C$1:$T$51,MATCH($A127,'Tüpoloogia tabel'!$C$1:$T$1,0),FALSE))*E127</f>
        <v>7.5</v>
      </c>
      <c r="AI127" s="15">
        <f>(VLOOKUP(AI$4,'Tüpoloogia tabel'!$C$1:$T$51,MATCH($A127,'Tüpoloogia tabel'!$C$1:$T$1,0),FALSE))*D127*E127</f>
        <v>7533.1349384265905</v>
      </c>
      <c r="AJ127" s="15">
        <f t="shared" si="89"/>
        <v>192.25260375484299</v>
      </c>
      <c r="AK127" s="15">
        <f>VLOOKUP(AK$4,'Tüpoloogia tabel'!$C$1:$T$51,MATCH($A127,'Tüpoloogia tabel'!$C$1:$T$1,0),FALSE)</f>
        <v>0.8</v>
      </c>
      <c r="AL127" s="15">
        <f>VLOOKUP(AL$4,'Tüpoloogia tabel'!$C$1:$T$51,MATCH($A127,'Tüpoloogia tabel'!$C$1:$T$1,0),FALSE)</f>
        <v>0.8</v>
      </c>
      <c r="AM127" s="15">
        <f>VLOOKUP(AM$4,'Tüpoloogia tabel'!$C$1:$T$51,MATCH($A127,'Tüpoloogia tabel'!$C$1:$T$1,0),FALSE)</f>
        <v>0.7</v>
      </c>
      <c r="AN127" s="15">
        <f>VLOOKUP(AN$4,'Tüpoloogia tabel'!$C$1:$T$51,MATCH($A127,'Tüpoloogia tabel'!$C$1:$T$1,0),FALSE)</f>
        <v>0.7</v>
      </c>
      <c r="AO127" s="15">
        <f>VLOOKUP(AO$4,'Tüpoloogia tabel'!$C$1:$T$51,MATCH($A127,'Tüpoloogia tabel'!$C$1:$T$1,0),FALSE)</f>
        <v>2.99</v>
      </c>
      <c r="AP127" s="15">
        <f>VLOOKUP(AP$4,'Tüpoloogia tabel'!$C$1:$T$51,MATCH($A127,'Tüpoloogia tabel'!$C$1:$T$1,0),FALSE)</f>
        <v>2</v>
      </c>
      <c r="AQ127" s="15">
        <f>VLOOKUP(AQ$4,'Tüpoloogia tabel'!$C$1:$T$51,MATCH($A127,'Tüpoloogia tabel'!$C$1:$T$1,0),FALSE)</f>
        <v>2.9</v>
      </c>
      <c r="AR127" s="16">
        <f>VLOOKUP(AR$4,'Tüpoloogia tabel'!$C$1:$T$51,MATCH($A127,'Tüpoloogia tabel'!$C$1:$T$1,0),FALSE)</f>
        <v>0.26</v>
      </c>
      <c r="AS127" s="16">
        <f>VLOOKUP(AS$4,'Tüpoloogia tabel'!$C$1:$T$51,MATCH($A127,'Tüpoloogia tabel'!$C$1:$T$1,0),FALSE)</f>
        <v>0.49</v>
      </c>
      <c r="AT127" s="16">
        <f>VLOOKUP(AT$4,'Tüpoloogia tabel'!$C$1:$T$51,MATCH($A127,'Tüpoloogia tabel'!$C$1:$T$1,0),FALSE)</f>
        <v>0.40500000000000003</v>
      </c>
      <c r="AU127" s="16">
        <f>VLOOKUP(AU$4,'Tüpoloogia tabel'!$C$1:$T$51,MATCH($A127,'Tüpoloogia tabel'!$C$1:$T$1,0),FALSE)</f>
        <v>0.15</v>
      </c>
      <c r="AV127" s="16">
        <f>VLOOKUP(AV$4,'Tüpoloogia tabel'!$C$1:$T$51,MATCH($A127,'Tüpoloogia tabel'!$C$1:$T$1,0),FALSE)</f>
        <v>0.2</v>
      </c>
      <c r="AW127" s="16">
        <f>VLOOKUP(AW$4,'Tüpoloogia tabel'!$C$1:$T$51,MATCH($A127,'Tüpoloogia tabel'!$C$1:$T$1,0),FALSE)</f>
        <v>0.01</v>
      </c>
      <c r="AX127" s="16">
        <f>VLOOKUP(AX$4,'Tüpoloogia tabel'!$C$1:$T$51,MATCH($A127,'Tüpoloogia tabel'!$C$1:$T$1,0),FALSE)</f>
        <v>0</v>
      </c>
      <c r="AY127" s="16">
        <f>VLOOKUP(AY$4,'Tüpoloogia tabel'!$C$1:$T$51,MATCH($A127,'Tüpoloogia tabel'!$C$1:$T$1,0),FALSE)</f>
        <v>0.42</v>
      </c>
      <c r="AZ127" s="16">
        <f>VLOOKUP(AZ$4,'Tüpoloogia tabel'!$C$1:$T$51,MATCH($A127,'Tüpoloogia tabel'!$C$1:$T$1,0),FALSE)</f>
        <v>4.4000000000000004</v>
      </c>
      <c r="BA127" s="232">
        <f>VLOOKUP(BA$4,'Tüpoloogia tabel'!$C$1:$T$51,MATCH($A127,'Tüpoloogia tabel'!$C$1:$T$1,0),FALSE)</f>
        <v>0.30000000000000049</v>
      </c>
      <c r="BB127" s="232">
        <f>VLOOKUP(BB$4,'Tüpoloogia tabel'!$C$1:$T$51,MATCH($A127,'Tüpoloogia tabel'!$C$1:$T$1,0),FALSE)</f>
        <v>0.41499999999999998</v>
      </c>
      <c r="BC127" s="232">
        <f>VLOOKUP(BC$4,'Tüpoloogia tabel'!$C$1:$T$51,MATCH($A127,'Tüpoloogia tabel'!$C$1:$T$1,0),FALSE)</f>
        <v>0.35</v>
      </c>
      <c r="BD127" s="232">
        <f>VLOOKUP(BD$4,'Tüpoloogia tabel'!$C$1:$T$51,MATCH($A127,'Tüpoloogia tabel'!$C$1:$T$1,0),FALSE)</f>
        <v>0.35</v>
      </c>
      <c r="BE127" s="232">
        <f>VLOOKUP(BE$4,'Tüpoloogia tabel'!$C$1:$T$51,MATCH($A127,'Tüpoloogia tabel'!$C$1:$T$1,0),FALSE)</f>
        <v>0.30000000000000049</v>
      </c>
      <c r="BF127" s="16">
        <f>VLOOKUP(BF$4,'Tüpoloogia tabel'!$C$1:$T$51,MATCH($A127,'Tüpoloogia tabel'!$C$1:$T$1,0),FALSE)</f>
        <v>1.8000000000000023</v>
      </c>
      <c r="BG127" s="16">
        <f>VLOOKUP(BG$4,'Tüpoloogia tabel'!$C$1:$T$51,MATCH($A127,'Tüpoloogia tabel'!$C$1:$T$1,0),FALSE)</f>
        <v>2.1999999999999957</v>
      </c>
      <c r="BH127" s="16">
        <f>VLOOKUP(BH$4,'Tüpoloogia tabel'!$C$1:$T$51,MATCH($A127,'Tüpoloogia tabel'!$C$1:$T$1,0),FALSE)</f>
        <v>1.4599999999999991</v>
      </c>
      <c r="BI127" s="16">
        <f>VLOOKUP(BI$4,'Tüpoloogia tabel'!$C$1:$T$51,MATCH($A127,'Tüpoloogia tabel'!$C$1:$T$1,0),FALSE)</f>
        <v>1.5793333333333326</v>
      </c>
      <c r="BJ127" s="16">
        <f>VLOOKUP(BJ$4,'Tüpoloogia tabel'!$C$1:$T$51,MATCH($A127,'Tüpoloogia tabel'!$C$1:$T$1,0),FALSE)</f>
        <v>0.8</v>
      </c>
      <c r="BK127" s="16">
        <f>VLOOKUP(BK$4,'Tüpoloogia tabel'!$C$1:$T$51,MATCH($A127,'Tüpoloogia tabel'!$C$1:$T$1,0),FALSE)</f>
        <v>2.0649999999999999</v>
      </c>
      <c r="BL127" s="216">
        <f t="shared" si="90"/>
        <v>5738.6539327193886</v>
      </c>
      <c r="BM127" s="1">
        <v>4</v>
      </c>
      <c r="BN127" s="1">
        <v>0</v>
      </c>
      <c r="BO127" s="1">
        <f t="shared" si="91"/>
        <v>30</v>
      </c>
      <c r="BP127" s="217">
        <f t="shared" si="92"/>
        <v>192.25260375484299</v>
      </c>
      <c r="BQ127" s="217">
        <f t="shared" ref="BQ127:BS127" si="161">BP127</f>
        <v>192.25260375484299</v>
      </c>
      <c r="BR127" s="217">
        <f t="shared" si="161"/>
        <v>192.25260375484299</v>
      </c>
      <c r="BS127" s="217">
        <f t="shared" si="161"/>
        <v>192.25260375484299</v>
      </c>
      <c r="BT127" s="217">
        <f t="shared" si="94"/>
        <v>384.50520750968599</v>
      </c>
      <c r="BU127" s="217">
        <f t="shared" si="95"/>
        <v>1000.3674469025418</v>
      </c>
      <c r="BV127" s="217">
        <f t="shared" si="96"/>
        <v>1132.0977470426719</v>
      </c>
      <c r="BW127" s="217">
        <f t="shared" si="97"/>
        <v>688.03007675683</v>
      </c>
      <c r="BX127" s="216">
        <f t="shared" si="98"/>
        <v>0.5951088540730558</v>
      </c>
      <c r="BY127" s="216">
        <f t="shared" si="102"/>
        <v>717.70127801210538</v>
      </c>
      <c r="BZ127" s="216">
        <f t="shared" si="103"/>
        <v>7144.3852874883241</v>
      </c>
      <c r="CA127" s="216">
        <f t="shared" si="104"/>
        <v>6456.3552107314936</v>
      </c>
      <c r="CB127" s="218">
        <f t="shared" si="99"/>
        <v>2.831048296860462</v>
      </c>
    </row>
    <row r="128" spans="1:80" x14ac:dyDescent="0.25">
      <c r="A128" s="248" t="s">
        <v>475</v>
      </c>
      <c r="B128" s="231" t="s">
        <v>706</v>
      </c>
      <c r="C128" s="231" t="s">
        <v>462</v>
      </c>
      <c r="D128" s="249">
        <v>5</v>
      </c>
      <c r="E128" s="249">
        <v>4</v>
      </c>
      <c r="F128" s="250"/>
      <c r="G128" s="15">
        <f>(VLOOKUP(G$4,'Tüpoloogia tabel'!$C$1:$T$51,MATCH($A128,'Tüpoloogia tabel'!$C$1:$T$1,0),FALSE))*D128</f>
        <v>1004.417991790212</v>
      </c>
      <c r="H128" s="15">
        <f>(VLOOKUP(H$4,'Tüpoloogia tabel'!$C$1:$T$51,MATCH($A128,'Tüpoloogia tabel'!$C$1:$T$1,0),FALSE))*D128*E128</f>
        <v>49.234731900890438</v>
      </c>
      <c r="I128" s="15">
        <f>(VLOOKUP(I$4,'Tüpoloogia tabel'!$C$1:$T$51,MATCH($A128,'Tüpoloogia tabel'!$C$1:$T$1,0),FALSE))*D128*E128</f>
        <v>171.17643500489632</v>
      </c>
      <c r="J128" s="15">
        <f>(VLOOKUP(J$4,'Tüpoloogia tabel'!$C$1:$T$51,MATCH($A128,'Tüpoloogia tabel'!$C$1:$T$1,0),FALSE))*D128*E128</f>
        <v>3801.6098639293132</v>
      </c>
      <c r="K128" s="15">
        <f>(VLOOKUP(K$4,'Tüpoloogia tabel'!$C$1:$T$51,MATCH($A128,'Tüpoloogia tabel'!$C$1:$T$1,0),FALSE))*D128*E128</f>
        <v>3040.7371092380049</v>
      </c>
      <c r="L128" s="244">
        <f>VLOOKUP(L$4,'Tüpoloogia tabel'!$C$1:$T$51,MATCH($A128,'Tüpoloogia tabel'!$C$1:$T$1,0),FALSE)</f>
        <v>38.414634146341463</v>
      </c>
      <c r="M128" s="228">
        <f>VLOOKUP(M$4,'Tüpoloogia tabel'!$C$1:$T$51,MATCH($A128,'Tüpoloogia tabel'!$C$1:$T$1,0),FALSE)</f>
        <v>58.536585365853654</v>
      </c>
      <c r="N128" s="228">
        <f>VLOOKUP(N$4,'Tüpoloogia tabel'!$C$1:$T$51,MATCH($A128,'Tüpoloogia tabel'!$C$1:$T$1,0),FALSE)</f>
        <v>95.121951219512198</v>
      </c>
      <c r="O128" s="245">
        <f>VLOOKUP(O$4,'Tüpoloogia tabel'!$C$1:$T$51,MATCH($A128,'Tüpoloogia tabel'!$C$1:$T$1,0),FALSE)</f>
        <v>0.22223966917021121</v>
      </c>
      <c r="P128" s="228">
        <f>VLOOKUP(P$4,'Tüpoloogia tabel'!$C$1:$T$51,MATCH($A128,'Tüpoloogia tabel'!$C$1:$T$1,0),FALSE)</f>
        <v>15.24390243902439</v>
      </c>
      <c r="Q128" s="335">
        <f t="shared" si="83"/>
        <v>6838.9734415323019</v>
      </c>
      <c r="R128" s="336">
        <f t="shared" si="100"/>
        <v>5299.2822464223027</v>
      </c>
      <c r="S128" s="14">
        <f t="shared" si="84"/>
        <v>1004.417991790212</v>
      </c>
      <c r="T128" s="336">
        <f t="shared" si="85"/>
        <v>1004.417991790212</v>
      </c>
      <c r="U128" s="4">
        <f t="shared" si="86"/>
        <v>19.799999999999986</v>
      </c>
      <c r="V128" s="337">
        <f t="shared" si="87"/>
        <v>1519.8911951099994</v>
      </c>
      <c r="W128" s="338">
        <f t="shared" si="88"/>
        <v>3.6806973335984092</v>
      </c>
      <c r="X128" s="228">
        <f>VLOOKUP(X$4,'Tüpoloogia tabel'!$C$1:$T$51,MATCH($A128,'Tüpoloogia tabel'!$C$1:$T$1,0),FALSE)</f>
        <v>217.7103448275862</v>
      </c>
      <c r="Y128" s="228">
        <f>VLOOKUP(Y$4,'Tüpoloogia tabel'!$C$1:$T$51,MATCH($A128,'Tüpoloogia tabel'!$C$1:$T$1,0),FALSE)</f>
        <v>139.35862068965517</v>
      </c>
      <c r="Z128" s="229">
        <f>VLOOKUP(Z$4,'Tüpoloogia tabel'!$C$1:$T$51,MATCH($A128,'Tüpoloogia tabel'!$C$1:$T$1,0),FALSE)</f>
        <v>46.4</v>
      </c>
      <c r="AA128" s="235"/>
      <c r="AB128" s="235"/>
      <c r="AC128" s="15">
        <f>VLOOKUP(AC$4,'Tüpoloogia tabel'!$C$1:$T$51,MATCH($A128,'Tüpoloogia tabel'!$C$1:$T$1,0),FALSE)</f>
        <v>3.6636504065040651</v>
      </c>
      <c r="AD128" s="15">
        <f>VLOOKUP(AD$4,'Tüpoloogia tabel'!$C$1:$T$51,MATCH($A128,'Tüpoloogia tabel'!$C$1:$T$1,0),FALSE)</f>
        <v>2.5</v>
      </c>
      <c r="AE128" s="15">
        <f>VLOOKUP(AE$4,'Tüpoloogia tabel'!$C$1:$T$51,MATCH($A128,'Tüpoloogia tabel'!$C$1:$T$1,0),FALSE)</f>
        <v>2.2000000000000002</v>
      </c>
      <c r="AF128" s="15">
        <f>VLOOKUP(AF$4,'Tüpoloogia tabel'!$C$1:$T$51,MATCH($A128,'Tüpoloogia tabel'!$C$1:$T$1,0),FALSE)</f>
        <v>11.821259842519693</v>
      </c>
      <c r="AG128" s="15">
        <f>VLOOKUP(AG$4,'Tüpoloogia tabel'!$C$1:$T$51,MATCH($A128,'Tüpoloogia tabel'!$C$1:$T$1,0),FALSE)</f>
        <v>16.861008406980361</v>
      </c>
      <c r="AH128" s="15">
        <f>(VLOOKUP(AH$4,'Tüpoloogia tabel'!$C$1:$T$51,MATCH($A128,'Tüpoloogia tabel'!$C$1:$T$1,0),FALSE))*E128</f>
        <v>10</v>
      </c>
      <c r="AI128" s="15">
        <f>(VLOOKUP(AI$4,'Tüpoloogia tabel'!$C$1:$T$51,MATCH($A128,'Tüpoloogia tabel'!$C$1:$T$1,0),FALSE))*D128*E128</f>
        <v>10044.17991790212</v>
      </c>
      <c r="AJ128" s="15">
        <f t="shared" si="89"/>
        <v>192.25260375484299</v>
      </c>
      <c r="AK128" s="15">
        <f>VLOOKUP(AK$4,'Tüpoloogia tabel'!$C$1:$T$51,MATCH($A128,'Tüpoloogia tabel'!$C$1:$T$1,0),FALSE)</f>
        <v>0.8</v>
      </c>
      <c r="AL128" s="15">
        <f>VLOOKUP(AL$4,'Tüpoloogia tabel'!$C$1:$T$51,MATCH($A128,'Tüpoloogia tabel'!$C$1:$T$1,0),FALSE)</f>
        <v>0.8</v>
      </c>
      <c r="AM128" s="15">
        <f>VLOOKUP(AM$4,'Tüpoloogia tabel'!$C$1:$T$51,MATCH($A128,'Tüpoloogia tabel'!$C$1:$T$1,0),FALSE)</f>
        <v>0.7</v>
      </c>
      <c r="AN128" s="15">
        <f>VLOOKUP(AN$4,'Tüpoloogia tabel'!$C$1:$T$51,MATCH($A128,'Tüpoloogia tabel'!$C$1:$T$1,0),FALSE)</f>
        <v>0.7</v>
      </c>
      <c r="AO128" s="15">
        <f>VLOOKUP(AO$4,'Tüpoloogia tabel'!$C$1:$T$51,MATCH($A128,'Tüpoloogia tabel'!$C$1:$T$1,0),FALSE)</f>
        <v>2.99</v>
      </c>
      <c r="AP128" s="15">
        <f>VLOOKUP(AP$4,'Tüpoloogia tabel'!$C$1:$T$51,MATCH($A128,'Tüpoloogia tabel'!$C$1:$T$1,0),FALSE)</f>
        <v>2</v>
      </c>
      <c r="AQ128" s="15">
        <f>VLOOKUP(AQ$4,'Tüpoloogia tabel'!$C$1:$T$51,MATCH($A128,'Tüpoloogia tabel'!$C$1:$T$1,0),FALSE)</f>
        <v>2.9</v>
      </c>
      <c r="AR128" s="16">
        <f>VLOOKUP(AR$4,'Tüpoloogia tabel'!$C$1:$T$51,MATCH($A128,'Tüpoloogia tabel'!$C$1:$T$1,0),FALSE)</f>
        <v>0.26</v>
      </c>
      <c r="AS128" s="16">
        <f>VLOOKUP(AS$4,'Tüpoloogia tabel'!$C$1:$T$51,MATCH($A128,'Tüpoloogia tabel'!$C$1:$T$1,0),FALSE)</f>
        <v>0.49</v>
      </c>
      <c r="AT128" s="16">
        <f>VLOOKUP(AT$4,'Tüpoloogia tabel'!$C$1:$T$51,MATCH($A128,'Tüpoloogia tabel'!$C$1:$T$1,0),FALSE)</f>
        <v>0.40500000000000003</v>
      </c>
      <c r="AU128" s="16">
        <f>VLOOKUP(AU$4,'Tüpoloogia tabel'!$C$1:$T$51,MATCH($A128,'Tüpoloogia tabel'!$C$1:$T$1,0),FALSE)</f>
        <v>0.15</v>
      </c>
      <c r="AV128" s="16">
        <f>VLOOKUP(AV$4,'Tüpoloogia tabel'!$C$1:$T$51,MATCH($A128,'Tüpoloogia tabel'!$C$1:$T$1,0),FALSE)</f>
        <v>0.2</v>
      </c>
      <c r="AW128" s="16">
        <f>VLOOKUP(AW$4,'Tüpoloogia tabel'!$C$1:$T$51,MATCH($A128,'Tüpoloogia tabel'!$C$1:$T$1,0),FALSE)</f>
        <v>0.01</v>
      </c>
      <c r="AX128" s="16">
        <f>VLOOKUP(AX$4,'Tüpoloogia tabel'!$C$1:$T$51,MATCH($A128,'Tüpoloogia tabel'!$C$1:$T$1,0),FALSE)</f>
        <v>0</v>
      </c>
      <c r="AY128" s="16">
        <f>VLOOKUP(AY$4,'Tüpoloogia tabel'!$C$1:$T$51,MATCH($A128,'Tüpoloogia tabel'!$C$1:$T$1,0),FALSE)</f>
        <v>0.42</v>
      </c>
      <c r="AZ128" s="16">
        <f>VLOOKUP(AZ$4,'Tüpoloogia tabel'!$C$1:$T$51,MATCH($A128,'Tüpoloogia tabel'!$C$1:$T$1,0),FALSE)</f>
        <v>4.4000000000000004</v>
      </c>
      <c r="BA128" s="232">
        <f>VLOOKUP(BA$4,'Tüpoloogia tabel'!$C$1:$T$51,MATCH($A128,'Tüpoloogia tabel'!$C$1:$T$1,0),FALSE)</f>
        <v>0.30000000000000049</v>
      </c>
      <c r="BB128" s="232">
        <f>VLOOKUP(BB$4,'Tüpoloogia tabel'!$C$1:$T$51,MATCH($A128,'Tüpoloogia tabel'!$C$1:$T$1,0),FALSE)</f>
        <v>0.41499999999999998</v>
      </c>
      <c r="BC128" s="232">
        <f>VLOOKUP(BC$4,'Tüpoloogia tabel'!$C$1:$T$51,MATCH($A128,'Tüpoloogia tabel'!$C$1:$T$1,0),FALSE)</f>
        <v>0.35</v>
      </c>
      <c r="BD128" s="232">
        <f>VLOOKUP(BD$4,'Tüpoloogia tabel'!$C$1:$T$51,MATCH($A128,'Tüpoloogia tabel'!$C$1:$T$1,0),FALSE)</f>
        <v>0.35</v>
      </c>
      <c r="BE128" s="232">
        <f>VLOOKUP(BE$4,'Tüpoloogia tabel'!$C$1:$T$51,MATCH($A128,'Tüpoloogia tabel'!$C$1:$T$1,0),FALSE)</f>
        <v>0.30000000000000049</v>
      </c>
      <c r="BF128" s="16">
        <f>VLOOKUP(BF$4,'Tüpoloogia tabel'!$C$1:$T$51,MATCH($A128,'Tüpoloogia tabel'!$C$1:$T$1,0),FALSE)</f>
        <v>1.8000000000000023</v>
      </c>
      <c r="BG128" s="16">
        <f>VLOOKUP(BG$4,'Tüpoloogia tabel'!$C$1:$T$51,MATCH($A128,'Tüpoloogia tabel'!$C$1:$T$1,0),FALSE)</f>
        <v>2.1999999999999957</v>
      </c>
      <c r="BH128" s="16">
        <f>VLOOKUP(BH$4,'Tüpoloogia tabel'!$C$1:$T$51,MATCH($A128,'Tüpoloogia tabel'!$C$1:$T$1,0),FALSE)</f>
        <v>1.4599999999999991</v>
      </c>
      <c r="BI128" s="16">
        <f>VLOOKUP(BI$4,'Tüpoloogia tabel'!$C$1:$T$51,MATCH($A128,'Tüpoloogia tabel'!$C$1:$T$1,0),FALSE)</f>
        <v>1.5793333333333326</v>
      </c>
      <c r="BJ128" s="16">
        <f>VLOOKUP(BJ$4,'Tüpoloogia tabel'!$C$1:$T$51,MATCH($A128,'Tüpoloogia tabel'!$C$1:$T$1,0),FALSE)</f>
        <v>0.8</v>
      </c>
      <c r="BK128" s="16">
        <f>VLOOKUP(BK$4,'Tüpoloogia tabel'!$C$1:$T$51,MATCH($A128,'Tüpoloogia tabel'!$C$1:$T$1,0),FALSE)</f>
        <v>2.0649999999999999</v>
      </c>
      <c r="BL128" s="216">
        <f t="shared" si="90"/>
        <v>8977.4242945541591</v>
      </c>
      <c r="BM128" s="1">
        <v>4</v>
      </c>
      <c r="BN128" s="1">
        <v>0</v>
      </c>
      <c r="BO128" s="1">
        <f t="shared" si="91"/>
        <v>40</v>
      </c>
      <c r="BP128" s="217">
        <f t="shared" si="92"/>
        <v>192.25260375484299</v>
      </c>
      <c r="BQ128" s="217">
        <f t="shared" ref="BQ128:BS128" si="162">BP128</f>
        <v>192.25260375484299</v>
      </c>
      <c r="BR128" s="217">
        <f t="shared" si="162"/>
        <v>192.25260375484299</v>
      </c>
      <c r="BS128" s="217">
        <f t="shared" si="162"/>
        <v>192.25260375484299</v>
      </c>
      <c r="BT128" s="217">
        <f t="shared" si="94"/>
        <v>576.75781126452898</v>
      </c>
      <c r="BU128" s="217">
        <f t="shared" si="95"/>
        <v>1761.7643500489633</v>
      </c>
      <c r="BV128" s="217">
        <f t="shared" si="96"/>
        <v>2003.3838792469196</v>
      </c>
      <c r="BW128" s="217">
        <f t="shared" si="97"/>
        <v>1058.4927783201624</v>
      </c>
      <c r="BX128" s="216">
        <f t="shared" si="98"/>
        <v>0.95863673073941835</v>
      </c>
      <c r="BY128" s="216">
        <f t="shared" si="102"/>
        <v>1156.1158972717385</v>
      </c>
      <c r="BZ128" s="216">
        <f t="shared" si="103"/>
        <v>11192.03297014606</v>
      </c>
      <c r="CA128" s="216">
        <f t="shared" si="104"/>
        <v>10133.540191825898</v>
      </c>
      <c r="CB128" s="218">
        <f t="shared" si="99"/>
        <v>3.3325933245065431</v>
      </c>
    </row>
    <row r="129" spans="1:80" x14ac:dyDescent="0.25">
      <c r="A129" s="248" t="s">
        <v>475</v>
      </c>
      <c r="B129" s="231" t="s">
        <v>707</v>
      </c>
      <c r="C129" s="231" t="s">
        <v>462</v>
      </c>
      <c r="D129" s="249">
        <v>5</v>
      </c>
      <c r="E129" s="249">
        <v>5</v>
      </c>
      <c r="F129" s="250"/>
      <c r="G129" s="15">
        <f>(VLOOKUP(G$4,'Tüpoloogia tabel'!$C$1:$T$51,MATCH($A129,'Tüpoloogia tabel'!$C$1:$T$1,0),FALSE))*D129</f>
        <v>1004.417991790212</v>
      </c>
      <c r="H129" s="15">
        <f>(VLOOKUP(H$4,'Tüpoloogia tabel'!$C$1:$T$51,MATCH($A129,'Tüpoloogia tabel'!$C$1:$T$1,0),FALSE))*D129*E129</f>
        <v>61.543414876113047</v>
      </c>
      <c r="I129" s="15">
        <f>(VLOOKUP(I$4,'Tüpoloogia tabel'!$C$1:$T$51,MATCH($A129,'Tüpoloogia tabel'!$C$1:$T$1,0),FALSE))*D129*E129</f>
        <v>213.97054375612041</v>
      </c>
      <c r="J129" s="15">
        <f>(VLOOKUP(J$4,'Tüpoloogia tabel'!$C$1:$T$51,MATCH($A129,'Tüpoloogia tabel'!$C$1:$T$1,0),FALSE))*D129*E129</f>
        <v>4752.0123299116412</v>
      </c>
      <c r="K129" s="15">
        <f>(VLOOKUP(K$4,'Tüpoloogia tabel'!$C$1:$T$51,MATCH($A129,'Tüpoloogia tabel'!$C$1:$T$1,0),FALSE))*D129*E129</f>
        <v>3800.9213865475062</v>
      </c>
      <c r="L129" s="244">
        <f>VLOOKUP(L$4,'Tüpoloogia tabel'!$C$1:$T$51,MATCH($A129,'Tüpoloogia tabel'!$C$1:$T$1,0),FALSE)</f>
        <v>38.414634146341463</v>
      </c>
      <c r="M129" s="228">
        <f>VLOOKUP(M$4,'Tüpoloogia tabel'!$C$1:$T$51,MATCH($A129,'Tüpoloogia tabel'!$C$1:$T$1,0),FALSE)</f>
        <v>58.536585365853654</v>
      </c>
      <c r="N129" s="228">
        <f>VLOOKUP(N$4,'Tüpoloogia tabel'!$C$1:$T$51,MATCH($A129,'Tüpoloogia tabel'!$C$1:$T$1,0),FALSE)</f>
        <v>95.121951219512198</v>
      </c>
      <c r="O129" s="245">
        <f>VLOOKUP(O$4,'Tüpoloogia tabel'!$C$1:$T$51,MATCH($A129,'Tüpoloogia tabel'!$C$1:$T$1,0),FALSE)</f>
        <v>0.22223966917021121</v>
      </c>
      <c r="P129" s="228">
        <f>VLOOKUP(P$4,'Tüpoloogia tabel'!$C$1:$T$51,MATCH($A129,'Tüpoloogia tabel'!$C$1:$T$1,0),FALSE)</f>
        <v>15.24390243902439</v>
      </c>
      <c r="Q129" s="335">
        <f t="shared" si="83"/>
        <v>10656.34285278792</v>
      </c>
      <c r="R129" s="336">
        <f t="shared" si="100"/>
        <v>8268.2807426199888</v>
      </c>
      <c r="S129" s="14">
        <f t="shared" si="84"/>
        <v>1004.417991790212</v>
      </c>
      <c r="T129" s="336">
        <f t="shared" si="85"/>
        <v>1004.417991790212</v>
      </c>
      <c r="U129" s="4">
        <f t="shared" si="86"/>
        <v>19.799999999999986</v>
      </c>
      <c r="V129" s="337">
        <f t="shared" si="87"/>
        <v>2368.262110167932</v>
      </c>
      <c r="W129" s="338">
        <f t="shared" si="88"/>
        <v>4.3109749506978883</v>
      </c>
      <c r="X129" s="228">
        <f>VLOOKUP(X$4,'Tüpoloogia tabel'!$C$1:$T$51,MATCH($A129,'Tüpoloogia tabel'!$C$1:$T$1,0),FALSE)</f>
        <v>217.7103448275862</v>
      </c>
      <c r="Y129" s="228">
        <f>VLOOKUP(Y$4,'Tüpoloogia tabel'!$C$1:$T$51,MATCH($A129,'Tüpoloogia tabel'!$C$1:$T$1,0),FALSE)</f>
        <v>139.35862068965517</v>
      </c>
      <c r="Z129" s="229">
        <f>VLOOKUP(Z$4,'Tüpoloogia tabel'!$C$1:$T$51,MATCH($A129,'Tüpoloogia tabel'!$C$1:$T$1,0),FALSE)</f>
        <v>46.4</v>
      </c>
      <c r="AA129" s="235"/>
      <c r="AB129" s="235"/>
      <c r="AC129" s="15">
        <f>VLOOKUP(AC$4,'Tüpoloogia tabel'!$C$1:$T$51,MATCH($A129,'Tüpoloogia tabel'!$C$1:$T$1,0),FALSE)</f>
        <v>3.6636504065040651</v>
      </c>
      <c r="AD129" s="15">
        <f>VLOOKUP(AD$4,'Tüpoloogia tabel'!$C$1:$T$51,MATCH($A129,'Tüpoloogia tabel'!$C$1:$T$1,0),FALSE)</f>
        <v>2.5</v>
      </c>
      <c r="AE129" s="15">
        <f>VLOOKUP(AE$4,'Tüpoloogia tabel'!$C$1:$T$51,MATCH($A129,'Tüpoloogia tabel'!$C$1:$T$1,0),FALSE)</f>
        <v>2.2000000000000002</v>
      </c>
      <c r="AF129" s="15">
        <f>VLOOKUP(AF$4,'Tüpoloogia tabel'!$C$1:$T$51,MATCH($A129,'Tüpoloogia tabel'!$C$1:$T$1,0),FALSE)</f>
        <v>11.821259842519693</v>
      </c>
      <c r="AG129" s="15">
        <f>VLOOKUP(AG$4,'Tüpoloogia tabel'!$C$1:$T$51,MATCH($A129,'Tüpoloogia tabel'!$C$1:$T$1,0),FALSE)</f>
        <v>16.861008406980361</v>
      </c>
      <c r="AH129" s="15">
        <f>(VLOOKUP(AH$4,'Tüpoloogia tabel'!$C$1:$T$51,MATCH($A129,'Tüpoloogia tabel'!$C$1:$T$1,0),FALSE))*E129</f>
        <v>12.5</v>
      </c>
      <c r="AI129" s="15">
        <f>(VLOOKUP(AI$4,'Tüpoloogia tabel'!$C$1:$T$51,MATCH($A129,'Tüpoloogia tabel'!$C$1:$T$1,0),FALSE))*D129*E129</f>
        <v>12555.22489737765</v>
      </c>
      <c r="AJ129" s="15">
        <f t="shared" si="89"/>
        <v>192.25260375484299</v>
      </c>
      <c r="AK129" s="15">
        <f>VLOOKUP(AK$4,'Tüpoloogia tabel'!$C$1:$T$51,MATCH($A129,'Tüpoloogia tabel'!$C$1:$T$1,0),FALSE)</f>
        <v>0.8</v>
      </c>
      <c r="AL129" s="15">
        <f>VLOOKUP(AL$4,'Tüpoloogia tabel'!$C$1:$T$51,MATCH($A129,'Tüpoloogia tabel'!$C$1:$T$1,0),FALSE)</f>
        <v>0.8</v>
      </c>
      <c r="AM129" s="15">
        <f>VLOOKUP(AM$4,'Tüpoloogia tabel'!$C$1:$T$51,MATCH($A129,'Tüpoloogia tabel'!$C$1:$T$1,0),FALSE)</f>
        <v>0.7</v>
      </c>
      <c r="AN129" s="15">
        <f>VLOOKUP(AN$4,'Tüpoloogia tabel'!$C$1:$T$51,MATCH($A129,'Tüpoloogia tabel'!$C$1:$T$1,0),FALSE)</f>
        <v>0.7</v>
      </c>
      <c r="AO129" s="15">
        <f>VLOOKUP(AO$4,'Tüpoloogia tabel'!$C$1:$T$51,MATCH($A129,'Tüpoloogia tabel'!$C$1:$T$1,0),FALSE)</f>
        <v>2.99</v>
      </c>
      <c r="AP129" s="15">
        <f>VLOOKUP(AP$4,'Tüpoloogia tabel'!$C$1:$T$51,MATCH($A129,'Tüpoloogia tabel'!$C$1:$T$1,0),FALSE)</f>
        <v>2</v>
      </c>
      <c r="AQ129" s="15">
        <f>VLOOKUP(AQ$4,'Tüpoloogia tabel'!$C$1:$T$51,MATCH($A129,'Tüpoloogia tabel'!$C$1:$T$1,0),FALSE)</f>
        <v>2.9</v>
      </c>
      <c r="AR129" s="16">
        <f>VLOOKUP(AR$4,'Tüpoloogia tabel'!$C$1:$T$51,MATCH($A129,'Tüpoloogia tabel'!$C$1:$T$1,0),FALSE)</f>
        <v>0.26</v>
      </c>
      <c r="AS129" s="16">
        <f>VLOOKUP(AS$4,'Tüpoloogia tabel'!$C$1:$T$51,MATCH($A129,'Tüpoloogia tabel'!$C$1:$T$1,0),FALSE)</f>
        <v>0.49</v>
      </c>
      <c r="AT129" s="16">
        <f>VLOOKUP(AT$4,'Tüpoloogia tabel'!$C$1:$T$51,MATCH($A129,'Tüpoloogia tabel'!$C$1:$T$1,0),FALSE)</f>
        <v>0.40500000000000003</v>
      </c>
      <c r="AU129" s="16">
        <f>VLOOKUP(AU$4,'Tüpoloogia tabel'!$C$1:$T$51,MATCH($A129,'Tüpoloogia tabel'!$C$1:$T$1,0),FALSE)</f>
        <v>0.15</v>
      </c>
      <c r="AV129" s="16">
        <f>VLOOKUP(AV$4,'Tüpoloogia tabel'!$C$1:$T$51,MATCH($A129,'Tüpoloogia tabel'!$C$1:$T$1,0),FALSE)</f>
        <v>0.2</v>
      </c>
      <c r="AW129" s="16">
        <f>VLOOKUP(AW$4,'Tüpoloogia tabel'!$C$1:$T$51,MATCH($A129,'Tüpoloogia tabel'!$C$1:$T$1,0),FALSE)</f>
        <v>0.01</v>
      </c>
      <c r="AX129" s="16">
        <f>VLOOKUP(AX$4,'Tüpoloogia tabel'!$C$1:$T$51,MATCH($A129,'Tüpoloogia tabel'!$C$1:$T$1,0),FALSE)</f>
        <v>0</v>
      </c>
      <c r="AY129" s="16">
        <f>VLOOKUP(AY$4,'Tüpoloogia tabel'!$C$1:$T$51,MATCH($A129,'Tüpoloogia tabel'!$C$1:$T$1,0),FALSE)</f>
        <v>0.42</v>
      </c>
      <c r="AZ129" s="16">
        <f>VLOOKUP(AZ$4,'Tüpoloogia tabel'!$C$1:$T$51,MATCH($A129,'Tüpoloogia tabel'!$C$1:$T$1,0),FALSE)</f>
        <v>4.4000000000000004</v>
      </c>
      <c r="BA129" s="232">
        <f>VLOOKUP(BA$4,'Tüpoloogia tabel'!$C$1:$T$51,MATCH($A129,'Tüpoloogia tabel'!$C$1:$T$1,0),FALSE)</f>
        <v>0.30000000000000049</v>
      </c>
      <c r="BB129" s="232">
        <f>VLOOKUP(BB$4,'Tüpoloogia tabel'!$C$1:$T$51,MATCH($A129,'Tüpoloogia tabel'!$C$1:$T$1,0),FALSE)</f>
        <v>0.41499999999999998</v>
      </c>
      <c r="BC129" s="232">
        <f>VLOOKUP(BC$4,'Tüpoloogia tabel'!$C$1:$T$51,MATCH($A129,'Tüpoloogia tabel'!$C$1:$T$1,0),FALSE)</f>
        <v>0.35</v>
      </c>
      <c r="BD129" s="232">
        <f>VLOOKUP(BD$4,'Tüpoloogia tabel'!$C$1:$T$51,MATCH($A129,'Tüpoloogia tabel'!$C$1:$T$1,0),FALSE)</f>
        <v>0.35</v>
      </c>
      <c r="BE129" s="232">
        <f>VLOOKUP(BE$4,'Tüpoloogia tabel'!$C$1:$T$51,MATCH($A129,'Tüpoloogia tabel'!$C$1:$T$1,0),FALSE)</f>
        <v>0.30000000000000049</v>
      </c>
      <c r="BF129" s="16">
        <f>VLOOKUP(BF$4,'Tüpoloogia tabel'!$C$1:$T$51,MATCH($A129,'Tüpoloogia tabel'!$C$1:$T$1,0),FALSE)</f>
        <v>1.8000000000000023</v>
      </c>
      <c r="BG129" s="16">
        <f>VLOOKUP(BG$4,'Tüpoloogia tabel'!$C$1:$T$51,MATCH($A129,'Tüpoloogia tabel'!$C$1:$T$1,0),FALSE)</f>
        <v>2.1999999999999957</v>
      </c>
      <c r="BH129" s="16">
        <f>VLOOKUP(BH$4,'Tüpoloogia tabel'!$C$1:$T$51,MATCH($A129,'Tüpoloogia tabel'!$C$1:$T$1,0),FALSE)</f>
        <v>1.4599999999999991</v>
      </c>
      <c r="BI129" s="16">
        <f>VLOOKUP(BI$4,'Tüpoloogia tabel'!$C$1:$T$51,MATCH($A129,'Tüpoloogia tabel'!$C$1:$T$1,0),FALSE)</f>
        <v>1.5793333333333326</v>
      </c>
      <c r="BJ129" s="16">
        <f>VLOOKUP(BJ$4,'Tüpoloogia tabel'!$C$1:$T$51,MATCH($A129,'Tüpoloogia tabel'!$C$1:$T$1,0),FALSE)</f>
        <v>0.8</v>
      </c>
      <c r="BK129" s="16">
        <f>VLOOKUP(BK$4,'Tüpoloogia tabel'!$C$1:$T$51,MATCH($A129,'Tüpoloogia tabel'!$C$1:$T$1,0),FALSE)</f>
        <v>2.0649999999999999</v>
      </c>
      <c r="BL129" s="216">
        <f t="shared" si="90"/>
        <v>13134.202013133967</v>
      </c>
      <c r="BM129" s="1">
        <v>4</v>
      </c>
      <c r="BN129" s="1">
        <v>0</v>
      </c>
      <c r="BO129" s="1">
        <f t="shared" si="91"/>
        <v>50</v>
      </c>
      <c r="BP129" s="217">
        <f t="shared" si="92"/>
        <v>192.25260375484299</v>
      </c>
      <c r="BQ129" s="217">
        <f t="shared" ref="BQ129:BS129" si="163">BP129</f>
        <v>192.25260375484299</v>
      </c>
      <c r="BR129" s="217">
        <f t="shared" si="163"/>
        <v>192.25260375484299</v>
      </c>
      <c r="BS129" s="217">
        <f t="shared" si="163"/>
        <v>192.25260375484299</v>
      </c>
      <c r="BT129" s="217">
        <f t="shared" si="94"/>
        <v>769.01041501937198</v>
      </c>
      <c r="BU129" s="217">
        <f t="shared" si="95"/>
        <v>2737.1317969515053</v>
      </c>
      <c r="BV129" s="217">
        <f t="shared" si="96"/>
        <v>3121.6301197128455</v>
      </c>
      <c r="BW129" s="217">
        <f t="shared" si="97"/>
        <v>1532.6787253533996</v>
      </c>
      <c r="BX129" s="216">
        <f t="shared" si="98"/>
        <v>1.4252041032262162</v>
      </c>
      <c r="BY129" s="216">
        <f t="shared" si="102"/>
        <v>1718.7961484908167</v>
      </c>
      <c r="BZ129" s="216">
        <f t="shared" si="103"/>
        <v>16385.676886978184</v>
      </c>
      <c r="CA129" s="216">
        <f t="shared" si="104"/>
        <v>14852.998161624784</v>
      </c>
      <c r="CB129" s="218">
        <f t="shared" si="99"/>
        <v>3.9077362173797074</v>
      </c>
    </row>
    <row r="130" spans="1:80" x14ac:dyDescent="0.25">
      <c r="A130" s="248" t="s">
        <v>475</v>
      </c>
      <c r="B130" s="231" t="s">
        <v>708</v>
      </c>
      <c r="C130" s="231" t="s">
        <v>462</v>
      </c>
      <c r="D130" s="249">
        <v>6</v>
      </c>
      <c r="E130" s="249">
        <v>1</v>
      </c>
      <c r="F130" s="250"/>
      <c r="G130" s="15">
        <f>(VLOOKUP(G$4,'Tüpoloogia tabel'!$C$1:$T$51,MATCH($A130,'Tüpoloogia tabel'!$C$1:$T$1,0),FALSE))*D130</f>
        <v>1205.3015901482545</v>
      </c>
      <c r="H130" s="15">
        <f>(VLOOKUP(H$4,'Tüpoloogia tabel'!$C$1:$T$51,MATCH($A130,'Tüpoloogia tabel'!$C$1:$T$1,0),FALSE))*D130*E130</f>
        <v>14.77041957026713</v>
      </c>
      <c r="I130" s="15">
        <f>(VLOOKUP(I$4,'Tüpoloogia tabel'!$C$1:$T$51,MATCH($A130,'Tüpoloogia tabel'!$C$1:$T$1,0),FALSE))*D130*E130</f>
        <v>51.35293050146889</v>
      </c>
      <c r="J130" s="15">
        <f>(VLOOKUP(J$4,'Tüpoloogia tabel'!$C$1:$T$51,MATCH($A130,'Tüpoloogia tabel'!$C$1:$T$1,0),FALSE))*D130*E130</f>
        <v>1140.4829591787939</v>
      </c>
      <c r="K130" s="15">
        <f>(VLOOKUP(K$4,'Tüpoloogia tabel'!$C$1:$T$51,MATCH($A130,'Tüpoloogia tabel'!$C$1:$T$1,0),FALSE))*D130*E130</f>
        <v>912.22113277140147</v>
      </c>
      <c r="L130" s="244">
        <f>VLOOKUP(L$4,'Tüpoloogia tabel'!$C$1:$T$51,MATCH($A130,'Tüpoloogia tabel'!$C$1:$T$1,0),FALSE)</f>
        <v>38.414634146341463</v>
      </c>
      <c r="M130" s="228">
        <f>VLOOKUP(M$4,'Tüpoloogia tabel'!$C$1:$T$51,MATCH($A130,'Tüpoloogia tabel'!$C$1:$T$1,0),FALSE)</f>
        <v>58.536585365853654</v>
      </c>
      <c r="N130" s="228">
        <f>VLOOKUP(N$4,'Tüpoloogia tabel'!$C$1:$T$51,MATCH($A130,'Tüpoloogia tabel'!$C$1:$T$1,0),FALSE)</f>
        <v>95.121951219512198</v>
      </c>
      <c r="O130" s="245">
        <f>VLOOKUP(O$4,'Tüpoloogia tabel'!$C$1:$T$51,MATCH($A130,'Tüpoloogia tabel'!$C$1:$T$1,0),FALSE)</f>
        <v>0.22223966917021121</v>
      </c>
      <c r="P130" s="228">
        <f>VLOOKUP(P$4,'Tüpoloogia tabel'!$C$1:$T$51,MATCH($A130,'Tüpoloogia tabel'!$C$1:$T$1,0),FALSE)</f>
        <v>15.24390243902439</v>
      </c>
      <c r="Q130" s="335">
        <f t="shared" si="83"/>
        <v>529.47277189445015</v>
      </c>
      <c r="R130" s="336">
        <f t="shared" si="100"/>
        <v>388.04291823399285</v>
      </c>
      <c r="S130" s="14">
        <f t="shared" si="84"/>
        <v>1205.3015901482545</v>
      </c>
      <c r="T130" s="336">
        <f t="shared" si="85"/>
        <v>1205.3015901482545</v>
      </c>
      <c r="U130" s="4">
        <f t="shared" si="86"/>
        <v>23.759999999999984</v>
      </c>
      <c r="V130" s="337">
        <f t="shared" si="87"/>
        <v>117.66985366045731</v>
      </c>
      <c r="W130" s="338">
        <f t="shared" si="88"/>
        <v>3.1385122730293329</v>
      </c>
      <c r="X130" s="228">
        <f>VLOOKUP(X$4,'Tüpoloogia tabel'!$C$1:$T$51,MATCH($A130,'Tüpoloogia tabel'!$C$1:$T$1,0),FALSE)</f>
        <v>217.7103448275862</v>
      </c>
      <c r="Y130" s="228">
        <f>VLOOKUP(Y$4,'Tüpoloogia tabel'!$C$1:$T$51,MATCH($A130,'Tüpoloogia tabel'!$C$1:$T$1,0),FALSE)</f>
        <v>139.35862068965517</v>
      </c>
      <c r="Z130" s="229">
        <f>VLOOKUP(Z$4,'Tüpoloogia tabel'!$C$1:$T$51,MATCH($A130,'Tüpoloogia tabel'!$C$1:$T$1,0),FALSE)</f>
        <v>46.4</v>
      </c>
      <c r="AA130" s="235"/>
      <c r="AB130" s="235"/>
      <c r="AC130" s="15">
        <f>VLOOKUP(AC$4,'Tüpoloogia tabel'!$C$1:$T$51,MATCH($A130,'Tüpoloogia tabel'!$C$1:$T$1,0),FALSE)</f>
        <v>3.6636504065040651</v>
      </c>
      <c r="AD130" s="15">
        <f>VLOOKUP(AD$4,'Tüpoloogia tabel'!$C$1:$T$51,MATCH($A130,'Tüpoloogia tabel'!$C$1:$T$1,0),FALSE)</f>
        <v>2.5</v>
      </c>
      <c r="AE130" s="15">
        <f>VLOOKUP(AE$4,'Tüpoloogia tabel'!$C$1:$T$51,MATCH($A130,'Tüpoloogia tabel'!$C$1:$T$1,0),FALSE)</f>
        <v>2.2000000000000002</v>
      </c>
      <c r="AF130" s="15">
        <f>VLOOKUP(AF$4,'Tüpoloogia tabel'!$C$1:$T$51,MATCH($A130,'Tüpoloogia tabel'!$C$1:$T$1,0),FALSE)</f>
        <v>11.821259842519693</v>
      </c>
      <c r="AG130" s="15">
        <f>VLOOKUP(AG$4,'Tüpoloogia tabel'!$C$1:$T$51,MATCH($A130,'Tüpoloogia tabel'!$C$1:$T$1,0),FALSE)</f>
        <v>16.861008406980361</v>
      </c>
      <c r="AH130" s="15">
        <f>(VLOOKUP(AH$4,'Tüpoloogia tabel'!$C$1:$T$51,MATCH($A130,'Tüpoloogia tabel'!$C$1:$T$1,0),FALSE))*E130</f>
        <v>2.5</v>
      </c>
      <c r="AI130" s="15">
        <f>(VLOOKUP(AI$4,'Tüpoloogia tabel'!$C$1:$T$51,MATCH($A130,'Tüpoloogia tabel'!$C$1:$T$1,0),FALSE))*D130*E130</f>
        <v>3013.253975370636</v>
      </c>
      <c r="AJ130" s="15">
        <f t="shared" si="89"/>
        <v>225.97462056880372</v>
      </c>
      <c r="AK130" s="15">
        <f>VLOOKUP(AK$4,'Tüpoloogia tabel'!$C$1:$T$51,MATCH($A130,'Tüpoloogia tabel'!$C$1:$T$1,0),FALSE)</f>
        <v>0.8</v>
      </c>
      <c r="AL130" s="15">
        <f>VLOOKUP(AL$4,'Tüpoloogia tabel'!$C$1:$T$51,MATCH($A130,'Tüpoloogia tabel'!$C$1:$T$1,0),FALSE)</f>
        <v>0.8</v>
      </c>
      <c r="AM130" s="15">
        <f>VLOOKUP(AM$4,'Tüpoloogia tabel'!$C$1:$T$51,MATCH($A130,'Tüpoloogia tabel'!$C$1:$T$1,0),FALSE)</f>
        <v>0.7</v>
      </c>
      <c r="AN130" s="15">
        <f>VLOOKUP(AN$4,'Tüpoloogia tabel'!$C$1:$T$51,MATCH($A130,'Tüpoloogia tabel'!$C$1:$T$1,0),FALSE)</f>
        <v>0.7</v>
      </c>
      <c r="AO130" s="15">
        <f>VLOOKUP(AO$4,'Tüpoloogia tabel'!$C$1:$T$51,MATCH($A130,'Tüpoloogia tabel'!$C$1:$T$1,0),FALSE)</f>
        <v>2.99</v>
      </c>
      <c r="AP130" s="15">
        <f>VLOOKUP(AP$4,'Tüpoloogia tabel'!$C$1:$T$51,MATCH($A130,'Tüpoloogia tabel'!$C$1:$T$1,0),FALSE)</f>
        <v>2</v>
      </c>
      <c r="AQ130" s="15">
        <f>VLOOKUP(AQ$4,'Tüpoloogia tabel'!$C$1:$T$51,MATCH($A130,'Tüpoloogia tabel'!$C$1:$T$1,0),FALSE)</f>
        <v>2.9</v>
      </c>
      <c r="AR130" s="16">
        <f>VLOOKUP(AR$4,'Tüpoloogia tabel'!$C$1:$T$51,MATCH($A130,'Tüpoloogia tabel'!$C$1:$T$1,0),FALSE)</f>
        <v>0.26</v>
      </c>
      <c r="AS130" s="16">
        <f>VLOOKUP(AS$4,'Tüpoloogia tabel'!$C$1:$T$51,MATCH($A130,'Tüpoloogia tabel'!$C$1:$T$1,0),FALSE)</f>
        <v>0.49</v>
      </c>
      <c r="AT130" s="16">
        <f>VLOOKUP(AT$4,'Tüpoloogia tabel'!$C$1:$T$51,MATCH($A130,'Tüpoloogia tabel'!$C$1:$T$1,0),FALSE)</f>
        <v>0.40500000000000003</v>
      </c>
      <c r="AU130" s="16">
        <f>VLOOKUP(AU$4,'Tüpoloogia tabel'!$C$1:$T$51,MATCH($A130,'Tüpoloogia tabel'!$C$1:$T$1,0),FALSE)</f>
        <v>0.15</v>
      </c>
      <c r="AV130" s="16">
        <f>VLOOKUP(AV$4,'Tüpoloogia tabel'!$C$1:$T$51,MATCH($A130,'Tüpoloogia tabel'!$C$1:$T$1,0),FALSE)</f>
        <v>0.2</v>
      </c>
      <c r="AW130" s="16">
        <f>VLOOKUP(AW$4,'Tüpoloogia tabel'!$C$1:$T$51,MATCH($A130,'Tüpoloogia tabel'!$C$1:$T$1,0),FALSE)</f>
        <v>0.01</v>
      </c>
      <c r="AX130" s="16">
        <f>VLOOKUP(AX$4,'Tüpoloogia tabel'!$C$1:$T$51,MATCH($A130,'Tüpoloogia tabel'!$C$1:$T$1,0),FALSE)</f>
        <v>0</v>
      </c>
      <c r="AY130" s="16">
        <f>VLOOKUP(AY$4,'Tüpoloogia tabel'!$C$1:$T$51,MATCH($A130,'Tüpoloogia tabel'!$C$1:$T$1,0),FALSE)</f>
        <v>0.42</v>
      </c>
      <c r="AZ130" s="16">
        <f>VLOOKUP(AZ$4,'Tüpoloogia tabel'!$C$1:$T$51,MATCH($A130,'Tüpoloogia tabel'!$C$1:$T$1,0),FALSE)</f>
        <v>4.4000000000000004</v>
      </c>
      <c r="BA130" s="232">
        <f>VLOOKUP(BA$4,'Tüpoloogia tabel'!$C$1:$T$51,MATCH($A130,'Tüpoloogia tabel'!$C$1:$T$1,0),FALSE)</f>
        <v>0.30000000000000049</v>
      </c>
      <c r="BB130" s="232">
        <f>VLOOKUP(BB$4,'Tüpoloogia tabel'!$C$1:$T$51,MATCH($A130,'Tüpoloogia tabel'!$C$1:$T$1,0),FALSE)</f>
        <v>0.41499999999999998</v>
      </c>
      <c r="BC130" s="232">
        <f>VLOOKUP(BC$4,'Tüpoloogia tabel'!$C$1:$T$51,MATCH($A130,'Tüpoloogia tabel'!$C$1:$T$1,0),FALSE)</f>
        <v>0.35</v>
      </c>
      <c r="BD130" s="232">
        <f>VLOOKUP(BD$4,'Tüpoloogia tabel'!$C$1:$T$51,MATCH($A130,'Tüpoloogia tabel'!$C$1:$T$1,0),FALSE)</f>
        <v>0.35</v>
      </c>
      <c r="BE130" s="232">
        <f>VLOOKUP(BE$4,'Tüpoloogia tabel'!$C$1:$T$51,MATCH($A130,'Tüpoloogia tabel'!$C$1:$T$1,0),FALSE)</f>
        <v>0.30000000000000049</v>
      </c>
      <c r="BF130" s="16">
        <f>VLOOKUP(BF$4,'Tüpoloogia tabel'!$C$1:$T$51,MATCH($A130,'Tüpoloogia tabel'!$C$1:$T$1,0),FALSE)</f>
        <v>1.8000000000000023</v>
      </c>
      <c r="BG130" s="16">
        <f>VLOOKUP(BG$4,'Tüpoloogia tabel'!$C$1:$T$51,MATCH($A130,'Tüpoloogia tabel'!$C$1:$T$1,0),FALSE)</f>
        <v>2.1999999999999957</v>
      </c>
      <c r="BH130" s="16">
        <f>VLOOKUP(BH$4,'Tüpoloogia tabel'!$C$1:$T$51,MATCH($A130,'Tüpoloogia tabel'!$C$1:$T$1,0),FALSE)</f>
        <v>1.4599999999999991</v>
      </c>
      <c r="BI130" s="16">
        <f>VLOOKUP(BI$4,'Tüpoloogia tabel'!$C$1:$T$51,MATCH($A130,'Tüpoloogia tabel'!$C$1:$T$1,0),FALSE)</f>
        <v>1.5793333333333326</v>
      </c>
      <c r="BJ130" s="16">
        <f>VLOOKUP(BJ$4,'Tüpoloogia tabel'!$C$1:$T$51,MATCH($A130,'Tüpoloogia tabel'!$C$1:$T$1,0),FALSE)</f>
        <v>0.8</v>
      </c>
      <c r="BK130" s="16">
        <f>VLOOKUP(BK$4,'Tüpoloogia tabel'!$C$1:$T$51,MATCH($A130,'Tüpoloogia tabel'!$C$1:$T$1,0),FALSE)</f>
        <v>2.0649999999999999</v>
      </c>
      <c r="BL130" s="216">
        <f t="shared" si="90"/>
        <v>2413.0134124965361</v>
      </c>
      <c r="BM130" s="1">
        <v>4</v>
      </c>
      <c r="BN130" s="1">
        <v>0</v>
      </c>
      <c r="BO130" s="1">
        <f t="shared" si="91"/>
        <v>10</v>
      </c>
      <c r="BP130" s="217">
        <f t="shared" si="92"/>
        <v>225.97462056880372</v>
      </c>
      <c r="BQ130" s="217">
        <f t="shared" ref="BQ130:BS130" si="164">BP130</f>
        <v>225.97462056880372</v>
      </c>
      <c r="BR130" s="217">
        <f t="shared" si="164"/>
        <v>225.97462056880372</v>
      </c>
      <c r="BS130" s="217">
        <f t="shared" si="164"/>
        <v>225.97462056880372</v>
      </c>
      <c r="BT130" s="217">
        <f t="shared" si="94"/>
        <v>0</v>
      </c>
      <c r="BU130" s="217">
        <f t="shared" si="95"/>
        <v>143.38232625367223</v>
      </c>
      <c r="BV130" s="217">
        <f t="shared" si="96"/>
        <v>155.10181824537986</v>
      </c>
      <c r="BW130" s="217">
        <f t="shared" si="97"/>
        <v>303.88624215745944</v>
      </c>
      <c r="BX130" s="216">
        <f t="shared" si="98"/>
        <v>0.12115884433314128</v>
      </c>
      <c r="BY130" s="216">
        <f t="shared" si="102"/>
        <v>146.11756626576837</v>
      </c>
      <c r="BZ130" s="216">
        <f t="shared" si="103"/>
        <v>2863.017220919764</v>
      </c>
      <c r="CA130" s="216">
        <f t="shared" si="104"/>
        <v>2559.1309787623045</v>
      </c>
      <c r="CB130" s="218">
        <f t="shared" si="99"/>
        <v>2.8053844477242684</v>
      </c>
    </row>
    <row r="131" spans="1:80" x14ac:dyDescent="0.25">
      <c r="A131" s="248" t="s">
        <v>475</v>
      </c>
      <c r="B131" s="231" t="s">
        <v>709</v>
      </c>
      <c r="C131" s="231" t="s">
        <v>462</v>
      </c>
      <c r="D131" s="249">
        <v>6</v>
      </c>
      <c r="E131" s="249">
        <v>2</v>
      </c>
      <c r="F131" s="250"/>
      <c r="G131" s="15">
        <f>(VLOOKUP(G$4,'Tüpoloogia tabel'!$C$1:$T$51,MATCH($A131,'Tüpoloogia tabel'!$C$1:$T$1,0),FALSE))*D131</f>
        <v>1205.3015901482545</v>
      </c>
      <c r="H131" s="15">
        <f>(VLOOKUP(H$4,'Tüpoloogia tabel'!$C$1:$T$51,MATCH($A131,'Tüpoloogia tabel'!$C$1:$T$1,0),FALSE))*D131*E131</f>
        <v>29.54083914053426</v>
      </c>
      <c r="I131" s="15">
        <f>(VLOOKUP(I$4,'Tüpoloogia tabel'!$C$1:$T$51,MATCH($A131,'Tüpoloogia tabel'!$C$1:$T$1,0),FALSE))*D131*E131</f>
        <v>102.70586100293778</v>
      </c>
      <c r="J131" s="15">
        <f>(VLOOKUP(J$4,'Tüpoloogia tabel'!$C$1:$T$51,MATCH($A131,'Tüpoloogia tabel'!$C$1:$T$1,0),FALSE))*D131*E131</f>
        <v>2280.9659183575877</v>
      </c>
      <c r="K131" s="15">
        <f>(VLOOKUP(K$4,'Tüpoloogia tabel'!$C$1:$T$51,MATCH($A131,'Tüpoloogia tabel'!$C$1:$T$1,0),FALSE))*D131*E131</f>
        <v>1824.4422655428029</v>
      </c>
      <c r="L131" s="244">
        <f>VLOOKUP(L$4,'Tüpoloogia tabel'!$C$1:$T$51,MATCH($A131,'Tüpoloogia tabel'!$C$1:$T$1,0),FALSE)</f>
        <v>38.414634146341463</v>
      </c>
      <c r="M131" s="228">
        <f>VLOOKUP(M$4,'Tüpoloogia tabel'!$C$1:$T$51,MATCH($A131,'Tüpoloogia tabel'!$C$1:$T$1,0),FALSE)</f>
        <v>58.536585365853654</v>
      </c>
      <c r="N131" s="228">
        <f>VLOOKUP(N$4,'Tüpoloogia tabel'!$C$1:$T$51,MATCH($A131,'Tüpoloogia tabel'!$C$1:$T$1,0),FALSE)</f>
        <v>95.121951219512198</v>
      </c>
      <c r="O131" s="245">
        <f>VLOOKUP(O$4,'Tüpoloogia tabel'!$C$1:$T$51,MATCH($A131,'Tüpoloogia tabel'!$C$1:$T$1,0),FALSE)</f>
        <v>0.22223966917021121</v>
      </c>
      <c r="P131" s="228">
        <f>VLOOKUP(P$4,'Tüpoloogia tabel'!$C$1:$T$51,MATCH($A131,'Tüpoloogia tabel'!$C$1:$T$1,0),FALSE)</f>
        <v>15.24390243902439</v>
      </c>
      <c r="Q131" s="335">
        <f t="shared" si="83"/>
        <v>2070.6060482077219</v>
      </c>
      <c r="R131" s="336">
        <f t="shared" si="100"/>
        <v>1586.6752450721992</v>
      </c>
      <c r="S131" s="14">
        <f t="shared" si="84"/>
        <v>1205.3015901482545</v>
      </c>
      <c r="T131" s="336">
        <f t="shared" si="85"/>
        <v>1205.3015901482545</v>
      </c>
      <c r="U131" s="4">
        <f t="shared" si="86"/>
        <v>23.759999999999984</v>
      </c>
      <c r="V131" s="337">
        <f t="shared" si="87"/>
        <v>460.17080313552253</v>
      </c>
      <c r="W131" s="338">
        <f t="shared" si="88"/>
        <v>2.7361340304627522</v>
      </c>
      <c r="X131" s="228">
        <f>VLOOKUP(X$4,'Tüpoloogia tabel'!$C$1:$T$51,MATCH($A131,'Tüpoloogia tabel'!$C$1:$T$1,0),FALSE)</f>
        <v>217.7103448275862</v>
      </c>
      <c r="Y131" s="228">
        <f>VLOOKUP(Y$4,'Tüpoloogia tabel'!$C$1:$T$51,MATCH($A131,'Tüpoloogia tabel'!$C$1:$T$1,0),FALSE)</f>
        <v>139.35862068965517</v>
      </c>
      <c r="Z131" s="229">
        <f>VLOOKUP(Z$4,'Tüpoloogia tabel'!$C$1:$T$51,MATCH($A131,'Tüpoloogia tabel'!$C$1:$T$1,0),FALSE)</f>
        <v>46.4</v>
      </c>
      <c r="AA131" s="235"/>
      <c r="AB131" s="235"/>
      <c r="AC131" s="15">
        <f>VLOOKUP(AC$4,'Tüpoloogia tabel'!$C$1:$T$51,MATCH($A131,'Tüpoloogia tabel'!$C$1:$T$1,0),FALSE)</f>
        <v>3.6636504065040651</v>
      </c>
      <c r="AD131" s="15">
        <f>VLOOKUP(AD$4,'Tüpoloogia tabel'!$C$1:$T$51,MATCH($A131,'Tüpoloogia tabel'!$C$1:$T$1,0),FALSE)</f>
        <v>2.5</v>
      </c>
      <c r="AE131" s="15">
        <f>VLOOKUP(AE$4,'Tüpoloogia tabel'!$C$1:$T$51,MATCH($A131,'Tüpoloogia tabel'!$C$1:$T$1,0),FALSE)</f>
        <v>2.2000000000000002</v>
      </c>
      <c r="AF131" s="15">
        <f>VLOOKUP(AF$4,'Tüpoloogia tabel'!$C$1:$T$51,MATCH($A131,'Tüpoloogia tabel'!$C$1:$T$1,0),FALSE)</f>
        <v>11.821259842519693</v>
      </c>
      <c r="AG131" s="15">
        <f>VLOOKUP(AG$4,'Tüpoloogia tabel'!$C$1:$T$51,MATCH($A131,'Tüpoloogia tabel'!$C$1:$T$1,0),FALSE)</f>
        <v>16.861008406980361</v>
      </c>
      <c r="AH131" s="15">
        <f>(VLOOKUP(AH$4,'Tüpoloogia tabel'!$C$1:$T$51,MATCH($A131,'Tüpoloogia tabel'!$C$1:$T$1,0),FALSE))*E131</f>
        <v>5</v>
      </c>
      <c r="AI131" s="15">
        <f>(VLOOKUP(AI$4,'Tüpoloogia tabel'!$C$1:$T$51,MATCH($A131,'Tüpoloogia tabel'!$C$1:$T$1,0),FALSE))*D131*E131</f>
        <v>6026.507950741272</v>
      </c>
      <c r="AJ131" s="15">
        <f t="shared" si="89"/>
        <v>225.97462056880372</v>
      </c>
      <c r="AK131" s="15">
        <f>VLOOKUP(AK$4,'Tüpoloogia tabel'!$C$1:$T$51,MATCH($A131,'Tüpoloogia tabel'!$C$1:$T$1,0),FALSE)</f>
        <v>0.8</v>
      </c>
      <c r="AL131" s="15">
        <f>VLOOKUP(AL$4,'Tüpoloogia tabel'!$C$1:$T$51,MATCH($A131,'Tüpoloogia tabel'!$C$1:$T$1,0),FALSE)</f>
        <v>0.8</v>
      </c>
      <c r="AM131" s="15">
        <f>VLOOKUP(AM$4,'Tüpoloogia tabel'!$C$1:$T$51,MATCH($A131,'Tüpoloogia tabel'!$C$1:$T$1,0),FALSE)</f>
        <v>0.7</v>
      </c>
      <c r="AN131" s="15">
        <f>VLOOKUP(AN$4,'Tüpoloogia tabel'!$C$1:$T$51,MATCH($A131,'Tüpoloogia tabel'!$C$1:$T$1,0),FALSE)</f>
        <v>0.7</v>
      </c>
      <c r="AO131" s="15">
        <f>VLOOKUP(AO$4,'Tüpoloogia tabel'!$C$1:$T$51,MATCH($A131,'Tüpoloogia tabel'!$C$1:$T$1,0),FALSE)</f>
        <v>2.99</v>
      </c>
      <c r="AP131" s="15">
        <f>VLOOKUP(AP$4,'Tüpoloogia tabel'!$C$1:$T$51,MATCH($A131,'Tüpoloogia tabel'!$C$1:$T$1,0),FALSE)</f>
        <v>2</v>
      </c>
      <c r="AQ131" s="15">
        <f>VLOOKUP(AQ$4,'Tüpoloogia tabel'!$C$1:$T$51,MATCH($A131,'Tüpoloogia tabel'!$C$1:$T$1,0),FALSE)</f>
        <v>2.9</v>
      </c>
      <c r="AR131" s="16">
        <f>VLOOKUP(AR$4,'Tüpoloogia tabel'!$C$1:$T$51,MATCH($A131,'Tüpoloogia tabel'!$C$1:$T$1,0),FALSE)</f>
        <v>0.26</v>
      </c>
      <c r="AS131" s="16">
        <f>VLOOKUP(AS$4,'Tüpoloogia tabel'!$C$1:$T$51,MATCH($A131,'Tüpoloogia tabel'!$C$1:$T$1,0),FALSE)</f>
        <v>0.49</v>
      </c>
      <c r="AT131" s="16">
        <f>VLOOKUP(AT$4,'Tüpoloogia tabel'!$C$1:$T$51,MATCH($A131,'Tüpoloogia tabel'!$C$1:$T$1,0),FALSE)</f>
        <v>0.40500000000000003</v>
      </c>
      <c r="AU131" s="16">
        <f>VLOOKUP(AU$4,'Tüpoloogia tabel'!$C$1:$T$51,MATCH($A131,'Tüpoloogia tabel'!$C$1:$T$1,0),FALSE)</f>
        <v>0.15</v>
      </c>
      <c r="AV131" s="16">
        <f>VLOOKUP(AV$4,'Tüpoloogia tabel'!$C$1:$T$51,MATCH($A131,'Tüpoloogia tabel'!$C$1:$T$1,0),FALSE)</f>
        <v>0.2</v>
      </c>
      <c r="AW131" s="16">
        <f>VLOOKUP(AW$4,'Tüpoloogia tabel'!$C$1:$T$51,MATCH($A131,'Tüpoloogia tabel'!$C$1:$T$1,0),FALSE)</f>
        <v>0.01</v>
      </c>
      <c r="AX131" s="16">
        <f>VLOOKUP(AX$4,'Tüpoloogia tabel'!$C$1:$T$51,MATCH($A131,'Tüpoloogia tabel'!$C$1:$T$1,0),FALSE)</f>
        <v>0</v>
      </c>
      <c r="AY131" s="16">
        <f>VLOOKUP(AY$4,'Tüpoloogia tabel'!$C$1:$T$51,MATCH($A131,'Tüpoloogia tabel'!$C$1:$T$1,0),FALSE)</f>
        <v>0.42</v>
      </c>
      <c r="AZ131" s="16">
        <f>VLOOKUP(AZ$4,'Tüpoloogia tabel'!$C$1:$T$51,MATCH($A131,'Tüpoloogia tabel'!$C$1:$T$1,0),FALSE)</f>
        <v>4.4000000000000004</v>
      </c>
      <c r="BA131" s="232">
        <f>VLOOKUP(BA$4,'Tüpoloogia tabel'!$C$1:$T$51,MATCH($A131,'Tüpoloogia tabel'!$C$1:$T$1,0),FALSE)</f>
        <v>0.30000000000000049</v>
      </c>
      <c r="BB131" s="232">
        <f>VLOOKUP(BB$4,'Tüpoloogia tabel'!$C$1:$T$51,MATCH($A131,'Tüpoloogia tabel'!$C$1:$T$1,0),FALSE)</f>
        <v>0.41499999999999998</v>
      </c>
      <c r="BC131" s="232">
        <f>VLOOKUP(BC$4,'Tüpoloogia tabel'!$C$1:$T$51,MATCH($A131,'Tüpoloogia tabel'!$C$1:$T$1,0),FALSE)</f>
        <v>0.35</v>
      </c>
      <c r="BD131" s="232">
        <f>VLOOKUP(BD$4,'Tüpoloogia tabel'!$C$1:$T$51,MATCH($A131,'Tüpoloogia tabel'!$C$1:$T$1,0),FALSE)</f>
        <v>0.35</v>
      </c>
      <c r="BE131" s="232">
        <f>VLOOKUP(BE$4,'Tüpoloogia tabel'!$C$1:$T$51,MATCH($A131,'Tüpoloogia tabel'!$C$1:$T$1,0),FALSE)</f>
        <v>0.30000000000000049</v>
      </c>
      <c r="BF131" s="16">
        <f>VLOOKUP(BF$4,'Tüpoloogia tabel'!$C$1:$T$51,MATCH($A131,'Tüpoloogia tabel'!$C$1:$T$1,0),FALSE)</f>
        <v>1.8000000000000023</v>
      </c>
      <c r="BG131" s="16">
        <f>VLOOKUP(BG$4,'Tüpoloogia tabel'!$C$1:$T$51,MATCH($A131,'Tüpoloogia tabel'!$C$1:$T$1,0),FALSE)</f>
        <v>2.1999999999999957</v>
      </c>
      <c r="BH131" s="16">
        <f>VLOOKUP(BH$4,'Tüpoloogia tabel'!$C$1:$T$51,MATCH($A131,'Tüpoloogia tabel'!$C$1:$T$1,0),FALSE)</f>
        <v>1.4599999999999991</v>
      </c>
      <c r="BI131" s="16">
        <f>VLOOKUP(BI$4,'Tüpoloogia tabel'!$C$1:$T$51,MATCH($A131,'Tüpoloogia tabel'!$C$1:$T$1,0),FALSE)</f>
        <v>1.5793333333333326</v>
      </c>
      <c r="BJ131" s="16">
        <f>VLOOKUP(BJ$4,'Tüpoloogia tabel'!$C$1:$T$51,MATCH($A131,'Tüpoloogia tabel'!$C$1:$T$1,0),FALSE)</f>
        <v>0.8</v>
      </c>
      <c r="BK131" s="16">
        <f>VLOOKUP(BK$4,'Tüpoloogia tabel'!$C$1:$T$51,MATCH($A131,'Tüpoloogia tabel'!$C$1:$T$1,0),FALSE)</f>
        <v>2.0649999999999999</v>
      </c>
      <c r="BL131" s="216">
        <f t="shared" si="90"/>
        <v>4091.1712678647386</v>
      </c>
      <c r="BM131" s="1">
        <v>4</v>
      </c>
      <c r="BN131" s="1">
        <v>0</v>
      </c>
      <c r="BO131" s="1">
        <f t="shared" si="91"/>
        <v>20</v>
      </c>
      <c r="BP131" s="217">
        <f t="shared" si="92"/>
        <v>225.97462056880372</v>
      </c>
      <c r="BQ131" s="217">
        <f t="shared" ref="BQ131:BS131" si="165">BP131</f>
        <v>225.97462056880372</v>
      </c>
      <c r="BR131" s="217">
        <f t="shared" si="165"/>
        <v>225.97462056880372</v>
      </c>
      <c r="BS131" s="217">
        <f t="shared" si="165"/>
        <v>225.97462056880372</v>
      </c>
      <c r="BT131" s="217">
        <f t="shared" si="94"/>
        <v>225.97462056880372</v>
      </c>
      <c r="BU131" s="217">
        <f t="shared" si="95"/>
        <v>543.52930501468893</v>
      </c>
      <c r="BV131" s="217">
        <f t="shared" si="96"/>
        <v>606.55576640477409</v>
      </c>
      <c r="BW131" s="217">
        <f t="shared" si="97"/>
        <v>498.35664659009302</v>
      </c>
      <c r="BX131" s="216">
        <f t="shared" si="98"/>
        <v>0.33365725946218283</v>
      </c>
      <c r="BY131" s="216">
        <f t="shared" si="102"/>
        <v>402.39065491139252</v>
      </c>
      <c r="BZ131" s="216">
        <f t="shared" si="103"/>
        <v>4991.9185693662239</v>
      </c>
      <c r="CA131" s="216">
        <f t="shared" si="104"/>
        <v>4493.5619227761308</v>
      </c>
      <c r="CB131" s="218">
        <f t="shared" si="99"/>
        <v>2.4629784168254942</v>
      </c>
    </row>
    <row r="132" spans="1:80" x14ac:dyDescent="0.25">
      <c r="A132" s="248" t="s">
        <v>475</v>
      </c>
      <c r="B132" s="231" t="s">
        <v>710</v>
      </c>
      <c r="C132" s="231" t="s">
        <v>462</v>
      </c>
      <c r="D132" s="249">
        <v>6</v>
      </c>
      <c r="E132" s="249">
        <v>3</v>
      </c>
      <c r="F132" s="250"/>
      <c r="G132" s="15">
        <f>(VLOOKUP(G$4,'Tüpoloogia tabel'!$C$1:$T$51,MATCH($A132,'Tüpoloogia tabel'!$C$1:$T$1,0),FALSE))*D132</f>
        <v>1205.3015901482545</v>
      </c>
      <c r="H132" s="15">
        <f>(VLOOKUP(H$4,'Tüpoloogia tabel'!$C$1:$T$51,MATCH($A132,'Tüpoloogia tabel'!$C$1:$T$1,0),FALSE))*D132*E132</f>
        <v>44.31125871080139</v>
      </c>
      <c r="I132" s="15">
        <f>(VLOOKUP(I$4,'Tüpoloogia tabel'!$C$1:$T$51,MATCH($A132,'Tüpoloogia tabel'!$C$1:$T$1,0),FALSE))*D132*E132</f>
        <v>154.05879150440666</v>
      </c>
      <c r="J132" s="15">
        <f>(VLOOKUP(J$4,'Tüpoloogia tabel'!$C$1:$T$51,MATCH($A132,'Tüpoloogia tabel'!$C$1:$T$1,0),FALSE))*D132*E132</f>
        <v>3421.4488775363816</v>
      </c>
      <c r="K132" s="15">
        <f>(VLOOKUP(K$4,'Tüpoloogia tabel'!$C$1:$T$51,MATCH($A132,'Tüpoloogia tabel'!$C$1:$T$1,0),FALSE))*D132*E132</f>
        <v>2736.6633983142046</v>
      </c>
      <c r="L132" s="244">
        <f>VLOOKUP(L$4,'Tüpoloogia tabel'!$C$1:$T$51,MATCH($A132,'Tüpoloogia tabel'!$C$1:$T$1,0),FALSE)</f>
        <v>38.414634146341463</v>
      </c>
      <c r="M132" s="228">
        <f>VLOOKUP(M$4,'Tüpoloogia tabel'!$C$1:$T$51,MATCH($A132,'Tüpoloogia tabel'!$C$1:$T$1,0),FALSE)</f>
        <v>58.536585365853654</v>
      </c>
      <c r="N132" s="228">
        <f>VLOOKUP(N$4,'Tüpoloogia tabel'!$C$1:$T$51,MATCH($A132,'Tüpoloogia tabel'!$C$1:$T$1,0),FALSE)</f>
        <v>95.121951219512198</v>
      </c>
      <c r="O132" s="245">
        <f>VLOOKUP(O$4,'Tüpoloogia tabel'!$C$1:$T$51,MATCH($A132,'Tüpoloogia tabel'!$C$1:$T$1,0),FALSE)</f>
        <v>0.22223966917021121</v>
      </c>
      <c r="P132" s="228">
        <f>VLOOKUP(P$4,'Tüpoloogia tabel'!$C$1:$T$51,MATCH($A132,'Tüpoloogia tabel'!$C$1:$T$1,0),FALSE)</f>
        <v>15.24390243902439</v>
      </c>
      <c r="Q132" s="335">
        <f t="shared" si="83"/>
        <v>4623.3998289398151</v>
      </c>
      <c r="R132" s="336">
        <f t="shared" si="100"/>
        <v>3572.1369805146192</v>
      </c>
      <c r="S132" s="14">
        <f t="shared" si="84"/>
        <v>1205.3015901482545</v>
      </c>
      <c r="T132" s="336">
        <f t="shared" si="85"/>
        <v>1205.3015901482545</v>
      </c>
      <c r="U132" s="4">
        <f t="shared" si="86"/>
        <v>23.759999999999984</v>
      </c>
      <c r="V132" s="337">
        <f t="shared" si="87"/>
        <v>1027.5028484251957</v>
      </c>
      <c r="W132" s="338">
        <f t="shared" si="88"/>
        <v>3.1232863681198078</v>
      </c>
      <c r="X132" s="228">
        <f>VLOOKUP(X$4,'Tüpoloogia tabel'!$C$1:$T$51,MATCH($A132,'Tüpoloogia tabel'!$C$1:$T$1,0),FALSE)</f>
        <v>217.7103448275862</v>
      </c>
      <c r="Y132" s="228">
        <f>VLOOKUP(Y$4,'Tüpoloogia tabel'!$C$1:$T$51,MATCH($A132,'Tüpoloogia tabel'!$C$1:$T$1,0),FALSE)</f>
        <v>139.35862068965517</v>
      </c>
      <c r="Z132" s="229">
        <f>VLOOKUP(Z$4,'Tüpoloogia tabel'!$C$1:$T$51,MATCH($A132,'Tüpoloogia tabel'!$C$1:$T$1,0),FALSE)</f>
        <v>46.4</v>
      </c>
      <c r="AA132" s="235"/>
      <c r="AB132" s="235"/>
      <c r="AC132" s="15">
        <f>VLOOKUP(AC$4,'Tüpoloogia tabel'!$C$1:$T$51,MATCH($A132,'Tüpoloogia tabel'!$C$1:$T$1,0),FALSE)</f>
        <v>3.6636504065040651</v>
      </c>
      <c r="AD132" s="15">
        <f>VLOOKUP(AD$4,'Tüpoloogia tabel'!$C$1:$T$51,MATCH($A132,'Tüpoloogia tabel'!$C$1:$T$1,0),FALSE)</f>
        <v>2.5</v>
      </c>
      <c r="AE132" s="15">
        <f>VLOOKUP(AE$4,'Tüpoloogia tabel'!$C$1:$T$51,MATCH($A132,'Tüpoloogia tabel'!$C$1:$T$1,0),FALSE)</f>
        <v>2.2000000000000002</v>
      </c>
      <c r="AF132" s="15">
        <f>VLOOKUP(AF$4,'Tüpoloogia tabel'!$C$1:$T$51,MATCH($A132,'Tüpoloogia tabel'!$C$1:$T$1,0),FALSE)</f>
        <v>11.821259842519693</v>
      </c>
      <c r="AG132" s="15">
        <f>VLOOKUP(AG$4,'Tüpoloogia tabel'!$C$1:$T$51,MATCH($A132,'Tüpoloogia tabel'!$C$1:$T$1,0),FALSE)</f>
        <v>16.861008406980361</v>
      </c>
      <c r="AH132" s="15">
        <f>(VLOOKUP(AH$4,'Tüpoloogia tabel'!$C$1:$T$51,MATCH($A132,'Tüpoloogia tabel'!$C$1:$T$1,0),FALSE))*E132</f>
        <v>7.5</v>
      </c>
      <c r="AI132" s="15">
        <f>(VLOOKUP(AI$4,'Tüpoloogia tabel'!$C$1:$T$51,MATCH($A132,'Tüpoloogia tabel'!$C$1:$T$1,0),FALSE))*D132*E132</f>
        <v>9039.7619261119071</v>
      </c>
      <c r="AJ132" s="15">
        <f t="shared" si="89"/>
        <v>225.97462056880372</v>
      </c>
      <c r="AK132" s="15">
        <f>VLOOKUP(AK$4,'Tüpoloogia tabel'!$C$1:$T$51,MATCH($A132,'Tüpoloogia tabel'!$C$1:$T$1,0),FALSE)</f>
        <v>0.8</v>
      </c>
      <c r="AL132" s="15">
        <f>VLOOKUP(AL$4,'Tüpoloogia tabel'!$C$1:$T$51,MATCH($A132,'Tüpoloogia tabel'!$C$1:$T$1,0),FALSE)</f>
        <v>0.8</v>
      </c>
      <c r="AM132" s="15">
        <f>VLOOKUP(AM$4,'Tüpoloogia tabel'!$C$1:$T$51,MATCH($A132,'Tüpoloogia tabel'!$C$1:$T$1,0),FALSE)</f>
        <v>0.7</v>
      </c>
      <c r="AN132" s="15">
        <f>VLOOKUP(AN$4,'Tüpoloogia tabel'!$C$1:$T$51,MATCH($A132,'Tüpoloogia tabel'!$C$1:$T$1,0),FALSE)</f>
        <v>0.7</v>
      </c>
      <c r="AO132" s="15">
        <f>VLOOKUP(AO$4,'Tüpoloogia tabel'!$C$1:$T$51,MATCH($A132,'Tüpoloogia tabel'!$C$1:$T$1,0),FALSE)</f>
        <v>2.99</v>
      </c>
      <c r="AP132" s="15">
        <f>VLOOKUP(AP$4,'Tüpoloogia tabel'!$C$1:$T$51,MATCH($A132,'Tüpoloogia tabel'!$C$1:$T$1,0),FALSE)</f>
        <v>2</v>
      </c>
      <c r="AQ132" s="15">
        <f>VLOOKUP(AQ$4,'Tüpoloogia tabel'!$C$1:$T$51,MATCH($A132,'Tüpoloogia tabel'!$C$1:$T$1,0),FALSE)</f>
        <v>2.9</v>
      </c>
      <c r="AR132" s="16">
        <f>VLOOKUP(AR$4,'Tüpoloogia tabel'!$C$1:$T$51,MATCH($A132,'Tüpoloogia tabel'!$C$1:$T$1,0),FALSE)</f>
        <v>0.26</v>
      </c>
      <c r="AS132" s="16">
        <f>VLOOKUP(AS$4,'Tüpoloogia tabel'!$C$1:$T$51,MATCH($A132,'Tüpoloogia tabel'!$C$1:$T$1,0),FALSE)</f>
        <v>0.49</v>
      </c>
      <c r="AT132" s="16">
        <f>VLOOKUP(AT$4,'Tüpoloogia tabel'!$C$1:$T$51,MATCH($A132,'Tüpoloogia tabel'!$C$1:$T$1,0),FALSE)</f>
        <v>0.40500000000000003</v>
      </c>
      <c r="AU132" s="16">
        <f>VLOOKUP(AU$4,'Tüpoloogia tabel'!$C$1:$T$51,MATCH($A132,'Tüpoloogia tabel'!$C$1:$T$1,0),FALSE)</f>
        <v>0.15</v>
      </c>
      <c r="AV132" s="16">
        <f>VLOOKUP(AV$4,'Tüpoloogia tabel'!$C$1:$T$51,MATCH($A132,'Tüpoloogia tabel'!$C$1:$T$1,0),FALSE)</f>
        <v>0.2</v>
      </c>
      <c r="AW132" s="16">
        <f>VLOOKUP(AW$4,'Tüpoloogia tabel'!$C$1:$T$51,MATCH($A132,'Tüpoloogia tabel'!$C$1:$T$1,0),FALSE)</f>
        <v>0.01</v>
      </c>
      <c r="AX132" s="16">
        <f>VLOOKUP(AX$4,'Tüpoloogia tabel'!$C$1:$T$51,MATCH($A132,'Tüpoloogia tabel'!$C$1:$T$1,0),FALSE)</f>
        <v>0</v>
      </c>
      <c r="AY132" s="16">
        <f>VLOOKUP(AY$4,'Tüpoloogia tabel'!$C$1:$T$51,MATCH($A132,'Tüpoloogia tabel'!$C$1:$T$1,0),FALSE)</f>
        <v>0.42</v>
      </c>
      <c r="AZ132" s="16">
        <f>VLOOKUP(AZ$4,'Tüpoloogia tabel'!$C$1:$T$51,MATCH($A132,'Tüpoloogia tabel'!$C$1:$T$1,0),FALSE)</f>
        <v>4.4000000000000004</v>
      </c>
      <c r="BA132" s="232">
        <f>VLOOKUP(BA$4,'Tüpoloogia tabel'!$C$1:$T$51,MATCH($A132,'Tüpoloogia tabel'!$C$1:$T$1,0),FALSE)</f>
        <v>0.30000000000000049</v>
      </c>
      <c r="BB132" s="232">
        <f>VLOOKUP(BB$4,'Tüpoloogia tabel'!$C$1:$T$51,MATCH($A132,'Tüpoloogia tabel'!$C$1:$T$1,0),FALSE)</f>
        <v>0.41499999999999998</v>
      </c>
      <c r="BC132" s="232">
        <f>VLOOKUP(BC$4,'Tüpoloogia tabel'!$C$1:$T$51,MATCH($A132,'Tüpoloogia tabel'!$C$1:$T$1,0),FALSE)</f>
        <v>0.35</v>
      </c>
      <c r="BD132" s="232">
        <f>VLOOKUP(BD$4,'Tüpoloogia tabel'!$C$1:$T$51,MATCH($A132,'Tüpoloogia tabel'!$C$1:$T$1,0),FALSE)</f>
        <v>0.35</v>
      </c>
      <c r="BE132" s="232">
        <f>VLOOKUP(BE$4,'Tüpoloogia tabel'!$C$1:$T$51,MATCH($A132,'Tüpoloogia tabel'!$C$1:$T$1,0),FALSE)</f>
        <v>0.30000000000000049</v>
      </c>
      <c r="BF132" s="16">
        <f>VLOOKUP(BF$4,'Tüpoloogia tabel'!$C$1:$T$51,MATCH($A132,'Tüpoloogia tabel'!$C$1:$T$1,0),FALSE)</f>
        <v>1.8000000000000023</v>
      </c>
      <c r="BG132" s="16">
        <f>VLOOKUP(BG$4,'Tüpoloogia tabel'!$C$1:$T$51,MATCH($A132,'Tüpoloogia tabel'!$C$1:$T$1,0),FALSE)</f>
        <v>2.1999999999999957</v>
      </c>
      <c r="BH132" s="16">
        <f>VLOOKUP(BH$4,'Tüpoloogia tabel'!$C$1:$T$51,MATCH($A132,'Tüpoloogia tabel'!$C$1:$T$1,0),FALSE)</f>
        <v>1.4599999999999991</v>
      </c>
      <c r="BI132" s="16">
        <f>VLOOKUP(BI$4,'Tüpoloogia tabel'!$C$1:$T$51,MATCH($A132,'Tüpoloogia tabel'!$C$1:$T$1,0),FALSE)</f>
        <v>1.5793333333333326</v>
      </c>
      <c r="BJ132" s="16">
        <f>VLOOKUP(BJ$4,'Tüpoloogia tabel'!$C$1:$T$51,MATCH($A132,'Tüpoloogia tabel'!$C$1:$T$1,0),FALSE)</f>
        <v>0.8</v>
      </c>
      <c r="BK132" s="16">
        <f>VLOOKUP(BK$4,'Tüpoloogia tabel'!$C$1:$T$51,MATCH($A132,'Tüpoloogia tabel'!$C$1:$T$1,0),FALSE)</f>
        <v>2.0649999999999999</v>
      </c>
      <c r="BL132" s="216">
        <f t="shared" si="90"/>
        <v>6870.9379513269887</v>
      </c>
      <c r="BM132" s="1">
        <v>4</v>
      </c>
      <c r="BN132" s="1">
        <v>0</v>
      </c>
      <c r="BO132" s="1">
        <f t="shared" si="91"/>
        <v>30</v>
      </c>
      <c r="BP132" s="217">
        <f t="shared" si="92"/>
        <v>225.97462056880372</v>
      </c>
      <c r="BQ132" s="217">
        <f t="shared" ref="BQ132:BS132" si="166">BP132</f>
        <v>225.97462056880372</v>
      </c>
      <c r="BR132" s="217">
        <f t="shared" si="166"/>
        <v>225.97462056880372</v>
      </c>
      <c r="BS132" s="217">
        <f t="shared" si="166"/>
        <v>225.97462056880372</v>
      </c>
      <c r="BT132" s="217">
        <f t="shared" si="94"/>
        <v>451.94924113760743</v>
      </c>
      <c r="BU132" s="217">
        <f t="shared" si="95"/>
        <v>1200.44093628305</v>
      </c>
      <c r="BV132" s="217">
        <f t="shared" si="96"/>
        <v>1354.3618444781825</v>
      </c>
      <c r="BW132" s="217">
        <f t="shared" si="97"/>
        <v>817.29494558661258</v>
      </c>
      <c r="BX132" s="216">
        <f t="shared" si="98"/>
        <v>0.7123968401107641</v>
      </c>
      <c r="BY132" s="216">
        <f t="shared" si="102"/>
        <v>859.15058917358147</v>
      </c>
      <c r="BZ132" s="216">
        <f t="shared" si="103"/>
        <v>8547.383486087183</v>
      </c>
      <c r="CA132" s="216">
        <f t="shared" si="104"/>
        <v>7730.0885405005702</v>
      </c>
      <c r="CB132" s="218">
        <f t="shared" si="99"/>
        <v>2.8246398681190881</v>
      </c>
    </row>
    <row r="133" spans="1:80" x14ac:dyDescent="0.25">
      <c r="A133" s="248" t="s">
        <v>475</v>
      </c>
      <c r="B133" s="231" t="s">
        <v>711</v>
      </c>
      <c r="C133" s="231" t="s">
        <v>462</v>
      </c>
      <c r="D133" s="249">
        <v>6</v>
      </c>
      <c r="E133" s="249">
        <v>4</v>
      </c>
      <c r="F133" s="250"/>
      <c r="G133" s="15">
        <f>(VLOOKUP(G$4,'Tüpoloogia tabel'!$C$1:$T$51,MATCH($A133,'Tüpoloogia tabel'!$C$1:$T$1,0),FALSE))*D133</f>
        <v>1205.3015901482545</v>
      </c>
      <c r="H133" s="15">
        <f>(VLOOKUP(H$4,'Tüpoloogia tabel'!$C$1:$T$51,MATCH($A133,'Tüpoloogia tabel'!$C$1:$T$1,0),FALSE))*D133*E133</f>
        <v>59.08167828106852</v>
      </c>
      <c r="I133" s="15">
        <f>(VLOOKUP(I$4,'Tüpoloogia tabel'!$C$1:$T$51,MATCH($A133,'Tüpoloogia tabel'!$C$1:$T$1,0),FALSE))*D133*E133</f>
        <v>205.41172200587556</v>
      </c>
      <c r="J133" s="15">
        <f>(VLOOKUP(J$4,'Tüpoloogia tabel'!$C$1:$T$51,MATCH($A133,'Tüpoloogia tabel'!$C$1:$T$1,0),FALSE))*D133*E133</f>
        <v>4561.9318367151755</v>
      </c>
      <c r="K133" s="15">
        <f>(VLOOKUP(K$4,'Tüpoloogia tabel'!$C$1:$T$51,MATCH($A133,'Tüpoloogia tabel'!$C$1:$T$1,0),FALSE))*D133*E133</f>
        <v>3648.8845310856059</v>
      </c>
      <c r="L133" s="244">
        <f>VLOOKUP(L$4,'Tüpoloogia tabel'!$C$1:$T$51,MATCH($A133,'Tüpoloogia tabel'!$C$1:$T$1,0),FALSE)</f>
        <v>38.414634146341463</v>
      </c>
      <c r="M133" s="228">
        <f>VLOOKUP(M$4,'Tüpoloogia tabel'!$C$1:$T$51,MATCH($A133,'Tüpoloogia tabel'!$C$1:$T$1,0),FALSE)</f>
        <v>58.536585365853654</v>
      </c>
      <c r="N133" s="228">
        <f>VLOOKUP(N$4,'Tüpoloogia tabel'!$C$1:$T$51,MATCH($A133,'Tüpoloogia tabel'!$C$1:$T$1,0),FALSE)</f>
        <v>95.121951219512198</v>
      </c>
      <c r="O133" s="245">
        <f>VLOOKUP(O$4,'Tüpoloogia tabel'!$C$1:$T$51,MATCH($A133,'Tüpoloogia tabel'!$C$1:$T$1,0),FALSE)</f>
        <v>0.22223966917021121</v>
      </c>
      <c r="P133" s="228">
        <f>VLOOKUP(P$4,'Tüpoloogia tabel'!$C$1:$T$51,MATCH($A133,'Tüpoloogia tabel'!$C$1:$T$1,0),FALSE)</f>
        <v>15.24390243902439</v>
      </c>
      <c r="Q133" s="335">
        <f t="shared" ref="Q133:Q196" si="167">D133*AG133*2*AH133*E133+2*E133*AF133</f>
        <v>8187.85411409073</v>
      </c>
      <c r="R133" s="336">
        <f t="shared" si="100"/>
        <v>6344.4281245612528</v>
      </c>
      <c r="S133" s="14">
        <f t="shared" ref="S133:S196" si="168">G133</f>
        <v>1205.3015901482545</v>
      </c>
      <c r="T133" s="336">
        <f t="shared" ref="T133:T196" si="169">S133</f>
        <v>1205.3015901482545</v>
      </c>
      <c r="U133" s="4">
        <f t="shared" ref="U133:U196" si="170">D133*BF133*BG133</f>
        <v>23.759999999999984</v>
      </c>
      <c r="V133" s="337">
        <f t="shared" ref="V133:V196" si="171">Q133*O133</f>
        <v>1819.6659895294765</v>
      </c>
      <c r="W133" s="338">
        <f t="shared" ref="W133:W196" si="172">(BY133+BW133+BL133)/K133</f>
        <v>3.671688056637167</v>
      </c>
      <c r="X133" s="228">
        <f>VLOOKUP(X$4,'Tüpoloogia tabel'!$C$1:$T$51,MATCH($A133,'Tüpoloogia tabel'!$C$1:$T$1,0),FALSE)</f>
        <v>217.7103448275862</v>
      </c>
      <c r="Y133" s="228">
        <f>VLOOKUP(Y$4,'Tüpoloogia tabel'!$C$1:$T$51,MATCH($A133,'Tüpoloogia tabel'!$C$1:$T$1,0),FALSE)</f>
        <v>139.35862068965517</v>
      </c>
      <c r="Z133" s="229">
        <f>VLOOKUP(Z$4,'Tüpoloogia tabel'!$C$1:$T$51,MATCH($A133,'Tüpoloogia tabel'!$C$1:$T$1,0),FALSE)</f>
        <v>46.4</v>
      </c>
      <c r="AA133" s="235"/>
      <c r="AB133" s="235"/>
      <c r="AC133" s="15">
        <f>VLOOKUP(AC$4,'Tüpoloogia tabel'!$C$1:$T$51,MATCH($A133,'Tüpoloogia tabel'!$C$1:$T$1,0),FALSE)</f>
        <v>3.6636504065040651</v>
      </c>
      <c r="AD133" s="15">
        <f>VLOOKUP(AD$4,'Tüpoloogia tabel'!$C$1:$T$51,MATCH($A133,'Tüpoloogia tabel'!$C$1:$T$1,0),FALSE)</f>
        <v>2.5</v>
      </c>
      <c r="AE133" s="15">
        <f>VLOOKUP(AE$4,'Tüpoloogia tabel'!$C$1:$T$51,MATCH($A133,'Tüpoloogia tabel'!$C$1:$T$1,0),FALSE)</f>
        <v>2.2000000000000002</v>
      </c>
      <c r="AF133" s="15">
        <f>VLOOKUP(AF$4,'Tüpoloogia tabel'!$C$1:$T$51,MATCH($A133,'Tüpoloogia tabel'!$C$1:$T$1,0),FALSE)</f>
        <v>11.821259842519693</v>
      </c>
      <c r="AG133" s="15">
        <f>VLOOKUP(AG$4,'Tüpoloogia tabel'!$C$1:$T$51,MATCH($A133,'Tüpoloogia tabel'!$C$1:$T$1,0),FALSE)</f>
        <v>16.861008406980361</v>
      </c>
      <c r="AH133" s="15">
        <f>(VLOOKUP(AH$4,'Tüpoloogia tabel'!$C$1:$T$51,MATCH($A133,'Tüpoloogia tabel'!$C$1:$T$1,0),FALSE))*E133</f>
        <v>10</v>
      </c>
      <c r="AI133" s="15">
        <f>(VLOOKUP(AI$4,'Tüpoloogia tabel'!$C$1:$T$51,MATCH($A133,'Tüpoloogia tabel'!$C$1:$T$1,0),FALSE))*D133*E133</f>
        <v>12053.015901482544</v>
      </c>
      <c r="AJ133" s="15">
        <f t="shared" ref="AJ133:AJ196" si="173">2*AF133+2*AG133*D133</f>
        <v>225.97462056880372</v>
      </c>
      <c r="AK133" s="15">
        <f>VLOOKUP(AK$4,'Tüpoloogia tabel'!$C$1:$T$51,MATCH($A133,'Tüpoloogia tabel'!$C$1:$T$1,0),FALSE)</f>
        <v>0.8</v>
      </c>
      <c r="AL133" s="15">
        <f>VLOOKUP(AL$4,'Tüpoloogia tabel'!$C$1:$T$51,MATCH($A133,'Tüpoloogia tabel'!$C$1:$T$1,0),FALSE)</f>
        <v>0.8</v>
      </c>
      <c r="AM133" s="15">
        <f>VLOOKUP(AM$4,'Tüpoloogia tabel'!$C$1:$T$51,MATCH($A133,'Tüpoloogia tabel'!$C$1:$T$1,0),FALSE)</f>
        <v>0.7</v>
      </c>
      <c r="AN133" s="15">
        <f>VLOOKUP(AN$4,'Tüpoloogia tabel'!$C$1:$T$51,MATCH($A133,'Tüpoloogia tabel'!$C$1:$T$1,0),FALSE)</f>
        <v>0.7</v>
      </c>
      <c r="AO133" s="15">
        <f>VLOOKUP(AO$4,'Tüpoloogia tabel'!$C$1:$T$51,MATCH($A133,'Tüpoloogia tabel'!$C$1:$T$1,0),FALSE)</f>
        <v>2.99</v>
      </c>
      <c r="AP133" s="15">
        <f>VLOOKUP(AP$4,'Tüpoloogia tabel'!$C$1:$T$51,MATCH($A133,'Tüpoloogia tabel'!$C$1:$T$1,0),FALSE)</f>
        <v>2</v>
      </c>
      <c r="AQ133" s="15">
        <f>VLOOKUP(AQ$4,'Tüpoloogia tabel'!$C$1:$T$51,MATCH($A133,'Tüpoloogia tabel'!$C$1:$T$1,0),FALSE)</f>
        <v>2.9</v>
      </c>
      <c r="AR133" s="16">
        <f>VLOOKUP(AR$4,'Tüpoloogia tabel'!$C$1:$T$51,MATCH($A133,'Tüpoloogia tabel'!$C$1:$T$1,0),FALSE)</f>
        <v>0.26</v>
      </c>
      <c r="AS133" s="16">
        <f>VLOOKUP(AS$4,'Tüpoloogia tabel'!$C$1:$T$51,MATCH($A133,'Tüpoloogia tabel'!$C$1:$T$1,0),FALSE)</f>
        <v>0.49</v>
      </c>
      <c r="AT133" s="16">
        <f>VLOOKUP(AT$4,'Tüpoloogia tabel'!$C$1:$T$51,MATCH($A133,'Tüpoloogia tabel'!$C$1:$T$1,0),FALSE)</f>
        <v>0.40500000000000003</v>
      </c>
      <c r="AU133" s="16">
        <f>VLOOKUP(AU$4,'Tüpoloogia tabel'!$C$1:$T$51,MATCH($A133,'Tüpoloogia tabel'!$C$1:$T$1,0),FALSE)</f>
        <v>0.15</v>
      </c>
      <c r="AV133" s="16">
        <f>VLOOKUP(AV$4,'Tüpoloogia tabel'!$C$1:$T$51,MATCH($A133,'Tüpoloogia tabel'!$C$1:$T$1,0),FALSE)</f>
        <v>0.2</v>
      </c>
      <c r="AW133" s="16">
        <f>VLOOKUP(AW$4,'Tüpoloogia tabel'!$C$1:$T$51,MATCH($A133,'Tüpoloogia tabel'!$C$1:$T$1,0),FALSE)</f>
        <v>0.01</v>
      </c>
      <c r="AX133" s="16">
        <f>VLOOKUP(AX$4,'Tüpoloogia tabel'!$C$1:$T$51,MATCH($A133,'Tüpoloogia tabel'!$C$1:$T$1,0),FALSE)</f>
        <v>0</v>
      </c>
      <c r="AY133" s="16">
        <f>VLOOKUP(AY$4,'Tüpoloogia tabel'!$C$1:$T$51,MATCH($A133,'Tüpoloogia tabel'!$C$1:$T$1,0),FALSE)</f>
        <v>0.42</v>
      </c>
      <c r="AZ133" s="16">
        <f>VLOOKUP(AZ$4,'Tüpoloogia tabel'!$C$1:$T$51,MATCH($A133,'Tüpoloogia tabel'!$C$1:$T$1,0),FALSE)</f>
        <v>4.4000000000000004</v>
      </c>
      <c r="BA133" s="232">
        <f>VLOOKUP(BA$4,'Tüpoloogia tabel'!$C$1:$T$51,MATCH($A133,'Tüpoloogia tabel'!$C$1:$T$1,0),FALSE)</f>
        <v>0.30000000000000049</v>
      </c>
      <c r="BB133" s="232">
        <f>VLOOKUP(BB$4,'Tüpoloogia tabel'!$C$1:$T$51,MATCH($A133,'Tüpoloogia tabel'!$C$1:$T$1,0),FALSE)</f>
        <v>0.41499999999999998</v>
      </c>
      <c r="BC133" s="232">
        <f>VLOOKUP(BC$4,'Tüpoloogia tabel'!$C$1:$T$51,MATCH($A133,'Tüpoloogia tabel'!$C$1:$T$1,0),FALSE)</f>
        <v>0.35</v>
      </c>
      <c r="BD133" s="232">
        <f>VLOOKUP(BD$4,'Tüpoloogia tabel'!$C$1:$T$51,MATCH($A133,'Tüpoloogia tabel'!$C$1:$T$1,0),FALSE)</f>
        <v>0.35</v>
      </c>
      <c r="BE133" s="232">
        <f>VLOOKUP(BE$4,'Tüpoloogia tabel'!$C$1:$T$51,MATCH($A133,'Tüpoloogia tabel'!$C$1:$T$1,0),FALSE)</f>
        <v>0.30000000000000049</v>
      </c>
      <c r="BF133" s="16">
        <f>VLOOKUP(BF$4,'Tüpoloogia tabel'!$C$1:$T$51,MATCH($A133,'Tüpoloogia tabel'!$C$1:$T$1,0),FALSE)</f>
        <v>1.8000000000000023</v>
      </c>
      <c r="BG133" s="16">
        <f>VLOOKUP(BG$4,'Tüpoloogia tabel'!$C$1:$T$51,MATCH($A133,'Tüpoloogia tabel'!$C$1:$T$1,0),FALSE)</f>
        <v>2.1999999999999957</v>
      </c>
      <c r="BH133" s="16">
        <f>VLOOKUP(BH$4,'Tüpoloogia tabel'!$C$1:$T$51,MATCH($A133,'Tüpoloogia tabel'!$C$1:$T$1,0),FALSE)</f>
        <v>1.4599999999999991</v>
      </c>
      <c r="BI133" s="16">
        <f>VLOOKUP(BI$4,'Tüpoloogia tabel'!$C$1:$T$51,MATCH($A133,'Tüpoloogia tabel'!$C$1:$T$1,0),FALSE)</f>
        <v>1.5793333333333326</v>
      </c>
      <c r="BJ133" s="16">
        <f>VLOOKUP(BJ$4,'Tüpoloogia tabel'!$C$1:$T$51,MATCH($A133,'Tüpoloogia tabel'!$C$1:$T$1,0),FALSE)</f>
        <v>0.8</v>
      </c>
      <c r="BK133" s="16">
        <f>VLOOKUP(BK$4,'Tüpoloogia tabel'!$C$1:$T$51,MATCH($A133,'Tüpoloogia tabel'!$C$1:$T$1,0),FALSE)</f>
        <v>2.0649999999999999</v>
      </c>
      <c r="BL133" s="216">
        <f t="shared" ref="BL133:BL196" si="174">(R133-V133)*AK133+AL133*T133+S133*AN133+U133*AP133+AQ133*V133</f>
        <v>10752.313462883285</v>
      </c>
      <c r="BM133" s="1">
        <v>4</v>
      </c>
      <c r="BN133" s="1">
        <v>0</v>
      </c>
      <c r="BO133" s="1">
        <f t="shared" ref="BO133:BO196" si="175">AH133*BM133</f>
        <v>40</v>
      </c>
      <c r="BP133" s="217">
        <f t="shared" ref="BP133:BP196" si="176">AJ133</f>
        <v>225.97462056880372</v>
      </c>
      <c r="BQ133" s="217">
        <f t="shared" ref="BQ133:BS133" si="177">BP133</f>
        <v>225.97462056880372</v>
      </c>
      <c r="BR133" s="217">
        <f t="shared" si="177"/>
        <v>225.97462056880372</v>
      </c>
      <c r="BS133" s="217">
        <f t="shared" si="177"/>
        <v>225.97462056880372</v>
      </c>
      <c r="BT133" s="217">
        <f t="shared" ref="BT133:BT196" si="178">BS133*(E133-1)</f>
        <v>677.92386170641112</v>
      </c>
      <c r="BU133" s="217">
        <f t="shared" ref="BU133:BU196" si="179">(D133+I133)*E133*AD133</f>
        <v>2114.1172200587557</v>
      </c>
      <c r="BV133" s="217">
        <f t="shared" ref="BV133:BV196" si="180">(V133/(BH133*BI133))*(BH133+BI133)</f>
        <v>2398.5200524656052</v>
      </c>
      <c r="BW133" s="217">
        <f t="shared" ref="BW133:BW196" si="181">BO133*AR133+BP133*AS133+BQ133*AT133+BR133*AU133+BT133*AW133+BU133*AX133+BV133*AY133</f>
        <v>1260.7011391470182</v>
      </c>
      <c r="BX133" s="216">
        <f t="shared" ref="BX133:BX196" si="182">AZ133*SUM(Q133:V133)/(3600*IF(E133=1,35,IF(E133=2,24,IF(E133&lt;6,20,15))))</f>
        <v>1.1480523638514315</v>
      </c>
      <c r="BY133" s="216">
        <f t="shared" si="102"/>
        <v>1384.5511508048264</v>
      </c>
      <c r="BZ133" s="216">
        <f t="shared" si="103"/>
        <v>13397.565752835129</v>
      </c>
      <c r="CA133" s="216">
        <f t="shared" si="104"/>
        <v>12136.864613688111</v>
      </c>
      <c r="CB133" s="218">
        <f t="shared" ref="CB133:CB196" si="183">(BY133+BL133)/K133</f>
        <v>3.3261848957651683</v>
      </c>
    </row>
    <row r="134" spans="1:80" x14ac:dyDescent="0.25">
      <c r="A134" s="248" t="s">
        <v>475</v>
      </c>
      <c r="B134" s="231" t="s">
        <v>712</v>
      </c>
      <c r="C134" s="231" t="s">
        <v>462</v>
      </c>
      <c r="D134" s="249">
        <v>6</v>
      </c>
      <c r="E134" s="249">
        <v>5</v>
      </c>
      <c r="F134" s="250"/>
      <c r="G134" s="15">
        <f>(VLOOKUP(G$4,'Tüpoloogia tabel'!$C$1:$T$51,MATCH($A134,'Tüpoloogia tabel'!$C$1:$T$1,0),FALSE))*D134</f>
        <v>1205.3015901482545</v>
      </c>
      <c r="H134" s="15">
        <f>(VLOOKUP(H$4,'Tüpoloogia tabel'!$C$1:$T$51,MATCH($A134,'Tüpoloogia tabel'!$C$1:$T$1,0),FALSE))*D134*E134</f>
        <v>73.852097851335657</v>
      </c>
      <c r="I134" s="15">
        <f>(VLOOKUP(I$4,'Tüpoloogia tabel'!$C$1:$T$51,MATCH($A134,'Tüpoloogia tabel'!$C$1:$T$1,0),FALSE))*D134*E134</f>
        <v>256.76465250734446</v>
      </c>
      <c r="J134" s="15">
        <f>(VLOOKUP(J$4,'Tüpoloogia tabel'!$C$1:$T$51,MATCH($A134,'Tüpoloogia tabel'!$C$1:$T$1,0),FALSE))*D134*E134</f>
        <v>5702.4147958939693</v>
      </c>
      <c r="K134" s="15">
        <f>(VLOOKUP(K$4,'Tüpoloogia tabel'!$C$1:$T$51,MATCH($A134,'Tüpoloogia tabel'!$C$1:$T$1,0),FALSE))*D134*E134</f>
        <v>4561.1056638570071</v>
      </c>
      <c r="L134" s="244">
        <f>VLOOKUP(L$4,'Tüpoloogia tabel'!$C$1:$T$51,MATCH($A134,'Tüpoloogia tabel'!$C$1:$T$1,0),FALSE)</f>
        <v>38.414634146341463</v>
      </c>
      <c r="M134" s="228">
        <f>VLOOKUP(M$4,'Tüpoloogia tabel'!$C$1:$T$51,MATCH($A134,'Tüpoloogia tabel'!$C$1:$T$1,0),FALSE)</f>
        <v>58.536585365853654</v>
      </c>
      <c r="N134" s="228">
        <f>VLOOKUP(N$4,'Tüpoloogia tabel'!$C$1:$T$51,MATCH($A134,'Tüpoloogia tabel'!$C$1:$T$1,0),FALSE)</f>
        <v>95.121951219512198</v>
      </c>
      <c r="O134" s="245">
        <f>VLOOKUP(O$4,'Tüpoloogia tabel'!$C$1:$T$51,MATCH($A134,'Tüpoloogia tabel'!$C$1:$T$1,0),FALSE)</f>
        <v>0.22223966917021121</v>
      </c>
      <c r="P134" s="228">
        <f>VLOOKUP(P$4,'Tüpoloogia tabel'!$C$1:$T$51,MATCH($A134,'Tüpoloogia tabel'!$C$1:$T$1,0),FALSE)</f>
        <v>15.24390243902439</v>
      </c>
      <c r="Q134" s="335">
        <f t="shared" si="167"/>
        <v>12763.968903660467</v>
      </c>
      <c r="R134" s="336">
        <f t="shared" ref="R134:R197" si="184">Q134-U134-V134</f>
        <v>9903.5486772121003</v>
      </c>
      <c r="S134" s="14">
        <f t="shared" si="168"/>
        <v>1205.3015901482545</v>
      </c>
      <c r="T134" s="336">
        <f t="shared" si="169"/>
        <v>1205.3015901482545</v>
      </c>
      <c r="U134" s="4">
        <f t="shared" si="170"/>
        <v>23.759999999999984</v>
      </c>
      <c r="V134" s="337">
        <f t="shared" si="171"/>
        <v>2836.6602264483654</v>
      </c>
      <c r="W134" s="338">
        <f t="shared" si="172"/>
        <v>4.3022339201847384</v>
      </c>
      <c r="X134" s="228">
        <f>VLOOKUP(X$4,'Tüpoloogia tabel'!$C$1:$T$51,MATCH($A134,'Tüpoloogia tabel'!$C$1:$T$1,0),FALSE)</f>
        <v>217.7103448275862</v>
      </c>
      <c r="Y134" s="228">
        <f>VLOOKUP(Y$4,'Tüpoloogia tabel'!$C$1:$T$51,MATCH($A134,'Tüpoloogia tabel'!$C$1:$T$1,0),FALSE)</f>
        <v>139.35862068965517</v>
      </c>
      <c r="Z134" s="229">
        <f>VLOOKUP(Z$4,'Tüpoloogia tabel'!$C$1:$T$51,MATCH($A134,'Tüpoloogia tabel'!$C$1:$T$1,0),FALSE)</f>
        <v>46.4</v>
      </c>
      <c r="AA134" s="235"/>
      <c r="AB134" s="235"/>
      <c r="AC134" s="15">
        <f>VLOOKUP(AC$4,'Tüpoloogia tabel'!$C$1:$T$51,MATCH($A134,'Tüpoloogia tabel'!$C$1:$T$1,0),FALSE)</f>
        <v>3.6636504065040651</v>
      </c>
      <c r="AD134" s="15">
        <f>VLOOKUP(AD$4,'Tüpoloogia tabel'!$C$1:$T$51,MATCH($A134,'Tüpoloogia tabel'!$C$1:$T$1,0),FALSE)</f>
        <v>2.5</v>
      </c>
      <c r="AE134" s="15">
        <f>VLOOKUP(AE$4,'Tüpoloogia tabel'!$C$1:$T$51,MATCH($A134,'Tüpoloogia tabel'!$C$1:$T$1,0),FALSE)</f>
        <v>2.2000000000000002</v>
      </c>
      <c r="AF134" s="15">
        <f>VLOOKUP(AF$4,'Tüpoloogia tabel'!$C$1:$T$51,MATCH($A134,'Tüpoloogia tabel'!$C$1:$T$1,0),FALSE)</f>
        <v>11.821259842519693</v>
      </c>
      <c r="AG134" s="15">
        <f>VLOOKUP(AG$4,'Tüpoloogia tabel'!$C$1:$T$51,MATCH($A134,'Tüpoloogia tabel'!$C$1:$T$1,0),FALSE)</f>
        <v>16.861008406980361</v>
      </c>
      <c r="AH134" s="15">
        <f>(VLOOKUP(AH$4,'Tüpoloogia tabel'!$C$1:$T$51,MATCH($A134,'Tüpoloogia tabel'!$C$1:$T$1,0),FALSE))*E134</f>
        <v>12.5</v>
      </c>
      <c r="AI134" s="15">
        <f>(VLOOKUP(AI$4,'Tüpoloogia tabel'!$C$1:$T$51,MATCH($A134,'Tüpoloogia tabel'!$C$1:$T$1,0),FALSE))*D134*E134</f>
        <v>15066.269876853181</v>
      </c>
      <c r="AJ134" s="15">
        <f t="shared" si="173"/>
        <v>225.97462056880372</v>
      </c>
      <c r="AK134" s="15">
        <f>VLOOKUP(AK$4,'Tüpoloogia tabel'!$C$1:$T$51,MATCH($A134,'Tüpoloogia tabel'!$C$1:$T$1,0),FALSE)</f>
        <v>0.8</v>
      </c>
      <c r="AL134" s="15">
        <f>VLOOKUP(AL$4,'Tüpoloogia tabel'!$C$1:$T$51,MATCH($A134,'Tüpoloogia tabel'!$C$1:$T$1,0),FALSE)</f>
        <v>0.8</v>
      </c>
      <c r="AM134" s="15">
        <f>VLOOKUP(AM$4,'Tüpoloogia tabel'!$C$1:$T$51,MATCH($A134,'Tüpoloogia tabel'!$C$1:$T$1,0),FALSE)</f>
        <v>0.7</v>
      </c>
      <c r="AN134" s="15">
        <f>VLOOKUP(AN$4,'Tüpoloogia tabel'!$C$1:$T$51,MATCH($A134,'Tüpoloogia tabel'!$C$1:$T$1,0),FALSE)</f>
        <v>0.7</v>
      </c>
      <c r="AO134" s="15">
        <f>VLOOKUP(AO$4,'Tüpoloogia tabel'!$C$1:$T$51,MATCH($A134,'Tüpoloogia tabel'!$C$1:$T$1,0),FALSE)</f>
        <v>2.99</v>
      </c>
      <c r="AP134" s="15">
        <f>VLOOKUP(AP$4,'Tüpoloogia tabel'!$C$1:$T$51,MATCH($A134,'Tüpoloogia tabel'!$C$1:$T$1,0),FALSE)</f>
        <v>2</v>
      </c>
      <c r="AQ134" s="15">
        <f>VLOOKUP(AQ$4,'Tüpoloogia tabel'!$C$1:$T$51,MATCH($A134,'Tüpoloogia tabel'!$C$1:$T$1,0),FALSE)</f>
        <v>2.9</v>
      </c>
      <c r="AR134" s="16">
        <f>VLOOKUP(AR$4,'Tüpoloogia tabel'!$C$1:$T$51,MATCH($A134,'Tüpoloogia tabel'!$C$1:$T$1,0),FALSE)</f>
        <v>0.26</v>
      </c>
      <c r="AS134" s="16">
        <f>VLOOKUP(AS$4,'Tüpoloogia tabel'!$C$1:$T$51,MATCH($A134,'Tüpoloogia tabel'!$C$1:$T$1,0),FALSE)</f>
        <v>0.49</v>
      </c>
      <c r="AT134" s="16">
        <f>VLOOKUP(AT$4,'Tüpoloogia tabel'!$C$1:$T$51,MATCH($A134,'Tüpoloogia tabel'!$C$1:$T$1,0),FALSE)</f>
        <v>0.40500000000000003</v>
      </c>
      <c r="AU134" s="16">
        <f>VLOOKUP(AU$4,'Tüpoloogia tabel'!$C$1:$T$51,MATCH($A134,'Tüpoloogia tabel'!$C$1:$T$1,0),FALSE)</f>
        <v>0.15</v>
      </c>
      <c r="AV134" s="16">
        <f>VLOOKUP(AV$4,'Tüpoloogia tabel'!$C$1:$T$51,MATCH($A134,'Tüpoloogia tabel'!$C$1:$T$1,0),FALSE)</f>
        <v>0.2</v>
      </c>
      <c r="AW134" s="16">
        <f>VLOOKUP(AW$4,'Tüpoloogia tabel'!$C$1:$T$51,MATCH($A134,'Tüpoloogia tabel'!$C$1:$T$1,0),FALSE)</f>
        <v>0.01</v>
      </c>
      <c r="AX134" s="16">
        <f>VLOOKUP(AX$4,'Tüpoloogia tabel'!$C$1:$T$51,MATCH($A134,'Tüpoloogia tabel'!$C$1:$T$1,0),FALSE)</f>
        <v>0</v>
      </c>
      <c r="AY134" s="16">
        <f>VLOOKUP(AY$4,'Tüpoloogia tabel'!$C$1:$T$51,MATCH($A134,'Tüpoloogia tabel'!$C$1:$T$1,0),FALSE)</f>
        <v>0.42</v>
      </c>
      <c r="AZ134" s="16">
        <f>VLOOKUP(AZ$4,'Tüpoloogia tabel'!$C$1:$T$51,MATCH($A134,'Tüpoloogia tabel'!$C$1:$T$1,0),FALSE)</f>
        <v>4.4000000000000004</v>
      </c>
      <c r="BA134" s="232">
        <f>VLOOKUP(BA$4,'Tüpoloogia tabel'!$C$1:$T$51,MATCH($A134,'Tüpoloogia tabel'!$C$1:$T$1,0),FALSE)</f>
        <v>0.30000000000000049</v>
      </c>
      <c r="BB134" s="232">
        <f>VLOOKUP(BB$4,'Tüpoloogia tabel'!$C$1:$T$51,MATCH($A134,'Tüpoloogia tabel'!$C$1:$T$1,0),FALSE)</f>
        <v>0.41499999999999998</v>
      </c>
      <c r="BC134" s="232">
        <f>VLOOKUP(BC$4,'Tüpoloogia tabel'!$C$1:$T$51,MATCH($A134,'Tüpoloogia tabel'!$C$1:$T$1,0),FALSE)</f>
        <v>0.35</v>
      </c>
      <c r="BD134" s="232">
        <f>VLOOKUP(BD$4,'Tüpoloogia tabel'!$C$1:$T$51,MATCH($A134,'Tüpoloogia tabel'!$C$1:$T$1,0),FALSE)</f>
        <v>0.35</v>
      </c>
      <c r="BE134" s="232">
        <f>VLOOKUP(BE$4,'Tüpoloogia tabel'!$C$1:$T$51,MATCH($A134,'Tüpoloogia tabel'!$C$1:$T$1,0),FALSE)</f>
        <v>0.30000000000000049</v>
      </c>
      <c r="BF134" s="16">
        <f>VLOOKUP(BF$4,'Tüpoloogia tabel'!$C$1:$T$51,MATCH($A134,'Tüpoloogia tabel'!$C$1:$T$1,0),FALSE)</f>
        <v>1.8000000000000023</v>
      </c>
      <c r="BG134" s="16">
        <f>VLOOKUP(BG$4,'Tüpoloogia tabel'!$C$1:$T$51,MATCH($A134,'Tüpoloogia tabel'!$C$1:$T$1,0),FALSE)</f>
        <v>2.1999999999999957</v>
      </c>
      <c r="BH134" s="16">
        <f>VLOOKUP(BH$4,'Tüpoloogia tabel'!$C$1:$T$51,MATCH($A134,'Tüpoloogia tabel'!$C$1:$T$1,0),FALSE)</f>
        <v>1.4599999999999991</v>
      </c>
      <c r="BI134" s="16">
        <f>VLOOKUP(BI$4,'Tüpoloogia tabel'!$C$1:$T$51,MATCH($A134,'Tüpoloogia tabel'!$C$1:$T$1,0),FALSE)</f>
        <v>1.5793333333333326</v>
      </c>
      <c r="BJ134" s="16">
        <f>VLOOKUP(BJ$4,'Tüpoloogia tabel'!$C$1:$T$51,MATCH($A134,'Tüpoloogia tabel'!$C$1:$T$1,0),FALSE)</f>
        <v>0.8</v>
      </c>
      <c r="BK134" s="16">
        <f>VLOOKUP(BK$4,'Tüpoloogia tabel'!$C$1:$T$51,MATCH($A134,'Tüpoloogia tabel'!$C$1:$T$1,0),FALSE)</f>
        <v>2.0649999999999999</v>
      </c>
      <c r="BL134" s="216">
        <f t="shared" si="174"/>
        <v>15735.297802533629</v>
      </c>
      <c r="BM134" s="1">
        <v>4</v>
      </c>
      <c r="BN134" s="1">
        <v>0</v>
      </c>
      <c r="BO134" s="1">
        <f t="shared" si="175"/>
        <v>50</v>
      </c>
      <c r="BP134" s="217">
        <f t="shared" si="176"/>
        <v>225.97462056880372</v>
      </c>
      <c r="BQ134" s="217">
        <f t="shared" ref="BQ134:BS134" si="185">BP134</f>
        <v>225.97462056880372</v>
      </c>
      <c r="BR134" s="217">
        <f t="shared" si="185"/>
        <v>225.97462056880372</v>
      </c>
      <c r="BS134" s="217">
        <f t="shared" si="185"/>
        <v>225.97462056880372</v>
      </c>
      <c r="BT134" s="217">
        <f t="shared" si="178"/>
        <v>903.89848227521486</v>
      </c>
      <c r="BU134" s="217">
        <f t="shared" si="179"/>
        <v>3284.5581563418054</v>
      </c>
      <c r="BV134" s="217">
        <f t="shared" si="180"/>
        <v>3739.0303903670419</v>
      </c>
      <c r="BW134" s="217">
        <f t="shared" si="181"/>
        <v>1828.5752272713096</v>
      </c>
      <c r="BX134" s="216">
        <f t="shared" si="182"/>
        <v>1.7073552825766214</v>
      </c>
      <c r="BY134" s="216">
        <f t="shared" ref="BY134:BY197" si="186">BX134*1.2*1005</f>
        <v>2059.0704707874056</v>
      </c>
      <c r="BZ134" s="216">
        <f t="shared" ref="BZ134:BZ197" si="187">(BY134+BW134+BL134)</f>
        <v>19622.943500592344</v>
      </c>
      <c r="CA134" s="216">
        <f t="shared" ref="CA134:CA197" si="188">(BY134+BL134)</f>
        <v>17794.368273321033</v>
      </c>
      <c r="CB134" s="218">
        <f t="shared" si="183"/>
        <v>3.9013277886383331</v>
      </c>
    </row>
    <row r="135" spans="1:80" x14ac:dyDescent="0.25">
      <c r="A135" s="248" t="s">
        <v>475</v>
      </c>
      <c r="B135" s="231" t="s">
        <v>713</v>
      </c>
      <c r="C135" s="231" t="s">
        <v>462</v>
      </c>
      <c r="D135" s="249">
        <v>7</v>
      </c>
      <c r="E135" s="249">
        <v>1</v>
      </c>
      <c r="F135" s="250"/>
      <c r="G135" s="15">
        <f>(VLOOKUP(G$4,'Tüpoloogia tabel'!$C$1:$T$51,MATCH($A135,'Tüpoloogia tabel'!$C$1:$T$1,0),FALSE))*D135</f>
        <v>1406.1851885062968</v>
      </c>
      <c r="H135" s="15">
        <f>(VLOOKUP(H$4,'Tüpoloogia tabel'!$C$1:$T$51,MATCH($A135,'Tüpoloogia tabel'!$C$1:$T$1,0),FALSE))*D135*E135</f>
        <v>17.232156165311654</v>
      </c>
      <c r="I135" s="15">
        <f>(VLOOKUP(I$4,'Tüpoloogia tabel'!$C$1:$T$51,MATCH($A135,'Tüpoloogia tabel'!$C$1:$T$1,0),FALSE))*D135*E135</f>
        <v>59.911752251713708</v>
      </c>
      <c r="J135" s="15">
        <f>(VLOOKUP(J$4,'Tüpoloogia tabel'!$C$1:$T$51,MATCH($A135,'Tüpoloogia tabel'!$C$1:$T$1,0),FALSE))*D135*E135</f>
        <v>1330.5634523752597</v>
      </c>
      <c r="K135" s="15">
        <f>(VLOOKUP(K$4,'Tüpoloogia tabel'!$C$1:$T$51,MATCH($A135,'Tüpoloogia tabel'!$C$1:$T$1,0),FALSE))*D135*E135</f>
        <v>1064.2579882333016</v>
      </c>
      <c r="L135" s="244">
        <f>VLOOKUP(L$4,'Tüpoloogia tabel'!$C$1:$T$51,MATCH($A135,'Tüpoloogia tabel'!$C$1:$T$1,0),FALSE)</f>
        <v>38.414634146341463</v>
      </c>
      <c r="M135" s="228">
        <f>VLOOKUP(M$4,'Tüpoloogia tabel'!$C$1:$T$51,MATCH($A135,'Tüpoloogia tabel'!$C$1:$T$1,0),FALSE)</f>
        <v>58.536585365853654</v>
      </c>
      <c r="N135" s="228">
        <f>VLOOKUP(N$4,'Tüpoloogia tabel'!$C$1:$T$51,MATCH($A135,'Tüpoloogia tabel'!$C$1:$T$1,0),FALSE)</f>
        <v>95.121951219512198</v>
      </c>
      <c r="O135" s="245">
        <f>VLOOKUP(O$4,'Tüpoloogia tabel'!$C$1:$T$51,MATCH($A135,'Tüpoloogia tabel'!$C$1:$T$1,0),FALSE)</f>
        <v>0.22223966917021121</v>
      </c>
      <c r="P135" s="228">
        <f>VLOOKUP(P$4,'Tüpoloogia tabel'!$C$1:$T$51,MATCH($A135,'Tüpoloogia tabel'!$C$1:$T$1,0),FALSE)</f>
        <v>15.24390243902439</v>
      </c>
      <c r="Q135" s="335">
        <f t="shared" si="167"/>
        <v>613.77781392935196</v>
      </c>
      <c r="R135" s="336">
        <f t="shared" si="184"/>
        <v>449.65203561767731</v>
      </c>
      <c r="S135" s="14">
        <f t="shared" si="168"/>
        <v>1406.1851885062968</v>
      </c>
      <c r="T135" s="336">
        <f t="shared" si="169"/>
        <v>1406.1851885062968</v>
      </c>
      <c r="U135" s="4">
        <f t="shared" si="170"/>
        <v>27.719999999999981</v>
      </c>
      <c r="V135" s="337">
        <f t="shared" si="171"/>
        <v>136.40577831167462</v>
      </c>
      <c r="W135" s="338">
        <f t="shared" si="172"/>
        <v>3.1294368986091774</v>
      </c>
      <c r="X135" s="228">
        <f>VLOOKUP(X$4,'Tüpoloogia tabel'!$C$1:$T$51,MATCH($A135,'Tüpoloogia tabel'!$C$1:$T$1,0),FALSE)</f>
        <v>217.7103448275862</v>
      </c>
      <c r="Y135" s="228">
        <f>VLOOKUP(Y$4,'Tüpoloogia tabel'!$C$1:$T$51,MATCH($A135,'Tüpoloogia tabel'!$C$1:$T$1,0),FALSE)</f>
        <v>139.35862068965517</v>
      </c>
      <c r="Z135" s="229">
        <f>VLOOKUP(Z$4,'Tüpoloogia tabel'!$C$1:$T$51,MATCH($A135,'Tüpoloogia tabel'!$C$1:$T$1,0),FALSE)</f>
        <v>46.4</v>
      </c>
      <c r="AA135" s="235"/>
      <c r="AB135" s="235"/>
      <c r="AC135" s="15">
        <f>VLOOKUP(AC$4,'Tüpoloogia tabel'!$C$1:$T$51,MATCH($A135,'Tüpoloogia tabel'!$C$1:$T$1,0),FALSE)</f>
        <v>3.6636504065040651</v>
      </c>
      <c r="AD135" s="15">
        <f>VLOOKUP(AD$4,'Tüpoloogia tabel'!$C$1:$T$51,MATCH($A135,'Tüpoloogia tabel'!$C$1:$T$1,0),FALSE)</f>
        <v>2.5</v>
      </c>
      <c r="AE135" s="15">
        <f>VLOOKUP(AE$4,'Tüpoloogia tabel'!$C$1:$T$51,MATCH($A135,'Tüpoloogia tabel'!$C$1:$T$1,0),FALSE)</f>
        <v>2.2000000000000002</v>
      </c>
      <c r="AF135" s="15">
        <f>VLOOKUP(AF$4,'Tüpoloogia tabel'!$C$1:$T$51,MATCH($A135,'Tüpoloogia tabel'!$C$1:$T$1,0),FALSE)</f>
        <v>11.821259842519693</v>
      </c>
      <c r="AG135" s="15">
        <f>VLOOKUP(AG$4,'Tüpoloogia tabel'!$C$1:$T$51,MATCH($A135,'Tüpoloogia tabel'!$C$1:$T$1,0),FALSE)</f>
        <v>16.861008406980361</v>
      </c>
      <c r="AH135" s="15">
        <f>(VLOOKUP(AH$4,'Tüpoloogia tabel'!$C$1:$T$51,MATCH($A135,'Tüpoloogia tabel'!$C$1:$T$1,0),FALSE))*E135</f>
        <v>2.5</v>
      </c>
      <c r="AI135" s="15">
        <f>(VLOOKUP(AI$4,'Tüpoloogia tabel'!$C$1:$T$51,MATCH($A135,'Tüpoloogia tabel'!$C$1:$T$1,0),FALSE))*D135*E135</f>
        <v>3515.462971265742</v>
      </c>
      <c r="AJ135" s="15">
        <f t="shared" si="173"/>
        <v>259.69663738276444</v>
      </c>
      <c r="AK135" s="15">
        <f>VLOOKUP(AK$4,'Tüpoloogia tabel'!$C$1:$T$51,MATCH($A135,'Tüpoloogia tabel'!$C$1:$T$1,0),FALSE)</f>
        <v>0.8</v>
      </c>
      <c r="AL135" s="15">
        <f>VLOOKUP(AL$4,'Tüpoloogia tabel'!$C$1:$T$51,MATCH($A135,'Tüpoloogia tabel'!$C$1:$T$1,0),FALSE)</f>
        <v>0.8</v>
      </c>
      <c r="AM135" s="15">
        <f>VLOOKUP(AM$4,'Tüpoloogia tabel'!$C$1:$T$51,MATCH($A135,'Tüpoloogia tabel'!$C$1:$T$1,0),FALSE)</f>
        <v>0.7</v>
      </c>
      <c r="AN135" s="15">
        <f>VLOOKUP(AN$4,'Tüpoloogia tabel'!$C$1:$T$51,MATCH($A135,'Tüpoloogia tabel'!$C$1:$T$1,0),FALSE)</f>
        <v>0.7</v>
      </c>
      <c r="AO135" s="15">
        <f>VLOOKUP(AO$4,'Tüpoloogia tabel'!$C$1:$T$51,MATCH($A135,'Tüpoloogia tabel'!$C$1:$T$1,0),FALSE)</f>
        <v>2.99</v>
      </c>
      <c r="AP135" s="15">
        <f>VLOOKUP(AP$4,'Tüpoloogia tabel'!$C$1:$T$51,MATCH($A135,'Tüpoloogia tabel'!$C$1:$T$1,0),FALSE)</f>
        <v>2</v>
      </c>
      <c r="AQ135" s="15">
        <f>VLOOKUP(AQ$4,'Tüpoloogia tabel'!$C$1:$T$51,MATCH($A135,'Tüpoloogia tabel'!$C$1:$T$1,0),FALSE)</f>
        <v>2.9</v>
      </c>
      <c r="AR135" s="16">
        <f>VLOOKUP(AR$4,'Tüpoloogia tabel'!$C$1:$T$51,MATCH($A135,'Tüpoloogia tabel'!$C$1:$T$1,0),FALSE)</f>
        <v>0.26</v>
      </c>
      <c r="AS135" s="16">
        <f>VLOOKUP(AS$4,'Tüpoloogia tabel'!$C$1:$T$51,MATCH($A135,'Tüpoloogia tabel'!$C$1:$T$1,0),FALSE)</f>
        <v>0.49</v>
      </c>
      <c r="AT135" s="16">
        <f>VLOOKUP(AT$4,'Tüpoloogia tabel'!$C$1:$T$51,MATCH($A135,'Tüpoloogia tabel'!$C$1:$T$1,0),FALSE)</f>
        <v>0.40500000000000003</v>
      </c>
      <c r="AU135" s="16">
        <f>VLOOKUP(AU$4,'Tüpoloogia tabel'!$C$1:$T$51,MATCH($A135,'Tüpoloogia tabel'!$C$1:$T$1,0),FALSE)</f>
        <v>0.15</v>
      </c>
      <c r="AV135" s="16">
        <f>VLOOKUP(AV$4,'Tüpoloogia tabel'!$C$1:$T$51,MATCH($A135,'Tüpoloogia tabel'!$C$1:$T$1,0),FALSE)</f>
        <v>0.2</v>
      </c>
      <c r="AW135" s="16">
        <f>VLOOKUP(AW$4,'Tüpoloogia tabel'!$C$1:$T$51,MATCH($A135,'Tüpoloogia tabel'!$C$1:$T$1,0),FALSE)</f>
        <v>0.01</v>
      </c>
      <c r="AX135" s="16">
        <f>VLOOKUP(AX$4,'Tüpoloogia tabel'!$C$1:$T$51,MATCH($A135,'Tüpoloogia tabel'!$C$1:$T$1,0),FALSE)</f>
        <v>0</v>
      </c>
      <c r="AY135" s="16">
        <f>VLOOKUP(AY$4,'Tüpoloogia tabel'!$C$1:$T$51,MATCH($A135,'Tüpoloogia tabel'!$C$1:$T$1,0),FALSE)</f>
        <v>0.42</v>
      </c>
      <c r="AZ135" s="16">
        <f>VLOOKUP(AZ$4,'Tüpoloogia tabel'!$C$1:$T$51,MATCH($A135,'Tüpoloogia tabel'!$C$1:$T$1,0),FALSE)</f>
        <v>4.4000000000000004</v>
      </c>
      <c r="BA135" s="232">
        <f>VLOOKUP(BA$4,'Tüpoloogia tabel'!$C$1:$T$51,MATCH($A135,'Tüpoloogia tabel'!$C$1:$T$1,0),FALSE)</f>
        <v>0.30000000000000049</v>
      </c>
      <c r="BB135" s="232">
        <f>VLOOKUP(BB$4,'Tüpoloogia tabel'!$C$1:$T$51,MATCH($A135,'Tüpoloogia tabel'!$C$1:$T$1,0),FALSE)</f>
        <v>0.41499999999999998</v>
      </c>
      <c r="BC135" s="232">
        <f>VLOOKUP(BC$4,'Tüpoloogia tabel'!$C$1:$T$51,MATCH($A135,'Tüpoloogia tabel'!$C$1:$T$1,0),FALSE)</f>
        <v>0.35</v>
      </c>
      <c r="BD135" s="232">
        <f>VLOOKUP(BD$4,'Tüpoloogia tabel'!$C$1:$T$51,MATCH($A135,'Tüpoloogia tabel'!$C$1:$T$1,0),FALSE)</f>
        <v>0.35</v>
      </c>
      <c r="BE135" s="232">
        <f>VLOOKUP(BE$4,'Tüpoloogia tabel'!$C$1:$T$51,MATCH($A135,'Tüpoloogia tabel'!$C$1:$T$1,0),FALSE)</f>
        <v>0.30000000000000049</v>
      </c>
      <c r="BF135" s="16">
        <f>VLOOKUP(BF$4,'Tüpoloogia tabel'!$C$1:$T$51,MATCH($A135,'Tüpoloogia tabel'!$C$1:$T$1,0),FALSE)</f>
        <v>1.8000000000000023</v>
      </c>
      <c r="BG135" s="16">
        <f>VLOOKUP(BG$4,'Tüpoloogia tabel'!$C$1:$T$51,MATCH($A135,'Tüpoloogia tabel'!$C$1:$T$1,0),FALSE)</f>
        <v>2.1999999999999957</v>
      </c>
      <c r="BH135" s="16">
        <f>VLOOKUP(BH$4,'Tüpoloogia tabel'!$C$1:$T$51,MATCH($A135,'Tüpoloogia tabel'!$C$1:$T$1,0),FALSE)</f>
        <v>1.4599999999999991</v>
      </c>
      <c r="BI135" s="16">
        <f>VLOOKUP(BI$4,'Tüpoloogia tabel'!$C$1:$T$51,MATCH($A135,'Tüpoloogia tabel'!$C$1:$T$1,0),FALSE)</f>
        <v>1.5793333333333326</v>
      </c>
      <c r="BJ135" s="16">
        <f>VLOOKUP(BJ$4,'Tüpoloogia tabel'!$C$1:$T$51,MATCH($A135,'Tüpoloogia tabel'!$C$1:$T$1,0),FALSE)</f>
        <v>0.8</v>
      </c>
      <c r="BK135" s="16">
        <f>VLOOKUP(BK$4,'Tüpoloogia tabel'!$C$1:$T$51,MATCH($A135,'Tüpoloogia tabel'!$C$1:$T$1,0),FALSE)</f>
        <v>2.0649999999999999</v>
      </c>
      <c r="BL135" s="216">
        <f t="shared" si="174"/>
        <v>2810.8915457081039</v>
      </c>
      <c r="BM135" s="1">
        <v>4</v>
      </c>
      <c r="BN135" s="1">
        <v>0</v>
      </c>
      <c r="BO135" s="1">
        <f t="shared" si="175"/>
        <v>10</v>
      </c>
      <c r="BP135" s="217">
        <f t="shared" si="176"/>
        <v>259.69663738276444</v>
      </c>
      <c r="BQ135" s="217">
        <f t="shared" ref="BQ135:BS135" si="189">BP135</f>
        <v>259.69663738276444</v>
      </c>
      <c r="BR135" s="217">
        <f t="shared" si="189"/>
        <v>259.69663738276444</v>
      </c>
      <c r="BS135" s="217">
        <f t="shared" si="189"/>
        <v>259.69663738276444</v>
      </c>
      <c r="BT135" s="217">
        <f t="shared" si="178"/>
        <v>0</v>
      </c>
      <c r="BU135" s="217">
        <f t="shared" si="179"/>
        <v>167.27938062928428</v>
      </c>
      <c r="BV135" s="217">
        <f t="shared" si="180"/>
        <v>179.79782907154771</v>
      </c>
      <c r="BW135" s="217">
        <f t="shared" si="181"/>
        <v>349.4980742750389</v>
      </c>
      <c r="BX135" s="216">
        <f t="shared" si="182"/>
        <v>0.14107678112248978</v>
      </c>
      <c r="BY135" s="216">
        <f t="shared" si="186"/>
        <v>170.13859803372267</v>
      </c>
      <c r="BZ135" s="216">
        <f t="shared" si="187"/>
        <v>3330.5282180168656</v>
      </c>
      <c r="CA135" s="216">
        <f t="shared" si="188"/>
        <v>2981.0301437418266</v>
      </c>
      <c r="CB135" s="218">
        <f t="shared" si="183"/>
        <v>2.8010408911192868</v>
      </c>
    </row>
    <row r="136" spans="1:80" x14ac:dyDescent="0.25">
      <c r="A136" s="248" t="s">
        <v>475</v>
      </c>
      <c r="B136" s="231" t="s">
        <v>714</v>
      </c>
      <c r="C136" s="231" t="s">
        <v>462</v>
      </c>
      <c r="D136" s="249">
        <v>7</v>
      </c>
      <c r="E136" s="249">
        <v>2</v>
      </c>
      <c r="F136" s="250"/>
      <c r="G136" s="15">
        <f>(VLOOKUP(G$4,'Tüpoloogia tabel'!$C$1:$T$51,MATCH($A136,'Tüpoloogia tabel'!$C$1:$T$1,0),FALSE))*D136</f>
        <v>1406.1851885062968</v>
      </c>
      <c r="H136" s="15">
        <f>(VLOOKUP(H$4,'Tüpoloogia tabel'!$C$1:$T$51,MATCH($A136,'Tüpoloogia tabel'!$C$1:$T$1,0),FALSE))*D136*E136</f>
        <v>34.464312330623308</v>
      </c>
      <c r="I136" s="15">
        <f>(VLOOKUP(I$4,'Tüpoloogia tabel'!$C$1:$T$51,MATCH($A136,'Tüpoloogia tabel'!$C$1:$T$1,0),FALSE))*D136*E136</f>
        <v>119.82350450342742</v>
      </c>
      <c r="J136" s="15">
        <f>(VLOOKUP(J$4,'Tüpoloogia tabel'!$C$1:$T$51,MATCH($A136,'Tüpoloogia tabel'!$C$1:$T$1,0),FALSE))*D136*E136</f>
        <v>2661.1269047505193</v>
      </c>
      <c r="K136" s="15">
        <f>(VLOOKUP(K$4,'Tüpoloogia tabel'!$C$1:$T$51,MATCH($A136,'Tüpoloogia tabel'!$C$1:$T$1,0),FALSE))*D136*E136</f>
        <v>2128.5159764666032</v>
      </c>
      <c r="L136" s="244">
        <f>VLOOKUP(L$4,'Tüpoloogia tabel'!$C$1:$T$51,MATCH($A136,'Tüpoloogia tabel'!$C$1:$T$1,0),FALSE)</f>
        <v>38.414634146341463</v>
      </c>
      <c r="M136" s="228">
        <f>VLOOKUP(M$4,'Tüpoloogia tabel'!$C$1:$T$51,MATCH($A136,'Tüpoloogia tabel'!$C$1:$T$1,0),FALSE)</f>
        <v>58.536585365853654</v>
      </c>
      <c r="N136" s="228">
        <f>VLOOKUP(N$4,'Tüpoloogia tabel'!$C$1:$T$51,MATCH($A136,'Tüpoloogia tabel'!$C$1:$T$1,0),FALSE)</f>
        <v>95.121951219512198</v>
      </c>
      <c r="O136" s="245">
        <f>VLOOKUP(O$4,'Tüpoloogia tabel'!$C$1:$T$51,MATCH($A136,'Tüpoloogia tabel'!$C$1:$T$1,0),FALSE)</f>
        <v>0.22223966917021121</v>
      </c>
      <c r="P136" s="228">
        <f>VLOOKUP(P$4,'Tüpoloogia tabel'!$C$1:$T$51,MATCH($A136,'Tüpoloogia tabel'!$C$1:$T$1,0),FALSE)</f>
        <v>15.24390243902439</v>
      </c>
      <c r="Q136" s="335">
        <f t="shared" si="167"/>
        <v>2407.8262163473291</v>
      </c>
      <c r="R136" s="336">
        <f t="shared" si="184"/>
        <v>1844.9917146069374</v>
      </c>
      <c r="S136" s="14">
        <f t="shared" si="168"/>
        <v>1406.1851885062968</v>
      </c>
      <c r="T136" s="336">
        <f t="shared" si="169"/>
        <v>1406.1851885062968</v>
      </c>
      <c r="U136" s="4">
        <f t="shared" si="170"/>
        <v>27.719999999999981</v>
      </c>
      <c r="V136" s="337">
        <f t="shared" si="171"/>
        <v>535.1145017403918</v>
      </c>
      <c r="W136" s="338">
        <f t="shared" si="172"/>
        <v>2.7288317677972835</v>
      </c>
      <c r="X136" s="228">
        <f>VLOOKUP(X$4,'Tüpoloogia tabel'!$C$1:$T$51,MATCH($A136,'Tüpoloogia tabel'!$C$1:$T$1,0),FALSE)</f>
        <v>217.7103448275862</v>
      </c>
      <c r="Y136" s="228">
        <f>VLOOKUP(Y$4,'Tüpoloogia tabel'!$C$1:$T$51,MATCH($A136,'Tüpoloogia tabel'!$C$1:$T$1,0),FALSE)</f>
        <v>139.35862068965517</v>
      </c>
      <c r="Z136" s="229">
        <f>VLOOKUP(Z$4,'Tüpoloogia tabel'!$C$1:$T$51,MATCH($A136,'Tüpoloogia tabel'!$C$1:$T$1,0),FALSE)</f>
        <v>46.4</v>
      </c>
      <c r="AA136" s="235"/>
      <c r="AB136" s="235"/>
      <c r="AC136" s="15">
        <f>VLOOKUP(AC$4,'Tüpoloogia tabel'!$C$1:$T$51,MATCH($A136,'Tüpoloogia tabel'!$C$1:$T$1,0),FALSE)</f>
        <v>3.6636504065040651</v>
      </c>
      <c r="AD136" s="15">
        <f>VLOOKUP(AD$4,'Tüpoloogia tabel'!$C$1:$T$51,MATCH($A136,'Tüpoloogia tabel'!$C$1:$T$1,0),FALSE)</f>
        <v>2.5</v>
      </c>
      <c r="AE136" s="15">
        <f>VLOOKUP(AE$4,'Tüpoloogia tabel'!$C$1:$T$51,MATCH($A136,'Tüpoloogia tabel'!$C$1:$T$1,0),FALSE)</f>
        <v>2.2000000000000002</v>
      </c>
      <c r="AF136" s="15">
        <f>VLOOKUP(AF$4,'Tüpoloogia tabel'!$C$1:$T$51,MATCH($A136,'Tüpoloogia tabel'!$C$1:$T$1,0),FALSE)</f>
        <v>11.821259842519693</v>
      </c>
      <c r="AG136" s="15">
        <f>VLOOKUP(AG$4,'Tüpoloogia tabel'!$C$1:$T$51,MATCH($A136,'Tüpoloogia tabel'!$C$1:$T$1,0),FALSE)</f>
        <v>16.861008406980361</v>
      </c>
      <c r="AH136" s="15">
        <f>(VLOOKUP(AH$4,'Tüpoloogia tabel'!$C$1:$T$51,MATCH($A136,'Tüpoloogia tabel'!$C$1:$T$1,0),FALSE))*E136</f>
        <v>5</v>
      </c>
      <c r="AI136" s="15">
        <f>(VLOOKUP(AI$4,'Tüpoloogia tabel'!$C$1:$T$51,MATCH($A136,'Tüpoloogia tabel'!$C$1:$T$1,0),FALSE))*D136*E136</f>
        <v>7030.925942531484</v>
      </c>
      <c r="AJ136" s="15">
        <f t="shared" si="173"/>
        <v>259.69663738276444</v>
      </c>
      <c r="AK136" s="15">
        <f>VLOOKUP(AK$4,'Tüpoloogia tabel'!$C$1:$T$51,MATCH($A136,'Tüpoloogia tabel'!$C$1:$T$1,0),FALSE)</f>
        <v>0.8</v>
      </c>
      <c r="AL136" s="15">
        <f>VLOOKUP(AL$4,'Tüpoloogia tabel'!$C$1:$T$51,MATCH($A136,'Tüpoloogia tabel'!$C$1:$T$1,0),FALSE)</f>
        <v>0.8</v>
      </c>
      <c r="AM136" s="15">
        <f>VLOOKUP(AM$4,'Tüpoloogia tabel'!$C$1:$T$51,MATCH($A136,'Tüpoloogia tabel'!$C$1:$T$1,0),FALSE)</f>
        <v>0.7</v>
      </c>
      <c r="AN136" s="15">
        <f>VLOOKUP(AN$4,'Tüpoloogia tabel'!$C$1:$T$51,MATCH($A136,'Tüpoloogia tabel'!$C$1:$T$1,0),FALSE)</f>
        <v>0.7</v>
      </c>
      <c r="AO136" s="15">
        <f>VLOOKUP(AO$4,'Tüpoloogia tabel'!$C$1:$T$51,MATCH($A136,'Tüpoloogia tabel'!$C$1:$T$1,0),FALSE)</f>
        <v>2.99</v>
      </c>
      <c r="AP136" s="15">
        <f>VLOOKUP(AP$4,'Tüpoloogia tabel'!$C$1:$T$51,MATCH($A136,'Tüpoloogia tabel'!$C$1:$T$1,0),FALSE)</f>
        <v>2</v>
      </c>
      <c r="AQ136" s="15">
        <f>VLOOKUP(AQ$4,'Tüpoloogia tabel'!$C$1:$T$51,MATCH($A136,'Tüpoloogia tabel'!$C$1:$T$1,0),FALSE)</f>
        <v>2.9</v>
      </c>
      <c r="AR136" s="16">
        <f>VLOOKUP(AR$4,'Tüpoloogia tabel'!$C$1:$T$51,MATCH($A136,'Tüpoloogia tabel'!$C$1:$T$1,0),FALSE)</f>
        <v>0.26</v>
      </c>
      <c r="AS136" s="16">
        <f>VLOOKUP(AS$4,'Tüpoloogia tabel'!$C$1:$T$51,MATCH($A136,'Tüpoloogia tabel'!$C$1:$T$1,0),FALSE)</f>
        <v>0.49</v>
      </c>
      <c r="AT136" s="16">
        <f>VLOOKUP(AT$4,'Tüpoloogia tabel'!$C$1:$T$51,MATCH($A136,'Tüpoloogia tabel'!$C$1:$T$1,0),FALSE)</f>
        <v>0.40500000000000003</v>
      </c>
      <c r="AU136" s="16">
        <f>VLOOKUP(AU$4,'Tüpoloogia tabel'!$C$1:$T$51,MATCH($A136,'Tüpoloogia tabel'!$C$1:$T$1,0),FALSE)</f>
        <v>0.15</v>
      </c>
      <c r="AV136" s="16">
        <f>VLOOKUP(AV$4,'Tüpoloogia tabel'!$C$1:$T$51,MATCH($A136,'Tüpoloogia tabel'!$C$1:$T$1,0),FALSE)</f>
        <v>0.2</v>
      </c>
      <c r="AW136" s="16">
        <f>VLOOKUP(AW$4,'Tüpoloogia tabel'!$C$1:$T$51,MATCH($A136,'Tüpoloogia tabel'!$C$1:$T$1,0),FALSE)</f>
        <v>0.01</v>
      </c>
      <c r="AX136" s="16">
        <f>VLOOKUP(AX$4,'Tüpoloogia tabel'!$C$1:$T$51,MATCH($A136,'Tüpoloogia tabel'!$C$1:$T$1,0),FALSE)</f>
        <v>0</v>
      </c>
      <c r="AY136" s="16">
        <f>VLOOKUP(AY$4,'Tüpoloogia tabel'!$C$1:$T$51,MATCH($A136,'Tüpoloogia tabel'!$C$1:$T$1,0),FALSE)</f>
        <v>0.42</v>
      </c>
      <c r="AZ136" s="16">
        <f>VLOOKUP(AZ$4,'Tüpoloogia tabel'!$C$1:$T$51,MATCH($A136,'Tüpoloogia tabel'!$C$1:$T$1,0),FALSE)</f>
        <v>4.4000000000000004</v>
      </c>
      <c r="BA136" s="232">
        <f>VLOOKUP(BA$4,'Tüpoloogia tabel'!$C$1:$T$51,MATCH($A136,'Tüpoloogia tabel'!$C$1:$T$1,0),FALSE)</f>
        <v>0.30000000000000049</v>
      </c>
      <c r="BB136" s="232">
        <f>VLOOKUP(BB$4,'Tüpoloogia tabel'!$C$1:$T$51,MATCH($A136,'Tüpoloogia tabel'!$C$1:$T$1,0),FALSE)</f>
        <v>0.41499999999999998</v>
      </c>
      <c r="BC136" s="232">
        <f>VLOOKUP(BC$4,'Tüpoloogia tabel'!$C$1:$T$51,MATCH($A136,'Tüpoloogia tabel'!$C$1:$T$1,0),FALSE)</f>
        <v>0.35</v>
      </c>
      <c r="BD136" s="232">
        <f>VLOOKUP(BD$4,'Tüpoloogia tabel'!$C$1:$T$51,MATCH($A136,'Tüpoloogia tabel'!$C$1:$T$1,0),FALSE)</f>
        <v>0.35</v>
      </c>
      <c r="BE136" s="232">
        <f>VLOOKUP(BE$4,'Tüpoloogia tabel'!$C$1:$T$51,MATCH($A136,'Tüpoloogia tabel'!$C$1:$T$1,0),FALSE)</f>
        <v>0.30000000000000049</v>
      </c>
      <c r="BF136" s="16">
        <f>VLOOKUP(BF$4,'Tüpoloogia tabel'!$C$1:$T$51,MATCH($A136,'Tüpoloogia tabel'!$C$1:$T$1,0),FALSE)</f>
        <v>1.8000000000000023</v>
      </c>
      <c r="BG136" s="16">
        <f>VLOOKUP(BG$4,'Tüpoloogia tabel'!$C$1:$T$51,MATCH($A136,'Tüpoloogia tabel'!$C$1:$T$1,0),FALSE)</f>
        <v>2.1999999999999957</v>
      </c>
      <c r="BH136" s="16">
        <f>VLOOKUP(BH$4,'Tüpoloogia tabel'!$C$1:$T$51,MATCH($A136,'Tüpoloogia tabel'!$C$1:$T$1,0),FALSE)</f>
        <v>1.4599999999999991</v>
      </c>
      <c r="BI136" s="16">
        <f>VLOOKUP(BI$4,'Tüpoloogia tabel'!$C$1:$T$51,MATCH($A136,'Tüpoloogia tabel'!$C$1:$T$1,0),FALSE)</f>
        <v>1.5793333333333326</v>
      </c>
      <c r="BJ136" s="16">
        <f>VLOOKUP(BJ$4,'Tüpoloogia tabel'!$C$1:$T$51,MATCH($A136,'Tüpoloogia tabel'!$C$1:$T$1,0),FALSE)</f>
        <v>0.8</v>
      </c>
      <c r="BK136" s="16">
        <f>VLOOKUP(BK$4,'Tüpoloogia tabel'!$C$1:$T$51,MATCH($A136,'Tüpoloogia tabel'!$C$1:$T$1,0),FALSE)</f>
        <v>2.0649999999999999</v>
      </c>
      <c r="BL136" s="216">
        <f t="shared" si="174"/>
        <v>4764.4516080998183</v>
      </c>
      <c r="BM136" s="1">
        <v>4</v>
      </c>
      <c r="BN136" s="1">
        <v>0</v>
      </c>
      <c r="BO136" s="1">
        <f t="shared" si="175"/>
        <v>20</v>
      </c>
      <c r="BP136" s="217">
        <f t="shared" si="176"/>
        <v>259.69663738276444</v>
      </c>
      <c r="BQ136" s="217">
        <f t="shared" ref="BQ136:BS136" si="190">BP136</f>
        <v>259.69663738276444</v>
      </c>
      <c r="BR136" s="217">
        <f t="shared" si="190"/>
        <v>259.69663738276444</v>
      </c>
      <c r="BS136" s="217">
        <f t="shared" si="190"/>
        <v>259.69663738276444</v>
      </c>
      <c r="BT136" s="217">
        <f t="shared" si="178"/>
        <v>259.69663738276444</v>
      </c>
      <c r="BU136" s="217">
        <f t="shared" si="179"/>
        <v>634.1175225171371</v>
      </c>
      <c r="BV136" s="217">
        <f t="shared" si="180"/>
        <v>705.33980970944549</v>
      </c>
      <c r="BW136" s="217">
        <f t="shared" si="181"/>
        <v>575.42267251678356</v>
      </c>
      <c r="BX136" s="216">
        <f t="shared" si="182"/>
        <v>0.38846412456842488</v>
      </c>
      <c r="BY136" s="216">
        <f t="shared" si="186"/>
        <v>468.48773422952041</v>
      </c>
      <c r="BZ136" s="216">
        <f t="shared" si="187"/>
        <v>5808.3620148461223</v>
      </c>
      <c r="CA136" s="216">
        <f t="shared" si="188"/>
        <v>5232.9393423293386</v>
      </c>
      <c r="CB136" s="218">
        <f t="shared" si="183"/>
        <v>2.4584919259174018</v>
      </c>
    </row>
    <row r="137" spans="1:80" x14ac:dyDescent="0.25">
      <c r="A137" s="248" t="s">
        <v>475</v>
      </c>
      <c r="B137" s="231" t="s">
        <v>715</v>
      </c>
      <c r="C137" s="231" t="s">
        <v>462</v>
      </c>
      <c r="D137" s="249">
        <v>7</v>
      </c>
      <c r="E137" s="249">
        <v>3</v>
      </c>
      <c r="F137" s="250"/>
      <c r="G137" s="15">
        <f>(VLOOKUP(G$4,'Tüpoloogia tabel'!$C$1:$T$51,MATCH($A137,'Tüpoloogia tabel'!$C$1:$T$1,0),FALSE))*D137</f>
        <v>1406.1851885062968</v>
      </c>
      <c r="H137" s="15">
        <f>(VLOOKUP(H$4,'Tüpoloogia tabel'!$C$1:$T$51,MATCH($A137,'Tüpoloogia tabel'!$C$1:$T$1,0),FALSE))*D137*E137</f>
        <v>51.696468495934965</v>
      </c>
      <c r="I137" s="15">
        <f>(VLOOKUP(I$4,'Tüpoloogia tabel'!$C$1:$T$51,MATCH($A137,'Tüpoloogia tabel'!$C$1:$T$1,0),FALSE))*D137*E137</f>
        <v>179.73525675514111</v>
      </c>
      <c r="J137" s="15">
        <f>(VLOOKUP(J$4,'Tüpoloogia tabel'!$C$1:$T$51,MATCH($A137,'Tüpoloogia tabel'!$C$1:$T$1,0),FALSE))*D137*E137</f>
        <v>3991.690357125779</v>
      </c>
      <c r="K137" s="15">
        <f>(VLOOKUP(K$4,'Tüpoloogia tabel'!$C$1:$T$51,MATCH($A137,'Tüpoloogia tabel'!$C$1:$T$1,0),FALSE))*D137*E137</f>
        <v>3192.7739646999048</v>
      </c>
      <c r="L137" s="244">
        <f>VLOOKUP(L$4,'Tüpoloogia tabel'!$C$1:$T$51,MATCH($A137,'Tüpoloogia tabel'!$C$1:$T$1,0),FALSE)</f>
        <v>38.414634146341463</v>
      </c>
      <c r="M137" s="228">
        <f>VLOOKUP(M$4,'Tüpoloogia tabel'!$C$1:$T$51,MATCH($A137,'Tüpoloogia tabel'!$C$1:$T$1,0),FALSE)</f>
        <v>58.536585365853654</v>
      </c>
      <c r="N137" s="228">
        <f>VLOOKUP(N$4,'Tüpoloogia tabel'!$C$1:$T$51,MATCH($A137,'Tüpoloogia tabel'!$C$1:$T$1,0),FALSE)</f>
        <v>95.121951219512198</v>
      </c>
      <c r="O137" s="245">
        <f>VLOOKUP(O$4,'Tüpoloogia tabel'!$C$1:$T$51,MATCH($A137,'Tüpoloogia tabel'!$C$1:$T$1,0),FALSE)</f>
        <v>0.22223966917021121</v>
      </c>
      <c r="P137" s="228">
        <f>VLOOKUP(P$4,'Tüpoloogia tabel'!$C$1:$T$51,MATCH($A137,'Tüpoloogia tabel'!$C$1:$T$1,0),FALSE)</f>
        <v>15.24390243902439</v>
      </c>
      <c r="Q137" s="335">
        <f t="shared" si="167"/>
        <v>5382.1452072539314</v>
      </c>
      <c r="R137" s="336">
        <f t="shared" si="184"/>
        <v>4158.2990369677791</v>
      </c>
      <c r="S137" s="14">
        <f t="shared" si="168"/>
        <v>1406.1851885062968</v>
      </c>
      <c r="T137" s="336">
        <f t="shared" si="169"/>
        <v>1406.1851885062968</v>
      </c>
      <c r="U137" s="4">
        <f t="shared" si="170"/>
        <v>27.719999999999981</v>
      </c>
      <c r="V137" s="337">
        <f t="shared" si="171"/>
        <v>1196.1261702861516</v>
      </c>
      <c r="W137" s="338">
        <f t="shared" si="172"/>
        <v>3.1165318292807163</v>
      </c>
      <c r="X137" s="228">
        <f>VLOOKUP(X$4,'Tüpoloogia tabel'!$C$1:$T$51,MATCH($A137,'Tüpoloogia tabel'!$C$1:$T$1,0),FALSE)</f>
        <v>217.7103448275862</v>
      </c>
      <c r="Y137" s="228">
        <f>VLOOKUP(Y$4,'Tüpoloogia tabel'!$C$1:$T$51,MATCH($A137,'Tüpoloogia tabel'!$C$1:$T$1,0),FALSE)</f>
        <v>139.35862068965517</v>
      </c>
      <c r="Z137" s="229">
        <f>VLOOKUP(Z$4,'Tüpoloogia tabel'!$C$1:$T$51,MATCH($A137,'Tüpoloogia tabel'!$C$1:$T$1,0),FALSE)</f>
        <v>46.4</v>
      </c>
      <c r="AA137" s="235"/>
      <c r="AB137" s="235"/>
      <c r="AC137" s="15">
        <f>VLOOKUP(AC$4,'Tüpoloogia tabel'!$C$1:$T$51,MATCH($A137,'Tüpoloogia tabel'!$C$1:$T$1,0),FALSE)</f>
        <v>3.6636504065040651</v>
      </c>
      <c r="AD137" s="15">
        <f>VLOOKUP(AD$4,'Tüpoloogia tabel'!$C$1:$T$51,MATCH($A137,'Tüpoloogia tabel'!$C$1:$T$1,0),FALSE)</f>
        <v>2.5</v>
      </c>
      <c r="AE137" s="15">
        <f>VLOOKUP(AE$4,'Tüpoloogia tabel'!$C$1:$T$51,MATCH($A137,'Tüpoloogia tabel'!$C$1:$T$1,0),FALSE)</f>
        <v>2.2000000000000002</v>
      </c>
      <c r="AF137" s="15">
        <f>VLOOKUP(AF$4,'Tüpoloogia tabel'!$C$1:$T$51,MATCH($A137,'Tüpoloogia tabel'!$C$1:$T$1,0),FALSE)</f>
        <v>11.821259842519693</v>
      </c>
      <c r="AG137" s="15">
        <f>VLOOKUP(AG$4,'Tüpoloogia tabel'!$C$1:$T$51,MATCH($A137,'Tüpoloogia tabel'!$C$1:$T$1,0),FALSE)</f>
        <v>16.861008406980361</v>
      </c>
      <c r="AH137" s="15">
        <f>(VLOOKUP(AH$4,'Tüpoloogia tabel'!$C$1:$T$51,MATCH($A137,'Tüpoloogia tabel'!$C$1:$T$1,0),FALSE))*E137</f>
        <v>7.5</v>
      </c>
      <c r="AI137" s="15">
        <f>(VLOOKUP(AI$4,'Tüpoloogia tabel'!$C$1:$T$51,MATCH($A137,'Tüpoloogia tabel'!$C$1:$T$1,0),FALSE))*D137*E137</f>
        <v>10546.388913797226</v>
      </c>
      <c r="AJ137" s="15">
        <f t="shared" si="173"/>
        <v>259.69663738276444</v>
      </c>
      <c r="AK137" s="15">
        <f>VLOOKUP(AK$4,'Tüpoloogia tabel'!$C$1:$T$51,MATCH($A137,'Tüpoloogia tabel'!$C$1:$T$1,0),FALSE)</f>
        <v>0.8</v>
      </c>
      <c r="AL137" s="15">
        <f>VLOOKUP(AL$4,'Tüpoloogia tabel'!$C$1:$T$51,MATCH($A137,'Tüpoloogia tabel'!$C$1:$T$1,0),FALSE)</f>
        <v>0.8</v>
      </c>
      <c r="AM137" s="15">
        <f>VLOOKUP(AM$4,'Tüpoloogia tabel'!$C$1:$T$51,MATCH($A137,'Tüpoloogia tabel'!$C$1:$T$1,0),FALSE)</f>
        <v>0.7</v>
      </c>
      <c r="AN137" s="15">
        <f>VLOOKUP(AN$4,'Tüpoloogia tabel'!$C$1:$T$51,MATCH($A137,'Tüpoloogia tabel'!$C$1:$T$1,0),FALSE)</f>
        <v>0.7</v>
      </c>
      <c r="AO137" s="15">
        <f>VLOOKUP(AO$4,'Tüpoloogia tabel'!$C$1:$T$51,MATCH($A137,'Tüpoloogia tabel'!$C$1:$T$1,0),FALSE)</f>
        <v>2.99</v>
      </c>
      <c r="AP137" s="15">
        <f>VLOOKUP(AP$4,'Tüpoloogia tabel'!$C$1:$T$51,MATCH($A137,'Tüpoloogia tabel'!$C$1:$T$1,0),FALSE)</f>
        <v>2</v>
      </c>
      <c r="AQ137" s="15">
        <f>VLOOKUP(AQ$4,'Tüpoloogia tabel'!$C$1:$T$51,MATCH($A137,'Tüpoloogia tabel'!$C$1:$T$1,0),FALSE)</f>
        <v>2.9</v>
      </c>
      <c r="AR137" s="16">
        <f>VLOOKUP(AR$4,'Tüpoloogia tabel'!$C$1:$T$51,MATCH($A137,'Tüpoloogia tabel'!$C$1:$T$1,0),FALSE)</f>
        <v>0.26</v>
      </c>
      <c r="AS137" s="16">
        <f>VLOOKUP(AS$4,'Tüpoloogia tabel'!$C$1:$T$51,MATCH($A137,'Tüpoloogia tabel'!$C$1:$T$1,0),FALSE)</f>
        <v>0.49</v>
      </c>
      <c r="AT137" s="16">
        <f>VLOOKUP(AT$4,'Tüpoloogia tabel'!$C$1:$T$51,MATCH($A137,'Tüpoloogia tabel'!$C$1:$T$1,0),FALSE)</f>
        <v>0.40500000000000003</v>
      </c>
      <c r="AU137" s="16">
        <f>VLOOKUP(AU$4,'Tüpoloogia tabel'!$C$1:$T$51,MATCH($A137,'Tüpoloogia tabel'!$C$1:$T$1,0),FALSE)</f>
        <v>0.15</v>
      </c>
      <c r="AV137" s="16">
        <f>VLOOKUP(AV$4,'Tüpoloogia tabel'!$C$1:$T$51,MATCH($A137,'Tüpoloogia tabel'!$C$1:$T$1,0),FALSE)</f>
        <v>0.2</v>
      </c>
      <c r="AW137" s="16">
        <f>VLOOKUP(AW$4,'Tüpoloogia tabel'!$C$1:$T$51,MATCH($A137,'Tüpoloogia tabel'!$C$1:$T$1,0),FALSE)</f>
        <v>0.01</v>
      </c>
      <c r="AX137" s="16">
        <f>VLOOKUP(AX$4,'Tüpoloogia tabel'!$C$1:$T$51,MATCH($A137,'Tüpoloogia tabel'!$C$1:$T$1,0),FALSE)</f>
        <v>0</v>
      </c>
      <c r="AY137" s="16">
        <f>VLOOKUP(AY$4,'Tüpoloogia tabel'!$C$1:$T$51,MATCH($A137,'Tüpoloogia tabel'!$C$1:$T$1,0),FALSE)</f>
        <v>0.42</v>
      </c>
      <c r="AZ137" s="16">
        <f>VLOOKUP(AZ$4,'Tüpoloogia tabel'!$C$1:$T$51,MATCH($A137,'Tüpoloogia tabel'!$C$1:$T$1,0),FALSE)</f>
        <v>4.4000000000000004</v>
      </c>
      <c r="BA137" s="232">
        <f>VLOOKUP(BA$4,'Tüpoloogia tabel'!$C$1:$T$51,MATCH($A137,'Tüpoloogia tabel'!$C$1:$T$1,0),FALSE)</f>
        <v>0.30000000000000049</v>
      </c>
      <c r="BB137" s="232">
        <f>VLOOKUP(BB$4,'Tüpoloogia tabel'!$C$1:$T$51,MATCH($A137,'Tüpoloogia tabel'!$C$1:$T$1,0),FALSE)</f>
        <v>0.41499999999999998</v>
      </c>
      <c r="BC137" s="232">
        <f>VLOOKUP(BC$4,'Tüpoloogia tabel'!$C$1:$T$51,MATCH($A137,'Tüpoloogia tabel'!$C$1:$T$1,0),FALSE)</f>
        <v>0.35</v>
      </c>
      <c r="BD137" s="232">
        <f>VLOOKUP(BD$4,'Tüpoloogia tabel'!$C$1:$T$51,MATCH($A137,'Tüpoloogia tabel'!$C$1:$T$1,0),FALSE)</f>
        <v>0.35</v>
      </c>
      <c r="BE137" s="232">
        <f>VLOOKUP(BE$4,'Tüpoloogia tabel'!$C$1:$T$51,MATCH($A137,'Tüpoloogia tabel'!$C$1:$T$1,0),FALSE)</f>
        <v>0.30000000000000049</v>
      </c>
      <c r="BF137" s="16">
        <f>VLOOKUP(BF$4,'Tüpoloogia tabel'!$C$1:$T$51,MATCH($A137,'Tüpoloogia tabel'!$C$1:$T$1,0),FALSE)</f>
        <v>1.8000000000000023</v>
      </c>
      <c r="BG137" s="16">
        <f>VLOOKUP(BG$4,'Tüpoloogia tabel'!$C$1:$T$51,MATCH($A137,'Tüpoloogia tabel'!$C$1:$T$1,0),FALSE)</f>
        <v>2.1999999999999957</v>
      </c>
      <c r="BH137" s="16">
        <f>VLOOKUP(BH$4,'Tüpoloogia tabel'!$C$1:$T$51,MATCH($A137,'Tüpoloogia tabel'!$C$1:$T$1,0),FALSE)</f>
        <v>1.4599999999999991</v>
      </c>
      <c r="BI137" s="16">
        <f>VLOOKUP(BI$4,'Tüpoloogia tabel'!$C$1:$T$51,MATCH($A137,'Tüpoloogia tabel'!$C$1:$T$1,0),FALSE)</f>
        <v>1.5793333333333326</v>
      </c>
      <c r="BJ137" s="16">
        <f>VLOOKUP(BJ$4,'Tüpoloogia tabel'!$C$1:$T$51,MATCH($A137,'Tüpoloogia tabel'!$C$1:$T$1,0),FALSE)</f>
        <v>0.8</v>
      </c>
      <c r="BK137" s="16">
        <f>VLOOKUP(BK$4,'Tüpoloogia tabel'!$C$1:$T$51,MATCH($A137,'Tüpoloogia tabel'!$C$1:$T$1,0),FALSE)</f>
        <v>2.0649999999999999</v>
      </c>
      <c r="BL137" s="216">
        <f t="shared" si="174"/>
        <v>8003.221969934586</v>
      </c>
      <c r="BM137" s="1">
        <v>4</v>
      </c>
      <c r="BN137" s="1">
        <v>0</v>
      </c>
      <c r="BO137" s="1">
        <f t="shared" si="175"/>
        <v>30</v>
      </c>
      <c r="BP137" s="217">
        <f t="shared" si="176"/>
        <v>259.69663738276444</v>
      </c>
      <c r="BQ137" s="217">
        <f t="shared" ref="BQ137:BS137" si="191">BP137</f>
        <v>259.69663738276444</v>
      </c>
      <c r="BR137" s="217">
        <f t="shared" si="191"/>
        <v>259.69663738276444</v>
      </c>
      <c r="BS137" s="217">
        <f t="shared" si="191"/>
        <v>259.69663738276444</v>
      </c>
      <c r="BT137" s="217">
        <f t="shared" si="178"/>
        <v>519.39327476552887</v>
      </c>
      <c r="BU137" s="217">
        <f t="shared" si="179"/>
        <v>1400.5144256635583</v>
      </c>
      <c r="BV137" s="217">
        <f t="shared" si="180"/>
        <v>1576.6259419136932</v>
      </c>
      <c r="BW137" s="217">
        <f t="shared" si="181"/>
        <v>946.55981441639528</v>
      </c>
      <c r="BX137" s="216">
        <f t="shared" si="182"/>
        <v>0.82968482614847239</v>
      </c>
      <c r="BY137" s="216">
        <f t="shared" si="186"/>
        <v>1000.5999003350577</v>
      </c>
      <c r="BZ137" s="216">
        <f t="shared" si="187"/>
        <v>9950.3816846860391</v>
      </c>
      <c r="CA137" s="216">
        <f t="shared" si="188"/>
        <v>9003.8218702696431</v>
      </c>
      <c r="CB137" s="218">
        <f t="shared" si="183"/>
        <v>2.8200624190181061</v>
      </c>
    </row>
    <row r="138" spans="1:80" x14ac:dyDescent="0.25">
      <c r="A138" s="248" t="s">
        <v>475</v>
      </c>
      <c r="B138" s="231" t="s">
        <v>716</v>
      </c>
      <c r="C138" s="231" t="s">
        <v>462</v>
      </c>
      <c r="D138" s="249">
        <v>7</v>
      </c>
      <c r="E138" s="249">
        <v>4</v>
      </c>
      <c r="F138" s="250"/>
      <c r="G138" s="15">
        <f>(VLOOKUP(G$4,'Tüpoloogia tabel'!$C$1:$T$51,MATCH($A138,'Tüpoloogia tabel'!$C$1:$T$1,0),FALSE))*D138</f>
        <v>1406.1851885062968</v>
      </c>
      <c r="H138" s="15">
        <f>(VLOOKUP(H$4,'Tüpoloogia tabel'!$C$1:$T$51,MATCH($A138,'Tüpoloogia tabel'!$C$1:$T$1,0),FALSE))*D138*E138</f>
        <v>68.928624661246616</v>
      </c>
      <c r="I138" s="15">
        <f>(VLOOKUP(I$4,'Tüpoloogia tabel'!$C$1:$T$51,MATCH($A138,'Tüpoloogia tabel'!$C$1:$T$1,0),FALSE))*D138*E138</f>
        <v>239.64700900685483</v>
      </c>
      <c r="J138" s="15">
        <f>(VLOOKUP(J$4,'Tüpoloogia tabel'!$C$1:$T$51,MATCH($A138,'Tüpoloogia tabel'!$C$1:$T$1,0),FALSE))*D138*E138</f>
        <v>5322.2538095010386</v>
      </c>
      <c r="K138" s="15">
        <f>(VLOOKUP(K$4,'Tüpoloogia tabel'!$C$1:$T$51,MATCH($A138,'Tüpoloogia tabel'!$C$1:$T$1,0),FALSE))*D138*E138</f>
        <v>4257.0319529332064</v>
      </c>
      <c r="L138" s="244">
        <f>VLOOKUP(L$4,'Tüpoloogia tabel'!$C$1:$T$51,MATCH($A138,'Tüpoloogia tabel'!$C$1:$T$1,0),FALSE)</f>
        <v>38.414634146341463</v>
      </c>
      <c r="M138" s="228">
        <f>VLOOKUP(M$4,'Tüpoloogia tabel'!$C$1:$T$51,MATCH($A138,'Tüpoloogia tabel'!$C$1:$T$1,0),FALSE)</f>
        <v>58.536585365853654</v>
      </c>
      <c r="N138" s="228">
        <f>VLOOKUP(N$4,'Tüpoloogia tabel'!$C$1:$T$51,MATCH($A138,'Tüpoloogia tabel'!$C$1:$T$1,0),FALSE)</f>
        <v>95.121951219512198</v>
      </c>
      <c r="O138" s="245">
        <f>VLOOKUP(O$4,'Tüpoloogia tabel'!$C$1:$T$51,MATCH($A138,'Tüpoloogia tabel'!$C$1:$T$1,0),FALSE)</f>
        <v>0.22223966917021121</v>
      </c>
      <c r="P138" s="228">
        <f>VLOOKUP(P$4,'Tüpoloogia tabel'!$C$1:$T$51,MATCH($A138,'Tüpoloogia tabel'!$C$1:$T$1,0),FALSE)</f>
        <v>15.24390243902439</v>
      </c>
      <c r="Q138" s="335">
        <f t="shared" si="167"/>
        <v>9536.73478664916</v>
      </c>
      <c r="R138" s="336">
        <f t="shared" si="184"/>
        <v>7389.5740027002066</v>
      </c>
      <c r="S138" s="14">
        <f t="shared" si="168"/>
        <v>1406.1851885062968</v>
      </c>
      <c r="T138" s="336">
        <f t="shared" si="169"/>
        <v>1406.1851885062968</v>
      </c>
      <c r="U138" s="4">
        <f t="shared" si="170"/>
        <v>27.719999999999981</v>
      </c>
      <c r="V138" s="337">
        <f t="shared" si="171"/>
        <v>2119.440783948954</v>
      </c>
      <c r="W138" s="338">
        <f t="shared" si="172"/>
        <v>3.66525285880771</v>
      </c>
      <c r="X138" s="228">
        <f>VLOOKUP(X$4,'Tüpoloogia tabel'!$C$1:$T$51,MATCH($A138,'Tüpoloogia tabel'!$C$1:$T$1,0),FALSE)</f>
        <v>217.7103448275862</v>
      </c>
      <c r="Y138" s="228">
        <f>VLOOKUP(Y$4,'Tüpoloogia tabel'!$C$1:$T$51,MATCH($A138,'Tüpoloogia tabel'!$C$1:$T$1,0),FALSE)</f>
        <v>139.35862068965517</v>
      </c>
      <c r="Z138" s="229">
        <f>VLOOKUP(Z$4,'Tüpoloogia tabel'!$C$1:$T$51,MATCH($A138,'Tüpoloogia tabel'!$C$1:$T$1,0),FALSE)</f>
        <v>46.4</v>
      </c>
      <c r="AA138" s="235"/>
      <c r="AB138" s="235"/>
      <c r="AC138" s="15">
        <f>VLOOKUP(AC$4,'Tüpoloogia tabel'!$C$1:$T$51,MATCH($A138,'Tüpoloogia tabel'!$C$1:$T$1,0),FALSE)</f>
        <v>3.6636504065040651</v>
      </c>
      <c r="AD138" s="15">
        <f>VLOOKUP(AD$4,'Tüpoloogia tabel'!$C$1:$T$51,MATCH($A138,'Tüpoloogia tabel'!$C$1:$T$1,0),FALSE)</f>
        <v>2.5</v>
      </c>
      <c r="AE138" s="15">
        <f>VLOOKUP(AE$4,'Tüpoloogia tabel'!$C$1:$T$51,MATCH($A138,'Tüpoloogia tabel'!$C$1:$T$1,0),FALSE)</f>
        <v>2.2000000000000002</v>
      </c>
      <c r="AF138" s="15">
        <f>VLOOKUP(AF$4,'Tüpoloogia tabel'!$C$1:$T$51,MATCH($A138,'Tüpoloogia tabel'!$C$1:$T$1,0),FALSE)</f>
        <v>11.821259842519693</v>
      </c>
      <c r="AG138" s="15">
        <f>VLOOKUP(AG$4,'Tüpoloogia tabel'!$C$1:$T$51,MATCH($A138,'Tüpoloogia tabel'!$C$1:$T$1,0),FALSE)</f>
        <v>16.861008406980361</v>
      </c>
      <c r="AH138" s="15">
        <f>(VLOOKUP(AH$4,'Tüpoloogia tabel'!$C$1:$T$51,MATCH($A138,'Tüpoloogia tabel'!$C$1:$T$1,0),FALSE))*E138</f>
        <v>10</v>
      </c>
      <c r="AI138" s="15">
        <f>(VLOOKUP(AI$4,'Tüpoloogia tabel'!$C$1:$T$51,MATCH($A138,'Tüpoloogia tabel'!$C$1:$T$1,0),FALSE))*D138*E138</f>
        <v>14061.851885062968</v>
      </c>
      <c r="AJ138" s="15">
        <f t="shared" si="173"/>
        <v>259.69663738276444</v>
      </c>
      <c r="AK138" s="15">
        <f>VLOOKUP(AK$4,'Tüpoloogia tabel'!$C$1:$T$51,MATCH($A138,'Tüpoloogia tabel'!$C$1:$T$1,0),FALSE)</f>
        <v>0.8</v>
      </c>
      <c r="AL138" s="15">
        <f>VLOOKUP(AL$4,'Tüpoloogia tabel'!$C$1:$T$51,MATCH($A138,'Tüpoloogia tabel'!$C$1:$T$1,0),FALSE)</f>
        <v>0.8</v>
      </c>
      <c r="AM138" s="15">
        <f>VLOOKUP(AM$4,'Tüpoloogia tabel'!$C$1:$T$51,MATCH($A138,'Tüpoloogia tabel'!$C$1:$T$1,0),FALSE)</f>
        <v>0.7</v>
      </c>
      <c r="AN138" s="15">
        <f>VLOOKUP(AN$4,'Tüpoloogia tabel'!$C$1:$T$51,MATCH($A138,'Tüpoloogia tabel'!$C$1:$T$1,0),FALSE)</f>
        <v>0.7</v>
      </c>
      <c r="AO138" s="15">
        <f>VLOOKUP(AO$4,'Tüpoloogia tabel'!$C$1:$T$51,MATCH($A138,'Tüpoloogia tabel'!$C$1:$T$1,0),FALSE)</f>
        <v>2.99</v>
      </c>
      <c r="AP138" s="15">
        <f>VLOOKUP(AP$4,'Tüpoloogia tabel'!$C$1:$T$51,MATCH($A138,'Tüpoloogia tabel'!$C$1:$T$1,0),FALSE)</f>
        <v>2</v>
      </c>
      <c r="AQ138" s="15">
        <f>VLOOKUP(AQ$4,'Tüpoloogia tabel'!$C$1:$T$51,MATCH($A138,'Tüpoloogia tabel'!$C$1:$T$1,0),FALSE)</f>
        <v>2.9</v>
      </c>
      <c r="AR138" s="16">
        <f>VLOOKUP(AR$4,'Tüpoloogia tabel'!$C$1:$T$51,MATCH($A138,'Tüpoloogia tabel'!$C$1:$T$1,0),FALSE)</f>
        <v>0.26</v>
      </c>
      <c r="AS138" s="16">
        <f>VLOOKUP(AS$4,'Tüpoloogia tabel'!$C$1:$T$51,MATCH($A138,'Tüpoloogia tabel'!$C$1:$T$1,0),FALSE)</f>
        <v>0.49</v>
      </c>
      <c r="AT138" s="16">
        <f>VLOOKUP(AT$4,'Tüpoloogia tabel'!$C$1:$T$51,MATCH($A138,'Tüpoloogia tabel'!$C$1:$T$1,0),FALSE)</f>
        <v>0.40500000000000003</v>
      </c>
      <c r="AU138" s="16">
        <f>VLOOKUP(AU$4,'Tüpoloogia tabel'!$C$1:$T$51,MATCH($A138,'Tüpoloogia tabel'!$C$1:$T$1,0),FALSE)</f>
        <v>0.15</v>
      </c>
      <c r="AV138" s="16">
        <f>VLOOKUP(AV$4,'Tüpoloogia tabel'!$C$1:$T$51,MATCH($A138,'Tüpoloogia tabel'!$C$1:$T$1,0),FALSE)</f>
        <v>0.2</v>
      </c>
      <c r="AW138" s="16">
        <f>VLOOKUP(AW$4,'Tüpoloogia tabel'!$C$1:$T$51,MATCH($A138,'Tüpoloogia tabel'!$C$1:$T$1,0),FALSE)</f>
        <v>0.01</v>
      </c>
      <c r="AX138" s="16">
        <f>VLOOKUP(AX$4,'Tüpoloogia tabel'!$C$1:$T$51,MATCH($A138,'Tüpoloogia tabel'!$C$1:$T$1,0),FALSE)</f>
        <v>0</v>
      </c>
      <c r="AY138" s="16">
        <f>VLOOKUP(AY$4,'Tüpoloogia tabel'!$C$1:$T$51,MATCH($A138,'Tüpoloogia tabel'!$C$1:$T$1,0),FALSE)</f>
        <v>0.42</v>
      </c>
      <c r="AZ138" s="16">
        <f>VLOOKUP(AZ$4,'Tüpoloogia tabel'!$C$1:$T$51,MATCH($A138,'Tüpoloogia tabel'!$C$1:$T$1,0),FALSE)</f>
        <v>4.4000000000000004</v>
      </c>
      <c r="BA138" s="232">
        <f>VLOOKUP(BA$4,'Tüpoloogia tabel'!$C$1:$T$51,MATCH($A138,'Tüpoloogia tabel'!$C$1:$T$1,0),FALSE)</f>
        <v>0.30000000000000049</v>
      </c>
      <c r="BB138" s="232">
        <f>VLOOKUP(BB$4,'Tüpoloogia tabel'!$C$1:$T$51,MATCH($A138,'Tüpoloogia tabel'!$C$1:$T$1,0),FALSE)</f>
        <v>0.41499999999999998</v>
      </c>
      <c r="BC138" s="232">
        <f>VLOOKUP(BC$4,'Tüpoloogia tabel'!$C$1:$T$51,MATCH($A138,'Tüpoloogia tabel'!$C$1:$T$1,0),FALSE)</f>
        <v>0.35</v>
      </c>
      <c r="BD138" s="232">
        <f>VLOOKUP(BD$4,'Tüpoloogia tabel'!$C$1:$T$51,MATCH($A138,'Tüpoloogia tabel'!$C$1:$T$1,0),FALSE)</f>
        <v>0.35</v>
      </c>
      <c r="BE138" s="232">
        <f>VLOOKUP(BE$4,'Tüpoloogia tabel'!$C$1:$T$51,MATCH($A138,'Tüpoloogia tabel'!$C$1:$T$1,0),FALSE)</f>
        <v>0.30000000000000049</v>
      </c>
      <c r="BF138" s="16">
        <f>VLOOKUP(BF$4,'Tüpoloogia tabel'!$C$1:$T$51,MATCH($A138,'Tüpoloogia tabel'!$C$1:$T$1,0),FALSE)</f>
        <v>1.8000000000000023</v>
      </c>
      <c r="BG138" s="16">
        <f>VLOOKUP(BG$4,'Tüpoloogia tabel'!$C$1:$T$51,MATCH($A138,'Tüpoloogia tabel'!$C$1:$T$1,0),FALSE)</f>
        <v>2.1999999999999957</v>
      </c>
      <c r="BH138" s="16">
        <f>VLOOKUP(BH$4,'Tüpoloogia tabel'!$C$1:$T$51,MATCH($A138,'Tüpoloogia tabel'!$C$1:$T$1,0),FALSE)</f>
        <v>1.4599999999999991</v>
      </c>
      <c r="BI138" s="16">
        <f>VLOOKUP(BI$4,'Tüpoloogia tabel'!$C$1:$T$51,MATCH($A138,'Tüpoloogia tabel'!$C$1:$T$1,0),FALSE)</f>
        <v>1.5793333333333326</v>
      </c>
      <c r="BJ138" s="16">
        <f>VLOOKUP(BJ$4,'Tüpoloogia tabel'!$C$1:$T$51,MATCH($A138,'Tüpoloogia tabel'!$C$1:$T$1,0),FALSE)</f>
        <v>0.8</v>
      </c>
      <c r="BK138" s="16">
        <f>VLOOKUP(BK$4,'Tüpoloogia tabel'!$C$1:$T$51,MATCH($A138,'Tüpoloogia tabel'!$C$1:$T$1,0),FALSE)</f>
        <v>2.0649999999999999</v>
      </c>
      <c r="BL138" s="216">
        <f t="shared" si="174"/>
        <v>12527.202631212414</v>
      </c>
      <c r="BM138" s="1">
        <v>4</v>
      </c>
      <c r="BN138" s="1">
        <v>0</v>
      </c>
      <c r="BO138" s="1">
        <f t="shared" si="175"/>
        <v>40</v>
      </c>
      <c r="BP138" s="217">
        <f t="shared" si="176"/>
        <v>259.69663738276444</v>
      </c>
      <c r="BQ138" s="217">
        <f t="shared" ref="BQ138:BS138" si="192">BP138</f>
        <v>259.69663738276444</v>
      </c>
      <c r="BR138" s="217">
        <f t="shared" si="192"/>
        <v>259.69663738276444</v>
      </c>
      <c r="BS138" s="217">
        <f t="shared" si="192"/>
        <v>259.69663738276444</v>
      </c>
      <c r="BT138" s="217">
        <f t="shared" si="178"/>
        <v>779.08991214829325</v>
      </c>
      <c r="BU138" s="217">
        <f t="shared" si="179"/>
        <v>2466.4700900685484</v>
      </c>
      <c r="BV138" s="217">
        <f t="shared" si="180"/>
        <v>2793.6562256842913</v>
      </c>
      <c r="BW138" s="217">
        <f t="shared" si="181"/>
        <v>1462.9094999738741</v>
      </c>
      <c r="BX138" s="216">
        <f t="shared" si="182"/>
        <v>1.3374679969634449</v>
      </c>
      <c r="BY138" s="216">
        <f t="shared" si="186"/>
        <v>1612.9864043379146</v>
      </c>
      <c r="BZ138" s="216">
        <f t="shared" si="187"/>
        <v>15603.098535524203</v>
      </c>
      <c r="CA138" s="216">
        <f t="shared" si="188"/>
        <v>14140.189035550329</v>
      </c>
      <c r="CB138" s="218">
        <f t="shared" si="183"/>
        <v>3.3216074466641881</v>
      </c>
    </row>
    <row r="139" spans="1:80" x14ac:dyDescent="0.25">
      <c r="A139" s="248" t="s">
        <v>475</v>
      </c>
      <c r="B139" s="231" t="s">
        <v>717</v>
      </c>
      <c r="C139" s="231" t="s">
        <v>462</v>
      </c>
      <c r="D139" s="249">
        <v>7</v>
      </c>
      <c r="E139" s="249">
        <v>5</v>
      </c>
      <c r="F139" s="250"/>
      <c r="G139" s="15">
        <f>(VLOOKUP(G$4,'Tüpoloogia tabel'!$C$1:$T$51,MATCH($A139,'Tüpoloogia tabel'!$C$1:$T$1,0),FALSE))*D139</f>
        <v>1406.1851885062968</v>
      </c>
      <c r="H139" s="15">
        <f>(VLOOKUP(H$4,'Tüpoloogia tabel'!$C$1:$T$51,MATCH($A139,'Tüpoloogia tabel'!$C$1:$T$1,0),FALSE))*D139*E139</f>
        <v>86.160780826558266</v>
      </c>
      <c r="I139" s="15">
        <f>(VLOOKUP(I$4,'Tüpoloogia tabel'!$C$1:$T$51,MATCH($A139,'Tüpoloogia tabel'!$C$1:$T$1,0),FALSE))*D139*E139</f>
        <v>299.55876125856855</v>
      </c>
      <c r="J139" s="15">
        <f>(VLOOKUP(J$4,'Tüpoloogia tabel'!$C$1:$T$51,MATCH($A139,'Tüpoloogia tabel'!$C$1:$T$1,0),FALSE))*D139*E139</f>
        <v>6652.8172618762983</v>
      </c>
      <c r="K139" s="15">
        <f>(VLOOKUP(K$4,'Tüpoloogia tabel'!$C$1:$T$51,MATCH($A139,'Tüpoloogia tabel'!$C$1:$T$1,0),FALSE))*D139*E139</f>
        <v>5321.2899411665076</v>
      </c>
      <c r="L139" s="244">
        <f>VLOOKUP(L$4,'Tüpoloogia tabel'!$C$1:$T$51,MATCH($A139,'Tüpoloogia tabel'!$C$1:$T$1,0),FALSE)</f>
        <v>38.414634146341463</v>
      </c>
      <c r="M139" s="228">
        <f>VLOOKUP(M$4,'Tüpoloogia tabel'!$C$1:$T$51,MATCH($A139,'Tüpoloogia tabel'!$C$1:$T$1,0),FALSE)</f>
        <v>58.536585365853654</v>
      </c>
      <c r="N139" s="228">
        <f>VLOOKUP(N$4,'Tüpoloogia tabel'!$C$1:$T$51,MATCH($A139,'Tüpoloogia tabel'!$C$1:$T$1,0),FALSE)</f>
        <v>95.121951219512198</v>
      </c>
      <c r="O139" s="245">
        <f>VLOOKUP(O$4,'Tüpoloogia tabel'!$C$1:$T$51,MATCH($A139,'Tüpoloogia tabel'!$C$1:$T$1,0),FALSE)</f>
        <v>0.22223966917021121</v>
      </c>
      <c r="P139" s="228">
        <f>VLOOKUP(P$4,'Tüpoloogia tabel'!$C$1:$T$51,MATCH($A139,'Tüpoloogia tabel'!$C$1:$T$1,0),FALSE)</f>
        <v>15.24390243902439</v>
      </c>
      <c r="Q139" s="335">
        <f t="shared" si="167"/>
        <v>14871.594954533011</v>
      </c>
      <c r="R139" s="336">
        <f t="shared" si="184"/>
        <v>11538.816611804214</v>
      </c>
      <c r="S139" s="14">
        <f t="shared" si="168"/>
        <v>1406.1851885062968</v>
      </c>
      <c r="T139" s="336">
        <f t="shared" si="169"/>
        <v>1406.1851885062968</v>
      </c>
      <c r="U139" s="4">
        <f t="shared" si="170"/>
        <v>27.719999999999981</v>
      </c>
      <c r="V139" s="337">
        <f t="shared" si="171"/>
        <v>3305.0583427287988</v>
      </c>
      <c r="W139" s="338">
        <f t="shared" si="172"/>
        <v>4.2959903269610606</v>
      </c>
      <c r="X139" s="228">
        <f>VLOOKUP(X$4,'Tüpoloogia tabel'!$C$1:$T$51,MATCH($A139,'Tüpoloogia tabel'!$C$1:$T$1,0),FALSE)</f>
        <v>217.7103448275862</v>
      </c>
      <c r="Y139" s="228">
        <f>VLOOKUP(Y$4,'Tüpoloogia tabel'!$C$1:$T$51,MATCH($A139,'Tüpoloogia tabel'!$C$1:$T$1,0),FALSE)</f>
        <v>139.35862068965517</v>
      </c>
      <c r="Z139" s="229">
        <f>VLOOKUP(Z$4,'Tüpoloogia tabel'!$C$1:$T$51,MATCH($A139,'Tüpoloogia tabel'!$C$1:$T$1,0),FALSE)</f>
        <v>46.4</v>
      </c>
      <c r="AA139" s="235"/>
      <c r="AB139" s="235"/>
      <c r="AC139" s="15">
        <f>VLOOKUP(AC$4,'Tüpoloogia tabel'!$C$1:$T$51,MATCH($A139,'Tüpoloogia tabel'!$C$1:$T$1,0),FALSE)</f>
        <v>3.6636504065040651</v>
      </c>
      <c r="AD139" s="15">
        <f>VLOOKUP(AD$4,'Tüpoloogia tabel'!$C$1:$T$51,MATCH($A139,'Tüpoloogia tabel'!$C$1:$T$1,0),FALSE)</f>
        <v>2.5</v>
      </c>
      <c r="AE139" s="15">
        <f>VLOOKUP(AE$4,'Tüpoloogia tabel'!$C$1:$T$51,MATCH($A139,'Tüpoloogia tabel'!$C$1:$T$1,0),FALSE)</f>
        <v>2.2000000000000002</v>
      </c>
      <c r="AF139" s="15">
        <f>VLOOKUP(AF$4,'Tüpoloogia tabel'!$C$1:$T$51,MATCH($A139,'Tüpoloogia tabel'!$C$1:$T$1,0),FALSE)</f>
        <v>11.821259842519693</v>
      </c>
      <c r="AG139" s="15">
        <f>VLOOKUP(AG$4,'Tüpoloogia tabel'!$C$1:$T$51,MATCH($A139,'Tüpoloogia tabel'!$C$1:$T$1,0),FALSE)</f>
        <v>16.861008406980361</v>
      </c>
      <c r="AH139" s="15">
        <f>(VLOOKUP(AH$4,'Tüpoloogia tabel'!$C$1:$T$51,MATCH($A139,'Tüpoloogia tabel'!$C$1:$T$1,0),FALSE))*E139</f>
        <v>12.5</v>
      </c>
      <c r="AI139" s="15">
        <f>(VLOOKUP(AI$4,'Tüpoloogia tabel'!$C$1:$T$51,MATCH($A139,'Tüpoloogia tabel'!$C$1:$T$1,0),FALSE))*D139*E139</f>
        <v>17577.31485632871</v>
      </c>
      <c r="AJ139" s="15">
        <f t="shared" si="173"/>
        <v>259.69663738276444</v>
      </c>
      <c r="AK139" s="15">
        <f>VLOOKUP(AK$4,'Tüpoloogia tabel'!$C$1:$T$51,MATCH($A139,'Tüpoloogia tabel'!$C$1:$T$1,0),FALSE)</f>
        <v>0.8</v>
      </c>
      <c r="AL139" s="15">
        <f>VLOOKUP(AL$4,'Tüpoloogia tabel'!$C$1:$T$51,MATCH($A139,'Tüpoloogia tabel'!$C$1:$T$1,0),FALSE)</f>
        <v>0.8</v>
      </c>
      <c r="AM139" s="15">
        <f>VLOOKUP(AM$4,'Tüpoloogia tabel'!$C$1:$T$51,MATCH($A139,'Tüpoloogia tabel'!$C$1:$T$1,0),FALSE)</f>
        <v>0.7</v>
      </c>
      <c r="AN139" s="15">
        <f>VLOOKUP(AN$4,'Tüpoloogia tabel'!$C$1:$T$51,MATCH($A139,'Tüpoloogia tabel'!$C$1:$T$1,0),FALSE)</f>
        <v>0.7</v>
      </c>
      <c r="AO139" s="15">
        <f>VLOOKUP(AO$4,'Tüpoloogia tabel'!$C$1:$T$51,MATCH($A139,'Tüpoloogia tabel'!$C$1:$T$1,0),FALSE)</f>
        <v>2.99</v>
      </c>
      <c r="AP139" s="15">
        <f>VLOOKUP(AP$4,'Tüpoloogia tabel'!$C$1:$T$51,MATCH($A139,'Tüpoloogia tabel'!$C$1:$T$1,0),FALSE)</f>
        <v>2</v>
      </c>
      <c r="AQ139" s="15">
        <f>VLOOKUP(AQ$4,'Tüpoloogia tabel'!$C$1:$T$51,MATCH($A139,'Tüpoloogia tabel'!$C$1:$T$1,0),FALSE)</f>
        <v>2.9</v>
      </c>
      <c r="AR139" s="16">
        <f>VLOOKUP(AR$4,'Tüpoloogia tabel'!$C$1:$T$51,MATCH($A139,'Tüpoloogia tabel'!$C$1:$T$1,0),FALSE)</f>
        <v>0.26</v>
      </c>
      <c r="AS139" s="16">
        <f>VLOOKUP(AS$4,'Tüpoloogia tabel'!$C$1:$T$51,MATCH($A139,'Tüpoloogia tabel'!$C$1:$T$1,0),FALSE)</f>
        <v>0.49</v>
      </c>
      <c r="AT139" s="16">
        <f>VLOOKUP(AT$4,'Tüpoloogia tabel'!$C$1:$T$51,MATCH($A139,'Tüpoloogia tabel'!$C$1:$T$1,0),FALSE)</f>
        <v>0.40500000000000003</v>
      </c>
      <c r="AU139" s="16">
        <f>VLOOKUP(AU$4,'Tüpoloogia tabel'!$C$1:$T$51,MATCH($A139,'Tüpoloogia tabel'!$C$1:$T$1,0),FALSE)</f>
        <v>0.15</v>
      </c>
      <c r="AV139" s="16">
        <f>VLOOKUP(AV$4,'Tüpoloogia tabel'!$C$1:$T$51,MATCH($A139,'Tüpoloogia tabel'!$C$1:$T$1,0),FALSE)</f>
        <v>0.2</v>
      </c>
      <c r="AW139" s="16">
        <f>VLOOKUP(AW$4,'Tüpoloogia tabel'!$C$1:$T$51,MATCH($A139,'Tüpoloogia tabel'!$C$1:$T$1,0),FALSE)</f>
        <v>0.01</v>
      </c>
      <c r="AX139" s="16">
        <f>VLOOKUP(AX$4,'Tüpoloogia tabel'!$C$1:$T$51,MATCH($A139,'Tüpoloogia tabel'!$C$1:$T$1,0),FALSE)</f>
        <v>0</v>
      </c>
      <c r="AY139" s="16">
        <f>VLOOKUP(AY$4,'Tüpoloogia tabel'!$C$1:$T$51,MATCH($A139,'Tüpoloogia tabel'!$C$1:$T$1,0),FALSE)</f>
        <v>0.42</v>
      </c>
      <c r="AZ139" s="16">
        <f>VLOOKUP(AZ$4,'Tüpoloogia tabel'!$C$1:$T$51,MATCH($A139,'Tüpoloogia tabel'!$C$1:$T$1,0),FALSE)</f>
        <v>4.4000000000000004</v>
      </c>
      <c r="BA139" s="232">
        <f>VLOOKUP(BA$4,'Tüpoloogia tabel'!$C$1:$T$51,MATCH($A139,'Tüpoloogia tabel'!$C$1:$T$1,0),FALSE)</f>
        <v>0.30000000000000049</v>
      </c>
      <c r="BB139" s="232">
        <f>VLOOKUP(BB$4,'Tüpoloogia tabel'!$C$1:$T$51,MATCH($A139,'Tüpoloogia tabel'!$C$1:$T$1,0),FALSE)</f>
        <v>0.41499999999999998</v>
      </c>
      <c r="BC139" s="232">
        <f>VLOOKUP(BC$4,'Tüpoloogia tabel'!$C$1:$T$51,MATCH($A139,'Tüpoloogia tabel'!$C$1:$T$1,0),FALSE)</f>
        <v>0.35</v>
      </c>
      <c r="BD139" s="232">
        <f>VLOOKUP(BD$4,'Tüpoloogia tabel'!$C$1:$T$51,MATCH($A139,'Tüpoloogia tabel'!$C$1:$T$1,0),FALSE)</f>
        <v>0.35</v>
      </c>
      <c r="BE139" s="232">
        <f>VLOOKUP(BE$4,'Tüpoloogia tabel'!$C$1:$T$51,MATCH($A139,'Tüpoloogia tabel'!$C$1:$T$1,0),FALSE)</f>
        <v>0.30000000000000049</v>
      </c>
      <c r="BF139" s="16">
        <f>VLOOKUP(BF$4,'Tüpoloogia tabel'!$C$1:$T$51,MATCH($A139,'Tüpoloogia tabel'!$C$1:$T$1,0),FALSE)</f>
        <v>1.8000000000000023</v>
      </c>
      <c r="BG139" s="16">
        <f>VLOOKUP(BG$4,'Tüpoloogia tabel'!$C$1:$T$51,MATCH($A139,'Tüpoloogia tabel'!$C$1:$T$1,0),FALSE)</f>
        <v>2.1999999999999957</v>
      </c>
      <c r="BH139" s="16">
        <f>VLOOKUP(BH$4,'Tüpoloogia tabel'!$C$1:$T$51,MATCH($A139,'Tüpoloogia tabel'!$C$1:$T$1,0),FALSE)</f>
        <v>1.4599999999999991</v>
      </c>
      <c r="BI139" s="16">
        <f>VLOOKUP(BI$4,'Tüpoloogia tabel'!$C$1:$T$51,MATCH($A139,'Tüpoloogia tabel'!$C$1:$T$1,0),FALSE)</f>
        <v>1.5793333333333326</v>
      </c>
      <c r="BJ139" s="16">
        <f>VLOOKUP(BJ$4,'Tüpoloogia tabel'!$C$1:$T$51,MATCH($A139,'Tüpoloogia tabel'!$C$1:$T$1,0),FALSE)</f>
        <v>0.8</v>
      </c>
      <c r="BK139" s="16">
        <f>VLOOKUP(BK$4,'Tüpoloogia tabel'!$C$1:$T$51,MATCH($A139,'Tüpoloogia tabel'!$C$1:$T$1,0),FALSE)</f>
        <v>2.0649999999999999</v>
      </c>
      <c r="BL139" s="216">
        <f t="shared" si="174"/>
        <v>18336.393591933294</v>
      </c>
      <c r="BM139" s="1">
        <v>4</v>
      </c>
      <c r="BN139" s="1">
        <v>0</v>
      </c>
      <c r="BO139" s="1">
        <f t="shared" si="175"/>
        <v>50</v>
      </c>
      <c r="BP139" s="217">
        <f t="shared" si="176"/>
        <v>259.69663738276444</v>
      </c>
      <c r="BQ139" s="217">
        <f t="shared" ref="BQ139:BS139" si="193">BP139</f>
        <v>259.69663738276444</v>
      </c>
      <c r="BR139" s="217">
        <f t="shared" si="193"/>
        <v>259.69663738276444</v>
      </c>
      <c r="BS139" s="217">
        <f t="shared" si="193"/>
        <v>259.69663738276444</v>
      </c>
      <c r="BT139" s="217">
        <f t="shared" si="178"/>
        <v>1038.7865495310577</v>
      </c>
      <c r="BU139" s="217">
        <f t="shared" si="179"/>
        <v>3831.984515732107</v>
      </c>
      <c r="BV139" s="217">
        <f t="shared" si="180"/>
        <v>4356.4306610212398</v>
      </c>
      <c r="BW139" s="217">
        <f t="shared" si="181"/>
        <v>2124.4717291892202</v>
      </c>
      <c r="BX139" s="216">
        <f t="shared" si="182"/>
        <v>1.9895064619270271</v>
      </c>
      <c r="BY139" s="216">
        <f t="shared" si="186"/>
        <v>2399.3447930839948</v>
      </c>
      <c r="BZ139" s="216">
        <f t="shared" si="187"/>
        <v>22860.210114206508</v>
      </c>
      <c r="CA139" s="216">
        <f t="shared" si="188"/>
        <v>20735.738385017288</v>
      </c>
      <c r="CB139" s="218">
        <f t="shared" si="183"/>
        <v>3.8967503395373528</v>
      </c>
    </row>
    <row r="140" spans="1:80" x14ac:dyDescent="0.25">
      <c r="A140" s="248" t="s">
        <v>475</v>
      </c>
      <c r="B140" s="231" t="s">
        <v>718</v>
      </c>
      <c r="C140" s="231" t="s">
        <v>462</v>
      </c>
      <c r="D140" s="249">
        <v>8</v>
      </c>
      <c r="E140" s="249">
        <v>1</v>
      </c>
      <c r="F140" s="250"/>
      <c r="G140" s="15">
        <f>(VLOOKUP(G$4,'Tüpoloogia tabel'!$C$1:$T$51,MATCH($A140,'Tüpoloogia tabel'!$C$1:$T$1,0),FALSE))*D140</f>
        <v>1607.0687868643392</v>
      </c>
      <c r="H140" s="15">
        <f>(VLOOKUP(H$4,'Tüpoloogia tabel'!$C$1:$T$51,MATCH($A140,'Tüpoloogia tabel'!$C$1:$T$1,0),FALSE))*D140*E140</f>
        <v>19.693892760356174</v>
      </c>
      <c r="I140" s="15">
        <f>(VLOOKUP(I$4,'Tüpoloogia tabel'!$C$1:$T$51,MATCH($A140,'Tüpoloogia tabel'!$C$1:$T$1,0),FALSE))*D140*E140</f>
        <v>68.470574001958525</v>
      </c>
      <c r="J140" s="15">
        <f>(VLOOKUP(J$4,'Tüpoloogia tabel'!$C$1:$T$51,MATCH($A140,'Tüpoloogia tabel'!$C$1:$T$1,0),FALSE))*D140*E140</f>
        <v>1520.6439455717252</v>
      </c>
      <c r="K140" s="15">
        <f>(VLOOKUP(K$4,'Tüpoloogia tabel'!$C$1:$T$51,MATCH($A140,'Tüpoloogia tabel'!$C$1:$T$1,0),FALSE))*D140*E140</f>
        <v>1216.294843695202</v>
      </c>
      <c r="L140" s="244">
        <f>VLOOKUP(L$4,'Tüpoloogia tabel'!$C$1:$T$51,MATCH($A140,'Tüpoloogia tabel'!$C$1:$T$1,0),FALSE)</f>
        <v>38.414634146341463</v>
      </c>
      <c r="M140" s="228">
        <f>VLOOKUP(M$4,'Tüpoloogia tabel'!$C$1:$T$51,MATCH($A140,'Tüpoloogia tabel'!$C$1:$T$1,0),FALSE)</f>
        <v>58.536585365853654</v>
      </c>
      <c r="N140" s="228">
        <f>VLOOKUP(N$4,'Tüpoloogia tabel'!$C$1:$T$51,MATCH($A140,'Tüpoloogia tabel'!$C$1:$T$1,0),FALSE)</f>
        <v>95.121951219512198</v>
      </c>
      <c r="O140" s="245">
        <f>VLOOKUP(O$4,'Tüpoloogia tabel'!$C$1:$T$51,MATCH($A140,'Tüpoloogia tabel'!$C$1:$T$1,0),FALSE)</f>
        <v>0.22223966917021121</v>
      </c>
      <c r="P140" s="228">
        <f>VLOOKUP(P$4,'Tüpoloogia tabel'!$C$1:$T$51,MATCH($A140,'Tüpoloogia tabel'!$C$1:$T$1,0),FALSE)</f>
        <v>15.24390243902439</v>
      </c>
      <c r="Q140" s="335">
        <f t="shared" si="167"/>
        <v>698.08285596425378</v>
      </c>
      <c r="R140" s="336">
        <f t="shared" si="184"/>
        <v>511.26115300136189</v>
      </c>
      <c r="S140" s="14">
        <f t="shared" si="168"/>
        <v>1607.0687868643392</v>
      </c>
      <c r="T140" s="336">
        <f t="shared" si="169"/>
        <v>1607.0687868643392</v>
      </c>
      <c r="U140" s="4">
        <f t="shared" si="170"/>
        <v>31.679999999999978</v>
      </c>
      <c r="V140" s="337">
        <f t="shared" si="171"/>
        <v>155.14170296289197</v>
      </c>
      <c r="W140" s="338">
        <f t="shared" si="172"/>
        <v>3.1226303677940592</v>
      </c>
      <c r="X140" s="228">
        <f>VLOOKUP(X$4,'Tüpoloogia tabel'!$C$1:$T$51,MATCH($A140,'Tüpoloogia tabel'!$C$1:$T$1,0),FALSE)</f>
        <v>217.7103448275862</v>
      </c>
      <c r="Y140" s="228">
        <f>VLOOKUP(Y$4,'Tüpoloogia tabel'!$C$1:$T$51,MATCH($A140,'Tüpoloogia tabel'!$C$1:$T$1,0),FALSE)</f>
        <v>139.35862068965517</v>
      </c>
      <c r="Z140" s="229">
        <f>VLOOKUP(Z$4,'Tüpoloogia tabel'!$C$1:$T$51,MATCH($A140,'Tüpoloogia tabel'!$C$1:$T$1,0),FALSE)</f>
        <v>46.4</v>
      </c>
      <c r="AA140" s="235"/>
      <c r="AB140" s="235"/>
      <c r="AC140" s="15">
        <f>VLOOKUP(AC$4,'Tüpoloogia tabel'!$C$1:$T$51,MATCH($A140,'Tüpoloogia tabel'!$C$1:$T$1,0),FALSE)</f>
        <v>3.6636504065040651</v>
      </c>
      <c r="AD140" s="15">
        <f>VLOOKUP(AD$4,'Tüpoloogia tabel'!$C$1:$T$51,MATCH($A140,'Tüpoloogia tabel'!$C$1:$T$1,0),FALSE)</f>
        <v>2.5</v>
      </c>
      <c r="AE140" s="15">
        <f>VLOOKUP(AE$4,'Tüpoloogia tabel'!$C$1:$T$51,MATCH($A140,'Tüpoloogia tabel'!$C$1:$T$1,0),FALSE)</f>
        <v>2.2000000000000002</v>
      </c>
      <c r="AF140" s="15">
        <f>VLOOKUP(AF$4,'Tüpoloogia tabel'!$C$1:$T$51,MATCH($A140,'Tüpoloogia tabel'!$C$1:$T$1,0),FALSE)</f>
        <v>11.821259842519693</v>
      </c>
      <c r="AG140" s="15">
        <f>VLOOKUP(AG$4,'Tüpoloogia tabel'!$C$1:$T$51,MATCH($A140,'Tüpoloogia tabel'!$C$1:$T$1,0),FALSE)</f>
        <v>16.861008406980361</v>
      </c>
      <c r="AH140" s="15">
        <f>(VLOOKUP(AH$4,'Tüpoloogia tabel'!$C$1:$T$51,MATCH($A140,'Tüpoloogia tabel'!$C$1:$T$1,0),FALSE))*E140</f>
        <v>2.5</v>
      </c>
      <c r="AI140" s="15">
        <f>(VLOOKUP(AI$4,'Tüpoloogia tabel'!$C$1:$T$51,MATCH($A140,'Tüpoloogia tabel'!$C$1:$T$1,0),FALSE))*D140*E140</f>
        <v>4017.671967160848</v>
      </c>
      <c r="AJ140" s="15">
        <f t="shared" si="173"/>
        <v>293.41865419672513</v>
      </c>
      <c r="AK140" s="15">
        <f>VLOOKUP(AK$4,'Tüpoloogia tabel'!$C$1:$T$51,MATCH($A140,'Tüpoloogia tabel'!$C$1:$T$1,0),FALSE)</f>
        <v>0.8</v>
      </c>
      <c r="AL140" s="15">
        <f>VLOOKUP(AL$4,'Tüpoloogia tabel'!$C$1:$T$51,MATCH($A140,'Tüpoloogia tabel'!$C$1:$T$1,0),FALSE)</f>
        <v>0.8</v>
      </c>
      <c r="AM140" s="15">
        <f>VLOOKUP(AM$4,'Tüpoloogia tabel'!$C$1:$T$51,MATCH($A140,'Tüpoloogia tabel'!$C$1:$T$1,0),FALSE)</f>
        <v>0.7</v>
      </c>
      <c r="AN140" s="15">
        <f>VLOOKUP(AN$4,'Tüpoloogia tabel'!$C$1:$T$51,MATCH($A140,'Tüpoloogia tabel'!$C$1:$T$1,0),FALSE)</f>
        <v>0.7</v>
      </c>
      <c r="AO140" s="15">
        <f>VLOOKUP(AO$4,'Tüpoloogia tabel'!$C$1:$T$51,MATCH($A140,'Tüpoloogia tabel'!$C$1:$T$1,0),FALSE)</f>
        <v>2.99</v>
      </c>
      <c r="AP140" s="15">
        <f>VLOOKUP(AP$4,'Tüpoloogia tabel'!$C$1:$T$51,MATCH($A140,'Tüpoloogia tabel'!$C$1:$T$1,0),FALSE)</f>
        <v>2</v>
      </c>
      <c r="AQ140" s="15">
        <f>VLOOKUP(AQ$4,'Tüpoloogia tabel'!$C$1:$T$51,MATCH($A140,'Tüpoloogia tabel'!$C$1:$T$1,0),FALSE)</f>
        <v>2.9</v>
      </c>
      <c r="AR140" s="16">
        <f>VLOOKUP(AR$4,'Tüpoloogia tabel'!$C$1:$T$51,MATCH($A140,'Tüpoloogia tabel'!$C$1:$T$1,0),FALSE)</f>
        <v>0.26</v>
      </c>
      <c r="AS140" s="16">
        <f>VLOOKUP(AS$4,'Tüpoloogia tabel'!$C$1:$T$51,MATCH($A140,'Tüpoloogia tabel'!$C$1:$T$1,0),FALSE)</f>
        <v>0.49</v>
      </c>
      <c r="AT140" s="16">
        <f>VLOOKUP(AT$4,'Tüpoloogia tabel'!$C$1:$T$51,MATCH($A140,'Tüpoloogia tabel'!$C$1:$T$1,0),FALSE)</f>
        <v>0.40500000000000003</v>
      </c>
      <c r="AU140" s="16">
        <f>VLOOKUP(AU$4,'Tüpoloogia tabel'!$C$1:$T$51,MATCH($A140,'Tüpoloogia tabel'!$C$1:$T$1,0),FALSE)</f>
        <v>0.15</v>
      </c>
      <c r="AV140" s="16">
        <f>VLOOKUP(AV$4,'Tüpoloogia tabel'!$C$1:$T$51,MATCH($A140,'Tüpoloogia tabel'!$C$1:$T$1,0),FALSE)</f>
        <v>0.2</v>
      </c>
      <c r="AW140" s="16">
        <f>VLOOKUP(AW$4,'Tüpoloogia tabel'!$C$1:$T$51,MATCH($A140,'Tüpoloogia tabel'!$C$1:$T$1,0),FALSE)</f>
        <v>0.01</v>
      </c>
      <c r="AX140" s="16">
        <f>VLOOKUP(AX$4,'Tüpoloogia tabel'!$C$1:$T$51,MATCH($A140,'Tüpoloogia tabel'!$C$1:$T$1,0),FALSE)</f>
        <v>0</v>
      </c>
      <c r="AY140" s="16">
        <f>VLOOKUP(AY$4,'Tüpoloogia tabel'!$C$1:$T$51,MATCH($A140,'Tüpoloogia tabel'!$C$1:$T$1,0),FALSE)</f>
        <v>0.42</v>
      </c>
      <c r="AZ140" s="16">
        <f>VLOOKUP(AZ$4,'Tüpoloogia tabel'!$C$1:$T$51,MATCH($A140,'Tüpoloogia tabel'!$C$1:$T$1,0),FALSE)</f>
        <v>4.4000000000000004</v>
      </c>
      <c r="BA140" s="232">
        <f>VLOOKUP(BA$4,'Tüpoloogia tabel'!$C$1:$T$51,MATCH($A140,'Tüpoloogia tabel'!$C$1:$T$1,0),FALSE)</f>
        <v>0.30000000000000049</v>
      </c>
      <c r="BB140" s="232">
        <f>VLOOKUP(BB$4,'Tüpoloogia tabel'!$C$1:$T$51,MATCH($A140,'Tüpoloogia tabel'!$C$1:$T$1,0),FALSE)</f>
        <v>0.41499999999999998</v>
      </c>
      <c r="BC140" s="232">
        <f>VLOOKUP(BC$4,'Tüpoloogia tabel'!$C$1:$T$51,MATCH($A140,'Tüpoloogia tabel'!$C$1:$T$1,0),FALSE)</f>
        <v>0.35</v>
      </c>
      <c r="BD140" s="232">
        <f>VLOOKUP(BD$4,'Tüpoloogia tabel'!$C$1:$T$51,MATCH($A140,'Tüpoloogia tabel'!$C$1:$T$1,0),FALSE)</f>
        <v>0.35</v>
      </c>
      <c r="BE140" s="232">
        <f>VLOOKUP(BE$4,'Tüpoloogia tabel'!$C$1:$T$51,MATCH($A140,'Tüpoloogia tabel'!$C$1:$T$1,0),FALSE)</f>
        <v>0.30000000000000049</v>
      </c>
      <c r="BF140" s="16">
        <f>VLOOKUP(BF$4,'Tüpoloogia tabel'!$C$1:$T$51,MATCH($A140,'Tüpoloogia tabel'!$C$1:$T$1,0),FALSE)</f>
        <v>1.8000000000000023</v>
      </c>
      <c r="BG140" s="16">
        <f>VLOOKUP(BG$4,'Tüpoloogia tabel'!$C$1:$T$51,MATCH($A140,'Tüpoloogia tabel'!$C$1:$T$1,0),FALSE)</f>
        <v>2.1999999999999957</v>
      </c>
      <c r="BH140" s="16">
        <f>VLOOKUP(BH$4,'Tüpoloogia tabel'!$C$1:$T$51,MATCH($A140,'Tüpoloogia tabel'!$C$1:$T$1,0),FALSE)</f>
        <v>1.4599999999999991</v>
      </c>
      <c r="BI140" s="16">
        <f>VLOOKUP(BI$4,'Tüpoloogia tabel'!$C$1:$T$51,MATCH($A140,'Tüpoloogia tabel'!$C$1:$T$1,0),FALSE)</f>
        <v>1.5793333333333326</v>
      </c>
      <c r="BJ140" s="16">
        <f>VLOOKUP(BJ$4,'Tüpoloogia tabel'!$C$1:$T$51,MATCH($A140,'Tüpoloogia tabel'!$C$1:$T$1,0),FALSE)</f>
        <v>0.8</v>
      </c>
      <c r="BK140" s="16">
        <f>VLOOKUP(BK$4,'Tüpoloogia tabel'!$C$1:$T$51,MATCH($A140,'Tüpoloogia tabel'!$C$1:$T$1,0),FALSE)</f>
        <v>2.0649999999999999</v>
      </c>
      <c r="BL140" s="216">
        <f t="shared" si="174"/>
        <v>3208.7696789196712</v>
      </c>
      <c r="BM140" s="1">
        <v>4</v>
      </c>
      <c r="BN140" s="1">
        <v>0</v>
      </c>
      <c r="BO140" s="1">
        <f t="shared" si="175"/>
        <v>10</v>
      </c>
      <c r="BP140" s="217">
        <f t="shared" si="176"/>
        <v>293.41865419672513</v>
      </c>
      <c r="BQ140" s="217">
        <f t="shared" ref="BQ140:BS140" si="194">BP140</f>
        <v>293.41865419672513</v>
      </c>
      <c r="BR140" s="217">
        <f t="shared" si="194"/>
        <v>293.41865419672513</v>
      </c>
      <c r="BS140" s="217">
        <f t="shared" si="194"/>
        <v>293.41865419672513</v>
      </c>
      <c r="BT140" s="217">
        <f t="shared" si="178"/>
        <v>0</v>
      </c>
      <c r="BU140" s="217">
        <f t="shared" si="179"/>
        <v>191.17643500489632</v>
      </c>
      <c r="BV140" s="217">
        <f t="shared" si="180"/>
        <v>204.49383989771562</v>
      </c>
      <c r="BW140" s="217">
        <f t="shared" si="181"/>
        <v>395.10990639261831</v>
      </c>
      <c r="BX140" s="216">
        <f t="shared" si="182"/>
        <v>0.16099471791183828</v>
      </c>
      <c r="BY140" s="216">
        <f t="shared" si="186"/>
        <v>194.15962980167697</v>
      </c>
      <c r="BZ140" s="216">
        <f t="shared" si="187"/>
        <v>3798.0392151139663</v>
      </c>
      <c r="CA140" s="216">
        <f t="shared" si="188"/>
        <v>3402.9293087213482</v>
      </c>
      <c r="CB140" s="218">
        <f t="shared" si="183"/>
        <v>2.79778322366555</v>
      </c>
    </row>
    <row r="141" spans="1:80" x14ac:dyDescent="0.25">
      <c r="A141" s="248" t="s">
        <v>475</v>
      </c>
      <c r="B141" s="231" t="s">
        <v>719</v>
      </c>
      <c r="C141" s="231" t="s">
        <v>462</v>
      </c>
      <c r="D141" s="249">
        <v>8</v>
      </c>
      <c r="E141" s="249">
        <v>2</v>
      </c>
      <c r="F141" s="250"/>
      <c r="G141" s="15">
        <f>(VLOOKUP(G$4,'Tüpoloogia tabel'!$C$1:$T$51,MATCH($A141,'Tüpoloogia tabel'!$C$1:$T$1,0),FALSE))*D141</f>
        <v>1607.0687868643392</v>
      </c>
      <c r="H141" s="15">
        <f>(VLOOKUP(H$4,'Tüpoloogia tabel'!$C$1:$T$51,MATCH($A141,'Tüpoloogia tabel'!$C$1:$T$1,0),FALSE))*D141*E141</f>
        <v>39.387785520712349</v>
      </c>
      <c r="I141" s="15">
        <f>(VLOOKUP(I$4,'Tüpoloogia tabel'!$C$1:$T$51,MATCH($A141,'Tüpoloogia tabel'!$C$1:$T$1,0),FALSE))*D141*E141</f>
        <v>136.94114800391705</v>
      </c>
      <c r="J141" s="15">
        <f>(VLOOKUP(J$4,'Tüpoloogia tabel'!$C$1:$T$51,MATCH($A141,'Tüpoloogia tabel'!$C$1:$T$1,0),FALSE))*D141*E141</f>
        <v>3041.2878911434505</v>
      </c>
      <c r="K141" s="15">
        <f>(VLOOKUP(K$4,'Tüpoloogia tabel'!$C$1:$T$51,MATCH($A141,'Tüpoloogia tabel'!$C$1:$T$1,0),FALSE))*D141*E141</f>
        <v>2432.5896873904039</v>
      </c>
      <c r="L141" s="244">
        <f>VLOOKUP(L$4,'Tüpoloogia tabel'!$C$1:$T$51,MATCH($A141,'Tüpoloogia tabel'!$C$1:$T$1,0),FALSE)</f>
        <v>38.414634146341463</v>
      </c>
      <c r="M141" s="228">
        <f>VLOOKUP(M$4,'Tüpoloogia tabel'!$C$1:$T$51,MATCH($A141,'Tüpoloogia tabel'!$C$1:$T$1,0),FALSE)</f>
        <v>58.536585365853654</v>
      </c>
      <c r="N141" s="228">
        <f>VLOOKUP(N$4,'Tüpoloogia tabel'!$C$1:$T$51,MATCH($A141,'Tüpoloogia tabel'!$C$1:$T$1,0),FALSE)</f>
        <v>95.121951219512198</v>
      </c>
      <c r="O141" s="245">
        <f>VLOOKUP(O$4,'Tüpoloogia tabel'!$C$1:$T$51,MATCH($A141,'Tüpoloogia tabel'!$C$1:$T$1,0),FALSE)</f>
        <v>0.22223966917021121</v>
      </c>
      <c r="P141" s="228">
        <f>VLOOKUP(P$4,'Tüpoloogia tabel'!$C$1:$T$51,MATCH($A141,'Tüpoloogia tabel'!$C$1:$T$1,0),FALSE)</f>
        <v>15.24390243902439</v>
      </c>
      <c r="Q141" s="335">
        <f t="shared" si="167"/>
        <v>2745.0463844869364</v>
      </c>
      <c r="R141" s="336">
        <f t="shared" si="184"/>
        <v>2103.3081841416752</v>
      </c>
      <c r="S141" s="14">
        <f t="shared" si="168"/>
        <v>1607.0687868643392</v>
      </c>
      <c r="T141" s="336">
        <f t="shared" si="169"/>
        <v>1607.0687868643392</v>
      </c>
      <c r="U141" s="4">
        <f t="shared" si="170"/>
        <v>31.679999999999978</v>
      </c>
      <c r="V141" s="337">
        <f t="shared" si="171"/>
        <v>610.05820034526118</v>
      </c>
      <c r="W141" s="338">
        <f t="shared" si="172"/>
        <v>2.7233550707981817</v>
      </c>
      <c r="X141" s="228">
        <f>VLOOKUP(X$4,'Tüpoloogia tabel'!$C$1:$T$51,MATCH($A141,'Tüpoloogia tabel'!$C$1:$T$1,0),FALSE)</f>
        <v>217.7103448275862</v>
      </c>
      <c r="Y141" s="228">
        <f>VLOOKUP(Y$4,'Tüpoloogia tabel'!$C$1:$T$51,MATCH($A141,'Tüpoloogia tabel'!$C$1:$T$1,0),FALSE)</f>
        <v>139.35862068965517</v>
      </c>
      <c r="Z141" s="229">
        <f>VLOOKUP(Z$4,'Tüpoloogia tabel'!$C$1:$T$51,MATCH($A141,'Tüpoloogia tabel'!$C$1:$T$1,0),FALSE)</f>
        <v>46.4</v>
      </c>
      <c r="AA141" s="235"/>
      <c r="AB141" s="235"/>
      <c r="AC141" s="15">
        <f>VLOOKUP(AC$4,'Tüpoloogia tabel'!$C$1:$T$51,MATCH($A141,'Tüpoloogia tabel'!$C$1:$T$1,0),FALSE)</f>
        <v>3.6636504065040651</v>
      </c>
      <c r="AD141" s="15">
        <f>VLOOKUP(AD$4,'Tüpoloogia tabel'!$C$1:$T$51,MATCH($A141,'Tüpoloogia tabel'!$C$1:$T$1,0),FALSE)</f>
        <v>2.5</v>
      </c>
      <c r="AE141" s="15">
        <f>VLOOKUP(AE$4,'Tüpoloogia tabel'!$C$1:$T$51,MATCH($A141,'Tüpoloogia tabel'!$C$1:$T$1,0),FALSE)</f>
        <v>2.2000000000000002</v>
      </c>
      <c r="AF141" s="15">
        <f>VLOOKUP(AF$4,'Tüpoloogia tabel'!$C$1:$T$51,MATCH($A141,'Tüpoloogia tabel'!$C$1:$T$1,0),FALSE)</f>
        <v>11.821259842519693</v>
      </c>
      <c r="AG141" s="15">
        <f>VLOOKUP(AG$4,'Tüpoloogia tabel'!$C$1:$T$51,MATCH($A141,'Tüpoloogia tabel'!$C$1:$T$1,0),FALSE)</f>
        <v>16.861008406980361</v>
      </c>
      <c r="AH141" s="15">
        <f>(VLOOKUP(AH$4,'Tüpoloogia tabel'!$C$1:$T$51,MATCH($A141,'Tüpoloogia tabel'!$C$1:$T$1,0),FALSE))*E141</f>
        <v>5</v>
      </c>
      <c r="AI141" s="15">
        <f>(VLOOKUP(AI$4,'Tüpoloogia tabel'!$C$1:$T$51,MATCH($A141,'Tüpoloogia tabel'!$C$1:$T$1,0),FALSE))*D141*E141</f>
        <v>8035.343934321696</v>
      </c>
      <c r="AJ141" s="15">
        <f t="shared" si="173"/>
        <v>293.41865419672513</v>
      </c>
      <c r="AK141" s="15">
        <f>VLOOKUP(AK$4,'Tüpoloogia tabel'!$C$1:$T$51,MATCH($A141,'Tüpoloogia tabel'!$C$1:$T$1,0),FALSE)</f>
        <v>0.8</v>
      </c>
      <c r="AL141" s="15">
        <f>VLOOKUP(AL$4,'Tüpoloogia tabel'!$C$1:$T$51,MATCH($A141,'Tüpoloogia tabel'!$C$1:$T$1,0),FALSE)</f>
        <v>0.8</v>
      </c>
      <c r="AM141" s="15">
        <f>VLOOKUP(AM$4,'Tüpoloogia tabel'!$C$1:$T$51,MATCH($A141,'Tüpoloogia tabel'!$C$1:$T$1,0),FALSE)</f>
        <v>0.7</v>
      </c>
      <c r="AN141" s="15">
        <f>VLOOKUP(AN$4,'Tüpoloogia tabel'!$C$1:$T$51,MATCH($A141,'Tüpoloogia tabel'!$C$1:$T$1,0),FALSE)</f>
        <v>0.7</v>
      </c>
      <c r="AO141" s="15">
        <f>VLOOKUP(AO$4,'Tüpoloogia tabel'!$C$1:$T$51,MATCH($A141,'Tüpoloogia tabel'!$C$1:$T$1,0),FALSE)</f>
        <v>2.99</v>
      </c>
      <c r="AP141" s="15">
        <f>VLOOKUP(AP$4,'Tüpoloogia tabel'!$C$1:$T$51,MATCH($A141,'Tüpoloogia tabel'!$C$1:$T$1,0),FALSE)</f>
        <v>2</v>
      </c>
      <c r="AQ141" s="15">
        <f>VLOOKUP(AQ$4,'Tüpoloogia tabel'!$C$1:$T$51,MATCH($A141,'Tüpoloogia tabel'!$C$1:$T$1,0),FALSE)</f>
        <v>2.9</v>
      </c>
      <c r="AR141" s="16">
        <f>VLOOKUP(AR$4,'Tüpoloogia tabel'!$C$1:$T$51,MATCH($A141,'Tüpoloogia tabel'!$C$1:$T$1,0),FALSE)</f>
        <v>0.26</v>
      </c>
      <c r="AS141" s="16">
        <f>VLOOKUP(AS$4,'Tüpoloogia tabel'!$C$1:$T$51,MATCH($A141,'Tüpoloogia tabel'!$C$1:$T$1,0),FALSE)</f>
        <v>0.49</v>
      </c>
      <c r="AT141" s="16">
        <f>VLOOKUP(AT$4,'Tüpoloogia tabel'!$C$1:$T$51,MATCH($A141,'Tüpoloogia tabel'!$C$1:$T$1,0),FALSE)</f>
        <v>0.40500000000000003</v>
      </c>
      <c r="AU141" s="16">
        <f>VLOOKUP(AU$4,'Tüpoloogia tabel'!$C$1:$T$51,MATCH($A141,'Tüpoloogia tabel'!$C$1:$T$1,0),FALSE)</f>
        <v>0.15</v>
      </c>
      <c r="AV141" s="16">
        <f>VLOOKUP(AV$4,'Tüpoloogia tabel'!$C$1:$T$51,MATCH($A141,'Tüpoloogia tabel'!$C$1:$T$1,0),FALSE)</f>
        <v>0.2</v>
      </c>
      <c r="AW141" s="16">
        <f>VLOOKUP(AW$4,'Tüpoloogia tabel'!$C$1:$T$51,MATCH($A141,'Tüpoloogia tabel'!$C$1:$T$1,0),FALSE)</f>
        <v>0.01</v>
      </c>
      <c r="AX141" s="16">
        <f>VLOOKUP(AX$4,'Tüpoloogia tabel'!$C$1:$T$51,MATCH($A141,'Tüpoloogia tabel'!$C$1:$T$1,0),FALSE)</f>
        <v>0</v>
      </c>
      <c r="AY141" s="16">
        <f>VLOOKUP(AY$4,'Tüpoloogia tabel'!$C$1:$T$51,MATCH($A141,'Tüpoloogia tabel'!$C$1:$T$1,0),FALSE)</f>
        <v>0.42</v>
      </c>
      <c r="AZ141" s="16">
        <f>VLOOKUP(AZ$4,'Tüpoloogia tabel'!$C$1:$T$51,MATCH($A141,'Tüpoloogia tabel'!$C$1:$T$1,0),FALSE)</f>
        <v>4.4000000000000004</v>
      </c>
      <c r="BA141" s="232">
        <f>VLOOKUP(BA$4,'Tüpoloogia tabel'!$C$1:$T$51,MATCH($A141,'Tüpoloogia tabel'!$C$1:$T$1,0),FALSE)</f>
        <v>0.30000000000000049</v>
      </c>
      <c r="BB141" s="232">
        <f>VLOOKUP(BB$4,'Tüpoloogia tabel'!$C$1:$T$51,MATCH($A141,'Tüpoloogia tabel'!$C$1:$T$1,0),FALSE)</f>
        <v>0.41499999999999998</v>
      </c>
      <c r="BC141" s="232">
        <f>VLOOKUP(BC$4,'Tüpoloogia tabel'!$C$1:$T$51,MATCH($A141,'Tüpoloogia tabel'!$C$1:$T$1,0),FALSE)</f>
        <v>0.35</v>
      </c>
      <c r="BD141" s="232">
        <f>VLOOKUP(BD$4,'Tüpoloogia tabel'!$C$1:$T$51,MATCH($A141,'Tüpoloogia tabel'!$C$1:$T$1,0),FALSE)</f>
        <v>0.35</v>
      </c>
      <c r="BE141" s="232">
        <f>VLOOKUP(BE$4,'Tüpoloogia tabel'!$C$1:$T$51,MATCH($A141,'Tüpoloogia tabel'!$C$1:$T$1,0),FALSE)</f>
        <v>0.30000000000000049</v>
      </c>
      <c r="BF141" s="16">
        <f>VLOOKUP(BF$4,'Tüpoloogia tabel'!$C$1:$T$51,MATCH($A141,'Tüpoloogia tabel'!$C$1:$T$1,0),FALSE)</f>
        <v>1.8000000000000023</v>
      </c>
      <c r="BG141" s="16">
        <f>VLOOKUP(BG$4,'Tüpoloogia tabel'!$C$1:$T$51,MATCH($A141,'Tüpoloogia tabel'!$C$1:$T$1,0),FALSE)</f>
        <v>2.1999999999999957</v>
      </c>
      <c r="BH141" s="16">
        <f>VLOOKUP(BH$4,'Tüpoloogia tabel'!$C$1:$T$51,MATCH($A141,'Tüpoloogia tabel'!$C$1:$T$1,0),FALSE)</f>
        <v>1.4599999999999991</v>
      </c>
      <c r="BI141" s="16">
        <f>VLOOKUP(BI$4,'Tüpoloogia tabel'!$C$1:$T$51,MATCH($A141,'Tüpoloogia tabel'!$C$1:$T$1,0),FALSE)</f>
        <v>1.5793333333333326</v>
      </c>
      <c r="BJ141" s="16">
        <f>VLOOKUP(BJ$4,'Tüpoloogia tabel'!$C$1:$T$51,MATCH($A141,'Tüpoloogia tabel'!$C$1:$T$1,0),FALSE)</f>
        <v>0.8</v>
      </c>
      <c r="BK141" s="16">
        <f>VLOOKUP(BK$4,'Tüpoloogia tabel'!$C$1:$T$51,MATCH($A141,'Tüpoloogia tabel'!$C$1:$T$1,0),FALSE)</f>
        <v>2.0649999999999999</v>
      </c>
      <c r="BL141" s="216">
        <f t="shared" si="174"/>
        <v>5437.7319483348983</v>
      </c>
      <c r="BM141" s="1">
        <v>4</v>
      </c>
      <c r="BN141" s="1">
        <v>0</v>
      </c>
      <c r="BO141" s="1">
        <f t="shared" si="175"/>
        <v>20</v>
      </c>
      <c r="BP141" s="217">
        <f t="shared" si="176"/>
        <v>293.41865419672513</v>
      </c>
      <c r="BQ141" s="217">
        <f t="shared" ref="BQ141:BS141" si="195">BP141</f>
        <v>293.41865419672513</v>
      </c>
      <c r="BR141" s="217">
        <f t="shared" si="195"/>
        <v>293.41865419672513</v>
      </c>
      <c r="BS141" s="217">
        <f t="shared" si="195"/>
        <v>293.41865419672513</v>
      </c>
      <c r="BT141" s="217">
        <f t="shared" si="178"/>
        <v>293.41865419672513</v>
      </c>
      <c r="BU141" s="217">
        <f t="shared" si="179"/>
        <v>724.70574001958528</v>
      </c>
      <c r="BV141" s="217">
        <f t="shared" si="180"/>
        <v>804.123853014117</v>
      </c>
      <c r="BW141" s="217">
        <f t="shared" si="181"/>
        <v>652.48869844347416</v>
      </c>
      <c r="BX141" s="216">
        <f t="shared" si="182"/>
        <v>0.44327098967466699</v>
      </c>
      <c r="BY141" s="216">
        <f t="shared" si="186"/>
        <v>534.58481354764842</v>
      </c>
      <c r="BZ141" s="216">
        <f t="shared" si="187"/>
        <v>6624.8054603260207</v>
      </c>
      <c r="CA141" s="216">
        <f t="shared" si="188"/>
        <v>5972.3167618825464</v>
      </c>
      <c r="CB141" s="218">
        <f t="shared" si="183"/>
        <v>2.4551270577363322</v>
      </c>
    </row>
    <row r="142" spans="1:80" x14ac:dyDescent="0.25">
      <c r="A142" s="248" t="s">
        <v>475</v>
      </c>
      <c r="B142" s="231" t="s">
        <v>720</v>
      </c>
      <c r="C142" s="231" t="s">
        <v>462</v>
      </c>
      <c r="D142" s="249">
        <v>8</v>
      </c>
      <c r="E142" s="249">
        <v>3</v>
      </c>
      <c r="F142" s="250"/>
      <c r="G142" s="15">
        <f>(VLOOKUP(G$4,'Tüpoloogia tabel'!$C$1:$T$51,MATCH($A142,'Tüpoloogia tabel'!$C$1:$T$1,0),FALSE))*D142</f>
        <v>1607.0687868643392</v>
      </c>
      <c r="H142" s="15">
        <f>(VLOOKUP(H$4,'Tüpoloogia tabel'!$C$1:$T$51,MATCH($A142,'Tüpoloogia tabel'!$C$1:$T$1,0),FALSE))*D142*E142</f>
        <v>59.08167828106852</v>
      </c>
      <c r="I142" s="15">
        <f>(VLOOKUP(I$4,'Tüpoloogia tabel'!$C$1:$T$51,MATCH($A142,'Tüpoloogia tabel'!$C$1:$T$1,0),FALSE))*D142*E142</f>
        <v>205.41172200587556</v>
      </c>
      <c r="J142" s="15">
        <f>(VLOOKUP(J$4,'Tüpoloogia tabel'!$C$1:$T$51,MATCH($A142,'Tüpoloogia tabel'!$C$1:$T$1,0),FALSE))*D142*E142</f>
        <v>4561.9318367151755</v>
      </c>
      <c r="K142" s="15">
        <f>(VLOOKUP(K$4,'Tüpoloogia tabel'!$C$1:$T$51,MATCH($A142,'Tüpoloogia tabel'!$C$1:$T$1,0),FALSE))*D142*E142</f>
        <v>3648.8845310856059</v>
      </c>
      <c r="L142" s="244">
        <f>VLOOKUP(L$4,'Tüpoloogia tabel'!$C$1:$T$51,MATCH($A142,'Tüpoloogia tabel'!$C$1:$T$1,0),FALSE)</f>
        <v>38.414634146341463</v>
      </c>
      <c r="M142" s="228">
        <f>VLOOKUP(M$4,'Tüpoloogia tabel'!$C$1:$T$51,MATCH($A142,'Tüpoloogia tabel'!$C$1:$T$1,0),FALSE)</f>
        <v>58.536585365853654</v>
      </c>
      <c r="N142" s="228">
        <f>VLOOKUP(N$4,'Tüpoloogia tabel'!$C$1:$T$51,MATCH($A142,'Tüpoloogia tabel'!$C$1:$T$1,0),FALSE)</f>
        <v>95.121951219512198</v>
      </c>
      <c r="O142" s="245">
        <f>VLOOKUP(O$4,'Tüpoloogia tabel'!$C$1:$T$51,MATCH($A142,'Tüpoloogia tabel'!$C$1:$T$1,0),FALSE)</f>
        <v>0.22223966917021121</v>
      </c>
      <c r="P142" s="228">
        <f>VLOOKUP(P$4,'Tüpoloogia tabel'!$C$1:$T$51,MATCH($A142,'Tüpoloogia tabel'!$C$1:$T$1,0),FALSE)</f>
        <v>15.24390243902439</v>
      </c>
      <c r="Q142" s="335">
        <f t="shared" si="167"/>
        <v>6140.8905855680468</v>
      </c>
      <c r="R142" s="336">
        <f t="shared" si="184"/>
        <v>4744.4610934209395</v>
      </c>
      <c r="S142" s="14">
        <f t="shared" si="168"/>
        <v>1607.0687868643392</v>
      </c>
      <c r="T142" s="336">
        <f t="shared" si="169"/>
        <v>1607.0687868643392</v>
      </c>
      <c r="U142" s="4">
        <f t="shared" si="170"/>
        <v>31.679999999999978</v>
      </c>
      <c r="V142" s="337">
        <f t="shared" si="171"/>
        <v>1364.7494921471073</v>
      </c>
      <c r="W142" s="338">
        <f t="shared" si="172"/>
        <v>3.1114659251513972</v>
      </c>
      <c r="X142" s="228">
        <f>VLOOKUP(X$4,'Tüpoloogia tabel'!$C$1:$T$51,MATCH($A142,'Tüpoloogia tabel'!$C$1:$T$1,0),FALSE)</f>
        <v>217.7103448275862</v>
      </c>
      <c r="Y142" s="228">
        <f>VLOOKUP(Y$4,'Tüpoloogia tabel'!$C$1:$T$51,MATCH($A142,'Tüpoloogia tabel'!$C$1:$T$1,0),FALSE)</f>
        <v>139.35862068965517</v>
      </c>
      <c r="Z142" s="229">
        <f>VLOOKUP(Z$4,'Tüpoloogia tabel'!$C$1:$T$51,MATCH($A142,'Tüpoloogia tabel'!$C$1:$T$1,0),FALSE)</f>
        <v>46.4</v>
      </c>
      <c r="AA142" s="235"/>
      <c r="AB142" s="235"/>
      <c r="AC142" s="15">
        <f>VLOOKUP(AC$4,'Tüpoloogia tabel'!$C$1:$T$51,MATCH($A142,'Tüpoloogia tabel'!$C$1:$T$1,0),FALSE)</f>
        <v>3.6636504065040651</v>
      </c>
      <c r="AD142" s="15">
        <f>VLOOKUP(AD$4,'Tüpoloogia tabel'!$C$1:$T$51,MATCH($A142,'Tüpoloogia tabel'!$C$1:$T$1,0),FALSE)</f>
        <v>2.5</v>
      </c>
      <c r="AE142" s="15">
        <f>VLOOKUP(AE$4,'Tüpoloogia tabel'!$C$1:$T$51,MATCH($A142,'Tüpoloogia tabel'!$C$1:$T$1,0),FALSE)</f>
        <v>2.2000000000000002</v>
      </c>
      <c r="AF142" s="15">
        <f>VLOOKUP(AF$4,'Tüpoloogia tabel'!$C$1:$T$51,MATCH($A142,'Tüpoloogia tabel'!$C$1:$T$1,0),FALSE)</f>
        <v>11.821259842519693</v>
      </c>
      <c r="AG142" s="15">
        <f>VLOOKUP(AG$4,'Tüpoloogia tabel'!$C$1:$T$51,MATCH($A142,'Tüpoloogia tabel'!$C$1:$T$1,0),FALSE)</f>
        <v>16.861008406980361</v>
      </c>
      <c r="AH142" s="15">
        <f>(VLOOKUP(AH$4,'Tüpoloogia tabel'!$C$1:$T$51,MATCH($A142,'Tüpoloogia tabel'!$C$1:$T$1,0),FALSE))*E142</f>
        <v>7.5</v>
      </c>
      <c r="AI142" s="15">
        <f>(VLOOKUP(AI$4,'Tüpoloogia tabel'!$C$1:$T$51,MATCH($A142,'Tüpoloogia tabel'!$C$1:$T$1,0),FALSE))*D142*E142</f>
        <v>12053.015901482544</v>
      </c>
      <c r="AJ142" s="15">
        <f t="shared" si="173"/>
        <v>293.41865419672513</v>
      </c>
      <c r="AK142" s="15">
        <f>VLOOKUP(AK$4,'Tüpoloogia tabel'!$C$1:$T$51,MATCH($A142,'Tüpoloogia tabel'!$C$1:$T$1,0),FALSE)</f>
        <v>0.8</v>
      </c>
      <c r="AL142" s="15">
        <f>VLOOKUP(AL$4,'Tüpoloogia tabel'!$C$1:$T$51,MATCH($A142,'Tüpoloogia tabel'!$C$1:$T$1,0),FALSE)</f>
        <v>0.8</v>
      </c>
      <c r="AM142" s="15">
        <f>VLOOKUP(AM$4,'Tüpoloogia tabel'!$C$1:$T$51,MATCH($A142,'Tüpoloogia tabel'!$C$1:$T$1,0),FALSE)</f>
        <v>0.7</v>
      </c>
      <c r="AN142" s="15">
        <f>VLOOKUP(AN$4,'Tüpoloogia tabel'!$C$1:$T$51,MATCH($A142,'Tüpoloogia tabel'!$C$1:$T$1,0),FALSE)</f>
        <v>0.7</v>
      </c>
      <c r="AO142" s="15">
        <f>VLOOKUP(AO$4,'Tüpoloogia tabel'!$C$1:$T$51,MATCH($A142,'Tüpoloogia tabel'!$C$1:$T$1,0),FALSE)</f>
        <v>2.99</v>
      </c>
      <c r="AP142" s="15">
        <f>VLOOKUP(AP$4,'Tüpoloogia tabel'!$C$1:$T$51,MATCH($A142,'Tüpoloogia tabel'!$C$1:$T$1,0),FALSE)</f>
        <v>2</v>
      </c>
      <c r="AQ142" s="15">
        <f>VLOOKUP(AQ$4,'Tüpoloogia tabel'!$C$1:$T$51,MATCH($A142,'Tüpoloogia tabel'!$C$1:$T$1,0),FALSE)</f>
        <v>2.9</v>
      </c>
      <c r="AR142" s="16">
        <f>VLOOKUP(AR$4,'Tüpoloogia tabel'!$C$1:$T$51,MATCH($A142,'Tüpoloogia tabel'!$C$1:$T$1,0),FALSE)</f>
        <v>0.26</v>
      </c>
      <c r="AS142" s="16">
        <f>VLOOKUP(AS$4,'Tüpoloogia tabel'!$C$1:$T$51,MATCH($A142,'Tüpoloogia tabel'!$C$1:$T$1,0),FALSE)</f>
        <v>0.49</v>
      </c>
      <c r="AT142" s="16">
        <f>VLOOKUP(AT$4,'Tüpoloogia tabel'!$C$1:$T$51,MATCH($A142,'Tüpoloogia tabel'!$C$1:$T$1,0),FALSE)</f>
        <v>0.40500000000000003</v>
      </c>
      <c r="AU142" s="16">
        <f>VLOOKUP(AU$4,'Tüpoloogia tabel'!$C$1:$T$51,MATCH($A142,'Tüpoloogia tabel'!$C$1:$T$1,0),FALSE)</f>
        <v>0.15</v>
      </c>
      <c r="AV142" s="16">
        <f>VLOOKUP(AV$4,'Tüpoloogia tabel'!$C$1:$T$51,MATCH($A142,'Tüpoloogia tabel'!$C$1:$T$1,0),FALSE)</f>
        <v>0.2</v>
      </c>
      <c r="AW142" s="16">
        <f>VLOOKUP(AW$4,'Tüpoloogia tabel'!$C$1:$T$51,MATCH($A142,'Tüpoloogia tabel'!$C$1:$T$1,0),FALSE)</f>
        <v>0.01</v>
      </c>
      <c r="AX142" s="16">
        <f>VLOOKUP(AX$4,'Tüpoloogia tabel'!$C$1:$T$51,MATCH($A142,'Tüpoloogia tabel'!$C$1:$T$1,0),FALSE)</f>
        <v>0</v>
      </c>
      <c r="AY142" s="16">
        <f>VLOOKUP(AY$4,'Tüpoloogia tabel'!$C$1:$T$51,MATCH($A142,'Tüpoloogia tabel'!$C$1:$T$1,0),FALSE)</f>
        <v>0.42</v>
      </c>
      <c r="AZ142" s="16">
        <f>VLOOKUP(AZ$4,'Tüpoloogia tabel'!$C$1:$T$51,MATCH($A142,'Tüpoloogia tabel'!$C$1:$T$1,0),FALSE)</f>
        <v>4.4000000000000004</v>
      </c>
      <c r="BA142" s="232">
        <f>VLOOKUP(BA$4,'Tüpoloogia tabel'!$C$1:$T$51,MATCH($A142,'Tüpoloogia tabel'!$C$1:$T$1,0),FALSE)</f>
        <v>0.30000000000000049</v>
      </c>
      <c r="BB142" s="232">
        <f>VLOOKUP(BB$4,'Tüpoloogia tabel'!$C$1:$T$51,MATCH($A142,'Tüpoloogia tabel'!$C$1:$T$1,0),FALSE)</f>
        <v>0.41499999999999998</v>
      </c>
      <c r="BC142" s="232">
        <f>VLOOKUP(BC$4,'Tüpoloogia tabel'!$C$1:$T$51,MATCH($A142,'Tüpoloogia tabel'!$C$1:$T$1,0),FALSE)</f>
        <v>0.35</v>
      </c>
      <c r="BD142" s="232">
        <f>VLOOKUP(BD$4,'Tüpoloogia tabel'!$C$1:$T$51,MATCH($A142,'Tüpoloogia tabel'!$C$1:$T$1,0),FALSE)</f>
        <v>0.35</v>
      </c>
      <c r="BE142" s="232">
        <f>VLOOKUP(BE$4,'Tüpoloogia tabel'!$C$1:$T$51,MATCH($A142,'Tüpoloogia tabel'!$C$1:$T$1,0),FALSE)</f>
        <v>0.30000000000000049</v>
      </c>
      <c r="BF142" s="16">
        <f>VLOOKUP(BF$4,'Tüpoloogia tabel'!$C$1:$T$51,MATCH($A142,'Tüpoloogia tabel'!$C$1:$T$1,0),FALSE)</f>
        <v>1.8000000000000023</v>
      </c>
      <c r="BG142" s="16">
        <f>VLOOKUP(BG$4,'Tüpoloogia tabel'!$C$1:$T$51,MATCH($A142,'Tüpoloogia tabel'!$C$1:$T$1,0),FALSE)</f>
        <v>2.1999999999999957</v>
      </c>
      <c r="BH142" s="16">
        <f>VLOOKUP(BH$4,'Tüpoloogia tabel'!$C$1:$T$51,MATCH($A142,'Tüpoloogia tabel'!$C$1:$T$1,0),FALSE)</f>
        <v>1.4599999999999991</v>
      </c>
      <c r="BI142" s="16">
        <f>VLOOKUP(BI$4,'Tüpoloogia tabel'!$C$1:$T$51,MATCH($A142,'Tüpoloogia tabel'!$C$1:$T$1,0),FALSE)</f>
        <v>1.5793333333333326</v>
      </c>
      <c r="BJ142" s="16">
        <f>VLOOKUP(BJ$4,'Tüpoloogia tabel'!$C$1:$T$51,MATCH($A142,'Tüpoloogia tabel'!$C$1:$T$1,0),FALSE)</f>
        <v>0.8</v>
      </c>
      <c r="BK142" s="16">
        <f>VLOOKUP(BK$4,'Tüpoloogia tabel'!$C$1:$T$51,MATCH($A142,'Tüpoloogia tabel'!$C$1:$T$1,0),FALSE)</f>
        <v>2.0649999999999999</v>
      </c>
      <c r="BL142" s="216">
        <f t="shared" si="174"/>
        <v>9135.5059885421852</v>
      </c>
      <c r="BM142" s="1">
        <v>4</v>
      </c>
      <c r="BN142" s="1">
        <v>0</v>
      </c>
      <c r="BO142" s="1">
        <f t="shared" si="175"/>
        <v>30</v>
      </c>
      <c r="BP142" s="217">
        <f t="shared" si="176"/>
        <v>293.41865419672513</v>
      </c>
      <c r="BQ142" s="217">
        <f t="shared" ref="BQ142:BS142" si="196">BP142</f>
        <v>293.41865419672513</v>
      </c>
      <c r="BR142" s="217">
        <f t="shared" si="196"/>
        <v>293.41865419672513</v>
      </c>
      <c r="BS142" s="217">
        <f t="shared" si="196"/>
        <v>293.41865419672513</v>
      </c>
      <c r="BT142" s="217">
        <f t="shared" si="178"/>
        <v>586.83730839345026</v>
      </c>
      <c r="BU142" s="217">
        <f t="shared" si="179"/>
        <v>1600.5879150440664</v>
      </c>
      <c r="BV142" s="217">
        <f t="shared" si="180"/>
        <v>1798.8900393492038</v>
      </c>
      <c r="BW142" s="217">
        <f t="shared" si="181"/>
        <v>1075.8246832461778</v>
      </c>
      <c r="BX142" s="216">
        <f t="shared" si="182"/>
        <v>0.94697281218618079</v>
      </c>
      <c r="BY142" s="216">
        <f t="shared" si="186"/>
        <v>1142.0492114965339</v>
      </c>
      <c r="BZ142" s="216">
        <f t="shared" si="187"/>
        <v>11353.379883284897</v>
      </c>
      <c r="CA142" s="216">
        <f t="shared" si="188"/>
        <v>10277.55520003872</v>
      </c>
      <c r="CB142" s="218">
        <f t="shared" si="183"/>
        <v>2.8166293321923703</v>
      </c>
    </row>
    <row r="143" spans="1:80" x14ac:dyDescent="0.25">
      <c r="A143" s="248" t="s">
        <v>475</v>
      </c>
      <c r="B143" s="231" t="s">
        <v>721</v>
      </c>
      <c r="C143" s="231" t="s">
        <v>462</v>
      </c>
      <c r="D143" s="249">
        <v>8</v>
      </c>
      <c r="E143" s="249">
        <v>4</v>
      </c>
      <c r="F143" s="250"/>
      <c r="G143" s="15">
        <f>(VLOOKUP(G$4,'Tüpoloogia tabel'!$C$1:$T$51,MATCH($A143,'Tüpoloogia tabel'!$C$1:$T$1,0),FALSE))*D143</f>
        <v>1607.0687868643392</v>
      </c>
      <c r="H143" s="15">
        <f>(VLOOKUP(H$4,'Tüpoloogia tabel'!$C$1:$T$51,MATCH($A143,'Tüpoloogia tabel'!$C$1:$T$1,0),FALSE))*D143*E143</f>
        <v>78.775571041424698</v>
      </c>
      <c r="I143" s="15">
        <f>(VLOOKUP(I$4,'Tüpoloogia tabel'!$C$1:$T$51,MATCH($A143,'Tüpoloogia tabel'!$C$1:$T$1,0),FALSE))*D143*E143</f>
        <v>273.8822960078341</v>
      </c>
      <c r="J143" s="15">
        <f>(VLOOKUP(J$4,'Tüpoloogia tabel'!$C$1:$T$51,MATCH($A143,'Tüpoloogia tabel'!$C$1:$T$1,0),FALSE))*D143*E143</f>
        <v>6082.5757822869009</v>
      </c>
      <c r="K143" s="15">
        <f>(VLOOKUP(K$4,'Tüpoloogia tabel'!$C$1:$T$51,MATCH($A143,'Tüpoloogia tabel'!$C$1:$T$1,0),FALSE))*D143*E143</f>
        <v>4865.1793747808078</v>
      </c>
      <c r="L143" s="244">
        <f>VLOOKUP(L$4,'Tüpoloogia tabel'!$C$1:$T$51,MATCH($A143,'Tüpoloogia tabel'!$C$1:$T$1,0),FALSE)</f>
        <v>38.414634146341463</v>
      </c>
      <c r="M143" s="228">
        <f>VLOOKUP(M$4,'Tüpoloogia tabel'!$C$1:$T$51,MATCH($A143,'Tüpoloogia tabel'!$C$1:$T$1,0),FALSE)</f>
        <v>58.536585365853654</v>
      </c>
      <c r="N143" s="228">
        <f>VLOOKUP(N$4,'Tüpoloogia tabel'!$C$1:$T$51,MATCH($A143,'Tüpoloogia tabel'!$C$1:$T$1,0),FALSE)</f>
        <v>95.121951219512198</v>
      </c>
      <c r="O143" s="245">
        <f>VLOOKUP(O$4,'Tüpoloogia tabel'!$C$1:$T$51,MATCH($A143,'Tüpoloogia tabel'!$C$1:$T$1,0),FALSE)</f>
        <v>0.22223966917021121</v>
      </c>
      <c r="P143" s="228">
        <f>VLOOKUP(P$4,'Tüpoloogia tabel'!$C$1:$T$51,MATCH($A143,'Tüpoloogia tabel'!$C$1:$T$1,0),FALSE)</f>
        <v>15.24390243902439</v>
      </c>
      <c r="Q143" s="335">
        <f t="shared" si="167"/>
        <v>10885.615459207589</v>
      </c>
      <c r="R143" s="336">
        <f t="shared" si="184"/>
        <v>8434.7198808391586</v>
      </c>
      <c r="S143" s="14">
        <f t="shared" si="168"/>
        <v>1607.0687868643392</v>
      </c>
      <c r="T143" s="336">
        <f t="shared" si="169"/>
        <v>1607.0687868643392</v>
      </c>
      <c r="U143" s="4">
        <f t="shared" si="170"/>
        <v>31.679999999999978</v>
      </c>
      <c r="V143" s="337">
        <f t="shared" si="171"/>
        <v>2419.2155783684311</v>
      </c>
      <c r="W143" s="338">
        <f t="shared" si="172"/>
        <v>3.6604264604356151</v>
      </c>
      <c r="X143" s="228">
        <f>VLOOKUP(X$4,'Tüpoloogia tabel'!$C$1:$T$51,MATCH($A143,'Tüpoloogia tabel'!$C$1:$T$1,0),FALSE)</f>
        <v>217.7103448275862</v>
      </c>
      <c r="Y143" s="228">
        <f>VLOOKUP(Y$4,'Tüpoloogia tabel'!$C$1:$T$51,MATCH($A143,'Tüpoloogia tabel'!$C$1:$T$1,0),FALSE)</f>
        <v>139.35862068965517</v>
      </c>
      <c r="Z143" s="229">
        <f>VLOOKUP(Z$4,'Tüpoloogia tabel'!$C$1:$T$51,MATCH($A143,'Tüpoloogia tabel'!$C$1:$T$1,0),FALSE)</f>
        <v>46.4</v>
      </c>
      <c r="AA143" s="235"/>
      <c r="AB143" s="235"/>
      <c r="AC143" s="15">
        <f>VLOOKUP(AC$4,'Tüpoloogia tabel'!$C$1:$T$51,MATCH($A143,'Tüpoloogia tabel'!$C$1:$T$1,0),FALSE)</f>
        <v>3.6636504065040651</v>
      </c>
      <c r="AD143" s="15">
        <f>VLOOKUP(AD$4,'Tüpoloogia tabel'!$C$1:$T$51,MATCH($A143,'Tüpoloogia tabel'!$C$1:$T$1,0),FALSE)</f>
        <v>2.5</v>
      </c>
      <c r="AE143" s="15">
        <f>VLOOKUP(AE$4,'Tüpoloogia tabel'!$C$1:$T$51,MATCH($A143,'Tüpoloogia tabel'!$C$1:$T$1,0),FALSE)</f>
        <v>2.2000000000000002</v>
      </c>
      <c r="AF143" s="15">
        <f>VLOOKUP(AF$4,'Tüpoloogia tabel'!$C$1:$T$51,MATCH($A143,'Tüpoloogia tabel'!$C$1:$T$1,0),FALSE)</f>
        <v>11.821259842519693</v>
      </c>
      <c r="AG143" s="15">
        <f>VLOOKUP(AG$4,'Tüpoloogia tabel'!$C$1:$T$51,MATCH($A143,'Tüpoloogia tabel'!$C$1:$T$1,0),FALSE)</f>
        <v>16.861008406980361</v>
      </c>
      <c r="AH143" s="15">
        <f>(VLOOKUP(AH$4,'Tüpoloogia tabel'!$C$1:$T$51,MATCH($A143,'Tüpoloogia tabel'!$C$1:$T$1,0),FALSE))*E143</f>
        <v>10</v>
      </c>
      <c r="AI143" s="15">
        <f>(VLOOKUP(AI$4,'Tüpoloogia tabel'!$C$1:$T$51,MATCH($A143,'Tüpoloogia tabel'!$C$1:$T$1,0),FALSE))*D143*E143</f>
        <v>16070.687868643392</v>
      </c>
      <c r="AJ143" s="15">
        <f t="shared" si="173"/>
        <v>293.41865419672513</v>
      </c>
      <c r="AK143" s="15">
        <f>VLOOKUP(AK$4,'Tüpoloogia tabel'!$C$1:$T$51,MATCH($A143,'Tüpoloogia tabel'!$C$1:$T$1,0),FALSE)</f>
        <v>0.8</v>
      </c>
      <c r="AL143" s="15">
        <f>VLOOKUP(AL$4,'Tüpoloogia tabel'!$C$1:$T$51,MATCH($A143,'Tüpoloogia tabel'!$C$1:$T$1,0),FALSE)</f>
        <v>0.8</v>
      </c>
      <c r="AM143" s="15">
        <f>VLOOKUP(AM$4,'Tüpoloogia tabel'!$C$1:$T$51,MATCH($A143,'Tüpoloogia tabel'!$C$1:$T$1,0),FALSE)</f>
        <v>0.7</v>
      </c>
      <c r="AN143" s="15">
        <f>VLOOKUP(AN$4,'Tüpoloogia tabel'!$C$1:$T$51,MATCH($A143,'Tüpoloogia tabel'!$C$1:$T$1,0),FALSE)</f>
        <v>0.7</v>
      </c>
      <c r="AO143" s="15">
        <f>VLOOKUP(AO$4,'Tüpoloogia tabel'!$C$1:$T$51,MATCH($A143,'Tüpoloogia tabel'!$C$1:$T$1,0),FALSE)</f>
        <v>2.99</v>
      </c>
      <c r="AP143" s="15">
        <f>VLOOKUP(AP$4,'Tüpoloogia tabel'!$C$1:$T$51,MATCH($A143,'Tüpoloogia tabel'!$C$1:$T$1,0),FALSE)</f>
        <v>2</v>
      </c>
      <c r="AQ143" s="15">
        <f>VLOOKUP(AQ$4,'Tüpoloogia tabel'!$C$1:$T$51,MATCH($A143,'Tüpoloogia tabel'!$C$1:$T$1,0),FALSE)</f>
        <v>2.9</v>
      </c>
      <c r="AR143" s="16">
        <f>VLOOKUP(AR$4,'Tüpoloogia tabel'!$C$1:$T$51,MATCH($A143,'Tüpoloogia tabel'!$C$1:$T$1,0),FALSE)</f>
        <v>0.26</v>
      </c>
      <c r="AS143" s="16">
        <f>VLOOKUP(AS$4,'Tüpoloogia tabel'!$C$1:$T$51,MATCH($A143,'Tüpoloogia tabel'!$C$1:$T$1,0),FALSE)</f>
        <v>0.49</v>
      </c>
      <c r="AT143" s="16">
        <f>VLOOKUP(AT$4,'Tüpoloogia tabel'!$C$1:$T$51,MATCH($A143,'Tüpoloogia tabel'!$C$1:$T$1,0),FALSE)</f>
        <v>0.40500000000000003</v>
      </c>
      <c r="AU143" s="16">
        <f>VLOOKUP(AU$4,'Tüpoloogia tabel'!$C$1:$T$51,MATCH($A143,'Tüpoloogia tabel'!$C$1:$T$1,0),FALSE)</f>
        <v>0.15</v>
      </c>
      <c r="AV143" s="16">
        <f>VLOOKUP(AV$4,'Tüpoloogia tabel'!$C$1:$T$51,MATCH($A143,'Tüpoloogia tabel'!$C$1:$T$1,0),FALSE)</f>
        <v>0.2</v>
      </c>
      <c r="AW143" s="16">
        <f>VLOOKUP(AW$4,'Tüpoloogia tabel'!$C$1:$T$51,MATCH($A143,'Tüpoloogia tabel'!$C$1:$T$1,0),FALSE)</f>
        <v>0.01</v>
      </c>
      <c r="AX143" s="16">
        <f>VLOOKUP(AX$4,'Tüpoloogia tabel'!$C$1:$T$51,MATCH($A143,'Tüpoloogia tabel'!$C$1:$T$1,0),FALSE)</f>
        <v>0</v>
      </c>
      <c r="AY143" s="16">
        <f>VLOOKUP(AY$4,'Tüpoloogia tabel'!$C$1:$T$51,MATCH($A143,'Tüpoloogia tabel'!$C$1:$T$1,0),FALSE)</f>
        <v>0.42</v>
      </c>
      <c r="AZ143" s="16">
        <f>VLOOKUP(AZ$4,'Tüpoloogia tabel'!$C$1:$T$51,MATCH($A143,'Tüpoloogia tabel'!$C$1:$T$1,0),FALSE)</f>
        <v>4.4000000000000004</v>
      </c>
      <c r="BA143" s="232">
        <f>VLOOKUP(BA$4,'Tüpoloogia tabel'!$C$1:$T$51,MATCH($A143,'Tüpoloogia tabel'!$C$1:$T$1,0),FALSE)</f>
        <v>0.30000000000000049</v>
      </c>
      <c r="BB143" s="232">
        <f>VLOOKUP(BB$4,'Tüpoloogia tabel'!$C$1:$T$51,MATCH($A143,'Tüpoloogia tabel'!$C$1:$T$1,0),FALSE)</f>
        <v>0.41499999999999998</v>
      </c>
      <c r="BC143" s="232">
        <f>VLOOKUP(BC$4,'Tüpoloogia tabel'!$C$1:$T$51,MATCH($A143,'Tüpoloogia tabel'!$C$1:$T$1,0),FALSE)</f>
        <v>0.35</v>
      </c>
      <c r="BD143" s="232">
        <f>VLOOKUP(BD$4,'Tüpoloogia tabel'!$C$1:$T$51,MATCH($A143,'Tüpoloogia tabel'!$C$1:$T$1,0),FALSE)</f>
        <v>0.35</v>
      </c>
      <c r="BE143" s="232">
        <f>VLOOKUP(BE$4,'Tüpoloogia tabel'!$C$1:$T$51,MATCH($A143,'Tüpoloogia tabel'!$C$1:$T$1,0),FALSE)</f>
        <v>0.30000000000000049</v>
      </c>
      <c r="BF143" s="16">
        <f>VLOOKUP(BF$4,'Tüpoloogia tabel'!$C$1:$T$51,MATCH($A143,'Tüpoloogia tabel'!$C$1:$T$1,0),FALSE)</f>
        <v>1.8000000000000023</v>
      </c>
      <c r="BG143" s="16">
        <f>VLOOKUP(BG$4,'Tüpoloogia tabel'!$C$1:$T$51,MATCH($A143,'Tüpoloogia tabel'!$C$1:$T$1,0),FALSE)</f>
        <v>2.1999999999999957</v>
      </c>
      <c r="BH143" s="16">
        <f>VLOOKUP(BH$4,'Tüpoloogia tabel'!$C$1:$T$51,MATCH($A143,'Tüpoloogia tabel'!$C$1:$T$1,0),FALSE)</f>
        <v>1.4599999999999991</v>
      </c>
      <c r="BI143" s="16">
        <f>VLOOKUP(BI$4,'Tüpoloogia tabel'!$C$1:$T$51,MATCH($A143,'Tüpoloogia tabel'!$C$1:$T$1,0),FALSE)</f>
        <v>1.5793333333333326</v>
      </c>
      <c r="BJ143" s="16">
        <f>VLOOKUP(BJ$4,'Tüpoloogia tabel'!$C$1:$T$51,MATCH($A143,'Tüpoloogia tabel'!$C$1:$T$1,0),FALSE)</f>
        <v>0.8</v>
      </c>
      <c r="BK143" s="16">
        <f>VLOOKUP(BK$4,'Tüpoloogia tabel'!$C$1:$T$51,MATCH($A143,'Tüpoloogia tabel'!$C$1:$T$1,0),FALSE)</f>
        <v>2.0649999999999999</v>
      </c>
      <c r="BL143" s="216">
        <f t="shared" si="174"/>
        <v>14302.09179954154</v>
      </c>
      <c r="BM143" s="1">
        <v>4</v>
      </c>
      <c r="BN143" s="1">
        <v>0</v>
      </c>
      <c r="BO143" s="1">
        <f t="shared" si="175"/>
        <v>40</v>
      </c>
      <c r="BP143" s="217">
        <f t="shared" si="176"/>
        <v>293.41865419672513</v>
      </c>
      <c r="BQ143" s="217">
        <f t="shared" ref="BQ143:BS143" si="197">BP143</f>
        <v>293.41865419672513</v>
      </c>
      <c r="BR143" s="217">
        <f t="shared" si="197"/>
        <v>293.41865419672513</v>
      </c>
      <c r="BS143" s="217">
        <f t="shared" si="197"/>
        <v>293.41865419672513</v>
      </c>
      <c r="BT143" s="217">
        <f t="shared" si="178"/>
        <v>880.25596259017539</v>
      </c>
      <c r="BU143" s="217">
        <f t="shared" si="179"/>
        <v>2818.8229600783411</v>
      </c>
      <c r="BV143" s="217">
        <f t="shared" si="180"/>
        <v>3188.7923989029769</v>
      </c>
      <c r="BW143" s="217">
        <f t="shared" si="181"/>
        <v>1665.1178608007297</v>
      </c>
      <c r="BX143" s="216">
        <f t="shared" si="182"/>
        <v>1.5268836300754582</v>
      </c>
      <c r="BY143" s="216">
        <f t="shared" si="186"/>
        <v>1841.4216578710025</v>
      </c>
      <c r="BZ143" s="216">
        <f t="shared" si="187"/>
        <v>17808.631318213273</v>
      </c>
      <c r="CA143" s="216">
        <f t="shared" si="188"/>
        <v>16143.513457412542</v>
      </c>
      <c r="CB143" s="218">
        <f t="shared" si="183"/>
        <v>3.318174359838451</v>
      </c>
    </row>
    <row r="144" spans="1:80" x14ac:dyDescent="0.25">
      <c r="A144" s="248" t="s">
        <v>475</v>
      </c>
      <c r="B144" s="231" t="s">
        <v>722</v>
      </c>
      <c r="C144" s="231" t="s">
        <v>462</v>
      </c>
      <c r="D144" s="249">
        <v>8</v>
      </c>
      <c r="E144" s="249">
        <v>5</v>
      </c>
      <c r="F144" s="250"/>
      <c r="G144" s="15">
        <f>(VLOOKUP(G$4,'Tüpoloogia tabel'!$C$1:$T$51,MATCH($A144,'Tüpoloogia tabel'!$C$1:$T$1,0),FALSE))*D144</f>
        <v>1607.0687868643392</v>
      </c>
      <c r="H144" s="15">
        <f>(VLOOKUP(H$4,'Tüpoloogia tabel'!$C$1:$T$51,MATCH($A144,'Tüpoloogia tabel'!$C$1:$T$1,0),FALSE))*D144*E144</f>
        <v>98.469463801780876</v>
      </c>
      <c r="I144" s="15">
        <f>(VLOOKUP(I$4,'Tüpoloogia tabel'!$C$1:$T$51,MATCH($A144,'Tüpoloogia tabel'!$C$1:$T$1,0),FALSE))*D144*E144</f>
        <v>342.35287000979264</v>
      </c>
      <c r="J144" s="15">
        <f>(VLOOKUP(J$4,'Tüpoloogia tabel'!$C$1:$T$51,MATCH($A144,'Tüpoloogia tabel'!$C$1:$T$1,0),FALSE))*D144*E144</f>
        <v>7603.2197278586264</v>
      </c>
      <c r="K144" s="15">
        <f>(VLOOKUP(K$4,'Tüpoloogia tabel'!$C$1:$T$51,MATCH($A144,'Tüpoloogia tabel'!$C$1:$T$1,0),FALSE))*D144*E144</f>
        <v>6081.4742184760098</v>
      </c>
      <c r="L144" s="244">
        <f>VLOOKUP(L$4,'Tüpoloogia tabel'!$C$1:$T$51,MATCH($A144,'Tüpoloogia tabel'!$C$1:$T$1,0),FALSE)</f>
        <v>38.414634146341463</v>
      </c>
      <c r="M144" s="228">
        <f>VLOOKUP(M$4,'Tüpoloogia tabel'!$C$1:$T$51,MATCH($A144,'Tüpoloogia tabel'!$C$1:$T$1,0),FALSE)</f>
        <v>58.536585365853654</v>
      </c>
      <c r="N144" s="228">
        <f>VLOOKUP(N$4,'Tüpoloogia tabel'!$C$1:$T$51,MATCH($A144,'Tüpoloogia tabel'!$C$1:$T$1,0),FALSE)</f>
        <v>95.121951219512198</v>
      </c>
      <c r="O144" s="245">
        <f>VLOOKUP(O$4,'Tüpoloogia tabel'!$C$1:$T$51,MATCH($A144,'Tüpoloogia tabel'!$C$1:$T$1,0),FALSE)</f>
        <v>0.22223966917021121</v>
      </c>
      <c r="P144" s="228">
        <f>VLOOKUP(P$4,'Tüpoloogia tabel'!$C$1:$T$51,MATCH($A144,'Tüpoloogia tabel'!$C$1:$T$1,0),FALSE)</f>
        <v>15.24390243902439</v>
      </c>
      <c r="Q144" s="335">
        <f t="shared" si="167"/>
        <v>16979.221005405558</v>
      </c>
      <c r="R144" s="336">
        <f t="shared" si="184"/>
        <v>13174.084546396325</v>
      </c>
      <c r="S144" s="14">
        <f t="shared" si="168"/>
        <v>1607.0687868643392</v>
      </c>
      <c r="T144" s="336">
        <f t="shared" si="169"/>
        <v>1607.0687868643392</v>
      </c>
      <c r="U144" s="4">
        <f t="shared" si="170"/>
        <v>31.679999999999978</v>
      </c>
      <c r="V144" s="337">
        <f t="shared" si="171"/>
        <v>3773.4564590092318</v>
      </c>
      <c r="W144" s="338">
        <f t="shared" si="172"/>
        <v>4.2913076320433001</v>
      </c>
      <c r="X144" s="228">
        <f>VLOOKUP(X$4,'Tüpoloogia tabel'!$C$1:$T$51,MATCH($A144,'Tüpoloogia tabel'!$C$1:$T$1,0),FALSE)</f>
        <v>217.7103448275862</v>
      </c>
      <c r="Y144" s="228">
        <f>VLOOKUP(Y$4,'Tüpoloogia tabel'!$C$1:$T$51,MATCH($A144,'Tüpoloogia tabel'!$C$1:$T$1,0),FALSE)</f>
        <v>139.35862068965517</v>
      </c>
      <c r="Z144" s="229">
        <f>VLOOKUP(Z$4,'Tüpoloogia tabel'!$C$1:$T$51,MATCH($A144,'Tüpoloogia tabel'!$C$1:$T$1,0),FALSE)</f>
        <v>46.4</v>
      </c>
      <c r="AA144" s="235"/>
      <c r="AB144" s="235"/>
      <c r="AC144" s="15">
        <f>VLOOKUP(AC$4,'Tüpoloogia tabel'!$C$1:$T$51,MATCH($A144,'Tüpoloogia tabel'!$C$1:$T$1,0),FALSE)</f>
        <v>3.6636504065040651</v>
      </c>
      <c r="AD144" s="15">
        <f>VLOOKUP(AD$4,'Tüpoloogia tabel'!$C$1:$T$51,MATCH($A144,'Tüpoloogia tabel'!$C$1:$T$1,0),FALSE)</f>
        <v>2.5</v>
      </c>
      <c r="AE144" s="15">
        <f>VLOOKUP(AE$4,'Tüpoloogia tabel'!$C$1:$T$51,MATCH($A144,'Tüpoloogia tabel'!$C$1:$T$1,0),FALSE)</f>
        <v>2.2000000000000002</v>
      </c>
      <c r="AF144" s="15">
        <f>VLOOKUP(AF$4,'Tüpoloogia tabel'!$C$1:$T$51,MATCH($A144,'Tüpoloogia tabel'!$C$1:$T$1,0),FALSE)</f>
        <v>11.821259842519693</v>
      </c>
      <c r="AG144" s="15">
        <f>VLOOKUP(AG$4,'Tüpoloogia tabel'!$C$1:$T$51,MATCH($A144,'Tüpoloogia tabel'!$C$1:$T$1,0),FALSE)</f>
        <v>16.861008406980361</v>
      </c>
      <c r="AH144" s="15">
        <f>(VLOOKUP(AH$4,'Tüpoloogia tabel'!$C$1:$T$51,MATCH($A144,'Tüpoloogia tabel'!$C$1:$T$1,0),FALSE))*E144</f>
        <v>12.5</v>
      </c>
      <c r="AI144" s="15">
        <f>(VLOOKUP(AI$4,'Tüpoloogia tabel'!$C$1:$T$51,MATCH($A144,'Tüpoloogia tabel'!$C$1:$T$1,0),FALSE))*D144*E144</f>
        <v>20088.35983580424</v>
      </c>
      <c r="AJ144" s="15">
        <f t="shared" si="173"/>
        <v>293.41865419672513</v>
      </c>
      <c r="AK144" s="15">
        <f>VLOOKUP(AK$4,'Tüpoloogia tabel'!$C$1:$T$51,MATCH($A144,'Tüpoloogia tabel'!$C$1:$T$1,0),FALSE)</f>
        <v>0.8</v>
      </c>
      <c r="AL144" s="15">
        <f>VLOOKUP(AL$4,'Tüpoloogia tabel'!$C$1:$T$51,MATCH($A144,'Tüpoloogia tabel'!$C$1:$T$1,0),FALSE)</f>
        <v>0.8</v>
      </c>
      <c r="AM144" s="15">
        <f>VLOOKUP(AM$4,'Tüpoloogia tabel'!$C$1:$T$51,MATCH($A144,'Tüpoloogia tabel'!$C$1:$T$1,0),FALSE)</f>
        <v>0.7</v>
      </c>
      <c r="AN144" s="15">
        <f>VLOOKUP(AN$4,'Tüpoloogia tabel'!$C$1:$T$51,MATCH($A144,'Tüpoloogia tabel'!$C$1:$T$1,0),FALSE)</f>
        <v>0.7</v>
      </c>
      <c r="AO144" s="15">
        <f>VLOOKUP(AO$4,'Tüpoloogia tabel'!$C$1:$T$51,MATCH($A144,'Tüpoloogia tabel'!$C$1:$T$1,0),FALSE)</f>
        <v>2.99</v>
      </c>
      <c r="AP144" s="15">
        <f>VLOOKUP(AP$4,'Tüpoloogia tabel'!$C$1:$T$51,MATCH($A144,'Tüpoloogia tabel'!$C$1:$T$1,0),FALSE)</f>
        <v>2</v>
      </c>
      <c r="AQ144" s="15">
        <f>VLOOKUP(AQ$4,'Tüpoloogia tabel'!$C$1:$T$51,MATCH($A144,'Tüpoloogia tabel'!$C$1:$T$1,0),FALSE)</f>
        <v>2.9</v>
      </c>
      <c r="AR144" s="16">
        <f>VLOOKUP(AR$4,'Tüpoloogia tabel'!$C$1:$T$51,MATCH($A144,'Tüpoloogia tabel'!$C$1:$T$1,0),FALSE)</f>
        <v>0.26</v>
      </c>
      <c r="AS144" s="16">
        <f>VLOOKUP(AS$4,'Tüpoloogia tabel'!$C$1:$T$51,MATCH($A144,'Tüpoloogia tabel'!$C$1:$T$1,0),FALSE)</f>
        <v>0.49</v>
      </c>
      <c r="AT144" s="16">
        <f>VLOOKUP(AT$4,'Tüpoloogia tabel'!$C$1:$T$51,MATCH($A144,'Tüpoloogia tabel'!$C$1:$T$1,0),FALSE)</f>
        <v>0.40500000000000003</v>
      </c>
      <c r="AU144" s="16">
        <f>VLOOKUP(AU$4,'Tüpoloogia tabel'!$C$1:$T$51,MATCH($A144,'Tüpoloogia tabel'!$C$1:$T$1,0),FALSE)</f>
        <v>0.15</v>
      </c>
      <c r="AV144" s="16">
        <f>VLOOKUP(AV$4,'Tüpoloogia tabel'!$C$1:$T$51,MATCH($A144,'Tüpoloogia tabel'!$C$1:$T$1,0),FALSE)</f>
        <v>0.2</v>
      </c>
      <c r="AW144" s="16">
        <f>VLOOKUP(AW$4,'Tüpoloogia tabel'!$C$1:$T$51,MATCH($A144,'Tüpoloogia tabel'!$C$1:$T$1,0),FALSE)</f>
        <v>0.01</v>
      </c>
      <c r="AX144" s="16">
        <f>VLOOKUP(AX$4,'Tüpoloogia tabel'!$C$1:$T$51,MATCH($A144,'Tüpoloogia tabel'!$C$1:$T$1,0),FALSE)</f>
        <v>0</v>
      </c>
      <c r="AY144" s="16">
        <f>VLOOKUP(AY$4,'Tüpoloogia tabel'!$C$1:$T$51,MATCH($A144,'Tüpoloogia tabel'!$C$1:$T$1,0),FALSE)</f>
        <v>0.42</v>
      </c>
      <c r="AZ144" s="16">
        <f>VLOOKUP(AZ$4,'Tüpoloogia tabel'!$C$1:$T$51,MATCH($A144,'Tüpoloogia tabel'!$C$1:$T$1,0),FALSE)</f>
        <v>4.4000000000000004</v>
      </c>
      <c r="BA144" s="232">
        <f>VLOOKUP(BA$4,'Tüpoloogia tabel'!$C$1:$T$51,MATCH($A144,'Tüpoloogia tabel'!$C$1:$T$1,0),FALSE)</f>
        <v>0.30000000000000049</v>
      </c>
      <c r="BB144" s="232">
        <f>VLOOKUP(BB$4,'Tüpoloogia tabel'!$C$1:$T$51,MATCH($A144,'Tüpoloogia tabel'!$C$1:$T$1,0),FALSE)</f>
        <v>0.41499999999999998</v>
      </c>
      <c r="BC144" s="232">
        <f>VLOOKUP(BC$4,'Tüpoloogia tabel'!$C$1:$T$51,MATCH($A144,'Tüpoloogia tabel'!$C$1:$T$1,0),FALSE)</f>
        <v>0.35</v>
      </c>
      <c r="BD144" s="232">
        <f>VLOOKUP(BD$4,'Tüpoloogia tabel'!$C$1:$T$51,MATCH($A144,'Tüpoloogia tabel'!$C$1:$T$1,0),FALSE)</f>
        <v>0.35</v>
      </c>
      <c r="BE144" s="232">
        <f>VLOOKUP(BE$4,'Tüpoloogia tabel'!$C$1:$T$51,MATCH($A144,'Tüpoloogia tabel'!$C$1:$T$1,0),FALSE)</f>
        <v>0.30000000000000049</v>
      </c>
      <c r="BF144" s="16">
        <f>VLOOKUP(BF$4,'Tüpoloogia tabel'!$C$1:$T$51,MATCH($A144,'Tüpoloogia tabel'!$C$1:$T$1,0),FALSE)</f>
        <v>1.8000000000000023</v>
      </c>
      <c r="BG144" s="16">
        <f>VLOOKUP(BG$4,'Tüpoloogia tabel'!$C$1:$T$51,MATCH($A144,'Tüpoloogia tabel'!$C$1:$T$1,0),FALSE)</f>
        <v>2.1999999999999957</v>
      </c>
      <c r="BH144" s="16">
        <f>VLOOKUP(BH$4,'Tüpoloogia tabel'!$C$1:$T$51,MATCH($A144,'Tüpoloogia tabel'!$C$1:$T$1,0),FALSE)</f>
        <v>1.4599999999999991</v>
      </c>
      <c r="BI144" s="16">
        <f>VLOOKUP(BI$4,'Tüpoloogia tabel'!$C$1:$T$51,MATCH($A144,'Tüpoloogia tabel'!$C$1:$T$1,0),FALSE)</f>
        <v>1.5793333333333326</v>
      </c>
      <c r="BJ144" s="16">
        <f>VLOOKUP(BJ$4,'Tüpoloogia tabel'!$C$1:$T$51,MATCH($A144,'Tüpoloogia tabel'!$C$1:$T$1,0),FALSE)</f>
        <v>0.8</v>
      </c>
      <c r="BK144" s="16">
        <f>VLOOKUP(BK$4,'Tüpoloogia tabel'!$C$1:$T$51,MATCH($A144,'Tüpoloogia tabel'!$C$1:$T$1,0),FALSE)</f>
        <v>2.0649999999999999</v>
      </c>
      <c r="BL144" s="216">
        <f t="shared" si="174"/>
        <v>20937.489381332955</v>
      </c>
      <c r="BM144" s="1">
        <v>4</v>
      </c>
      <c r="BN144" s="1">
        <v>0</v>
      </c>
      <c r="BO144" s="1">
        <f t="shared" si="175"/>
        <v>50</v>
      </c>
      <c r="BP144" s="217">
        <f t="shared" si="176"/>
        <v>293.41865419672513</v>
      </c>
      <c r="BQ144" s="217">
        <f t="shared" ref="BQ144:BS144" si="198">BP144</f>
        <v>293.41865419672513</v>
      </c>
      <c r="BR144" s="217">
        <f t="shared" si="198"/>
        <v>293.41865419672513</v>
      </c>
      <c r="BS144" s="217">
        <f t="shared" si="198"/>
        <v>293.41865419672513</v>
      </c>
      <c r="BT144" s="217">
        <f t="shared" si="178"/>
        <v>1173.6746167869005</v>
      </c>
      <c r="BU144" s="217">
        <f t="shared" si="179"/>
        <v>4379.4108751224085</v>
      </c>
      <c r="BV144" s="217">
        <f t="shared" si="180"/>
        <v>4973.8309316754357</v>
      </c>
      <c r="BW144" s="217">
        <f t="shared" si="181"/>
        <v>2420.3682311071298</v>
      </c>
      <c r="BX144" s="216">
        <f t="shared" si="182"/>
        <v>2.2716576412774323</v>
      </c>
      <c r="BY144" s="216">
        <f t="shared" si="186"/>
        <v>2739.619115380583</v>
      </c>
      <c r="BZ144" s="216">
        <f t="shared" si="187"/>
        <v>26097.476727820667</v>
      </c>
      <c r="CA144" s="216">
        <f t="shared" si="188"/>
        <v>23677.108496713539</v>
      </c>
      <c r="CB144" s="218">
        <f t="shared" si="183"/>
        <v>3.8933172527116158</v>
      </c>
    </row>
    <row r="145" spans="1:80" x14ac:dyDescent="0.25">
      <c r="A145" s="248" t="s">
        <v>475</v>
      </c>
      <c r="B145" s="231" t="s">
        <v>723</v>
      </c>
      <c r="C145" s="231" t="s">
        <v>462</v>
      </c>
      <c r="D145" s="249">
        <v>9</v>
      </c>
      <c r="E145" s="249">
        <v>1</v>
      </c>
      <c r="F145" s="250"/>
      <c r="G145" s="15">
        <f>(VLOOKUP(G$4,'Tüpoloogia tabel'!$C$1:$T$51,MATCH($A145,'Tüpoloogia tabel'!$C$1:$T$1,0),FALSE))*D145</f>
        <v>1807.9523852223817</v>
      </c>
      <c r="H145" s="15">
        <f>(VLOOKUP(H$4,'Tüpoloogia tabel'!$C$1:$T$51,MATCH($A145,'Tüpoloogia tabel'!$C$1:$T$1,0),FALSE))*D145*E145</f>
        <v>22.155629355400695</v>
      </c>
      <c r="I145" s="15">
        <f>(VLOOKUP(I$4,'Tüpoloogia tabel'!$C$1:$T$51,MATCH($A145,'Tüpoloogia tabel'!$C$1:$T$1,0),FALSE))*D145*E145</f>
        <v>77.029395752203342</v>
      </c>
      <c r="J145" s="15">
        <f>(VLOOKUP(J$4,'Tüpoloogia tabel'!$C$1:$T$51,MATCH($A145,'Tüpoloogia tabel'!$C$1:$T$1,0),FALSE))*D145*E145</f>
        <v>1710.7244387681908</v>
      </c>
      <c r="K145" s="15">
        <f>(VLOOKUP(K$4,'Tüpoloogia tabel'!$C$1:$T$51,MATCH($A145,'Tüpoloogia tabel'!$C$1:$T$1,0),FALSE))*D145*E145</f>
        <v>1368.3316991571023</v>
      </c>
      <c r="L145" s="244">
        <f>VLOOKUP(L$4,'Tüpoloogia tabel'!$C$1:$T$51,MATCH($A145,'Tüpoloogia tabel'!$C$1:$T$1,0),FALSE)</f>
        <v>38.414634146341463</v>
      </c>
      <c r="M145" s="228">
        <f>VLOOKUP(M$4,'Tüpoloogia tabel'!$C$1:$T$51,MATCH($A145,'Tüpoloogia tabel'!$C$1:$T$1,0),FALSE)</f>
        <v>58.536585365853654</v>
      </c>
      <c r="N145" s="228">
        <f>VLOOKUP(N$4,'Tüpoloogia tabel'!$C$1:$T$51,MATCH($A145,'Tüpoloogia tabel'!$C$1:$T$1,0),FALSE)</f>
        <v>95.121951219512198</v>
      </c>
      <c r="O145" s="245">
        <f>VLOOKUP(O$4,'Tüpoloogia tabel'!$C$1:$T$51,MATCH($A145,'Tüpoloogia tabel'!$C$1:$T$1,0),FALSE)</f>
        <v>0.22223966917021121</v>
      </c>
      <c r="P145" s="228">
        <f>VLOOKUP(P$4,'Tüpoloogia tabel'!$C$1:$T$51,MATCH($A145,'Tüpoloogia tabel'!$C$1:$T$1,0),FALSE)</f>
        <v>15.24390243902439</v>
      </c>
      <c r="Q145" s="335">
        <f t="shared" si="167"/>
        <v>782.38789799915571</v>
      </c>
      <c r="R145" s="336">
        <f t="shared" si="184"/>
        <v>572.87027038504641</v>
      </c>
      <c r="S145" s="14">
        <f t="shared" si="168"/>
        <v>1807.9523852223817</v>
      </c>
      <c r="T145" s="336">
        <f t="shared" si="169"/>
        <v>1807.9523852223817</v>
      </c>
      <c r="U145" s="4">
        <f t="shared" si="170"/>
        <v>35.639999999999979</v>
      </c>
      <c r="V145" s="337">
        <f t="shared" si="171"/>
        <v>173.87762761410931</v>
      </c>
      <c r="W145" s="338">
        <f t="shared" si="172"/>
        <v>3.1173363993823018</v>
      </c>
      <c r="X145" s="228">
        <f>VLOOKUP(X$4,'Tüpoloogia tabel'!$C$1:$T$51,MATCH($A145,'Tüpoloogia tabel'!$C$1:$T$1,0),FALSE)</f>
        <v>217.7103448275862</v>
      </c>
      <c r="Y145" s="228">
        <f>VLOOKUP(Y$4,'Tüpoloogia tabel'!$C$1:$T$51,MATCH($A145,'Tüpoloogia tabel'!$C$1:$T$1,0),FALSE)</f>
        <v>139.35862068965517</v>
      </c>
      <c r="Z145" s="229">
        <f>VLOOKUP(Z$4,'Tüpoloogia tabel'!$C$1:$T$51,MATCH($A145,'Tüpoloogia tabel'!$C$1:$T$1,0),FALSE)</f>
        <v>46.4</v>
      </c>
      <c r="AA145" s="235"/>
      <c r="AB145" s="235"/>
      <c r="AC145" s="15">
        <f>VLOOKUP(AC$4,'Tüpoloogia tabel'!$C$1:$T$51,MATCH($A145,'Tüpoloogia tabel'!$C$1:$T$1,0),FALSE)</f>
        <v>3.6636504065040651</v>
      </c>
      <c r="AD145" s="15">
        <f>VLOOKUP(AD$4,'Tüpoloogia tabel'!$C$1:$T$51,MATCH($A145,'Tüpoloogia tabel'!$C$1:$T$1,0),FALSE)</f>
        <v>2.5</v>
      </c>
      <c r="AE145" s="15">
        <f>VLOOKUP(AE$4,'Tüpoloogia tabel'!$C$1:$T$51,MATCH($A145,'Tüpoloogia tabel'!$C$1:$T$1,0),FALSE)</f>
        <v>2.2000000000000002</v>
      </c>
      <c r="AF145" s="15">
        <f>VLOOKUP(AF$4,'Tüpoloogia tabel'!$C$1:$T$51,MATCH($A145,'Tüpoloogia tabel'!$C$1:$T$1,0),FALSE)</f>
        <v>11.821259842519693</v>
      </c>
      <c r="AG145" s="15">
        <f>VLOOKUP(AG$4,'Tüpoloogia tabel'!$C$1:$T$51,MATCH($A145,'Tüpoloogia tabel'!$C$1:$T$1,0),FALSE)</f>
        <v>16.861008406980361</v>
      </c>
      <c r="AH145" s="15">
        <f>(VLOOKUP(AH$4,'Tüpoloogia tabel'!$C$1:$T$51,MATCH($A145,'Tüpoloogia tabel'!$C$1:$T$1,0),FALSE))*E145</f>
        <v>2.5</v>
      </c>
      <c r="AI145" s="15">
        <f>(VLOOKUP(AI$4,'Tüpoloogia tabel'!$C$1:$T$51,MATCH($A145,'Tüpoloogia tabel'!$C$1:$T$1,0),FALSE))*D145*E145</f>
        <v>4519.8809630559535</v>
      </c>
      <c r="AJ145" s="15">
        <f t="shared" si="173"/>
        <v>327.14067101068588</v>
      </c>
      <c r="AK145" s="15">
        <f>VLOOKUP(AK$4,'Tüpoloogia tabel'!$C$1:$T$51,MATCH($A145,'Tüpoloogia tabel'!$C$1:$T$1,0),FALSE)</f>
        <v>0.8</v>
      </c>
      <c r="AL145" s="15">
        <f>VLOOKUP(AL$4,'Tüpoloogia tabel'!$C$1:$T$51,MATCH($A145,'Tüpoloogia tabel'!$C$1:$T$1,0),FALSE)</f>
        <v>0.8</v>
      </c>
      <c r="AM145" s="15">
        <f>VLOOKUP(AM$4,'Tüpoloogia tabel'!$C$1:$T$51,MATCH($A145,'Tüpoloogia tabel'!$C$1:$T$1,0),FALSE)</f>
        <v>0.7</v>
      </c>
      <c r="AN145" s="15">
        <f>VLOOKUP(AN$4,'Tüpoloogia tabel'!$C$1:$T$51,MATCH($A145,'Tüpoloogia tabel'!$C$1:$T$1,0),FALSE)</f>
        <v>0.7</v>
      </c>
      <c r="AO145" s="15">
        <f>VLOOKUP(AO$4,'Tüpoloogia tabel'!$C$1:$T$51,MATCH($A145,'Tüpoloogia tabel'!$C$1:$T$1,0),FALSE)</f>
        <v>2.99</v>
      </c>
      <c r="AP145" s="15">
        <f>VLOOKUP(AP$4,'Tüpoloogia tabel'!$C$1:$T$51,MATCH($A145,'Tüpoloogia tabel'!$C$1:$T$1,0),FALSE)</f>
        <v>2</v>
      </c>
      <c r="AQ145" s="15">
        <f>VLOOKUP(AQ$4,'Tüpoloogia tabel'!$C$1:$T$51,MATCH($A145,'Tüpoloogia tabel'!$C$1:$T$1,0),FALSE)</f>
        <v>2.9</v>
      </c>
      <c r="AR145" s="16">
        <f>VLOOKUP(AR$4,'Tüpoloogia tabel'!$C$1:$T$51,MATCH($A145,'Tüpoloogia tabel'!$C$1:$T$1,0),FALSE)</f>
        <v>0.26</v>
      </c>
      <c r="AS145" s="16">
        <f>VLOOKUP(AS$4,'Tüpoloogia tabel'!$C$1:$T$51,MATCH($A145,'Tüpoloogia tabel'!$C$1:$T$1,0),FALSE)</f>
        <v>0.49</v>
      </c>
      <c r="AT145" s="16">
        <f>VLOOKUP(AT$4,'Tüpoloogia tabel'!$C$1:$T$51,MATCH($A145,'Tüpoloogia tabel'!$C$1:$T$1,0),FALSE)</f>
        <v>0.40500000000000003</v>
      </c>
      <c r="AU145" s="16">
        <f>VLOOKUP(AU$4,'Tüpoloogia tabel'!$C$1:$T$51,MATCH($A145,'Tüpoloogia tabel'!$C$1:$T$1,0),FALSE)</f>
        <v>0.15</v>
      </c>
      <c r="AV145" s="16">
        <f>VLOOKUP(AV$4,'Tüpoloogia tabel'!$C$1:$T$51,MATCH($A145,'Tüpoloogia tabel'!$C$1:$T$1,0),FALSE)</f>
        <v>0.2</v>
      </c>
      <c r="AW145" s="16">
        <f>VLOOKUP(AW$4,'Tüpoloogia tabel'!$C$1:$T$51,MATCH($A145,'Tüpoloogia tabel'!$C$1:$T$1,0),FALSE)</f>
        <v>0.01</v>
      </c>
      <c r="AX145" s="16">
        <f>VLOOKUP(AX$4,'Tüpoloogia tabel'!$C$1:$T$51,MATCH($A145,'Tüpoloogia tabel'!$C$1:$T$1,0),FALSE)</f>
        <v>0</v>
      </c>
      <c r="AY145" s="16">
        <f>VLOOKUP(AY$4,'Tüpoloogia tabel'!$C$1:$T$51,MATCH($A145,'Tüpoloogia tabel'!$C$1:$T$1,0),FALSE)</f>
        <v>0.42</v>
      </c>
      <c r="AZ145" s="16">
        <f>VLOOKUP(AZ$4,'Tüpoloogia tabel'!$C$1:$T$51,MATCH($A145,'Tüpoloogia tabel'!$C$1:$T$1,0),FALSE)</f>
        <v>4.4000000000000004</v>
      </c>
      <c r="BA145" s="232">
        <f>VLOOKUP(BA$4,'Tüpoloogia tabel'!$C$1:$T$51,MATCH($A145,'Tüpoloogia tabel'!$C$1:$T$1,0),FALSE)</f>
        <v>0.30000000000000049</v>
      </c>
      <c r="BB145" s="232">
        <f>VLOOKUP(BB$4,'Tüpoloogia tabel'!$C$1:$T$51,MATCH($A145,'Tüpoloogia tabel'!$C$1:$T$1,0),FALSE)</f>
        <v>0.41499999999999998</v>
      </c>
      <c r="BC145" s="232">
        <f>VLOOKUP(BC$4,'Tüpoloogia tabel'!$C$1:$T$51,MATCH($A145,'Tüpoloogia tabel'!$C$1:$T$1,0),FALSE)</f>
        <v>0.35</v>
      </c>
      <c r="BD145" s="232">
        <f>VLOOKUP(BD$4,'Tüpoloogia tabel'!$C$1:$T$51,MATCH($A145,'Tüpoloogia tabel'!$C$1:$T$1,0),FALSE)</f>
        <v>0.35</v>
      </c>
      <c r="BE145" s="232">
        <f>VLOOKUP(BE$4,'Tüpoloogia tabel'!$C$1:$T$51,MATCH($A145,'Tüpoloogia tabel'!$C$1:$T$1,0),FALSE)</f>
        <v>0.30000000000000049</v>
      </c>
      <c r="BF145" s="16">
        <f>VLOOKUP(BF$4,'Tüpoloogia tabel'!$C$1:$T$51,MATCH($A145,'Tüpoloogia tabel'!$C$1:$T$1,0),FALSE)</f>
        <v>1.8000000000000023</v>
      </c>
      <c r="BG145" s="16">
        <f>VLOOKUP(BG$4,'Tüpoloogia tabel'!$C$1:$T$51,MATCH($A145,'Tüpoloogia tabel'!$C$1:$T$1,0),FALSE)</f>
        <v>2.1999999999999957</v>
      </c>
      <c r="BH145" s="16">
        <f>VLOOKUP(BH$4,'Tüpoloogia tabel'!$C$1:$T$51,MATCH($A145,'Tüpoloogia tabel'!$C$1:$T$1,0),FALSE)</f>
        <v>1.4599999999999991</v>
      </c>
      <c r="BI145" s="16">
        <f>VLOOKUP(BI$4,'Tüpoloogia tabel'!$C$1:$T$51,MATCH($A145,'Tüpoloogia tabel'!$C$1:$T$1,0),FALSE)</f>
        <v>1.5793333333333326</v>
      </c>
      <c r="BJ145" s="16">
        <f>VLOOKUP(BJ$4,'Tüpoloogia tabel'!$C$1:$T$51,MATCH($A145,'Tüpoloogia tabel'!$C$1:$T$1,0),FALSE)</f>
        <v>0.8</v>
      </c>
      <c r="BK145" s="16">
        <f>VLOOKUP(BK$4,'Tüpoloogia tabel'!$C$1:$T$51,MATCH($A145,'Tüpoloogia tabel'!$C$1:$T$1,0),FALSE)</f>
        <v>2.0649999999999999</v>
      </c>
      <c r="BL145" s="216">
        <f t="shared" si="174"/>
        <v>3606.6478121312389</v>
      </c>
      <c r="BM145" s="1">
        <v>4</v>
      </c>
      <c r="BN145" s="1">
        <v>0</v>
      </c>
      <c r="BO145" s="1">
        <f t="shared" si="175"/>
        <v>10</v>
      </c>
      <c r="BP145" s="217">
        <f t="shared" si="176"/>
        <v>327.14067101068588</v>
      </c>
      <c r="BQ145" s="217">
        <f t="shared" ref="BQ145:BS145" si="199">BP145</f>
        <v>327.14067101068588</v>
      </c>
      <c r="BR145" s="217">
        <f t="shared" si="199"/>
        <v>327.14067101068588</v>
      </c>
      <c r="BS145" s="217">
        <f t="shared" si="199"/>
        <v>327.14067101068588</v>
      </c>
      <c r="BT145" s="217">
        <f t="shared" si="178"/>
        <v>0</v>
      </c>
      <c r="BU145" s="217">
        <f t="shared" si="179"/>
        <v>215.07348938050836</v>
      </c>
      <c r="BV145" s="217">
        <f t="shared" si="180"/>
        <v>229.18985072388347</v>
      </c>
      <c r="BW145" s="217">
        <f t="shared" si="181"/>
        <v>440.72173851019772</v>
      </c>
      <c r="BX145" s="216">
        <f t="shared" si="182"/>
        <v>0.18091265470118678</v>
      </c>
      <c r="BY145" s="216">
        <f t="shared" si="186"/>
        <v>218.18066156963124</v>
      </c>
      <c r="BZ145" s="216">
        <f t="shared" si="187"/>
        <v>4265.5502122110684</v>
      </c>
      <c r="CA145" s="216">
        <f t="shared" si="188"/>
        <v>3824.8284737008703</v>
      </c>
      <c r="CB145" s="218">
        <f t="shared" si="183"/>
        <v>2.7952494823126437</v>
      </c>
    </row>
    <row r="146" spans="1:80" x14ac:dyDescent="0.25">
      <c r="A146" s="248" t="s">
        <v>475</v>
      </c>
      <c r="B146" s="231" t="s">
        <v>724</v>
      </c>
      <c r="C146" s="231" t="s">
        <v>462</v>
      </c>
      <c r="D146" s="249">
        <v>9</v>
      </c>
      <c r="E146" s="249">
        <v>2</v>
      </c>
      <c r="F146" s="250"/>
      <c r="G146" s="15">
        <f>(VLOOKUP(G$4,'Tüpoloogia tabel'!$C$1:$T$51,MATCH($A146,'Tüpoloogia tabel'!$C$1:$T$1,0),FALSE))*D146</f>
        <v>1807.9523852223817</v>
      </c>
      <c r="H146" s="15">
        <f>(VLOOKUP(H$4,'Tüpoloogia tabel'!$C$1:$T$51,MATCH($A146,'Tüpoloogia tabel'!$C$1:$T$1,0),FALSE))*D146*E146</f>
        <v>44.31125871080139</v>
      </c>
      <c r="I146" s="15">
        <f>(VLOOKUP(I$4,'Tüpoloogia tabel'!$C$1:$T$51,MATCH($A146,'Tüpoloogia tabel'!$C$1:$T$1,0),FALSE))*D146*E146</f>
        <v>154.05879150440668</v>
      </c>
      <c r="J146" s="15">
        <f>(VLOOKUP(J$4,'Tüpoloogia tabel'!$C$1:$T$51,MATCH($A146,'Tüpoloogia tabel'!$C$1:$T$1,0),FALSE))*D146*E146</f>
        <v>3421.4488775363816</v>
      </c>
      <c r="K146" s="15">
        <f>(VLOOKUP(K$4,'Tüpoloogia tabel'!$C$1:$T$51,MATCH($A146,'Tüpoloogia tabel'!$C$1:$T$1,0),FALSE))*D146*E146</f>
        <v>2736.6633983142046</v>
      </c>
      <c r="L146" s="244">
        <f>VLOOKUP(L$4,'Tüpoloogia tabel'!$C$1:$T$51,MATCH($A146,'Tüpoloogia tabel'!$C$1:$T$1,0),FALSE)</f>
        <v>38.414634146341463</v>
      </c>
      <c r="M146" s="228">
        <f>VLOOKUP(M$4,'Tüpoloogia tabel'!$C$1:$T$51,MATCH($A146,'Tüpoloogia tabel'!$C$1:$T$1,0),FALSE)</f>
        <v>58.536585365853654</v>
      </c>
      <c r="N146" s="228">
        <f>VLOOKUP(N$4,'Tüpoloogia tabel'!$C$1:$T$51,MATCH($A146,'Tüpoloogia tabel'!$C$1:$T$1,0),FALSE)</f>
        <v>95.121951219512198</v>
      </c>
      <c r="O146" s="245">
        <f>VLOOKUP(O$4,'Tüpoloogia tabel'!$C$1:$T$51,MATCH($A146,'Tüpoloogia tabel'!$C$1:$T$1,0),FALSE)</f>
        <v>0.22223966917021121</v>
      </c>
      <c r="P146" s="228">
        <f>VLOOKUP(P$4,'Tüpoloogia tabel'!$C$1:$T$51,MATCH($A146,'Tüpoloogia tabel'!$C$1:$T$1,0),FALSE)</f>
        <v>15.24390243902439</v>
      </c>
      <c r="Q146" s="335">
        <f t="shared" si="167"/>
        <v>3082.2665526265441</v>
      </c>
      <c r="R146" s="336">
        <f t="shared" si="184"/>
        <v>2361.6246536764138</v>
      </c>
      <c r="S146" s="14">
        <f t="shared" si="168"/>
        <v>1807.9523852223817</v>
      </c>
      <c r="T146" s="336">
        <f t="shared" si="169"/>
        <v>1807.9523852223817</v>
      </c>
      <c r="U146" s="4">
        <f t="shared" si="170"/>
        <v>35.639999999999979</v>
      </c>
      <c r="V146" s="337">
        <f t="shared" si="171"/>
        <v>685.00189895013057</v>
      </c>
      <c r="W146" s="338">
        <f t="shared" si="172"/>
        <v>2.7190954175766588</v>
      </c>
      <c r="X146" s="228">
        <f>VLOOKUP(X$4,'Tüpoloogia tabel'!$C$1:$T$51,MATCH($A146,'Tüpoloogia tabel'!$C$1:$T$1,0),FALSE)</f>
        <v>217.7103448275862</v>
      </c>
      <c r="Y146" s="228">
        <f>VLOOKUP(Y$4,'Tüpoloogia tabel'!$C$1:$T$51,MATCH($A146,'Tüpoloogia tabel'!$C$1:$T$1,0),FALSE)</f>
        <v>139.35862068965517</v>
      </c>
      <c r="Z146" s="229">
        <f>VLOOKUP(Z$4,'Tüpoloogia tabel'!$C$1:$T$51,MATCH($A146,'Tüpoloogia tabel'!$C$1:$T$1,0),FALSE)</f>
        <v>46.4</v>
      </c>
      <c r="AA146" s="235"/>
      <c r="AB146" s="235"/>
      <c r="AC146" s="15">
        <f>VLOOKUP(AC$4,'Tüpoloogia tabel'!$C$1:$T$51,MATCH($A146,'Tüpoloogia tabel'!$C$1:$T$1,0),FALSE)</f>
        <v>3.6636504065040651</v>
      </c>
      <c r="AD146" s="15">
        <f>VLOOKUP(AD$4,'Tüpoloogia tabel'!$C$1:$T$51,MATCH($A146,'Tüpoloogia tabel'!$C$1:$T$1,0),FALSE)</f>
        <v>2.5</v>
      </c>
      <c r="AE146" s="15">
        <f>VLOOKUP(AE$4,'Tüpoloogia tabel'!$C$1:$T$51,MATCH($A146,'Tüpoloogia tabel'!$C$1:$T$1,0),FALSE)</f>
        <v>2.2000000000000002</v>
      </c>
      <c r="AF146" s="15">
        <f>VLOOKUP(AF$4,'Tüpoloogia tabel'!$C$1:$T$51,MATCH($A146,'Tüpoloogia tabel'!$C$1:$T$1,0),FALSE)</f>
        <v>11.821259842519693</v>
      </c>
      <c r="AG146" s="15">
        <f>VLOOKUP(AG$4,'Tüpoloogia tabel'!$C$1:$T$51,MATCH($A146,'Tüpoloogia tabel'!$C$1:$T$1,0),FALSE)</f>
        <v>16.861008406980361</v>
      </c>
      <c r="AH146" s="15">
        <f>(VLOOKUP(AH$4,'Tüpoloogia tabel'!$C$1:$T$51,MATCH($A146,'Tüpoloogia tabel'!$C$1:$T$1,0),FALSE))*E146</f>
        <v>5</v>
      </c>
      <c r="AI146" s="15">
        <f>(VLOOKUP(AI$4,'Tüpoloogia tabel'!$C$1:$T$51,MATCH($A146,'Tüpoloogia tabel'!$C$1:$T$1,0),FALSE))*D146*E146</f>
        <v>9039.7619261119071</v>
      </c>
      <c r="AJ146" s="15">
        <f t="shared" si="173"/>
        <v>327.14067101068588</v>
      </c>
      <c r="AK146" s="15">
        <f>VLOOKUP(AK$4,'Tüpoloogia tabel'!$C$1:$T$51,MATCH($A146,'Tüpoloogia tabel'!$C$1:$T$1,0),FALSE)</f>
        <v>0.8</v>
      </c>
      <c r="AL146" s="15">
        <f>VLOOKUP(AL$4,'Tüpoloogia tabel'!$C$1:$T$51,MATCH($A146,'Tüpoloogia tabel'!$C$1:$T$1,0),FALSE)</f>
        <v>0.8</v>
      </c>
      <c r="AM146" s="15">
        <f>VLOOKUP(AM$4,'Tüpoloogia tabel'!$C$1:$T$51,MATCH($A146,'Tüpoloogia tabel'!$C$1:$T$1,0),FALSE)</f>
        <v>0.7</v>
      </c>
      <c r="AN146" s="15">
        <f>VLOOKUP(AN$4,'Tüpoloogia tabel'!$C$1:$T$51,MATCH($A146,'Tüpoloogia tabel'!$C$1:$T$1,0),FALSE)</f>
        <v>0.7</v>
      </c>
      <c r="AO146" s="15">
        <f>VLOOKUP(AO$4,'Tüpoloogia tabel'!$C$1:$T$51,MATCH($A146,'Tüpoloogia tabel'!$C$1:$T$1,0),FALSE)</f>
        <v>2.99</v>
      </c>
      <c r="AP146" s="15">
        <f>VLOOKUP(AP$4,'Tüpoloogia tabel'!$C$1:$T$51,MATCH($A146,'Tüpoloogia tabel'!$C$1:$T$1,0),FALSE)</f>
        <v>2</v>
      </c>
      <c r="AQ146" s="15">
        <f>VLOOKUP(AQ$4,'Tüpoloogia tabel'!$C$1:$T$51,MATCH($A146,'Tüpoloogia tabel'!$C$1:$T$1,0),FALSE)</f>
        <v>2.9</v>
      </c>
      <c r="AR146" s="16">
        <f>VLOOKUP(AR$4,'Tüpoloogia tabel'!$C$1:$T$51,MATCH($A146,'Tüpoloogia tabel'!$C$1:$T$1,0),FALSE)</f>
        <v>0.26</v>
      </c>
      <c r="AS146" s="16">
        <f>VLOOKUP(AS$4,'Tüpoloogia tabel'!$C$1:$T$51,MATCH($A146,'Tüpoloogia tabel'!$C$1:$T$1,0),FALSE)</f>
        <v>0.49</v>
      </c>
      <c r="AT146" s="16">
        <f>VLOOKUP(AT$4,'Tüpoloogia tabel'!$C$1:$T$51,MATCH($A146,'Tüpoloogia tabel'!$C$1:$T$1,0),FALSE)</f>
        <v>0.40500000000000003</v>
      </c>
      <c r="AU146" s="16">
        <f>VLOOKUP(AU$4,'Tüpoloogia tabel'!$C$1:$T$51,MATCH($A146,'Tüpoloogia tabel'!$C$1:$T$1,0),FALSE)</f>
        <v>0.15</v>
      </c>
      <c r="AV146" s="16">
        <f>VLOOKUP(AV$4,'Tüpoloogia tabel'!$C$1:$T$51,MATCH($A146,'Tüpoloogia tabel'!$C$1:$T$1,0),FALSE)</f>
        <v>0.2</v>
      </c>
      <c r="AW146" s="16">
        <f>VLOOKUP(AW$4,'Tüpoloogia tabel'!$C$1:$T$51,MATCH($A146,'Tüpoloogia tabel'!$C$1:$T$1,0),FALSE)</f>
        <v>0.01</v>
      </c>
      <c r="AX146" s="16">
        <f>VLOOKUP(AX$4,'Tüpoloogia tabel'!$C$1:$T$51,MATCH($A146,'Tüpoloogia tabel'!$C$1:$T$1,0),FALSE)</f>
        <v>0</v>
      </c>
      <c r="AY146" s="16">
        <f>VLOOKUP(AY$4,'Tüpoloogia tabel'!$C$1:$T$51,MATCH($A146,'Tüpoloogia tabel'!$C$1:$T$1,0),FALSE)</f>
        <v>0.42</v>
      </c>
      <c r="AZ146" s="16">
        <f>VLOOKUP(AZ$4,'Tüpoloogia tabel'!$C$1:$T$51,MATCH($A146,'Tüpoloogia tabel'!$C$1:$T$1,0),FALSE)</f>
        <v>4.4000000000000004</v>
      </c>
      <c r="BA146" s="232">
        <f>VLOOKUP(BA$4,'Tüpoloogia tabel'!$C$1:$T$51,MATCH($A146,'Tüpoloogia tabel'!$C$1:$T$1,0),FALSE)</f>
        <v>0.30000000000000049</v>
      </c>
      <c r="BB146" s="232">
        <f>VLOOKUP(BB$4,'Tüpoloogia tabel'!$C$1:$T$51,MATCH($A146,'Tüpoloogia tabel'!$C$1:$T$1,0),FALSE)</f>
        <v>0.41499999999999998</v>
      </c>
      <c r="BC146" s="232">
        <f>VLOOKUP(BC$4,'Tüpoloogia tabel'!$C$1:$T$51,MATCH($A146,'Tüpoloogia tabel'!$C$1:$T$1,0),FALSE)</f>
        <v>0.35</v>
      </c>
      <c r="BD146" s="232">
        <f>VLOOKUP(BD$4,'Tüpoloogia tabel'!$C$1:$T$51,MATCH($A146,'Tüpoloogia tabel'!$C$1:$T$1,0),FALSE)</f>
        <v>0.35</v>
      </c>
      <c r="BE146" s="232">
        <f>VLOOKUP(BE$4,'Tüpoloogia tabel'!$C$1:$T$51,MATCH($A146,'Tüpoloogia tabel'!$C$1:$T$1,0),FALSE)</f>
        <v>0.30000000000000049</v>
      </c>
      <c r="BF146" s="16">
        <f>VLOOKUP(BF$4,'Tüpoloogia tabel'!$C$1:$T$51,MATCH($A146,'Tüpoloogia tabel'!$C$1:$T$1,0),FALSE)</f>
        <v>1.8000000000000023</v>
      </c>
      <c r="BG146" s="16">
        <f>VLOOKUP(BG$4,'Tüpoloogia tabel'!$C$1:$T$51,MATCH($A146,'Tüpoloogia tabel'!$C$1:$T$1,0),FALSE)</f>
        <v>2.1999999999999957</v>
      </c>
      <c r="BH146" s="16">
        <f>VLOOKUP(BH$4,'Tüpoloogia tabel'!$C$1:$T$51,MATCH($A146,'Tüpoloogia tabel'!$C$1:$T$1,0),FALSE)</f>
        <v>1.4599999999999991</v>
      </c>
      <c r="BI146" s="16">
        <f>VLOOKUP(BI$4,'Tüpoloogia tabel'!$C$1:$T$51,MATCH($A146,'Tüpoloogia tabel'!$C$1:$T$1,0),FALSE)</f>
        <v>1.5793333333333326</v>
      </c>
      <c r="BJ146" s="16">
        <f>VLOOKUP(BJ$4,'Tüpoloogia tabel'!$C$1:$T$51,MATCH($A146,'Tüpoloogia tabel'!$C$1:$T$1,0),FALSE)</f>
        <v>0.8</v>
      </c>
      <c r="BK146" s="16">
        <f>VLOOKUP(BK$4,'Tüpoloogia tabel'!$C$1:$T$51,MATCH($A146,'Tüpoloogia tabel'!$C$1:$T$1,0),FALSE)</f>
        <v>2.0649999999999999</v>
      </c>
      <c r="BL146" s="216">
        <f t="shared" si="174"/>
        <v>6111.0122885699784</v>
      </c>
      <c r="BM146" s="1">
        <v>4</v>
      </c>
      <c r="BN146" s="1">
        <v>0</v>
      </c>
      <c r="BO146" s="1">
        <f t="shared" si="175"/>
        <v>20</v>
      </c>
      <c r="BP146" s="217">
        <f t="shared" si="176"/>
        <v>327.14067101068588</v>
      </c>
      <c r="BQ146" s="217">
        <f t="shared" ref="BQ146:BS146" si="200">BP146</f>
        <v>327.14067101068588</v>
      </c>
      <c r="BR146" s="217">
        <f t="shared" si="200"/>
        <v>327.14067101068588</v>
      </c>
      <c r="BS146" s="217">
        <f t="shared" si="200"/>
        <v>327.14067101068588</v>
      </c>
      <c r="BT146" s="217">
        <f t="shared" si="178"/>
        <v>327.14067101068588</v>
      </c>
      <c r="BU146" s="217">
        <f t="shared" si="179"/>
        <v>815.29395752203345</v>
      </c>
      <c r="BV146" s="217">
        <f t="shared" si="180"/>
        <v>902.90789631878852</v>
      </c>
      <c r="BW146" s="217">
        <f t="shared" si="181"/>
        <v>729.55472437016476</v>
      </c>
      <c r="BX146" s="216">
        <f t="shared" si="182"/>
        <v>0.49807785478090921</v>
      </c>
      <c r="BY146" s="216">
        <f t="shared" si="186"/>
        <v>600.68189286577649</v>
      </c>
      <c r="BZ146" s="216">
        <f t="shared" si="187"/>
        <v>7441.24890580592</v>
      </c>
      <c r="CA146" s="216">
        <f t="shared" si="188"/>
        <v>6711.6941814357551</v>
      </c>
      <c r="CB146" s="218">
        <f t="shared" si="183"/>
        <v>2.4525099380399449</v>
      </c>
    </row>
    <row r="147" spans="1:80" x14ac:dyDescent="0.25">
      <c r="A147" s="248" t="s">
        <v>475</v>
      </c>
      <c r="B147" s="231" t="s">
        <v>725</v>
      </c>
      <c r="C147" s="231" t="s">
        <v>462</v>
      </c>
      <c r="D147" s="249">
        <v>9</v>
      </c>
      <c r="E147" s="249">
        <v>3</v>
      </c>
      <c r="F147" s="250"/>
      <c r="G147" s="15">
        <f>(VLOOKUP(G$4,'Tüpoloogia tabel'!$C$1:$T$51,MATCH($A147,'Tüpoloogia tabel'!$C$1:$T$1,0),FALSE))*D147</f>
        <v>1807.9523852223817</v>
      </c>
      <c r="H147" s="15">
        <f>(VLOOKUP(H$4,'Tüpoloogia tabel'!$C$1:$T$51,MATCH($A147,'Tüpoloogia tabel'!$C$1:$T$1,0),FALSE))*D147*E147</f>
        <v>66.466888066202088</v>
      </c>
      <c r="I147" s="15">
        <f>(VLOOKUP(I$4,'Tüpoloogia tabel'!$C$1:$T$51,MATCH($A147,'Tüpoloogia tabel'!$C$1:$T$1,0),FALSE))*D147*E147</f>
        <v>231.08818725661001</v>
      </c>
      <c r="J147" s="15">
        <f>(VLOOKUP(J$4,'Tüpoloogia tabel'!$C$1:$T$51,MATCH($A147,'Tüpoloogia tabel'!$C$1:$T$1,0),FALSE))*D147*E147</f>
        <v>5132.1733163045719</v>
      </c>
      <c r="K147" s="15">
        <f>(VLOOKUP(K$4,'Tüpoloogia tabel'!$C$1:$T$51,MATCH($A147,'Tüpoloogia tabel'!$C$1:$T$1,0),FALSE))*D147*E147</f>
        <v>4104.9950974713065</v>
      </c>
      <c r="L147" s="244">
        <f>VLOOKUP(L$4,'Tüpoloogia tabel'!$C$1:$T$51,MATCH($A147,'Tüpoloogia tabel'!$C$1:$T$1,0),FALSE)</f>
        <v>38.414634146341463</v>
      </c>
      <c r="M147" s="228">
        <f>VLOOKUP(M$4,'Tüpoloogia tabel'!$C$1:$T$51,MATCH($A147,'Tüpoloogia tabel'!$C$1:$T$1,0),FALSE)</f>
        <v>58.536585365853654</v>
      </c>
      <c r="N147" s="228">
        <f>VLOOKUP(N$4,'Tüpoloogia tabel'!$C$1:$T$51,MATCH($A147,'Tüpoloogia tabel'!$C$1:$T$1,0),FALSE)</f>
        <v>95.121951219512198</v>
      </c>
      <c r="O147" s="245">
        <f>VLOOKUP(O$4,'Tüpoloogia tabel'!$C$1:$T$51,MATCH($A147,'Tüpoloogia tabel'!$C$1:$T$1,0),FALSE)</f>
        <v>0.22223966917021121</v>
      </c>
      <c r="P147" s="228">
        <f>VLOOKUP(P$4,'Tüpoloogia tabel'!$C$1:$T$51,MATCH($A147,'Tüpoloogia tabel'!$C$1:$T$1,0),FALSE)</f>
        <v>15.24390243902439</v>
      </c>
      <c r="Q147" s="335">
        <f t="shared" si="167"/>
        <v>6899.635963882165</v>
      </c>
      <c r="R147" s="336">
        <f t="shared" si="184"/>
        <v>5330.6231498741008</v>
      </c>
      <c r="S147" s="14">
        <f t="shared" si="168"/>
        <v>1807.9523852223817</v>
      </c>
      <c r="T147" s="336">
        <f t="shared" si="169"/>
        <v>1807.9523852223817</v>
      </c>
      <c r="U147" s="4">
        <f t="shared" si="170"/>
        <v>35.639999999999979</v>
      </c>
      <c r="V147" s="337">
        <f t="shared" si="171"/>
        <v>1533.3728140080636</v>
      </c>
      <c r="W147" s="338">
        <f t="shared" si="172"/>
        <v>3.1075257774952609</v>
      </c>
      <c r="X147" s="228">
        <f>VLOOKUP(X$4,'Tüpoloogia tabel'!$C$1:$T$51,MATCH($A147,'Tüpoloogia tabel'!$C$1:$T$1,0),FALSE)</f>
        <v>217.7103448275862</v>
      </c>
      <c r="Y147" s="228">
        <f>VLOOKUP(Y$4,'Tüpoloogia tabel'!$C$1:$T$51,MATCH($A147,'Tüpoloogia tabel'!$C$1:$T$1,0),FALSE)</f>
        <v>139.35862068965517</v>
      </c>
      <c r="Z147" s="229">
        <f>VLOOKUP(Z$4,'Tüpoloogia tabel'!$C$1:$T$51,MATCH($A147,'Tüpoloogia tabel'!$C$1:$T$1,0),FALSE)</f>
        <v>46.4</v>
      </c>
      <c r="AA147" s="235"/>
      <c r="AB147" s="235"/>
      <c r="AC147" s="15">
        <f>VLOOKUP(AC$4,'Tüpoloogia tabel'!$C$1:$T$51,MATCH($A147,'Tüpoloogia tabel'!$C$1:$T$1,0),FALSE)</f>
        <v>3.6636504065040651</v>
      </c>
      <c r="AD147" s="15">
        <f>VLOOKUP(AD$4,'Tüpoloogia tabel'!$C$1:$T$51,MATCH($A147,'Tüpoloogia tabel'!$C$1:$T$1,0),FALSE)</f>
        <v>2.5</v>
      </c>
      <c r="AE147" s="15">
        <f>VLOOKUP(AE$4,'Tüpoloogia tabel'!$C$1:$T$51,MATCH($A147,'Tüpoloogia tabel'!$C$1:$T$1,0),FALSE)</f>
        <v>2.2000000000000002</v>
      </c>
      <c r="AF147" s="15">
        <f>VLOOKUP(AF$4,'Tüpoloogia tabel'!$C$1:$T$51,MATCH($A147,'Tüpoloogia tabel'!$C$1:$T$1,0),FALSE)</f>
        <v>11.821259842519693</v>
      </c>
      <c r="AG147" s="15">
        <f>VLOOKUP(AG$4,'Tüpoloogia tabel'!$C$1:$T$51,MATCH($A147,'Tüpoloogia tabel'!$C$1:$T$1,0),FALSE)</f>
        <v>16.861008406980361</v>
      </c>
      <c r="AH147" s="15">
        <f>(VLOOKUP(AH$4,'Tüpoloogia tabel'!$C$1:$T$51,MATCH($A147,'Tüpoloogia tabel'!$C$1:$T$1,0),FALSE))*E147</f>
        <v>7.5</v>
      </c>
      <c r="AI147" s="15">
        <f>(VLOOKUP(AI$4,'Tüpoloogia tabel'!$C$1:$T$51,MATCH($A147,'Tüpoloogia tabel'!$C$1:$T$1,0),FALSE))*D147*E147</f>
        <v>13559.642889167861</v>
      </c>
      <c r="AJ147" s="15">
        <f t="shared" si="173"/>
        <v>327.14067101068588</v>
      </c>
      <c r="AK147" s="15">
        <f>VLOOKUP(AK$4,'Tüpoloogia tabel'!$C$1:$T$51,MATCH($A147,'Tüpoloogia tabel'!$C$1:$T$1,0),FALSE)</f>
        <v>0.8</v>
      </c>
      <c r="AL147" s="15">
        <f>VLOOKUP(AL$4,'Tüpoloogia tabel'!$C$1:$T$51,MATCH($A147,'Tüpoloogia tabel'!$C$1:$T$1,0),FALSE)</f>
        <v>0.8</v>
      </c>
      <c r="AM147" s="15">
        <f>VLOOKUP(AM$4,'Tüpoloogia tabel'!$C$1:$T$51,MATCH($A147,'Tüpoloogia tabel'!$C$1:$T$1,0),FALSE)</f>
        <v>0.7</v>
      </c>
      <c r="AN147" s="15">
        <f>VLOOKUP(AN$4,'Tüpoloogia tabel'!$C$1:$T$51,MATCH($A147,'Tüpoloogia tabel'!$C$1:$T$1,0),FALSE)</f>
        <v>0.7</v>
      </c>
      <c r="AO147" s="15">
        <f>VLOOKUP(AO$4,'Tüpoloogia tabel'!$C$1:$T$51,MATCH($A147,'Tüpoloogia tabel'!$C$1:$T$1,0),FALSE)</f>
        <v>2.99</v>
      </c>
      <c r="AP147" s="15">
        <f>VLOOKUP(AP$4,'Tüpoloogia tabel'!$C$1:$T$51,MATCH($A147,'Tüpoloogia tabel'!$C$1:$T$1,0),FALSE)</f>
        <v>2</v>
      </c>
      <c r="AQ147" s="15">
        <f>VLOOKUP(AQ$4,'Tüpoloogia tabel'!$C$1:$T$51,MATCH($A147,'Tüpoloogia tabel'!$C$1:$T$1,0),FALSE)</f>
        <v>2.9</v>
      </c>
      <c r="AR147" s="16">
        <f>VLOOKUP(AR$4,'Tüpoloogia tabel'!$C$1:$T$51,MATCH($A147,'Tüpoloogia tabel'!$C$1:$T$1,0),FALSE)</f>
        <v>0.26</v>
      </c>
      <c r="AS147" s="16">
        <f>VLOOKUP(AS$4,'Tüpoloogia tabel'!$C$1:$T$51,MATCH($A147,'Tüpoloogia tabel'!$C$1:$T$1,0),FALSE)</f>
        <v>0.49</v>
      </c>
      <c r="AT147" s="16">
        <f>VLOOKUP(AT$4,'Tüpoloogia tabel'!$C$1:$T$51,MATCH($A147,'Tüpoloogia tabel'!$C$1:$T$1,0),FALSE)</f>
        <v>0.40500000000000003</v>
      </c>
      <c r="AU147" s="16">
        <f>VLOOKUP(AU$4,'Tüpoloogia tabel'!$C$1:$T$51,MATCH($A147,'Tüpoloogia tabel'!$C$1:$T$1,0),FALSE)</f>
        <v>0.15</v>
      </c>
      <c r="AV147" s="16">
        <f>VLOOKUP(AV$4,'Tüpoloogia tabel'!$C$1:$T$51,MATCH($A147,'Tüpoloogia tabel'!$C$1:$T$1,0),FALSE)</f>
        <v>0.2</v>
      </c>
      <c r="AW147" s="16">
        <f>VLOOKUP(AW$4,'Tüpoloogia tabel'!$C$1:$T$51,MATCH($A147,'Tüpoloogia tabel'!$C$1:$T$1,0),FALSE)</f>
        <v>0.01</v>
      </c>
      <c r="AX147" s="16">
        <f>VLOOKUP(AX$4,'Tüpoloogia tabel'!$C$1:$T$51,MATCH($A147,'Tüpoloogia tabel'!$C$1:$T$1,0),FALSE)</f>
        <v>0</v>
      </c>
      <c r="AY147" s="16">
        <f>VLOOKUP(AY$4,'Tüpoloogia tabel'!$C$1:$T$51,MATCH($A147,'Tüpoloogia tabel'!$C$1:$T$1,0),FALSE)</f>
        <v>0.42</v>
      </c>
      <c r="AZ147" s="16">
        <f>VLOOKUP(AZ$4,'Tüpoloogia tabel'!$C$1:$T$51,MATCH($A147,'Tüpoloogia tabel'!$C$1:$T$1,0),FALSE)</f>
        <v>4.4000000000000004</v>
      </c>
      <c r="BA147" s="232">
        <f>VLOOKUP(BA$4,'Tüpoloogia tabel'!$C$1:$T$51,MATCH($A147,'Tüpoloogia tabel'!$C$1:$T$1,0),FALSE)</f>
        <v>0.30000000000000049</v>
      </c>
      <c r="BB147" s="232">
        <f>VLOOKUP(BB$4,'Tüpoloogia tabel'!$C$1:$T$51,MATCH($A147,'Tüpoloogia tabel'!$C$1:$T$1,0),FALSE)</f>
        <v>0.41499999999999998</v>
      </c>
      <c r="BC147" s="232">
        <f>VLOOKUP(BC$4,'Tüpoloogia tabel'!$C$1:$T$51,MATCH($A147,'Tüpoloogia tabel'!$C$1:$T$1,0),FALSE)</f>
        <v>0.35</v>
      </c>
      <c r="BD147" s="232">
        <f>VLOOKUP(BD$4,'Tüpoloogia tabel'!$C$1:$T$51,MATCH($A147,'Tüpoloogia tabel'!$C$1:$T$1,0),FALSE)</f>
        <v>0.35</v>
      </c>
      <c r="BE147" s="232">
        <f>VLOOKUP(BE$4,'Tüpoloogia tabel'!$C$1:$T$51,MATCH($A147,'Tüpoloogia tabel'!$C$1:$T$1,0),FALSE)</f>
        <v>0.30000000000000049</v>
      </c>
      <c r="BF147" s="16">
        <f>VLOOKUP(BF$4,'Tüpoloogia tabel'!$C$1:$T$51,MATCH($A147,'Tüpoloogia tabel'!$C$1:$T$1,0),FALSE)</f>
        <v>1.8000000000000023</v>
      </c>
      <c r="BG147" s="16">
        <f>VLOOKUP(BG$4,'Tüpoloogia tabel'!$C$1:$T$51,MATCH($A147,'Tüpoloogia tabel'!$C$1:$T$1,0),FALSE)</f>
        <v>2.1999999999999957</v>
      </c>
      <c r="BH147" s="16">
        <f>VLOOKUP(BH$4,'Tüpoloogia tabel'!$C$1:$T$51,MATCH($A147,'Tüpoloogia tabel'!$C$1:$T$1,0),FALSE)</f>
        <v>1.4599999999999991</v>
      </c>
      <c r="BI147" s="16">
        <f>VLOOKUP(BI$4,'Tüpoloogia tabel'!$C$1:$T$51,MATCH($A147,'Tüpoloogia tabel'!$C$1:$T$1,0),FALSE)</f>
        <v>1.5793333333333326</v>
      </c>
      <c r="BJ147" s="16">
        <f>VLOOKUP(BJ$4,'Tüpoloogia tabel'!$C$1:$T$51,MATCH($A147,'Tüpoloogia tabel'!$C$1:$T$1,0),FALSE)</f>
        <v>0.8</v>
      </c>
      <c r="BK147" s="16">
        <f>VLOOKUP(BK$4,'Tüpoloogia tabel'!$C$1:$T$51,MATCH($A147,'Tüpoloogia tabel'!$C$1:$T$1,0),FALSE)</f>
        <v>2.0649999999999999</v>
      </c>
      <c r="BL147" s="216">
        <f t="shared" si="174"/>
        <v>10267.790007149786</v>
      </c>
      <c r="BM147" s="1">
        <v>4</v>
      </c>
      <c r="BN147" s="1">
        <v>0</v>
      </c>
      <c r="BO147" s="1">
        <f t="shared" si="175"/>
        <v>30</v>
      </c>
      <c r="BP147" s="217">
        <f t="shared" si="176"/>
        <v>327.14067101068588</v>
      </c>
      <c r="BQ147" s="217">
        <f t="shared" ref="BQ147:BS147" si="201">BP147</f>
        <v>327.14067101068588</v>
      </c>
      <c r="BR147" s="217">
        <f t="shared" si="201"/>
        <v>327.14067101068588</v>
      </c>
      <c r="BS147" s="217">
        <f t="shared" si="201"/>
        <v>327.14067101068588</v>
      </c>
      <c r="BT147" s="217">
        <f t="shared" si="178"/>
        <v>654.28134202137176</v>
      </c>
      <c r="BU147" s="217">
        <f t="shared" si="179"/>
        <v>1800.661404424575</v>
      </c>
      <c r="BV147" s="217">
        <f t="shared" si="180"/>
        <v>2021.1541367847151</v>
      </c>
      <c r="BW147" s="217">
        <f t="shared" si="181"/>
        <v>1205.0895520759607</v>
      </c>
      <c r="BX147" s="216">
        <f t="shared" si="182"/>
        <v>1.064260798223889</v>
      </c>
      <c r="BY147" s="216">
        <f t="shared" si="186"/>
        <v>1283.49852265801</v>
      </c>
      <c r="BZ147" s="216">
        <f t="shared" si="187"/>
        <v>12756.378081883757</v>
      </c>
      <c r="CA147" s="216">
        <f t="shared" si="188"/>
        <v>11551.288529807796</v>
      </c>
      <c r="CB147" s="218">
        <f t="shared" si="183"/>
        <v>2.8139591535501314</v>
      </c>
    </row>
    <row r="148" spans="1:80" x14ac:dyDescent="0.25">
      <c r="A148" s="248" t="s">
        <v>475</v>
      </c>
      <c r="B148" s="231" t="s">
        <v>726</v>
      </c>
      <c r="C148" s="231" t="s">
        <v>462</v>
      </c>
      <c r="D148" s="249">
        <v>9</v>
      </c>
      <c r="E148" s="249">
        <v>4</v>
      </c>
      <c r="F148" s="250"/>
      <c r="G148" s="15">
        <f>(VLOOKUP(G$4,'Tüpoloogia tabel'!$C$1:$T$51,MATCH($A148,'Tüpoloogia tabel'!$C$1:$T$1,0),FALSE))*D148</f>
        <v>1807.9523852223817</v>
      </c>
      <c r="H148" s="15">
        <f>(VLOOKUP(H$4,'Tüpoloogia tabel'!$C$1:$T$51,MATCH($A148,'Tüpoloogia tabel'!$C$1:$T$1,0),FALSE))*D148*E148</f>
        <v>88.62251742160278</v>
      </c>
      <c r="I148" s="15">
        <f>(VLOOKUP(I$4,'Tüpoloogia tabel'!$C$1:$T$51,MATCH($A148,'Tüpoloogia tabel'!$C$1:$T$1,0),FALSE))*D148*E148</f>
        <v>308.11758300881337</v>
      </c>
      <c r="J148" s="15">
        <f>(VLOOKUP(J$4,'Tüpoloogia tabel'!$C$1:$T$51,MATCH($A148,'Tüpoloogia tabel'!$C$1:$T$1,0),FALSE))*D148*E148</f>
        <v>6842.8977550727632</v>
      </c>
      <c r="K148" s="15">
        <f>(VLOOKUP(K$4,'Tüpoloogia tabel'!$C$1:$T$51,MATCH($A148,'Tüpoloogia tabel'!$C$1:$T$1,0),FALSE))*D148*E148</f>
        <v>5473.3267966284093</v>
      </c>
      <c r="L148" s="244">
        <f>VLOOKUP(L$4,'Tüpoloogia tabel'!$C$1:$T$51,MATCH($A148,'Tüpoloogia tabel'!$C$1:$T$1,0),FALSE)</f>
        <v>38.414634146341463</v>
      </c>
      <c r="M148" s="228">
        <f>VLOOKUP(M$4,'Tüpoloogia tabel'!$C$1:$T$51,MATCH($A148,'Tüpoloogia tabel'!$C$1:$T$1,0),FALSE)</f>
        <v>58.536585365853654</v>
      </c>
      <c r="N148" s="228">
        <f>VLOOKUP(N$4,'Tüpoloogia tabel'!$C$1:$T$51,MATCH($A148,'Tüpoloogia tabel'!$C$1:$T$1,0),FALSE)</f>
        <v>95.121951219512198</v>
      </c>
      <c r="O148" s="245">
        <f>VLOOKUP(O$4,'Tüpoloogia tabel'!$C$1:$T$51,MATCH($A148,'Tüpoloogia tabel'!$C$1:$T$1,0),FALSE)</f>
        <v>0.22223966917021121</v>
      </c>
      <c r="P148" s="228">
        <f>VLOOKUP(P$4,'Tüpoloogia tabel'!$C$1:$T$51,MATCH($A148,'Tüpoloogia tabel'!$C$1:$T$1,0),FALSE)</f>
        <v>15.24390243902439</v>
      </c>
      <c r="Q148" s="335">
        <f t="shared" si="167"/>
        <v>12234.49613176602</v>
      </c>
      <c r="R148" s="336">
        <f t="shared" si="184"/>
        <v>9479.8657589781105</v>
      </c>
      <c r="S148" s="14">
        <f t="shared" si="168"/>
        <v>1807.9523852223817</v>
      </c>
      <c r="T148" s="336">
        <f t="shared" si="169"/>
        <v>1807.9523852223817</v>
      </c>
      <c r="U148" s="4">
        <f t="shared" si="170"/>
        <v>35.639999999999979</v>
      </c>
      <c r="V148" s="337">
        <f t="shared" si="171"/>
        <v>2718.9903727879091</v>
      </c>
      <c r="W148" s="338">
        <f t="shared" si="172"/>
        <v>3.6566725950350984</v>
      </c>
      <c r="X148" s="228">
        <f>VLOOKUP(X$4,'Tüpoloogia tabel'!$C$1:$T$51,MATCH($A148,'Tüpoloogia tabel'!$C$1:$T$1,0),FALSE)</f>
        <v>217.7103448275862</v>
      </c>
      <c r="Y148" s="228">
        <f>VLOOKUP(Y$4,'Tüpoloogia tabel'!$C$1:$T$51,MATCH($A148,'Tüpoloogia tabel'!$C$1:$T$1,0),FALSE)</f>
        <v>139.35862068965517</v>
      </c>
      <c r="Z148" s="229">
        <f>VLOOKUP(Z$4,'Tüpoloogia tabel'!$C$1:$T$51,MATCH($A148,'Tüpoloogia tabel'!$C$1:$T$1,0),FALSE)</f>
        <v>46.4</v>
      </c>
      <c r="AA148" s="235"/>
      <c r="AB148" s="235"/>
      <c r="AC148" s="15">
        <f>VLOOKUP(AC$4,'Tüpoloogia tabel'!$C$1:$T$51,MATCH($A148,'Tüpoloogia tabel'!$C$1:$T$1,0),FALSE)</f>
        <v>3.6636504065040651</v>
      </c>
      <c r="AD148" s="15">
        <f>VLOOKUP(AD$4,'Tüpoloogia tabel'!$C$1:$T$51,MATCH($A148,'Tüpoloogia tabel'!$C$1:$T$1,0),FALSE)</f>
        <v>2.5</v>
      </c>
      <c r="AE148" s="15">
        <f>VLOOKUP(AE$4,'Tüpoloogia tabel'!$C$1:$T$51,MATCH($A148,'Tüpoloogia tabel'!$C$1:$T$1,0),FALSE)</f>
        <v>2.2000000000000002</v>
      </c>
      <c r="AF148" s="15">
        <f>VLOOKUP(AF$4,'Tüpoloogia tabel'!$C$1:$T$51,MATCH($A148,'Tüpoloogia tabel'!$C$1:$T$1,0),FALSE)</f>
        <v>11.821259842519693</v>
      </c>
      <c r="AG148" s="15">
        <f>VLOOKUP(AG$4,'Tüpoloogia tabel'!$C$1:$T$51,MATCH($A148,'Tüpoloogia tabel'!$C$1:$T$1,0),FALSE)</f>
        <v>16.861008406980361</v>
      </c>
      <c r="AH148" s="15">
        <f>(VLOOKUP(AH$4,'Tüpoloogia tabel'!$C$1:$T$51,MATCH($A148,'Tüpoloogia tabel'!$C$1:$T$1,0),FALSE))*E148</f>
        <v>10</v>
      </c>
      <c r="AI148" s="15">
        <f>(VLOOKUP(AI$4,'Tüpoloogia tabel'!$C$1:$T$51,MATCH($A148,'Tüpoloogia tabel'!$C$1:$T$1,0),FALSE))*D148*E148</f>
        <v>18079.523852223814</v>
      </c>
      <c r="AJ148" s="15">
        <f t="shared" si="173"/>
        <v>327.14067101068588</v>
      </c>
      <c r="AK148" s="15">
        <f>VLOOKUP(AK$4,'Tüpoloogia tabel'!$C$1:$T$51,MATCH($A148,'Tüpoloogia tabel'!$C$1:$T$1,0),FALSE)</f>
        <v>0.8</v>
      </c>
      <c r="AL148" s="15">
        <f>VLOOKUP(AL$4,'Tüpoloogia tabel'!$C$1:$T$51,MATCH($A148,'Tüpoloogia tabel'!$C$1:$T$1,0),FALSE)</f>
        <v>0.8</v>
      </c>
      <c r="AM148" s="15">
        <f>VLOOKUP(AM$4,'Tüpoloogia tabel'!$C$1:$T$51,MATCH($A148,'Tüpoloogia tabel'!$C$1:$T$1,0),FALSE)</f>
        <v>0.7</v>
      </c>
      <c r="AN148" s="15">
        <f>VLOOKUP(AN$4,'Tüpoloogia tabel'!$C$1:$T$51,MATCH($A148,'Tüpoloogia tabel'!$C$1:$T$1,0),FALSE)</f>
        <v>0.7</v>
      </c>
      <c r="AO148" s="15">
        <f>VLOOKUP(AO$4,'Tüpoloogia tabel'!$C$1:$T$51,MATCH($A148,'Tüpoloogia tabel'!$C$1:$T$1,0),FALSE)</f>
        <v>2.99</v>
      </c>
      <c r="AP148" s="15">
        <f>VLOOKUP(AP$4,'Tüpoloogia tabel'!$C$1:$T$51,MATCH($A148,'Tüpoloogia tabel'!$C$1:$T$1,0),FALSE)</f>
        <v>2</v>
      </c>
      <c r="AQ148" s="15">
        <f>VLOOKUP(AQ$4,'Tüpoloogia tabel'!$C$1:$T$51,MATCH($A148,'Tüpoloogia tabel'!$C$1:$T$1,0),FALSE)</f>
        <v>2.9</v>
      </c>
      <c r="AR148" s="16">
        <f>VLOOKUP(AR$4,'Tüpoloogia tabel'!$C$1:$T$51,MATCH($A148,'Tüpoloogia tabel'!$C$1:$T$1,0),FALSE)</f>
        <v>0.26</v>
      </c>
      <c r="AS148" s="16">
        <f>VLOOKUP(AS$4,'Tüpoloogia tabel'!$C$1:$T$51,MATCH($A148,'Tüpoloogia tabel'!$C$1:$T$1,0),FALSE)</f>
        <v>0.49</v>
      </c>
      <c r="AT148" s="16">
        <f>VLOOKUP(AT$4,'Tüpoloogia tabel'!$C$1:$T$51,MATCH($A148,'Tüpoloogia tabel'!$C$1:$T$1,0),FALSE)</f>
        <v>0.40500000000000003</v>
      </c>
      <c r="AU148" s="16">
        <f>VLOOKUP(AU$4,'Tüpoloogia tabel'!$C$1:$T$51,MATCH($A148,'Tüpoloogia tabel'!$C$1:$T$1,0),FALSE)</f>
        <v>0.15</v>
      </c>
      <c r="AV148" s="16">
        <f>VLOOKUP(AV$4,'Tüpoloogia tabel'!$C$1:$T$51,MATCH($A148,'Tüpoloogia tabel'!$C$1:$T$1,0),FALSE)</f>
        <v>0.2</v>
      </c>
      <c r="AW148" s="16">
        <f>VLOOKUP(AW$4,'Tüpoloogia tabel'!$C$1:$T$51,MATCH($A148,'Tüpoloogia tabel'!$C$1:$T$1,0),FALSE)</f>
        <v>0.01</v>
      </c>
      <c r="AX148" s="16">
        <f>VLOOKUP(AX$4,'Tüpoloogia tabel'!$C$1:$T$51,MATCH($A148,'Tüpoloogia tabel'!$C$1:$T$1,0),FALSE)</f>
        <v>0</v>
      </c>
      <c r="AY148" s="16">
        <f>VLOOKUP(AY$4,'Tüpoloogia tabel'!$C$1:$T$51,MATCH($A148,'Tüpoloogia tabel'!$C$1:$T$1,0),FALSE)</f>
        <v>0.42</v>
      </c>
      <c r="AZ148" s="16">
        <f>VLOOKUP(AZ$4,'Tüpoloogia tabel'!$C$1:$T$51,MATCH($A148,'Tüpoloogia tabel'!$C$1:$T$1,0),FALSE)</f>
        <v>4.4000000000000004</v>
      </c>
      <c r="BA148" s="232">
        <f>VLOOKUP(BA$4,'Tüpoloogia tabel'!$C$1:$T$51,MATCH($A148,'Tüpoloogia tabel'!$C$1:$T$1,0),FALSE)</f>
        <v>0.30000000000000049</v>
      </c>
      <c r="BB148" s="232">
        <f>VLOOKUP(BB$4,'Tüpoloogia tabel'!$C$1:$T$51,MATCH($A148,'Tüpoloogia tabel'!$C$1:$T$1,0),FALSE)</f>
        <v>0.41499999999999998</v>
      </c>
      <c r="BC148" s="232">
        <f>VLOOKUP(BC$4,'Tüpoloogia tabel'!$C$1:$T$51,MATCH($A148,'Tüpoloogia tabel'!$C$1:$T$1,0),FALSE)</f>
        <v>0.35</v>
      </c>
      <c r="BD148" s="232">
        <f>VLOOKUP(BD$4,'Tüpoloogia tabel'!$C$1:$T$51,MATCH($A148,'Tüpoloogia tabel'!$C$1:$T$1,0),FALSE)</f>
        <v>0.35</v>
      </c>
      <c r="BE148" s="232">
        <f>VLOOKUP(BE$4,'Tüpoloogia tabel'!$C$1:$T$51,MATCH($A148,'Tüpoloogia tabel'!$C$1:$T$1,0),FALSE)</f>
        <v>0.30000000000000049</v>
      </c>
      <c r="BF148" s="16">
        <f>VLOOKUP(BF$4,'Tüpoloogia tabel'!$C$1:$T$51,MATCH($A148,'Tüpoloogia tabel'!$C$1:$T$1,0),FALSE)</f>
        <v>1.8000000000000023</v>
      </c>
      <c r="BG148" s="16">
        <f>VLOOKUP(BG$4,'Tüpoloogia tabel'!$C$1:$T$51,MATCH($A148,'Tüpoloogia tabel'!$C$1:$T$1,0),FALSE)</f>
        <v>2.1999999999999957</v>
      </c>
      <c r="BH148" s="16">
        <f>VLOOKUP(BH$4,'Tüpoloogia tabel'!$C$1:$T$51,MATCH($A148,'Tüpoloogia tabel'!$C$1:$T$1,0),FALSE)</f>
        <v>1.4599999999999991</v>
      </c>
      <c r="BI148" s="16">
        <f>VLOOKUP(BI$4,'Tüpoloogia tabel'!$C$1:$T$51,MATCH($A148,'Tüpoloogia tabel'!$C$1:$T$1,0),FALSE)</f>
        <v>1.5793333333333326</v>
      </c>
      <c r="BJ148" s="16">
        <f>VLOOKUP(BJ$4,'Tüpoloogia tabel'!$C$1:$T$51,MATCH($A148,'Tüpoloogia tabel'!$C$1:$T$1,0),FALSE)</f>
        <v>0.8</v>
      </c>
      <c r="BK148" s="16">
        <f>VLOOKUP(BK$4,'Tüpoloogia tabel'!$C$1:$T$51,MATCH($A148,'Tüpoloogia tabel'!$C$1:$T$1,0),FALSE)</f>
        <v>2.0649999999999999</v>
      </c>
      <c r="BL148" s="216">
        <f t="shared" si="174"/>
        <v>16076.98096787067</v>
      </c>
      <c r="BM148" s="1">
        <v>4</v>
      </c>
      <c r="BN148" s="1">
        <v>0</v>
      </c>
      <c r="BO148" s="1">
        <f t="shared" si="175"/>
        <v>40</v>
      </c>
      <c r="BP148" s="217">
        <f t="shared" si="176"/>
        <v>327.14067101068588</v>
      </c>
      <c r="BQ148" s="217">
        <f t="shared" ref="BQ148:BS148" si="202">BP148</f>
        <v>327.14067101068588</v>
      </c>
      <c r="BR148" s="217">
        <f t="shared" si="202"/>
        <v>327.14067101068588</v>
      </c>
      <c r="BS148" s="217">
        <f t="shared" si="202"/>
        <v>327.14067101068588</v>
      </c>
      <c r="BT148" s="217">
        <f t="shared" si="178"/>
        <v>981.42201303205763</v>
      </c>
      <c r="BU148" s="217">
        <f t="shared" si="179"/>
        <v>3171.1758300881338</v>
      </c>
      <c r="BV148" s="217">
        <f t="shared" si="180"/>
        <v>3583.9285721216643</v>
      </c>
      <c r="BW148" s="217">
        <f t="shared" si="181"/>
        <v>1867.3262216275864</v>
      </c>
      <c r="BX148" s="216">
        <f t="shared" si="182"/>
        <v>1.7162992631874714</v>
      </c>
      <c r="BY148" s="216">
        <f t="shared" si="186"/>
        <v>2069.8569114040906</v>
      </c>
      <c r="BZ148" s="216">
        <f t="shared" si="187"/>
        <v>20014.164100902348</v>
      </c>
      <c r="CA148" s="216">
        <f t="shared" si="188"/>
        <v>18146.837879274761</v>
      </c>
      <c r="CB148" s="218">
        <f t="shared" si="183"/>
        <v>3.315504181196212</v>
      </c>
    </row>
    <row r="149" spans="1:80" x14ac:dyDescent="0.25">
      <c r="A149" s="248" t="s">
        <v>475</v>
      </c>
      <c r="B149" s="231" t="s">
        <v>727</v>
      </c>
      <c r="C149" s="231" t="s">
        <v>462</v>
      </c>
      <c r="D149" s="249">
        <v>9</v>
      </c>
      <c r="E149" s="249">
        <v>5</v>
      </c>
      <c r="F149" s="250"/>
      <c r="G149" s="15">
        <f>(VLOOKUP(G$4,'Tüpoloogia tabel'!$C$1:$T$51,MATCH($A149,'Tüpoloogia tabel'!$C$1:$T$1,0),FALSE))*D149</f>
        <v>1807.9523852223817</v>
      </c>
      <c r="H149" s="15">
        <f>(VLOOKUP(H$4,'Tüpoloogia tabel'!$C$1:$T$51,MATCH($A149,'Tüpoloogia tabel'!$C$1:$T$1,0),FALSE))*D149*E149</f>
        <v>110.77814677700347</v>
      </c>
      <c r="I149" s="15">
        <f>(VLOOKUP(I$4,'Tüpoloogia tabel'!$C$1:$T$51,MATCH($A149,'Tüpoloogia tabel'!$C$1:$T$1,0),FALSE))*D149*E149</f>
        <v>385.14697876101673</v>
      </c>
      <c r="J149" s="15">
        <f>(VLOOKUP(J$4,'Tüpoloogia tabel'!$C$1:$T$51,MATCH($A149,'Tüpoloogia tabel'!$C$1:$T$1,0),FALSE))*D149*E149</f>
        <v>8553.6221938409544</v>
      </c>
      <c r="K149" s="15">
        <f>(VLOOKUP(K$4,'Tüpoloogia tabel'!$C$1:$T$51,MATCH($A149,'Tüpoloogia tabel'!$C$1:$T$1,0),FALSE))*D149*E149</f>
        <v>6841.6584957855121</v>
      </c>
      <c r="L149" s="244">
        <f>VLOOKUP(L$4,'Tüpoloogia tabel'!$C$1:$T$51,MATCH($A149,'Tüpoloogia tabel'!$C$1:$T$1,0),FALSE)</f>
        <v>38.414634146341463</v>
      </c>
      <c r="M149" s="228">
        <f>VLOOKUP(M$4,'Tüpoloogia tabel'!$C$1:$T$51,MATCH($A149,'Tüpoloogia tabel'!$C$1:$T$1,0),FALSE)</f>
        <v>58.536585365853654</v>
      </c>
      <c r="N149" s="228">
        <f>VLOOKUP(N$4,'Tüpoloogia tabel'!$C$1:$T$51,MATCH($A149,'Tüpoloogia tabel'!$C$1:$T$1,0),FALSE)</f>
        <v>95.121951219512198</v>
      </c>
      <c r="O149" s="245">
        <f>VLOOKUP(O$4,'Tüpoloogia tabel'!$C$1:$T$51,MATCH($A149,'Tüpoloogia tabel'!$C$1:$T$1,0),FALSE)</f>
        <v>0.22223966917021121</v>
      </c>
      <c r="P149" s="228">
        <f>VLOOKUP(P$4,'Tüpoloogia tabel'!$C$1:$T$51,MATCH($A149,'Tüpoloogia tabel'!$C$1:$T$1,0),FALSE)</f>
        <v>15.24390243902439</v>
      </c>
      <c r="Q149" s="335">
        <f t="shared" si="167"/>
        <v>19086.847056278104</v>
      </c>
      <c r="R149" s="336">
        <f t="shared" si="184"/>
        <v>14809.35248098844</v>
      </c>
      <c r="S149" s="14">
        <f t="shared" si="168"/>
        <v>1807.9523852223817</v>
      </c>
      <c r="T149" s="336">
        <f t="shared" si="169"/>
        <v>1807.9523852223817</v>
      </c>
      <c r="U149" s="4">
        <f t="shared" si="170"/>
        <v>35.639999999999979</v>
      </c>
      <c r="V149" s="337">
        <f t="shared" si="171"/>
        <v>4241.8545752896653</v>
      </c>
      <c r="W149" s="338">
        <f t="shared" si="172"/>
        <v>4.2876655359961546</v>
      </c>
      <c r="X149" s="228">
        <f>VLOOKUP(X$4,'Tüpoloogia tabel'!$C$1:$T$51,MATCH($A149,'Tüpoloogia tabel'!$C$1:$T$1,0),FALSE)</f>
        <v>217.7103448275862</v>
      </c>
      <c r="Y149" s="228">
        <f>VLOOKUP(Y$4,'Tüpoloogia tabel'!$C$1:$T$51,MATCH($A149,'Tüpoloogia tabel'!$C$1:$T$1,0),FALSE)</f>
        <v>139.35862068965517</v>
      </c>
      <c r="Z149" s="229">
        <f>VLOOKUP(Z$4,'Tüpoloogia tabel'!$C$1:$T$51,MATCH($A149,'Tüpoloogia tabel'!$C$1:$T$1,0),FALSE)</f>
        <v>46.4</v>
      </c>
      <c r="AA149" s="235"/>
      <c r="AB149" s="235"/>
      <c r="AC149" s="15">
        <f>VLOOKUP(AC$4,'Tüpoloogia tabel'!$C$1:$T$51,MATCH($A149,'Tüpoloogia tabel'!$C$1:$T$1,0),FALSE)</f>
        <v>3.6636504065040651</v>
      </c>
      <c r="AD149" s="15">
        <f>VLOOKUP(AD$4,'Tüpoloogia tabel'!$C$1:$T$51,MATCH($A149,'Tüpoloogia tabel'!$C$1:$T$1,0),FALSE)</f>
        <v>2.5</v>
      </c>
      <c r="AE149" s="15">
        <f>VLOOKUP(AE$4,'Tüpoloogia tabel'!$C$1:$T$51,MATCH($A149,'Tüpoloogia tabel'!$C$1:$T$1,0),FALSE)</f>
        <v>2.2000000000000002</v>
      </c>
      <c r="AF149" s="15">
        <f>VLOOKUP(AF$4,'Tüpoloogia tabel'!$C$1:$T$51,MATCH($A149,'Tüpoloogia tabel'!$C$1:$T$1,0),FALSE)</f>
        <v>11.821259842519693</v>
      </c>
      <c r="AG149" s="15">
        <f>VLOOKUP(AG$4,'Tüpoloogia tabel'!$C$1:$T$51,MATCH($A149,'Tüpoloogia tabel'!$C$1:$T$1,0),FALSE)</f>
        <v>16.861008406980361</v>
      </c>
      <c r="AH149" s="15">
        <f>(VLOOKUP(AH$4,'Tüpoloogia tabel'!$C$1:$T$51,MATCH($A149,'Tüpoloogia tabel'!$C$1:$T$1,0),FALSE))*E149</f>
        <v>12.5</v>
      </c>
      <c r="AI149" s="15">
        <f>(VLOOKUP(AI$4,'Tüpoloogia tabel'!$C$1:$T$51,MATCH($A149,'Tüpoloogia tabel'!$C$1:$T$1,0),FALSE))*D149*E149</f>
        <v>22599.40481527977</v>
      </c>
      <c r="AJ149" s="15">
        <f t="shared" si="173"/>
        <v>327.14067101068588</v>
      </c>
      <c r="AK149" s="15">
        <f>VLOOKUP(AK$4,'Tüpoloogia tabel'!$C$1:$T$51,MATCH($A149,'Tüpoloogia tabel'!$C$1:$T$1,0),FALSE)</f>
        <v>0.8</v>
      </c>
      <c r="AL149" s="15">
        <f>VLOOKUP(AL$4,'Tüpoloogia tabel'!$C$1:$T$51,MATCH($A149,'Tüpoloogia tabel'!$C$1:$T$1,0),FALSE)</f>
        <v>0.8</v>
      </c>
      <c r="AM149" s="15">
        <f>VLOOKUP(AM$4,'Tüpoloogia tabel'!$C$1:$T$51,MATCH($A149,'Tüpoloogia tabel'!$C$1:$T$1,0),FALSE)</f>
        <v>0.7</v>
      </c>
      <c r="AN149" s="15">
        <f>VLOOKUP(AN$4,'Tüpoloogia tabel'!$C$1:$T$51,MATCH($A149,'Tüpoloogia tabel'!$C$1:$T$1,0),FALSE)</f>
        <v>0.7</v>
      </c>
      <c r="AO149" s="15">
        <f>VLOOKUP(AO$4,'Tüpoloogia tabel'!$C$1:$T$51,MATCH($A149,'Tüpoloogia tabel'!$C$1:$T$1,0),FALSE)</f>
        <v>2.99</v>
      </c>
      <c r="AP149" s="15">
        <f>VLOOKUP(AP$4,'Tüpoloogia tabel'!$C$1:$T$51,MATCH($A149,'Tüpoloogia tabel'!$C$1:$T$1,0),FALSE)</f>
        <v>2</v>
      </c>
      <c r="AQ149" s="15">
        <f>VLOOKUP(AQ$4,'Tüpoloogia tabel'!$C$1:$T$51,MATCH($A149,'Tüpoloogia tabel'!$C$1:$T$1,0),FALSE)</f>
        <v>2.9</v>
      </c>
      <c r="AR149" s="16">
        <f>VLOOKUP(AR$4,'Tüpoloogia tabel'!$C$1:$T$51,MATCH($A149,'Tüpoloogia tabel'!$C$1:$T$1,0),FALSE)</f>
        <v>0.26</v>
      </c>
      <c r="AS149" s="16">
        <f>VLOOKUP(AS$4,'Tüpoloogia tabel'!$C$1:$T$51,MATCH($A149,'Tüpoloogia tabel'!$C$1:$T$1,0),FALSE)</f>
        <v>0.49</v>
      </c>
      <c r="AT149" s="16">
        <f>VLOOKUP(AT$4,'Tüpoloogia tabel'!$C$1:$T$51,MATCH($A149,'Tüpoloogia tabel'!$C$1:$T$1,0),FALSE)</f>
        <v>0.40500000000000003</v>
      </c>
      <c r="AU149" s="16">
        <f>VLOOKUP(AU$4,'Tüpoloogia tabel'!$C$1:$T$51,MATCH($A149,'Tüpoloogia tabel'!$C$1:$T$1,0),FALSE)</f>
        <v>0.15</v>
      </c>
      <c r="AV149" s="16">
        <f>VLOOKUP(AV$4,'Tüpoloogia tabel'!$C$1:$T$51,MATCH($A149,'Tüpoloogia tabel'!$C$1:$T$1,0),FALSE)</f>
        <v>0.2</v>
      </c>
      <c r="AW149" s="16">
        <f>VLOOKUP(AW$4,'Tüpoloogia tabel'!$C$1:$T$51,MATCH($A149,'Tüpoloogia tabel'!$C$1:$T$1,0),FALSE)</f>
        <v>0.01</v>
      </c>
      <c r="AX149" s="16">
        <f>VLOOKUP(AX$4,'Tüpoloogia tabel'!$C$1:$T$51,MATCH($A149,'Tüpoloogia tabel'!$C$1:$T$1,0),FALSE)</f>
        <v>0</v>
      </c>
      <c r="AY149" s="16">
        <f>VLOOKUP(AY$4,'Tüpoloogia tabel'!$C$1:$T$51,MATCH($A149,'Tüpoloogia tabel'!$C$1:$T$1,0),FALSE)</f>
        <v>0.42</v>
      </c>
      <c r="AZ149" s="16">
        <f>VLOOKUP(AZ$4,'Tüpoloogia tabel'!$C$1:$T$51,MATCH($A149,'Tüpoloogia tabel'!$C$1:$T$1,0),FALSE)</f>
        <v>4.4000000000000004</v>
      </c>
      <c r="BA149" s="232">
        <f>VLOOKUP(BA$4,'Tüpoloogia tabel'!$C$1:$T$51,MATCH($A149,'Tüpoloogia tabel'!$C$1:$T$1,0),FALSE)</f>
        <v>0.30000000000000049</v>
      </c>
      <c r="BB149" s="232">
        <f>VLOOKUP(BB$4,'Tüpoloogia tabel'!$C$1:$T$51,MATCH($A149,'Tüpoloogia tabel'!$C$1:$T$1,0),FALSE)</f>
        <v>0.41499999999999998</v>
      </c>
      <c r="BC149" s="232">
        <f>VLOOKUP(BC$4,'Tüpoloogia tabel'!$C$1:$T$51,MATCH($A149,'Tüpoloogia tabel'!$C$1:$T$1,0),FALSE)</f>
        <v>0.35</v>
      </c>
      <c r="BD149" s="232">
        <f>VLOOKUP(BD$4,'Tüpoloogia tabel'!$C$1:$T$51,MATCH($A149,'Tüpoloogia tabel'!$C$1:$T$1,0),FALSE)</f>
        <v>0.35</v>
      </c>
      <c r="BE149" s="232">
        <f>VLOOKUP(BE$4,'Tüpoloogia tabel'!$C$1:$T$51,MATCH($A149,'Tüpoloogia tabel'!$C$1:$T$1,0),FALSE)</f>
        <v>0.30000000000000049</v>
      </c>
      <c r="BF149" s="16">
        <f>VLOOKUP(BF$4,'Tüpoloogia tabel'!$C$1:$T$51,MATCH($A149,'Tüpoloogia tabel'!$C$1:$T$1,0),FALSE)</f>
        <v>1.8000000000000023</v>
      </c>
      <c r="BG149" s="16">
        <f>VLOOKUP(BG$4,'Tüpoloogia tabel'!$C$1:$T$51,MATCH($A149,'Tüpoloogia tabel'!$C$1:$T$1,0),FALSE)</f>
        <v>2.1999999999999957</v>
      </c>
      <c r="BH149" s="16">
        <f>VLOOKUP(BH$4,'Tüpoloogia tabel'!$C$1:$T$51,MATCH($A149,'Tüpoloogia tabel'!$C$1:$T$1,0),FALSE)</f>
        <v>1.4599999999999991</v>
      </c>
      <c r="BI149" s="16">
        <f>VLOOKUP(BI$4,'Tüpoloogia tabel'!$C$1:$T$51,MATCH($A149,'Tüpoloogia tabel'!$C$1:$T$1,0),FALSE)</f>
        <v>1.5793333333333326</v>
      </c>
      <c r="BJ149" s="16">
        <f>VLOOKUP(BJ$4,'Tüpoloogia tabel'!$C$1:$T$51,MATCH($A149,'Tüpoloogia tabel'!$C$1:$T$1,0),FALSE)</f>
        <v>0.8</v>
      </c>
      <c r="BK149" s="16">
        <f>VLOOKUP(BK$4,'Tüpoloogia tabel'!$C$1:$T$51,MATCH($A149,'Tüpoloogia tabel'!$C$1:$T$1,0),FALSE)</f>
        <v>2.0649999999999999</v>
      </c>
      <c r="BL149" s="216">
        <f t="shared" si="174"/>
        <v>23538.585170732622</v>
      </c>
      <c r="BM149" s="1">
        <v>4</v>
      </c>
      <c r="BN149" s="1">
        <v>0</v>
      </c>
      <c r="BO149" s="1">
        <f t="shared" si="175"/>
        <v>50</v>
      </c>
      <c r="BP149" s="217">
        <f t="shared" si="176"/>
        <v>327.14067101068588</v>
      </c>
      <c r="BQ149" s="217">
        <f t="shared" ref="BQ149:BS149" si="203">BP149</f>
        <v>327.14067101068588</v>
      </c>
      <c r="BR149" s="217">
        <f t="shared" si="203"/>
        <v>327.14067101068588</v>
      </c>
      <c r="BS149" s="217">
        <f t="shared" si="203"/>
        <v>327.14067101068588</v>
      </c>
      <c r="BT149" s="217">
        <f t="shared" si="178"/>
        <v>1308.5626840427435</v>
      </c>
      <c r="BU149" s="217">
        <f t="shared" si="179"/>
        <v>4926.8372345127091</v>
      </c>
      <c r="BV149" s="217">
        <f t="shared" si="180"/>
        <v>5591.2312023296327</v>
      </c>
      <c r="BW149" s="217">
        <f t="shared" si="181"/>
        <v>2716.2647330250397</v>
      </c>
      <c r="BX149" s="216">
        <f t="shared" si="182"/>
        <v>2.5538088206278373</v>
      </c>
      <c r="BY149" s="216">
        <f t="shared" si="186"/>
        <v>3079.8934376771717</v>
      </c>
      <c r="BZ149" s="216">
        <f t="shared" si="187"/>
        <v>29334.743341434834</v>
      </c>
      <c r="CA149" s="216">
        <f t="shared" si="188"/>
        <v>26618.478608409794</v>
      </c>
      <c r="CB149" s="218">
        <f t="shared" si="183"/>
        <v>3.8906470740693764</v>
      </c>
    </row>
    <row r="150" spans="1:80" x14ac:dyDescent="0.25">
      <c r="A150" s="248" t="s">
        <v>475</v>
      </c>
      <c r="B150" s="231" t="s">
        <v>728</v>
      </c>
      <c r="C150" s="231" t="s">
        <v>462</v>
      </c>
      <c r="D150" s="249">
        <v>10</v>
      </c>
      <c r="E150" s="249">
        <v>1</v>
      </c>
      <c r="F150" s="250"/>
      <c r="G150" s="15">
        <f>(VLOOKUP(G$4,'Tüpoloogia tabel'!$C$1:$T$51,MATCH($A150,'Tüpoloogia tabel'!$C$1:$T$1,0),FALSE))*D150</f>
        <v>2008.835983580424</v>
      </c>
      <c r="H150" s="15">
        <f>(VLOOKUP(H$4,'Tüpoloogia tabel'!$C$1:$T$51,MATCH($A150,'Tüpoloogia tabel'!$C$1:$T$1,0),FALSE))*D150*E150</f>
        <v>24.617365950445219</v>
      </c>
      <c r="I150" s="15">
        <f>(VLOOKUP(I$4,'Tüpoloogia tabel'!$C$1:$T$51,MATCH($A150,'Tüpoloogia tabel'!$C$1:$T$1,0),FALSE))*D150*E150</f>
        <v>85.58821750244816</v>
      </c>
      <c r="J150" s="15">
        <f>(VLOOKUP(J$4,'Tüpoloogia tabel'!$C$1:$T$51,MATCH($A150,'Tüpoloogia tabel'!$C$1:$T$1,0),FALSE))*D150*E150</f>
        <v>1900.8049319646566</v>
      </c>
      <c r="K150" s="15">
        <f>(VLOOKUP(K$4,'Tüpoloogia tabel'!$C$1:$T$51,MATCH($A150,'Tüpoloogia tabel'!$C$1:$T$1,0),FALSE))*D150*E150</f>
        <v>1520.3685546190025</v>
      </c>
      <c r="L150" s="244">
        <f>VLOOKUP(L$4,'Tüpoloogia tabel'!$C$1:$T$51,MATCH($A150,'Tüpoloogia tabel'!$C$1:$T$1,0),FALSE)</f>
        <v>38.414634146341463</v>
      </c>
      <c r="M150" s="228">
        <f>VLOOKUP(M$4,'Tüpoloogia tabel'!$C$1:$T$51,MATCH($A150,'Tüpoloogia tabel'!$C$1:$T$1,0),FALSE)</f>
        <v>58.536585365853654</v>
      </c>
      <c r="N150" s="228">
        <f>VLOOKUP(N$4,'Tüpoloogia tabel'!$C$1:$T$51,MATCH($A150,'Tüpoloogia tabel'!$C$1:$T$1,0),FALSE)</f>
        <v>95.121951219512198</v>
      </c>
      <c r="O150" s="245">
        <f>VLOOKUP(O$4,'Tüpoloogia tabel'!$C$1:$T$51,MATCH($A150,'Tüpoloogia tabel'!$C$1:$T$1,0),FALSE)</f>
        <v>0.22223966917021121</v>
      </c>
      <c r="P150" s="228">
        <f>VLOOKUP(P$4,'Tüpoloogia tabel'!$C$1:$T$51,MATCH($A150,'Tüpoloogia tabel'!$C$1:$T$1,0),FALSE)</f>
        <v>15.24390243902439</v>
      </c>
      <c r="Q150" s="335">
        <f t="shared" si="167"/>
        <v>866.69294003405741</v>
      </c>
      <c r="R150" s="336">
        <f t="shared" si="184"/>
        <v>634.4793877687307</v>
      </c>
      <c r="S150" s="14">
        <f t="shared" si="168"/>
        <v>2008.835983580424</v>
      </c>
      <c r="T150" s="336">
        <f t="shared" si="169"/>
        <v>2008.835983580424</v>
      </c>
      <c r="U150" s="4">
        <f t="shared" si="170"/>
        <v>39.599999999999973</v>
      </c>
      <c r="V150" s="337">
        <f t="shared" si="171"/>
        <v>192.61355226532663</v>
      </c>
      <c r="W150" s="338">
        <f t="shared" si="172"/>
        <v>3.1131012246528953</v>
      </c>
      <c r="X150" s="228">
        <f>VLOOKUP(X$4,'Tüpoloogia tabel'!$C$1:$T$51,MATCH($A150,'Tüpoloogia tabel'!$C$1:$T$1,0),FALSE)</f>
        <v>217.7103448275862</v>
      </c>
      <c r="Y150" s="228">
        <f>VLOOKUP(Y$4,'Tüpoloogia tabel'!$C$1:$T$51,MATCH($A150,'Tüpoloogia tabel'!$C$1:$T$1,0),FALSE)</f>
        <v>139.35862068965517</v>
      </c>
      <c r="Z150" s="229">
        <f>VLOOKUP(Z$4,'Tüpoloogia tabel'!$C$1:$T$51,MATCH($A150,'Tüpoloogia tabel'!$C$1:$T$1,0),FALSE)</f>
        <v>46.4</v>
      </c>
      <c r="AA150" s="235"/>
      <c r="AB150" s="235"/>
      <c r="AC150" s="15">
        <f>VLOOKUP(AC$4,'Tüpoloogia tabel'!$C$1:$T$51,MATCH($A150,'Tüpoloogia tabel'!$C$1:$T$1,0),FALSE)</f>
        <v>3.6636504065040651</v>
      </c>
      <c r="AD150" s="15">
        <f>VLOOKUP(AD$4,'Tüpoloogia tabel'!$C$1:$T$51,MATCH($A150,'Tüpoloogia tabel'!$C$1:$T$1,0),FALSE)</f>
        <v>2.5</v>
      </c>
      <c r="AE150" s="15">
        <f>VLOOKUP(AE$4,'Tüpoloogia tabel'!$C$1:$T$51,MATCH($A150,'Tüpoloogia tabel'!$C$1:$T$1,0),FALSE)</f>
        <v>2.2000000000000002</v>
      </c>
      <c r="AF150" s="15">
        <f>VLOOKUP(AF$4,'Tüpoloogia tabel'!$C$1:$T$51,MATCH($A150,'Tüpoloogia tabel'!$C$1:$T$1,0),FALSE)</f>
        <v>11.821259842519693</v>
      </c>
      <c r="AG150" s="15">
        <f>VLOOKUP(AG$4,'Tüpoloogia tabel'!$C$1:$T$51,MATCH($A150,'Tüpoloogia tabel'!$C$1:$T$1,0),FALSE)</f>
        <v>16.861008406980361</v>
      </c>
      <c r="AH150" s="15">
        <f>(VLOOKUP(AH$4,'Tüpoloogia tabel'!$C$1:$T$51,MATCH($A150,'Tüpoloogia tabel'!$C$1:$T$1,0),FALSE))*E150</f>
        <v>2.5</v>
      </c>
      <c r="AI150" s="15">
        <f>(VLOOKUP(AI$4,'Tüpoloogia tabel'!$C$1:$T$51,MATCH($A150,'Tüpoloogia tabel'!$C$1:$T$1,0),FALSE))*D150*E150</f>
        <v>5022.08995895106</v>
      </c>
      <c r="AJ150" s="15">
        <f t="shared" si="173"/>
        <v>360.86268782464657</v>
      </c>
      <c r="AK150" s="15">
        <f>VLOOKUP(AK$4,'Tüpoloogia tabel'!$C$1:$T$51,MATCH($A150,'Tüpoloogia tabel'!$C$1:$T$1,0),FALSE)</f>
        <v>0.8</v>
      </c>
      <c r="AL150" s="15">
        <f>VLOOKUP(AL$4,'Tüpoloogia tabel'!$C$1:$T$51,MATCH($A150,'Tüpoloogia tabel'!$C$1:$T$1,0),FALSE)</f>
        <v>0.8</v>
      </c>
      <c r="AM150" s="15">
        <f>VLOOKUP(AM$4,'Tüpoloogia tabel'!$C$1:$T$51,MATCH($A150,'Tüpoloogia tabel'!$C$1:$T$1,0),FALSE)</f>
        <v>0.7</v>
      </c>
      <c r="AN150" s="15">
        <f>VLOOKUP(AN$4,'Tüpoloogia tabel'!$C$1:$T$51,MATCH($A150,'Tüpoloogia tabel'!$C$1:$T$1,0),FALSE)</f>
        <v>0.7</v>
      </c>
      <c r="AO150" s="15">
        <f>VLOOKUP(AO$4,'Tüpoloogia tabel'!$C$1:$T$51,MATCH($A150,'Tüpoloogia tabel'!$C$1:$T$1,0),FALSE)</f>
        <v>2.99</v>
      </c>
      <c r="AP150" s="15">
        <f>VLOOKUP(AP$4,'Tüpoloogia tabel'!$C$1:$T$51,MATCH($A150,'Tüpoloogia tabel'!$C$1:$T$1,0),FALSE)</f>
        <v>2</v>
      </c>
      <c r="AQ150" s="15">
        <f>VLOOKUP(AQ$4,'Tüpoloogia tabel'!$C$1:$T$51,MATCH($A150,'Tüpoloogia tabel'!$C$1:$T$1,0),FALSE)</f>
        <v>2.9</v>
      </c>
      <c r="AR150" s="16">
        <f>VLOOKUP(AR$4,'Tüpoloogia tabel'!$C$1:$T$51,MATCH($A150,'Tüpoloogia tabel'!$C$1:$T$1,0),FALSE)</f>
        <v>0.26</v>
      </c>
      <c r="AS150" s="16">
        <f>VLOOKUP(AS$4,'Tüpoloogia tabel'!$C$1:$T$51,MATCH($A150,'Tüpoloogia tabel'!$C$1:$T$1,0),FALSE)</f>
        <v>0.49</v>
      </c>
      <c r="AT150" s="16">
        <f>VLOOKUP(AT$4,'Tüpoloogia tabel'!$C$1:$T$51,MATCH($A150,'Tüpoloogia tabel'!$C$1:$T$1,0),FALSE)</f>
        <v>0.40500000000000003</v>
      </c>
      <c r="AU150" s="16">
        <f>VLOOKUP(AU$4,'Tüpoloogia tabel'!$C$1:$T$51,MATCH($A150,'Tüpoloogia tabel'!$C$1:$T$1,0),FALSE)</f>
        <v>0.15</v>
      </c>
      <c r="AV150" s="16">
        <f>VLOOKUP(AV$4,'Tüpoloogia tabel'!$C$1:$T$51,MATCH($A150,'Tüpoloogia tabel'!$C$1:$T$1,0),FALSE)</f>
        <v>0.2</v>
      </c>
      <c r="AW150" s="16">
        <f>VLOOKUP(AW$4,'Tüpoloogia tabel'!$C$1:$T$51,MATCH($A150,'Tüpoloogia tabel'!$C$1:$T$1,0),FALSE)</f>
        <v>0.01</v>
      </c>
      <c r="AX150" s="16">
        <f>VLOOKUP(AX$4,'Tüpoloogia tabel'!$C$1:$T$51,MATCH($A150,'Tüpoloogia tabel'!$C$1:$T$1,0),FALSE)</f>
        <v>0</v>
      </c>
      <c r="AY150" s="16">
        <f>VLOOKUP(AY$4,'Tüpoloogia tabel'!$C$1:$T$51,MATCH($A150,'Tüpoloogia tabel'!$C$1:$T$1,0),FALSE)</f>
        <v>0.42</v>
      </c>
      <c r="AZ150" s="16">
        <f>VLOOKUP(AZ$4,'Tüpoloogia tabel'!$C$1:$T$51,MATCH($A150,'Tüpoloogia tabel'!$C$1:$T$1,0),FALSE)</f>
        <v>4.4000000000000004</v>
      </c>
      <c r="BA150" s="232">
        <f>VLOOKUP(BA$4,'Tüpoloogia tabel'!$C$1:$T$51,MATCH($A150,'Tüpoloogia tabel'!$C$1:$T$1,0),FALSE)</f>
        <v>0.30000000000000049</v>
      </c>
      <c r="BB150" s="232">
        <f>VLOOKUP(BB$4,'Tüpoloogia tabel'!$C$1:$T$51,MATCH($A150,'Tüpoloogia tabel'!$C$1:$T$1,0),FALSE)</f>
        <v>0.41499999999999998</v>
      </c>
      <c r="BC150" s="232">
        <f>VLOOKUP(BC$4,'Tüpoloogia tabel'!$C$1:$T$51,MATCH($A150,'Tüpoloogia tabel'!$C$1:$T$1,0),FALSE)</f>
        <v>0.35</v>
      </c>
      <c r="BD150" s="232">
        <f>VLOOKUP(BD$4,'Tüpoloogia tabel'!$C$1:$T$51,MATCH($A150,'Tüpoloogia tabel'!$C$1:$T$1,0),FALSE)</f>
        <v>0.35</v>
      </c>
      <c r="BE150" s="232">
        <f>VLOOKUP(BE$4,'Tüpoloogia tabel'!$C$1:$T$51,MATCH($A150,'Tüpoloogia tabel'!$C$1:$T$1,0),FALSE)</f>
        <v>0.30000000000000049</v>
      </c>
      <c r="BF150" s="16">
        <f>VLOOKUP(BF$4,'Tüpoloogia tabel'!$C$1:$T$51,MATCH($A150,'Tüpoloogia tabel'!$C$1:$T$1,0),FALSE)</f>
        <v>1.8000000000000023</v>
      </c>
      <c r="BG150" s="16">
        <f>VLOOKUP(BG$4,'Tüpoloogia tabel'!$C$1:$T$51,MATCH($A150,'Tüpoloogia tabel'!$C$1:$T$1,0),FALSE)</f>
        <v>2.1999999999999957</v>
      </c>
      <c r="BH150" s="16">
        <f>VLOOKUP(BH$4,'Tüpoloogia tabel'!$C$1:$T$51,MATCH($A150,'Tüpoloogia tabel'!$C$1:$T$1,0),FALSE)</f>
        <v>1.4599999999999991</v>
      </c>
      <c r="BI150" s="16">
        <f>VLOOKUP(BI$4,'Tüpoloogia tabel'!$C$1:$T$51,MATCH($A150,'Tüpoloogia tabel'!$C$1:$T$1,0),FALSE)</f>
        <v>1.5793333333333326</v>
      </c>
      <c r="BJ150" s="16">
        <f>VLOOKUP(BJ$4,'Tüpoloogia tabel'!$C$1:$T$51,MATCH($A150,'Tüpoloogia tabel'!$C$1:$T$1,0),FALSE)</f>
        <v>0.8</v>
      </c>
      <c r="BK150" s="16">
        <f>VLOOKUP(BK$4,'Tüpoloogia tabel'!$C$1:$T$51,MATCH($A150,'Tüpoloogia tabel'!$C$1:$T$1,0),FALSE)</f>
        <v>2.0649999999999999</v>
      </c>
      <c r="BL150" s="216">
        <f t="shared" si="174"/>
        <v>4004.5259453428062</v>
      </c>
      <c r="BM150" s="1">
        <v>4</v>
      </c>
      <c r="BN150" s="1">
        <v>0</v>
      </c>
      <c r="BO150" s="1">
        <f t="shared" si="175"/>
        <v>10</v>
      </c>
      <c r="BP150" s="217">
        <f t="shared" si="176"/>
        <v>360.86268782464657</v>
      </c>
      <c r="BQ150" s="217">
        <f t="shared" ref="BQ150:BS150" si="204">BP150</f>
        <v>360.86268782464657</v>
      </c>
      <c r="BR150" s="217">
        <f t="shared" si="204"/>
        <v>360.86268782464657</v>
      </c>
      <c r="BS150" s="217">
        <f t="shared" si="204"/>
        <v>360.86268782464657</v>
      </c>
      <c r="BT150" s="217">
        <f t="shared" si="178"/>
        <v>0</v>
      </c>
      <c r="BU150" s="217">
        <f t="shared" si="179"/>
        <v>238.97054375612041</v>
      </c>
      <c r="BV150" s="217">
        <f t="shared" si="180"/>
        <v>253.88586155005135</v>
      </c>
      <c r="BW150" s="217">
        <f t="shared" si="181"/>
        <v>486.33357062777719</v>
      </c>
      <c r="BX150" s="216">
        <f t="shared" si="182"/>
        <v>0.20083059149053523</v>
      </c>
      <c r="BY150" s="216">
        <f t="shared" si="186"/>
        <v>242.20169333758548</v>
      </c>
      <c r="BZ150" s="216">
        <f t="shared" si="187"/>
        <v>4733.0612093081691</v>
      </c>
      <c r="CA150" s="216">
        <f t="shared" si="188"/>
        <v>4246.7276386803915</v>
      </c>
      <c r="CB150" s="218">
        <f t="shared" si="183"/>
        <v>2.7932224892303186</v>
      </c>
    </row>
    <row r="151" spans="1:80" x14ac:dyDescent="0.25">
      <c r="A151" s="248" t="s">
        <v>475</v>
      </c>
      <c r="B151" s="231" t="s">
        <v>729</v>
      </c>
      <c r="C151" s="231" t="s">
        <v>462</v>
      </c>
      <c r="D151" s="249">
        <v>10</v>
      </c>
      <c r="E151" s="249">
        <v>2</v>
      </c>
      <c r="F151" s="250"/>
      <c r="G151" s="15">
        <f>(VLOOKUP(G$4,'Tüpoloogia tabel'!$C$1:$T$51,MATCH($A151,'Tüpoloogia tabel'!$C$1:$T$1,0),FALSE))*D151</f>
        <v>2008.835983580424</v>
      </c>
      <c r="H151" s="15">
        <f>(VLOOKUP(H$4,'Tüpoloogia tabel'!$C$1:$T$51,MATCH($A151,'Tüpoloogia tabel'!$C$1:$T$1,0),FALSE))*D151*E151</f>
        <v>49.234731900890438</v>
      </c>
      <c r="I151" s="15">
        <f>(VLOOKUP(I$4,'Tüpoloogia tabel'!$C$1:$T$51,MATCH($A151,'Tüpoloogia tabel'!$C$1:$T$1,0),FALSE))*D151*E151</f>
        <v>171.17643500489632</v>
      </c>
      <c r="J151" s="15">
        <f>(VLOOKUP(J$4,'Tüpoloogia tabel'!$C$1:$T$51,MATCH($A151,'Tüpoloogia tabel'!$C$1:$T$1,0),FALSE))*D151*E151</f>
        <v>3801.6098639293132</v>
      </c>
      <c r="K151" s="15">
        <f>(VLOOKUP(K$4,'Tüpoloogia tabel'!$C$1:$T$51,MATCH($A151,'Tüpoloogia tabel'!$C$1:$T$1,0),FALSE))*D151*E151</f>
        <v>3040.7371092380049</v>
      </c>
      <c r="L151" s="244">
        <f>VLOOKUP(L$4,'Tüpoloogia tabel'!$C$1:$T$51,MATCH($A151,'Tüpoloogia tabel'!$C$1:$T$1,0),FALSE)</f>
        <v>38.414634146341463</v>
      </c>
      <c r="M151" s="228">
        <f>VLOOKUP(M$4,'Tüpoloogia tabel'!$C$1:$T$51,MATCH($A151,'Tüpoloogia tabel'!$C$1:$T$1,0),FALSE)</f>
        <v>58.536585365853654</v>
      </c>
      <c r="N151" s="228">
        <f>VLOOKUP(N$4,'Tüpoloogia tabel'!$C$1:$T$51,MATCH($A151,'Tüpoloogia tabel'!$C$1:$T$1,0),FALSE)</f>
        <v>95.121951219512198</v>
      </c>
      <c r="O151" s="245">
        <f>VLOOKUP(O$4,'Tüpoloogia tabel'!$C$1:$T$51,MATCH($A151,'Tüpoloogia tabel'!$C$1:$T$1,0),FALSE)</f>
        <v>0.22223966917021121</v>
      </c>
      <c r="P151" s="228">
        <f>VLOOKUP(P$4,'Tüpoloogia tabel'!$C$1:$T$51,MATCH($A151,'Tüpoloogia tabel'!$C$1:$T$1,0),FALSE)</f>
        <v>15.24390243902439</v>
      </c>
      <c r="Q151" s="335">
        <f t="shared" si="167"/>
        <v>3419.4867207661509</v>
      </c>
      <c r="R151" s="336">
        <f t="shared" si="184"/>
        <v>2619.9411232111515</v>
      </c>
      <c r="S151" s="14">
        <f t="shared" si="168"/>
        <v>2008.835983580424</v>
      </c>
      <c r="T151" s="336">
        <f t="shared" si="169"/>
        <v>2008.835983580424</v>
      </c>
      <c r="U151" s="4">
        <f t="shared" si="170"/>
        <v>39.599999999999973</v>
      </c>
      <c r="V151" s="337">
        <f t="shared" si="171"/>
        <v>759.94559755499972</v>
      </c>
      <c r="W151" s="338">
        <f t="shared" si="172"/>
        <v>2.7156876949994393</v>
      </c>
      <c r="X151" s="228">
        <f>VLOOKUP(X$4,'Tüpoloogia tabel'!$C$1:$T$51,MATCH($A151,'Tüpoloogia tabel'!$C$1:$T$1,0),FALSE)</f>
        <v>217.7103448275862</v>
      </c>
      <c r="Y151" s="228">
        <f>VLOOKUP(Y$4,'Tüpoloogia tabel'!$C$1:$T$51,MATCH($A151,'Tüpoloogia tabel'!$C$1:$T$1,0),FALSE)</f>
        <v>139.35862068965517</v>
      </c>
      <c r="Z151" s="229">
        <f>VLOOKUP(Z$4,'Tüpoloogia tabel'!$C$1:$T$51,MATCH($A151,'Tüpoloogia tabel'!$C$1:$T$1,0),FALSE)</f>
        <v>46.4</v>
      </c>
      <c r="AA151" s="235"/>
      <c r="AB151" s="235"/>
      <c r="AC151" s="15">
        <f>VLOOKUP(AC$4,'Tüpoloogia tabel'!$C$1:$T$51,MATCH($A151,'Tüpoloogia tabel'!$C$1:$T$1,0),FALSE)</f>
        <v>3.6636504065040651</v>
      </c>
      <c r="AD151" s="15">
        <f>VLOOKUP(AD$4,'Tüpoloogia tabel'!$C$1:$T$51,MATCH($A151,'Tüpoloogia tabel'!$C$1:$T$1,0),FALSE)</f>
        <v>2.5</v>
      </c>
      <c r="AE151" s="15">
        <f>VLOOKUP(AE$4,'Tüpoloogia tabel'!$C$1:$T$51,MATCH($A151,'Tüpoloogia tabel'!$C$1:$T$1,0),FALSE)</f>
        <v>2.2000000000000002</v>
      </c>
      <c r="AF151" s="15">
        <f>VLOOKUP(AF$4,'Tüpoloogia tabel'!$C$1:$T$51,MATCH($A151,'Tüpoloogia tabel'!$C$1:$T$1,0),FALSE)</f>
        <v>11.821259842519693</v>
      </c>
      <c r="AG151" s="15">
        <f>VLOOKUP(AG$4,'Tüpoloogia tabel'!$C$1:$T$51,MATCH($A151,'Tüpoloogia tabel'!$C$1:$T$1,0),FALSE)</f>
        <v>16.861008406980361</v>
      </c>
      <c r="AH151" s="15">
        <f>(VLOOKUP(AH$4,'Tüpoloogia tabel'!$C$1:$T$51,MATCH($A151,'Tüpoloogia tabel'!$C$1:$T$1,0),FALSE))*E151</f>
        <v>5</v>
      </c>
      <c r="AI151" s="15">
        <f>(VLOOKUP(AI$4,'Tüpoloogia tabel'!$C$1:$T$51,MATCH($A151,'Tüpoloogia tabel'!$C$1:$T$1,0),FALSE))*D151*E151</f>
        <v>10044.17991790212</v>
      </c>
      <c r="AJ151" s="15">
        <f t="shared" si="173"/>
        <v>360.86268782464657</v>
      </c>
      <c r="AK151" s="15">
        <f>VLOOKUP(AK$4,'Tüpoloogia tabel'!$C$1:$T$51,MATCH($A151,'Tüpoloogia tabel'!$C$1:$T$1,0),FALSE)</f>
        <v>0.8</v>
      </c>
      <c r="AL151" s="15">
        <f>VLOOKUP(AL$4,'Tüpoloogia tabel'!$C$1:$T$51,MATCH($A151,'Tüpoloogia tabel'!$C$1:$T$1,0),FALSE)</f>
        <v>0.8</v>
      </c>
      <c r="AM151" s="15">
        <f>VLOOKUP(AM$4,'Tüpoloogia tabel'!$C$1:$T$51,MATCH($A151,'Tüpoloogia tabel'!$C$1:$T$1,0),FALSE)</f>
        <v>0.7</v>
      </c>
      <c r="AN151" s="15">
        <f>VLOOKUP(AN$4,'Tüpoloogia tabel'!$C$1:$T$51,MATCH($A151,'Tüpoloogia tabel'!$C$1:$T$1,0),FALSE)</f>
        <v>0.7</v>
      </c>
      <c r="AO151" s="15">
        <f>VLOOKUP(AO$4,'Tüpoloogia tabel'!$C$1:$T$51,MATCH($A151,'Tüpoloogia tabel'!$C$1:$T$1,0),FALSE)</f>
        <v>2.99</v>
      </c>
      <c r="AP151" s="15">
        <f>VLOOKUP(AP$4,'Tüpoloogia tabel'!$C$1:$T$51,MATCH($A151,'Tüpoloogia tabel'!$C$1:$T$1,0),FALSE)</f>
        <v>2</v>
      </c>
      <c r="AQ151" s="15">
        <f>VLOOKUP(AQ$4,'Tüpoloogia tabel'!$C$1:$T$51,MATCH($A151,'Tüpoloogia tabel'!$C$1:$T$1,0),FALSE)</f>
        <v>2.9</v>
      </c>
      <c r="AR151" s="16">
        <f>VLOOKUP(AR$4,'Tüpoloogia tabel'!$C$1:$T$51,MATCH($A151,'Tüpoloogia tabel'!$C$1:$T$1,0),FALSE)</f>
        <v>0.26</v>
      </c>
      <c r="AS151" s="16">
        <f>VLOOKUP(AS$4,'Tüpoloogia tabel'!$C$1:$T$51,MATCH($A151,'Tüpoloogia tabel'!$C$1:$T$1,0),FALSE)</f>
        <v>0.49</v>
      </c>
      <c r="AT151" s="16">
        <f>VLOOKUP(AT$4,'Tüpoloogia tabel'!$C$1:$T$51,MATCH($A151,'Tüpoloogia tabel'!$C$1:$T$1,0),FALSE)</f>
        <v>0.40500000000000003</v>
      </c>
      <c r="AU151" s="16">
        <f>VLOOKUP(AU$4,'Tüpoloogia tabel'!$C$1:$T$51,MATCH($A151,'Tüpoloogia tabel'!$C$1:$T$1,0),FALSE)</f>
        <v>0.15</v>
      </c>
      <c r="AV151" s="16">
        <f>VLOOKUP(AV$4,'Tüpoloogia tabel'!$C$1:$T$51,MATCH($A151,'Tüpoloogia tabel'!$C$1:$T$1,0),FALSE)</f>
        <v>0.2</v>
      </c>
      <c r="AW151" s="16">
        <f>VLOOKUP(AW$4,'Tüpoloogia tabel'!$C$1:$T$51,MATCH($A151,'Tüpoloogia tabel'!$C$1:$T$1,0),FALSE)</f>
        <v>0.01</v>
      </c>
      <c r="AX151" s="16">
        <f>VLOOKUP(AX$4,'Tüpoloogia tabel'!$C$1:$T$51,MATCH($A151,'Tüpoloogia tabel'!$C$1:$T$1,0),FALSE)</f>
        <v>0</v>
      </c>
      <c r="AY151" s="16">
        <f>VLOOKUP(AY$4,'Tüpoloogia tabel'!$C$1:$T$51,MATCH($A151,'Tüpoloogia tabel'!$C$1:$T$1,0),FALSE)</f>
        <v>0.42</v>
      </c>
      <c r="AZ151" s="16">
        <f>VLOOKUP(AZ$4,'Tüpoloogia tabel'!$C$1:$T$51,MATCH($A151,'Tüpoloogia tabel'!$C$1:$T$1,0),FALSE)</f>
        <v>4.4000000000000004</v>
      </c>
      <c r="BA151" s="232">
        <f>VLOOKUP(BA$4,'Tüpoloogia tabel'!$C$1:$T$51,MATCH($A151,'Tüpoloogia tabel'!$C$1:$T$1,0),FALSE)</f>
        <v>0.30000000000000049</v>
      </c>
      <c r="BB151" s="232">
        <f>VLOOKUP(BB$4,'Tüpoloogia tabel'!$C$1:$T$51,MATCH($A151,'Tüpoloogia tabel'!$C$1:$T$1,0),FALSE)</f>
        <v>0.41499999999999998</v>
      </c>
      <c r="BC151" s="232">
        <f>VLOOKUP(BC$4,'Tüpoloogia tabel'!$C$1:$T$51,MATCH($A151,'Tüpoloogia tabel'!$C$1:$T$1,0),FALSE)</f>
        <v>0.35</v>
      </c>
      <c r="BD151" s="232">
        <f>VLOOKUP(BD$4,'Tüpoloogia tabel'!$C$1:$T$51,MATCH($A151,'Tüpoloogia tabel'!$C$1:$T$1,0),FALSE)</f>
        <v>0.35</v>
      </c>
      <c r="BE151" s="232">
        <f>VLOOKUP(BE$4,'Tüpoloogia tabel'!$C$1:$T$51,MATCH($A151,'Tüpoloogia tabel'!$C$1:$T$1,0),FALSE)</f>
        <v>0.30000000000000049</v>
      </c>
      <c r="BF151" s="16">
        <f>VLOOKUP(BF$4,'Tüpoloogia tabel'!$C$1:$T$51,MATCH($A151,'Tüpoloogia tabel'!$C$1:$T$1,0),FALSE)</f>
        <v>1.8000000000000023</v>
      </c>
      <c r="BG151" s="16">
        <f>VLOOKUP(BG$4,'Tüpoloogia tabel'!$C$1:$T$51,MATCH($A151,'Tüpoloogia tabel'!$C$1:$T$1,0),FALSE)</f>
        <v>2.1999999999999957</v>
      </c>
      <c r="BH151" s="16">
        <f>VLOOKUP(BH$4,'Tüpoloogia tabel'!$C$1:$T$51,MATCH($A151,'Tüpoloogia tabel'!$C$1:$T$1,0),FALSE)</f>
        <v>1.4599999999999991</v>
      </c>
      <c r="BI151" s="16">
        <f>VLOOKUP(BI$4,'Tüpoloogia tabel'!$C$1:$T$51,MATCH($A151,'Tüpoloogia tabel'!$C$1:$T$1,0),FALSE)</f>
        <v>1.5793333333333326</v>
      </c>
      <c r="BJ151" s="16">
        <f>VLOOKUP(BJ$4,'Tüpoloogia tabel'!$C$1:$T$51,MATCH($A151,'Tüpoloogia tabel'!$C$1:$T$1,0),FALSE)</f>
        <v>0.8</v>
      </c>
      <c r="BK151" s="16">
        <f>VLOOKUP(BK$4,'Tüpoloogia tabel'!$C$1:$T$51,MATCH($A151,'Tüpoloogia tabel'!$C$1:$T$1,0),FALSE)</f>
        <v>2.0649999999999999</v>
      </c>
      <c r="BL151" s="216">
        <f t="shared" si="174"/>
        <v>6784.2926288050567</v>
      </c>
      <c r="BM151" s="1">
        <v>4</v>
      </c>
      <c r="BN151" s="1">
        <v>0</v>
      </c>
      <c r="BO151" s="1">
        <f t="shared" si="175"/>
        <v>20</v>
      </c>
      <c r="BP151" s="217">
        <f t="shared" si="176"/>
        <v>360.86268782464657</v>
      </c>
      <c r="BQ151" s="217">
        <f t="shared" ref="BQ151:BS151" si="205">BP151</f>
        <v>360.86268782464657</v>
      </c>
      <c r="BR151" s="217">
        <f t="shared" si="205"/>
        <v>360.86268782464657</v>
      </c>
      <c r="BS151" s="217">
        <f t="shared" si="205"/>
        <v>360.86268782464657</v>
      </c>
      <c r="BT151" s="217">
        <f t="shared" si="178"/>
        <v>360.86268782464657</v>
      </c>
      <c r="BU151" s="217">
        <f t="shared" si="179"/>
        <v>905.88217502448163</v>
      </c>
      <c r="BV151" s="217">
        <f t="shared" si="180"/>
        <v>1001.6919396234598</v>
      </c>
      <c r="BW151" s="217">
        <f t="shared" si="181"/>
        <v>806.62075029685525</v>
      </c>
      <c r="BX151" s="216">
        <f t="shared" si="182"/>
        <v>0.55288471988715127</v>
      </c>
      <c r="BY151" s="216">
        <f t="shared" si="186"/>
        <v>666.77897218390444</v>
      </c>
      <c r="BZ151" s="216">
        <f t="shared" si="187"/>
        <v>8257.6923512858157</v>
      </c>
      <c r="CA151" s="216">
        <f t="shared" si="188"/>
        <v>7451.0716009889611</v>
      </c>
      <c r="CB151" s="218">
        <f t="shared" si="183"/>
        <v>2.4504162422828344</v>
      </c>
    </row>
    <row r="152" spans="1:80" x14ac:dyDescent="0.25">
      <c r="A152" s="248" t="s">
        <v>475</v>
      </c>
      <c r="B152" s="231" t="s">
        <v>730</v>
      </c>
      <c r="C152" s="231" t="s">
        <v>462</v>
      </c>
      <c r="D152" s="249">
        <v>10</v>
      </c>
      <c r="E152" s="249">
        <v>3</v>
      </c>
      <c r="F152" s="250"/>
      <c r="G152" s="15">
        <f>(VLOOKUP(G$4,'Tüpoloogia tabel'!$C$1:$T$51,MATCH($A152,'Tüpoloogia tabel'!$C$1:$T$1,0),FALSE))*D152</f>
        <v>2008.835983580424</v>
      </c>
      <c r="H152" s="15">
        <f>(VLOOKUP(H$4,'Tüpoloogia tabel'!$C$1:$T$51,MATCH($A152,'Tüpoloogia tabel'!$C$1:$T$1,0),FALSE))*D152*E152</f>
        <v>73.852097851335657</v>
      </c>
      <c r="I152" s="15">
        <f>(VLOOKUP(I$4,'Tüpoloogia tabel'!$C$1:$T$51,MATCH($A152,'Tüpoloogia tabel'!$C$1:$T$1,0),FALSE))*D152*E152</f>
        <v>256.76465250734446</v>
      </c>
      <c r="J152" s="15">
        <f>(VLOOKUP(J$4,'Tüpoloogia tabel'!$C$1:$T$51,MATCH($A152,'Tüpoloogia tabel'!$C$1:$T$1,0),FALSE))*D152*E152</f>
        <v>5702.4147958939702</v>
      </c>
      <c r="K152" s="15">
        <f>(VLOOKUP(K$4,'Tüpoloogia tabel'!$C$1:$T$51,MATCH($A152,'Tüpoloogia tabel'!$C$1:$T$1,0),FALSE))*D152*E152</f>
        <v>4561.1056638570071</v>
      </c>
      <c r="L152" s="244">
        <f>VLOOKUP(L$4,'Tüpoloogia tabel'!$C$1:$T$51,MATCH($A152,'Tüpoloogia tabel'!$C$1:$T$1,0),FALSE)</f>
        <v>38.414634146341463</v>
      </c>
      <c r="M152" s="228">
        <f>VLOOKUP(M$4,'Tüpoloogia tabel'!$C$1:$T$51,MATCH($A152,'Tüpoloogia tabel'!$C$1:$T$1,0),FALSE)</f>
        <v>58.536585365853654</v>
      </c>
      <c r="N152" s="228">
        <f>VLOOKUP(N$4,'Tüpoloogia tabel'!$C$1:$T$51,MATCH($A152,'Tüpoloogia tabel'!$C$1:$T$1,0),FALSE)</f>
        <v>95.121951219512198</v>
      </c>
      <c r="O152" s="245">
        <f>VLOOKUP(O$4,'Tüpoloogia tabel'!$C$1:$T$51,MATCH($A152,'Tüpoloogia tabel'!$C$1:$T$1,0),FALSE)</f>
        <v>0.22223966917021121</v>
      </c>
      <c r="P152" s="228">
        <f>VLOOKUP(P$4,'Tüpoloogia tabel'!$C$1:$T$51,MATCH($A152,'Tüpoloogia tabel'!$C$1:$T$1,0),FALSE)</f>
        <v>15.24390243902439</v>
      </c>
      <c r="Q152" s="335">
        <f t="shared" si="167"/>
        <v>7658.3813421962795</v>
      </c>
      <c r="R152" s="336">
        <f t="shared" si="184"/>
        <v>5916.7852063272603</v>
      </c>
      <c r="S152" s="14">
        <f t="shared" si="168"/>
        <v>2008.835983580424</v>
      </c>
      <c r="T152" s="336">
        <f t="shared" si="169"/>
        <v>2008.835983580424</v>
      </c>
      <c r="U152" s="4">
        <f t="shared" si="170"/>
        <v>39.599999999999973</v>
      </c>
      <c r="V152" s="337">
        <f t="shared" si="171"/>
        <v>1701.9961358690193</v>
      </c>
      <c r="W152" s="338">
        <f t="shared" si="172"/>
        <v>3.1043736593703519</v>
      </c>
      <c r="X152" s="228">
        <f>VLOOKUP(X$4,'Tüpoloogia tabel'!$C$1:$T$51,MATCH($A152,'Tüpoloogia tabel'!$C$1:$T$1,0),FALSE)</f>
        <v>217.7103448275862</v>
      </c>
      <c r="Y152" s="228">
        <f>VLOOKUP(Y$4,'Tüpoloogia tabel'!$C$1:$T$51,MATCH($A152,'Tüpoloogia tabel'!$C$1:$T$1,0),FALSE)</f>
        <v>139.35862068965517</v>
      </c>
      <c r="Z152" s="229">
        <f>VLOOKUP(Z$4,'Tüpoloogia tabel'!$C$1:$T$51,MATCH($A152,'Tüpoloogia tabel'!$C$1:$T$1,0),FALSE)</f>
        <v>46.4</v>
      </c>
      <c r="AA152" s="235"/>
      <c r="AB152" s="235"/>
      <c r="AC152" s="15">
        <f>VLOOKUP(AC$4,'Tüpoloogia tabel'!$C$1:$T$51,MATCH($A152,'Tüpoloogia tabel'!$C$1:$T$1,0),FALSE)</f>
        <v>3.6636504065040651</v>
      </c>
      <c r="AD152" s="15">
        <f>VLOOKUP(AD$4,'Tüpoloogia tabel'!$C$1:$T$51,MATCH($A152,'Tüpoloogia tabel'!$C$1:$T$1,0),FALSE)</f>
        <v>2.5</v>
      </c>
      <c r="AE152" s="15">
        <f>VLOOKUP(AE$4,'Tüpoloogia tabel'!$C$1:$T$51,MATCH($A152,'Tüpoloogia tabel'!$C$1:$T$1,0),FALSE)</f>
        <v>2.2000000000000002</v>
      </c>
      <c r="AF152" s="15">
        <f>VLOOKUP(AF$4,'Tüpoloogia tabel'!$C$1:$T$51,MATCH($A152,'Tüpoloogia tabel'!$C$1:$T$1,0),FALSE)</f>
        <v>11.821259842519693</v>
      </c>
      <c r="AG152" s="15">
        <f>VLOOKUP(AG$4,'Tüpoloogia tabel'!$C$1:$T$51,MATCH($A152,'Tüpoloogia tabel'!$C$1:$T$1,0),FALSE)</f>
        <v>16.861008406980361</v>
      </c>
      <c r="AH152" s="15">
        <f>(VLOOKUP(AH$4,'Tüpoloogia tabel'!$C$1:$T$51,MATCH($A152,'Tüpoloogia tabel'!$C$1:$T$1,0),FALSE))*E152</f>
        <v>7.5</v>
      </c>
      <c r="AI152" s="15">
        <f>(VLOOKUP(AI$4,'Tüpoloogia tabel'!$C$1:$T$51,MATCH($A152,'Tüpoloogia tabel'!$C$1:$T$1,0),FALSE))*D152*E152</f>
        <v>15066.269876853181</v>
      </c>
      <c r="AJ152" s="15">
        <f t="shared" si="173"/>
        <v>360.86268782464657</v>
      </c>
      <c r="AK152" s="15">
        <f>VLOOKUP(AK$4,'Tüpoloogia tabel'!$C$1:$T$51,MATCH($A152,'Tüpoloogia tabel'!$C$1:$T$1,0),FALSE)</f>
        <v>0.8</v>
      </c>
      <c r="AL152" s="15">
        <f>VLOOKUP(AL$4,'Tüpoloogia tabel'!$C$1:$T$51,MATCH($A152,'Tüpoloogia tabel'!$C$1:$T$1,0),FALSE)</f>
        <v>0.8</v>
      </c>
      <c r="AM152" s="15">
        <f>VLOOKUP(AM$4,'Tüpoloogia tabel'!$C$1:$T$51,MATCH($A152,'Tüpoloogia tabel'!$C$1:$T$1,0),FALSE)</f>
        <v>0.7</v>
      </c>
      <c r="AN152" s="15">
        <f>VLOOKUP(AN$4,'Tüpoloogia tabel'!$C$1:$T$51,MATCH($A152,'Tüpoloogia tabel'!$C$1:$T$1,0),FALSE)</f>
        <v>0.7</v>
      </c>
      <c r="AO152" s="15">
        <f>VLOOKUP(AO$4,'Tüpoloogia tabel'!$C$1:$T$51,MATCH($A152,'Tüpoloogia tabel'!$C$1:$T$1,0),FALSE)</f>
        <v>2.99</v>
      </c>
      <c r="AP152" s="15">
        <f>VLOOKUP(AP$4,'Tüpoloogia tabel'!$C$1:$T$51,MATCH($A152,'Tüpoloogia tabel'!$C$1:$T$1,0),FALSE)</f>
        <v>2</v>
      </c>
      <c r="AQ152" s="15">
        <f>VLOOKUP(AQ$4,'Tüpoloogia tabel'!$C$1:$T$51,MATCH($A152,'Tüpoloogia tabel'!$C$1:$T$1,0),FALSE)</f>
        <v>2.9</v>
      </c>
      <c r="AR152" s="16">
        <f>VLOOKUP(AR$4,'Tüpoloogia tabel'!$C$1:$T$51,MATCH($A152,'Tüpoloogia tabel'!$C$1:$T$1,0),FALSE)</f>
        <v>0.26</v>
      </c>
      <c r="AS152" s="16">
        <f>VLOOKUP(AS$4,'Tüpoloogia tabel'!$C$1:$T$51,MATCH($A152,'Tüpoloogia tabel'!$C$1:$T$1,0),FALSE)</f>
        <v>0.49</v>
      </c>
      <c r="AT152" s="16">
        <f>VLOOKUP(AT$4,'Tüpoloogia tabel'!$C$1:$T$51,MATCH($A152,'Tüpoloogia tabel'!$C$1:$T$1,0),FALSE)</f>
        <v>0.40500000000000003</v>
      </c>
      <c r="AU152" s="16">
        <f>VLOOKUP(AU$4,'Tüpoloogia tabel'!$C$1:$T$51,MATCH($A152,'Tüpoloogia tabel'!$C$1:$T$1,0),FALSE)</f>
        <v>0.15</v>
      </c>
      <c r="AV152" s="16">
        <f>VLOOKUP(AV$4,'Tüpoloogia tabel'!$C$1:$T$51,MATCH($A152,'Tüpoloogia tabel'!$C$1:$T$1,0),FALSE)</f>
        <v>0.2</v>
      </c>
      <c r="AW152" s="16">
        <f>VLOOKUP(AW$4,'Tüpoloogia tabel'!$C$1:$T$51,MATCH($A152,'Tüpoloogia tabel'!$C$1:$T$1,0),FALSE)</f>
        <v>0.01</v>
      </c>
      <c r="AX152" s="16">
        <f>VLOOKUP(AX$4,'Tüpoloogia tabel'!$C$1:$T$51,MATCH($A152,'Tüpoloogia tabel'!$C$1:$T$1,0),FALSE)</f>
        <v>0</v>
      </c>
      <c r="AY152" s="16">
        <f>VLOOKUP(AY$4,'Tüpoloogia tabel'!$C$1:$T$51,MATCH($A152,'Tüpoloogia tabel'!$C$1:$T$1,0),FALSE)</f>
        <v>0.42</v>
      </c>
      <c r="AZ152" s="16">
        <f>VLOOKUP(AZ$4,'Tüpoloogia tabel'!$C$1:$T$51,MATCH($A152,'Tüpoloogia tabel'!$C$1:$T$1,0),FALSE)</f>
        <v>4.4000000000000004</v>
      </c>
      <c r="BA152" s="232">
        <f>VLOOKUP(BA$4,'Tüpoloogia tabel'!$C$1:$T$51,MATCH($A152,'Tüpoloogia tabel'!$C$1:$T$1,0),FALSE)</f>
        <v>0.30000000000000049</v>
      </c>
      <c r="BB152" s="232">
        <f>VLOOKUP(BB$4,'Tüpoloogia tabel'!$C$1:$T$51,MATCH($A152,'Tüpoloogia tabel'!$C$1:$T$1,0),FALSE)</f>
        <v>0.41499999999999998</v>
      </c>
      <c r="BC152" s="232">
        <f>VLOOKUP(BC$4,'Tüpoloogia tabel'!$C$1:$T$51,MATCH($A152,'Tüpoloogia tabel'!$C$1:$T$1,0),FALSE)</f>
        <v>0.35</v>
      </c>
      <c r="BD152" s="232">
        <f>VLOOKUP(BD$4,'Tüpoloogia tabel'!$C$1:$T$51,MATCH($A152,'Tüpoloogia tabel'!$C$1:$T$1,0),FALSE)</f>
        <v>0.35</v>
      </c>
      <c r="BE152" s="232">
        <f>VLOOKUP(BE$4,'Tüpoloogia tabel'!$C$1:$T$51,MATCH($A152,'Tüpoloogia tabel'!$C$1:$T$1,0),FALSE)</f>
        <v>0.30000000000000049</v>
      </c>
      <c r="BF152" s="16">
        <f>VLOOKUP(BF$4,'Tüpoloogia tabel'!$C$1:$T$51,MATCH($A152,'Tüpoloogia tabel'!$C$1:$T$1,0),FALSE)</f>
        <v>1.8000000000000023</v>
      </c>
      <c r="BG152" s="16">
        <f>VLOOKUP(BG$4,'Tüpoloogia tabel'!$C$1:$T$51,MATCH($A152,'Tüpoloogia tabel'!$C$1:$T$1,0),FALSE)</f>
        <v>2.1999999999999957</v>
      </c>
      <c r="BH152" s="16">
        <f>VLOOKUP(BH$4,'Tüpoloogia tabel'!$C$1:$T$51,MATCH($A152,'Tüpoloogia tabel'!$C$1:$T$1,0),FALSE)</f>
        <v>1.4599999999999991</v>
      </c>
      <c r="BI152" s="16">
        <f>VLOOKUP(BI$4,'Tüpoloogia tabel'!$C$1:$T$51,MATCH($A152,'Tüpoloogia tabel'!$C$1:$T$1,0),FALSE)</f>
        <v>1.5793333333333326</v>
      </c>
      <c r="BJ152" s="16">
        <f>VLOOKUP(BJ$4,'Tüpoloogia tabel'!$C$1:$T$51,MATCH($A152,'Tüpoloogia tabel'!$C$1:$T$1,0),FALSE)</f>
        <v>0.8</v>
      </c>
      <c r="BK152" s="16">
        <f>VLOOKUP(BK$4,'Tüpoloogia tabel'!$C$1:$T$51,MATCH($A152,'Tüpoloogia tabel'!$C$1:$T$1,0),FALSE)</f>
        <v>2.0649999999999999</v>
      </c>
      <c r="BL152" s="216">
        <f t="shared" si="174"/>
        <v>11400.074025757385</v>
      </c>
      <c r="BM152" s="1">
        <v>4</v>
      </c>
      <c r="BN152" s="1">
        <v>0</v>
      </c>
      <c r="BO152" s="1">
        <f t="shared" si="175"/>
        <v>30</v>
      </c>
      <c r="BP152" s="217">
        <f t="shared" si="176"/>
        <v>360.86268782464657</v>
      </c>
      <c r="BQ152" s="217">
        <f t="shared" ref="BQ152:BS152" si="206">BP152</f>
        <v>360.86268782464657</v>
      </c>
      <c r="BR152" s="217">
        <f t="shared" si="206"/>
        <v>360.86268782464657</v>
      </c>
      <c r="BS152" s="217">
        <f t="shared" si="206"/>
        <v>360.86268782464657</v>
      </c>
      <c r="BT152" s="217">
        <f t="shared" si="178"/>
        <v>721.72537564929314</v>
      </c>
      <c r="BU152" s="217">
        <f t="shared" si="179"/>
        <v>2000.7348938050836</v>
      </c>
      <c r="BV152" s="217">
        <f t="shared" si="180"/>
        <v>2243.4182342202257</v>
      </c>
      <c r="BW152" s="217">
        <f t="shared" si="181"/>
        <v>1334.3544209057434</v>
      </c>
      <c r="BX152" s="216">
        <f t="shared" si="182"/>
        <v>1.181548784261597</v>
      </c>
      <c r="BY152" s="216">
        <f t="shared" si="186"/>
        <v>1424.947833819486</v>
      </c>
      <c r="BZ152" s="216">
        <f t="shared" si="187"/>
        <v>14159.376280482615</v>
      </c>
      <c r="CA152" s="216">
        <f t="shared" si="188"/>
        <v>12825.021859576871</v>
      </c>
      <c r="CB152" s="218">
        <f t="shared" si="183"/>
        <v>2.8118230106363398</v>
      </c>
    </row>
    <row r="153" spans="1:80" x14ac:dyDescent="0.25">
      <c r="A153" s="248" t="s">
        <v>475</v>
      </c>
      <c r="B153" s="231" t="s">
        <v>731</v>
      </c>
      <c r="C153" s="231" t="s">
        <v>462</v>
      </c>
      <c r="D153" s="249">
        <v>10</v>
      </c>
      <c r="E153" s="249">
        <v>4</v>
      </c>
      <c r="F153" s="250"/>
      <c r="G153" s="15">
        <f>(VLOOKUP(G$4,'Tüpoloogia tabel'!$C$1:$T$51,MATCH($A153,'Tüpoloogia tabel'!$C$1:$T$1,0),FALSE))*D153</f>
        <v>2008.835983580424</v>
      </c>
      <c r="H153" s="15">
        <f>(VLOOKUP(H$4,'Tüpoloogia tabel'!$C$1:$T$51,MATCH($A153,'Tüpoloogia tabel'!$C$1:$T$1,0),FALSE))*D153*E153</f>
        <v>98.469463801780876</v>
      </c>
      <c r="I153" s="15">
        <f>(VLOOKUP(I$4,'Tüpoloogia tabel'!$C$1:$T$51,MATCH($A153,'Tüpoloogia tabel'!$C$1:$T$1,0),FALSE))*D153*E153</f>
        <v>342.35287000979264</v>
      </c>
      <c r="J153" s="15">
        <f>(VLOOKUP(J$4,'Tüpoloogia tabel'!$C$1:$T$51,MATCH($A153,'Tüpoloogia tabel'!$C$1:$T$1,0),FALSE))*D153*E153</f>
        <v>7603.2197278586264</v>
      </c>
      <c r="K153" s="15">
        <f>(VLOOKUP(K$4,'Tüpoloogia tabel'!$C$1:$T$51,MATCH($A153,'Tüpoloogia tabel'!$C$1:$T$1,0),FALSE))*D153*E153</f>
        <v>6081.4742184760098</v>
      </c>
      <c r="L153" s="244">
        <f>VLOOKUP(L$4,'Tüpoloogia tabel'!$C$1:$T$51,MATCH($A153,'Tüpoloogia tabel'!$C$1:$T$1,0),FALSE)</f>
        <v>38.414634146341463</v>
      </c>
      <c r="M153" s="228">
        <f>VLOOKUP(M$4,'Tüpoloogia tabel'!$C$1:$T$51,MATCH($A153,'Tüpoloogia tabel'!$C$1:$T$1,0),FALSE)</f>
        <v>58.536585365853654</v>
      </c>
      <c r="N153" s="228">
        <f>VLOOKUP(N$4,'Tüpoloogia tabel'!$C$1:$T$51,MATCH($A153,'Tüpoloogia tabel'!$C$1:$T$1,0),FALSE)</f>
        <v>95.121951219512198</v>
      </c>
      <c r="O153" s="245">
        <f>VLOOKUP(O$4,'Tüpoloogia tabel'!$C$1:$T$51,MATCH($A153,'Tüpoloogia tabel'!$C$1:$T$1,0),FALSE)</f>
        <v>0.22223966917021121</v>
      </c>
      <c r="P153" s="228">
        <f>VLOOKUP(P$4,'Tüpoloogia tabel'!$C$1:$T$51,MATCH($A153,'Tüpoloogia tabel'!$C$1:$T$1,0),FALSE)</f>
        <v>15.24390243902439</v>
      </c>
      <c r="Q153" s="335">
        <f t="shared" si="167"/>
        <v>13583.376804324447</v>
      </c>
      <c r="R153" s="336">
        <f t="shared" si="184"/>
        <v>10525.011637117061</v>
      </c>
      <c r="S153" s="14">
        <f t="shared" si="168"/>
        <v>2008.835983580424</v>
      </c>
      <c r="T153" s="336">
        <f t="shared" si="169"/>
        <v>2008.835983580424</v>
      </c>
      <c r="U153" s="4">
        <f t="shared" si="170"/>
        <v>39.599999999999973</v>
      </c>
      <c r="V153" s="337">
        <f t="shared" si="171"/>
        <v>3018.7651672073857</v>
      </c>
      <c r="W153" s="338">
        <f t="shared" si="172"/>
        <v>3.6536695027146844</v>
      </c>
      <c r="X153" s="228">
        <f>VLOOKUP(X$4,'Tüpoloogia tabel'!$C$1:$T$51,MATCH($A153,'Tüpoloogia tabel'!$C$1:$T$1,0),FALSE)</f>
        <v>217.7103448275862</v>
      </c>
      <c r="Y153" s="228">
        <f>VLOOKUP(Y$4,'Tüpoloogia tabel'!$C$1:$T$51,MATCH($A153,'Tüpoloogia tabel'!$C$1:$T$1,0),FALSE)</f>
        <v>139.35862068965517</v>
      </c>
      <c r="Z153" s="229">
        <f>VLOOKUP(Z$4,'Tüpoloogia tabel'!$C$1:$T$51,MATCH($A153,'Tüpoloogia tabel'!$C$1:$T$1,0),FALSE)</f>
        <v>46.4</v>
      </c>
      <c r="AA153" s="235"/>
      <c r="AB153" s="235"/>
      <c r="AC153" s="15">
        <f>VLOOKUP(AC$4,'Tüpoloogia tabel'!$C$1:$T$51,MATCH($A153,'Tüpoloogia tabel'!$C$1:$T$1,0),FALSE)</f>
        <v>3.6636504065040651</v>
      </c>
      <c r="AD153" s="15">
        <f>VLOOKUP(AD$4,'Tüpoloogia tabel'!$C$1:$T$51,MATCH($A153,'Tüpoloogia tabel'!$C$1:$T$1,0),FALSE)</f>
        <v>2.5</v>
      </c>
      <c r="AE153" s="15">
        <f>VLOOKUP(AE$4,'Tüpoloogia tabel'!$C$1:$T$51,MATCH($A153,'Tüpoloogia tabel'!$C$1:$T$1,0),FALSE)</f>
        <v>2.2000000000000002</v>
      </c>
      <c r="AF153" s="15">
        <f>VLOOKUP(AF$4,'Tüpoloogia tabel'!$C$1:$T$51,MATCH($A153,'Tüpoloogia tabel'!$C$1:$T$1,0),FALSE)</f>
        <v>11.821259842519693</v>
      </c>
      <c r="AG153" s="15">
        <f>VLOOKUP(AG$4,'Tüpoloogia tabel'!$C$1:$T$51,MATCH($A153,'Tüpoloogia tabel'!$C$1:$T$1,0),FALSE)</f>
        <v>16.861008406980361</v>
      </c>
      <c r="AH153" s="15">
        <f>(VLOOKUP(AH$4,'Tüpoloogia tabel'!$C$1:$T$51,MATCH($A153,'Tüpoloogia tabel'!$C$1:$T$1,0),FALSE))*E153</f>
        <v>10</v>
      </c>
      <c r="AI153" s="15">
        <f>(VLOOKUP(AI$4,'Tüpoloogia tabel'!$C$1:$T$51,MATCH($A153,'Tüpoloogia tabel'!$C$1:$T$1,0),FALSE))*D153*E153</f>
        <v>20088.35983580424</v>
      </c>
      <c r="AJ153" s="15">
        <f t="shared" si="173"/>
        <v>360.86268782464657</v>
      </c>
      <c r="AK153" s="15">
        <f>VLOOKUP(AK$4,'Tüpoloogia tabel'!$C$1:$T$51,MATCH($A153,'Tüpoloogia tabel'!$C$1:$T$1,0),FALSE)</f>
        <v>0.8</v>
      </c>
      <c r="AL153" s="15">
        <f>VLOOKUP(AL$4,'Tüpoloogia tabel'!$C$1:$T$51,MATCH($A153,'Tüpoloogia tabel'!$C$1:$T$1,0),FALSE)</f>
        <v>0.8</v>
      </c>
      <c r="AM153" s="15">
        <f>VLOOKUP(AM$4,'Tüpoloogia tabel'!$C$1:$T$51,MATCH($A153,'Tüpoloogia tabel'!$C$1:$T$1,0),FALSE)</f>
        <v>0.7</v>
      </c>
      <c r="AN153" s="15">
        <f>VLOOKUP(AN$4,'Tüpoloogia tabel'!$C$1:$T$51,MATCH($A153,'Tüpoloogia tabel'!$C$1:$T$1,0),FALSE)</f>
        <v>0.7</v>
      </c>
      <c r="AO153" s="15">
        <f>VLOOKUP(AO$4,'Tüpoloogia tabel'!$C$1:$T$51,MATCH($A153,'Tüpoloogia tabel'!$C$1:$T$1,0),FALSE)</f>
        <v>2.99</v>
      </c>
      <c r="AP153" s="15">
        <f>VLOOKUP(AP$4,'Tüpoloogia tabel'!$C$1:$T$51,MATCH($A153,'Tüpoloogia tabel'!$C$1:$T$1,0),FALSE)</f>
        <v>2</v>
      </c>
      <c r="AQ153" s="15">
        <f>VLOOKUP(AQ$4,'Tüpoloogia tabel'!$C$1:$T$51,MATCH($A153,'Tüpoloogia tabel'!$C$1:$T$1,0),FALSE)</f>
        <v>2.9</v>
      </c>
      <c r="AR153" s="16">
        <f>VLOOKUP(AR$4,'Tüpoloogia tabel'!$C$1:$T$51,MATCH($A153,'Tüpoloogia tabel'!$C$1:$T$1,0),FALSE)</f>
        <v>0.26</v>
      </c>
      <c r="AS153" s="16">
        <f>VLOOKUP(AS$4,'Tüpoloogia tabel'!$C$1:$T$51,MATCH($A153,'Tüpoloogia tabel'!$C$1:$T$1,0),FALSE)</f>
        <v>0.49</v>
      </c>
      <c r="AT153" s="16">
        <f>VLOOKUP(AT$4,'Tüpoloogia tabel'!$C$1:$T$51,MATCH($A153,'Tüpoloogia tabel'!$C$1:$T$1,0),FALSE)</f>
        <v>0.40500000000000003</v>
      </c>
      <c r="AU153" s="16">
        <f>VLOOKUP(AU$4,'Tüpoloogia tabel'!$C$1:$T$51,MATCH($A153,'Tüpoloogia tabel'!$C$1:$T$1,0),FALSE)</f>
        <v>0.15</v>
      </c>
      <c r="AV153" s="16">
        <f>VLOOKUP(AV$4,'Tüpoloogia tabel'!$C$1:$T$51,MATCH($A153,'Tüpoloogia tabel'!$C$1:$T$1,0),FALSE)</f>
        <v>0.2</v>
      </c>
      <c r="AW153" s="16">
        <f>VLOOKUP(AW$4,'Tüpoloogia tabel'!$C$1:$T$51,MATCH($A153,'Tüpoloogia tabel'!$C$1:$T$1,0),FALSE)</f>
        <v>0.01</v>
      </c>
      <c r="AX153" s="16">
        <f>VLOOKUP(AX$4,'Tüpoloogia tabel'!$C$1:$T$51,MATCH($A153,'Tüpoloogia tabel'!$C$1:$T$1,0),FALSE)</f>
        <v>0</v>
      </c>
      <c r="AY153" s="16">
        <f>VLOOKUP(AY$4,'Tüpoloogia tabel'!$C$1:$T$51,MATCH($A153,'Tüpoloogia tabel'!$C$1:$T$1,0),FALSE)</f>
        <v>0.42</v>
      </c>
      <c r="AZ153" s="16">
        <f>VLOOKUP(AZ$4,'Tüpoloogia tabel'!$C$1:$T$51,MATCH($A153,'Tüpoloogia tabel'!$C$1:$T$1,0),FALSE)</f>
        <v>4.4000000000000004</v>
      </c>
      <c r="BA153" s="232">
        <f>VLOOKUP(BA$4,'Tüpoloogia tabel'!$C$1:$T$51,MATCH($A153,'Tüpoloogia tabel'!$C$1:$T$1,0),FALSE)</f>
        <v>0.30000000000000049</v>
      </c>
      <c r="BB153" s="232">
        <f>VLOOKUP(BB$4,'Tüpoloogia tabel'!$C$1:$T$51,MATCH($A153,'Tüpoloogia tabel'!$C$1:$T$1,0),FALSE)</f>
        <v>0.41499999999999998</v>
      </c>
      <c r="BC153" s="232">
        <f>VLOOKUP(BC$4,'Tüpoloogia tabel'!$C$1:$T$51,MATCH($A153,'Tüpoloogia tabel'!$C$1:$T$1,0),FALSE)</f>
        <v>0.35</v>
      </c>
      <c r="BD153" s="232">
        <f>VLOOKUP(BD$4,'Tüpoloogia tabel'!$C$1:$T$51,MATCH($A153,'Tüpoloogia tabel'!$C$1:$T$1,0),FALSE)</f>
        <v>0.35</v>
      </c>
      <c r="BE153" s="232">
        <f>VLOOKUP(BE$4,'Tüpoloogia tabel'!$C$1:$T$51,MATCH($A153,'Tüpoloogia tabel'!$C$1:$T$1,0),FALSE)</f>
        <v>0.30000000000000049</v>
      </c>
      <c r="BF153" s="16">
        <f>VLOOKUP(BF$4,'Tüpoloogia tabel'!$C$1:$T$51,MATCH($A153,'Tüpoloogia tabel'!$C$1:$T$1,0),FALSE)</f>
        <v>1.8000000000000023</v>
      </c>
      <c r="BG153" s="16">
        <f>VLOOKUP(BG$4,'Tüpoloogia tabel'!$C$1:$T$51,MATCH($A153,'Tüpoloogia tabel'!$C$1:$T$1,0),FALSE)</f>
        <v>2.1999999999999957</v>
      </c>
      <c r="BH153" s="16">
        <f>VLOOKUP(BH$4,'Tüpoloogia tabel'!$C$1:$T$51,MATCH($A153,'Tüpoloogia tabel'!$C$1:$T$1,0),FALSE)</f>
        <v>1.4599999999999991</v>
      </c>
      <c r="BI153" s="16">
        <f>VLOOKUP(BI$4,'Tüpoloogia tabel'!$C$1:$T$51,MATCH($A153,'Tüpoloogia tabel'!$C$1:$T$1,0),FALSE)</f>
        <v>1.5793333333333326</v>
      </c>
      <c r="BJ153" s="16">
        <f>VLOOKUP(BJ$4,'Tüpoloogia tabel'!$C$1:$T$51,MATCH($A153,'Tüpoloogia tabel'!$C$1:$T$1,0),FALSE)</f>
        <v>0.8</v>
      </c>
      <c r="BK153" s="16">
        <f>VLOOKUP(BK$4,'Tüpoloogia tabel'!$C$1:$T$51,MATCH($A153,'Tüpoloogia tabel'!$C$1:$T$1,0),FALSE)</f>
        <v>2.0649999999999999</v>
      </c>
      <c r="BL153" s="216">
        <f t="shared" si="174"/>
        <v>17851.870136199796</v>
      </c>
      <c r="BM153" s="1">
        <v>4</v>
      </c>
      <c r="BN153" s="1">
        <v>0</v>
      </c>
      <c r="BO153" s="1">
        <f t="shared" si="175"/>
        <v>40</v>
      </c>
      <c r="BP153" s="217">
        <f t="shared" si="176"/>
        <v>360.86268782464657</v>
      </c>
      <c r="BQ153" s="217">
        <f t="shared" ref="BQ153:BS153" si="207">BP153</f>
        <v>360.86268782464657</v>
      </c>
      <c r="BR153" s="217">
        <f t="shared" si="207"/>
        <v>360.86268782464657</v>
      </c>
      <c r="BS153" s="217">
        <f t="shared" si="207"/>
        <v>360.86268782464657</v>
      </c>
      <c r="BT153" s="217">
        <f t="shared" si="178"/>
        <v>1082.5880634739397</v>
      </c>
      <c r="BU153" s="217">
        <f t="shared" si="179"/>
        <v>3523.5287000979265</v>
      </c>
      <c r="BV153" s="217">
        <f t="shared" si="180"/>
        <v>3979.0647453403485</v>
      </c>
      <c r="BW153" s="217">
        <f t="shared" si="181"/>
        <v>2069.5345824544415</v>
      </c>
      <c r="BX153" s="216">
        <f t="shared" si="182"/>
        <v>1.9057148962994839</v>
      </c>
      <c r="BY153" s="216">
        <f t="shared" si="186"/>
        <v>2298.2921649371774</v>
      </c>
      <c r="BZ153" s="216">
        <f t="shared" si="187"/>
        <v>22219.696883591416</v>
      </c>
      <c r="CA153" s="216">
        <f t="shared" si="188"/>
        <v>20150.162301136974</v>
      </c>
      <c r="CB153" s="218">
        <f t="shared" si="183"/>
        <v>3.3133680382824204</v>
      </c>
    </row>
    <row r="154" spans="1:80" x14ac:dyDescent="0.25">
      <c r="A154" s="248" t="s">
        <v>475</v>
      </c>
      <c r="B154" s="231" t="s">
        <v>732</v>
      </c>
      <c r="C154" s="231" t="s">
        <v>462</v>
      </c>
      <c r="D154" s="249">
        <v>10</v>
      </c>
      <c r="E154" s="249">
        <v>5</v>
      </c>
      <c r="F154" s="250"/>
      <c r="G154" s="15">
        <f>(VLOOKUP(G$4,'Tüpoloogia tabel'!$C$1:$T$51,MATCH($A154,'Tüpoloogia tabel'!$C$1:$T$1,0),FALSE))*D154</f>
        <v>2008.835983580424</v>
      </c>
      <c r="H154" s="15">
        <f>(VLOOKUP(H$4,'Tüpoloogia tabel'!$C$1:$T$51,MATCH($A154,'Tüpoloogia tabel'!$C$1:$T$1,0),FALSE))*D154*E154</f>
        <v>123.08682975222609</v>
      </c>
      <c r="I154" s="15">
        <f>(VLOOKUP(I$4,'Tüpoloogia tabel'!$C$1:$T$51,MATCH($A154,'Tüpoloogia tabel'!$C$1:$T$1,0),FALSE))*D154*E154</f>
        <v>427.94108751224081</v>
      </c>
      <c r="J154" s="15">
        <f>(VLOOKUP(J$4,'Tüpoloogia tabel'!$C$1:$T$51,MATCH($A154,'Tüpoloogia tabel'!$C$1:$T$1,0),FALSE))*D154*E154</f>
        <v>9504.0246598232825</v>
      </c>
      <c r="K154" s="15">
        <f>(VLOOKUP(K$4,'Tüpoloogia tabel'!$C$1:$T$51,MATCH($A154,'Tüpoloogia tabel'!$C$1:$T$1,0),FALSE))*D154*E154</f>
        <v>7601.8427730950125</v>
      </c>
      <c r="L154" s="244">
        <f>VLOOKUP(L$4,'Tüpoloogia tabel'!$C$1:$T$51,MATCH($A154,'Tüpoloogia tabel'!$C$1:$T$1,0),FALSE)</f>
        <v>38.414634146341463</v>
      </c>
      <c r="M154" s="228">
        <f>VLOOKUP(M$4,'Tüpoloogia tabel'!$C$1:$T$51,MATCH($A154,'Tüpoloogia tabel'!$C$1:$T$1,0),FALSE)</f>
        <v>58.536585365853654</v>
      </c>
      <c r="N154" s="228">
        <f>VLOOKUP(N$4,'Tüpoloogia tabel'!$C$1:$T$51,MATCH($A154,'Tüpoloogia tabel'!$C$1:$T$1,0),FALSE)</f>
        <v>95.121951219512198</v>
      </c>
      <c r="O154" s="245">
        <f>VLOOKUP(O$4,'Tüpoloogia tabel'!$C$1:$T$51,MATCH($A154,'Tüpoloogia tabel'!$C$1:$T$1,0),FALSE)</f>
        <v>0.22223966917021121</v>
      </c>
      <c r="P154" s="228">
        <f>VLOOKUP(P$4,'Tüpoloogia tabel'!$C$1:$T$51,MATCH($A154,'Tüpoloogia tabel'!$C$1:$T$1,0),FALSE)</f>
        <v>15.24390243902439</v>
      </c>
      <c r="Q154" s="335">
        <f t="shared" si="167"/>
        <v>21194.473107150647</v>
      </c>
      <c r="R154" s="336">
        <f t="shared" si="184"/>
        <v>16444.62041558055</v>
      </c>
      <c r="S154" s="14">
        <f t="shared" si="168"/>
        <v>2008.835983580424</v>
      </c>
      <c r="T154" s="336">
        <f t="shared" si="169"/>
        <v>2008.835983580424</v>
      </c>
      <c r="U154" s="4">
        <f t="shared" si="170"/>
        <v>39.599999999999973</v>
      </c>
      <c r="V154" s="337">
        <f t="shared" si="171"/>
        <v>4710.2526915700982</v>
      </c>
      <c r="W154" s="338">
        <f t="shared" si="172"/>
        <v>4.2847518591584377</v>
      </c>
      <c r="X154" s="228">
        <f>VLOOKUP(X$4,'Tüpoloogia tabel'!$C$1:$T$51,MATCH($A154,'Tüpoloogia tabel'!$C$1:$T$1,0),FALSE)</f>
        <v>217.7103448275862</v>
      </c>
      <c r="Y154" s="228">
        <f>VLOOKUP(Y$4,'Tüpoloogia tabel'!$C$1:$T$51,MATCH($A154,'Tüpoloogia tabel'!$C$1:$T$1,0),FALSE)</f>
        <v>139.35862068965517</v>
      </c>
      <c r="Z154" s="229">
        <f>VLOOKUP(Z$4,'Tüpoloogia tabel'!$C$1:$T$51,MATCH($A154,'Tüpoloogia tabel'!$C$1:$T$1,0),FALSE)</f>
        <v>46.4</v>
      </c>
      <c r="AA154" s="235"/>
      <c r="AB154" s="235"/>
      <c r="AC154" s="15">
        <f>VLOOKUP(AC$4,'Tüpoloogia tabel'!$C$1:$T$51,MATCH($A154,'Tüpoloogia tabel'!$C$1:$T$1,0),FALSE)</f>
        <v>3.6636504065040651</v>
      </c>
      <c r="AD154" s="15">
        <f>VLOOKUP(AD$4,'Tüpoloogia tabel'!$C$1:$T$51,MATCH($A154,'Tüpoloogia tabel'!$C$1:$T$1,0),FALSE)</f>
        <v>2.5</v>
      </c>
      <c r="AE154" s="15">
        <f>VLOOKUP(AE$4,'Tüpoloogia tabel'!$C$1:$T$51,MATCH($A154,'Tüpoloogia tabel'!$C$1:$T$1,0),FALSE)</f>
        <v>2.2000000000000002</v>
      </c>
      <c r="AF154" s="15">
        <f>VLOOKUP(AF$4,'Tüpoloogia tabel'!$C$1:$T$51,MATCH($A154,'Tüpoloogia tabel'!$C$1:$T$1,0),FALSE)</f>
        <v>11.821259842519693</v>
      </c>
      <c r="AG154" s="15">
        <f>VLOOKUP(AG$4,'Tüpoloogia tabel'!$C$1:$T$51,MATCH($A154,'Tüpoloogia tabel'!$C$1:$T$1,0),FALSE)</f>
        <v>16.861008406980361</v>
      </c>
      <c r="AH154" s="15">
        <f>(VLOOKUP(AH$4,'Tüpoloogia tabel'!$C$1:$T$51,MATCH($A154,'Tüpoloogia tabel'!$C$1:$T$1,0),FALSE))*E154</f>
        <v>12.5</v>
      </c>
      <c r="AI154" s="15">
        <f>(VLOOKUP(AI$4,'Tüpoloogia tabel'!$C$1:$T$51,MATCH($A154,'Tüpoloogia tabel'!$C$1:$T$1,0),FALSE))*D154*E154</f>
        <v>25110.449794755299</v>
      </c>
      <c r="AJ154" s="15">
        <f t="shared" si="173"/>
        <v>360.86268782464657</v>
      </c>
      <c r="AK154" s="15">
        <f>VLOOKUP(AK$4,'Tüpoloogia tabel'!$C$1:$T$51,MATCH($A154,'Tüpoloogia tabel'!$C$1:$T$1,0),FALSE)</f>
        <v>0.8</v>
      </c>
      <c r="AL154" s="15">
        <f>VLOOKUP(AL$4,'Tüpoloogia tabel'!$C$1:$T$51,MATCH($A154,'Tüpoloogia tabel'!$C$1:$T$1,0),FALSE)</f>
        <v>0.8</v>
      </c>
      <c r="AM154" s="15">
        <f>VLOOKUP(AM$4,'Tüpoloogia tabel'!$C$1:$T$51,MATCH($A154,'Tüpoloogia tabel'!$C$1:$T$1,0),FALSE)</f>
        <v>0.7</v>
      </c>
      <c r="AN154" s="15">
        <f>VLOOKUP(AN$4,'Tüpoloogia tabel'!$C$1:$T$51,MATCH($A154,'Tüpoloogia tabel'!$C$1:$T$1,0),FALSE)</f>
        <v>0.7</v>
      </c>
      <c r="AO154" s="15">
        <f>VLOOKUP(AO$4,'Tüpoloogia tabel'!$C$1:$T$51,MATCH($A154,'Tüpoloogia tabel'!$C$1:$T$1,0),FALSE)</f>
        <v>2.99</v>
      </c>
      <c r="AP154" s="15">
        <f>VLOOKUP(AP$4,'Tüpoloogia tabel'!$C$1:$T$51,MATCH($A154,'Tüpoloogia tabel'!$C$1:$T$1,0),FALSE)</f>
        <v>2</v>
      </c>
      <c r="AQ154" s="15">
        <f>VLOOKUP(AQ$4,'Tüpoloogia tabel'!$C$1:$T$51,MATCH($A154,'Tüpoloogia tabel'!$C$1:$T$1,0),FALSE)</f>
        <v>2.9</v>
      </c>
      <c r="AR154" s="16">
        <f>VLOOKUP(AR$4,'Tüpoloogia tabel'!$C$1:$T$51,MATCH($A154,'Tüpoloogia tabel'!$C$1:$T$1,0),FALSE)</f>
        <v>0.26</v>
      </c>
      <c r="AS154" s="16">
        <f>VLOOKUP(AS$4,'Tüpoloogia tabel'!$C$1:$T$51,MATCH($A154,'Tüpoloogia tabel'!$C$1:$T$1,0),FALSE)</f>
        <v>0.49</v>
      </c>
      <c r="AT154" s="16">
        <f>VLOOKUP(AT$4,'Tüpoloogia tabel'!$C$1:$T$51,MATCH($A154,'Tüpoloogia tabel'!$C$1:$T$1,0),FALSE)</f>
        <v>0.40500000000000003</v>
      </c>
      <c r="AU154" s="16">
        <f>VLOOKUP(AU$4,'Tüpoloogia tabel'!$C$1:$T$51,MATCH($A154,'Tüpoloogia tabel'!$C$1:$T$1,0),FALSE)</f>
        <v>0.15</v>
      </c>
      <c r="AV154" s="16">
        <f>VLOOKUP(AV$4,'Tüpoloogia tabel'!$C$1:$T$51,MATCH($A154,'Tüpoloogia tabel'!$C$1:$T$1,0),FALSE)</f>
        <v>0.2</v>
      </c>
      <c r="AW154" s="16">
        <f>VLOOKUP(AW$4,'Tüpoloogia tabel'!$C$1:$T$51,MATCH($A154,'Tüpoloogia tabel'!$C$1:$T$1,0),FALSE)</f>
        <v>0.01</v>
      </c>
      <c r="AX154" s="16">
        <f>VLOOKUP(AX$4,'Tüpoloogia tabel'!$C$1:$T$51,MATCH($A154,'Tüpoloogia tabel'!$C$1:$T$1,0),FALSE)</f>
        <v>0</v>
      </c>
      <c r="AY154" s="16">
        <f>VLOOKUP(AY$4,'Tüpoloogia tabel'!$C$1:$T$51,MATCH($A154,'Tüpoloogia tabel'!$C$1:$T$1,0),FALSE)</f>
        <v>0.42</v>
      </c>
      <c r="AZ154" s="16">
        <f>VLOOKUP(AZ$4,'Tüpoloogia tabel'!$C$1:$T$51,MATCH($A154,'Tüpoloogia tabel'!$C$1:$T$1,0),FALSE)</f>
        <v>4.4000000000000004</v>
      </c>
      <c r="BA154" s="232">
        <f>VLOOKUP(BA$4,'Tüpoloogia tabel'!$C$1:$T$51,MATCH($A154,'Tüpoloogia tabel'!$C$1:$T$1,0),FALSE)</f>
        <v>0.30000000000000049</v>
      </c>
      <c r="BB154" s="232">
        <f>VLOOKUP(BB$4,'Tüpoloogia tabel'!$C$1:$T$51,MATCH($A154,'Tüpoloogia tabel'!$C$1:$T$1,0),FALSE)</f>
        <v>0.41499999999999998</v>
      </c>
      <c r="BC154" s="232">
        <f>VLOOKUP(BC$4,'Tüpoloogia tabel'!$C$1:$T$51,MATCH($A154,'Tüpoloogia tabel'!$C$1:$T$1,0),FALSE)</f>
        <v>0.35</v>
      </c>
      <c r="BD154" s="232">
        <f>VLOOKUP(BD$4,'Tüpoloogia tabel'!$C$1:$T$51,MATCH($A154,'Tüpoloogia tabel'!$C$1:$T$1,0),FALSE)</f>
        <v>0.35</v>
      </c>
      <c r="BE154" s="232">
        <f>VLOOKUP(BE$4,'Tüpoloogia tabel'!$C$1:$T$51,MATCH($A154,'Tüpoloogia tabel'!$C$1:$T$1,0),FALSE)</f>
        <v>0.30000000000000049</v>
      </c>
      <c r="BF154" s="16">
        <f>VLOOKUP(BF$4,'Tüpoloogia tabel'!$C$1:$T$51,MATCH($A154,'Tüpoloogia tabel'!$C$1:$T$1,0),FALSE)</f>
        <v>1.8000000000000023</v>
      </c>
      <c r="BG154" s="16">
        <f>VLOOKUP(BG$4,'Tüpoloogia tabel'!$C$1:$T$51,MATCH($A154,'Tüpoloogia tabel'!$C$1:$T$1,0),FALSE)</f>
        <v>2.1999999999999957</v>
      </c>
      <c r="BH154" s="16">
        <f>VLOOKUP(BH$4,'Tüpoloogia tabel'!$C$1:$T$51,MATCH($A154,'Tüpoloogia tabel'!$C$1:$T$1,0),FALSE)</f>
        <v>1.4599999999999991</v>
      </c>
      <c r="BI154" s="16">
        <f>VLOOKUP(BI$4,'Tüpoloogia tabel'!$C$1:$T$51,MATCH($A154,'Tüpoloogia tabel'!$C$1:$T$1,0),FALSE)</f>
        <v>1.5793333333333326</v>
      </c>
      <c r="BJ154" s="16">
        <f>VLOOKUP(BJ$4,'Tüpoloogia tabel'!$C$1:$T$51,MATCH($A154,'Tüpoloogia tabel'!$C$1:$T$1,0),FALSE)</f>
        <v>0.8</v>
      </c>
      <c r="BK154" s="16">
        <f>VLOOKUP(BK$4,'Tüpoloogia tabel'!$C$1:$T$51,MATCH($A154,'Tüpoloogia tabel'!$C$1:$T$1,0),FALSE)</f>
        <v>2.0649999999999999</v>
      </c>
      <c r="BL154" s="216">
        <f t="shared" si="174"/>
        <v>26139.680960132282</v>
      </c>
      <c r="BM154" s="1">
        <v>4</v>
      </c>
      <c r="BN154" s="1">
        <v>0</v>
      </c>
      <c r="BO154" s="1">
        <f t="shared" si="175"/>
        <v>50</v>
      </c>
      <c r="BP154" s="217">
        <f t="shared" si="176"/>
        <v>360.86268782464657</v>
      </c>
      <c r="BQ154" s="217">
        <f t="shared" ref="BQ154:BS154" si="208">BP154</f>
        <v>360.86268782464657</v>
      </c>
      <c r="BR154" s="217">
        <f t="shared" si="208"/>
        <v>360.86268782464657</v>
      </c>
      <c r="BS154" s="217">
        <f t="shared" si="208"/>
        <v>360.86268782464657</v>
      </c>
      <c r="BT154" s="217">
        <f t="shared" si="178"/>
        <v>1443.4507512985863</v>
      </c>
      <c r="BU154" s="217">
        <f t="shared" si="179"/>
        <v>5474.2635939030106</v>
      </c>
      <c r="BV154" s="217">
        <f t="shared" si="180"/>
        <v>6208.6314729838286</v>
      </c>
      <c r="BW154" s="217">
        <f t="shared" si="181"/>
        <v>3012.1612349429492</v>
      </c>
      <c r="BX154" s="216">
        <f t="shared" si="182"/>
        <v>2.8359599999782419</v>
      </c>
      <c r="BY154" s="216">
        <f t="shared" si="186"/>
        <v>3420.1677599737595</v>
      </c>
      <c r="BZ154" s="216">
        <f t="shared" si="187"/>
        <v>32572.00995504899</v>
      </c>
      <c r="CA154" s="216">
        <f t="shared" si="188"/>
        <v>29559.848720106042</v>
      </c>
      <c r="CB154" s="218">
        <f t="shared" si="183"/>
        <v>3.8885109311555852</v>
      </c>
    </row>
    <row r="155" spans="1:80" x14ac:dyDescent="0.25">
      <c r="A155" s="248" t="s">
        <v>475</v>
      </c>
      <c r="B155" s="231" t="s">
        <v>683</v>
      </c>
      <c r="C155" s="231" t="s">
        <v>462</v>
      </c>
      <c r="D155" s="249">
        <v>1</v>
      </c>
      <c r="E155" s="249">
        <v>1</v>
      </c>
      <c r="F155" s="250"/>
      <c r="G155" s="15">
        <f>(VLOOKUP(G$4,'Tüpoloogia tabel'!$C$1:$T$51,MATCH($A155,'Tüpoloogia tabel'!$C$1:$T$1,0),FALSE))*D155</f>
        <v>200.88359835804241</v>
      </c>
      <c r="H155" s="15">
        <f>(VLOOKUP(H$4,'Tüpoloogia tabel'!$C$1:$T$51,MATCH($A155,'Tüpoloogia tabel'!$C$1:$T$1,0),FALSE))*D155*E155</f>
        <v>2.4617365950445218</v>
      </c>
      <c r="I155" s="15">
        <f>(VLOOKUP(I$4,'Tüpoloogia tabel'!$C$1:$T$51,MATCH($A155,'Tüpoloogia tabel'!$C$1:$T$1,0),FALSE))*D155*E155</f>
        <v>8.5588217502448156</v>
      </c>
      <c r="J155" s="15">
        <f>(VLOOKUP(J$4,'Tüpoloogia tabel'!$C$1:$T$51,MATCH($A155,'Tüpoloogia tabel'!$C$1:$T$1,0),FALSE))*D155*E155</f>
        <v>190.08049319646565</v>
      </c>
      <c r="K155" s="15">
        <f>(VLOOKUP(K$4,'Tüpoloogia tabel'!$C$1:$T$51,MATCH($A155,'Tüpoloogia tabel'!$C$1:$T$1,0),FALSE))*D155*E155</f>
        <v>152.03685546190025</v>
      </c>
      <c r="L155" s="244">
        <f>VLOOKUP(L$4,'Tüpoloogia tabel'!$C$1:$T$51,MATCH($A155,'Tüpoloogia tabel'!$C$1:$T$1,0),FALSE)</f>
        <v>38.414634146341463</v>
      </c>
      <c r="M155" s="228">
        <f>VLOOKUP(M$4,'Tüpoloogia tabel'!$C$1:$T$51,MATCH($A155,'Tüpoloogia tabel'!$C$1:$T$1,0),FALSE)</f>
        <v>58.536585365853654</v>
      </c>
      <c r="N155" s="228">
        <f>VLOOKUP(N$4,'Tüpoloogia tabel'!$C$1:$T$51,MATCH($A155,'Tüpoloogia tabel'!$C$1:$T$1,0),FALSE)</f>
        <v>95.121951219512198</v>
      </c>
      <c r="O155" s="245">
        <f>VLOOKUP(O$4,'Tüpoloogia tabel'!$C$1:$T$51,MATCH($A155,'Tüpoloogia tabel'!$C$1:$T$1,0),FALSE)</f>
        <v>0.22223966917021121</v>
      </c>
      <c r="P155" s="228">
        <f>VLOOKUP(P$4,'Tüpoloogia tabel'!$C$1:$T$51,MATCH($A155,'Tüpoloogia tabel'!$C$1:$T$1,0),FALSE)</f>
        <v>15.24390243902439</v>
      </c>
      <c r="Q155" s="335">
        <f t="shared" si="167"/>
        <v>107.94756171994119</v>
      </c>
      <c r="R155" s="336">
        <f t="shared" si="184"/>
        <v>79.997331315570506</v>
      </c>
      <c r="S155" s="14">
        <f t="shared" si="168"/>
        <v>200.88359835804241</v>
      </c>
      <c r="T155" s="336">
        <f t="shared" si="169"/>
        <v>200.88359835804241</v>
      </c>
      <c r="U155" s="4">
        <f t="shared" si="170"/>
        <v>3.9599999999999973</v>
      </c>
      <c r="V155" s="337">
        <f t="shared" si="171"/>
        <v>23.990230404370685</v>
      </c>
      <c r="W155" s="338">
        <f t="shared" si="172"/>
        <v>3.4561503777347995</v>
      </c>
      <c r="X155" s="228">
        <f>VLOOKUP(X$4,'Tüpoloogia tabel'!$C$1:$T$51,MATCH($A155,'Tüpoloogia tabel'!$C$1:$T$1,0),FALSE)</f>
        <v>217.7103448275862</v>
      </c>
      <c r="Y155" s="228">
        <f>VLOOKUP(Y$4,'Tüpoloogia tabel'!$C$1:$T$51,MATCH($A155,'Tüpoloogia tabel'!$C$1:$T$1,0),FALSE)</f>
        <v>139.35862068965517</v>
      </c>
      <c r="Z155" s="229">
        <f>VLOOKUP(Z$4,'Tüpoloogia tabel'!$C$1:$T$51,MATCH($A155,'Tüpoloogia tabel'!$C$1:$T$1,0),FALSE)</f>
        <v>46.4</v>
      </c>
      <c r="AA155" s="235"/>
      <c r="AB155" s="235"/>
      <c r="AC155" s="15">
        <f>VLOOKUP(AC$4,'Tüpoloogia tabel'!$C$1:$T$51,MATCH($A155,'Tüpoloogia tabel'!$C$1:$T$1,0),FALSE)</f>
        <v>3.6636504065040651</v>
      </c>
      <c r="AD155" s="15">
        <f>VLOOKUP(AD$4,'Tüpoloogia tabel'!$C$1:$T$51,MATCH($A155,'Tüpoloogia tabel'!$C$1:$T$1,0),FALSE)</f>
        <v>2.5</v>
      </c>
      <c r="AE155" s="15">
        <f>VLOOKUP(AE$4,'Tüpoloogia tabel'!$C$1:$T$51,MATCH($A155,'Tüpoloogia tabel'!$C$1:$T$1,0),FALSE)</f>
        <v>2.2000000000000002</v>
      </c>
      <c r="AF155" s="15">
        <f>VLOOKUP(AF$4,'Tüpoloogia tabel'!$C$1:$T$51,MATCH($A155,'Tüpoloogia tabel'!$C$1:$T$1,0),FALSE)</f>
        <v>11.821259842519693</v>
      </c>
      <c r="AG155" s="15">
        <f>VLOOKUP(AG$4,'Tüpoloogia tabel'!$C$1:$T$51,MATCH($A155,'Tüpoloogia tabel'!$C$1:$T$1,0),FALSE)</f>
        <v>16.861008406980361</v>
      </c>
      <c r="AH155" s="15">
        <f>(VLOOKUP(AH$4,'Tüpoloogia tabel'!$C$1:$T$51,MATCH($A155,'Tüpoloogia tabel'!$C$1:$T$1,0),FALSE))*E155</f>
        <v>2.5</v>
      </c>
      <c r="AI155" s="15">
        <f>(VLOOKUP(AI$4,'Tüpoloogia tabel'!$C$1:$T$51,MATCH($A155,'Tüpoloogia tabel'!$C$1:$T$1,0),FALSE))*D155*E155</f>
        <v>502.208995895106</v>
      </c>
      <c r="AJ155" s="15">
        <f t="shared" si="173"/>
        <v>57.36453649900011</v>
      </c>
      <c r="AK155" s="15">
        <f>VLOOKUP(AK$4,'Tüpoloogia tabel'!$C$1:$T$51,MATCH($A155,'Tüpoloogia tabel'!$C$1:$T$1,0),FALSE)</f>
        <v>0.8</v>
      </c>
      <c r="AL155" s="15">
        <f>VLOOKUP(AL$4,'Tüpoloogia tabel'!$C$1:$T$51,MATCH($A155,'Tüpoloogia tabel'!$C$1:$T$1,0),FALSE)</f>
        <v>0.8</v>
      </c>
      <c r="AM155" s="15">
        <f>VLOOKUP(AM$4,'Tüpoloogia tabel'!$C$1:$T$51,MATCH($A155,'Tüpoloogia tabel'!$C$1:$T$1,0),FALSE)</f>
        <v>0.7</v>
      </c>
      <c r="AN155" s="15">
        <f>VLOOKUP(AN$4,'Tüpoloogia tabel'!$C$1:$T$51,MATCH($A155,'Tüpoloogia tabel'!$C$1:$T$1,0),FALSE)</f>
        <v>0.7</v>
      </c>
      <c r="AO155" s="15">
        <f>VLOOKUP(AO$4,'Tüpoloogia tabel'!$C$1:$T$51,MATCH($A155,'Tüpoloogia tabel'!$C$1:$T$1,0),FALSE)</f>
        <v>2.99</v>
      </c>
      <c r="AP155" s="15">
        <f>VLOOKUP(AP$4,'Tüpoloogia tabel'!$C$1:$T$51,MATCH($A155,'Tüpoloogia tabel'!$C$1:$T$1,0),FALSE)</f>
        <v>2</v>
      </c>
      <c r="AQ155" s="15">
        <f>VLOOKUP(AQ$4,'Tüpoloogia tabel'!$C$1:$T$51,MATCH($A155,'Tüpoloogia tabel'!$C$1:$T$1,0),FALSE)</f>
        <v>2.9</v>
      </c>
      <c r="AR155" s="16">
        <f>VLOOKUP(AR$4,'Tüpoloogia tabel'!$C$1:$T$51,MATCH($A155,'Tüpoloogia tabel'!$C$1:$T$1,0),FALSE)</f>
        <v>0.26</v>
      </c>
      <c r="AS155" s="16">
        <f>VLOOKUP(AS$4,'Tüpoloogia tabel'!$C$1:$T$51,MATCH($A155,'Tüpoloogia tabel'!$C$1:$T$1,0),FALSE)</f>
        <v>0.49</v>
      </c>
      <c r="AT155" s="16">
        <f>VLOOKUP(AT$4,'Tüpoloogia tabel'!$C$1:$T$51,MATCH($A155,'Tüpoloogia tabel'!$C$1:$T$1,0),FALSE)</f>
        <v>0.40500000000000003</v>
      </c>
      <c r="AU155" s="16">
        <f>VLOOKUP(AU$4,'Tüpoloogia tabel'!$C$1:$T$51,MATCH($A155,'Tüpoloogia tabel'!$C$1:$T$1,0),FALSE)</f>
        <v>0.15</v>
      </c>
      <c r="AV155" s="16">
        <f>VLOOKUP(AV$4,'Tüpoloogia tabel'!$C$1:$T$51,MATCH($A155,'Tüpoloogia tabel'!$C$1:$T$1,0),FALSE)</f>
        <v>0.2</v>
      </c>
      <c r="AW155" s="16">
        <f>VLOOKUP(AW$4,'Tüpoloogia tabel'!$C$1:$T$51,MATCH($A155,'Tüpoloogia tabel'!$C$1:$T$1,0),FALSE)</f>
        <v>0.01</v>
      </c>
      <c r="AX155" s="16">
        <f>VLOOKUP(AX$4,'Tüpoloogia tabel'!$C$1:$T$51,MATCH($A155,'Tüpoloogia tabel'!$C$1:$T$1,0),FALSE)</f>
        <v>0</v>
      </c>
      <c r="AY155" s="16">
        <f>VLOOKUP(AY$4,'Tüpoloogia tabel'!$C$1:$T$51,MATCH($A155,'Tüpoloogia tabel'!$C$1:$T$1,0),FALSE)</f>
        <v>0.42</v>
      </c>
      <c r="AZ155" s="16">
        <f>VLOOKUP(AZ$4,'Tüpoloogia tabel'!$C$1:$T$51,MATCH($A155,'Tüpoloogia tabel'!$C$1:$T$1,0),FALSE)</f>
        <v>4.4000000000000004</v>
      </c>
      <c r="BA155" s="232">
        <f>VLOOKUP(BA$4,'Tüpoloogia tabel'!$C$1:$T$51,MATCH($A155,'Tüpoloogia tabel'!$C$1:$T$1,0),FALSE)</f>
        <v>0.30000000000000049</v>
      </c>
      <c r="BB155" s="232">
        <f>VLOOKUP(BB$4,'Tüpoloogia tabel'!$C$1:$T$51,MATCH($A155,'Tüpoloogia tabel'!$C$1:$T$1,0),FALSE)</f>
        <v>0.41499999999999998</v>
      </c>
      <c r="BC155" s="232">
        <f>VLOOKUP(BC$4,'Tüpoloogia tabel'!$C$1:$T$51,MATCH($A155,'Tüpoloogia tabel'!$C$1:$T$1,0),FALSE)</f>
        <v>0.35</v>
      </c>
      <c r="BD155" s="232">
        <f>VLOOKUP(BD$4,'Tüpoloogia tabel'!$C$1:$T$51,MATCH($A155,'Tüpoloogia tabel'!$C$1:$T$1,0),FALSE)</f>
        <v>0.35</v>
      </c>
      <c r="BE155" s="232">
        <f>VLOOKUP(BE$4,'Tüpoloogia tabel'!$C$1:$T$51,MATCH($A155,'Tüpoloogia tabel'!$C$1:$T$1,0),FALSE)</f>
        <v>0.30000000000000049</v>
      </c>
      <c r="BF155" s="16">
        <f>VLOOKUP(BF$4,'Tüpoloogia tabel'!$C$1:$T$51,MATCH($A155,'Tüpoloogia tabel'!$C$1:$T$1,0),FALSE)</f>
        <v>1.8000000000000023</v>
      </c>
      <c r="BG155" s="16">
        <f>VLOOKUP(BG$4,'Tüpoloogia tabel'!$C$1:$T$51,MATCH($A155,'Tüpoloogia tabel'!$C$1:$T$1,0),FALSE)</f>
        <v>2.1999999999999957</v>
      </c>
      <c r="BH155" s="16">
        <f>VLOOKUP(BH$4,'Tüpoloogia tabel'!$C$1:$T$51,MATCH($A155,'Tüpoloogia tabel'!$C$1:$T$1,0),FALSE)</f>
        <v>1.4599999999999991</v>
      </c>
      <c r="BI155" s="16">
        <f>VLOOKUP(BI$4,'Tüpoloogia tabel'!$C$1:$T$51,MATCH($A155,'Tüpoloogia tabel'!$C$1:$T$1,0),FALSE)</f>
        <v>1.5793333333333326</v>
      </c>
      <c r="BJ155" s="16">
        <f>VLOOKUP(BJ$4,'Tüpoloogia tabel'!$C$1:$T$51,MATCH($A155,'Tüpoloogia tabel'!$C$1:$T$1,0),FALSE)</f>
        <v>0.8</v>
      </c>
      <c r="BK155" s="16">
        <f>VLOOKUP(BK$4,'Tüpoloogia tabel'!$C$1:$T$51,MATCH($A155,'Tüpoloogia tabel'!$C$1:$T$1,0),FALSE)</f>
        <v>2.0649999999999999</v>
      </c>
      <c r="BL155" s="216">
        <f t="shared" si="174"/>
        <v>423.62274643869847</v>
      </c>
      <c r="BM155" s="1">
        <v>4</v>
      </c>
      <c r="BN155" s="1">
        <v>0</v>
      </c>
      <c r="BO155" s="1">
        <f t="shared" si="175"/>
        <v>10</v>
      </c>
      <c r="BP155" s="217">
        <f t="shared" si="176"/>
        <v>57.36453649900011</v>
      </c>
      <c r="BQ155" s="217">
        <f t="shared" ref="BQ155:BS155" si="209">BP155</f>
        <v>57.36453649900011</v>
      </c>
      <c r="BR155" s="217">
        <f t="shared" si="209"/>
        <v>57.36453649900011</v>
      </c>
      <c r="BS155" s="217">
        <f t="shared" si="209"/>
        <v>57.36453649900011</v>
      </c>
      <c r="BT155" s="217">
        <f t="shared" si="178"/>
        <v>0</v>
      </c>
      <c r="BU155" s="217">
        <f t="shared" si="179"/>
        <v>23.89705437561204</v>
      </c>
      <c r="BV155" s="217">
        <f t="shared" si="180"/>
        <v>31.621764114540554</v>
      </c>
      <c r="BW155" s="217">
        <f t="shared" si="181"/>
        <v>75.827081569562154</v>
      </c>
      <c r="BX155" s="216">
        <f t="shared" si="182"/>
        <v>2.1569160386398858E-2</v>
      </c>
      <c r="BY155" s="216">
        <f t="shared" si="186"/>
        <v>26.012407425997019</v>
      </c>
      <c r="BZ155" s="216">
        <f t="shared" si="187"/>
        <v>525.46223543425765</v>
      </c>
      <c r="CA155" s="216">
        <f t="shared" si="188"/>
        <v>449.6351538646955</v>
      </c>
      <c r="CB155" s="218">
        <f t="shared" si="183"/>
        <v>2.9574089288986385</v>
      </c>
    </row>
    <row r="156" spans="1:80" x14ac:dyDescent="0.25">
      <c r="A156" s="248" t="s">
        <v>475</v>
      </c>
      <c r="B156" s="231" t="s">
        <v>684</v>
      </c>
      <c r="C156" s="231" t="s">
        <v>462</v>
      </c>
      <c r="D156" s="249">
        <v>1</v>
      </c>
      <c r="E156" s="249">
        <v>2</v>
      </c>
      <c r="F156" s="250"/>
      <c r="G156" s="15">
        <f>(VLOOKUP(G$4,'Tüpoloogia tabel'!$C$1:$T$51,MATCH($A156,'Tüpoloogia tabel'!$C$1:$T$1,0),FALSE))*D156</f>
        <v>200.88359835804241</v>
      </c>
      <c r="H156" s="15">
        <f>(VLOOKUP(H$4,'Tüpoloogia tabel'!$C$1:$T$51,MATCH($A156,'Tüpoloogia tabel'!$C$1:$T$1,0),FALSE))*D156*E156</f>
        <v>4.9234731900890436</v>
      </c>
      <c r="I156" s="15">
        <f>(VLOOKUP(I$4,'Tüpoloogia tabel'!$C$1:$T$51,MATCH($A156,'Tüpoloogia tabel'!$C$1:$T$1,0),FALSE))*D156*E156</f>
        <v>17.117643500489631</v>
      </c>
      <c r="J156" s="15">
        <f>(VLOOKUP(J$4,'Tüpoloogia tabel'!$C$1:$T$51,MATCH($A156,'Tüpoloogia tabel'!$C$1:$T$1,0),FALSE))*D156*E156</f>
        <v>380.16098639293131</v>
      </c>
      <c r="K156" s="15">
        <f>(VLOOKUP(K$4,'Tüpoloogia tabel'!$C$1:$T$51,MATCH($A156,'Tüpoloogia tabel'!$C$1:$T$1,0),FALSE))*D156*E156</f>
        <v>304.07371092380049</v>
      </c>
      <c r="L156" s="244">
        <f>VLOOKUP(L$4,'Tüpoloogia tabel'!$C$1:$T$51,MATCH($A156,'Tüpoloogia tabel'!$C$1:$T$1,0),FALSE)</f>
        <v>38.414634146341463</v>
      </c>
      <c r="M156" s="228">
        <f>VLOOKUP(M$4,'Tüpoloogia tabel'!$C$1:$T$51,MATCH($A156,'Tüpoloogia tabel'!$C$1:$T$1,0),FALSE)</f>
        <v>58.536585365853654</v>
      </c>
      <c r="N156" s="228">
        <f>VLOOKUP(N$4,'Tüpoloogia tabel'!$C$1:$T$51,MATCH($A156,'Tüpoloogia tabel'!$C$1:$T$1,0),FALSE)</f>
        <v>95.121951219512198</v>
      </c>
      <c r="O156" s="245">
        <f>VLOOKUP(O$4,'Tüpoloogia tabel'!$C$1:$T$51,MATCH($A156,'Tüpoloogia tabel'!$C$1:$T$1,0),FALSE)</f>
        <v>0.22223966917021121</v>
      </c>
      <c r="P156" s="228">
        <f>VLOOKUP(P$4,'Tüpoloogia tabel'!$C$1:$T$51,MATCH($A156,'Tüpoloogia tabel'!$C$1:$T$1,0),FALSE)</f>
        <v>15.24390243902439</v>
      </c>
      <c r="Q156" s="335">
        <f t="shared" si="167"/>
        <v>384.50520750968599</v>
      </c>
      <c r="R156" s="336">
        <f t="shared" si="184"/>
        <v>295.09289739850999</v>
      </c>
      <c r="S156" s="14">
        <f t="shared" si="168"/>
        <v>200.88359835804241</v>
      </c>
      <c r="T156" s="336">
        <f t="shared" si="169"/>
        <v>200.88359835804241</v>
      </c>
      <c r="U156" s="4">
        <f t="shared" si="170"/>
        <v>3.9599999999999973</v>
      </c>
      <c r="V156" s="337">
        <f t="shared" si="171"/>
        <v>85.452310111176018</v>
      </c>
      <c r="W156" s="338">
        <f t="shared" si="172"/>
        <v>2.9917132237541613</v>
      </c>
      <c r="X156" s="228">
        <f>VLOOKUP(X$4,'Tüpoloogia tabel'!$C$1:$T$51,MATCH($A156,'Tüpoloogia tabel'!$C$1:$T$1,0),FALSE)</f>
        <v>217.7103448275862</v>
      </c>
      <c r="Y156" s="228">
        <f>VLOOKUP(Y$4,'Tüpoloogia tabel'!$C$1:$T$51,MATCH($A156,'Tüpoloogia tabel'!$C$1:$T$1,0),FALSE)</f>
        <v>139.35862068965517</v>
      </c>
      <c r="Z156" s="229">
        <f>VLOOKUP(Z$4,'Tüpoloogia tabel'!$C$1:$T$51,MATCH($A156,'Tüpoloogia tabel'!$C$1:$T$1,0),FALSE)</f>
        <v>46.4</v>
      </c>
      <c r="AA156" s="235"/>
      <c r="AB156" s="235"/>
      <c r="AC156" s="15">
        <f>VLOOKUP(AC$4,'Tüpoloogia tabel'!$C$1:$T$51,MATCH($A156,'Tüpoloogia tabel'!$C$1:$T$1,0),FALSE)</f>
        <v>3.6636504065040651</v>
      </c>
      <c r="AD156" s="15">
        <f>VLOOKUP(AD$4,'Tüpoloogia tabel'!$C$1:$T$51,MATCH($A156,'Tüpoloogia tabel'!$C$1:$T$1,0),FALSE)</f>
        <v>2.5</v>
      </c>
      <c r="AE156" s="15">
        <f>VLOOKUP(AE$4,'Tüpoloogia tabel'!$C$1:$T$51,MATCH($A156,'Tüpoloogia tabel'!$C$1:$T$1,0),FALSE)</f>
        <v>2.2000000000000002</v>
      </c>
      <c r="AF156" s="15">
        <f>VLOOKUP(AF$4,'Tüpoloogia tabel'!$C$1:$T$51,MATCH($A156,'Tüpoloogia tabel'!$C$1:$T$1,0),FALSE)</f>
        <v>11.821259842519693</v>
      </c>
      <c r="AG156" s="15">
        <f>VLOOKUP(AG$4,'Tüpoloogia tabel'!$C$1:$T$51,MATCH($A156,'Tüpoloogia tabel'!$C$1:$T$1,0),FALSE)</f>
        <v>16.861008406980361</v>
      </c>
      <c r="AH156" s="15">
        <f>(VLOOKUP(AH$4,'Tüpoloogia tabel'!$C$1:$T$51,MATCH($A156,'Tüpoloogia tabel'!$C$1:$T$1,0),FALSE))*E156</f>
        <v>5</v>
      </c>
      <c r="AI156" s="15">
        <f>(VLOOKUP(AI$4,'Tüpoloogia tabel'!$C$1:$T$51,MATCH($A156,'Tüpoloogia tabel'!$C$1:$T$1,0),FALSE))*D156*E156</f>
        <v>1004.417991790212</v>
      </c>
      <c r="AJ156" s="15">
        <f t="shared" si="173"/>
        <v>57.36453649900011</v>
      </c>
      <c r="AK156" s="15">
        <f>VLOOKUP(AK$4,'Tüpoloogia tabel'!$C$1:$T$51,MATCH($A156,'Tüpoloogia tabel'!$C$1:$T$1,0),FALSE)</f>
        <v>0.8</v>
      </c>
      <c r="AL156" s="15">
        <f>VLOOKUP(AL$4,'Tüpoloogia tabel'!$C$1:$T$51,MATCH($A156,'Tüpoloogia tabel'!$C$1:$T$1,0),FALSE)</f>
        <v>0.8</v>
      </c>
      <c r="AM156" s="15">
        <f>VLOOKUP(AM$4,'Tüpoloogia tabel'!$C$1:$T$51,MATCH($A156,'Tüpoloogia tabel'!$C$1:$T$1,0),FALSE)</f>
        <v>0.7</v>
      </c>
      <c r="AN156" s="15">
        <f>VLOOKUP(AN$4,'Tüpoloogia tabel'!$C$1:$T$51,MATCH($A156,'Tüpoloogia tabel'!$C$1:$T$1,0),FALSE)</f>
        <v>0.7</v>
      </c>
      <c r="AO156" s="15">
        <f>VLOOKUP(AO$4,'Tüpoloogia tabel'!$C$1:$T$51,MATCH($A156,'Tüpoloogia tabel'!$C$1:$T$1,0),FALSE)</f>
        <v>2.99</v>
      </c>
      <c r="AP156" s="15">
        <f>VLOOKUP(AP$4,'Tüpoloogia tabel'!$C$1:$T$51,MATCH($A156,'Tüpoloogia tabel'!$C$1:$T$1,0),FALSE)</f>
        <v>2</v>
      </c>
      <c r="AQ156" s="15">
        <f>VLOOKUP(AQ$4,'Tüpoloogia tabel'!$C$1:$T$51,MATCH($A156,'Tüpoloogia tabel'!$C$1:$T$1,0),FALSE)</f>
        <v>2.9</v>
      </c>
      <c r="AR156" s="16">
        <f>VLOOKUP(AR$4,'Tüpoloogia tabel'!$C$1:$T$51,MATCH($A156,'Tüpoloogia tabel'!$C$1:$T$1,0),FALSE)</f>
        <v>0.26</v>
      </c>
      <c r="AS156" s="16">
        <f>VLOOKUP(AS$4,'Tüpoloogia tabel'!$C$1:$T$51,MATCH($A156,'Tüpoloogia tabel'!$C$1:$T$1,0),FALSE)</f>
        <v>0.49</v>
      </c>
      <c r="AT156" s="16">
        <f>VLOOKUP(AT$4,'Tüpoloogia tabel'!$C$1:$T$51,MATCH($A156,'Tüpoloogia tabel'!$C$1:$T$1,0),FALSE)</f>
        <v>0.40500000000000003</v>
      </c>
      <c r="AU156" s="16">
        <f>VLOOKUP(AU$4,'Tüpoloogia tabel'!$C$1:$T$51,MATCH($A156,'Tüpoloogia tabel'!$C$1:$T$1,0),FALSE)</f>
        <v>0.15</v>
      </c>
      <c r="AV156" s="16">
        <f>VLOOKUP(AV$4,'Tüpoloogia tabel'!$C$1:$T$51,MATCH($A156,'Tüpoloogia tabel'!$C$1:$T$1,0),FALSE)</f>
        <v>0.2</v>
      </c>
      <c r="AW156" s="16">
        <f>VLOOKUP(AW$4,'Tüpoloogia tabel'!$C$1:$T$51,MATCH($A156,'Tüpoloogia tabel'!$C$1:$T$1,0),FALSE)</f>
        <v>0.01</v>
      </c>
      <c r="AX156" s="16">
        <f>VLOOKUP(AX$4,'Tüpoloogia tabel'!$C$1:$T$51,MATCH($A156,'Tüpoloogia tabel'!$C$1:$T$1,0),FALSE)</f>
        <v>0</v>
      </c>
      <c r="AY156" s="16">
        <f>VLOOKUP(AY$4,'Tüpoloogia tabel'!$C$1:$T$51,MATCH($A156,'Tüpoloogia tabel'!$C$1:$T$1,0),FALSE)</f>
        <v>0.42</v>
      </c>
      <c r="AZ156" s="16">
        <f>VLOOKUP(AZ$4,'Tüpoloogia tabel'!$C$1:$T$51,MATCH($A156,'Tüpoloogia tabel'!$C$1:$T$1,0),FALSE)</f>
        <v>4.4000000000000004</v>
      </c>
      <c r="BA156" s="232">
        <f>VLOOKUP(BA$4,'Tüpoloogia tabel'!$C$1:$T$51,MATCH($A156,'Tüpoloogia tabel'!$C$1:$T$1,0),FALSE)</f>
        <v>0.30000000000000049</v>
      </c>
      <c r="BB156" s="232">
        <f>VLOOKUP(BB$4,'Tüpoloogia tabel'!$C$1:$T$51,MATCH($A156,'Tüpoloogia tabel'!$C$1:$T$1,0),FALSE)</f>
        <v>0.41499999999999998</v>
      </c>
      <c r="BC156" s="232">
        <f>VLOOKUP(BC$4,'Tüpoloogia tabel'!$C$1:$T$51,MATCH($A156,'Tüpoloogia tabel'!$C$1:$T$1,0),FALSE)</f>
        <v>0.35</v>
      </c>
      <c r="BD156" s="232">
        <f>VLOOKUP(BD$4,'Tüpoloogia tabel'!$C$1:$T$51,MATCH($A156,'Tüpoloogia tabel'!$C$1:$T$1,0),FALSE)</f>
        <v>0.35</v>
      </c>
      <c r="BE156" s="232">
        <f>VLOOKUP(BE$4,'Tüpoloogia tabel'!$C$1:$T$51,MATCH($A156,'Tüpoloogia tabel'!$C$1:$T$1,0),FALSE)</f>
        <v>0.30000000000000049</v>
      </c>
      <c r="BF156" s="16">
        <f>VLOOKUP(BF$4,'Tüpoloogia tabel'!$C$1:$T$51,MATCH($A156,'Tüpoloogia tabel'!$C$1:$T$1,0),FALSE)</f>
        <v>1.8000000000000023</v>
      </c>
      <c r="BG156" s="16">
        <f>VLOOKUP(BG$4,'Tüpoloogia tabel'!$C$1:$T$51,MATCH($A156,'Tüpoloogia tabel'!$C$1:$T$1,0),FALSE)</f>
        <v>2.1999999999999957</v>
      </c>
      <c r="BH156" s="16">
        <f>VLOOKUP(BH$4,'Tüpoloogia tabel'!$C$1:$T$51,MATCH($A156,'Tüpoloogia tabel'!$C$1:$T$1,0),FALSE)</f>
        <v>1.4599999999999991</v>
      </c>
      <c r="BI156" s="16">
        <f>VLOOKUP(BI$4,'Tüpoloogia tabel'!$C$1:$T$51,MATCH($A156,'Tüpoloogia tabel'!$C$1:$T$1,0),FALSE)</f>
        <v>1.5793333333333326</v>
      </c>
      <c r="BJ156" s="16">
        <f>VLOOKUP(BJ$4,'Tüpoloogia tabel'!$C$1:$T$51,MATCH($A156,'Tüpoloogia tabel'!$C$1:$T$1,0),FALSE)</f>
        <v>0.8</v>
      </c>
      <c r="BK156" s="16">
        <f>VLOOKUP(BK$4,'Tüpoloogia tabel'!$C$1:$T$51,MATCH($A156,'Tüpoloogia tabel'!$C$1:$T$1,0),FALSE)</f>
        <v>2.0649999999999999</v>
      </c>
      <c r="BL156" s="216">
        <f t="shared" si="174"/>
        <v>724.76956668934122</v>
      </c>
      <c r="BM156" s="1">
        <v>4</v>
      </c>
      <c r="BN156" s="1">
        <v>0</v>
      </c>
      <c r="BO156" s="1">
        <f t="shared" si="175"/>
        <v>20</v>
      </c>
      <c r="BP156" s="217">
        <f t="shared" si="176"/>
        <v>57.36453649900011</v>
      </c>
      <c r="BQ156" s="217">
        <f t="shared" ref="BQ156:BS156" si="210">BP156</f>
        <v>57.36453649900011</v>
      </c>
      <c r="BR156" s="217">
        <f t="shared" si="210"/>
        <v>57.36453649900011</v>
      </c>
      <c r="BS156" s="217">
        <f t="shared" si="210"/>
        <v>57.36453649900011</v>
      </c>
      <c r="BT156" s="217">
        <f t="shared" si="178"/>
        <v>57.36453649900011</v>
      </c>
      <c r="BU156" s="217">
        <f t="shared" si="179"/>
        <v>90.58821750244816</v>
      </c>
      <c r="BV156" s="217">
        <f t="shared" si="180"/>
        <v>112.63554988141682</v>
      </c>
      <c r="BW156" s="217">
        <f t="shared" si="181"/>
        <v>113.02651695664017</v>
      </c>
      <c r="BX156" s="216">
        <f t="shared" si="182"/>
        <v>5.9622933930972344E-2</v>
      </c>
      <c r="BY156" s="216">
        <f t="shared" si="186"/>
        <v>71.905258320752651</v>
      </c>
      <c r="BZ156" s="216">
        <f t="shared" si="187"/>
        <v>909.70134196673405</v>
      </c>
      <c r="CA156" s="216">
        <f t="shared" si="188"/>
        <v>796.67482501009385</v>
      </c>
      <c r="CB156" s="218">
        <f t="shared" si="183"/>
        <v>2.6200055986087434</v>
      </c>
    </row>
    <row r="157" spans="1:80" x14ac:dyDescent="0.25">
      <c r="A157" s="248" t="s">
        <v>475</v>
      </c>
      <c r="B157" s="231" t="s">
        <v>685</v>
      </c>
      <c r="C157" s="231" t="s">
        <v>462</v>
      </c>
      <c r="D157" s="249">
        <v>1</v>
      </c>
      <c r="E157" s="249">
        <v>3</v>
      </c>
      <c r="F157" s="250"/>
      <c r="G157" s="15">
        <f>(VLOOKUP(G$4,'Tüpoloogia tabel'!$C$1:$T$51,MATCH($A157,'Tüpoloogia tabel'!$C$1:$T$1,0),FALSE))*D157</f>
        <v>200.88359835804241</v>
      </c>
      <c r="H157" s="15">
        <f>(VLOOKUP(H$4,'Tüpoloogia tabel'!$C$1:$T$51,MATCH($A157,'Tüpoloogia tabel'!$C$1:$T$1,0),FALSE))*D157*E157</f>
        <v>7.385209785133565</v>
      </c>
      <c r="I157" s="15">
        <f>(VLOOKUP(I$4,'Tüpoloogia tabel'!$C$1:$T$51,MATCH($A157,'Tüpoloogia tabel'!$C$1:$T$1,0),FALSE))*D157*E157</f>
        <v>25.676465250734445</v>
      </c>
      <c r="J157" s="15">
        <f>(VLOOKUP(J$4,'Tüpoloogia tabel'!$C$1:$T$51,MATCH($A157,'Tüpoloogia tabel'!$C$1:$T$1,0),FALSE))*D157*E157</f>
        <v>570.24147958939693</v>
      </c>
      <c r="K157" s="15">
        <f>(VLOOKUP(K$4,'Tüpoloogia tabel'!$C$1:$T$51,MATCH($A157,'Tüpoloogia tabel'!$C$1:$T$1,0),FALSE))*D157*E157</f>
        <v>456.11056638570074</v>
      </c>
      <c r="L157" s="244">
        <f>VLOOKUP(L$4,'Tüpoloogia tabel'!$C$1:$T$51,MATCH($A157,'Tüpoloogia tabel'!$C$1:$T$1,0),FALSE)</f>
        <v>38.414634146341463</v>
      </c>
      <c r="M157" s="228">
        <f>VLOOKUP(M$4,'Tüpoloogia tabel'!$C$1:$T$51,MATCH($A157,'Tüpoloogia tabel'!$C$1:$T$1,0),FALSE)</f>
        <v>58.536585365853654</v>
      </c>
      <c r="N157" s="228">
        <f>VLOOKUP(N$4,'Tüpoloogia tabel'!$C$1:$T$51,MATCH($A157,'Tüpoloogia tabel'!$C$1:$T$1,0),FALSE)</f>
        <v>95.121951219512198</v>
      </c>
      <c r="O157" s="245">
        <f>VLOOKUP(O$4,'Tüpoloogia tabel'!$C$1:$T$51,MATCH($A157,'Tüpoloogia tabel'!$C$1:$T$1,0),FALSE)</f>
        <v>0.22223966917021121</v>
      </c>
      <c r="P157" s="228">
        <f>VLOOKUP(P$4,'Tüpoloogia tabel'!$C$1:$T$51,MATCH($A157,'Tüpoloogia tabel'!$C$1:$T$1,0),FALSE)</f>
        <v>15.24390243902439</v>
      </c>
      <c r="Q157" s="335">
        <f t="shared" si="167"/>
        <v>829.67293736923432</v>
      </c>
      <c r="R157" s="336">
        <f t="shared" si="184"/>
        <v>641.32669824881827</v>
      </c>
      <c r="S157" s="14">
        <f t="shared" si="168"/>
        <v>200.88359835804241</v>
      </c>
      <c r="T157" s="336">
        <f t="shared" si="169"/>
        <v>200.88359835804241</v>
      </c>
      <c r="U157" s="4">
        <f t="shared" si="170"/>
        <v>3.9599999999999973</v>
      </c>
      <c r="V157" s="337">
        <f t="shared" si="171"/>
        <v>184.38623912041601</v>
      </c>
      <c r="W157" s="338">
        <f t="shared" si="172"/>
        <v>3.3596952274880092</v>
      </c>
      <c r="X157" s="228">
        <f>VLOOKUP(X$4,'Tüpoloogia tabel'!$C$1:$T$51,MATCH($A157,'Tüpoloogia tabel'!$C$1:$T$1,0),FALSE)</f>
        <v>217.7103448275862</v>
      </c>
      <c r="Y157" s="228">
        <f>VLOOKUP(Y$4,'Tüpoloogia tabel'!$C$1:$T$51,MATCH($A157,'Tüpoloogia tabel'!$C$1:$T$1,0),FALSE)</f>
        <v>139.35862068965517</v>
      </c>
      <c r="Z157" s="229">
        <f>VLOOKUP(Z$4,'Tüpoloogia tabel'!$C$1:$T$51,MATCH($A157,'Tüpoloogia tabel'!$C$1:$T$1,0),FALSE)</f>
        <v>46.4</v>
      </c>
      <c r="AA157" s="235"/>
      <c r="AB157" s="235"/>
      <c r="AC157" s="15">
        <f>VLOOKUP(AC$4,'Tüpoloogia tabel'!$C$1:$T$51,MATCH($A157,'Tüpoloogia tabel'!$C$1:$T$1,0),FALSE)</f>
        <v>3.6636504065040651</v>
      </c>
      <c r="AD157" s="15">
        <f>VLOOKUP(AD$4,'Tüpoloogia tabel'!$C$1:$T$51,MATCH($A157,'Tüpoloogia tabel'!$C$1:$T$1,0),FALSE)</f>
        <v>2.5</v>
      </c>
      <c r="AE157" s="15">
        <f>VLOOKUP(AE$4,'Tüpoloogia tabel'!$C$1:$T$51,MATCH($A157,'Tüpoloogia tabel'!$C$1:$T$1,0),FALSE)</f>
        <v>2.2000000000000002</v>
      </c>
      <c r="AF157" s="15">
        <f>VLOOKUP(AF$4,'Tüpoloogia tabel'!$C$1:$T$51,MATCH($A157,'Tüpoloogia tabel'!$C$1:$T$1,0),FALSE)</f>
        <v>11.821259842519693</v>
      </c>
      <c r="AG157" s="15">
        <f>VLOOKUP(AG$4,'Tüpoloogia tabel'!$C$1:$T$51,MATCH($A157,'Tüpoloogia tabel'!$C$1:$T$1,0),FALSE)</f>
        <v>16.861008406980361</v>
      </c>
      <c r="AH157" s="15">
        <f>(VLOOKUP(AH$4,'Tüpoloogia tabel'!$C$1:$T$51,MATCH($A157,'Tüpoloogia tabel'!$C$1:$T$1,0),FALSE))*E157</f>
        <v>7.5</v>
      </c>
      <c r="AI157" s="15">
        <f>(VLOOKUP(AI$4,'Tüpoloogia tabel'!$C$1:$T$51,MATCH($A157,'Tüpoloogia tabel'!$C$1:$T$1,0),FALSE))*D157*E157</f>
        <v>1506.626987685318</v>
      </c>
      <c r="AJ157" s="15">
        <f t="shared" si="173"/>
        <v>57.36453649900011</v>
      </c>
      <c r="AK157" s="15">
        <f>VLOOKUP(AK$4,'Tüpoloogia tabel'!$C$1:$T$51,MATCH($A157,'Tüpoloogia tabel'!$C$1:$T$1,0),FALSE)</f>
        <v>0.8</v>
      </c>
      <c r="AL157" s="15">
        <f>VLOOKUP(AL$4,'Tüpoloogia tabel'!$C$1:$T$51,MATCH($A157,'Tüpoloogia tabel'!$C$1:$T$1,0),FALSE)</f>
        <v>0.8</v>
      </c>
      <c r="AM157" s="15">
        <f>VLOOKUP(AM$4,'Tüpoloogia tabel'!$C$1:$T$51,MATCH($A157,'Tüpoloogia tabel'!$C$1:$T$1,0),FALSE)</f>
        <v>0.7</v>
      </c>
      <c r="AN157" s="15">
        <f>VLOOKUP(AN$4,'Tüpoloogia tabel'!$C$1:$T$51,MATCH($A157,'Tüpoloogia tabel'!$C$1:$T$1,0),FALSE)</f>
        <v>0.7</v>
      </c>
      <c r="AO157" s="15">
        <f>VLOOKUP(AO$4,'Tüpoloogia tabel'!$C$1:$T$51,MATCH($A157,'Tüpoloogia tabel'!$C$1:$T$1,0),FALSE)</f>
        <v>2.99</v>
      </c>
      <c r="AP157" s="15">
        <f>VLOOKUP(AP$4,'Tüpoloogia tabel'!$C$1:$T$51,MATCH($A157,'Tüpoloogia tabel'!$C$1:$T$1,0),FALSE)</f>
        <v>2</v>
      </c>
      <c r="AQ157" s="15">
        <f>VLOOKUP(AQ$4,'Tüpoloogia tabel'!$C$1:$T$51,MATCH($A157,'Tüpoloogia tabel'!$C$1:$T$1,0),FALSE)</f>
        <v>2.9</v>
      </c>
      <c r="AR157" s="16">
        <f>VLOOKUP(AR$4,'Tüpoloogia tabel'!$C$1:$T$51,MATCH($A157,'Tüpoloogia tabel'!$C$1:$T$1,0),FALSE)</f>
        <v>0.26</v>
      </c>
      <c r="AS157" s="16">
        <f>VLOOKUP(AS$4,'Tüpoloogia tabel'!$C$1:$T$51,MATCH($A157,'Tüpoloogia tabel'!$C$1:$T$1,0),FALSE)</f>
        <v>0.49</v>
      </c>
      <c r="AT157" s="16">
        <f>VLOOKUP(AT$4,'Tüpoloogia tabel'!$C$1:$T$51,MATCH($A157,'Tüpoloogia tabel'!$C$1:$T$1,0),FALSE)</f>
        <v>0.40500000000000003</v>
      </c>
      <c r="AU157" s="16">
        <f>VLOOKUP(AU$4,'Tüpoloogia tabel'!$C$1:$T$51,MATCH($A157,'Tüpoloogia tabel'!$C$1:$T$1,0),FALSE)</f>
        <v>0.15</v>
      </c>
      <c r="AV157" s="16">
        <f>VLOOKUP(AV$4,'Tüpoloogia tabel'!$C$1:$T$51,MATCH($A157,'Tüpoloogia tabel'!$C$1:$T$1,0),FALSE)</f>
        <v>0.2</v>
      </c>
      <c r="AW157" s="16">
        <f>VLOOKUP(AW$4,'Tüpoloogia tabel'!$C$1:$T$51,MATCH($A157,'Tüpoloogia tabel'!$C$1:$T$1,0),FALSE)</f>
        <v>0.01</v>
      </c>
      <c r="AX157" s="16">
        <f>VLOOKUP(AX$4,'Tüpoloogia tabel'!$C$1:$T$51,MATCH($A157,'Tüpoloogia tabel'!$C$1:$T$1,0),FALSE)</f>
        <v>0</v>
      </c>
      <c r="AY157" s="16">
        <f>VLOOKUP(AY$4,'Tüpoloogia tabel'!$C$1:$T$51,MATCH($A157,'Tüpoloogia tabel'!$C$1:$T$1,0),FALSE)</f>
        <v>0.42</v>
      </c>
      <c r="AZ157" s="16">
        <f>VLOOKUP(AZ$4,'Tüpoloogia tabel'!$C$1:$T$51,MATCH($A157,'Tüpoloogia tabel'!$C$1:$T$1,0),FALSE)</f>
        <v>4.4000000000000004</v>
      </c>
      <c r="BA157" s="232">
        <f>VLOOKUP(BA$4,'Tüpoloogia tabel'!$C$1:$T$51,MATCH($A157,'Tüpoloogia tabel'!$C$1:$T$1,0),FALSE)</f>
        <v>0.30000000000000049</v>
      </c>
      <c r="BB157" s="232">
        <f>VLOOKUP(BB$4,'Tüpoloogia tabel'!$C$1:$T$51,MATCH($A157,'Tüpoloogia tabel'!$C$1:$T$1,0),FALSE)</f>
        <v>0.41499999999999998</v>
      </c>
      <c r="BC157" s="232">
        <f>VLOOKUP(BC$4,'Tüpoloogia tabel'!$C$1:$T$51,MATCH($A157,'Tüpoloogia tabel'!$C$1:$T$1,0),FALSE)</f>
        <v>0.35</v>
      </c>
      <c r="BD157" s="232">
        <f>VLOOKUP(BD$4,'Tüpoloogia tabel'!$C$1:$T$51,MATCH($A157,'Tüpoloogia tabel'!$C$1:$T$1,0),FALSE)</f>
        <v>0.35</v>
      </c>
      <c r="BE157" s="232">
        <f>VLOOKUP(BE$4,'Tüpoloogia tabel'!$C$1:$T$51,MATCH($A157,'Tüpoloogia tabel'!$C$1:$T$1,0),FALSE)</f>
        <v>0.30000000000000049</v>
      </c>
      <c r="BF157" s="16">
        <f>VLOOKUP(BF$4,'Tüpoloogia tabel'!$C$1:$T$51,MATCH($A157,'Tüpoloogia tabel'!$C$1:$T$1,0),FALSE)</f>
        <v>1.8000000000000023</v>
      </c>
      <c r="BG157" s="16">
        <f>VLOOKUP(BG$4,'Tüpoloogia tabel'!$C$1:$T$51,MATCH($A157,'Tüpoloogia tabel'!$C$1:$T$1,0),FALSE)</f>
        <v>2.1999999999999957</v>
      </c>
      <c r="BH157" s="16">
        <f>VLOOKUP(BH$4,'Tüpoloogia tabel'!$C$1:$T$51,MATCH($A157,'Tüpoloogia tabel'!$C$1:$T$1,0),FALSE)</f>
        <v>1.4599999999999991</v>
      </c>
      <c r="BI157" s="16">
        <f>VLOOKUP(BI$4,'Tüpoloogia tabel'!$C$1:$T$51,MATCH($A157,'Tüpoloogia tabel'!$C$1:$T$1,0),FALSE)</f>
        <v>1.5793333333333326</v>
      </c>
      <c r="BJ157" s="16">
        <f>VLOOKUP(BJ$4,'Tüpoloogia tabel'!$C$1:$T$51,MATCH($A157,'Tüpoloogia tabel'!$C$1:$T$1,0),FALSE)</f>
        <v>0.8</v>
      </c>
      <c r="BK157" s="16">
        <f>VLOOKUP(BK$4,'Tüpoloogia tabel'!$C$1:$T$51,MATCH($A157,'Tüpoloogia tabel'!$C$1:$T$1,0),FALSE)</f>
        <v>2.0649999999999999</v>
      </c>
      <c r="BL157" s="216">
        <f t="shared" si="174"/>
        <v>1209.5178582889916</v>
      </c>
      <c r="BM157" s="1">
        <v>4</v>
      </c>
      <c r="BN157" s="1">
        <v>0</v>
      </c>
      <c r="BO157" s="1">
        <f t="shared" si="175"/>
        <v>30</v>
      </c>
      <c r="BP157" s="217">
        <f t="shared" si="176"/>
        <v>57.36453649900011</v>
      </c>
      <c r="BQ157" s="217">
        <f t="shared" ref="BQ157:BS157" si="211">BP157</f>
        <v>57.36453649900011</v>
      </c>
      <c r="BR157" s="217">
        <f t="shared" si="211"/>
        <v>57.36453649900011</v>
      </c>
      <c r="BS157" s="217">
        <f t="shared" si="211"/>
        <v>57.36453649900011</v>
      </c>
      <c r="BT157" s="217">
        <f t="shared" si="178"/>
        <v>114.72907299800022</v>
      </c>
      <c r="BU157" s="217">
        <f t="shared" si="179"/>
        <v>200.07348938050831</v>
      </c>
      <c r="BV157" s="217">
        <f t="shared" si="180"/>
        <v>243.04135730062885</v>
      </c>
      <c r="BW157" s="217">
        <f t="shared" si="181"/>
        <v>170.9706014376992</v>
      </c>
      <c r="BX157" s="216">
        <f t="shared" si="182"/>
        <v>0.12595690992222275</v>
      </c>
      <c r="BY157" s="216">
        <f t="shared" si="186"/>
        <v>151.90403336620062</v>
      </c>
      <c r="BZ157" s="216">
        <f t="shared" si="187"/>
        <v>1532.3924930928915</v>
      </c>
      <c r="CA157" s="216">
        <f t="shared" si="188"/>
        <v>1361.4218916551922</v>
      </c>
      <c r="CB157" s="218">
        <f t="shared" si="183"/>
        <v>2.9848505866534412</v>
      </c>
    </row>
    <row r="158" spans="1:80" x14ac:dyDescent="0.25">
      <c r="A158" s="248" t="s">
        <v>475</v>
      </c>
      <c r="B158" s="231" t="s">
        <v>686</v>
      </c>
      <c r="C158" s="231" t="s">
        <v>462</v>
      </c>
      <c r="D158" s="249">
        <v>1</v>
      </c>
      <c r="E158" s="249">
        <v>4</v>
      </c>
      <c r="F158" s="250"/>
      <c r="G158" s="15">
        <f>(VLOOKUP(G$4,'Tüpoloogia tabel'!$C$1:$T$51,MATCH($A158,'Tüpoloogia tabel'!$C$1:$T$1,0),FALSE))*D158</f>
        <v>200.88359835804241</v>
      </c>
      <c r="H158" s="15">
        <f>(VLOOKUP(H$4,'Tüpoloogia tabel'!$C$1:$T$51,MATCH($A158,'Tüpoloogia tabel'!$C$1:$T$1,0),FALSE))*D158*E158</f>
        <v>9.8469463801780872</v>
      </c>
      <c r="I158" s="15">
        <f>(VLOOKUP(I$4,'Tüpoloogia tabel'!$C$1:$T$51,MATCH($A158,'Tüpoloogia tabel'!$C$1:$T$1,0),FALSE))*D158*E158</f>
        <v>34.235287000979262</v>
      </c>
      <c r="J158" s="15">
        <f>(VLOOKUP(J$4,'Tüpoloogia tabel'!$C$1:$T$51,MATCH($A158,'Tüpoloogia tabel'!$C$1:$T$1,0),FALSE))*D158*E158</f>
        <v>760.32197278586261</v>
      </c>
      <c r="K158" s="15">
        <f>(VLOOKUP(K$4,'Tüpoloogia tabel'!$C$1:$T$51,MATCH($A158,'Tüpoloogia tabel'!$C$1:$T$1,0),FALSE))*D158*E158</f>
        <v>608.14742184760098</v>
      </c>
      <c r="L158" s="244">
        <f>VLOOKUP(L$4,'Tüpoloogia tabel'!$C$1:$T$51,MATCH($A158,'Tüpoloogia tabel'!$C$1:$T$1,0),FALSE)</f>
        <v>38.414634146341463</v>
      </c>
      <c r="M158" s="228">
        <f>VLOOKUP(M$4,'Tüpoloogia tabel'!$C$1:$T$51,MATCH($A158,'Tüpoloogia tabel'!$C$1:$T$1,0),FALSE)</f>
        <v>58.536585365853654</v>
      </c>
      <c r="N158" s="228">
        <f>VLOOKUP(N$4,'Tüpoloogia tabel'!$C$1:$T$51,MATCH($A158,'Tüpoloogia tabel'!$C$1:$T$1,0),FALSE)</f>
        <v>95.121951219512198</v>
      </c>
      <c r="O158" s="245">
        <f>VLOOKUP(O$4,'Tüpoloogia tabel'!$C$1:$T$51,MATCH($A158,'Tüpoloogia tabel'!$C$1:$T$1,0),FALSE)</f>
        <v>0.22223966917021121</v>
      </c>
      <c r="P158" s="228">
        <f>VLOOKUP(P$4,'Tüpoloogia tabel'!$C$1:$T$51,MATCH($A158,'Tüpoloogia tabel'!$C$1:$T$1,0),FALSE)</f>
        <v>15.24390243902439</v>
      </c>
      <c r="Q158" s="335">
        <f t="shared" si="167"/>
        <v>1443.4507512985863</v>
      </c>
      <c r="R158" s="336">
        <f t="shared" si="184"/>
        <v>1118.6987338664956</v>
      </c>
      <c r="S158" s="14">
        <f t="shared" si="168"/>
        <v>200.88359835804241</v>
      </c>
      <c r="T158" s="336">
        <f t="shared" si="169"/>
        <v>200.88359835804241</v>
      </c>
      <c r="U158" s="4">
        <f t="shared" si="170"/>
        <v>3.9599999999999973</v>
      </c>
      <c r="V158" s="337">
        <f t="shared" si="171"/>
        <v>320.79201743209063</v>
      </c>
      <c r="W158" s="338">
        <f t="shared" si="172"/>
        <v>3.8969199806682129</v>
      </c>
      <c r="X158" s="228">
        <f>VLOOKUP(X$4,'Tüpoloogia tabel'!$C$1:$T$51,MATCH($A158,'Tüpoloogia tabel'!$C$1:$T$1,0),FALSE)</f>
        <v>217.7103448275862</v>
      </c>
      <c r="Y158" s="228">
        <f>VLOOKUP(Y$4,'Tüpoloogia tabel'!$C$1:$T$51,MATCH($A158,'Tüpoloogia tabel'!$C$1:$T$1,0),FALSE)</f>
        <v>139.35862068965517</v>
      </c>
      <c r="Z158" s="229">
        <f>VLOOKUP(Z$4,'Tüpoloogia tabel'!$C$1:$T$51,MATCH($A158,'Tüpoloogia tabel'!$C$1:$T$1,0),FALSE)</f>
        <v>46.4</v>
      </c>
      <c r="AA158" s="235"/>
      <c r="AB158" s="235"/>
      <c r="AC158" s="15">
        <f>VLOOKUP(AC$4,'Tüpoloogia tabel'!$C$1:$T$51,MATCH($A158,'Tüpoloogia tabel'!$C$1:$T$1,0),FALSE)</f>
        <v>3.6636504065040651</v>
      </c>
      <c r="AD158" s="15">
        <f>VLOOKUP(AD$4,'Tüpoloogia tabel'!$C$1:$T$51,MATCH($A158,'Tüpoloogia tabel'!$C$1:$T$1,0),FALSE)</f>
        <v>2.5</v>
      </c>
      <c r="AE158" s="15">
        <f>VLOOKUP(AE$4,'Tüpoloogia tabel'!$C$1:$T$51,MATCH($A158,'Tüpoloogia tabel'!$C$1:$T$1,0),FALSE)</f>
        <v>2.2000000000000002</v>
      </c>
      <c r="AF158" s="15">
        <f>VLOOKUP(AF$4,'Tüpoloogia tabel'!$C$1:$T$51,MATCH($A158,'Tüpoloogia tabel'!$C$1:$T$1,0),FALSE)</f>
        <v>11.821259842519693</v>
      </c>
      <c r="AG158" s="15">
        <f>VLOOKUP(AG$4,'Tüpoloogia tabel'!$C$1:$T$51,MATCH($A158,'Tüpoloogia tabel'!$C$1:$T$1,0),FALSE)</f>
        <v>16.861008406980361</v>
      </c>
      <c r="AH158" s="15">
        <f>(VLOOKUP(AH$4,'Tüpoloogia tabel'!$C$1:$T$51,MATCH($A158,'Tüpoloogia tabel'!$C$1:$T$1,0),FALSE))*E158</f>
        <v>10</v>
      </c>
      <c r="AI158" s="15">
        <f>(VLOOKUP(AI$4,'Tüpoloogia tabel'!$C$1:$T$51,MATCH($A158,'Tüpoloogia tabel'!$C$1:$T$1,0),FALSE))*D158*E158</f>
        <v>2008.835983580424</v>
      </c>
      <c r="AJ158" s="15">
        <f t="shared" si="173"/>
        <v>57.36453649900011</v>
      </c>
      <c r="AK158" s="15">
        <f>VLOOKUP(AK$4,'Tüpoloogia tabel'!$C$1:$T$51,MATCH($A158,'Tüpoloogia tabel'!$C$1:$T$1,0),FALSE)</f>
        <v>0.8</v>
      </c>
      <c r="AL158" s="15">
        <f>VLOOKUP(AL$4,'Tüpoloogia tabel'!$C$1:$T$51,MATCH($A158,'Tüpoloogia tabel'!$C$1:$T$1,0),FALSE)</f>
        <v>0.8</v>
      </c>
      <c r="AM158" s="15">
        <f>VLOOKUP(AM$4,'Tüpoloogia tabel'!$C$1:$T$51,MATCH($A158,'Tüpoloogia tabel'!$C$1:$T$1,0),FALSE)</f>
        <v>0.7</v>
      </c>
      <c r="AN158" s="15">
        <f>VLOOKUP(AN$4,'Tüpoloogia tabel'!$C$1:$T$51,MATCH($A158,'Tüpoloogia tabel'!$C$1:$T$1,0),FALSE)</f>
        <v>0.7</v>
      </c>
      <c r="AO158" s="15">
        <f>VLOOKUP(AO$4,'Tüpoloogia tabel'!$C$1:$T$51,MATCH($A158,'Tüpoloogia tabel'!$C$1:$T$1,0),FALSE)</f>
        <v>2.99</v>
      </c>
      <c r="AP158" s="15">
        <f>VLOOKUP(AP$4,'Tüpoloogia tabel'!$C$1:$T$51,MATCH($A158,'Tüpoloogia tabel'!$C$1:$T$1,0),FALSE)</f>
        <v>2</v>
      </c>
      <c r="AQ158" s="15">
        <f>VLOOKUP(AQ$4,'Tüpoloogia tabel'!$C$1:$T$51,MATCH($A158,'Tüpoloogia tabel'!$C$1:$T$1,0),FALSE)</f>
        <v>2.9</v>
      </c>
      <c r="AR158" s="16">
        <f>VLOOKUP(AR$4,'Tüpoloogia tabel'!$C$1:$T$51,MATCH($A158,'Tüpoloogia tabel'!$C$1:$T$1,0),FALSE)</f>
        <v>0.26</v>
      </c>
      <c r="AS158" s="16">
        <f>VLOOKUP(AS$4,'Tüpoloogia tabel'!$C$1:$T$51,MATCH($A158,'Tüpoloogia tabel'!$C$1:$T$1,0),FALSE)</f>
        <v>0.49</v>
      </c>
      <c r="AT158" s="16">
        <f>VLOOKUP(AT$4,'Tüpoloogia tabel'!$C$1:$T$51,MATCH($A158,'Tüpoloogia tabel'!$C$1:$T$1,0),FALSE)</f>
        <v>0.40500000000000003</v>
      </c>
      <c r="AU158" s="16">
        <f>VLOOKUP(AU$4,'Tüpoloogia tabel'!$C$1:$T$51,MATCH($A158,'Tüpoloogia tabel'!$C$1:$T$1,0),FALSE)</f>
        <v>0.15</v>
      </c>
      <c r="AV158" s="16">
        <f>VLOOKUP(AV$4,'Tüpoloogia tabel'!$C$1:$T$51,MATCH($A158,'Tüpoloogia tabel'!$C$1:$T$1,0),FALSE)</f>
        <v>0.2</v>
      </c>
      <c r="AW158" s="16">
        <f>VLOOKUP(AW$4,'Tüpoloogia tabel'!$C$1:$T$51,MATCH($A158,'Tüpoloogia tabel'!$C$1:$T$1,0),FALSE)</f>
        <v>0.01</v>
      </c>
      <c r="AX158" s="16">
        <f>VLOOKUP(AX$4,'Tüpoloogia tabel'!$C$1:$T$51,MATCH($A158,'Tüpoloogia tabel'!$C$1:$T$1,0),FALSE)</f>
        <v>0</v>
      </c>
      <c r="AY158" s="16">
        <f>VLOOKUP(AY$4,'Tüpoloogia tabel'!$C$1:$T$51,MATCH($A158,'Tüpoloogia tabel'!$C$1:$T$1,0),FALSE)</f>
        <v>0.42</v>
      </c>
      <c r="AZ158" s="16">
        <f>VLOOKUP(AZ$4,'Tüpoloogia tabel'!$C$1:$T$51,MATCH($A158,'Tüpoloogia tabel'!$C$1:$T$1,0),FALSE)</f>
        <v>4.4000000000000004</v>
      </c>
      <c r="BA158" s="232">
        <f>VLOOKUP(BA$4,'Tüpoloogia tabel'!$C$1:$T$51,MATCH($A158,'Tüpoloogia tabel'!$C$1:$T$1,0),FALSE)</f>
        <v>0.30000000000000049</v>
      </c>
      <c r="BB158" s="232">
        <f>VLOOKUP(BB$4,'Tüpoloogia tabel'!$C$1:$T$51,MATCH($A158,'Tüpoloogia tabel'!$C$1:$T$1,0),FALSE)</f>
        <v>0.41499999999999998</v>
      </c>
      <c r="BC158" s="232">
        <f>VLOOKUP(BC$4,'Tüpoloogia tabel'!$C$1:$T$51,MATCH($A158,'Tüpoloogia tabel'!$C$1:$T$1,0),FALSE)</f>
        <v>0.35</v>
      </c>
      <c r="BD158" s="232">
        <f>VLOOKUP(BD$4,'Tüpoloogia tabel'!$C$1:$T$51,MATCH($A158,'Tüpoloogia tabel'!$C$1:$T$1,0),FALSE)</f>
        <v>0.35</v>
      </c>
      <c r="BE158" s="232">
        <f>VLOOKUP(BE$4,'Tüpoloogia tabel'!$C$1:$T$51,MATCH($A158,'Tüpoloogia tabel'!$C$1:$T$1,0),FALSE)</f>
        <v>0.30000000000000049</v>
      </c>
      <c r="BF158" s="16">
        <f>VLOOKUP(BF$4,'Tüpoloogia tabel'!$C$1:$T$51,MATCH($A158,'Tüpoloogia tabel'!$C$1:$T$1,0),FALSE)</f>
        <v>1.8000000000000023</v>
      </c>
      <c r="BG158" s="16">
        <f>VLOOKUP(BG$4,'Tüpoloogia tabel'!$C$1:$T$51,MATCH($A158,'Tüpoloogia tabel'!$C$1:$T$1,0),FALSE)</f>
        <v>2.1999999999999957</v>
      </c>
      <c r="BH158" s="16">
        <f>VLOOKUP(BH$4,'Tüpoloogia tabel'!$C$1:$T$51,MATCH($A158,'Tüpoloogia tabel'!$C$1:$T$1,0),FALSE)</f>
        <v>1.4599999999999991</v>
      </c>
      <c r="BI158" s="16">
        <f>VLOOKUP(BI$4,'Tüpoloogia tabel'!$C$1:$T$51,MATCH($A158,'Tüpoloogia tabel'!$C$1:$T$1,0),FALSE)</f>
        <v>1.5793333333333326</v>
      </c>
      <c r="BJ158" s="16">
        <f>VLOOKUP(BJ$4,'Tüpoloogia tabel'!$C$1:$T$51,MATCH($A158,'Tüpoloogia tabel'!$C$1:$T$1,0),FALSE)</f>
        <v>0.8</v>
      </c>
      <c r="BK158" s="16">
        <f>VLOOKUP(BK$4,'Tüpoloogia tabel'!$C$1:$T$51,MATCH($A158,'Tüpoloogia tabel'!$C$1:$T$1,0),FALSE)</f>
        <v>2.0649999999999999</v>
      </c>
      <c r="BL158" s="216">
        <f t="shared" si="174"/>
        <v>1877.8676212376504</v>
      </c>
      <c r="BM158" s="1">
        <v>4</v>
      </c>
      <c r="BN158" s="1">
        <v>0</v>
      </c>
      <c r="BO158" s="1">
        <f t="shared" si="175"/>
        <v>40</v>
      </c>
      <c r="BP158" s="217">
        <f t="shared" si="176"/>
        <v>57.36453649900011</v>
      </c>
      <c r="BQ158" s="217">
        <f t="shared" ref="BQ158:BS158" si="212">BP158</f>
        <v>57.36453649900011</v>
      </c>
      <c r="BR158" s="217">
        <f t="shared" si="212"/>
        <v>57.36453649900011</v>
      </c>
      <c r="BS158" s="217">
        <f t="shared" si="212"/>
        <v>57.36453649900011</v>
      </c>
      <c r="BT158" s="217">
        <f t="shared" si="178"/>
        <v>172.09360949700033</v>
      </c>
      <c r="BU158" s="217">
        <f t="shared" si="179"/>
        <v>352.35287000979264</v>
      </c>
      <c r="BV158" s="217">
        <f t="shared" si="180"/>
        <v>422.83918637217653</v>
      </c>
      <c r="BW158" s="217">
        <f t="shared" si="181"/>
        <v>249.65933501273926</v>
      </c>
      <c r="BX158" s="216">
        <f t="shared" si="182"/>
        <v>0.20097419829136576</v>
      </c>
      <c r="BY158" s="216">
        <f t="shared" si="186"/>
        <v>242.37488313938709</v>
      </c>
      <c r="BZ158" s="216">
        <f t="shared" si="187"/>
        <v>2369.9018393897768</v>
      </c>
      <c r="CA158" s="216">
        <f t="shared" si="188"/>
        <v>2120.2425043770377</v>
      </c>
      <c r="CB158" s="218">
        <f t="shared" si="183"/>
        <v>3.4863956142995227</v>
      </c>
    </row>
    <row r="159" spans="1:80" x14ac:dyDescent="0.25">
      <c r="A159" s="248" t="s">
        <v>475</v>
      </c>
      <c r="B159" s="231" t="s">
        <v>687</v>
      </c>
      <c r="C159" s="231" t="s">
        <v>462</v>
      </c>
      <c r="D159" s="249">
        <v>1</v>
      </c>
      <c r="E159" s="249">
        <v>5</v>
      </c>
      <c r="F159" s="250"/>
      <c r="G159" s="15">
        <f>(VLOOKUP(G$4,'Tüpoloogia tabel'!$C$1:$T$51,MATCH($A159,'Tüpoloogia tabel'!$C$1:$T$1,0),FALSE))*D159</f>
        <v>200.88359835804241</v>
      </c>
      <c r="H159" s="15">
        <f>(VLOOKUP(H$4,'Tüpoloogia tabel'!$C$1:$T$51,MATCH($A159,'Tüpoloogia tabel'!$C$1:$T$1,0),FALSE))*D159*E159</f>
        <v>12.308682975222609</v>
      </c>
      <c r="I159" s="15">
        <f>(VLOOKUP(I$4,'Tüpoloogia tabel'!$C$1:$T$51,MATCH($A159,'Tüpoloogia tabel'!$C$1:$T$1,0),FALSE))*D159*E159</f>
        <v>42.79410875122408</v>
      </c>
      <c r="J159" s="15">
        <f>(VLOOKUP(J$4,'Tüpoloogia tabel'!$C$1:$T$51,MATCH($A159,'Tüpoloogia tabel'!$C$1:$T$1,0),FALSE))*D159*E159</f>
        <v>950.40246598232829</v>
      </c>
      <c r="K159" s="15">
        <f>(VLOOKUP(K$4,'Tüpoloogia tabel'!$C$1:$T$51,MATCH($A159,'Tüpoloogia tabel'!$C$1:$T$1,0),FALSE))*D159*E159</f>
        <v>760.18427730950123</v>
      </c>
      <c r="L159" s="244">
        <f>VLOOKUP(L$4,'Tüpoloogia tabel'!$C$1:$T$51,MATCH($A159,'Tüpoloogia tabel'!$C$1:$T$1,0),FALSE)</f>
        <v>38.414634146341463</v>
      </c>
      <c r="M159" s="228">
        <f>VLOOKUP(M$4,'Tüpoloogia tabel'!$C$1:$T$51,MATCH($A159,'Tüpoloogia tabel'!$C$1:$T$1,0),FALSE)</f>
        <v>58.536585365853654</v>
      </c>
      <c r="N159" s="228">
        <f>VLOOKUP(N$4,'Tüpoloogia tabel'!$C$1:$T$51,MATCH($A159,'Tüpoloogia tabel'!$C$1:$T$1,0),FALSE)</f>
        <v>95.121951219512198</v>
      </c>
      <c r="O159" s="245">
        <f>VLOOKUP(O$4,'Tüpoloogia tabel'!$C$1:$T$51,MATCH($A159,'Tüpoloogia tabel'!$C$1:$T$1,0),FALSE)</f>
        <v>0.22223966917021121</v>
      </c>
      <c r="P159" s="228">
        <f>VLOOKUP(P$4,'Tüpoloogia tabel'!$C$1:$T$51,MATCH($A159,'Tüpoloogia tabel'!$C$1:$T$1,0),FALSE)</f>
        <v>15.24390243902439</v>
      </c>
      <c r="Q159" s="335">
        <f t="shared" si="167"/>
        <v>2225.838649297742</v>
      </c>
      <c r="R159" s="336">
        <f t="shared" si="184"/>
        <v>1727.209004251542</v>
      </c>
      <c r="S159" s="14">
        <f t="shared" si="168"/>
        <v>200.88359835804241</v>
      </c>
      <c r="T159" s="336">
        <f t="shared" si="169"/>
        <v>200.88359835804241</v>
      </c>
      <c r="U159" s="4">
        <f t="shared" si="170"/>
        <v>3.9599999999999973</v>
      </c>
      <c r="V159" s="337">
        <f t="shared" si="171"/>
        <v>494.66964504619995</v>
      </c>
      <c r="W159" s="338">
        <f t="shared" si="172"/>
        <v>4.5207596830134902</v>
      </c>
      <c r="X159" s="228">
        <f>VLOOKUP(X$4,'Tüpoloogia tabel'!$C$1:$T$51,MATCH($A159,'Tüpoloogia tabel'!$C$1:$T$1,0),FALSE)</f>
        <v>217.7103448275862</v>
      </c>
      <c r="Y159" s="228">
        <f>VLOOKUP(Y$4,'Tüpoloogia tabel'!$C$1:$T$51,MATCH($A159,'Tüpoloogia tabel'!$C$1:$T$1,0),FALSE)</f>
        <v>139.35862068965517</v>
      </c>
      <c r="Z159" s="229">
        <f>VLOOKUP(Z$4,'Tüpoloogia tabel'!$C$1:$T$51,MATCH($A159,'Tüpoloogia tabel'!$C$1:$T$1,0),FALSE)</f>
        <v>46.4</v>
      </c>
      <c r="AA159" s="235"/>
      <c r="AB159" s="235"/>
      <c r="AC159" s="15">
        <f>VLOOKUP(AC$4,'Tüpoloogia tabel'!$C$1:$T$51,MATCH($A159,'Tüpoloogia tabel'!$C$1:$T$1,0),FALSE)</f>
        <v>3.6636504065040651</v>
      </c>
      <c r="AD159" s="15">
        <f>VLOOKUP(AD$4,'Tüpoloogia tabel'!$C$1:$T$51,MATCH($A159,'Tüpoloogia tabel'!$C$1:$T$1,0),FALSE)</f>
        <v>2.5</v>
      </c>
      <c r="AE159" s="15">
        <f>VLOOKUP(AE$4,'Tüpoloogia tabel'!$C$1:$T$51,MATCH($A159,'Tüpoloogia tabel'!$C$1:$T$1,0),FALSE)</f>
        <v>2.2000000000000002</v>
      </c>
      <c r="AF159" s="15">
        <f>VLOOKUP(AF$4,'Tüpoloogia tabel'!$C$1:$T$51,MATCH($A159,'Tüpoloogia tabel'!$C$1:$T$1,0),FALSE)</f>
        <v>11.821259842519693</v>
      </c>
      <c r="AG159" s="15">
        <f>VLOOKUP(AG$4,'Tüpoloogia tabel'!$C$1:$T$51,MATCH($A159,'Tüpoloogia tabel'!$C$1:$T$1,0),FALSE)</f>
        <v>16.861008406980361</v>
      </c>
      <c r="AH159" s="15">
        <f>(VLOOKUP(AH$4,'Tüpoloogia tabel'!$C$1:$T$51,MATCH($A159,'Tüpoloogia tabel'!$C$1:$T$1,0),FALSE))*E159</f>
        <v>12.5</v>
      </c>
      <c r="AI159" s="15">
        <f>(VLOOKUP(AI$4,'Tüpoloogia tabel'!$C$1:$T$51,MATCH($A159,'Tüpoloogia tabel'!$C$1:$T$1,0),FALSE))*D159*E159</f>
        <v>2511.04497947553</v>
      </c>
      <c r="AJ159" s="15">
        <f t="shared" si="173"/>
        <v>57.36453649900011</v>
      </c>
      <c r="AK159" s="15">
        <f>VLOOKUP(AK$4,'Tüpoloogia tabel'!$C$1:$T$51,MATCH($A159,'Tüpoloogia tabel'!$C$1:$T$1,0),FALSE)</f>
        <v>0.8</v>
      </c>
      <c r="AL159" s="15">
        <f>VLOOKUP(AL$4,'Tüpoloogia tabel'!$C$1:$T$51,MATCH($A159,'Tüpoloogia tabel'!$C$1:$T$1,0),FALSE)</f>
        <v>0.8</v>
      </c>
      <c r="AM159" s="15">
        <f>VLOOKUP(AM$4,'Tüpoloogia tabel'!$C$1:$T$51,MATCH($A159,'Tüpoloogia tabel'!$C$1:$T$1,0),FALSE)</f>
        <v>0.7</v>
      </c>
      <c r="AN159" s="15">
        <f>VLOOKUP(AN$4,'Tüpoloogia tabel'!$C$1:$T$51,MATCH($A159,'Tüpoloogia tabel'!$C$1:$T$1,0),FALSE)</f>
        <v>0.7</v>
      </c>
      <c r="AO159" s="15">
        <f>VLOOKUP(AO$4,'Tüpoloogia tabel'!$C$1:$T$51,MATCH($A159,'Tüpoloogia tabel'!$C$1:$T$1,0),FALSE)</f>
        <v>2.99</v>
      </c>
      <c r="AP159" s="15">
        <f>VLOOKUP(AP$4,'Tüpoloogia tabel'!$C$1:$T$51,MATCH($A159,'Tüpoloogia tabel'!$C$1:$T$1,0),FALSE)</f>
        <v>2</v>
      </c>
      <c r="AQ159" s="15">
        <f>VLOOKUP(AQ$4,'Tüpoloogia tabel'!$C$1:$T$51,MATCH($A159,'Tüpoloogia tabel'!$C$1:$T$1,0),FALSE)</f>
        <v>2.9</v>
      </c>
      <c r="AR159" s="16">
        <f>VLOOKUP(AR$4,'Tüpoloogia tabel'!$C$1:$T$51,MATCH($A159,'Tüpoloogia tabel'!$C$1:$T$1,0),FALSE)</f>
        <v>0.26</v>
      </c>
      <c r="AS159" s="16">
        <f>VLOOKUP(AS$4,'Tüpoloogia tabel'!$C$1:$T$51,MATCH($A159,'Tüpoloogia tabel'!$C$1:$T$1,0),FALSE)</f>
        <v>0.49</v>
      </c>
      <c r="AT159" s="16">
        <f>VLOOKUP(AT$4,'Tüpoloogia tabel'!$C$1:$T$51,MATCH($A159,'Tüpoloogia tabel'!$C$1:$T$1,0),FALSE)</f>
        <v>0.40500000000000003</v>
      </c>
      <c r="AU159" s="16">
        <f>VLOOKUP(AU$4,'Tüpoloogia tabel'!$C$1:$T$51,MATCH($A159,'Tüpoloogia tabel'!$C$1:$T$1,0),FALSE)</f>
        <v>0.15</v>
      </c>
      <c r="AV159" s="16">
        <f>VLOOKUP(AV$4,'Tüpoloogia tabel'!$C$1:$T$51,MATCH($A159,'Tüpoloogia tabel'!$C$1:$T$1,0),FALSE)</f>
        <v>0.2</v>
      </c>
      <c r="AW159" s="16">
        <f>VLOOKUP(AW$4,'Tüpoloogia tabel'!$C$1:$T$51,MATCH($A159,'Tüpoloogia tabel'!$C$1:$T$1,0),FALSE)</f>
        <v>0.01</v>
      </c>
      <c r="AX159" s="16">
        <f>VLOOKUP(AX$4,'Tüpoloogia tabel'!$C$1:$T$51,MATCH($A159,'Tüpoloogia tabel'!$C$1:$T$1,0),FALSE)</f>
        <v>0</v>
      </c>
      <c r="AY159" s="16">
        <f>VLOOKUP(AY$4,'Tüpoloogia tabel'!$C$1:$T$51,MATCH($A159,'Tüpoloogia tabel'!$C$1:$T$1,0),FALSE)</f>
        <v>0.42</v>
      </c>
      <c r="AZ159" s="16">
        <f>VLOOKUP(AZ$4,'Tüpoloogia tabel'!$C$1:$T$51,MATCH($A159,'Tüpoloogia tabel'!$C$1:$T$1,0),FALSE)</f>
        <v>4.4000000000000004</v>
      </c>
      <c r="BA159" s="232">
        <f>VLOOKUP(BA$4,'Tüpoloogia tabel'!$C$1:$T$51,MATCH($A159,'Tüpoloogia tabel'!$C$1:$T$1,0),FALSE)</f>
        <v>0.30000000000000049</v>
      </c>
      <c r="BB159" s="232">
        <f>VLOOKUP(BB$4,'Tüpoloogia tabel'!$C$1:$T$51,MATCH($A159,'Tüpoloogia tabel'!$C$1:$T$1,0),FALSE)</f>
        <v>0.41499999999999998</v>
      </c>
      <c r="BC159" s="232">
        <f>VLOOKUP(BC$4,'Tüpoloogia tabel'!$C$1:$T$51,MATCH($A159,'Tüpoloogia tabel'!$C$1:$T$1,0),FALSE)</f>
        <v>0.35</v>
      </c>
      <c r="BD159" s="232">
        <f>VLOOKUP(BD$4,'Tüpoloogia tabel'!$C$1:$T$51,MATCH($A159,'Tüpoloogia tabel'!$C$1:$T$1,0),FALSE)</f>
        <v>0.35</v>
      </c>
      <c r="BE159" s="232">
        <f>VLOOKUP(BE$4,'Tüpoloogia tabel'!$C$1:$T$51,MATCH($A159,'Tüpoloogia tabel'!$C$1:$T$1,0),FALSE)</f>
        <v>0.30000000000000049</v>
      </c>
      <c r="BF159" s="16">
        <f>VLOOKUP(BF$4,'Tüpoloogia tabel'!$C$1:$T$51,MATCH($A159,'Tüpoloogia tabel'!$C$1:$T$1,0),FALSE)</f>
        <v>1.8000000000000023</v>
      </c>
      <c r="BG159" s="16">
        <f>VLOOKUP(BG$4,'Tüpoloogia tabel'!$C$1:$T$51,MATCH($A159,'Tüpoloogia tabel'!$C$1:$T$1,0),FALSE)</f>
        <v>2.1999999999999957</v>
      </c>
      <c r="BH159" s="16">
        <f>VLOOKUP(BH$4,'Tüpoloogia tabel'!$C$1:$T$51,MATCH($A159,'Tüpoloogia tabel'!$C$1:$T$1,0),FALSE)</f>
        <v>1.4599999999999991</v>
      </c>
      <c r="BI159" s="16">
        <f>VLOOKUP(BI$4,'Tüpoloogia tabel'!$C$1:$T$51,MATCH($A159,'Tüpoloogia tabel'!$C$1:$T$1,0),FALSE)</f>
        <v>1.5793333333333326</v>
      </c>
      <c r="BJ159" s="16">
        <f>VLOOKUP(BJ$4,'Tüpoloogia tabel'!$C$1:$T$51,MATCH($A159,'Tüpoloogia tabel'!$C$1:$T$1,0),FALSE)</f>
        <v>0.8</v>
      </c>
      <c r="BK159" s="16">
        <f>VLOOKUP(BK$4,'Tüpoloogia tabel'!$C$1:$T$51,MATCH($A159,'Tüpoloogia tabel'!$C$1:$T$1,0),FALSE)</f>
        <v>2.0649999999999999</v>
      </c>
      <c r="BL159" s="216">
        <f t="shared" si="174"/>
        <v>2729.8188555353172</v>
      </c>
      <c r="BM159" s="1">
        <v>4</v>
      </c>
      <c r="BN159" s="1">
        <v>0</v>
      </c>
      <c r="BO159" s="1">
        <f t="shared" si="175"/>
        <v>50</v>
      </c>
      <c r="BP159" s="217">
        <f t="shared" si="176"/>
        <v>57.36453649900011</v>
      </c>
      <c r="BQ159" s="217">
        <f t="shared" ref="BQ159:BS159" si="213">BP159</f>
        <v>57.36453649900011</v>
      </c>
      <c r="BR159" s="217">
        <f t="shared" si="213"/>
        <v>57.36453649900011</v>
      </c>
      <c r="BS159" s="217">
        <f t="shared" si="213"/>
        <v>57.36453649900011</v>
      </c>
      <c r="BT159" s="217">
        <f t="shared" si="178"/>
        <v>229.45814599600044</v>
      </c>
      <c r="BU159" s="217">
        <f t="shared" si="179"/>
        <v>547.42635939030106</v>
      </c>
      <c r="BV159" s="217">
        <f t="shared" si="180"/>
        <v>652.02903709606005</v>
      </c>
      <c r="BW159" s="217">
        <f t="shared" si="181"/>
        <v>349.09271768176029</v>
      </c>
      <c r="BX159" s="216">
        <f t="shared" si="182"/>
        <v>0.29659938582459583</v>
      </c>
      <c r="BY159" s="216">
        <f t="shared" si="186"/>
        <v>357.69885930446259</v>
      </c>
      <c r="BZ159" s="216">
        <f t="shared" si="187"/>
        <v>3436.6104325215401</v>
      </c>
      <c r="CA159" s="216">
        <f t="shared" si="188"/>
        <v>3087.5177148397797</v>
      </c>
      <c r="CB159" s="218">
        <f t="shared" si="183"/>
        <v>4.0615385071726875</v>
      </c>
    </row>
    <row r="160" spans="1:80" x14ac:dyDescent="0.25">
      <c r="A160" s="248" t="s">
        <v>475</v>
      </c>
      <c r="B160" s="231" t="s">
        <v>688</v>
      </c>
      <c r="C160" s="231" t="s">
        <v>462</v>
      </c>
      <c r="D160" s="249">
        <v>2</v>
      </c>
      <c r="E160" s="249">
        <v>1</v>
      </c>
      <c r="F160" s="250"/>
      <c r="G160" s="15">
        <f>(VLOOKUP(G$4,'Tüpoloogia tabel'!$C$1:$T$51,MATCH($A160,'Tüpoloogia tabel'!$C$1:$T$1,0),FALSE))*D160</f>
        <v>401.76719671608481</v>
      </c>
      <c r="H160" s="15">
        <f>(VLOOKUP(H$4,'Tüpoloogia tabel'!$C$1:$T$51,MATCH($A160,'Tüpoloogia tabel'!$C$1:$T$1,0),FALSE))*D160*E160</f>
        <v>4.9234731900890436</v>
      </c>
      <c r="I160" s="15">
        <f>(VLOOKUP(I$4,'Tüpoloogia tabel'!$C$1:$T$51,MATCH($A160,'Tüpoloogia tabel'!$C$1:$T$1,0),FALSE))*D160*E160</f>
        <v>17.117643500489631</v>
      </c>
      <c r="J160" s="15">
        <f>(VLOOKUP(J$4,'Tüpoloogia tabel'!$C$1:$T$51,MATCH($A160,'Tüpoloogia tabel'!$C$1:$T$1,0),FALSE))*D160*E160</f>
        <v>380.16098639293131</v>
      </c>
      <c r="K160" s="15">
        <f>(VLOOKUP(K$4,'Tüpoloogia tabel'!$C$1:$T$51,MATCH($A160,'Tüpoloogia tabel'!$C$1:$T$1,0),FALSE))*D160*E160</f>
        <v>304.07371092380049</v>
      </c>
      <c r="L160" s="244">
        <f>VLOOKUP(L$4,'Tüpoloogia tabel'!$C$1:$T$51,MATCH($A160,'Tüpoloogia tabel'!$C$1:$T$1,0),FALSE)</f>
        <v>38.414634146341463</v>
      </c>
      <c r="M160" s="228">
        <f>VLOOKUP(M$4,'Tüpoloogia tabel'!$C$1:$T$51,MATCH($A160,'Tüpoloogia tabel'!$C$1:$T$1,0),FALSE)</f>
        <v>58.536585365853654</v>
      </c>
      <c r="N160" s="228">
        <f>VLOOKUP(N$4,'Tüpoloogia tabel'!$C$1:$T$51,MATCH($A160,'Tüpoloogia tabel'!$C$1:$T$1,0),FALSE)</f>
        <v>95.121951219512198</v>
      </c>
      <c r="O160" s="245">
        <f>VLOOKUP(O$4,'Tüpoloogia tabel'!$C$1:$T$51,MATCH($A160,'Tüpoloogia tabel'!$C$1:$T$1,0),FALSE)</f>
        <v>0.22223966917021121</v>
      </c>
      <c r="P160" s="228">
        <f>VLOOKUP(P$4,'Tüpoloogia tabel'!$C$1:$T$51,MATCH($A160,'Tüpoloogia tabel'!$C$1:$T$1,0),FALSE)</f>
        <v>15.24390243902439</v>
      </c>
      <c r="Q160" s="335">
        <f t="shared" si="167"/>
        <v>192.25260375484299</v>
      </c>
      <c r="R160" s="336">
        <f t="shared" si="184"/>
        <v>141.606448699255</v>
      </c>
      <c r="S160" s="14">
        <f t="shared" si="168"/>
        <v>401.76719671608481</v>
      </c>
      <c r="T160" s="336">
        <f t="shared" si="169"/>
        <v>401.76719671608481</v>
      </c>
      <c r="U160" s="4">
        <f t="shared" si="170"/>
        <v>7.9199999999999946</v>
      </c>
      <c r="V160" s="337">
        <f t="shared" si="171"/>
        <v>42.726155055588009</v>
      </c>
      <c r="W160" s="338">
        <f t="shared" si="172"/>
        <v>3.26556751491152</v>
      </c>
      <c r="X160" s="228">
        <f>VLOOKUP(X$4,'Tüpoloogia tabel'!$C$1:$T$51,MATCH($A160,'Tüpoloogia tabel'!$C$1:$T$1,0),FALSE)</f>
        <v>217.7103448275862</v>
      </c>
      <c r="Y160" s="228">
        <f>VLOOKUP(Y$4,'Tüpoloogia tabel'!$C$1:$T$51,MATCH($A160,'Tüpoloogia tabel'!$C$1:$T$1,0),FALSE)</f>
        <v>139.35862068965517</v>
      </c>
      <c r="Z160" s="229">
        <f>VLOOKUP(Z$4,'Tüpoloogia tabel'!$C$1:$T$51,MATCH($A160,'Tüpoloogia tabel'!$C$1:$T$1,0),FALSE)</f>
        <v>46.4</v>
      </c>
      <c r="AA160" s="235"/>
      <c r="AB160" s="235"/>
      <c r="AC160" s="15">
        <f>VLOOKUP(AC$4,'Tüpoloogia tabel'!$C$1:$T$51,MATCH($A160,'Tüpoloogia tabel'!$C$1:$T$1,0),FALSE)</f>
        <v>3.6636504065040651</v>
      </c>
      <c r="AD160" s="15">
        <f>VLOOKUP(AD$4,'Tüpoloogia tabel'!$C$1:$T$51,MATCH($A160,'Tüpoloogia tabel'!$C$1:$T$1,0),FALSE)</f>
        <v>2.5</v>
      </c>
      <c r="AE160" s="15">
        <f>VLOOKUP(AE$4,'Tüpoloogia tabel'!$C$1:$T$51,MATCH($A160,'Tüpoloogia tabel'!$C$1:$T$1,0),FALSE)</f>
        <v>2.2000000000000002</v>
      </c>
      <c r="AF160" s="15">
        <f>VLOOKUP(AF$4,'Tüpoloogia tabel'!$C$1:$T$51,MATCH($A160,'Tüpoloogia tabel'!$C$1:$T$1,0),FALSE)</f>
        <v>11.821259842519693</v>
      </c>
      <c r="AG160" s="15">
        <f>VLOOKUP(AG$4,'Tüpoloogia tabel'!$C$1:$T$51,MATCH($A160,'Tüpoloogia tabel'!$C$1:$T$1,0),FALSE)</f>
        <v>16.861008406980361</v>
      </c>
      <c r="AH160" s="15">
        <f>(VLOOKUP(AH$4,'Tüpoloogia tabel'!$C$1:$T$51,MATCH($A160,'Tüpoloogia tabel'!$C$1:$T$1,0),FALSE))*E160</f>
        <v>2.5</v>
      </c>
      <c r="AI160" s="15">
        <f>(VLOOKUP(AI$4,'Tüpoloogia tabel'!$C$1:$T$51,MATCH($A160,'Tüpoloogia tabel'!$C$1:$T$1,0),FALSE))*D160*E160</f>
        <v>1004.417991790212</v>
      </c>
      <c r="AJ160" s="15">
        <f t="shared" si="173"/>
        <v>91.086553312960831</v>
      </c>
      <c r="AK160" s="15">
        <f>VLOOKUP(AK$4,'Tüpoloogia tabel'!$C$1:$T$51,MATCH($A160,'Tüpoloogia tabel'!$C$1:$T$1,0),FALSE)</f>
        <v>0.8</v>
      </c>
      <c r="AL160" s="15">
        <f>VLOOKUP(AL$4,'Tüpoloogia tabel'!$C$1:$T$51,MATCH($A160,'Tüpoloogia tabel'!$C$1:$T$1,0),FALSE)</f>
        <v>0.8</v>
      </c>
      <c r="AM160" s="15">
        <f>VLOOKUP(AM$4,'Tüpoloogia tabel'!$C$1:$T$51,MATCH($A160,'Tüpoloogia tabel'!$C$1:$T$1,0),FALSE)</f>
        <v>0.7</v>
      </c>
      <c r="AN160" s="15">
        <f>VLOOKUP(AN$4,'Tüpoloogia tabel'!$C$1:$T$51,MATCH($A160,'Tüpoloogia tabel'!$C$1:$T$1,0),FALSE)</f>
        <v>0.7</v>
      </c>
      <c r="AO160" s="15">
        <f>VLOOKUP(AO$4,'Tüpoloogia tabel'!$C$1:$T$51,MATCH($A160,'Tüpoloogia tabel'!$C$1:$T$1,0),FALSE)</f>
        <v>2.99</v>
      </c>
      <c r="AP160" s="15">
        <f>VLOOKUP(AP$4,'Tüpoloogia tabel'!$C$1:$T$51,MATCH($A160,'Tüpoloogia tabel'!$C$1:$T$1,0),FALSE)</f>
        <v>2</v>
      </c>
      <c r="AQ160" s="15">
        <f>VLOOKUP(AQ$4,'Tüpoloogia tabel'!$C$1:$T$51,MATCH($A160,'Tüpoloogia tabel'!$C$1:$T$1,0),FALSE)</f>
        <v>2.9</v>
      </c>
      <c r="AR160" s="16">
        <f>VLOOKUP(AR$4,'Tüpoloogia tabel'!$C$1:$T$51,MATCH($A160,'Tüpoloogia tabel'!$C$1:$T$1,0),FALSE)</f>
        <v>0.26</v>
      </c>
      <c r="AS160" s="16">
        <f>VLOOKUP(AS$4,'Tüpoloogia tabel'!$C$1:$T$51,MATCH($A160,'Tüpoloogia tabel'!$C$1:$T$1,0),FALSE)</f>
        <v>0.49</v>
      </c>
      <c r="AT160" s="16">
        <f>VLOOKUP(AT$4,'Tüpoloogia tabel'!$C$1:$T$51,MATCH($A160,'Tüpoloogia tabel'!$C$1:$T$1,0),FALSE)</f>
        <v>0.40500000000000003</v>
      </c>
      <c r="AU160" s="16">
        <f>VLOOKUP(AU$4,'Tüpoloogia tabel'!$C$1:$T$51,MATCH($A160,'Tüpoloogia tabel'!$C$1:$T$1,0),FALSE)</f>
        <v>0.15</v>
      </c>
      <c r="AV160" s="16">
        <f>VLOOKUP(AV$4,'Tüpoloogia tabel'!$C$1:$T$51,MATCH($A160,'Tüpoloogia tabel'!$C$1:$T$1,0),FALSE)</f>
        <v>0.2</v>
      </c>
      <c r="AW160" s="16">
        <f>VLOOKUP(AW$4,'Tüpoloogia tabel'!$C$1:$T$51,MATCH($A160,'Tüpoloogia tabel'!$C$1:$T$1,0),FALSE)</f>
        <v>0.01</v>
      </c>
      <c r="AX160" s="16">
        <f>VLOOKUP(AX$4,'Tüpoloogia tabel'!$C$1:$T$51,MATCH($A160,'Tüpoloogia tabel'!$C$1:$T$1,0),FALSE)</f>
        <v>0</v>
      </c>
      <c r="AY160" s="16">
        <f>VLOOKUP(AY$4,'Tüpoloogia tabel'!$C$1:$T$51,MATCH($A160,'Tüpoloogia tabel'!$C$1:$T$1,0),FALSE)</f>
        <v>0.42</v>
      </c>
      <c r="AZ160" s="16">
        <f>VLOOKUP(AZ$4,'Tüpoloogia tabel'!$C$1:$T$51,MATCH($A160,'Tüpoloogia tabel'!$C$1:$T$1,0),FALSE)</f>
        <v>4.4000000000000004</v>
      </c>
      <c r="BA160" s="232">
        <f>VLOOKUP(BA$4,'Tüpoloogia tabel'!$C$1:$T$51,MATCH($A160,'Tüpoloogia tabel'!$C$1:$T$1,0),FALSE)</f>
        <v>0.30000000000000049</v>
      </c>
      <c r="BB160" s="232">
        <f>VLOOKUP(BB$4,'Tüpoloogia tabel'!$C$1:$T$51,MATCH($A160,'Tüpoloogia tabel'!$C$1:$T$1,0),FALSE)</f>
        <v>0.41499999999999998</v>
      </c>
      <c r="BC160" s="232">
        <f>VLOOKUP(BC$4,'Tüpoloogia tabel'!$C$1:$T$51,MATCH($A160,'Tüpoloogia tabel'!$C$1:$T$1,0),FALSE)</f>
        <v>0.35</v>
      </c>
      <c r="BD160" s="232">
        <f>VLOOKUP(BD$4,'Tüpoloogia tabel'!$C$1:$T$51,MATCH($A160,'Tüpoloogia tabel'!$C$1:$T$1,0),FALSE)</f>
        <v>0.35</v>
      </c>
      <c r="BE160" s="232">
        <f>VLOOKUP(BE$4,'Tüpoloogia tabel'!$C$1:$T$51,MATCH($A160,'Tüpoloogia tabel'!$C$1:$T$1,0),FALSE)</f>
        <v>0.30000000000000049</v>
      </c>
      <c r="BF160" s="16">
        <f>VLOOKUP(BF$4,'Tüpoloogia tabel'!$C$1:$T$51,MATCH($A160,'Tüpoloogia tabel'!$C$1:$T$1,0),FALSE)</f>
        <v>1.8000000000000023</v>
      </c>
      <c r="BG160" s="16">
        <f>VLOOKUP(BG$4,'Tüpoloogia tabel'!$C$1:$T$51,MATCH($A160,'Tüpoloogia tabel'!$C$1:$T$1,0),FALSE)</f>
        <v>2.1999999999999957</v>
      </c>
      <c r="BH160" s="16">
        <f>VLOOKUP(BH$4,'Tüpoloogia tabel'!$C$1:$T$51,MATCH($A160,'Tüpoloogia tabel'!$C$1:$T$1,0),FALSE)</f>
        <v>1.4599999999999991</v>
      </c>
      <c r="BI160" s="16">
        <f>VLOOKUP(BI$4,'Tüpoloogia tabel'!$C$1:$T$51,MATCH($A160,'Tüpoloogia tabel'!$C$1:$T$1,0),FALSE)</f>
        <v>1.5793333333333326</v>
      </c>
      <c r="BJ160" s="16">
        <f>VLOOKUP(BJ$4,'Tüpoloogia tabel'!$C$1:$T$51,MATCH($A160,'Tüpoloogia tabel'!$C$1:$T$1,0),FALSE)</f>
        <v>0.8</v>
      </c>
      <c r="BK160" s="16">
        <f>VLOOKUP(BK$4,'Tüpoloogia tabel'!$C$1:$T$51,MATCH($A160,'Tüpoloogia tabel'!$C$1:$T$1,0),FALSE)</f>
        <v>2.0649999999999999</v>
      </c>
      <c r="BL160" s="216">
        <f t="shared" si="174"/>
        <v>821.50087965026614</v>
      </c>
      <c r="BM160" s="1">
        <v>4</v>
      </c>
      <c r="BN160" s="1">
        <v>0</v>
      </c>
      <c r="BO160" s="1">
        <f t="shared" si="175"/>
        <v>10</v>
      </c>
      <c r="BP160" s="217">
        <f t="shared" si="176"/>
        <v>91.086553312960831</v>
      </c>
      <c r="BQ160" s="217">
        <f t="shared" ref="BQ160:BS160" si="214">BP160</f>
        <v>91.086553312960831</v>
      </c>
      <c r="BR160" s="217">
        <f t="shared" si="214"/>
        <v>91.086553312960831</v>
      </c>
      <c r="BS160" s="217">
        <f t="shared" si="214"/>
        <v>91.086553312960831</v>
      </c>
      <c r="BT160" s="217">
        <f t="shared" si="178"/>
        <v>0</v>
      </c>
      <c r="BU160" s="217">
        <f t="shared" si="179"/>
        <v>47.79410875122408</v>
      </c>
      <c r="BV160" s="217">
        <f t="shared" si="180"/>
        <v>56.317774940708411</v>
      </c>
      <c r="BW160" s="217">
        <f t="shared" si="181"/>
        <v>121.43891368714159</v>
      </c>
      <c r="BX160" s="216">
        <f t="shared" si="182"/>
        <v>4.1487097175747341E-2</v>
      </c>
      <c r="BY160" s="216">
        <f t="shared" si="186"/>
        <v>50.033439193951288</v>
      </c>
      <c r="BZ160" s="216">
        <f t="shared" si="187"/>
        <v>992.97323253135903</v>
      </c>
      <c r="CA160" s="216">
        <f t="shared" si="188"/>
        <v>871.53431884421741</v>
      </c>
      <c r="CB160" s="218">
        <f t="shared" si="183"/>
        <v>2.8661942401940168</v>
      </c>
    </row>
    <row r="161" spans="1:80" x14ac:dyDescent="0.25">
      <c r="A161" s="248" t="s">
        <v>475</v>
      </c>
      <c r="B161" s="231" t="s">
        <v>689</v>
      </c>
      <c r="C161" s="231" t="s">
        <v>462</v>
      </c>
      <c r="D161" s="249">
        <v>2</v>
      </c>
      <c r="E161" s="249">
        <v>2</v>
      </c>
      <c r="F161" s="250"/>
      <c r="G161" s="15">
        <f>(VLOOKUP(G$4,'Tüpoloogia tabel'!$C$1:$T$51,MATCH($A161,'Tüpoloogia tabel'!$C$1:$T$1,0),FALSE))*D161</f>
        <v>401.76719671608481</v>
      </c>
      <c r="H161" s="15">
        <f>(VLOOKUP(H$4,'Tüpoloogia tabel'!$C$1:$T$51,MATCH($A161,'Tüpoloogia tabel'!$C$1:$T$1,0),FALSE))*D161*E161</f>
        <v>9.8469463801780872</v>
      </c>
      <c r="I161" s="15">
        <f>(VLOOKUP(I$4,'Tüpoloogia tabel'!$C$1:$T$51,MATCH($A161,'Tüpoloogia tabel'!$C$1:$T$1,0),FALSE))*D161*E161</f>
        <v>34.235287000979262</v>
      </c>
      <c r="J161" s="15">
        <f>(VLOOKUP(J$4,'Tüpoloogia tabel'!$C$1:$T$51,MATCH($A161,'Tüpoloogia tabel'!$C$1:$T$1,0),FALSE))*D161*E161</f>
        <v>760.32197278586261</v>
      </c>
      <c r="K161" s="15">
        <f>(VLOOKUP(K$4,'Tüpoloogia tabel'!$C$1:$T$51,MATCH($A161,'Tüpoloogia tabel'!$C$1:$T$1,0),FALSE))*D161*E161</f>
        <v>608.14742184760098</v>
      </c>
      <c r="L161" s="244">
        <f>VLOOKUP(L$4,'Tüpoloogia tabel'!$C$1:$T$51,MATCH($A161,'Tüpoloogia tabel'!$C$1:$T$1,0),FALSE)</f>
        <v>38.414634146341463</v>
      </c>
      <c r="M161" s="228">
        <f>VLOOKUP(M$4,'Tüpoloogia tabel'!$C$1:$T$51,MATCH($A161,'Tüpoloogia tabel'!$C$1:$T$1,0),FALSE)</f>
        <v>58.536585365853654</v>
      </c>
      <c r="N161" s="228">
        <f>VLOOKUP(N$4,'Tüpoloogia tabel'!$C$1:$T$51,MATCH($A161,'Tüpoloogia tabel'!$C$1:$T$1,0),FALSE)</f>
        <v>95.121951219512198</v>
      </c>
      <c r="O161" s="245">
        <f>VLOOKUP(O$4,'Tüpoloogia tabel'!$C$1:$T$51,MATCH($A161,'Tüpoloogia tabel'!$C$1:$T$1,0),FALSE)</f>
        <v>0.22223966917021121</v>
      </c>
      <c r="P161" s="228">
        <f>VLOOKUP(P$4,'Tüpoloogia tabel'!$C$1:$T$51,MATCH($A161,'Tüpoloogia tabel'!$C$1:$T$1,0),FALSE)</f>
        <v>15.24390243902439</v>
      </c>
      <c r="Q161" s="335">
        <f t="shared" si="167"/>
        <v>721.72537564929314</v>
      </c>
      <c r="R161" s="336">
        <f t="shared" si="184"/>
        <v>553.40936693324784</v>
      </c>
      <c r="S161" s="14">
        <f t="shared" si="168"/>
        <v>401.76719671608481</v>
      </c>
      <c r="T161" s="336">
        <f t="shared" si="169"/>
        <v>401.76719671608481</v>
      </c>
      <c r="U161" s="4">
        <f t="shared" si="170"/>
        <v>7.9199999999999946</v>
      </c>
      <c r="V161" s="337">
        <f t="shared" si="171"/>
        <v>160.39600871604532</v>
      </c>
      <c r="W161" s="338">
        <f t="shared" si="172"/>
        <v>2.8383657077793156</v>
      </c>
      <c r="X161" s="228">
        <f>VLOOKUP(X$4,'Tüpoloogia tabel'!$C$1:$T$51,MATCH($A161,'Tüpoloogia tabel'!$C$1:$T$1,0),FALSE)</f>
        <v>217.7103448275862</v>
      </c>
      <c r="Y161" s="228">
        <f>VLOOKUP(Y$4,'Tüpoloogia tabel'!$C$1:$T$51,MATCH($A161,'Tüpoloogia tabel'!$C$1:$T$1,0),FALSE)</f>
        <v>139.35862068965517</v>
      </c>
      <c r="Z161" s="229">
        <f>VLOOKUP(Z$4,'Tüpoloogia tabel'!$C$1:$T$51,MATCH($A161,'Tüpoloogia tabel'!$C$1:$T$1,0),FALSE)</f>
        <v>46.4</v>
      </c>
      <c r="AA161" s="235"/>
      <c r="AB161" s="235"/>
      <c r="AC161" s="15">
        <f>VLOOKUP(AC$4,'Tüpoloogia tabel'!$C$1:$T$51,MATCH($A161,'Tüpoloogia tabel'!$C$1:$T$1,0),FALSE)</f>
        <v>3.6636504065040651</v>
      </c>
      <c r="AD161" s="15">
        <f>VLOOKUP(AD$4,'Tüpoloogia tabel'!$C$1:$T$51,MATCH($A161,'Tüpoloogia tabel'!$C$1:$T$1,0),FALSE)</f>
        <v>2.5</v>
      </c>
      <c r="AE161" s="15">
        <f>VLOOKUP(AE$4,'Tüpoloogia tabel'!$C$1:$T$51,MATCH($A161,'Tüpoloogia tabel'!$C$1:$T$1,0),FALSE)</f>
        <v>2.2000000000000002</v>
      </c>
      <c r="AF161" s="15">
        <f>VLOOKUP(AF$4,'Tüpoloogia tabel'!$C$1:$T$51,MATCH($A161,'Tüpoloogia tabel'!$C$1:$T$1,0),FALSE)</f>
        <v>11.821259842519693</v>
      </c>
      <c r="AG161" s="15">
        <f>VLOOKUP(AG$4,'Tüpoloogia tabel'!$C$1:$T$51,MATCH($A161,'Tüpoloogia tabel'!$C$1:$T$1,0),FALSE)</f>
        <v>16.861008406980361</v>
      </c>
      <c r="AH161" s="15">
        <f>(VLOOKUP(AH$4,'Tüpoloogia tabel'!$C$1:$T$51,MATCH($A161,'Tüpoloogia tabel'!$C$1:$T$1,0),FALSE))*E161</f>
        <v>5</v>
      </c>
      <c r="AI161" s="15">
        <f>(VLOOKUP(AI$4,'Tüpoloogia tabel'!$C$1:$T$51,MATCH($A161,'Tüpoloogia tabel'!$C$1:$T$1,0),FALSE))*D161*E161</f>
        <v>2008.835983580424</v>
      </c>
      <c r="AJ161" s="15">
        <f t="shared" si="173"/>
        <v>91.086553312960831</v>
      </c>
      <c r="AK161" s="15">
        <f>VLOOKUP(AK$4,'Tüpoloogia tabel'!$C$1:$T$51,MATCH($A161,'Tüpoloogia tabel'!$C$1:$T$1,0),FALSE)</f>
        <v>0.8</v>
      </c>
      <c r="AL161" s="15">
        <f>VLOOKUP(AL$4,'Tüpoloogia tabel'!$C$1:$T$51,MATCH($A161,'Tüpoloogia tabel'!$C$1:$T$1,0),FALSE)</f>
        <v>0.8</v>
      </c>
      <c r="AM161" s="15">
        <f>VLOOKUP(AM$4,'Tüpoloogia tabel'!$C$1:$T$51,MATCH($A161,'Tüpoloogia tabel'!$C$1:$T$1,0),FALSE)</f>
        <v>0.7</v>
      </c>
      <c r="AN161" s="15">
        <f>VLOOKUP(AN$4,'Tüpoloogia tabel'!$C$1:$T$51,MATCH($A161,'Tüpoloogia tabel'!$C$1:$T$1,0),FALSE)</f>
        <v>0.7</v>
      </c>
      <c r="AO161" s="15">
        <f>VLOOKUP(AO$4,'Tüpoloogia tabel'!$C$1:$T$51,MATCH($A161,'Tüpoloogia tabel'!$C$1:$T$1,0),FALSE)</f>
        <v>2.99</v>
      </c>
      <c r="AP161" s="15">
        <f>VLOOKUP(AP$4,'Tüpoloogia tabel'!$C$1:$T$51,MATCH($A161,'Tüpoloogia tabel'!$C$1:$T$1,0),FALSE)</f>
        <v>2</v>
      </c>
      <c r="AQ161" s="15">
        <f>VLOOKUP(AQ$4,'Tüpoloogia tabel'!$C$1:$T$51,MATCH($A161,'Tüpoloogia tabel'!$C$1:$T$1,0),FALSE)</f>
        <v>2.9</v>
      </c>
      <c r="AR161" s="16">
        <f>VLOOKUP(AR$4,'Tüpoloogia tabel'!$C$1:$T$51,MATCH($A161,'Tüpoloogia tabel'!$C$1:$T$1,0),FALSE)</f>
        <v>0.26</v>
      </c>
      <c r="AS161" s="16">
        <f>VLOOKUP(AS$4,'Tüpoloogia tabel'!$C$1:$T$51,MATCH($A161,'Tüpoloogia tabel'!$C$1:$T$1,0),FALSE)</f>
        <v>0.49</v>
      </c>
      <c r="AT161" s="16">
        <f>VLOOKUP(AT$4,'Tüpoloogia tabel'!$C$1:$T$51,MATCH($A161,'Tüpoloogia tabel'!$C$1:$T$1,0),FALSE)</f>
        <v>0.40500000000000003</v>
      </c>
      <c r="AU161" s="16">
        <f>VLOOKUP(AU$4,'Tüpoloogia tabel'!$C$1:$T$51,MATCH($A161,'Tüpoloogia tabel'!$C$1:$T$1,0),FALSE)</f>
        <v>0.15</v>
      </c>
      <c r="AV161" s="16">
        <f>VLOOKUP(AV$4,'Tüpoloogia tabel'!$C$1:$T$51,MATCH($A161,'Tüpoloogia tabel'!$C$1:$T$1,0),FALSE)</f>
        <v>0.2</v>
      </c>
      <c r="AW161" s="16">
        <f>VLOOKUP(AW$4,'Tüpoloogia tabel'!$C$1:$T$51,MATCH($A161,'Tüpoloogia tabel'!$C$1:$T$1,0),FALSE)</f>
        <v>0.01</v>
      </c>
      <c r="AX161" s="16">
        <f>VLOOKUP(AX$4,'Tüpoloogia tabel'!$C$1:$T$51,MATCH($A161,'Tüpoloogia tabel'!$C$1:$T$1,0),FALSE)</f>
        <v>0</v>
      </c>
      <c r="AY161" s="16">
        <f>VLOOKUP(AY$4,'Tüpoloogia tabel'!$C$1:$T$51,MATCH($A161,'Tüpoloogia tabel'!$C$1:$T$1,0),FALSE)</f>
        <v>0.42</v>
      </c>
      <c r="AZ161" s="16">
        <f>VLOOKUP(AZ$4,'Tüpoloogia tabel'!$C$1:$T$51,MATCH($A161,'Tüpoloogia tabel'!$C$1:$T$1,0),FALSE)</f>
        <v>4.4000000000000004</v>
      </c>
      <c r="BA161" s="232">
        <f>VLOOKUP(BA$4,'Tüpoloogia tabel'!$C$1:$T$51,MATCH($A161,'Tüpoloogia tabel'!$C$1:$T$1,0),FALSE)</f>
        <v>0.30000000000000049</v>
      </c>
      <c r="BB161" s="232">
        <f>VLOOKUP(BB$4,'Tüpoloogia tabel'!$C$1:$T$51,MATCH($A161,'Tüpoloogia tabel'!$C$1:$T$1,0),FALSE)</f>
        <v>0.41499999999999998</v>
      </c>
      <c r="BC161" s="232">
        <f>VLOOKUP(BC$4,'Tüpoloogia tabel'!$C$1:$T$51,MATCH($A161,'Tüpoloogia tabel'!$C$1:$T$1,0),FALSE)</f>
        <v>0.35</v>
      </c>
      <c r="BD161" s="232">
        <f>VLOOKUP(BD$4,'Tüpoloogia tabel'!$C$1:$T$51,MATCH($A161,'Tüpoloogia tabel'!$C$1:$T$1,0),FALSE)</f>
        <v>0.35</v>
      </c>
      <c r="BE161" s="232">
        <f>VLOOKUP(BE$4,'Tüpoloogia tabel'!$C$1:$T$51,MATCH($A161,'Tüpoloogia tabel'!$C$1:$T$1,0),FALSE)</f>
        <v>0.30000000000000049</v>
      </c>
      <c r="BF161" s="16">
        <f>VLOOKUP(BF$4,'Tüpoloogia tabel'!$C$1:$T$51,MATCH($A161,'Tüpoloogia tabel'!$C$1:$T$1,0),FALSE)</f>
        <v>1.8000000000000023</v>
      </c>
      <c r="BG161" s="16">
        <f>VLOOKUP(BG$4,'Tüpoloogia tabel'!$C$1:$T$51,MATCH($A161,'Tüpoloogia tabel'!$C$1:$T$1,0),FALSE)</f>
        <v>2.1999999999999957</v>
      </c>
      <c r="BH161" s="16">
        <f>VLOOKUP(BH$4,'Tüpoloogia tabel'!$C$1:$T$51,MATCH($A161,'Tüpoloogia tabel'!$C$1:$T$1,0),FALSE)</f>
        <v>1.4599999999999991</v>
      </c>
      <c r="BI161" s="16">
        <f>VLOOKUP(BI$4,'Tüpoloogia tabel'!$C$1:$T$51,MATCH($A161,'Tüpoloogia tabel'!$C$1:$T$1,0),FALSE)</f>
        <v>1.5793333333333326</v>
      </c>
      <c r="BJ161" s="16">
        <f>VLOOKUP(BJ$4,'Tüpoloogia tabel'!$C$1:$T$51,MATCH($A161,'Tüpoloogia tabel'!$C$1:$T$1,0),FALSE)</f>
        <v>0.8</v>
      </c>
      <c r="BK161" s="16">
        <f>VLOOKUP(BK$4,'Tüpoloogia tabel'!$C$1:$T$51,MATCH($A161,'Tüpoloogia tabel'!$C$1:$T$1,0),FALSE)</f>
        <v>2.0649999999999999</v>
      </c>
      <c r="BL161" s="216">
        <f t="shared" si="174"/>
        <v>1398.0499069244206</v>
      </c>
      <c r="BM161" s="1">
        <v>4</v>
      </c>
      <c r="BN161" s="1">
        <v>0</v>
      </c>
      <c r="BO161" s="1">
        <f t="shared" si="175"/>
        <v>20</v>
      </c>
      <c r="BP161" s="217">
        <f t="shared" si="176"/>
        <v>91.086553312960831</v>
      </c>
      <c r="BQ161" s="217">
        <f t="shared" ref="BQ161:BS161" si="215">BP161</f>
        <v>91.086553312960831</v>
      </c>
      <c r="BR161" s="217">
        <f t="shared" si="215"/>
        <v>91.086553312960831</v>
      </c>
      <c r="BS161" s="217">
        <f t="shared" si="215"/>
        <v>91.086553312960831</v>
      </c>
      <c r="BT161" s="217">
        <f t="shared" si="178"/>
        <v>91.086553312960831</v>
      </c>
      <c r="BU161" s="217">
        <f t="shared" si="179"/>
        <v>181.17643500489632</v>
      </c>
      <c r="BV161" s="217">
        <f t="shared" si="180"/>
        <v>211.41959318608826</v>
      </c>
      <c r="BW161" s="217">
        <f t="shared" si="181"/>
        <v>190.09254288333074</v>
      </c>
      <c r="BX161" s="216">
        <f t="shared" si="182"/>
        <v>0.11442979903721442</v>
      </c>
      <c r="BY161" s="216">
        <f t="shared" si="186"/>
        <v>138.00233763888059</v>
      </c>
      <c r="BZ161" s="216">
        <f t="shared" si="187"/>
        <v>1726.1447874466319</v>
      </c>
      <c r="CA161" s="216">
        <f t="shared" si="188"/>
        <v>1536.0522445633012</v>
      </c>
      <c r="CB161" s="218">
        <f t="shared" si="183"/>
        <v>2.5257892895387939</v>
      </c>
    </row>
    <row r="162" spans="1:80" x14ac:dyDescent="0.25">
      <c r="A162" s="248" t="s">
        <v>475</v>
      </c>
      <c r="B162" s="231" t="s">
        <v>690</v>
      </c>
      <c r="C162" s="231" t="s">
        <v>462</v>
      </c>
      <c r="D162" s="249">
        <v>2</v>
      </c>
      <c r="E162" s="249">
        <v>3</v>
      </c>
      <c r="F162" s="250"/>
      <c r="G162" s="15">
        <f>(VLOOKUP(G$4,'Tüpoloogia tabel'!$C$1:$T$51,MATCH($A162,'Tüpoloogia tabel'!$C$1:$T$1,0),FALSE))*D162</f>
        <v>401.76719671608481</v>
      </c>
      <c r="H162" s="15">
        <f>(VLOOKUP(H$4,'Tüpoloogia tabel'!$C$1:$T$51,MATCH($A162,'Tüpoloogia tabel'!$C$1:$T$1,0),FALSE))*D162*E162</f>
        <v>14.77041957026713</v>
      </c>
      <c r="I162" s="15">
        <f>(VLOOKUP(I$4,'Tüpoloogia tabel'!$C$1:$T$51,MATCH($A162,'Tüpoloogia tabel'!$C$1:$T$1,0),FALSE))*D162*E162</f>
        <v>51.35293050146889</v>
      </c>
      <c r="J162" s="15">
        <f>(VLOOKUP(J$4,'Tüpoloogia tabel'!$C$1:$T$51,MATCH($A162,'Tüpoloogia tabel'!$C$1:$T$1,0),FALSE))*D162*E162</f>
        <v>1140.4829591787939</v>
      </c>
      <c r="K162" s="15">
        <f>(VLOOKUP(K$4,'Tüpoloogia tabel'!$C$1:$T$51,MATCH($A162,'Tüpoloogia tabel'!$C$1:$T$1,0),FALSE))*D162*E162</f>
        <v>912.22113277140147</v>
      </c>
      <c r="L162" s="244">
        <f>VLOOKUP(L$4,'Tüpoloogia tabel'!$C$1:$T$51,MATCH($A162,'Tüpoloogia tabel'!$C$1:$T$1,0),FALSE)</f>
        <v>38.414634146341463</v>
      </c>
      <c r="M162" s="228">
        <f>VLOOKUP(M$4,'Tüpoloogia tabel'!$C$1:$T$51,MATCH($A162,'Tüpoloogia tabel'!$C$1:$T$1,0),FALSE)</f>
        <v>58.536585365853654</v>
      </c>
      <c r="N162" s="228">
        <f>VLOOKUP(N$4,'Tüpoloogia tabel'!$C$1:$T$51,MATCH($A162,'Tüpoloogia tabel'!$C$1:$T$1,0),FALSE)</f>
        <v>95.121951219512198</v>
      </c>
      <c r="O162" s="245">
        <f>VLOOKUP(O$4,'Tüpoloogia tabel'!$C$1:$T$51,MATCH($A162,'Tüpoloogia tabel'!$C$1:$T$1,0),FALSE)</f>
        <v>0.22223966917021121</v>
      </c>
      <c r="P162" s="228">
        <f>VLOOKUP(P$4,'Tüpoloogia tabel'!$C$1:$T$51,MATCH($A162,'Tüpoloogia tabel'!$C$1:$T$1,0),FALSE)</f>
        <v>15.24390243902439</v>
      </c>
      <c r="Q162" s="335">
        <f t="shared" si="167"/>
        <v>1588.4183156833503</v>
      </c>
      <c r="R162" s="336">
        <f t="shared" si="184"/>
        <v>1227.4887547019785</v>
      </c>
      <c r="S162" s="14">
        <f t="shared" si="168"/>
        <v>401.76719671608481</v>
      </c>
      <c r="T162" s="336">
        <f t="shared" si="169"/>
        <v>401.76719671608481</v>
      </c>
      <c r="U162" s="4">
        <f t="shared" si="170"/>
        <v>7.9199999999999946</v>
      </c>
      <c r="V162" s="337">
        <f t="shared" si="171"/>
        <v>353.00956098137186</v>
      </c>
      <c r="W162" s="338">
        <f t="shared" si="172"/>
        <v>3.2178499118670882</v>
      </c>
      <c r="X162" s="228">
        <f>VLOOKUP(X$4,'Tüpoloogia tabel'!$C$1:$T$51,MATCH($A162,'Tüpoloogia tabel'!$C$1:$T$1,0),FALSE)</f>
        <v>217.7103448275862</v>
      </c>
      <c r="Y162" s="228">
        <f>VLOOKUP(Y$4,'Tüpoloogia tabel'!$C$1:$T$51,MATCH($A162,'Tüpoloogia tabel'!$C$1:$T$1,0),FALSE)</f>
        <v>139.35862068965517</v>
      </c>
      <c r="Z162" s="229">
        <f>VLOOKUP(Z$4,'Tüpoloogia tabel'!$C$1:$T$51,MATCH($A162,'Tüpoloogia tabel'!$C$1:$T$1,0),FALSE)</f>
        <v>46.4</v>
      </c>
      <c r="AA162" s="235"/>
      <c r="AB162" s="235"/>
      <c r="AC162" s="15">
        <f>VLOOKUP(AC$4,'Tüpoloogia tabel'!$C$1:$T$51,MATCH($A162,'Tüpoloogia tabel'!$C$1:$T$1,0),FALSE)</f>
        <v>3.6636504065040651</v>
      </c>
      <c r="AD162" s="15">
        <f>VLOOKUP(AD$4,'Tüpoloogia tabel'!$C$1:$T$51,MATCH($A162,'Tüpoloogia tabel'!$C$1:$T$1,0),FALSE)</f>
        <v>2.5</v>
      </c>
      <c r="AE162" s="15">
        <f>VLOOKUP(AE$4,'Tüpoloogia tabel'!$C$1:$T$51,MATCH($A162,'Tüpoloogia tabel'!$C$1:$T$1,0),FALSE)</f>
        <v>2.2000000000000002</v>
      </c>
      <c r="AF162" s="15">
        <f>VLOOKUP(AF$4,'Tüpoloogia tabel'!$C$1:$T$51,MATCH($A162,'Tüpoloogia tabel'!$C$1:$T$1,0),FALSE)</f>
        <v>11.821259842519693</v>
      </c>
      <c r="AG162" s="15">
        <f>VLOOKUP(AG$4,'Tüpoloogia tabel'!$C$1:$T$51,MATCH($A162,'Tüpoloogia tabel'!$C$1:$T$1,0),FALSE)</f>
        <v>16.861008406980361</v>
      </c>
      <c r="AH162" s="15">
        <f>(VLOOKUP(AH$4,'Tüpoloogia tabel'!$C$1:$T$51,MATCH($A162,'Tüpoloogia tabel'!$C$1:$T$1,0),FALSE))*E162</f>
        <v>7.5</v>
      </c>
      <c r="AI162" s="15">
        <f>(VLOOKUP(AI$4,'Tüpoloogia tabel'!$C$1:$T$51,MATCH($A162,'Tüpoloogia tabel'!$C$1:$T$1,0),FALSE))*D162*E162</f>
        <v>3013.253975370636</v>
      </c>
      <c r="AJ162" s="15">
        <f t="shared" si="173"/>
        <v>91.086553312960831</v>
      </c>
      <c r="AK162" s="15">
        <f>VLOOKUP(AK$4,'Tüpoloogia tabel'!$C$1:$T$51,MATCH($A162,'Tüpoloogia tabel'!$C$1:$T$1,0),FALSE)</f>
        <v>0.8</v>
      </c>
      <c r="AL162" s="15">
        <f>VLOOKUP(AL$4,'Tüpoloogia tabel'!$C$1:$T$51,MATCH($A162,'Tüpoloogia tabel'!$C$1:$T$1,0),FALSE)</f>
        <v>0.8</v>
      </c>
      <c r="AM162" s="15">
        <f>VLOOKUP(AM$4,'Tüpoloogia tabel'!$C$1:$T$51,MATCH($A162,'Tüpoloogia tabel'!$C$1:$T$1,0),FALSE)</f>
        <v>0.7</v>
      </c>
      <c r="AN162" s="15">
        <f>VLOOKUP(AN$4,'Tüpoloogia tabel'!$C$1:$T$51,MATCH($A162,'Tüpoloogia tabel'!$C$1:$T$1,0),FALSE)</f>
        <v>0.7</v>
      </c>
      <c r="AO162" s="15">
        <f>VLOOKUP(AO$4,'Tüpoloogia tabel'!$C$1:$T$51,MATCH($A162,'Tüpoloogia tabel'!$C$1:$T$1,0),FALSE)</f>
        <v>2.99</v>
      </c>
      <c r="AP162" s="15">
        <f>VLOOKUP(AP$4,'Tüpoloogia tabel'!$C$1:$T$51,MATCH($A162,'Tüpoloogia tabel'!$C$1:$T$1,0),FALSE)</f>
        <v>2</v>
      </c>
      <c r="AQ162" s="15">
        <f>VLOOKUP(AQ$4,'Tüpoloogia tabel'!$C$1:$T$51,MATCH($A162,'Tüpoloogia tabel'!$C$1:$T$1,0),FALSE)</f>
        <v>2.9</v>
      </c>
      <c r="AR162" s="16">
        <f>VLOOKUP(AR$4,'Tüpoloogia tabel'!$C$1:$T$51,MATCH($A162,'Tüpoloogia tabel'!$C$1:$T$1,0),FALSE)</f>
        <v>0.26</v>
      </c>
      <c r="AS162" s="16">
        <f>VLOOKUP(AS$4,'Tüpoloogia tabel'!$C$1:$T$51,MATCH($A162,'Tüpoloogia tabel'!$C$1:$T$1,0),FALSE)</f>
        <v>0.49</v>
      </c>
      <c r="AT162" s="16">
        <f>VLOOKUP(AT$4,'Tüpoloogia tabel'!$C$1:$T$51,MATCH($A162,'Tüpoloogia tabel'!$C$1:$T$1,0),FALSE)</f>
        <v>0.40500000000000003</v>
      </c>
      <c r="AU162" s="16">
        <f>VLOOKUP(AU$4,'Tüpoloogia tabel'!$C$1:$T$51,MATCH($A162,'Tüpoloogia tabel'!$C$1:$T$1,0),FALSE)</f>
        <v>0.15</v>
      </c>
      <c r="AV162" s="16">
        <f>VLOOKUP(AV$4,'Tüpoloogia tabel'!$C$1:$T$51,MATCH($A162,'Tüpoloogia tabel'!$C$1:$T$1,0),FALSE)</f>
        <v>0.2</v>
      </c>
      <c r="AW162" s="16">
        <f>VLOOKUP(AW$4,'Tüpoloogia tabel'!$C$1:$T$51,MATCH($A162,'Tüpoloogia tabel'!$C$1:$T$1,0),FALSE)</f>
        <v>0.01</v>
      </c>
      <c r="AX162" s="16">
        <f>VLOOKUP(AX$4,'Tüpoloogia tabel'!$C$1:$T$51,MATCH($A162,'Tüpoloogia tabel'!$C$1:$T$1,0),FALSE)</f>
        <v>0</v>
      </c>
      <c r="AY162" s="16">
        <f>VLOOKUP(AY$4,'Tüpoloogia tabel'!$C$1:$T$51,MATCH($A162,'Tüpoloogia tabel'!$C$1:$T$1,0),FALSE)</f>
        <v>0.42</v>
      </c>
      <c r="AZ162" s="16">
        <f>VLOOKUP(AZ$4,'Tüpoloogia tabel'!$C$1:$T$51,MATCH($A162,'Tüpoloogia tabel'!$C$1:$T$1,0),FALSE)</f>
        <v>4.4000000000000004</v>
      </c>
      <c r="BA162" s="232">
        <f>VLOOKUP(BA$4,'Tüpoloogia tabel'!$C$1:$T$51,MATCH($A162,'Tüpoloogia tabel'!$C$1:$T$1,0),FALSE)</f>
        <v>0.30000000000000049</v>
      </c>
      <c r="BB162" s="232">
        <f>VLOOKUP(BB$4,'Tüpoloogia tabel'!$C$1:$T$51,MATCH($A162,'Tüpoloogia tabel'!$C$1:$T$1,0),FALSE)</f>
        <v>0.41499999999999998</v>
      </c>
      <c r="BC162" s="232">
        <f>VLOOKUP(BC$4,'Tüpoloogia tabel'!$C$1:$T$51,MATCH($A162,'Tüpoloogia tabel'!$C$1:$T$1,0),FALSE)</f>
        <v>0.35</v>
      </c>
      <c r="BD162" s="232">
        <f>VLOOKUP(BD$4,'Tüpoloogia tabel'!$C$1:$T$51,MATCH($A162,'Tüpoloogia tabel'!$C$1:$T$1,0),FALSE)</f>
        <v>0.35</v>
      </c>
      <c r="BE162" s="232">
        <f>VLOOKUP(BE$4,'Tüpoloogia tabel'!$C$1:$T$51,MATCH($A162,'Tüpoloogia tabel'!$C$1:$T$1,0),FALSE)</f>
        <v>0.30000000000000049</v>
      </c>
      <c r="BF162" s="16">
        <f>VLOOKUP(BF$4,'Tüpoloogia tabel'!$C$1:$T$51,MATCH($A162,'Tüpoloogia tabel'!$C$1:$T$1,0),FALSE)</f>
        <v>1.8000000000000023</v>
      </c>
      <c r="BG162" s="16">
        <f>VLOOKUP(BG$4,'Tüpoloogia tabel'!$C$1:$T$51,MATCH($A162,'Tüpoloogia tabel'!$C$1:$T$1,0),FALSE)</f>
        <v>2.1999999999999957</v>
      </c>
      <c r="BH162" s="16">
        <f>VLOOKUP(BH$4,'Tüpoloogia tabel'!$C$1:$T$51,MATCH($A162,'Tüpoloogia tabel'!$C$1:$T$1,0),FALSE)</f>
        <v>1.4599999999999991</v>
      </c>
      <c r="BI162" s="16">
        <f>VLOOKUP(BI$4,'Tüpoloogia tabel'!$C$1:$T$51,MATCH($A162,'Tüpoloogia tabel'!$C$1:$T$1,0),FALSE)</f>
        <v>1.5793333333333326</v>
      </c>
      <c r="BJ162" s="16">
        <f>VLOOKUP(BJ$4,'Tüpoloogia tabel'!$C$1:$T$51,MATCH($A162,'Tüpoloogia tabel'!$C$1:$T$1,0),FALSE)</f>
        <v>0.8</v>
      </c>
      <c r="BK162" s="16">
        <f>VLOOKUP(BK$4,'Tüpoloogia tabel'!$C$1:$T$51,MATCH($A162,'Tüpoloogia tabel'!$C$1:$T$1,0),FALSE)</f>
        <v>2.0649999999999999</v>
      </c>
      <c r="BL162" s="216">
        <f t="shared" si="174"/>
        <v>2341.8018768965908</v>
      </c>
      <c r="BM162" s="1">
        <v>4</v>
      </c>
      <c r="BN162" s="1">
        <v>0</v>
      </c>
      <c r="BO162" s="1">
        <f t="shared" si="175"/>
        <v>30</v>
      </c>
      <c r="BP162" s="217">
        <f t="shared" si="176"/>
        <v>91.086553312960831</v>
      </c>
      <c r="BQ162" s="217">
        <f t="shared" ref="BQ162:BS162" si="216">BP162</f>
        <v>91.086553312960831</v>
      </c>
      <c r="BR162" s="217">
        <f t="shared" si="216"/>
        <v>91.086553312960831</v>
      </c>
      <c r="BS162" s="217">
        <f t="shared" si="216"/>
        <v>91.086553312960831</v>
      </c>
      <c r="BT162" s="217">
        <f t="shared" si="178"/>
        <v>182.17310662592166</v>
      </c>
      <c r="BU162" s="217">
        <f t="shared" si="179"/>
        <v>400.14697876101661</v>
      </c>
      <c r="BV162" s="217">
        <f t="shared" si="180"/>
        <v>465.3054547361395</v>
      </c>
      <c r="BW162" s="217">
        <f t="shared" si="181"/>
        <v>300.23547026748184</v>
      </c>
      <c r="BX162" s="216">
        <f t="shared" si="182"/>
        <v>0.24324489595993101</v>
      </c>
      <c r="BY162" s="216">
        <f t="shared" si="186"/>
        <v>293.35334452767682</v>
      </c>
      <c r="BZ162" s="216">
        <f t="shared" si="187"/>
        <v>2935.3906916917495</v>
      </c>
      <c r="CA162" s="216">
        <f t="shared" si="188"/>
        <v>2635.1552214242674</v>
      </c>
      <c r="CB162" s="218">
        <f t="shared" si="183"/>
        <v>2.8887241555328291</v>
      </c>
    </row>
    <row r="163" spans="1:80" x14ac:dyDescent="0.25">
      <c r="A163" s="248" t="s">
        <v>475</v>
      </c>
      <c r="B163" s="231" t="s">
        <v>691</v>
      </c>
      <c r="C163" s="231" t="s">
        <v>462</v>
      </c>
      <c r="D163" s="249">
        <v>2</v>
      </c>
      <c r="E163" s="249">
        <v>4</v>
      </c>
      <c r="F163" s="250"/>
      <c r="G163" s="15">
        <f>(VLOOKUP(G$4,'Tüpoloogia tabel'!$C$1:$T$51,MATCH($A163,'Tüpoloogia tabel'!$C$1:$T$1,0),FALSE))*D163</f>
        <v>401.76719671608481</v>
      </c>
      <c r="H163" s="15">
        <f>(VLOOKUP(H$4,'Tüpoloogia tabel'!$C$1:$T$51,MATCH($A163,'Tüpoloogia tabel'!$C$1:$T$1,0),FALSE))*D163*E163</f>
        <v>19.693892760356174</v>
      </c>
      <c r="I163" s="15">
        <f>(VLOOKUP(I$4,'Tüpoloogia tabel'!$C$1:$T$51,MATCH($A163,'Tüpoloogia tabel'!$C$1:$T$1,0),FALSE))*D163*E163</f>
        <v>68.470574001958525</v>
      </c>
      <c r="J163" s="15">
        <f>(VLOOKUP(J$4,'Tüpoloogia tabel'!$C$1:$T$51,MATCH($A163,'Tüpoloogia tabel'!$C$1:$T$1,0),FALSE))*D163*E163</f>
        <v>1520.6439455717252</v>
      </c>
      <c r="K163" s="15">
        <f>(VLOOKUP(K$4,'Tüpoloogia tabel'!$C$1:$T$51,MATCH($A163,'Tüpoloogia tabel'!$C$1:$T$1,0),FALSE))*D163*E163</f>
        <v>1216.294843695202</v>
      </c>
      <c r="L163" s="244">
        <f>VLOOKUP(L$4,'Tüpoloogia tabel'!$C$1:$T$51,MATCH($A163,'Tüpoloogia tabel'!$C$1:$T$1,0),FALSE)</f>
        <v>38.414634146341463</v>
      </c>
      <c r="M163" s="228">
        <f>VLOOKUP(M$4,'Tüpoloogia tabel'!$C$1:$T$51,MATCH($A163,'Tüpoloogia tabel'!$C$1:$T$1,0),FALSE)</f>
        <v>58.536585365853654</v>
      </c>
      <c r="N163" s="228">
        <f>VLOOKUP(N$4,'Tüpoloogia tabel'!$C$1:$T$51,MATCH($A163,'Tüpoloogia tabel'!$C$1:$T$1,0),FALSE)</f>
        <v>95.121951219512198</v>
      </c>
      <c r="O163" s="245">
        <f>VLOOKUP(O$4,'Tüpoloogia tabel'!$C$1:$T$51,MATCH($A163,'Tüpoloogia tabel'!$C$1:$T$1,0),FALSE)</f>
        <v>0.22223966917021121</v>
      </c>
      <c r="P163" s="228">
        <f>VLOOKUP(P$4,'Tüpoloogia tabel'!$C$1:$T$51,MATCH($A163,'Tüpoloogia tabel'!$C$1:$T$1,0),FALSE)</f>
        <v>15.24390243902439</v>
      </c>
      <c r="Q163" s="335">
        <f t="shared" si="167"/>
        <v>2792.3314238570151</v>
      </c>
      <c r="R163" s="336">
        <f t="shared" si="184"/>
        <v>2163.8446120054473</v>
      </c>
      <c r="S163" s="14">
        <f t="shared" si="168"/>
        <v>401.76719671608481</v>
      </c>
      <c r="T163" s="336">
        <f t="shared" si="169"/>
        <v>401.76719671608481</v>
      </c>
      <c r="U163" s="4">
        <f t="shared" si="170"/>
        <v>7.9199999999999946</v>
      </c>
      <c r="V163" s="337">
        <f t="shared" si="171"/>
        <v>620.56681185156788</v>
      </c>
      <c r="W163" s="338">
        <f t="shared" si="172"/>
        <v>3.7617808262495855</v>
      </c>
      <c r="X163" s="228">
        <f>VLOOKUP(X$4,'Tüpoloogia tabel'!$C$1:$T$51,MATCH($A163,'Tüpoloogia tabel'!$C$1:$T$1,0),FALSE)</f>
        <v>217.7103448275862</v>
      </c>
      <c r="Y163" s="228">
        <f>VLOOKUP(Y$4,'Tüpoloogia tabel'!$C$1:$T$51,MATCH($A163,'Tüpoloogia tabel'!$C$1:$T$1,0),FALSE)</f>
        <v>139.35862068965517</v>
      </c>
      <c r="Z163" s="229">
        <f>VLOOKUP(Z$4,'Tüpoloogia tabel'!$C$1:$T$51,MATCH($A163,'Tüpoloogia tabel'!$C$1:$T$1,0),FALSE)</f>
        <v>46.4</v>
      </c>
      <c r="AA163" s="235"/>
      <c r="AB163" s="235"/>
      <c r="AC163" s="15">
        <f>VLOOKUP(AC$4,'Tüpoloogia tabel'!$C$1:$T$51,MATCH($A163,'Tüpoloogia tabel'!$C$1:$T$1,0),FALSE)</f>
        <v>3.6636504065040651</v>
      </c>
      <c r="AD163" s="15">
        <f>VLOOKUP(AD$4,'Tüpoloogia tabel'!$C$1:$T$51,MATCH($A163,'Tüpoloogia tabel'!$C$1:$T$1,0),FALSE)</f>
        <v>2.5</v>
      </c>
      <c r="AE163" s="15">
        <f>VLOOKUP(AE$4,'Tüpoloogia tabel'!$C$1:$T$51,MATCH($A163,'Tüpoloogia tabel'!$C$1:$T$1,0),FALSE)</f>
        <v>2.2000000000000002</v>
      </c>
      <c r="AF163" s="15">
        <f>VLOOKUP(AF$4,'Tüpoloogia tabel'!$C$1:$T$51,MATCH($A163,'Tüpoloogia tabel'!$C$1:$T$1,0),FALSE)</f>
        <v>11.821259842519693</v>
      </c>
      <c r="AG163" s="15">
        <f>VLOOKUP(AG$4,'Tüpoloogia tabel'!$C$1:$T$51,MATCH($A163,'Tüpoloogia tabel'!$C$1:$T$1,0),FALSE)</f>
        <v>16.861008406980361</v>
      </c>
      <c r="AH163" s="15">
        <f>(VLOOKUP(AH$4,'Tüpoloogia tabel'!$C$1:$T$51,MATCH($A163,'Tüpoloogia tabel'!$C$1:$T$1,0),FALSE))*E163</f>
        <v>10</v>
      </c>
      <c r="AI163" s="15">
        <f>(VLOOKUP(AI$4,'Tüpoloogia tabel'!$C$1:$T$51,MATCH($A163,'Tüpoloogia tabel'!$C$1:$T$1,0),FALSE))*D163*E163</f>
        <v>4017.671967160848</v>
      </c>
      <c r="AJ163" s="15">
        <f t="shared" si="173"/>
        <v>91.086553312960831</v>
      </c>
      <c r="AK163" s="15">
        <f>VLOOKUP(AK$4,'Tüpoloogia tabel'!$C$1:$T$51,MATCH($A163,'Tüpoloogia tabel'!$C$1:$T$1,0),FALSE)</f>
        <v>0.8</v>
      </c>
      <c r="AL163" s="15">
        <f>VLOOKUP(AL$4,'Tüpoloogia tabel'!$C$1:$T$51,MATCH($A163,'Tüpoloogia tabel'!$C$1:$T$1,0),FALSE)</f>
        <v>0.8</v>
      </c>
      <c r="AM163" s="15">
        <f>VLOOKUP(AM$4,'Tüpoloogia tabel'!$C$1:$T$51,MATCH($A163,'Tüpoloogia tabel'!$C$1:$T$1,0),FALSE)</f>
        <v>0.7</v>
      </c>
      <c r="AN163" s="15">
        <f>VLOOKUP(AN$4,'Tüpoloogia tabel'!$C$1:$T$51,MATCH($A163,'Tüpoloogia tabel'!$C$1:$T$1,0),FALSE)</f>
        <v>0.7</v>
      </c>
      <c r="AO163" s="15">
        <f>VLOOKUP(AO$4,'Tüpoloogia tabel'!$C$1:$T$51,MATCH($A163,'Tüpoloogia tabel'!$C$1:$T$1,0),FALSE)</f>
        <v>2.99</v>
      </c>
      <c r="AP163" s="15">
        <f>VLOOKUP(AP$4,'Tüpoloogia tabel'!$C$1:$T$51,MATCH($A163,'Tüpoloogia tabel'!$C$1:$T$1,0),FALSE)</f>
        <v>2</v>
      </c>
      <c r="AQ163" s="15">
        <f>VLOOKUP(AQ$4,'Tüpoloogia tabel'!$C$1:$T$51,MATCH($A163,'Tüpoloogia tabel'!$C$1:$T$1,0),FALSE)</f>
        <v>2.9</v>
      </c>
      <c r="AR163" s="16">
        <f>VLOOKUP(AR$4,'Tüpoloogia tabel'!$C$1:$T$51,MATCH($A163,'Tüpoloogia tabel'!$C$1:$T$1,0),FALSE)</f>
        <v>0.26</v>
      </c>
      <c r="AS163" s="16">
        <f>VLOOKUP(AS$4,'Tüpoloogia tabel'!$C$1:$T$51,MATCH($A163,'Tüpoloogia tabel'!$C$1:$T$1,0),FALSE)</f>
        <v>0.49</v>
      </c>
      <c r="AT163" s="16">
        <f>VLOOKUP(AT$4,'Tüpoloogia tabel'!$C$1:$T$51,MATCH($A163,'Tüpoloogia tabel'!$C$1:$T$1,0),FALSE)</f>
        <v>0.40500000000000003</v>
      </c>
      <c r="AU163" s="16">
        <f>VLOOKUP(AU$4,'Tüpoloogia tabel'!$C$1:$T$51,MATCH($A163,'Tüpoloogia tabel'!$C$1:$T$1,0),FALSE)</f>
        <v>0.15</v>
      </c>
      <c r="AV163" s="16">
        <f>VLOOKUP(AV$4,'Tüpoloogia tabel'!$C$1:$T$51,MATCH($A163,'Tüpoloogia tabel'!$C$1:$T$1,0),FALSE)</f>
        <v>0.2</v>
      </c>
      <c r="AW163" s="16">
        <f>VLOOKUP(AW$4,'Tüpoloogia tabel'!$C$1:$T$51,MATCH($A163,'Tüpoloogia tabel'!$C$1:$T$1,0),FALSE)</f>
        <v>0.01</v>
      </c>
      <c r="AX163" s="16">
        <f>VLOOKUP(AX$4,'Tüpoloogia tabel'!$C$1:$T$51,MATCH($A163,'Tüpoloogia tabel'!$C$1:$T$1,0),FALSE)</f>
        <v>0</v>
      </c>
      <c r="AY163" s="16">
        <f>VLOOKUP(AY$4,'Tüpoloogia tabel'!$C$1:$T$51,MATCH($A163,'Tüpoloogia tabel'!$C$1:$T$1,0),FALSE)</f>
        <v>0.42</v>
      </c>
      <c r="AZ163" s="16">
        <f>VLOOKUP(AZ$4,'Tüpoloogia tabel'!$C$1:$T$51,MATCH($A163,'Tüpoloogia tabel'!$C$1:$T$1,0),FALSE)</f>
        <v>4.4000000000000004</v>
      </c>
      <c r="BA163" s="232">
        <f>VLOOKUP(BA$4,'Tüpoloogia tabel'!$C$1:$T$51,MATCH($A163,'Tüpoloogia tabel'!$C$1:$T$1,0),FALSE)</f>
        <v>0.30000000000000049</v>
      </c>
      <c r="BB163" s="232">
        <f>VLOOKUP(BB$4,'Tüpoloogia tabel'!$C$1:$T$51,MATCH($A163,'Tüpoloogia tabel'!$C$1:$T$1,0),FALSE)</f>
        <v>0.41499999999999998</v>
      </c>
      <c r="BC163" s="232">
        <f>VLOOKUP(BC$4,'Tüpoloogia tabel'!$C$1:$T$51,MATCH($A163,'Tüpoloogia tabel'!$C$1:$T$1,0),FALSE)</f>
        <v>0.35</v>
      </c>
      <c r="BD163" s="232">
        <f>VLOOKUP(BD$4,'Tüpoloogia tabel'!$C$1:$T$51,MATCH($A163,'Tüpoloogia tabel'!$C$1:$T$1,0),FALSE)</f>
        <v>0.35</v>
      </c>
      <c r="BE163" s="232">
        <f>VLOOKUP(BE$4,'Tüpoloogia tabel'!$C$1:$T$51,MATCH($A163,'Tüpoloogia tabel'!$C$1:$T$1,0),FALSE)</f>
        <v>0.30000000000000049</v>
      </c>
      <c r="BF163" s="16">
        <f>VLOOKUP(BF$4,'Tüpoloogia tabel'!$C$1:$T$51,MATCH($A163,'Tüpoloogia tabel'!$C$1:$T$1,0),FALSE)</f>
        <v>1.8000000000000023</v>
      </c>
      <c r="BG163" s="16">
        <f>VLOOKUP(BG$4,'Tüpoloogia tabel'!$C$1:$T$51,MATCH($A163,'Tüpoloogia tabel'!$C$1:$T$1,0),FALSE)</f>
        <v>2.1999999999999957</v>
      </c>
      <c r="BH163" s="16">
        <f>VLOOKUP(BH$4,'Tüpoloogia tabel'!$C$1:$T$51,MATCH($A163,'Tüpoloogia tabel'!$C$1:$T$1,0),FALSE)</f>
        <v>1.4599999999999991</v>
      </c>
      <c r="BI163" s="16">
        <f>VLOOKUP(BI$4,'Tüpoloogia tabel'!$C$1:$T$51,MATCH($A163,'Tüpoloogia tabel'!$C$1:$T$1,0),FALSE)</f>
        <v>1.5793333333333326</v>
      </c>
      <c r="BJ163" s="16">
        <f>VLOOKUP(BJ$4,'Tüpoloogia tabel'!$C$1:$T$51,MATCH($A163,'Tüpoloogia tabel'!$C$1:$T$1,0),FALSE)</f>
        <v>0.8</v>
      </c>
      <c r="BK163" s="16">
        <f>VLOOKUP(BK$4,'Tüpoloogia tabel'!$C$1:$T$51,MATCH($A163,'Tüpoloogia tabel'!$C$1:$T$1,0),FALSE)</f>
        <v>2.0649999999999999</v>
      </c>
      <c r="BL163" s="216">
        <f t="shared" si="174"/>
        <v>3652.7567895667776</v>
      </c>
      <c r="BM163" s="1">
        <v>4</v>
      </c>
      <c r="BN163" s="1">
        <v>0</v>
      </c>
      <c r="BO163" s="1">
        <f t="shared" si="175"/>
        <v>40</v>
      </c>
      <c r="BP163" s="217">
        <f t="shared" si="176"/>
        <v>91.086553312960831</v>
      </c>
      <c r="BQ163" s="217">
        <f t="shared" ref="BQ163:BS163" si="217">BP163</f>
        <v>91.086553312960831</v>
      </c>
      <c r="BR163" s="217">
        <f t="shared" si="217"/>
        <v>91.086553312960831</v>
      </c>
      <c r="BS163" s="217">
        <f t="shared" si="217"/>
        <v>91.086553312960831</v>
      </c>
      <c r="BT163" s="217">
        <f t="shared" si="178"/>
        <v>273.25965993888246</v>
      </c>
      <c r="BU163" s="217">
        <f t="shared" si="179"/>
        <v>704.70574001958528</v>
      </c>
      <c r="BV163" s="217">
        <f t="shared" si="180"/>
        <v>817.97535959086247</v>
      </c>
      <c r="BW163" s="217">
        <f t="shared" si="181"/>
        <v>451.86769583959511</v>
      </c>
      <c r="BX163" s="216">
        <f t="shared" si="182"/>
        <v>0.39038983140337896</v>
      </c>
      <c r="BY163" s="216">
        <f t="shared" si="186"/>
        <v>470.81013667247498</v>
      </c>
      <c r="BZ163" s="216">
        <f t="shared" si="187"/>
        <v>4575.4346220788475</v>
      </c>
      <c r="CA163" s="216">
        <f t="shared" si="188"/>
        <v>4123.566926239253</v>
      </c>
      <c r="CB163" s="218">
        <f t="shared" si="183"/>
        <v>3.3902691831789107</v>
      </c>
    </row>
    <row r="164" spans="1:80" x14ac:dyDescent="0.25">
      <c r="A164" s="248" t="s">
        <v>475</v>
      </c>
      <c r="B164" s="231" t="s">
        <v>692</v>
      </c>
      <c r="C164" s="231" t="s">
        <v>462</v>
      </c>
      <c r="D164" s="249">
        <v>2</v>
      </c>
      <c r="E164" s="249">
        <v>5</v>
      </c>
      <c r="F164" s="250"/>
      <c r="G164" s="15">
        <f>(VLOOKUP(G$4,'Tüpoloogia tabel'!$C$1:$T$51,MATCH($A164,'Tüpoloogia tabel'!$C$1:$T$1,0),FALSE))*D164</f>
        <v>401.76719671608481</v>
      </c>
      <c r="H164" s="15">
        <f>(VLOOKUP(H$4,'Tüpoloogia tabel'!$C$1:$T$51,MATCH($A164,'Tüpoloogia tabel'!$C$1:$T$1,0),FALSE))*D164*E164</f>
        <v>24.617365950445219</v>
      </c>
      <c r="I164" s="15">
        <f>(VLOOKUP(I$4,'Tüpoloogia tabel'!$C$1:$T$51,MATCH($A164,'Tüpoloogia tabel'!$C$1:$T$1,0),FALSE))*D164*E164</f>
        <v>85.58821750244816</v>
      </c>
      <c r="J164" s="15">
        <f>(VLOOKUP(J$4,'Tüpoloogia tabel'!$C$1:$T$51,MATCH($A164,'Tüpoloogia tabel'!$C$1:$T$1,0),FALSE))*D164*E164</f>
        <v>1900.8049319646566</v>
      </c>
      <c r="K164" s="15">
        <f>(VLOOKUP(K$4,'Tüpoloogia tabel'!$C$1:$T$51,MATCH($A164,'Tüpoloogia tabel'!$C$1:$T$1,0),FALSE))*D164*E164</f>
        <v>1520.3685546190025</v>
      </c>
      <c r="L164" s="244">
        <f>VLOOKUP(L$4,'Tüpoloogia tabel'!$C$1:$T$51,MATCH($A164,'Tüpoloogia tabel'!$C$1:$T$1,0),FALSE)</f>
        <v>38.414634146341463</v>
      </c>
      <c r="M164" s="228">
        <f>VLOOKUP(M$4,'Tüpoloogia tabel'!$C$1:$T$51,MATCH($A164,'Tüpoloogia tabel'!$C$1:$T$1,0),FALSE)</f>
        <v>58.536585365853654</v>
      </c>
      <c r="N164" s="228">
        <f>VLOOKUP(N$4,'Tüpoloogia tabel'!$C$1:$T$51,MATCH($A164,'Tüpoloogia tabel'!$C$1:$T$1,0),FALSE)</f>
        <v>95.121951219512198</v>
      </c>
      <c r="O164" s="245">
        <f>VLOOKUP(O$4,'Tüpoloogia tabel'!$C$1:$T$51,MATCH($A164,'Tüpoloogia tabel'!$C$1:$T$1,0),FALSE)</f>
        <v>0.22223966917021121</v>
      </c>
      <c r="P164" s="228">
        <f>VLOOKUP(P$4,'Tüpoloogia tabel'!$C$1:$T$51,MATCH($A164,'Tüpoloogia tabel'!$C$1:$T$1,0),FALSE)</f>
        <v>15.24390243902439</v>
      </c>
      <c r="Q164" s="335">
        <f t="shared" si="167"/>
        <v>4333.464700170287</v>
      </c>
      <c r="R164" s="336">
        <f t="shared" si="184"/>
        <v>3362.4769388436539</v>
      </c>
      <c r="S164" s="14">
        <f t="shared" si="168"/>
        <v>401.76719671608481</v>
      </c>
      <c r="T164" s="336">
        <f t="shared" si="169"/>
        <v>401.76719671608481</v>
      </c>
      <c r="U164" s="4">
        <f t="shared" si="170"/>
        <v>7.9199999999999946</v>
      </c>
      <c r="V164" s="337">
        <f t="shared" si="171"/>
        <v>963.0677613266331</v>
      </c>
      <c r="W164" s="338">
        <f t="shared" si="172"/>
        <v>4.38964422531624</v>
      </c>
      <c r="X164" s="228">
        <f>VLOOKUP(X$4,'Tüpoloogia tabel'!$C$1:$T$51,MATCH($A164,'Tüpoloogia tabel'!$C$1:$T$1,0),FALSE)</f>
        <v>217.7103448275862</v>
      </c>
      <c r="Y164" s="228">
        <f>VLOOKUP(Y$4,'Tüpoloogia tabel'!$C$1:$T$51,MATCH($A164,'Tüpoloogia tabel'!$C$1:$T$1,0),FALSE)</f>
        <v>139.35862068965517</v>
      </c>
      <c r="Z164" s="229">
        <f>VLOOKUP(Z$4,'Tüpoloogia tabel'!$C$1:$T$51,MATCH($A164,'Tüpoloogia tabel'!$C$1:$T$1,0),FALSE)</f>
        <v>46.4</v>
      </c>
      <c r="AA164" s="235"/>
      <c r="AB164" s="235"/>
      <c r="AC164" s="15">
        <f>VLOOKUP(AC$4,'Tüpoloogia tabel'!$C$1:$T$51,MATCH($A164,'Tüpoloogia tabel'!$C$1:$T$1,0),FALSE)</f>
        <v>3.6636504065040651</v>
      </c>
      <c r="AD164" s="15">
        <f>VLOOKUP(AD$4,'Tüpoloogia tabel'!$C$1:$T$51,MATCH($A164,'Tüpoloogia tabel'!$C$1:$T$1,0),FALSE)</f>
        <v>2.5</v>
      </c>
      <c r="AE164" s="15">
        <f>VLOOKUP(AE$4,'Tüpoloogia tabel'!$C$1:$T$51,MATCH($A164,'Tüpoloogia tabel'!$C$1:$T$1,0),FALSE)</f>
        <v>2.2000000000000002</v>
      </c>
      <c r="AF164" s="15">
        <f>VLOOKUP(AF$4,'Tüpoloogia tabel'!$C$1:$T$51,MATCH($A164,'Tüpoloogia tabel'!$C$1:$T$1,0),FALSE)</f>
        <v>11.821259842519693</v>
      </c>
      <c r="AG164" s="15">
        <f>VLOOKUP(AG$4,'Tüpoloogia tabel'!$C$1:$T$51,MATCH($A164,'Tüpoloogia tabel'!$C$1:$T$1,0),FALSE)</f>
        <v>16.861008406980361</v>
      </c>
      <c r="AH164" s="15">
        <f>(VLOOKUP(AH$4,'Tüpoloogia tabel'!$C$1:$T$51,MATCH($A164,'Tüpoloogia tabel'!$C$1:$T$1,0),FALSE))*E164</f>
        <v>12.5</v>
      </c>
      <c r="AI164" s="15">
        <f>(VLOOKUP(AI$4,'Tüpoloogia tabel'!$C$1:$T$51,MATCH($A164,'Tüpoloogia tabel'!$C$1:$T$1,0),FALSE))*D164*E164</f>
        <v>5022.08995895106</v>
      </c>
      <c r="AJ164" s="15">
        <f t="shared" si="173"/>
        <v>91.086553312960831</v>
      </c>
      <c r="AK164" s="15">
        <f>VLOOKUP(AK$4,'Tüpoloogia tabel'!$C$1:$T$51,MATCH($A164,'Tüpoloogia tabel'!$C$1:$T$1,0),FALSE)</f>
        <v>0.8</v>
      </c>
      <c r="AL164" s="15">
        <f>VLOOKUP(AL$4,'Tüpoloogia tabel'!$C$1:$T$51,MATCH($A164,'Tüpoloogia tabel'!$C$1:$T$1,0),FALSE)</f>
        <v>0.8</v>
      </c>
      <c r="AM164" s="15">
        <f>VLOOKUP(AM$4,'Tüpoloogia tabel'!$C$1:$T$51,MATCH($A164,'Tüpoloogia tabel'!$C$1:$T$1,0),FALSE)</f>
        <v>0.7</v>
      </c>
      <c r="AN164" s="15">
        <f>VLOOKUP(AN$4,'Tüpoloogia tabel'!$C$1:$T$51,MATCH($A164,'Tüpoloogia tabel'!$C$1:$T$1,0),FALSE)</f>
        <v>0.7</v>
      </c>
      <c r="AO164" s="15">
        <f>VLOOKUP(AO$4,'Tüpoloogia tabel'!$C$1:$T$51,MATCH($A164,'Tüpoloogia tabel'!$C$1:$T$1,0),FALSE)</f>
        <v>2.99</v>
      </c>
      <c r="AP164" s="15">
        <f>VLOOKUP(AP$4,'Tüpoloogia tabel'!$C$1:$T$51,MATCH($A164,'Tüpoloogia tabel'!$C$1:$T$1,0),FALSE)</f>
        <v>2</v>
      </c>
      <c r="AQ164" s="15">
        <f>VLOOKUP(AQ$4,'Tüpoloogia tabel'!$C$1:$T$51,MATCH($A164,'Tüpoloogia tabel'!$C$1:$T$1,0),FALSE)</f>
        <v>2.9</v>
      </c>
      <c r="AR164" s="16">
        <f>VLOOKUP(AR$4,'Tüpoloogia tabel'!$C$1:$T$51,MATCH($A164,'Tüpoloogia tabel'!$C$1:$T$1,0),FALSE)</f>
        <v>0.26</v>
      </c>
      <c r="AS164" s="16">
        <f>VLOOKUP(AS$4,'Tüpoloogia tabel'!$C$1:$T$51,MATCH($A164,'Tüpoloogia tabel'!$C$1:$T$1,0),FALSE)</f>
        <v>0.49</v>
      </c>
      <c r="AT164" s="16">
        <f>VLOOKUP(AT$4,'Tüpoloogia tabel'!$C$1:$T$51,MATCH($A164,'Tüpoloogia tabel'!$C$1:$T$1,0),FALSE)</f>
        <v>0.40500000000000003</v>
      </c>
      <c r="AU164" s="16">
        <f>VLOOKUP(AU$4,'Tüpoloogia tabel'!$C$1:$T$51,MATCH($A164,'Tüpoloogia tabel'!$C$1:$T$1,0),FALSE)</f>
        <v>0.15</v>
      </c>
      <c r="AV164" s="16">
        <f>VLOOKUP(AV$4,'Tüpoloogia tabel'!$C$1:$T$51,MATCH($A164,'Tüpoloogia tabel'!$C$1:$T$1,0),FALSE)</f>
        <v>0.2</v>
      </c>
      <c r="AW164" s="16">
        <f>VLOOKUP(AW$4,'Tüpoloogia tabel'!$C$1:$T$51,MATCH($A164,'Tüpoloogia tabel'!$C$1:$T$1,0),FALSE)</f>
        <v>0.01</v>
      </c>
      <c r="AX164" s="16">
        <f>VLOOKUP(AX$4,'Tüpoloogia tabel'!$C$1:$T$51,MATCH($A164,'Tüpoloogia tabel'!$C$1:$T$1,0),FALSE)</f>
        <v>0</v>
      </c>
      <c r="AY164" s="16">
        <f>VLOOKUP(AY$4,'Tüpoloogia tabel'!$C$1:$T$51,MATCH($A164,'Tüpoloogia tabel'!$C$1:$T$1,0),FALSE)</f>
        <v>0.42</v>
      </c>
      <c r="AZ164" s="16">
        <f>VLOOKUP(AZ$4,'Tüpoloogia tabel'!$C$1:$T$51,MATCH($A164,'Tüpoloogia tabel'!$C$1:$T$1,0),FALSE)</f>
        <v>4.4000000000000004</v>
      </c>
      <c r="BA164" s="232">
        <f>VLOOKUP(BA$4,'Tüpoloogia tabel'!$C$1:$T$51,MATCH($A164,'Tüpoloogia tabel'!$C$1:$T$1,0),FALSE)</f>
        <v>0.30000000000000049</v>
      </c>
      <c r="BB164" s="232">
        <f>VLOOKUP(BB$4,'Tüpoloogia tabel'!$C$1:$T$51,MATCH($A164,'Tüpoloogia tabel'!$C$1:$T$1,0),FALSE)</f>
        <v>0.41499999999999998</v>
      </c>
      <c r="BC164" s="232">
        <f>VLOOKUP(BC$4,'Tüpoloogia tabel'!$C$1:$T$51,MATCH($A164,'Tüpoloogia tabel'!$C$1:$T$1,0),FALSE)</f>
        <v>0.35</v>
      </c>
      <c r="BD164" s="232">
        <f>VLOOKUP(BD$4,'Tüpoloogia tabel'!$C$1:$T$51,MATCH($A164,'Tüpoloogia tabel'!$C$1:$T$1,0),FALSE)</f>
        <v>0.35</v>
      </c>
      <c r="BE164" s="232">
        <f>VLOOKUP(BE$4,'Tüpoloogia tabel'!$C$1:$T$51,MATCH($A164,'Tüpoloogia tabel'!$C$1:$T$1,0),FALSE)</f>
        <v>0.30000000000000049</v>
      </c>
      <c r="BF164" s="16">
        <f>VLOOKUP(BF$4,'Tüpoloogia tabel'!$C$1:$T$51,MATCH($A164,'Tüpoloogia tabel'!$C$1:$T$1,0),FALSE)</f>
        <v>1.8000000000000023</v>
      </c>
      <c r="BG164" s="16">
        <f>VLOOKUP(BG$4,'Tüpoloogia tabel'!$C$1:$T$51,MATCH($A164,'Tüpoloogia tabel'!$C$1:$T$1,0),FALSE)</f>
        <v>2.1999999999999957</v>
      </c>
      <c r="BH164" s="16">
        <f>VLOOKUP(BH$4,'Tüpoloogia tabel'!$C$1:$T$51,MATCH($A164,'Tüpoloogia tabel'!$C$1:$T$1,0),FALSE)</f>
        <v>1.4599999999999991</v>
      </c>
      <c r="BI164" s="16">
        <f>VLOOKUP(BI$4,'Tüpoloogia tabel'!$C$1:$T$51,MATCH($A164,'Tüpoloogia tabel'!$C$1:$T$1,0),FALSE)</f>
        <v>1.5793333333333326</v>
      </c>
      <c r="BJ164" s="16">
        <f>VLOOKUP(BJ$4,'Tüpoloogia tabel'!$C$1:$T$51,MATCH($A164,'Tüpoloogia tabel'!$C$1:$T$1,0),FALSE)</f>
        <v>0.8</v>
      </c>
      <c r="BK164" s="16">
        <f>VLOOKUP(BK$4,'Tüpoloogia tabel'!$C$1:$T$51,MATCH($A164,'Tüpoloogia tabel'!$C$1:$T$1,0),FALSE)</f>
        <v>2.0649999999999999</v>
      </c>
      <c r="BL164" s="216">
        <f t="shared" si="174"/>
        <v>5330.914644934981</v>
      </c>
      <c r="BM164" s="1">
        <v>4</v>
      </c>
      <c r="BN164" s="1">
        <v>0</v>
      </c>
      <c r="BO164" s="1">
        <f t="shared" si="175"/>
        <v>50</v>
      </c>
      <c r="BP164" s="217">
        <f t="shared" si="176"/>
        <v>91.086553312960831</v>
      </c>
      <c r="BQ164" s="217">
        <f t="shared" ref="BQ164:BS164" si="218">BP164</f>
        <v>91.086553312960831</v>
      </c>
      <c r="BR164" s="217">
        <f t="shared" si="218"/>
        <v>91.086553312960831</v>
      </c>
      <c r="BS164" s="217">
        <f t="shared" si="218"/>
        <v>91.086553312960831</v>
      </c>
      <c r="BT164" s="217">
        <f t="shared" si="178"/>
        <v>364.34621325184332</v>
      </c>
      <c r="BU164" s="217">
        <f t="shared" si="179"/>
        <v>1094.8527187806021</v>
      </c>
      <c r="BV164" s="217">
        <f t="shared" si="180"/>
        <v>1269.4293077502566</v>
      </c>
      <c r="BW164" s="217">
        <f t="shared" si="181"/>
        <v>644.98921959967026</v>
      </c>
      <c r="BX164" s="216">
        <f t="shared" si="182"/>
        <v>0.57875056517500112</v>
      </c>
      <c r="BY164" s="216">
        <f t="shared" si="186"/>
        <v>697.97318160105124</v>
      </c>
      <c r="BZ164" s="216">
        <f t="shared" si="187"/>
        <v>6673.8770461357026</v>
      </c>
      <c r="CA164" s="216">
        <f t="shared" si="188"/>
        <v>6028.8878265360327</v>
      </c>
      <c r="CB164" s="218">
        <f t="shared" si="183"/>
        <v>3.9654120760520759</v>
      </c>
    </row>
    <row r="165" spans="1:80" x14ac:dyDescent="0.25">
      <c r="A165" s="248" t="s">
        <v>475</v>
      </c>
      <c r="B165" s="231" t="s">
        <v>693</v>
      </c>
      <c r="C165" s="231" t="s">
        <v>462</v>
      </c>
      <c r="D165" s="249">
        <v>3</v>
      </c>
      <c r="E165" s="249">
        <v>1</v>
      </c>
      <c r="F165" s="250"/>
      <c r="G165" s="15">
        <f>(VLOOKUP(G$4,'Tüpoloogia tabel'!$C$1:$T$51,MATCH($A165,'Tüpoloogia tabel'!$C$1:$T$1,0),FALSE))*D165</f>
        <v>602.65079507412725</v>
      </c>
      <c r="H165" s="15">
        <f>(VLOOKUP(H$4,'Tüpoloogia tabel'!$C$1:$T$51,MATCH($A165,'Tüpoloogia tabel'!$C$1:$T$1,0),FALSE))*D165*E165</f>
        <v>7.385209785133565</v>
      </c>
      <c r="I165" s="15">
        <f>(VLOOKUP(I$4,'Tüpoloogia tabel'!$C$1:$T$51,MATCH($A165,'Tüpoloogia tabel'!$C$1:$T$1,0),FALSE))*D165*E165</f>
        <v>25.676465250734445</v>
      </c>
      <c r="J165" s="15">
        <f>(VLOOKUP(J$4,'Tüpoloogia tabel'!$C$1:$T$51,MATCH($A165,'Tüpoloogia tabel'!$C$1:$T$1,0),FALSE))*D165*E165</f>
        <v>570.24147958939693</v>
      </c>
      <c r="K165" s="15">
        <f>(VLOOKUP(K$4,'Tüpoloogia tabel'!$C$1:$T$51,MATCH($A165,'Tüpoloogia tabel'!$C$1:$T$1,0),FALSE))*D165*E165</f>
        <v>456.11056638570074</v>
      </c>
      <c r="L165" s="244">
        <f>VLOOKUP(L$4,'Tüpoloogia tabel'!$C$1:$T$51,MATCH($A165,'Tüpoloogia tabel'!$C$1:$T$1,0),FALSE)</f>
        <v>38.414634146341463</v>
      </c>
      <c r="M165" s="228">
        <f>VLOOKUP(M$4,'Tüpoloogia tabel'!$C$1:$T$51,MATCH($A165,'Tüpoloogia tabel'!$C$1:$T$1,0),FALSE)</f>
        <v>58.536585365853654</v>
      </c>
      <c r="N165" s="228">
        <f>VLOOKUP(N$4,'Tüpoloogia tabel'!$C$1:$T$51,MATCH($A165,'Tüpoloogia tabel'!$C$1:$T$1,0),FALSE)</f>
        <v>95.121951219512198</v>
      </c>
      <c r="O165" s="245">
        <f>VLOOKUP(O$4,'Tüpoloogia tabel'!$C$1:$T$51,MATCH($A165,'Tüpoloogia tabel'!$C$1:$T$1,0),FALSE)</f>
        <v>0.22223966917021121</v>
      </c>
      <c r="P165" s="228">
        <f>VLOOKUP(P$4,'Tüpoloogia tabel'!$C$1:$T$51,MATCH($A165,'Tüpoloogia tabel'!$C$1:$T$1,0),FALSE)</f>
        <v>15.24390243902439</v>
      </c>
      <c r="Q165" s="335">
        <f t="shared" si="167"/>
        <v>276.55764578974475</v>
      </c>
      <c r="R165" s="336">
        <f t="shared" si="184"/>
        <v>203.21556608293943</v>
      </c>
      <c r="S165" s="14">
        <f t="shared" si="168"/>
        <v>602.65079507412725</v>
      </c>
      <c r="T165" s="336">
        <f t="shared" si="169"/>
        <v>602.65079507412725</v>
      </c>
      <c r="U165" s="4">
        <f t="shared" si="170"/>
        <v>11.879999999999992</v>
      </c>
      <c r="V165" s="337">
        <f t="shared" si="171"/>
        <v>61.462079706805326</v>
      </c>
      <c r="W165" s="338">
        <f t="shared" si="172"/>
        <v>3.2020398939704262</v>
      </c>
      <c r="X165" s="228">
        <f>VLOOKUP(X$4,'Tüpoloogia tabel'!$C$1:$T$51,MATCH($A165,'Tüpoloogia tabel'!$C$1:$T$1,0),FALSE)</f>
        <v>217.7103448275862</v>
      </c>
      <c r="Y165" s="228">
        <f>VLOOKUP(Y$4,'Tüpoloogia tabel'!$C$1:$T$51,MATCH($A165,'Tüpoloogia tabel'!$C$1:$T$1,0),FALSE)</f>
        <v>139.35862068965517</v>
      </c>
      <c r="Z165" s="229">
        <f>VLOOKUP(Z$4,'Tüpoloogia tabel'!$C$1:$T$51,MATCH($A165,'Tüpoloogia tabel'!$C$1:$T$1,0),FALSE)</f>
        <v>46.4</v>
      </c>
      <c r="AA165" s="235"/>
      <c r="AB165" s="235"/>
      <c r="AC165" s="15">
        <f>VLOOKUP(AC$4,'Tüpoloogia tabel'!$C$1:$T$51,MATCH($A165,'Tüpoloogia tabel'!$C$1:$T$1,0),FALSE)</f>
        <v>3.6636504065040651</v>
      </c>
      <c r="AD165" s="15">
        <f>VLOOKUP(AD$4,'Tüpoloogia tabel'!$C$1:$T$51,MATCH($A165,'Tüpoloogia tabel'!$C$1:$T$1,0),FALSE)</f>
        <v>2.5</v>
      </c>
      <c r="AE165" s="15">
        <f>VLOOKUP(AE$4,'Tüpoloogia tabel'!$C$1:$T$51,MATCH($A165,'Tüpoloogia tabel'!$C$1:$T$1,0),FALSE)</f>
        <v>2.2000000000000002</v>
      </c>
      <c r="AF165" s="15">
        <f>VLOOKUP(AF$4,'Tüpoloogia tabel'!$C$1:$T$51,MATCH($A165,'Tüpoloogia tabel'!$C$1:$T$1,0),FALSE)</f>
        <v>11.821259842519693</v>
      </c>
      <c r="AG165" s="15">
        <f>VLOOKUP(AG$4,'Tüpoloogia tabel'!$C$1:$T$51,MATCH($A165,'Tüpoloogia tabel'!$C$1:$T$1,0),FALSE)</f>
        <v>16.861008406980361</v>
      </c>
      <c r="AH165" s="15">
        <f>(VLOOKUP(AH$4,'Tüpoloogia tabel'!$C$1:$T$51,MATCH($A165,'Tüpoloogia tabel'!$C$1:$T$1,0),FALSE))*E165</f>
        <v>2.5</v>
      </c>
      <c r="AI165" s="15">
        <f>(VLOOKUP(AI$4,'Tüpoloogia tabel'!$C$1:$T$51,MATCH($A165,'Tüpoloogia tabel'!$C$1:$T$1,0),FALSE))*D165*E165</f>
        <v>1506.626987685318</v>
      </c>
      <c r="AJ165" s="15">
        <f t="shared" si="173"/>
        <v>124.80857012692155</v>
      </c>
      <c r="AK165" s="15">
        <f>VLOOKUP(AK$4,'Tüpoloogia tabel'!$C$1:$T$51,MATCH($A165,'Tüpoloogia tabel'!$C$1:$T$1,0),FALSE)</f>
        <v>0.8</v>
      </c>
      <c r="AL165" s="15">
        <f>VLOOKUP(AL$4,'Tüpoloogia tabel'!$C$1:$T$51,MATCH($A165,'Tüpoloogia tabel'!$C$1:$T$1,0),FALSE)</f>
        <v>0.8</v>
      </c>
      <c r="AM165" s="15">
        <f>VLOOKUP(AM$4,'Tüpoloogia tabel'!$C$1:$T$51,MATCH($A165,'Tüpoloogia tabel'!$C$1:$T$1,0),FALSE)</f>
        <v>0.7</v>
      </c>
      <c r="AN165" s="15">
        <f>VLOOKUP(AN$4,'Tüpoloogia tabel'!$C$1:$T$51,MATCH($A165,'Tüpoloogia tabel'!$C$1:$T$1,0),FALSE)</f>
        <v>0.7</v>
      </c>
      <c r="AO165" s="15">
        <f>VLOOKUP(AO$4,'Tüpoloogia tabel'!$C$1:$T$51,MATCH($A165,'Tüpoloogia tabel'!$C$1:$T$1,0),FALSE)</f>
        <v>2.99</v>
      </c>
      <c r="AP165" s="15">
        <f>VLOOKUP(AP$4,'Tüpoloogia tabel'!$C$1:$T$51,MATCH($A165,'Tüpoloogia tabel'!$C$1:$T$1,0),FALSE)</f>
        <v>2</v>
      </c>
      <c r="AQ165" s="15">
        <f>VLOOKUP(AQ$4,'Tüpoloogia tabel'!$C$1:$T$51,MATCH($A165,'Tüpoloogia tabel'!$C$1:$T$1,0),FALSE)</f>
        <v>2.9</v>
      </c>
      <c r="AR165" s="16">
        <f>VLOOKUP(AR$4,'Tüpoloogia tabel'!$C$1:$T$51,MATCH($A165,'Tüpoloogia tabel'!$C$1:$T$1,0),FALSE)</f>
        <v>0.26</v>
      </c>
      <c r="AS165" s="16">
        <f>VLOOKUP(AS$4,'Tüpoloogia tabel'!$C$1:$T$51,MATCH($A165,'Tüpoloogia tabel'!$C$1:$T$1,0),FALSE)</f>
        <v>0.49</v>
      </c>
      <c r="AT165" s="16">
        <f>VLOOKUP(AT$4,'Tüpoloogia tabel'!$C$1:$T$51,MATCH($A165,'Tüpoloogia tabel'!$C$1:$T$1,0),FALSE)</f>
        <v>0.40500000000000003</v>
      </c>
      <c r="AU165" s="16">
        <f>VLOOKUP(AU$4,'Tüpoloogia tabel'!$C$1:$T$51,MATCH($A165,'Tüpoloogia tabel'!$C$1:$T$1,0),FALSE)</f>
        <v>0.15</v>
      </c>
      <c r="AV165" s="16">
        <f>VLOOKUP(AV$4,'Tüpoloogia tabel'!$C$1:$T$51,MATCH($A165,'Tüpoloogia tabel'!$C$1:$T$1,0),FALSE)</f>
        <v>0.2</v>
      </c>
      <c r="AW165" s="16">
        <f>VLOOKUP(AW$4,'Tüpoloogia tabel'!$C$1:$T$51,MATCH($A165,'Tüpoloogia tabel'!$C$1:$T$1,0),FALSE)</f>
        <v>0.01</v>
      </c>
      <c r="AX165" s="16">
        <f>VLOOKUP(AX$4,'Tüpoloogia tabel'!$C$1:$T$51,MATCH($A165,'Tüpoloogia tabel'!$C$1:$T$1,0),FALSE)</f>
        <v>0</v>
      </c>
      <c r="AY165" s="16">
        <f>VLOOKUP(AY$4,'Tüpoloogia tabel'!$C$1:$T$51,MATCH($A165,'Tüpoloogia tabel'!$C$1:$T$1,0),FALSE)</f>
        <v>0.42</v>
      </c>
      <c r="AZ165" s="16">
        <f>VLOOKUP(AZ$4,'Tüpoloogia tabel'!$C$1:$T$51,MATCH($A165,'Tüpoloogia tabel'!$C$1:$T$1,0),FALSE)</f>
        <v>4.4000000000000004</v>
      </c>
      <c r="BA165" s="232">
        <f>VLOOKUP(BA$4,'Tüpoloogia tabel'!$C$1:$T$51,MATCH($A165,'Tüpoloogia tabel'!$C$1:$T$1,0),FALSE)</f>
        <v>0.30000000000000049</v>
      </c>
      <c r="BB165" s="232">
        <f>VLOOKUP(BB$4,'Tüpoloogia tabel'!$C$1:$T$51,MATCH($A165,'Tüpoloogia tabel'!$C$1:$T$1,0),FALSE)</f>
        <v>0.41499999999999998</v>
      </c>
      <c r="BC165" s="232">
        <f>VLOOKUP(BC$4,'Tüpoloogia tabel'!$C$1:$T$51,MATCH($A165,'Tüpoloogia tabel'!$C$1:$T$1,0),FALSE)</f>
        <v>0.35</v>
      </c>
      <c r="BD165" s="232">
        <f>VLOOKUP(BD$4,'Tüpoloogia tabel'!$C$1:$T$51,MATCH($A165,'Tüpoloogia tabel'!$C$1:$T$1,0),FALSE)</f>
        <v>0.35</v>
      </c>
      <c r="BE165" s="232">
        <f>VLOOKUP(BE$4,'Tüpoloogia tabel'!$C$1:$T$51,MATCH($A165,'Tüpoloogia tabel'!$C$1:$T$1,0),FALSE)</f>
        <v>0.30000000000000049</v>
      </c>
      <c r="BF165" s="16">
        <f>VLOOKUP(BF$4,'Tüpoloogia tabel'!$C$1:$T$51,MATCH($A165,'Tüpoloogia tabel'!$C$1:$T$1,0),FALSE)</f>
        <v>1.8000000000000023</v>
      </c>
      <c r="BG165" s="16">
        <f>VLOOKUP(BG$4,'Tüpoloogia tabel'!$C$1:$T$51,MATCH($A165,'Tüpoloogia tabel'!$C$1:$T$1,0),FALSE)</f>
        <v>2.1999999999999957</v>
      </c>
      <c r="BH165" s="16">
        <f>VLOOKUP(BH$4,'Tüpoloogia tabel'!$C$1:$T$51,MATCH($A165,'Tüpoloogia tabel'!$C$1:$T$1,0),FALSE)</f>
        <v>1.4599999999999991</v>
      </c>
      <c r="BI165" s="16">
        <f>VLOOKUP(BI$4,'Tüpoloogia tabel'!$C$1:$T$51,MATCH($A165,'Tüpoloogia tabel'!$C$1:$T$1,0),FALSE)</f>
        <v>1.5793333333333326</v>
      </c>
      <c r="BJ165" s="16">
        <f>VLOOKUP(BJ$4,'Tüpoloogia tabel'!$C$1:$T$51,MATCH($A165,'Tüpoloogia tabel'!$C$1:$T$1,0),FALSE)</f>
        <v>0.8</v>
      </c>
      <c r="BK165" s="16">
        <f>VLOOKUP(BK$4,'Tüpoloogia tabel'!$C$1:$T$51,MATCH($A165,'Tüpoloogia tabel'!$C$1:$T$1,0),FALSE)</f>
        <v>2.0649999999999999</v>
      </c>
      <c r="BL165" s="216">
        <f t="shared" si="174"/>
        <v>1219.3790128618336</v>
      </c>
      <c r="BM165" s="1">
        <v>4</v>
      </c>
      <c r="BN165" s="1">
        <v>0</v>
      </c>
      <c r="BO165" s="1">
        <f t="shared" si="175"/>
        <v>10</v>
      </c>
      <c r="BP165" s="217">
        <f t="shared" si="176"/>
        <v>124.80857012692155</v>
      </c>
      <c r="BQ165" s="217">
        <f t="shared" ref="BQ165:BS165" si="219">BP165</f>
        <v>124.80857012692155</v>
      </c>
      <c r="BR165" s="217">
        <f t="shared" si="219"/>
        <v>124.80857012692155</v>
      </c>
      <c r="BS165" s="217">
        <f t="shared" si="219"/>
        <v>124.80857012692155</v>
      </c>
      <c r="BT165" s="217">
        <f t="shared" si="178"/>
        <v>0</v>
      </c>
      <c r="BU165" s="217">
        <f t="shared" si="179"/>
        <v>71.691163126836116</v>
      </c>
      <c r="BV165" s="217">
        <f t="shared" si="180"/>
        <v>81.013785766876268</v>
      </c>
      <c r="BW165" s="217">
        <f t="shared" si="181"/>
        <v>167.05074580472103</v>
      </c>
      <c r="BX165" s="216">
        <f t="shared" si="182"/>
        <v>6.1405033965095827E-2</v>
      </c>
      <c r="BY165" s="216">
        <f t="shared" si="186"/>
        <v>74.054470961905565</v>
      </c>
      <c r="BZ165" s="216">
        <f t="shared" si="187"/>
        <v>1460.4842296284603</v>
      </c>
      <c r="CA165" s="216">
        <f t="shared" si="188"/>
        <v>1293.4334838237392</v>
      </c>
      <c r="CB165" s="218">
        <f t="shared" si="183"/>
        <v>2.8357893439591422</v>
      </c>
    </row>
    <row r="166" spans="1:80" x14ac:dyDescent="0.25">
      <c r="A166" s="248" t="s">
        <v>475</v>
      </c>
      <c r="B166" s="231" t="s">
        <v>694</v>
      </c>
      <c r="C166" s="231" t="s">
        <v>462</v>
      </c>
      <c r="D166" s="249">
        <v>3</v>
      </c>
      <c r="E166" s="249">
        <v>2</v>
      </c>
      <c r="F166" s="250"/>
      <c r="G166" s="15">
        <f>(VLOOKUP(G$4,'Tüpoloogia tabel'!$C$1:$T$51,MATCH($A166,'Tüpoloogia tabel'!$C$1:$T$1,0),FALSE))*D166</f>
        <v>602.65079507412725</v>
      </c>
      <c r="H166" s="15">
        <f>(VLOOKUP(H$4,'Tüpoloogia tabel'!$C$1:$T$51,MATCH($A166,'Tüpoloogia tabel'!$C$1:$T$1,0),FALSE))*D166*E166</f>
        <v>14.77041957026713</v>
      </c>
      <c r="I166" s="15">
        <f>(VLOOKUP(I$4,'Tüpoloogia tabel'!$C$1:$T$51,MATCH($A166,'Tüpoloogia tabel'!$C$1:$T$1,0),FALSE))*D166*E166</f>
        <v>51.35293050146889</v>
      </c>
      <c r="J166" s="15">
        <f>(VLOOKUP(J$4,'Tüpoloogia tabel'!$C$1:$T$51,MATCH($A166,'Tüpoloogia tabel'!$C$1:$T$1,0),FALSE))*D166*E166</f>
        <v>1140.4829591787939</v>
      </c>
      <c r="K166" s="15">
        <f>(VLOOKUP(K$4,'Tüpoloogia tabel'!$C$1:$T$51,MATCH($A166,'Tüpoloogia tabel'!$C$1:$T$1,0),FALSE))*D166*E166</f>
        <v>912.22113277140147</v>
      </c>
      <c r="L166" s="244">
        <f>VLOOKUP(L$4,'Tüpoloogia tabel'!$C$1:$T$51,MATCH($A166,'Tüpoloogia tabel'!$C$1:$T$1,0),FALSE)</f>
        <v>38.414634146341463</v>
      </c>
      <c r="M166" s="228">
        <f>VLOOKUP(M$4,'Tüpoloogia tabel'!$C$1:$T$51,MATCH($A166,'Tüpoloogia tabel'!$C$1:$T$1,0),FALSE)</f>
        <v>58.536585365853654</v>
      </c>
      <c r="N166" s="228">
        <f>VLOOKUP(N$4,'Tüpoloogia tabel'!$C$1:$T$51,MATCH($A166,'Tüpoloogia tabel'!$C$1:$T$1,0),FALSE)</f>
        <v>95.121951219512198</v>
      </c>
      <c r="O166" s="245">
        <f>VLOOKUP(O$4,'Tüpoloogia tabel'!$C$1:$T$51,MATCH($A166,'Tüpoloogia tabel'!$C$1:$T$1,0),FALSE)</f>
        <v>0.22223966917021121</v>
      </c>
      <c r="P166" s="228">
        <f>VLOOKUP(P$4,'Tüpoloogia tabel'!$C$1:$T$51,MATCH($A166,'Tüpoloogia tabel'!$C$1:$T$1,0),FALSE)</f>
        <v>15.24390243902439</v>
      </c>
      <c r="Q166" s="335">
        <f t="shared" si="167"/>
        <v>1058.9455437889003</v>
      </c>
      <c r="R166" s="336">
        <f t="shared" si="184"/>
        <v>811.7258364679858</v>
      </c>
      <c r="S166" s="14">
        <f t="shared" si="168"/>
        <v>602.65079507412725</v>
      </c>
      <c r="T166" s="336">
        <f t="shared" si="169"/>
        <v>602.65079507412725</v>
      </c>
      <c r="U166" s="4">
        <f t="shared" si="170"/>
        <v>11.879999999999992</v>
      </c>
      <c r="V166" s="337">
        <f t="shared" si="171"/>
        <v>235.33970732091461</v>
      </c>
      <c r="W166" s="338">
        <f t="shared" si="172"/>
        <v>2.7872498691210339</v>
      </c>
      <c r="X166" s="228">
        <f>VLOOKUP(X$4,'Tüpoloogia tabel'!$C$1:$T$51,MATCH($A166,'Tüpoloogia tabel'!$C$1:$T$1,0),FALSE)</f>
        <v>217.7103448275862</v>
      </c>
      <c r="Y166" s="228">
        <f>VLOOKUP(Y$4,'Tüpoloogia tabel'!$C$1:$T$51,MATCH($A166,'Tüpoloogia tabel'!$C$1:$T$1,0),FALSE)</f>
        <v>139.35862068965517</v>
      </c>
      <c r="Z166" s="229">
        <f>VLOOKUP(Z$4,'Tüpoloogia tabel'!$C$1:$T$51,MATCH($A166,'Tüpoloogia tabel'!$C$1:$T$1,0),FALSE)</f>
        <v>46.4</v>
      </c>
      <c r="AA166" s="235"/>
      <c r="AB166" s="235"/>
      <c r="AC166" s="15">
        <f>VLOOKUP(AC$4,'Tüpoloogia tabel'!$C$1:$T$51,MATCH($A166,'Tüpoloogia tabel'!$C$1:$T$1,0),FALSE)</f>
        <v>3.6636504065040651</v>
      </c>
      <c r="AD166" s="15">
        <f>VLOOKUP(AD$4,'Tüpoloogia tabel'!$C$1:$T$51,MATCH($A166,'Tüpoloogia tabel'!$C$1:$T$1,0),FALSE)</f>
        <v>2.5</v>
      </c>
      <c r="AE166" s="15">
        <f>VLOOKUP(AE$4,'Tüpoloogia tabel'!$C$1:$T$51,MATCH($A166,'Tüpoloogia tabel'!$C$1:$T$1,0),FALSE)</f>
        <v>2.2000000000000002</v>
      </c>
      <c r="AF166" s="15">
        <f>VLOOKUP(AF$4,'Tüpoloogia tabel'!$C$1:$T$51,MATCH($A166,'Tüpoloogia tabel'!$C$1:$T$1,0),FALSE)</f>
        <v>11.821259842519693</v>
      </c>
      <c r="AG166" s="15">
        <f>VLOOKUP(AG$4,'Tüpoloogia tabel'!$C$1:$T$51,MATCH($A166,'Tüpoloogia tabel'!$C$1:$T$1,0),FALSE)</f>
        <v>16.861008406980361</v>
      </c>
      <c r="AH166" s="15">
        <f>(VLOOKUP(AH$4,'Tüpoloogia tabel'!$C$1:$T$51,MATCH($A166,'Tüpoloogia tabel'!$C$1:$T$1,0),FALSE))*E166</f>
        <v>5</v>
      </c>
      <c r="AI166" s="15">
        <f>(VLOOKUP(AI$4,'Tüpoloogia tabel'!$C$1:$T$51,MATCH($A166,'Tüpoloogia tabel'!$C$1:$T$1,0),FALSE))*D166*E166</f>
        <v>3013.253975370636</v>
      </c>
      <c r="AJ166" s="15">
        <f t="shared" si="173"/>
        <v>124.80857012692155</v>
      </c>
      <c r="AK166" s="15">
        <f>VLOOKUP(AK$4,'Tüpoloogia tabel'!$C$1:$T$51,MATCH($A166,'Tüpoloogia tabel'!$C$1:$T$1,0),FALSE)</f>
        <v>0.8</v>
      </c>
      <c r="AL166" s="15">
        <f>VLOOKUP(AL$4,'Tüpoloogia tabel'!$C$1:$T$51,MATCH($A166,'Tüpoloogia tabel'!$C$1:$T$1,0),FALSE)</f>
        <v>0.8</v>
      </c>
      <c r="AM166" s="15">
        <f>VLOOKUP(AM$4,'Tüpoloogia tabel'!$C$1:$T$51,MATCH($A166,'Tüpoloogia tabel'!$C$1:$T$1,0),FALSE)</f>
        <v>0.7</v>
      </c>
      <c r="AN166" s="15">
        <f>VLOOKUP(AN$4,'Tüpoloogia tabel'!$C$1:$T$51,MATCH($A166,'Tüpoloogia tabel'!$C$1:$T$1,0),FALSE)</f>
        <v>0.7</v>
      </c>
      <c r="AO166" s="15">
        <f>VLOOKUP(AO$4,'Tüpoloogia tabel'!$C$1:$T$51,MATCH($A166,'Tüpoloogia tabel'!$C$1:$T$1,0),FALSE)</f>
        <v>2.99</v>
      </c>
      <c r="AP166" s="15">
        <f>VLOOKUP(AP$4,'Tüpoloogia tabel'!$C$1:$T$51,MATCH($A166,'Tüpoloogia tabel'!$C$1:$T$1,0),FALSE)</f>
        <v>2</v>
      </c>
      <c r="AQ166" s="15">
        <f>VLOOKUP(AQ$4,'Tüpoloogia tabel'!$C$1:$T$51,MATCH($A166,'Tüpoloogia tabel'!$C$1:$T$1,0),FALSE)</f>
        <v>2.9</v>
      </c>
      <c r="AR166" s="16">
        <f>VLOOKUP(AR$4,'Tüpoloogia tabel'!$C$1:$T$51,MATCH($A166,'Tüpoloogia tabel'!$C$1:$T$1,0),FALSE)</f>
        <v>0.26</v>
      </c>
      <c r="AS166" s="16">
        <f>VLOOKUP(AS$4,'Tüpoloogia tabel'!$C$1:$T$51,MATCH($A166,'Tüpoloogia tabel'!$C$1:$T$1,0),FALSE)</f>
        <v>0.49</v>
      </c>
      <c r="AT166" s="16">
        <f>VLOOKUP(AT$4,'Tüpoloogia tabel'!$C$1:$T$51,MATCH($A166,'Tüpoloogia tabel'!$C$1:$T$1,0),FALSE)</f>
        <v>0.40500000000000003</v>
      </c>
      <c r="AU166" s="16">
        <f>VLOOKUP(AU$4,'Tüpoloogia tabel'!$C$1:$T$51,MATCH($A166,'Tüpoloogia tabel'!$C$1:$T$1,0),FALSE)</f>
        <v>0.15</v>
      </c>
      <c r="AV166" s="16">
        <f>VLOOKUP(AV$4,'Tüpoloogia tabel'!$C$1:$T$51,MATCH($A166,'Tüpoloogia tabel'!$C$1:$T$1,0),FALSE)</f>
        <v>0.2</v>
      </c>
      <c r="AW166" s="16">
        <f>VLOOKUP(AW$4,'Tüpoloogia tabel'!$C$1:$T$51,MATCH($A166,'Tüpoloogia tabel'!$C$1:$T$1,0),FALSE)</f>
        <v>0.01</v>
      </c>
      <c r="AX166" s="16">
        <f>VLOOKUP(AX$4,'Tüpoloogia tabel'!$C$1:$T$51,MATCH($A166,'Tüpoloogia tabel'!$C$1:$T$1,0),FALSE)</f>
        <v>0</v>
      </c>
      <c r="AY166" s="16">
        <f>VLOOKUP(AY$4,'Tüpoloogia tabel'!$C$1:$T$51,MATCH($A166,'Tüpoloogia tabel'!$C$1:$T$1,0),FALSE)</f>
        <v>0.42</v>
      </c>
      <c r="AZ166" s="16">
        <f>VLOOKUP(AZ$4,'Tüpoloogia tabel'!$C$1:$T$51,MATCH($A166,'Tüpoloogia tabel'!$C$1:$T$1,0),FALSE)</f>
        <v>4.4000000000000004</v>
      </c>
      <c r="BA166" s="232">
        <f>VLOOKUP(BA$4,'Tüpoloogia tabel'!$C$1:$T$51,MATCH($A166,'Tüpoloogia tabel'!$C$1:$T$1,0),FALSE)</f>
        <v>0.30000000000000049</v>
      </c>
      <c r="BB166" s="232">
        <f>VLOOKUP(BB$4,'Tüpoloogia tabel'!$C$1:$T$51,MATCH($A166,'Tüpoloogia tabel'!$C$1:$T$1,0),FALSE)</f>
        <v>0.41499999999999998</v>
      </c>
      <c r="BC166" s="232">
        <f>VLOOKUP(BC$4,'Tüpoloogia tabel'!$C$1:$T$51,MATCH($A166,'Tüpoloogia tabel'!$C$1:$T$1,0),FALSE)</f>
        <v>0.35</v>
      </c>
      <c r="BD166" s="232">
        <f>VLOOKUP(BD$4,'Tüpoloogia tabel'!$C$1:$T$51,MATCH($A166,'Tüpoloogia tabel'!$C$1:$T$1,0),FALSE)</f>
        <v>0.35</v>
      </c>
      <c r="BE166" s="232">
        <f>VLOOKUP(BE$4,'Tüpoloogia tabel'!$C$1:$T$51,MATCH($A166,'Tüpoloogia tabel'!$C$1:$T$1,0),FALSE)</f>
        <v>0.30000000000000049</v>
      </c>
      <c r="BF166" s="16">
        <f>VLOOKUP(BF$4,'Tüpoloogia tabel'!$C$1:$T$51,MATCH($A166,'Tüpoloogia tabel'!$C$1:$T$1,0),FALSE)</f>
        <v>1.8000000000000023</v>
      </c>
      <c r="BG166" s="16">
        <f>VLOOKUP(BG$4,'Tüpoloogia tabel'!$C$1:$T$51,MATCH($A166,'Tüpoloogia tabel'!$C$1:$T$1,0),FALSE)</f>
        <v>2.1999999999999957</v>
      </c>
      <c r="BH166" s="16">
        <f>VLOOKUP(BH$4,'Tüpoloogia tabel'!$C$1:$T$51,MATCH($A166,'Tüpoloogia tabel'!$C$1:$T$1,0),FALSE)</f>
        <v>1.4599999999999991</v>
      </c>
      <c r="BI166" s="16">
        <f>VLOOKUP(BI$4,'Tüpoloogia tabel'!$C$1:$T$51,MATCH($A166,'Tüpoloogia tabel'!$C$1:$T$1,0),FALSE)</f>
        <v>1.5793333333333326</v>
      </c>
      <c r="BJ166" s="16">
        <f>VLOOKUP(BJ$4,'Tüpoloogia tabel'!$C$1:$T$51,MATCH($A166,'Tüpoloogia tabel'!$C$1:$T$1,0),FALSE)</f>
        <v>0.8</v>
      </c>
      <c r="BK166" s="16">
        <f>VLOOKUP(BK$4,'Tüpoloogia tabel'!$C$1:$T$51,MATCH($A166,'Tüpoloogia tabel'!$C$1:$T$1,0),FALSE)</f>
        <v>2.0649999999999999</v>
      </c>
      <c r="BL166" s="216">
        <f t="shared" si="174"/>
        <v>2071.3302471595002</v>
      </c>
      <c r="BM166" s="1">
        <v>4</v>
      </c>
      <c r="BN166" s="1">
        <v>0</v>
      </c>
      <c r="BO166" s="1">
        <f t="shared" si="175"/>
        <v>20</v>
      </c>
      <c r="BP166" s="217">
        <f t="shared" si="176"/>
        <v>124.80857012692155</v>
      </c>
      <c r="BQ166" s="217">
        <f t="shared" ref="BQ166:BS166" si="220">BP166</f>
        <v>124.80857012692155</v>
      </c>
      <c r="BR166" s="217">
        <f t="shared" si="220"/>
        <v>124.80857012692155</v>
      </c>
      <c r="BS166" s="217">
        <f t="shared" si="220"/>
        <v>124.80857012692155</v>
      </c>
      <c r="BT166" s="217">
        <f t="shared" si="178"/>
        <v>124.80857012692155</v>
      </c>
      <c r="BU166" s="217">
        <f t="shared" si="179"/>
        <v>271.76465250734446</v>
      </c>
      <c r="BV166" s="217">
        <f t="shared" si="180"/>
        <v>310.20363649075972</v>
      </c>
      <c r="BW166" s="217">
        <f t="shared" si="181"/>
        <v>267.15856881002134</v>
      </c>
      <c r="BX166" s="216">
        <f t="shared" si="182"/>
        <v>0.16923666414345651</v>
      </c>
      <c r="BY166" s="216">
        <f t="shared" si="186"/>
        <v>204.09941695700854</v>
      </c>
      <c r="BZ166" s="216">
        <f t="shared" si="187"/>
        <v>2542.5882329265301</v>
      </c>
      <c r="CA166" s="216">
        <f t="shared" si="188"/>
        <v>2275.4296641165088</v>
      </c>
      <c r="CB166" s="218">
        <f t="shared" si="183"/>
        <v>2.4943838531821441</v>
      </c>
    </row>
    <row r="167" spans="1:80" x14ac:dyDescent="0.25">
      <c r="A167" s="248" t="s">
        <v>475</v>
      </c>
      <c r="B167" s="231" t="s">
        <v>695</v>
      </c>
      <c r="C167" s="231" t="s">
        <v>462</v>
      </c>
      <c r="D167" s="249">
        <v>3</v>
      </c>
      <c r="E167" s="249">
        <v>3</v>
      </c>
      <c r="F167" s="250"/>
      <c r="G167" s="15">
        <f>(VLOOKUP(G$4,'Tüpoloogia tabel'!$C$1:$T$51,MATCH($A167,'Tüpoloogia tabel'!$C$1:$T$1,0),FALSE))*D167</f>
        <v>602.65079507412725</v>
      </c>
      <c r="H167" s="15">
        <f>(VLOOKUP(H$4,'Tüpoloogia tabel'!$C$1:$T$51,MATCH($A167,'Tüpoloogia tabel'!$C$1:$T$1,0),FALSE))*D167*E167</f>
        <v>22.155629355400695</v>
      </c>
      <c r="I167" s="15">
        <f>(VLOOKUP(I$4,'Tüpoloogia tabel'!$C$1:$T$51,MATCH($A167,'Tüpoloogia tabel'!$C$1:$T$1,0),FALSE))*D167*E167</f>
        <v>77.029395752203328</v>
      </c>
      <c r="J167" s="15">
        <f>(VLOOKUP(J$4,'Tüpoloogia tabel'!$C$1:$T$51,MATCH($A167,'Tüpoloogia tabel'!$C$1:$T$1,0),FALSE))*D167*E167</f>
        <v>1710.7244387681908</v>
      </c>
      <c r="K167" s="15">
        <f>(VLOOKUP(K$4,'Tüpoloogia tabel'!$C$1:$T$51,MATCH($A167,'Tüpoloogia tabel'!$C$1:$T$1,0),FALSE))*D167*E167</f>
        <v>1368.3316991571023</v>
      </c>
      <c r="L167" s="244">
        <f>VLOOKUP(L$4,'Tüpoloogia tabel'!$C$1:$T$51,MATCH($A167,'Tüpoloogia tabel'!$C$1:$T$1,0),FALSE)</f>
        <v>38.414634146341463</v>
      </c>
      <c r="M167" s="228">
        <f>VLOOKUP(M$4,'Tüpoloogia tabel'!$C$1:$T$51,MATCH($A167,'Tüpoloogia tabel'!$C$1:$T$1,0),FALSE)</f>
        <v>58.536585365853654</v>
      </c>
      <c r="N167" s="228">
        <f>VLOOKUP(N$4,'Tüpoloogia tabel'!$C$1:$T$51,MATCH($A167,'Tüpoloogia tabel'!$C$1:$T$1,0),FALSE)</f>
        <v>95.121951219512198</v>
      </c>
      <c r="O167" s="245">
        <f>VLOOKUP(O$4,'Tüpoloogia tabel'!$C$1:$T$51,MATCH($A167,'Tüpoloogia tabel'!$C$1:$T$1,0),FALSE)</f>
        <v>0.22223966917021121</v>
      </c>
      <c r="P167" s="228">
        <f>VLOOKUP(P$4,'Tüpoloogia tabel'!$C$1:$T$51,MATCH($A167,'Tüpoloogia tabel'!$C$1:$T$1,0),FALSE)</f>
        <v>15.24390243902439</v>
      </c>
      <c r="Q167" s="335">
        <f t="shared" si="167"/>
        <v>2347.1636939974669</v>
      </c>
      <c r="R167" s="336">
        <f t="shared" si="184"/>
        <v>1813.6508111551389</v>
      </c>
      <c r="S167" s="14">
        <f t="shared" si="168"/>
        <v>602.65079507412725</v>
      </c>
      <c r="T167" s="336">
        <f t="shared" si="169"/>
        <v>602.65079507412725</v>
      </c>
      <c r="U167" s="4">
        <f t="shared" si="170"/>
        <v>11.879999999999992</v>
      </c>
      <c r="V167" s="337">
        <f t="shared" si="171"/>
        <v>521.63288284232794</v>
      </c>
      <c r="W167" s="338">
        <f t="shared" si="172"/>
        <v>3.1705681399934482</v>
      </c>
      <c r="X167" s="228">
        <f>VLOOKUP(X$4,'Tüpoloogia tabel'!$C$1:$T$51,MATCH($A167,'Tüpoloogia tabel'!$C$1:$T$1,0),FALSE)</f>
        <v>217.7103448275862</v>
      </c>
      <c r="Y167" s="228">
        <f>VLOOKUP(Y$4,'Tüpoloogia tabel'!$C$1:$T$51,MATCH($A167,'Tüpoloogia tabel'!$C$1:$T$1,0),FALSE)</f>
        <v>139.35862068965517</v>
      </c>
      <c r="Z167" s="229">
        <f>VLOOKUP(Z$4,'Tüpoloogia tabel'!$C$1:$T$51,MATCH($A167,'Tüpoloogia tabel'!$C$1:$T$1,0),FALSE)</f>
        <v>46.4</v>
      </c>
      <c r="AA167" s="235"/>
      <c r="AB167" s="235"/>
      <c r="AC167" s="15">
        <f>VLOOKUP(AC$4,'Tüpoloogia tabel'!$C$1:$T$51,MATCH($A167,'Tüpoloogia tabel'!$C$1:$T$1,0),FALSE)</f>
        <v>3.6636504065040651</v>
      </c>
      <c r="AD167" s="15">
        <f>VLOOKUP(AD$4,'Tüpoloogia tabel'!$C$1:$T$51,MATCH($A167,'Tüpoloogia tabel'!$C$1:$T$1,0),FALSE)</f>
        <v>2.5</v>
      </c>
      <c r="AE167" s="15">
        <f>VLOOKUP(AE$4,'Tüpoloogia tabel'!$C$1:$T$51,MATCH($A167,'Tüpoloogia tabel'!$C$1:$T$1,0),FALSE)</f>
        <v>2.2000000000000002</v>
      </c>
      <c r="AF167" s="15">
        <f>VLOOKUP(AF$4,'Tüpoloogia tabel'!$C$1:$T$51,MATCH($A167,'Tüpoloogia tabel'!$C$1:$T$1,0),FALSE)</f>
        <v>11.821259842519693</v>
      </c>
      <c r="AG167" s="15">
        <f>VLOOKUP(AG$4,'Tüpoloogia tabel'!$C$1:$T$51,MATCH($A167,'Tüpoloogia tabel'!$C$1:$T$1,0),FALSE)</f>
        <v>16.861008406980361</v>
      </c>
      <c r="AH167" s="15">
        <f>(VLOOKUP(AH$4,'Tüpoloogia tabel'!$C$1:$T$51,MATCH($A167,'Tüpoloogia tabel'!$C$1:$T$1,0),FALSE))*E167</f>
        <v>7.5</v>
      </c>
      <c r="AI167" s="15">
        <f>(VLOOKUP(AI$4,'Tüpoloogia tabel'!$C$1:$T$51,MATCH($A167,'Tüpoloogia tabel'!$C$1:$T$1,0),FALSE))*D167*E167</f>
        <v>4519.8809630559535</v>
      </c>
      <c r="AJ167" s="15">
        <f t="shared" si="173"/>
        <v>124.80857012692155</v>
      </c>
      <c r="AK167" s="15">
        <f>VLOOKUP(AK$4,'Tüpoloogia tabel'!$C$1:$T$51,MATCH($A167,'Tüpoloogia tabel'!$C$1:$T$1,0),FALSE)</f>
        <v>0.8</v>
      </c>
      <c r="AL167" s="15">
        <f>VLOOKUP(AL$4,'Tüpoloogia tabel'!$C$1:$T$51,MATCH($A167,'Tüpoloogia tabel'!$C$1:$T$1,0),FALSE)</f>
        <v>0.8</v>
      </c>
      <c r="AM167" s="15">
        <f>VLOOKUP(AM$4,'Tüpoloogia tabel'!$C$1:$T$51,MATCH($A167,'Tüpoloogia tabel'!$C$1:$T$1,0),FALSE)</f>
        <v>0.7</v>
      </c>
      <c r="AN167" s="15">
        <f>VLOOKUP(AN$4,'Tüpoloogia tabel'!$C$1:$T$51,MATCH($A167,'Tüpoloogia tabel'!$C$1:$T$1,0),FALSE)</f>
        <v>0.7</v>
      </c>
      <c r="AO167" s="15">
        <f>VLOOKUP(AO$4,'Tüpoloogia tabel'!$C$1:$T$51,MATCH($A167,'Tüpoloogia tabel'!$C$1:$T$1,0),FALSE)</f>
        <v>2.99</v>
      </c>
      <c r="AP167" s="15">
        <f>VLOOKUP(AP$4,'Tüpoloogia tabel'!$C$1:$T$51,MATCH($A167,'Tüpoloogia tabel'!$C$1:$T$1,0),FALSE)</f>
        <v>2</v>
      </c>
      <c r="AQ167" s="15">
        <f>VLOOKUP(AQ$4,'Tüpoloogia tabel'!$C$1:$T$51,MATCH($A167,'Tüpoloogia tabel'!$C$1:$T$1,0),FALSE)</f>
        <v>2.9</v>
      </c>
      <c r="AR167" s="16">
        <f>VLOOKUP(AR$4,'Tüpoloogia tabel'!$C$1:$T$51,MATCH($A167,'Tüpoloogia tabel'!$C$1:$T$1,0),FALSE)</f>
        <v>0.26</v>
      </c>
      <c r="AS167" s="16">
        <f>VLOOKUP(AS$4,'Tüpoloogia tabel'!$C$1:$T$51,MATCH($A167,'Tüpoloogia tabel'!$C$1:$T$1,0),FALSE)</f>
        <v>0.49</v>
      </c>
      <c r="AT167" s="16">
        <f>VLOOKUP(AT$4,'Tüpoloogia tabel'!$C$1:$T$51,MATCH($A167,'Tüpoloogia tabel'!$C$1:$T$1,0),FALSE)</f>
        <v>0.40500000000000003</v>
      </c>
      <c r="AU167" s="16">
        <f>VLOOKUP(AU$4,'Tüpoloogia tabel'!$C$1:$T$51,MATCH($A167,'Tüpoloogia tabel'!$C$1:$T$1,0),FALSE)</f>
        <v>0.15</v>
      </c>
      <c r="AV167" s="16">
        <f>VLOOKUP(AV$4,'Tüpoloogia tabel'!$C$1:$T$51,MATCH($A167,'Tüpoloogia tabel'!$C$1:$T$1,0),FALSE)</f>
        <v>0.2</v>
      </c>
      <c r="AW167" s="16">
        <f>VLOOKUP(AW$4,'Tüpoloogia tabel'!$C$1:$T$51,MATCH($A167,'Tüpoloogia tabel'!$C$1:$T$1,0),FALSE)</f>
        <v>0.01</v>
      </c>
      <c r="AX167" s="16">
        <f>VLOOKUP(AX$4,'Tüpoloogia tabel'!$C$1:$T$51,MATCH($A167,'Tüpoloogia tabel'!$C$1:$T$1,0),FALSE)</f>
        <v>0</v>
      </c>
      <c r="AY167" s="16">
        <f>VLOOKUP(AY$4,'Tüpoloogia tabel'!$C$1:$T$51,MATCH($A167,'Tüpoloogia tabel'!$C$1:$T$1,0),FALSE)</f>
        <v>0.42</v>
      </c>
      <c r="AZ167" s="16">
        <f>VLOOKUP(AZ$4,'Tüpoloogia tabel'!$C$1:$T$51,MATCH($A167,'Tüpoloogia tabel'!$C$1:$T$1,0),FALSE)</f>
        <v>4.4000000000000004</v>
      </c>
      <c r="BA167" s="232">
        <f>VLOOKUP(BA$4,'Tüpoloogia tabel'!$C$1:$T$51,MATCH($A167,'Tüpoloogia tabel'!$C$1:$T$1,0),FALSE)</f>
        <v>0.30000000000000049</v>
      </c>
      <c r="BB167" s="232">
        <f>VLOOKUP(BB$4,'Tüpoloogia tabel'!$C$1:$T$51,MATCH($A167,'Tüpoloogia tabel'!$C$1:$T$1,0),FALSE)</f>
        <v>0.41499999999999998</v>
      </c>
      <c r="BC167" s="232">
        <f>VLOOKUP(BC$4,'Tüpoloogia tabel'!$C$1:$T$51,MATCH($A167,'Tüpoloogia tabel'!$C$1:$T$1,0),FALSE)</f>
        <v>0.35</v>
      </c>
      <c r="BD167" s="232">
        <f>VLOOKUP(BD$4,'Tüpoloogia tabel'!$C$1:$T$51,MATCH($A167,'Tüpoloogia tabel'!$C$1:$T$1,0),FALSE)</f>
        <v>0.35</v>
      </c>
      <c r="BE167" s="232">
        <f>VLOOKUP(BE$4,'Tüpoloogia tabel'!$C$1:$T$51,MATCH($A167,'Tüpoloogia tabel'!$C$1:$T$1,0),FALSE)</f>
        <v>0.30000000000000049</v>
      </c>
      <c r="BF167" s="16">
        <f>VLOOKUP(BF$4,'Tüpoloogia tabel'!$C$1:$T$51,MATCH($A167,'Tüpoloogia tabel'!$C$1:$T$1,0),FALSE)</f>
        <v>1.8000000000000023</v>
      </c>
      <c r="BG167" s="16">
        <f>VLOOKUP(BG$4,'Tüpoloogia tabel'!$C$1:$T$51,MATCH($A167,'Tüpoloogia tabel'!$C$1:$T$1,0),FALSE)</f>
        <v>2.1999999999999957</v>
      </c>
      <c r="BH167" s="16">
        <f>VLOOKUP(BH$4,'Tüpoloogia tabel'!$C$1:$T$51,MATCH($A167,'Tüpoloogia tabel'!$C$1:$T$1,0),FALSE)</f>
        <v>1.4599999999999991</v>
      </c>
      <c r="BI167" s="16">
        <f>VLOOKUP(BI$4,'Tüpoloogia tabel'!$C$1:$T$51,MATCH($A167,'Tüpoloogia tabel'!$C$1:$T$1,0),FALSE)</f>
        <v>1.5793333333333326</v>
      </c>
      <c r="BJ167" s="16">
        <f>VLOOKUP(BJ$4,'Tüpoloogia tabel'!$C$1:$T$51,MATCH($A167,'Tüpoloogia tabel'!$C$1:$T$1,0),FALSE)</f>
        <v>0.8</v>
      </c>
      <c r="BK167" s="16">
        <f>VLOOKUP(BK$4,'Tüpoloogia tabel'!$C$1:$T$51,MATCH($A167,'Tüpoloogia tabel'!$C$1:$T$1,0),FALSE)</f>
        <v>2.0649999999999999</v>
      </c>
      <c r="BL167" s="216">
        <f t="shared" si="174"/>
        <v>3474.0858955041908</v>
      </c>
      <c r="BM167" s="1">
        <v>4</v>
      </c>
      <c r="BN167" s="1">
        <v>0</v>
      </c>
      <c r="BO167" s="1">
        <f t="shared" si="175"/>
        <v>30</v>
      </c>
      <c r="BP167" s="217">
        <f t="shared" si="176"/>
        <v>124.80857012692155</v>
      </c>
      <c r="BQ167" s="217">
        <f t="shared" ref="BQ167:BS167" si="221">BP167</f>
        <v>124.80857012692155</v>
      </c>
      <c r="BR167" s="217">
        <f t="shared" si="221"/>
        <v>124.80857012692155</v>
      </c>
      <c r="BS167" s="217">
        <f t="shared" si="221"/>
        <v>124.80857012692155</v>
      </c>
      <c r="BT167" s="217">
        <f t="shared" si="178"/>
        <v>249.6171402538431</v>
      </c>
      <c r="BU167" s="217">
        <f t="shared" si="179"/>
        <v>600.22046814152498</v>
      </c>
      <c r="BV167" s="217">
        <f t="shared" si="180"/>
        <v>687.56955217165046</v>
      </c>
      <c r="BW167" s="217">
        <f t="shared" si="181"/>
        <v>429.5003390972646</v>
      </c>
      <c r="BX167" s="216">
        <f t="shared" si="182"/>
        <v>0.36053288199763928</v>
      </c>
      <c r="BY167" s="216">
        <f t="shared" si="186"/>
        <v>434.80265568915297</v>
      </c>
      <c r="BZ167" s="216">
        <f t="shared" si="187"/>
        <v>4338.3888902906083</v>
      </c>
      <c r="CA167" s="216">
        <f t="shared" si="188"/>
        <v>3908.888551193344</v>
      </c>
      <c r="CB167" s="218">
        <f t="shared" si="183"/>
        <v>2.856682011825959</v>
      </c>
    </row>
    <row r="168" spans="1:80" x14ac:dyDescent="0.25">
      <c r="A168" s="248" t="s">
        <v>475</v>
      </c>
      <c r="B168" s="231" t="s">
        <v>696</v>
      </c>
      <c r="C168" s="231" t="s">
        <v>462</v>
      </c>
      <c r="D168" s="249">
        <v>3</v>
      </c>
      <c r="E168" s="249">
        <v>4</v>
      </c>
      <c r="F168" s="250"/>
      <c r="G168" s="15">
        <f>(VLOOKUP(G$4,'Tüpoloogia tabel'!$C$1:$T$51,MATCH($A168,'Tüpoloogia tabel'!$C$1:$T$1,0),FALSE))*D168</f>
        <v>602.65079507412725</v>
      </c>
      <c r="H168" s="15">
        <f>(VLOOKUP(H$4,'Tüpoloogia tabel'!$C$1:$T$51,MATCH($A168,'Tüpoloogia tabel'!$C$1:$T$1,0),FALSE))*D168*E168</f>
        <v>29.54083914053426</v>
      </c>
      <c r="I168" s="15">
        <f>(VLOOKUP(I$4,'Tüpoloogia tabel'!$C$1:$T$51,MATCH($A168,'Tüpoloogia tabel'!$C$1:$T$1,0),FALSE))*D168*E168</f>
        <v>102.70586100293778</v>
      </c>
      <c r="J168" s="15">
        <f>(VLOOKUP(J$4,'Tüpoloogia tabel'!$C$1:$T$51,MATCH($A168,'Tüpoloogia tabel'!$C$1:$T$1,0),FALSE))*D168*E168</f>
        <v>2280.9659183575877</v>
      </c>
      <c r="K168" s="15">
        <f>(VLOOKUP(K$4,'Tüpoloogia tabel'!$C$1:$T$51,MATCH($A168,'Tüpoloogia tabel'!$C$1:$T$1,0),FALSE))*D168*E168</f>
        <v>1824.4422655428029</v>
      </c>
      <c r="L168" s="244">
        <f>VLOOKUP(L$4,'Tüpoloogia tabel'!$C$1:$T$51,MATCH($A168,'Tüpoloogia tabel'!$C$1:$T$1,0),FALSE)</f>
        <v>38.414634146341463</v>
      </c>
      <c r="M168" s="228">
        <f>VLOOKUP(M$4,'Tüpoloogia tabel'!$C$1:$T$51,MATCH($A168,'Tüpoloogia tabel'!$C$1:$T$1,0),FALSE)</f>
        <v>58.536585365853654</v>
      </c>
      <c r="N168" s="228">
        <f>VLOOKUP(N$4,'Tüpoloogia tabel'!$C$1:$T$51,MATCH($A168,'Tüpoloogia tabel'!$C$1:$T$1,0),FALSE)</f>
        <v>95.121951219512198</v>
      </c>
      <c r="O168" s="245">
        <f>VLOOKUP(O$4,'Tüpoloogia tabel'!$C$1:$T$51,MATCH($A168,'Tüpoloogia tabel'!$C$1:$T$1,0),FALSE)</f>
        <v>0.22223966917021121</v>
      </c>
      <c r="P168" s="228">
        <f>VLOOKUP(P$4,'Tüpoloogia tabel'!$C$1:$T$51,MATCH($A168,'Tüpoloogia tabel'!$C$1:$T$1,0),FALSE)</f>
        <v>15.24390243902439</v>
      </c>
      <c r="Q168" s="335">
        <f t="shared" si="167"/>
        <v>4141.2120964154437</v>
      </c>
      <c r="R168" s="336">
        <f t="shared" si="184"/>
        <v>3208.9904901443988</v>
      </c>
      <c r="S168" s="14">
        <f t="shared" si="168"/>
        <v>602.65079507412725</v>
      </c>
      <c r="T168" s="336">
        <f t="shared" si="169"/>
        <v>602.65079507412725</v>
      </c>
      <c r="U168" s="4">
        <f t="shared" si="170"/>
        <v>11.879999999999992</v>
      </c>
      <c r="V168" s="337">
        <f t="shared" si="171"/>
        <v>920.34160627104507</v>
      </c>
      <c r="W168" s="338">
        <f t="shared" si="172"/>
        <v>3.7167344414433763</v>
      </c>
      <c r="X168" s="228">
        <f>VLOOKUP(X$4,'Tüpoloogia tabel'!$C$1:$T$51,MATCH($A168,'Tüpoloogia tabel'!$C$1:$T$1,0),FALSE)</f>
        <v>217.7103448275862</v>
      </c>
      <c r="Y168" s="228">
        <f>VLOOKUP(Y$4,'Tüpoloogia tabel'!$C$1:$T$51,MATCH($A168,'Tüpoloogia tabel'!$C$1:$T$1,0),FALSE)</f>
        <v>139.35862068965517</v>
      </c>
      <c r="Z168" s="229">
        <f>VLOOKUP(Z$4,'Tüpoloogia tabel'!$C$1:$T$51,MATCH($A168,'Tüpoloogia tabel'!$C$1:$T$1,0),FALSE)</f>
        <v>46.4</v>
      </c>
      <c r="AA168" s="235"/>
      <c r="AB168" s="235"/>
      <c r="AC168" s="15">
        <f>VLOOKUP(AC$4,'Tüpoloogia tabel'!$C$1:$T$51,MATCH($A168,'Tüpoloogia tabel'!$C$1:$T$1,0),FALSE)</f>
        <v>3.6636504065040651</v>
      </c>
      <c r="AD168" s="15">
        <f>VLOOKUP(AD$4,'Tüpoloogia tabel'!$C$1:$T$51,MATCH($A168,'Tüpoloogia tabel'!$C$1:$T$1,0),FALSE)</f>
        <v>2.5</v>
      </c>
      <c r="AE168" s="15">
        <f>VLOOKUP(AE$4,'Tüpoloogia tabel'!$C$1:$T$51,MATCH($A168,'Tüpoloogia tabel'!$C$1:$T$1,0),FALSE)</f>
        <v>2.2000000000000002</v>
      </c>
      <c r="AF168" s="15">
        <f>VLOOKUP(AF$4,'Tüpoloogia tabel'!$C$1:$T$51,MATCH($A168,'Tüpoloogia tabel'!$C$1:$T$1,0),FALSE)</f>
        <v>11.821259842519693</v>
      </c>
      <c r="AG168" s="15">
        <f>VLOOKUP(AG$4,'Tüpoloogia tabel'!$C$1:$T$51,MATCH($A168,'Tüpoloogia tabel'!$C$1:$T$1,0),FALSE)</f>
        <v>16.861008406980361</v>
      </c>
      <c r="AH168" s="15">
        <f>(VLOOKUP(AH$4,'Tüpoloogia tabel'!$C$1:$T$51,MATCH($A168,'Tüpoloogia tabel'!$C$1:$T$1,0),FALSE))*E168</f>
        <v>10</v>
      </c>
      <c r="AI168" s="15">
        <f>(VLOOKUP(AI$4,'Tüpoloogia tabel'!$C$1:$T$51,MATCH($A168,'Tüpoloogia tabel'!$C$1:$T$1,0),FALSE))*D168*E168</f>
        <v>6026.507950741272</v>
      </c>
      <c r="AJ168" s="15">
        <f t="shared" si="173"/>
        <v>124.80857012692155</v>
      </c>
      <c r="AK168" s="15">
        <f>VLOOKUP(AK$4,'Tüpoloogia tabel'!$C$1:$T$51,MATCH($A168,'Tüpoloogia tabel'!$C$1:$T$1,0),FALSE)</f>
        <v>0.8</v>
      </c>
      <c r="AL168" s="15">
        <f>VLOOKUP(AL$4,'Tüpoloogia tabel'!$C$1:$T$51,MATCH($A168,'Tüpoloogia tabel'!$C$1:$T$1,0),FALSE)</f>
        <v>0.8</v>
      </c>
      <c r="AM168" s="15">
        <f>VLOOKUP(AM$4,'Tüpoloogia tabel'!$C$1:$T$51,MATCH($A168,'Tüpoloogia tabel'!$C$1:$T$1,0),FALSE)</f>
        <v>0.7</v>
      </c>
      <c r="AN168" s="15">
        <f>VLOOKUP(AN$4,'Tüpoloogia tabel'!$C$1:$T$51,MATCH($A168,'Tüpoloogia tabel'!$C$1:$T$1,0),FALSE)</f>
        <v>0.7</v>
      </c>
      <c r="AO168" s="15">
        <f>VLOOKUP(AO$4,'Tüpoloogia tabel'!$C$1:$T$51,MATCH($A168,'Tüpoloogia tabel'!$C$1:$T$1,0),FALSE)</f>
        <v>2.99</v>
      </c>
      <c r="AP168" s="15">
        <f>VLOOKUP(AP$4,'Tüpoloogia tabel'!$C$1:$T$51,MATCH($A168,'Tüpoloogia tabel'!$C$1:$T$1,0),FALSE)</f>
        <v>2</v>
      </c>
      <c r="AQ168" s="15">
        <f>VLOOKUP(AQ$4,'Tüpoloogia tabel'!$C$1:$T$51,MATCH($A168,'Tüpoloogia tabel'!$C$1:$T$1,0),FALSE)</f>
        <v>2.9</v>
      </c>
      <c r="AR168" s="16">
        <f>VLOOKUP(AR$4,'Tüpoloogia tabel'!$C$1:$T$51,MATCH($A168,'Tüpoloogia tabel'!$C$1:$T$1,0),FALSE)</f>
        <v>0.26</v>
      </c>
      <c r="AS168" s="16">
        <f>VLOOKUP(AS$4,'Tüpoloogia tabel'!$C$1:$T$51,MATCH($A168,'Tüpoloogia tabel'!$C$1:$T$1,0),FALSE)</f>
        <v>0.49</v>
      </c>
      <c r="AT168" s="16">
        <f>VLOOKUP(AT$4,'Tüpoloogia tabel'!$C$1:$T$51,MATCH($A168,'Tüpoloogia tabel'!$C$1:$T$1,0),FALSE)</f>
        <v>0.40500000000000003</v>
      </c>
      <c r="AU168" s="16">
        <f>VLOOKUP(AU$4,'Tüpoloogia tabel'!$C$1:$T$51,MATCH($A168,'Tüpoloogia tabel'!$C$1:$T$1,0),FALSE)</f>
        <v>0.15</v>
      </c>
      <c r="AV168" s="16">
        <f>VLOOKUP(AV$4,'Tüpoloogia tabel'!$C$1:$T$51,MATCH($A168,'Tüpoloogia tabel'!$C$1:$T$1,0),FALSE)</f>
        <v>0.2</v>
      </c>
      <c r="AW168" s="16">
        <f>VLOOKUP(AW$4,'Tüpoloogia tabel'!$C$1:$T$51,MATCH($A168,'Tüpoloogia tabel'!$C$1:$T$1,0),FALSE)</f>
        <v>0.01</v>
      </c>
      <c r="AX168" s="16">
        <f>VLOOKUP(AX$4,'Tüpoloogia tabel'!$C$1:$T$51,MATCH($A168,'Tüpoloogia tabel'!$C$1:$T$1,0),FALSE)</f>
        <v>0</v>
      </c>
      <c r="AY168" s="16">
        <f>VLOOKUP(AY$4,'Tüpoloogia tabel'!$C$1:$T$51,MATCH($A168,'Tüpoloogia tabel'!$C$1:$T$1,0),FALSE)</f>
        <v>0.42</v>
      </c>
      <c r="AZ168" s="16">
        <f>VLOOKUP(AZ$4,'Tüpoloogia tabel'!$C$1:$T$51,MATCH($A168,'Tüpoloogia tabel'!$C$1:$T$1,0),FALSE)</f>
        <v>4.4000000000000004</v>
      </c>
      <c r="BA168" s="232">
        <f>VLOOKUP(BA$4,'Tüpoloogia tabel'!$C$1:$T$51,MATCH($A168,'Tüpoloogia tabel'!$C$1:$T$1,0),FALSE)</f>
        <v>0.30000000000000049</v>
      </c>
      <c r="BB168" s="232">
        <f>VLOOKUP(BB$4,'Tüpoloogia tabel'!$C$1:$T$51,MATCH($A168,'Tüpoloogia tabel'!$C$1:$T$1,0),FALSE)</f>
        <v>0.41499999999999998</v>
      </c>
      <c r="BC168" s="232">
        <f>VLOOKUP(BC$4,'Tüpoloogia tabel'!$C$1:$T$51,MATCH($A168,'Tüpoloogia tabel'!$C$1:$T$1,0),FALSE)</f>
        <v>0.35</v>
      </c>
      <c r="BD168" s="232">
        <f>VLOOKUP(BD$4,'Tüpoloogia tabel'!$C$1:$T$51,MATCH($A168,'Tüpoloogia tabel'!$C$1:$T$1,0),FALSE)</f>
        <v>0.35</v>
      </c>
      <c r="BE168" s="232">
        <f>VLOOKUP(BE$4,'Tüpoloogia tabel'!$C$1:$T$51,MATCH($A168,'Tüpoloogia tabel'!$C$1:$T$1,0),FALSE)</f>
        <v>0.30000000000000049</v>
      </c>
      <c r="BF168" s="16">
        <f>VLOOKUP(BF$4,'Tüpoloogia tabel'!$C$1:$T$51,MATCH($A168,'Tüpoloogia tabel'!$C$1:$T$1,0),FALSE)</f>
        <v>1.8000000000000023</v>
      </c>
      <c r="BG168" s="16">
        <f>VLOOKUP(BG$4,'Tüpoloogia tabel'!$C$1:$T$51,MATCH($A168,'Tüpoloogia tabel'!$C$1:$T$1,0),FALSE)</f>
        <v>2.1999999999999957</v>
      </c>
      <c r="BH168" s="16">
        <f>VLOOKUP(BH$4,'Tüpoloogia tabel'!$C$1:$T$51,MATCH($A168,'Tüpoloogia tabel'!$C$1:$T$1,0),FALSE)</f>
        <v>1.4599999999999991</v>
      </c>
      <c r="BI168" s="16">
        <f>VLOOKUP(BI$4,'Tüpoloogia tabel'!$C$1:$T$51,MATCH($A168,'Tüpoloogia tabel'!$C$1:$T$1,0),FALSE)</f>
        <v>1.5793333333333326</v>
      </c>
      <c r="BJ168" s="16">
        <f>VLOOKUP(BJ$4,'Tüpoloogia tabel'!$C$1:$T$51,MATCH($A168,'Tüpoloogia tabel'!$C$1:$T$1,0),FALSE)</f>
        <v>0.8</v>
      </c>
      <c r="BK168" s="16">
        <f>VLOOKUP(BK$4,'Tüpoloogia tabel'!$C$1:$T$51,MATCH($A168,'Tüpoloogia tabel'!$C$1:$T$1,0),FALSE)</f>
        <v>2.0649999999999999</v>
      </c>
      <c r="BL168" s="216">
        <f t="shared" si="174"/>
        <v>5427.6459578959038</v>
      </c>
      <c r="BM168" s="1">
        <v>4</v>
      </c>
      <c r="BN168" s="1">
        <v>0</v>
      </c>
      <c r="BO168" s="1">
        <f t="shared" si="175"/>
        <v>40</v>
      </c>
      <c r="BP168" s="217">
        <f t="shared" si="176"/>
        <v>124.80857012692155</v>
      </c>
      <c r="BQ168" s="217">
        <f t="shared" ref="BQ168:BS168" si="222">BP168</f>
        <v>124.80857012692155</v>
      </c>
      <c r="BR168" s="217">
        <f t="shared" si="222"/>
        <v>124.80857012692155</v>
      </c>
      <c r="BS168" s="217">
        <f t="shared" si="222"/>
        <v>124.80857012692155</v>
      </c>
      <c r="BT168" s="217">
        <f t="shared" si="178"/>
        <v>374.42571038076466</v>
      </c>
      <c r="BU168" s="217">
        <f t="shared" si="179"/>
        <v>1057.0586100293779</v>
      </c>
      <c r="BV168" s="217">
        <f t="shared" si="180"/>
        <v>1213.1115328095482</v>
      </c>
      <c r="BW168" s="217">
        <f t="shared" si="181"/>
        <v>654.07605666645088</v>
      </c>
      <c r="BX168" s="216">
        <f t="shared" si="182"/>
        <v>0.57980546451539194</v>
      </c>
      <c r="BY168" s="216">
        <f t="shared" si="186"/>
        <v>699.24539020556267</v>
      </c>
      <c r="BZ168" s="216">
        <f t="shared" si="187"/>
        <v>6780.9674047679173</v>
      </c>
      <c r="CA168" s="216">
        <f t="shared" si="188"/>
        <v>6126.8913481014661</v>
      </c>
      <c r="CB168" s="218">
        <f t="shared" si="183"/>
        <v>3.3582270394720388</v>
      </c>
    </row>
    <row r="169" spans="1:80" x14ac:dyDescent="0.25">
      <c r="A169" s="248" t="s">
        <v>475</v>
      </c>
      <c r="B169" s="231" t="s">
        <v>697</v>
      </c>
      <c r="C169" s="231" t="s">
        <v>462</v>
      </c>
      <c r="D169" s="249">
        <v>3</v>
      </c>
      <c r="E169" s="249">
        <v>5</v>
      </c>
      <c r="F169" s="250"/>
      <c r="G169" s="15">
        <f>(VLOOKUP(G$4,'Tüpoloogia tabel'!$C$1:$T$51,MATCH($A169,'Tüpoloogia tabel'!$C$1:$T$1,0),FALSE))*D169</f>
        <v>602.65079507412725</v>
      </c>
      <c r="H169" s="15">
        <f>(VLOOKUP(H$4,'Tüpoloogia tabel'!$C$1:$T$51,MATCH($A169,'Tüpoloogia tabel'!$C$1:$T$1,0),FALSE))*D169*E169</f>
        <v>36.926048925667828</v>
      </c>
      <c r="I169" s="15">
        <f>(VLOOKUP(I$4,'Tüpoloogia tabel'!$C$1:$T$51,MATCH($A169,'Tüpoloogia tabel'!$C$1:$T$1,0),FALSE))*D169*E169</f>
        <v>128.38232625367223</v>
      </c>
      <c r="J169" s="15">
        <f>(VLOOKUP(J$4,'Tüpoloogia tabel'!$C$1:$T$51,MATCH($A169,'Tüpoloogia tabel'!$C$1:$T$1,0),FALSE))*D169*E169</f>
        <v>2851.2073979469847</v>
      </c>
      <c r="K169" s="15">
        <f>(VLOOKUP(K$4,'Tüpoloogia tabel'!$C$1:$T$51,MATCH($A169,'Tüpoloogia tabel'!$C$1:$T$1,0),FALSE))*D169*E169</f>
        <v>2280.5528319285036</v>
      </c>
      <c r="L169" s="244">
        <f>VLOOKUP(L$4,'Tüpoloogia tabel'!$C$1:$T$51,MATCH($A169,'Tüpoloogia tabel'!$C$1:$T$1,0),FALSE)</f>
        <v>38.414634146341463</v>
      </c>
      <c r="M169" s="228">
        <f>VLOOKUP(M$4,'Tüpoloogia tabel'!$C$1:$T$51,MATCH($A169,'Tüpoloogia tabel'!$C$1:$T$1,0),FALSE)</f>
        <v>58.536585365853654</v>
      </c>
      <c r="N169" s="228">
        <f>VLOOKUP(N$4,'Tüpoloogia tabel'!$C$1:$T$51,MATCH($A169,'Tüpoloogia tabel'!$C$1:$T$1,0),FALSE)</f>
        <v>95.121951219512198</v>
      </c>
      <c r="O169" s="245">
        <f>VLOOKUP(O$4,'Tüpoloogia tabel'!$C$1:$T$51,MATCH($A169,'Tüpoloogia tabel'!$C$1:$T$1,0),FALSE)</f>
        <v>0.22223966917021121</v>
      </c>
      <c r="P169" s="228">
        <f>VLOOKUP(P$4,'Tüpoloogia tabel'!$C$1:$T$51,MATCH($A169,'Tüpoloogia tabel'!$C$1:$T$1,0),FALSE)</f>
        <v>15.24390243902439</v>
      </c>
      <c r="Q169" s="335">
        <f t="shared" si="167"/>
        <v>6441.0907510428324</v>
      </c>
      <c r="R169" s="336">
        <f t="shared" si="184"/>
        <v>4997.7448734357658</v>
      </c>
      <c r="S169" s="14">
        <f t="shared" si="168"/>
        <v>602.65079507412725</v>
      </c>
      <c r="T169" s="336">
        <f t="shared" si="169"/>
        <v>602.65079507412725</v>
      </c>
      <c r="U169" s="4">
        <f t="shared" si="170"/>
        <v>11.879999999999992</v>
      </c>
      <c r="V169" s="337">
        <f t="shared" si="171"/>
        <v>1431.4658776070662</v>
      </c>
      <c r="W169" s="338">
        <f t="shared" si="172"/>
        <v>4.3459390727504896</v>
      </c>
      <c r="X169" s="228">
        <f>VLOOKUP(X$4,'Tüpoloogia tabel'!$C$1:$T$51,MATCH($A169,'Tüpoloogia tabel'!$C$1:$T$1,0),FALSE)</f>
        <v>217.7103448275862</v>
      </c>
      <c r="Y169" s="228">
        <f>VLOOKUP(Y$4,'Tüpoloogia tabel'!$C$1:$T$51,MATCH($A169,'Tüpoloogia tabel'!$C$1:$T$1,0),FALSE)</f>
        <v>139.35862068965517</v>
      </c>
      <c r="Z169" s="229">
        <f>VLOOKUP(Z$4,'Tüpoloogia tabel'!$C$1:$T$51,MATCH($A169,'Tüpoloogia tabel'!$C$1:$T$1,0),FALSE)</f>
        <v>46.4</v>
      </c>
      <c r="AA169" s="235"/>
      <c r="AB169" s="235"/>
      <c r="AC169" s="15">
        <f>VLOOKUP(AC$4,'Tüpoloogia tabel'!$C$1:$T$51,MATCH($A169,'Tüpoloogia tabel'!$C$1:$T$1,0),FALSE)</f>
        <v>3.6636504065040651</v>
      </c>
      <c r="AD169" s="15">
        <f>VLOOKUP(AD$4,'Tüpoloogia tabel'!$C$1:$T$51,MATCH($A169,'Tüpoloogia tabel'!$C$1:$T$1,0),FALSE)</f>
        <v>2.5</v>
      </c>
      <c r="AE169" s="15">
        <f>VLOOKUP(AE$4,'Tüpoloogia tabel'!$C$1:$T$51,MATCH($A169,'Tüpoloogia tabel'!$C$1:$T$1,0),FALSE)</f>
        <v>2.2000000000000002</v>
      </c>
      <c r="AF169" s="15">
        <f>VLOOKUP(AF$4,'Tüpoloogia tabel'!$C$1:$T$51,MATCH($A169,'Tüpoloogia tabel'!$C$1:$T$1,0),FALSE)</f>
        <v>11.821259842519693</v>
      </c>
      <c r="AG169" s="15">
        <f>VLOOKUP(AG$4,'Tüpoloogia tabel'!$C$1:$T$51,MATCH($A169,'Tüpoloogia tabel'!$C$1:$T$1,0),FALSE)</f>
        <v>16.861008406980361</v>
      </c>
      <c r="AH169" s="15">
        <f>(VLOOKUP(AH$4,'Tüpoloogia tabel'!$C$1:$T$51,MATCH($A169,'Tüpoloogia tabel'!$C$1:$T$1,0),FALSE))*E169</f>
        <v>12.5</v>
      </c>
      <c r="AI169" s="15">
        <f>(VLOOKUP(AI$4,'Tüpoloogia tabel'!$C$1:$T$51,MATCH($A169,'Tüpoloogia tabel'!$C$1:$T$1,0),FALSE))*D169*E169</f>
        <v>7533.1349384265905</v>
      </c>
      <c r="AJ169" s="15">
        <f t="shared" si="173"/>
        <v>124.80857012692155</v>
      </c>
      <c r="AK169" s="15">
        <f>VLOOKUP(AK$4,'Tüpoloogia tabel'!$C$1:$T$51,MATCH($A169,'Tüpoloogia tabel'!$C$1:$T$1,0),FALSE)</f>
        <v>0.8</v>
      </c>
      <c r="AL169" s="15">
        <f>VLOOKUP(AL$4,'Tüpoloogia tabel'!$C$1:$T$51,MATCH($A169,'Tüpoloogia tabel'!$C$1:$T$1,0),FALSE)</f>
        <v>0.8</v>
      </c>
      <c r="AM169" s="15">
        <f>VLOOKUP(AM$4,'Tüpoloogia tabel'!$C$1:$T$51,MATCH($A169,'Tüpoloogia tabel'!$C$1:$T$1,0),FALSE)</f>
        <v>0.7</v>
      </c>
      <c r="AN169" s="15">
        <f>VLOOKUP(AN$4,'Tüpoloogia tabel'!$C$1:$T$51,MATCH($A169,'Tüpoloogia tabel'!$C$1:$T$1,0),FALSE)</f>
        <v>0.7</v>
      </c>
      <c r="AO169" s="15">
        <f>VLOOKUP(AO$4,'Tüpoloogia tabel'!$C$1:$T$51,MATCH($A169,'Tüpoloogia tabel'!$C$1:$T$1,0),FALSE)</f>
        <v>2.99</v>
      </c>
      <c r="AP169" s="15">
        <f>VLOOKUP(AP$4,'Tüpoloogia tabel'!$C$1:$T$51,MATCH($A169,'Tüpoloogia tabel'!$C$1:$T$1,0),FALSE)</f>
        <v>2</v>
      </c>
      <c r="AQ169" s="15">
        <f>VLOOKUP(AQ$4,'Tüpoloogia tabel'!$C$1:$T$51,MATCH($A169,'Tüpoloogia tabel'!$C$1:$T$1,0),FALSE)</f>
        <v>2.9</v>
      </c>
      <c r="AR169" s="16">
        <f>VLOOKUP(AR$4,'Tüpoloogia tabel'!$C$1:$T$51,MATCH($A169,'Tüpoloogia tabel'!$C$1:$T$1,0),FALSE)</f>
        <v>0.26</v>
      </c>
      <c r="AS169" s="16">
        <f>VLOOKUP(AS$4,'Tüpoloogia tabel'!$C$1:$T$51,MATCH($A169,'Tüpoloogia tabel'!$C$1:$T$1,0),FALSE)</f>
        <v>0.49</v>
      </c>
      <c r="AT169" s="16">
        <f>VLOOKUP(AT$4,'Tüpoloogia tabel'!$C$1:$T$51,MATCH($A169,'Tüpoloogia tabel'!$C$1:$T$1,0),FALSE)</f>
        <v>0.40500000000000003</v>
      </c>
      <c r="AU169" s="16">
        <f>VLOOKUP(AU$4,'Tüpoloogia tabel'!$C$1:$T$51,MATCH($A169,'Tüpoloogia tabel'!$C$1:$T$1,0),FALSE)</f>
        <v>0.15</v>
      </c>
      <c r="AV169" s="16">
        <f>VLOOKUP(AV$4,'Tüpoloogia tabel'!$C$1:$T$51,MATCH($A169,'Tüpoloogia tabel'!$C$1:$T$1,0),FALSE)</f>
        <v>0.2</v>
      </c>
      <c r="AW169" s="16">
        <f>VLOOKUP(AW$4,'Tüpoloogia tabel'!$C$1:$T$51,MATCH($A169,'Tüpoloogia tabel'!$C$1:$T$1,0),FALSE)</f>
        <v>0.01</v>
      </c>
      <c r="AX169" s="16">
        <f>VLOOKUP(AX$4,'Tüpoloogia tabel'!$C$1:$T$51,MATCH($A169,'Tüpoloogia tabel'!$C$1:$T$1,0),FALSE)</f>
        <v>0</v>
      </c>
      <c r="AY169" s="16">
        <f>VLOOKUP(AY$4,'Tüpoloogia tabel'!$C$1:$T$51,MATCH($A169,'Tüpoloogia tabel'!$C$1:$T$1,0),FALSE)</f>
        <v>0.42</v>
      </c>
      <c r="AZ169" s="16">
        <f>VLOOKUP(AZ$4,'Tüpoloogia tabel'!$C$1:$T$51,MATCH($A169,'Tüpoloogia tabel'!$C$1:$T$1,0),FALSE)</f>
        <v>4.4000000000000004</v>
      </c>
      <c r="BA169" s="232">
        <f>VLOOKUP(BA$4,'Tüpoloogia tabel'!$C$1:$T$51,MATCH($A169,'Tüpoloogia tabel'!$C$1:$T$1,0),FALSE)</f>
        <v>0.30000000000000049</v>
      </c>
      <c r="BB169" s="232">
        <f>VLOOKUP(BB$4,'Tüpoloogia tabel'!$C$1:$T$51,MATCH($A169,'Tüpoloogia tabel'!$C$1:$T$1,0),FALSE)</f>
        <v>0.41499999999999998</v>
      </c>
      <c r="BC169" s="232">
        <f>VLOOKUP(BC$4,'Tüpoloogia tabel'!$C$1:$T$51,MATCH($A169,'Tüpoloogia tabel'!$C$1:$T$1,0),FALSE)</f>
        <v>0.35</v>
      </c>
      <c r="BD169" s="232">
        <f>VLOOKUP(BD$4,'Tüpoloogia tabel'!$C$1:$T$51,MATCH($A169,'Tüpoloogia tabel'!$C$1:$T$1,0),FALSE)</f>
        <v>0.35</v>
      </c>
      <c r="BE169" s="232">
        <f>VLOOKUP(BE$4,'Tüpoloogia tabel'!$C$1:$T$51,MATCH($A169,'Tüpoloogia tabel'!$C$1:$T$1,0),FALSE)</f>
        <v>0.30000000000000049</v>
      </c>
      <c r="BF169" s="16">
        <f>VLOOKUP(BF$4,'Tüpoloogia tabel'!$C$1:$T$51,MATCH($A169,'Tüpoloogia tabel'!$C$1:$T$1,0),FALSE)</f>
        <v>1.8000000000000023</v>
      </c>
      <c r="BG169" s="16">
        <f>VLOOKUP(BG$4,'Tüpoloogia tabel'!$C$1:$T$51,MATCH($A169,'Tüpoloogia tabel'!$C$1:$T$1,0),FALSE)</f>
        <v>2.1999999999999957</v>
      </c>
      <c r="BH169" s="16">
        <f>VLOOKUP(BH$4,'Tüpoloogia tabel'!$C$1:$T$51,MATCH($A169,'Tüpoloogia tabel'!$C$1:$T$1,0),FALSE)</f>
        <v>1.4599999999999991</v>
      </c>
      <c r="BI169" s="16">
        <f>VLOOKUP(BI$4,'Tüpoloogia tabel'!$C$1:$T$51,MATCH($A169,'Tüpoloogia tabel'!$C$1:$T$1,0),FALSE)</f>
        <v>1.5793333333333326</v>
      </c>
      <c r="BJ169" s="16">
        <f>VLOOKUP(BJ$4,'Tüpoloogia tabel'!$C$1:$T$51,MATCH($A169,'Tüpoloogia tabel'!$C$1:$T$1,0),FALSE)</f>
        <v>0.8</v>
      </c>
      <c r="BK169" s="16">
        <f>VLOOKUP(BK$4,'Tüpoloogia tabel'!$C$1:$T$51,MATCH($A169,'Tüpoloogia tabel'!$C$1:$T$1,0),FALSE)</f>
        <v>2.0649999999999999</v>
      </c>
      <c r="BL169" s="216">
        <f t="shared" si="174"/>
        <v>7932.0104343346429</v>
      </c>
      <c r="BM169" s="1">
        <v>4</v>
      </c>
      <c r="BN169" s="1">
        <v>0</v>
      </c>
      <c r="BO169" s="1">
        <f t="shared" si="175"/>
        <v>50</v>
      </c>
      <c r="BP169" s="217">
        <f t="shared" si="176"/>
        <v>124.80857012692155</v>
      </c>
      <c r="BQ169" s="217">
        <f t="shared" ref="BQ169:BS169" si="223">BP169</f>
        <v>124.80857012692155</v>
      </c>
      <c r="BR169" s="217">
        <f t="shared" si="223"/>
        <v>124.80857012692155</v>
      </c>
      <c r="BS169" s="217">
        <f t="shared" si="223"/>
        <v>124.80857012692155</v>
      </c>
      <c r="BT169" s="217">
        <f t="shared" si="178"/>
        <v>499.23428050768621</v>
      </c>
      <c r="BU169" s="217">
        <f t="shared" si="179"/>
        <v>1642.2790781709027</v>
      </c>
      <c r="BV169" s="217">
        <f t="shared" si="180"/>
        <v>1886.8295784044533</v>
      </c>
      <c r="BW169" s="217">
        <f t="shared" si="181"/>
        <v>940.88572151758024</v>
      </c>
      <c r="BX169" s="216">
        <f t="shared" si="182"/>
        <v>0.86090174452540613</v>
      </c>
      <c r="BY169" s="216">
        <f t="shared" si="186"/>
        <v>1038.2475038976399</v>
      </c>
      <c r="BZ169" s="216">
        <f t="shared" si="187"/>
        <v>9911.1436597498632</v>
      </c>
      <c r="CA169" s="216">
        <f t="shared" si="188"/>
        <v>8970.2579382322838</v>
      </c>
      <c r="CB169" s="218">
        <f t="shared" si="183"/>
        <v>3.9333699323452049</v>
      </c>
    </row>
    <row r="170" spans="1:80" x14ac:dyDescent="0.25">
      <c r="A170" s="248" t="s">
        <v>475</v>
      </c>
      <c r="B170" s="231" t="s">
        <v>698</v>
      </c>
      <c r="C170" s="231" t="s">
        <v>462</v>
      </c>
      <c r="D170" s="249">
        <v>4</v>
      </c>
      <c r="E170" s="249">
        <v>1</v>
      </c>
      <c r="F170" s="250"/>
      <c r="G170" s="15">
        <f>(VLOOKUP(G$4,'Tüpoloogia tabel'!$C$1:$T$51,MATCH($A170,'Tüpoloogia tabel'!$C$1:$T$1,0),FALSE))*D170</f>
        <v>803.53439343216962</v>
      </c>
      <c r="H170" s="15">
        <f>(VLOOKUP(H$4,'Tüpoloogia tabel'!$C$1:$T$51,MATCH($A170,'Tüpoloogia tabel'!$C$1:$T$1,0),FALSE))*D170*E170</f>
        <v>9.8469463801780872</v>
      </c>
      <c r="I170" s="15">
        <f>(VLOOKUP(I$4,'Tüpoloogia tabel'!$C$1:$T$51,MATCH($A170,'Tüpoloogia tabel'!$C$1:$T$1,0),FALSE))*D170*E170</f>
        <v>34.235287000979262</v>
      </c>
      <c r="J170" s="15">
        <f>(VLOOKUP(J$4,'Tüpoloogia tabel'!$C$1:$T$51,MATCH($A170,'Tüpoloogia tabel'!$C$1:$T$1,0),FALSE))*D170*E170</f>
        <v>760.32197278586261</v>
      </c>
      <c r="K170" s="15">
        <f>(VLOOKUP(K$4,'Tüpoloogia tabel'!$C$1:$T$51,MATCH($A170,'Tüpoloogia tabel'!$C$1:$T$1,0),FALSE))*D170*E170</f>
        <v>608.14742184760098</v>
      </c>
      <c r="L170" s="244">
        <f>VLOOKUP(L$4,'Tüpoloogia tabel'!$C$1:$T$51,MATCH($A170,'Tüpoloogia tabel'!$C$1:$T$1,0),FALSE)</f>
        <v>38.414634146341463</v>
      </c>
      <c r="M170" s="228">
        <f>VLOOKUP(M$4,'Tüpoloogia tabel'!$C$1:$T$51,MATCH($A170,'Tüpoloogia tabel'!$C$1:$T$1,0),FALSE)</f>
        <v>58.536585365853654</v>
      </c>
      <c r="N170" s="228">
        <f>VLOOKUP(N$4,'Tüpoloogia tabel'!$C$1:$T$51,MATCH($A170,'Tüpoloogia tabel'!$C$1:$T$1,0),FALSE)</f>
        <v>95.121951219512198</v>
      </c>
      <c r="O170" s="245">
        <f>VLOOKUP(O$4,'Tüpoloogia tabel'!$C$1:$T$51,MATCH($A170,'Tüpoloogia tabel'!$C$1:$T$1,0),FALSE)</f>
        <v>0.22223966917021121</v>
      </c>
      <c r="P170" s="228">
        <f>VLOOKUP(P$4,'Tüpoloogia tabel'!$C$1:$T$51,MATCH($A170,'Tüpoloogia tabel'!$C$1:$T$1,0),FALSE)</f>
        <v>15.24390243902439</v>
      </c>
      <c r="Q170" s="335">
        <f t="shared" si="167"/>
        <v>360.86268782464657</v>
      </c>
      <c r="R170" s="336">
        <f t="shared" si="184"/>
        <v>264.82468346662392</v>
      </c>
      <c r="S170" s="14">
        <f t="shared" si="168"/>
        <v>803.53439343216962</v>
      </c>
      <c r="T170" s="336">
        <f t="shared" si="169"/>
        <v>803.53439343216962</v>
      </c>
      <c r="U170" s="4">
        <f t="shared" si="170"/>
        <v>15.839999999999989</v>
      </c>
      <c r="V170" s="337">
        <f t="shared" si="171"/>
        <v>80.198004358022658</v>
      </c>
      <c r="W170" s="338">
        <f t="shared" si="172"/>
        <v>3.1702760834998789</v>
      </c>
      <c r="X170" s="228">
        <f>VLOOKUP(X$4,'Tüpoloogia tabel'!$C$1:$T$51,MATCH($A170,'Tüpoloogia tabel'!$C$1:$T$1,0),FALSE)</f>
        <v>217.7103448275862</v>
      </c>
      <c r="Y170" s="228">
        <f>VLOOKUP(Y$4,'Tüpoloogia tabel'!$C$1:$T$51,MATCH($A170,'Tüpoloogia tabel'!$C$1:$T$1,0),FALSE)</f>
        <v>139.35862068965517</v>
      </c>
      <c r="Z170" s="229">
        <f>VLOOKUP(Z$4,'Tüpoloogia tabel'!$C$1:$T$51,MATCH($A170,'Tüpoloogia tabel'!$C$1:$T$1,0),FALSE)</f>
        <v>46.4</v>
      </c>
      <c r="AA170" s="235"/>
      <c r="AB170" s="235"/>
      <c r="AC170" s="15">
        <f>VLOOKUP(AC$4,'Tüpoloogia tabel'!$C$1:$T$51,MATCH($A170,'Tüpoloogia tabel'!$C$1:$T$1,0),FALSE)</f>
        <v>3.6636504065040651</v>
      </c>
      <c r="AD170" s="15">
        <f>VLOOKUP(AD$4,'Tüpoloogia tabel'!$C$1:$T$51,MATCH($A170,'Tüpoloogia tabel'!$C$1:$T$1,0),FALSE)</f>
        <v>2.5</v>
      </c>
      <c r="AE170" s="15">
        <f>VLOOKUP(AE$4,'Tüpoloogia tabel'!$C$1:$T$51,MATCH($A170,'Tüpoloogia tabel'!$C$1:$T$1,0),FALSE)</f>
        <v>2.2000000000000002</v>
      </c>
      <c r="AF170" s="15">
        <f>VLOOKUP(AF$4,'Tüpoloogia tabel'!$C$1:$T$51,MATCH($A170,'Tüpoloogia tabel'!$C$1:$T$1,0),FALSE)</f>
        <v>11.821259842519693</v>
      </c>
      <c r="AG170" s="15">
        <f>VLOOKUP(AG$4,'Tüpoloogia tabel'!$C$1:$T$51,MATCH($A170,'Tüpoloogia tabel'!$C$1:$T$1,0),FALSE)</f>
        <v>16.861008406980361</v>
      </c>
      <c r="AH170" s="15">
        <f>(VLOOKUP(AH$4,'Tüpoloogia tabel'!$C$1:$T$51,MATCH($A170,'Tüpoloogia tabel'!$C$1:$T$1,0),FALSE))*E170</f>
        <v>2.5</v>
      </c>
      <c r="AI170" s="15">
        <f>(VLOOKUP(AI$4,'Tüpoloogia tabel'!$C$1:$T$51,MATCH($A170,'Tüpoloogia tabel'!$C$1:$T$1,0),FALSE))*D170*E170</f>
        <v>2008.835983580424</v>
      </c>
      <c r="AJ170" s="15">
        <f t="shared" si="173"/>
        <v>158.53058694088227</v>
      </c>
      <c r="AK170" s="15">
        <f>VLOOKUP(AK$4,'Tüpoloogia tabel'!$C$1:$T$51,MATCH($A170,'Tüpoloogia tabel'!$C$1:$T$1,0),FALSE)</f>
        <v>0.8</v>
      </c>
      <c r="AL170" s="15">
        <f>VLOOKUP(AL$4,'Tüpoloogia tabel'!$C$1:$T$51,MATCH($A170,'Tüpoloogia tabel'!$C$1:$T$1,0),FALSE)</f>
        <v>0.8</v>
      </c>
      <c r="AM170" s="15">
        <f>VLOOKUP(AM$4,'Tüpoloogia tabel'!$C$1:$T$51,MATCH($A170,'Tüpoloogia tabel'!$C$1:$T$1,0),FALSE)</f>
        <v>0.7</v>
      </c>
      <c r="AN170" s="15">
        <f>VLOOKUP(AN$4,'Tüpoloogia tabel'!$C$1:$T$51,MATCH($A170,'Tüpoloogia tabel'!$C$1:$T$1,0),FALSE)</f>
        <v>0.7</v>
      </c>
      <c r="AO170" s="15">
        <f>VLOOKUP(AO$4,'Tüpoloogia tabel'!$C$1:$T$51,MATCH($A170,'Tüpoloogia tabel'!$C$1:$T$1,0),FALSE)</f>
        <v>2.99</v>
      </c>
      <c r="AP170" s="15">
        <f>VLOOKUP(AP$4,'Tüpoloogia tabel'!$C$1:$T$51,MATCH($A170,'Tüpoloogia tabel'!$C$1:$T$1,0),FALSE)</f>
        <v>2</v>
      </c>
      <c r="AQ170" s="15">
        <f>VLOOKUP(AQ$4,'Tüpoloogia tabel'!$C$1:$T$51,MATCH($A170,'Tüpoloogia tabel'!$C$1:$T$1,0),FALSE)</f>
        <v>2.9</v>
      </c>
      <c r="AR170" s="16">
        <f>VLOOKUP(AR$4,'Tüpoloogia tabel'!$C$1:$T$51,MATCH($A170,'Tüpoloogia tabel'!$C$1:$T$1,0),FALSE)</f>
        <v>0.26</v>
      </c>
      <c r="AS170" s="16">
        <f>VLOOKUP(AS$4,'Tüpoloogia tabel'!$C$1:$T$51,MATCH($A170,'Tüpoloogia tabel'!$C$1:$T$1,0),FALSE)</f>
        <v>0.49</v>
      </c>
      <c r="AT170" s="16">
        <f>VLOOKUP(AT$4,'Tüpoloogia tabel'!$C$1:$T$51,MATCH($A170,'Tüpoloogia tabel'!$C$1:$T$1,0),FALSE)</f>
        <v>0.40500000000000003</v>
      </c>
      <c r="AU170" s="16">
        <f>VLOOKUP(AU$4,'Tüpoloogia tabel'!$C$1:$T$51,MATCH($A170,'Tüpoloogia tabel'!$C$1:$T$1,0),FALSE)</f>
        <v>0.15</v>
      </c>
      <c r="AV170" s="16">
        <f>VLOOKUP(AV$4,'Tüpoloogia tabel'!$C$1:$T$51,MATCH($A170,'Tüpoloogia tabel'!$C$1:$T$1,0),FALSE)</f>
        <v>0.2</v>
      </c>
      <c r="AW170" s="16">
        <f>VLOOKUP(AW$4,'Tüpoloogia tabel'!$C$1:$T$51,MATCH($A170,'Tüpoloogia tabel'!$C$1:$T$1,0),FALSE)</f>
        <v>0.01</v>
      </c>
      <c r="AX170" s="16">
        <f>VLOOKUP(AX$4,'Tüpoloogia tabel'!$C$1:$T$51,MATCH($A170,'Tüpoloogia tabel'!$C$1:$T$1,0),FALSE)</f>
        <v>0</v>
      </c>
      <c r="AY170" s="16">
        <f>VLOOKUP(AY$4,'Tüpoloogia tabel'!$C$1:$T$51,MATCH($A170,'Tüpoloogia tabel'!$C$1:$T$1,0),FALSE)</f>
        <v>0.42</v>
      </c>
      <c r="AZ170" s="16">
        <f>VLOOKUP(AZ$4,'Tüpoloogia tabel'!$C$1:$T$51,MATCH($A170,'Tüpoloogia tabel'!$C$1:$T$1,0),FALSE)</f>
        <v>4.4000000000000004</v>
      </c>
      <c r="BA170" s="232">
        <f>VLOOKUP(BA$4,'Tüpoloogia tabel'!$C$1:$T$51,MATCH($A170,'Tüpoloogia tabel'!$C$1:$T$1,0),FALSE)</f>
        <v>0.30000000000000049</v>
      </c>
      <c r="BB170" s="232">
        <f>VLOOKUP(BB$4,'Tüpoloogia tabel'!$C$1:$T$51,MATCH($A170,'Tüpoloogia tabel'!$C$1:$T$1,0),FALSE)</f>
        <v>0.41499999999999998</v>
      </c>
      <c r="BC170" s="232">
        <f>VLOOKUP(BC$4,'Tüpoloogia tabel'!$C$1:$T$51,MATCH($A170,'Tüpoloogia tabel'!$C$1:$T$1,0),FALSE)</f>
        <v>0.35</v>
      </c>
      <c r="BD170" s="232">
        <f>VLOOKUP(BD$4,'Tüpoloogia tabel'!$C$1:$T$51,MATCH($A170,'Tüpoloogia tabel'!$C$1:$T$1,0),FALSE)</f>
        <v>0.35</v>
      </c>
      <c r="BE170" s="232">
        <f>VLOOKUP(BE$4,'Tüpoloogia tabel'!$C$1:$T$51,MATCH($A170,'Tüpoloogia tabel'!$C$1:$T$1,0),FALSE)</f>
        <v>0.30000000000000049</v>
      </c>
      <c r="BF170" s="16">
        <f>VLOOKUP(BF$4,'Tüpoloogia tabel'!$C$1:$T$51,MATCH($A170,'Tüpoloogia tabel'!$C$1:$T$1,0),FALSE)</f>
        <v>1.8000000000000023</v>
      </c>
      <c r="BG170" s="16">
        <f>VLOOKUP(BG$4,'Tüpoloogia tabel'!$C$1:$T$51,MATCH($A170,'Tüpoloogia tabel'!$C$1:$T$1,0),FALSE)</f>
        <v>2.1999999999999957</v>
      </c>
      <c r="BH170" s="16">
        <f>VLOOKUP(BH$4,'Tüpoloogia tabel'!$C$1:$T$51,MATCH($A170,'Tüpoloogia tabel'!$C$1:$T$1,0),FALSE)</f>
        <v>1.4599999999999991</v>
      </c>
      <c r="BI170" s="16">
        <f>VLOOKUP(BI$4,'Tüpoloogia tabel'!$C$1:$T$51,MATCH($A170,'Tüpoloogia tabel'!$C$1:$T$1,0),FALSE)</f>
        <v>1.5793333333333326</v>
      </c>
      <c r="BJ170" s="16">
        <f>VLOOKUP(BJ$4,'Tüpoloogia tabel'!$C$1:$T$51,MATCH($A170,'Tüpoloogia tabel'!$C$1:$T$1,0),FALSE)</f>
        <v>0.8</v>
      </c>
      <c r="BK170" s="16">
        <f>VLOOKUP(BK$4,'Tüpoloogia tabel'!$C$1:$T$51,MATCH($A170,'Tüpoloogia tabel'!$C$1:$T$1,0),FALSE)</f>
        <v>2.0649999999999999</v>
      </c>
      <c r="BL170" s="216">
        <f t="shared" si="174"/>
        <v>1617.2571460734009</v>
      </c>
      <c r="BM170" s="1">
        <v>4</v>
      </c>
      <c r="BN170" s="1">
        <v>0</v>
      </c>
      <c r="BO170" s="1">
        <f t="shared" si="175"/>
        <v>10</v>
      </c>
      <c r="BP170" s="217">
        <f t="shared" si="176"/>
        <v>158.53058694088227</v>
      </c>
      <c r="BQ170" s="217">
        <f t="shared" ref="BQ170:BS170" si="224">BP170</f>
        <v>158.53058694088227</v>
      </c>
      <c r="BR170" s="217">
        <f t="shared" si="224"/>
        <v>158.53058694088227</v>
      </c>
      <c r="BS170" s="217">
        <f t="shared" si="224"/>
        <v>158.53058694088227</v>
      </c>
      <c r="BT170" s="217">
        <f t="shared" si="178"/>
        <v>0</v>
      </c>
      <c r="BU170" s="217">
        <f t="shared" si="179"/>
        <v>95.58821750244816</v>
      </c>
      <c r="BV170" s="217">
        <f t="shared" si="180"/>
        <v>105.70979659304413</v>
      </c>
      <c r="BW170" s="217">
        <f t="shared" si="181"/>
        <v>212.6625779223005</v>
      </c>
      <c r="BX170" s="216">
        <f t="shared" si="182"/>
        <v>8.1322970754444321E-2</v>
      </c>
      <c r="BY170" s="216">
        <f t="shared" si="186"/>
        <v>98.075502729859849</v>
      </c>
      <c r="BZ170" s="216">
        <f t="shared" si="187"/>
        <v>1927.9952267255612</v>
      </c>
      <c r="CA170" s="216">
        <f t="shared" si="188"/>
        <v>1715.3326488032608</v>
      </c>
      <c r="CB170" s="218">
        <f t="shared" si="183"/>
        <v>2.8205868958417049</v>
      </c>
    </row>
    <row r="171" spans="1:80" x14ac:dyDescent="0.25">
      <c r="A171" s="248" t="s">
        <v>475</v>
      </c>
      <c r="B171" s="231" t="s">
        <v>699</v>
      </c>
      <c r="C171" s="231" t="s">
        <v>462</v>
      </c>
      <c r="D171" s="249">
        <v>4</v>
      </c>
      <c r="E171" s="249">
        <v>2</v>
      </c>
      <c r="F171" s="250"/>
      <c r="G171" s="15">
        <f>(VLOOKUP(G$4,'Tüpoloogia tabel'!$C$1:$T$51,MATCH($A171,'Tüpoloogia tabel'!$C$1:$T$1,0),FALSE))*D171</f>
        <v>803.53439343216962</v>
      </c>
      <c r="H171" s="15">
        <f>(VLOOKUP(H$4,'Tüpoloogia tabel'!$C$1:$T$51,MATCH($A171,'Tüpoloogia tabel'!$C$1:$T$1,0),FALSE))*D171*E171</f>
        <v>19.693892760356174</v>
      </c>
      <c r="I171" s="15">
        <f>(VLOOKUP(I$4,'Tüpoloogia tabel'!$C$1:$T$51,MATCH($A171,'Tüpoloogia tabel'!$C$1:$T$1,0),FALSE))*D171*E171</f>
        <v>68.470574001958525</v>
      </c>
      <c r="J171" s="15">
        <f>(VLOOKUP(J$4,'Tüpoloogia tabel'!$C$1:$T$51,MATCH($A171,'Tüpoloogia tabel'!$C$1:$T$1,0),FALSE))*D171*E171</f>
        <v>1520.6439455717252</v>
      </c>
      <c r="K171" s="15">
        <f>(VLOOKUP(K$4,'Tüpoloogia tabel'!$C$1:$T$51,MATCH($A171,'Tüpoloogia tabel'!$C$1:$T$1,0),FALSE))*D171*E171</f>
        <v>1216.294843695202</v>
      </c>
      <c r="L171" s="244">
        <f>VLOOKUP(L$4,'Tüpoloogia tabel'!$C$1:$T$51,MATCH($A171,'Tüpoloogia tabel'!$C$1:$T$1,0),FALSE)</f>
        <v>38.414634146341463</v>
      </c>
      <c r="M171" s="228">
        <f>VLOOKUP(M$4,'Tüpoloogia tabel'!$C$1:$T$51,MATCH($A171,'Tüpoloogia tabel'!$C$1:$T$1,0),FALSE)</f>
        <v>58.536585365853654</v>
      </c>
      <c r="N171" s="228">
        <f>VLOOKUP(N$4,'Tüpoloogia tabel'!$C$1:$T$51,MATCH($A171,'Tüpoloogia tabel'!$C$1:$T$1,0),FALSE)</f>
        <v>95.121951219512198</v>
      </c>
      <c r="O171" s="245">
        <f>VLOOKUP(O$4,'Tüpoloogia tabel'!$C$1:$T$51,MATCH($A171,'Tüpoloogia tabel'!$C$1:$T$1,0),FALSE)</f>
        <v>0.22223966917021121</v>
      </c>
      <c r="P171" s="228">
        <f>VLOOKUP(P$4,'Tüpoloogia tabel'!$C$1:$T$51,MATCH($A171,'Tüpoloogia tabel'!$C$1:$T$1,0),FALSE)</f>
        <v>15.24390243902439</v>
      </c>
      <c r="Q171" s="335">
        <f t="shared" si="167"/>
        <v>1396.1657119285076</v>
      </c>
      <c r="R171" s="336">
        <f t="shared" si="184"/>
        <v>1070.0423060027238</v>
      </c>
      <c r="S171" s="14">
        <f t="shared" si="168"/>
        <v>803.53439343216962</v>
      </c>
      <c r="T171" s="336">
        <f t="shared" si="169"/>
        <v>803.53439343216962</v>
      </c>
      <c r="U171" s="4">
        <f t="shared" si="170"/>
        <v>15.839999999999989</v>
      </c>
      <c r="V171" s="337">
        <f t="shared" si="171"/>
        <v>310.28340592578394</v>
      </c>
      <c r="W171" s="338">
        <f t="shared" si="172"/>
        <v>2.761691949791893</v>
      </c>
      <c r="X171" s="228">
        <f>VLOOKUP(X$4,'Tüpoloogia tabel'!$C$1:$T$51,MATCH($A171,'Tüpoloogia tabel'!$C$1:$T$1,0),FALSE)</f>
        <v>217.7103448275862</v>
      </c>
      <c r="Y171" s="228">
        <f>VLOOKUP(Y$4,'Tüpoloogia tabel'!$C$1:$T$51,MATCH($A171,'Tüpoloogia tabel'!$C$1:$T$1,0),FALSE)</f>
        <v>139.35862068965517</v>
      </c>
      <c r="Z171" s="229">
        <f>VLOOKUP(Z$4,'Tüpoloogia tabel'!$C$1:$T$51,MATCH($A171,'Tüpoloogia tabel'!$C$1:$T$1,0),FALSE)</f>
        <v>46.4</v>
      </c>
      <c r="AA171" s="235"/>
      <c r="AB171" s="235"/>
      <c r="AC171" s="15">
        <f>VLOOKUP(AC$4,'Tüpoloogia tabel'!$C$1:$T$51,MATCH($A171,'Tüpoloogia tabel'!$C$1:$T$1,0),FALSE)</f>
        <v>3.6636504065040651</v>
      </c>
      <c r="AD171" s="15">
        <f>VLOOKUP(AD$4,'Tüpoloogia tabel'!$C$1:$T$51,MATCH($A171,'Tüpoloogia tabel'!$C$1:$T$1,0),FALSE)</f>
        <v>2.5</v>
      </c>
      <c r="AE171" s="15">
        <f>VLOOKUP(AE$4,'Tüpoloogia tabel'!$C$1:$T$51,MATCH($A171,'Tüpoloogia tabel'!$C$1:$T$1,0),FALSE)</f>
        <v>2.2000000000000002</v>
      </c>
      <c r="AF171" s="15">
        <f>VLOOKUP(AF$4,'Tüpoloogia tabel'!$C$1:$T$51,MATCH($A171,'Tüpoloogia tabel'!$C$1:$T$1,0),FALSE)</f>
        <v>11.821259842519693</v>
      </c>
      <c r="AG171" s="15">
        <f>VLOOKUP(AG$4,'Tüpoloogia tabel'!$C$1:$T$51,MATCH($A171,'Tüpoloogia tabel'!$C$1:$T$1,0),FALSE)</f>
        <v>16.861008406980361</v>
      </c>
      <c r="AH171" s="15">
        <f>(VLOOKUP(AH$4,'Tüpoloogia tabel'!$C$1:$T$51,MATCH($A171,'Tüpoloogia tabel'!$C$1:$T$1,0),FALSE))*E171</f>
        <v>5</v>
      </c>
      <c r="AI171" s="15">
        <f>(VLOOKUP(AI$4,'Tüpoloogia tabel'!$C$1:$T$51,MATCH($A171,'Tüpoloogia tabel'!$C$1:$T$1,0),FALSE))*D171*E171</f>
        <v>4017.671967160848</v>
      </c>
      <c r="AJ171" s="15">
        <f t="shared" si="173"/>
        <v>158.53058694088227</v>
      </c>
      <c r="AK171" s="15">
        <f>VLOOKUP(AK$4,'Tüpoloogia tabel'!$C$1:$T$51,MATCH($A171,'Tüpoloogia tabel'!$C$1:$T$1,0),FALSE)</f>
        <v>0.8</v>
      </c>
      <c r="AL171" s="15">
        <f>VLOOKUP(AL$4,'Tüpoloogia tabel'!$C$1:$T$51,MATCH($A171,'Tüpoloogia tabel'!$C$1:$T$1,0),FALSE)</f>
        <v>0.8</v>
      </c>
      <c r="AM171" s="15">
        <f>VLOOKUP(AM$4,'Tüpoloogia tabel'!$C$1:$T$51,MATCH($A171,'Tüpoloogia tabel'!$C$1:$T$1,0),FALSE)</f>
        <v>0.7</v>
      </c>
      <c r="AN171" s="15">
        <f>VLOOKUP(AN$4,'Tüpoloogia tabel'!$C$1:$T$51,MATCH($A171,'Tüpoloogia tabel'!$C$1:$T$1,0),FALSE)</f>
        <v>0.7</v>
      </c>
      <c r="AO171" s="15">
        <f>VLOOKUP(AO$4,'Tüpoloogia tabel'!$C$1:$T$51,MATCH($A171,'Tüpoloogia tabel'!$C$1:$T$1,0),FALSE)</f>
        <v>2.99</v>
      </c>
      <c r="AP171" s="15">
        <f>VLOOKUP(AP$4,'Tüpoloogia tabel'!$C$1:$T$51,MATCH($A171,'Tüpoloogia tabel'!$C$1:$T$1,0),FALSE)</f>
        <v>2</v>
      </c>
      <c r="AQ171" s="15">
        <f>VLOOKUP(AQ$4,'Tüpoloogia tabel'!$C$1:$T$51,MATCH($A171,'Tüpoloogia tabel'!$C$1:$T$1,0),FALSE)</f>
        <v>2.9</v>
      </c>
      <c r="AR171" s="16">
        <f>VLOOKUP(AR$4,'Tüpoloogia tabel'!$C$1:$T$51,MATCH($A171,'Tüpoloogia tabel'!$C$1:$T$1,0),FALSE)</f>
        <v>0.26</v>
      </c>
      <c r="AS171" s="16">
        <f>VLOOKUP(AS$4,'Tüpoloogia tabel'!$C$1:$T$51,MATCH($A171,'Tüpoloogia tabel'!$C$1:$T$1,0),FALSE)</f>
        <v>0.49</v>
      </c>
      <c r="AT171" s="16">
        <f>VLOOKUP(AT$4,'Tüpoloogia tabel'!$C$1:$T$51,MATCH($A171,'Tüpoloogia tabel'!$C$1:$T$1,0),FALSE)</f>
        <v>0.40500000000000003</v>
      </c>
      <c r="AU171" s="16">
        <f>VLOOKUP(AU$4,'Tüpoloogia tabel'!$C$1:$T$51,MATCH($A171,'Tüpoloogia tabel'!$C$1:$T$1,0),FALSE)</f>
        <v>0.15</v>
      </c>
      <c r="AV171" s="16">
        <f>VLOOKUP(AV$4,'Tüpoloogia tabel'!$C$1:$T$51,MATCH($A171,'Tüpoloogia tabel'!$C$1:$T$1,0),FALSE)</f>
        <v>0.2</v>
      </c>
      <c r="AW171" s="16">
        <f>VLOOKUP(AW$4,'Tüpoloogia tabel'!$C$1:$T$51,MATCH($A171,'Tüpoloogia tabel'!$C$1:$T$1,0),FALSE)</f>
        <v>0.01</v>
      </c>
      <c r="AX171" s="16">
        <f>VLOOKUP(AX$4,'Tüpoloogia tabel'!$C$1:$T$51,MATCH($A171,'Tüpoloogia tabel'!$C$1:$T$1,0),FALSE)</f>
        <v>0</v>
      </c>
      <c r="AY171" s="16">
        <f>VLOOKUP(AY$4,'Tüpoloogia tabel'!$C$1:$T$51,MATCH($A171,'Tüpoloogia tabel'!$C$1:$T$1,0),FALSE)</f>
        <v>0.42</v>
      </c>
      <c r="AZ171" s="16">
        <f>VLOOKUP(AZ$4,'Tüpoloogia tabel'!$C$1:$T$51,MATCH($A171,'Tüpoloogia tabel'!$C$1:$T$1,0),FALSE)</f>
        <v>4.4000000000000004</v>
      </c>
      <c r="BA171" s="232">
        <f>VLOOKUP(BA$4,'Tüpoloogia tabel'!$C$1:$T$51,MATCH($A171,'Tüpoloogia tabel'!$C$1:$T$1,0),FALSE)</f>
        <v>0.30000000000000049</v>
      </c>
      <c r="BB171" s="232">
        <f>VLOOKUP(BB$4,'Tüpoloogia tabel'!$C$1:$T$51,MATCH($A171,'Tüpoloogia tabel'!$C$1:$T$1,0),FALSE)</f>
        <v>0.41499999999999998</v>
      </c>
      <c r="BC171" s="232">
        <f>VLOOKUP(BC$4,'Tüpoloogia tabel'!$C$1:$T$51,MATCH($A171,'Tüpoloogia tabel'!$C$1:$T$1,0),FALSE)</f>
        <v>0.35</v>
      </c>
      <c r="BD171" s="232">
        <f>VLOOKUP(BD$4,'Tüpoloogia tabel'!$C$1:$T$51,MATCH($A171,'Tüpoloogia tabel'!$C$1:$T$1,0),FALSE)</f>
        <v>0.35</v>
      </c>
      <c r="BE171" s="232">
        <f>VLOOKUP(BE$4,'Tüpoloogia tabel'!$C$1:$T$51,MATCH($A171,'Tüpoloogia tabel'!$C$1:$T$1,0),FALSE)</f>
        <v>0.30000000000000049</v>
      </c>
      <c r="BF171" s="16">
        <f>VLOOKUP(BF$4,'Tüpoloogia tabel'!$C$1:$T$51,MATCH($A171,'Tüpoloogia tabel'!$C$1:$T$1,0),FALSE)</f>
        <v>1.8000000000000023</v>
      </c>
      <c r="BG171" s="16">
        <f>VLOOKUP(BG$4,'Tüpoloogia tabel'!$C$1:$T$51,MATCH($A171,'Tüpoloogia tabel'!$C$1:$T$1,0),FALSE)</f>
        <v>2.1999999999999957</v>
      </c>
      <c r="BH171" s="16">
        <f>VLOOKUP(BH$4,'Tüpoloogia tabel'!$C$1:$T$51,MATCH($A171,'Tüpoloogia tabel'!$C$1:$T$1,0),FALSE)</f>
        <v>1.4599999999999991</v>
      </c>
      <c r="BI171" s="16">
        <f>VLOOKUP(BI$4,'Tüpoloogia tabel'!$C$1:$T$51,MATCH($A171,'Tüpoloogia tabel'!$C$1:$T$1,0),FALSE)</f>
        <v>1.5793333333333326</v>
      </c>
      <c r="BJ171" s="16">
        <f>VLOOKUP(BJ$4,'Tüpoloogia tabel'!$C$1:$T$51,MATCH($A171,'Tüpoloogia tabel'!$C$1:$T$1,0),FALSE)</f>
        <v>0.8</v>
      </c>
      <c r="BK171" s="16">
        <f>VLOOKUP(BK$4,'Tüpoloogia tabel'!$C$1:$T$51,MATCH($A171,'Tüpoloogia tabel'!$C$1:$T$1,0),FALSE)</f>
        <v>2.0649999999999999</v>
      </c>
      <c r="BL171" s="216">
        <f t="shared" si="174"/>
        <v>2744.6105873945799</v>
      </c>
      <c r="BM171" s="1">
        <v>4</v>
      </c>
      <c r="BN171" s="1">
        <v>0</v>
      </c>
      <c r="BO171" s="1">
        <f t="shared" si="175"/>
        <v>20</v>
      </c>
      <c r="BP171" s="217">
        <f t="shared" si="176"/>
        <v>158.53058694088227</v>
      </c>
      <c r="BQ171" s="217">
        <f t="shared" ref="BQ171:BS171" si="225">BP171</f>
        <v>158.53058694088227</v>
      </c>
      <c r="BR171" s="217">
        <f t="shared" si="225"/>
        <v>158.53058694088227</v>
      </c>
      <c r="BS171" s="217">
        <f t="shared" si="225"/>
        <v>158.53058694088227</v>
      </c>
      <c r="BT171" s="217">
        <f t="shared" si="178"/>
        <v>158.53058694088227</v>
      </c>
      <c r="BU171" s="217">
        <f t="shared" si="179"/>
        <v>362.35287000979264</v>
      </c>
      <c r="BV171" s="217">
        <f t="shared" si="180"/>
        <v>408.98767979543123</v>
      </c>
      <c r="BW171" s="217">
        <f t="shared" si="181"/>
        <v>344.22459473671188</v>
      </c>
      <c r="BX171" s="216">
        <f t="shared" si="182"/>
        <v>0.22404352924969864</v>
      </c>
      <c r="BY171" s="216">
        <f t="shared" si="186"/>
        <v>270.19649627513655</v>
      </c>
      <c r="BZ171" s="216">
        <f t="shared" si="187"/>
        <v>3359.031678406428</v>
      </c>
      <c r="CA171" s="216">
        <f t="shared" si="188"/>
        <v>3014.8070836697166</v>
      </c>
      <c r="CB171" s="218">
        <f t="shared" si="183"/>
        <v>2.4786811350038196</v>
      </c>
    </row>
    <row r="172" spans="1:80" x14ac:dyDescent="0.25">
      <c r="A172" s="248" t="s">
        <v>475</v>
      </c>
      <c r="B172" s="231" t="s">
        <v>700</v>
      </c>
      <c r="C172" s="231" t="s">
        <v>462</v>
      </c>
      <c r="D172" s="249">
        <v>4</v>
      </c>
      <c r="E172" s="249">
        <v>3</v>
      </c>
      <c r="F172" s="250"/>
      <c r="G172" s="15">
        <f>(VLOOKUP(G$4,'Tüpoloogia tabel'!$C$1:$T$51,MATCH($A172,'Tüpoloogia tabel'!$C$1:$T$1,0),FALSE))*D172</f>
        <v>803.53439343216962</v>
      </c>
      <c r="H172" s="15">
        <f>(VLOOKUP(H$4,'Tüpoloogia tabel'!$C$1:$T$51,MATCH($A172,'Tüpoloogia tabel'!$C$1:$T$1,0),FALSE))*D172*E172</f>
        <v>29.54083914053426</v>
      </c>
      <c r="I172" s="15">
        <f>(VLOOKUP(I$4,'Tüpoloogia tabel'!$C$1:$T$51,MATCH($A172,'Tüpoloogia tabel'!$C$1:$T$1,0),FALSE))*D172*E172</f>
        <v>102.70586100293778</v>
      </c>
      <c r="J172" s="15">
        <f>(VLOOKUP(J$4,'Tüpoloogia tabel'!$C$1:$T$51,MATCH($A172,'Tüpoloogia tabel'!$C$1:$T$1,0),FALSE))*D172*E172</f>
        <v>2280.9659183575877</v>
      </c>
      <c r="K172" s="15">
        <f>(VLOOKUP(K$4,'Tüpoloogia tabel'!$C$1:$T$51,MATCH($A172,'Tüpoloogia tabel'!$C$1:$T$1,0),FALSE))*D172*E172</f>
        <v>1824.4422655428029</v>
      </c>
      <c r="L172" s="244">
        <f>VLOOKUP(L$4,'Tüpoloogia tabel'!$C$1:$T$51,MATCH($A172,'Tüpoloogia tabel'!$C$1:$T$1,0),FALSE)</f>
        <v>38.414634146341463</v>
      </c>
      <c r="M172" s="228">
        <f>VLOOKUP(M$4,'Tüpoloogia tabel'!$C$1:$T$51,MATCH($A172,'Tüpoloogia tabel'!$C$1:$T$1,0),FALSE)</f>
        <v>58.536585365853654</v>
      </c>
      <c r="N172" s="228">
        <f>VLOOKUP(N$4,'Tüpoloogia tabel'!$C$1:$T$51,MATCH($A172,'Tüpoloogia tabel'!$C$1:$T$1,0),FALSE)</f>
        <v>95.121951219512198</v>
      </c>
      <c r="O172" s="245">
        <f>VLOOKUP(O$4,'Tüpoloogia tabel'!$C$1:$T$51,MATCH($A172,'Tüpoloogia tabel'!$C$1:$T$1,0),FALSE)</f>
        <v>0.22223966917021121</v>
      </c>
      <c r="P172" s="228">
        <f>VLOOKUP(P$4,'Tüpoloogia tabel'!$C$1:$T$51,MATCH($A172,'Tüpoloogia tabel'!$C$1:$T$1,0),FALSE)</f>
        <v>15.24390243902439</v>
      </c>
      <c r="Q172" s="335">
        <f t="shared" si="167"/>
        <v>3105.9090723115828</v>
      </c>
      <c r="R172" s="336">
        <f t="shared" si="184"/>
        <v>2399.8128676082988</v>
      </c>
      <c r="S172" s="14">
        <f t="shared" si="168"/>
        <v>803.53439343216962</v>
      </c>
      <c r="T172" s="336">
        <f t="shared" si="169"/>
        <v>803.53439343216962</v>
      </c>
      <c r="U172" s="4">
        <f t="shared" si="170"/>
        <v>15.839999999999989</v>
      </c>
      <c r="V172" s="337">
        <f t="shared" si="171"/>
        <v>690.25620470328374</v>
      </c>
      <c r="W172" s="338">
        <f t="shared" si="172"/>
        <v>3.1469272540566275</v>
      </c>
      <c r="X172" s="228">
        <f>VLOOKUP(X$4,'Tüpoloogia tabel'!$C$1:$T$51,MATCH($A172,'Tüpoloogia tabel'!$C$1:$T$1,0),FALSE)</f>
        <v>217.7103448275862</v>
      </c>
      <c r="Y172" s="228">
        <f>VLOOKUP(Y$4,'Tüpoloogia tabel'!$C$1:$T$51,MATCH($A172,'Tüpoloogia tabel'!$C$1:$T$1,0),FALSE)</f>
        <v>139.35862068965517</v>
      </c>
      <c r="Z172" s="229">
        <f>VLOOKUP(Z$4,'Tüpoloogia tabel'!$C$1:$T$51,MATCH($A172,'Tüpoloogia tabel'!$C$1:$T$1,0),FALSE)</f>
        <v>46.4</v>
      </c>
      <c r="AA172" s="235"/>
      <c r="AB172" s="235"/>
      <c r="AC172" s="15">
        <f>VLOOKUP(AC$4,'Tüpoloogia tabel'!$C$1:$T$51,MATCH($A172,'Tüpoloogia tabel'!$C$1:$T$1,0),FALSE)</f>
        <v>3.6636504065040651</v>
      </c>
      <c r="AD172" s="15">
        <f>VLOOKUP(AD$4,'Tüpoloogia tabel'!$C$1:$T$51,MATCH($A172,'Tüpoloogia tabel'!$C$1:$T$1,0),FALSE)</f>
        <v>2.5</v>
      </c>
      <c r="AE172" s="15">
        <f>VLOOKUP(AE$4,'Tüpoloogia tabel'!$C$1:$T$51,MATCH($A172,'Tüpoloogia tabel'!$C$1:$T$1,0),FALSE)</f>
        <v>2.2000000000000002</v>
      </c>
      <c r="AF172" s="15">
        <f>VLOOKUP(AF$4,'Tüpoloogia tabel'!$C$1:$T$51,MATCH($A172,'Tüpoloogia tabel'!$C$1:$T$1,0),FALSE)</f>
        <v>11.821259842519693</v>
      </c>
      <c r="AG172" s="15">
        <f>VLOOKUP(AG$4,'Tüpoloogia tabel'!$C$1:$T$51,MATCH($A172,'Tüpoloogia tabel'!$C$1:$T$1,0),FALSE)</f>
        <v>16.861008406980361</v>
      </c>
      <c r="AH172" s="15">
        <f>(VLOOKUP(AH$4,'Tüpoloogia tabel'!$C$1:$T$51,MATCH($A172,'Tüpoloogia tabel'!$C$1:$T$1,0),FALSE))*E172</f>
        <v>7.5</v>
      </c>
      <c r="AI172" s="15">
        <f>(VLOOKUP(AI$4,'Tüpoloogia tabel'!$C$1:$T$51,MATCH($A172,'Tüpoloogia tabel'!$C$1:$T$1,0),FALSE))*D172*E172</f>
        <v>6026.507950741272</v>
      </c>
      <c r="AJ172" s="15">
        <f t="shared" si="173"/>
        <v>158.53058694088227</v>
      </c>
      <c r="AK172" s="15">
        <f>VLOOKUP(AK$4,'Tüpoloogia tabel'!$C$1:$T$51,MATCH($A172,'Tüpoloogia tabel'!$C$1:$T$1,0),FALSE)</f>
        <v>0.8</v>
      </c>
      <c r="AL172" s="15">
        <f>VLOOKUP(AL$4,'Tüpoloogia tabel'!$C$1:$T$51,MATCH($A172,'Tüpoloogia tabel'!$C$1:$T$1,0),FALSE)</f>
        <v>0.8</v>
      </c>
      <c r="AM172" s="15">
        <f>VLOOKUP(AM$4,'Tüpoloogia tabel'!$C$1:$T$51,MATCH($A172,'Tüpoloogia tabel'!$C$1:$T$1,0),FALSE)</f>
        <v>0.7</v>
      </c>
      <c r="AN172" s="15">
        <f>VLOOKUP(AN$4,'Tüpoloogia tabel'!$C$1:$T$51,MATCH($A172,'Tüpoloogia tabel'!$C$1:$T$1,0),FALSE)</f>
        <v>0.7</v>
      </c>
      <c r="AO172" s="15">
        <f>VLOOKUP(AO$4,'Tüpoloogia tabel'!$C$1:$T$51,MATCH($A172,'Tüpoloogia tabel'!$C$1:$T$1,0),FALSE)</f>
        <v>2.99</v>
      </c>
      <c r="AP172" s="15">
        <f>VLOOKUP(AP$4,'Tüpoloogia tabel'!$C$1:$T$51,MATCH($A172,'Tüpoloogia tabel'!$C$1:$T$1,0),FALSE)</f>
        <v>2</v>
      </c>
      <c r="AQ172" s="15">
        <f>VLOOKUP(AQ$4,'Tüpoloogia tabel'!$C$1:$T$51,MATCH($A172,'Tüpoloogia tabel'!$C$1:$T$1,0),FALSE)</f>
        <v>2.9</v>
      </c>
      <c r="AR172" s="16">
        <f>VLOOKUP(AR$4,'Tüpoloogia tabel'!$C$1:$T$51,MATCH($A172,'Tüpoloogia tabel'!$C$1:$T$1,0),FALSE)</f>
        <v>0.26</v>
      </c>
      <c r="AS172" s="16">
        <f>VLOOKUP(AS$4,'Tüpoloogia tabel'!$C$1:$T$51,MATCH($A172,'Tüpoloogia tabel'!$C$1:$T$1,0),FALSE)</f>
        <v>0.49</v>
      </c>
      <c r="AT172" s="16">
        <f>VLOOKUP(AT$4,'Tüpoloogia tabel'!$C$1:$T$51,MATCH($A172,'Tüpoloogia tabel'!$C$1:$T$1,0),FALSE)</f>
        <v>0.40500000000000003</v>
      </c>
      <c r="AU172" s="16">
        <f>VLOOKUP(AU$4,'Tüpoloogia tabel'!$C$1:$T$51,MATCH($A172,'Tüpoloogia tabel'!$C$1:$T$1,0),FALSE)</f>
        <v>0.15</v>
      </c>
      <c r="AV172" s="16">
        <f>VLOOKUP(AV$4,'Tüpoloogia tabel'!$C$1:$T$51,MATCH($A172,'Tüpoloogia tabel'!$C$1:$T$1,0),FALSE)</f>
        <v>0.2</v>
      </c>
      <c r="AW172" s="16">
        <f>VLOOKUP(AW$4,'Tüpoloogia tabel'!$C$1:$T$51,MATCH($A172,'Tüpoloogia tabel'!$C$1:$T$1,0),FALSE)</f>
        <v>0.01</v>
      </c>
      <c r="AX172" s="16">
        <f>VLOOKUP(AX$4,'Tüpoloogia tabel'!$C$1:$T$51,MATCH($A172,'Tüpoloogia tabel'!$C$1:$T$1,0),FALSE)</f>
        <v>0</v>
      </c>
      <c r="AY172" s="16">
        <f>VLOOKUP(AY$4,'Tüpoloogia tabel'!$C$1:$T$51,MATCH($A172,'Tüpoloogia tabel'!$C$1:$T$1,0),FALSE)</f>
        <v>0.42</v>
      </c>
      <c r="AZ172" s="16">
        <f>VLOOKUP(AZ$4,'Tüpoloogia tabel'!$C$1:$T$51,MATCH($A172,'Tüpoloogia tabel'!$C$1:$T$1,0),FALSE)</f>
        <v>4.4000000000000004</v>
      </c>
      <c r="BA172" s="232">
        <f>VLOOKUP(BA$4,'Tüpoloogia tabel'!$C$1:$T$51,MATCH($A172,'Tüpoloogia tabel'!$C$1:$T$1,0),FALSE)</f>
        <v>0.30000000000000049</v>
      </c>
      <c r="BB172" s="232">
        <f>VLOOKUP(BB$4,'Tüpoloogia tabel'!$C$1:$T$51,MATCH($A172,'Tüpoloogia tabel'!$C$1:$T$1,0),FALSE)</f>
        <v>0.41499999999999998</v>
      </c>
      <c r="BC172" s="232">
        <f>VLOOKUP(BC$4,'Tüpoloogia tabel'!$C$1:$T$51,MATCH($A172,'Tüpoloogia tabel'!$C$1:$T$1,0),FALSE)</f>
        <v>0.35</v>
      </c>
      <c r="BD172" s="232">
        <f>VLOOKUP(BD$4,'Tüpoloogia tabel'!$C$1:$T$51,MATCH($A172,'Tüpoloogia tabel'!$C$1:$T$1,0),FALSE)</f>
        <v>0.35</v>
      </c>
      <c r="BE172" s="232">
        <f>VLOOKUP(BE$4,'Tüpoloogia tabel'!$C$1:$T$51,MATCH($A172,'Tüpoloogia tabel'!$C$1:$T$1,0),FALSE)</f>
        <v>0.30000000000000049</v>
      </c>
      <c r="BF172" s="16">
        <f>VLOOKUP(BF$4,'Tüpoloogia tabel'!$C$1:$T$51,MATCH($A172,'Tüpoloogia tabel'!$C$1:$T$1,0),FALSE)</f>
        <v>1.8000000000000023</v>
      </c>
      <c r="BG172" s="16">
        <f>VLOOKUP(BG$4,'Tüpoloogia tabel'!$C$1:$T$51,MATCH($A172,'Tüpoloogia tabel'!$C$1:$T$1,0),FALSE)</f>
        <v>2.1999999999999957</v>
      </c>
      <c r="BH172" s="16">
        <f>VLOOKUP(BH$4,'Tüpoloogia tabel'!$C$1:$T$51,MATCH($A172,'Tüpoloogia tabel'!$C$1:$T$1,0),FALSE)</f>
        <v>1.4599999999999991</v>
      </c>
      <c r="BI172" s="16">
        <f>VLOOKUP(BI$4,'Tüpoloogia tabel'!$C$1:$T$51,MATCH($A172,'Tüpoloogia tabel'!$C$1:$T$1,0),FALSE)</f>
        <v>1.5793333333333326</v>
      </c>
      <c r="BJ172" s="16">
        <f>VLOOKUP(BJ$4,'Tüpoloogia tabel'!$C$1:$T$51,MATCH($A172,'Tüpoloogia tabel'!$C$1:$T$1,0),FALSE)</f>
        <v>0.8</v>
      </c>
      <c r="BK172" s="16">
        <f>VLOOKUP(BK$4,'Tüpoloogia tabel'!$C$1:$T$51,MATCH($A172,'Tüpoloogia tabel'!$C$1:$T$1,0),FALSE)</f>
        <v>2.0649999999999999</v>
      </c>
      <c r="BL172" s="216">
        <f t="shared" si="174"/>
        <v>4606.3699141117886</v>
      </c>
      <c r="BM172" s="1">
        <v>4</v>
      </c>
      <c r="BN172" s="1">
        <v>0</v>
      </c>
      <c r="BO172" s="1">
        <f t="shared" si="175"/>
        <v>30</v>
      </c>
      <c r="BP172" s="217">
        <f t="shared" si="176"/>
        <v>158.53058694088227</v>
      </c>
      <c r="BQ172" s="217">
        <f t="shared" ref="BQ172:BS172" si="226">BP172</f>
        <v>158.53058694088227</v>
      </c>
      <c r="BR172" s="217">
        <f t="shared" si="226"/>
        <v>158.53058694088227</v>
      </c>
      <c r="BS172" s="217">
        <f t="shared" si="226"/>
        <v>158.53058694088227</v>
      </c>
      <c r="BT172" s="217">
        <f t="shared" si="178"/>
        <v>317.06117388176455</v>
      </c>
      <c r="BU172" s="217">
        <f t="shared" si="179"/>
        <v>800.29395752203322</v>
      </c>
      <c r="BV172" s="217">
        <f t="shared" si="180"/>
        <v>909.83364960716096</v>
      </c>
      <c r="BW172" s="217">
        <f t="shared" si="181"/>
        <v>558.76520792704719</v>
      </c>
      <c r="BX172" s="216">
        <f t="shared" si="182"/>
        <v>0.47782086803534762</v>
      </c>
      <c r="BY172" s="216">
        <f t="shared" si="186"/>
        <v>576.25196685062917</v>
      </c>
      <c r="BZ172" s="216">
        <f t="shared" si="187"/>
        <v>5741.3870888894653</v>
      </c>
      <c r="CA172" s="216">
        <f t="shared" si="188"/>
        <v>5182.6218809624179</v>
      </c>
      <c r="CB172" s="218">
        <f t="shared" si="183"/>
        <v>2.8406609399725231</v>
      </c>
    </row>
    <row r="173" spans="1:80" x14ac:dyDescent="0.25">
      <c r="A173" s="248" t="s">
        <v>475</v>
      </c>
      <c r="B173" s="231" t="s">
        <v>701</v>
      </c>
      <c r="C173" s="231" t="s">
        <v>462</v>
      </c>
      <c r="D173" s="249">
        <v>4</v>
      </c>
      <c r="E173" s="249">
        <v>4</v>
      </c>
      <c r="F173" s="250"/>
      <c r="G173" s="15">
        <f>(VLOOKUP(G$4,'Tüpoloogia tabel'!$C$1:$T$51,MATCH($A173,'Tüpoloogia tabel'!$C$1:$T$1,0),FALSE))*D173</f>
        <v>803.53439343216962</v>
      </c>
      <c r="H173" s="15">
        <f>(VLOOKUP(H$4,'Tüpoloogia tabel'!$C$1:$T$51,MATCH($A173,'Tüpoloogia tabel'!$C$1:$T$1,0),FALSE))*D173*E173</f>
        <v>39.387785520712349</v>
      </c>
      <c r="I173" s="15">
        <f>(VLOOKUP(I$4,'Tüpoloogia tabel'!$C$1:$T$51,MATCH($A173,'Tüpoloogia tabel'!$C$1:$T$1,0),FALSE))*D173*E173</f>
        <v>136.94114800391705</v>
      </c>
      <c r="J173" s="15">
        <f>(VLOOKUP(J$4,'Tüpoloogia tabel'!$C$1:$T$51,MATCH($A173,'Tüpoloogia tabel'!$C$1:$T$1,0),FALSE))*D173*E173</f>
        <v>3041.2878911434505</v>
      </c>
      <c r="K173" s="15">
        <f>(VLOOKUP(K$4,'Tüpoloogia tabel'!$C$1:$T$51,MATCH($A173,'Tüpoloogia tabel'!$C$1:$T$1,0),FALSE))*D173*E173</f>
        <v>2432.5896873904039</v>
      </c>
      <c r="L173" s="244">
        <f>VLOOKUP(L$4,'Tüpoloogia tabel'!$C$1:$T$51,MATCH($A173,'Tüpoloogia tabel'!$C$1:$T$1,0),FALSE)</f>
        <v>38.414634146341463</v>
      </c>
      <c r="M173" s="228">
        <f>VLOOKUP(M$4,'Tüpoloogia tabel'!$C$1:$T$51,MATCH($A173,'Tüpoloogia tabel'!$C$1:$T$1,0),FALSE)</f>
        <v>58.536585365853654</v>
      </c>
      <c r="N173" s="228">
        <f>VLOOKUP(N$4,'Tüpoloogia tabel'!$C$1:$T$51,MATCH($A173,'Tüpoloogia tabel'!$C$1:$T$1,0),FALSE)</f>
        <v>95.121951219512198</v>
      </c>
      <c r="O173" s="245">
        <f>VLOOKUP(O$4,'Tüpoloogia tabel'!$C$1:$T$51,MATCH($A173,'Tüpoloogia tabel'!$C$1:$T$1,0),FALSE)</f>
        <v>0.22223966917021121</v>
      </c>
      <c r="P173" s="228">
        <f>VLOOKUP(P$4,'Tüpoloogia tabel'!$C$1:$T$51,MATCH($A173,'Tüpoloogia tabel'!$C$1:$T$1,0),FALSE)</f>
        <v>15.24390243902439</v>
      </c>
      <c r="Q173" s="335">
        <f t="shared" si="167"/>
        <v>5490.0927689738728</v>
      </c>
      <c r="R173" s="336">
        <f t="shared" si="184"/>
        <v>4254.1363682833507</v>
      </c>
      <c r="S173" s="14">
        <f t="shared" si="168"/>
        <v>803.53439343216962</v>
      </c>
      <c r="T173" s="336">
        <f t="shared" si="169"/>
        <v>803.53439343216962</v>
      </c>
      <c r="U173" s="4">
        <f t="shared" si="170"/>
        <v>15.839999999999989</v>
      </c>
      <c r="V173" s="337">
        <f t="shared" si="171"/>
        <v>1220.1164006905224</v>
      </c>
      <c r="W173" s="338">
        <f t="shared" si="172"/>
        <v>3.6942112490402725</v>
      </c>
      <c r="X173" s="228">
        <f>VLOOKUP(X$4,'Tüpoloogia tabel'!$C$1:$T$51,MATCH($A173,'Tüpoloogia tabel'!$C$1:$T$1,0),FALSE)</f>
        <v>217.7103448275862</v>
      </c>
      <c r="Y173" s="228">
        <f>VLOOKUP(Y$4,'Tüpoloogia tabel'!$C$1:$T$51,MATCH($A173,'Tüpoloogia tabel'!$C$1:$T$1,0),FALSE)</f>
        <v>139.35862068965517</v>
      </c>
      <c r="Z173" s="229">
        <f>VLOOKUP(Z$4,'Tüpoloogia tabel'!$C$1:$T$51,MATCH($A173,'Tüpoloogia tabel'!$C$1:$T$1,0),FALSE)</f>
        <v>46.4</v>
      </c>
      <c r="AA173" s="235"/>
      <c r="AB173" s="235"/>
      <c r="AC173" s="15">
        <f>VLOOKUP(AC$4,'Tüpoloogia tabel'!$C$1:$T$51,MATCH($A173,'Tüpoloogia tabel'!$C$1:$T$1,0),FALSE)</f>
        <v>3.6636504065040651</v>
      </c>
      <c r="AD173" s="15">
        <f>VLOOKUP(AD$4,'Tüpoloogia tabel'!$C$1:$T$51,MATCH($A173,'Tüpoloogia tabel'!$C$1:$T$1,0),FALSE)</f>
        <v>2.5</v>
      </c>
      <c r="AE173" s="15">
        <f>VLOOKUP(AE$4,'Tüpoloogia tabel'!$C$1:$T$51,MATCH($A173,'Tüpoloogia tabel'!$C$1:$T$1,0),FALSE)</f>
        <v>2.2000000000000002</v>
      </c>
      <c r="AF173" s="15">
        <f>VLOOKUP(AF$4,'Tüpoloogia tabel'!$C$1:$T$51,MATCH($A173,'Tüpoloogia tabel'!$C$1:$T$1,0),FALSE)</f>
        <v>11.821259842519693</v>
      </c>
      <c r="AG173" s="15">
        <f>VLOOKUP(AG$4,'Tüpoloogia tabel'!$C$1:$T$51,MATCH($A173,'Tüpoloogia tabel'!$C$1:$T$1,0),FALSE)</f>
        <v>16.861008406980361</v>
      </c>
      <c r="AH173" s="15">
        <f>(VLOOKUP(AH$4,'Tüpoloogia tabel'!$C$1:$T$51,MATCH($A173,'Tüpoloogia tabel'!$C$1:$T$1,0),FALSE))*E173</f>
        <v>10</v>
      </c>
      <c r="AI173" s="15">
        <f>(VLOOKUP(AI$4,'Tüpoloogia tabel'!$C$1:$T$51,MATCH($A173,'Tüpoloogia tabel'!$C$1:$T$1,0),FALSE))*D173*E173</f>
        <v>8035.343934321696</v>
      </c>
      <c r="AJ173" s="15">
        <f t="shared" si="173"/>
        <v>158.53058694088227</v>
      </c>
      <c r="AK173" s="15">
        <f>VLOOKUP(AK$4,'Tüpoloogia tabel'!$C$1:$T$51,MATCH($A173,'Tüpoloogia tabel'!$C$1:$T$1,0),FALSE)</f>
        <v>0.8</v>
      </c>
      <c r="AL173" s="15">
        <f>VLOOKUP(AL$4,'Tüpoloogia tabel'!$C$1:$T$51,MATCH($A173,'Tüpoloogia tabel'!$C$1:$T$1,0),FALSE)</f>
        <v>0.8</v>
      </c>
      <c r="AM173" s="15">
        <f>VLOOKUP(AM$4,'Tüpoloogia tabel'!$C$1:$T$51,MATCH($A173,'Tüpoloogia tabel'!$C$1:$T$1,0),FALSE)</f>
        <v>0.7</v>
      </c>
      <c r="AN173" s="15">
        <f>VLOOKUP(AN$4,'Tüpoloogia tabel'!$C$1:$T$51,MATCH($A173,'Tüpoloogia tabel'!$C$1:$T$1,0),FALSE)</f>
        <v>0.7</v>
      </c>
      <c r="AO173" s="15">
        <f>VLOOKUP(AO$4,'Tüpoloogia tabel'!$C$1:$T$51,MATCH($A173,'Tüpoloogia tabel'!$C$1:$T$1,0),FALSE)</f>
        <v>2.99</v>
      </c>
      <c r="AP173" s="15">
        <f>VLOOKUP(AP$4,'Tüpoloogia tabel'!$C$1:$T$51,MATCH($A173,'Tüpoloogia tabel'!$C$1:$T$1,0),FALSE)</f>
        <v>2</v>
      </c>
      <c r="AQ173" s="15">
        <f>VLOOKUP(AQ$4,'Tüpoloogia tabel'!$C$1:$T$51,MATCH($A173,'Tüpoloogia tabel'!$C$1:$T$1,0),FALSE)</f>
        <v>2.9</v>
      </c>
      <c r="AR173" s="16">
        <f>VLOOKUP(AR$4,'Tüpoloogia tabel'!$C$1:$T$51,MATCH($A173,'Tüpoloogia tabel'!$C$1:$T$1,0),FALSE)</f>
        <v>0.26</v>
      </c>
      <c r="AS173" s="16">
        <f>VLOOKUP(AS$4,'Tüpoloogia tabel'!$C$1:$T$51,MATCH($A173,'Tüpoloogia tabel'!$C$1:$T$1,0),FALSE)</f>
        <v>0.49</v>
      </c>
      <c r="AT173" s="16">
        <f>VLOOKUP(AT$4,'Tüpoloogia tabel'!$C$1:$T$51,MATCH($A173,'Tüpoloogia tabel'!$C$1:$T$1,0),FALSE)</f>
        <v>0.40500000000000003</v>
      </c>
      <c r="AU173" s="16">
        <f>VLOOKUP(AU$4,'Tüpoloogia tabel'!$C$1:$T$51,MATCH($A173,'Tüpoloogia tabel'!$C$1:$T$1,0),FALSE)</f>
        <v>0.15</v>
      </c>
      <c r="AV173" s="16">
        <f>VLOOKUP(AV$4,'Tüpoloogia tabel'!$C$1:$T$51,MATCH($A173,'Tüpoloogia tabel'!$C$1:$T$1,0),FALSE)</f>
        <v>0.2</v>
      </c>
      <c r="AW173" s="16">
        <f>VLOOKUP(AW$4,'Tüpoloogia tabel'!$C$1:$T$51,MATCH($A173,'Tüpoloogia tabel'!$C$1:$T$1,0),FALSE)</f>
        <v>0.01</v>
      </c>
      <c r="AX173" s="16">
        <f>VLOOKUP(AX$4,'Tüpoloogia tabel'!$C$1:$T$51,MATCH($A173,'Tüpoloogia tabel'!$C$1:$T$1,0),FALSE)</f>
        <v>0</v>
      </c>
      <c r="AY173" s="16">
        <f>VLOOKUP(AY$4,'Tüpoloogia tabel'!$C$1:$T$51,MATCH($A173,'Tüpoloogia tabel'!$C$1:$T$1,0),FALSE)</f>
        <v>0.42</v>
      </c>
      <c r="AZ173" s="16">
        <f>VLOOKUP(AZ$4,'Tüpoloogia tabel'!$C$1:$T$51,MATCH($A173,'Tüpoloogia tabel'!$C$1:$T$1,0),FALSE)</f>
        <v>4.4000000000000004</v>
      </c>
      <c r="BA173" s="232">
        <f>VLOOKUP(BA$4,'Tüpoloogia tabel'!$C$1:$T$51,MATCH($A173,'Tüpoloogia tabel'!$C$1:$T$1,0),FALSE)</f>
        <v>0.30000000000000049</v>
      </c>
      <c r="BB173" s="232">
        <f>VLOOKUP(BB$4,'Tüpoloogia tabel'!$C$1:$T$51,MATCH($A173,'Tüpoloogia tabel'!$C$1:$T$1,0),FALSE)</f>
        <v>0.41499999999999998</v>
      </c>
      <c r="BC173" s="232">
        <f>VLOOKUP(BC$4,'Tüpoloogia tabel'!$C$1:$T$51,MATCH($A173,'Tüpoloogia tabel'!$C$1:$T$1,0),FALSE)</f>
        <v>0.35</v>
      </c>
      <c r="BD173" s="232">
        <f>VLOOKUP(BD$4,'Tüpoloogia tabel'!$C$1:$T$51,MATCH($A173,'Tüpoloogia tabel'!$C$1:$T$1,0),FALSE)</f>
        <v>0.35</v>
      </c>
      <c r="BE173" s="232">
        <f>VLOOKUP(BE$4,'Tüpoloogia tabel'!$C$1:$T$51,MATCH($A173,'Tüpoloogia tabel'!$C$1:$T$1,0),FALSE)</f>
        <v>0.30000000000000049</v>
      </c>
      <c r="BF173" s="16">
        <f>VLOOKUP(BF$4,'Tüpoloogia tabel'!$C$1:$T$51,MATCH($A173,'Tüpoloogia tabel'!$C$1:$T$1,0),FALSE)</f>
        <v>1.8000000000000023</v>
      </c>
      <c r="BG173" s="16">
        <f>VLOOKUP(BG$4,'Tüpoloogia tabel'!$C$1:$T$51,MATCH($A173,'Tüpoloogia tabel'!$C$1:$T$1,0),FALSE)</f>
        <v>2.1999999999999957</v>
      </c>
      <c r="BH173" s="16">
        <f>VLOOKUP(BH$4,'Tüpoloogia tabel'!$C$1:$T$51,MATCH($A173,'Tüpoloogia tabel'!$C$1:$T$1,0),FALSE)</f>
        <v>1.4599999999999991</v>
      </c>
      <c r="BI173" s="16">
        <f>VLOOKUP(BI$4,'Tüpoloogia tabel'!$C$1:$T$51,MATCH($A173,'Tüpoloogia tabel'!$C$1:$T$1,0),FALSE)</f>
        <v>1.5793333333333326</v>
      </c>
      <c r="BJ173" s="16">
        <f>VLOOKUP(BJ$4,'Tüpoloogia tabel'!$C$1:$T$51,MATCH($A173,'Tüpoloogia tabel'!$C$1:$T$1,0),FALSE)</f>
        <v>0.8</v>
      </c>
      <c r="BK173" s="16">
        <f>VLOOKUP(BK$4,'Tüpoloogia tabel'!$C$1:$T$51,MATCH($A173,'Tüpoloogia tabel'!$C$1:$T$1,0),FALSE)</f>
        <v>2.0649999999999999</v>
      </c>
      <c r="BL173" s="216">
        <f t="shared" si="174"/>
        <v>7202.5351262250315</v>
      </c>
      <c r="BM173" s="1">
        <v>4</v>
      </c>
      <c r="BN173" s="1">
        <v>0</v>
      </c>
      <c r="BO173" s="1">
        <f t="shared" si="175"/>
        <v>40</v>
      </c>
      <c r="BP173" s="217">
        <f t="shared" si="176"/>
        <v>158.53058694088227</v>
      </c>
      <c r="BQ173" s="217">
        <f t="shared" ref="BQ173:BS173" si="227">BP173</f>
        <v>158.53058694088227</v>
      </c>
      <c r="BR173" s="217">
        <f t="shared" si="227"/>
        <v>158.53058694088227</v>
      </c>
      <c r="BS173" s="217">
        <f t="shared" si="227"/>
        <v>158.53058694088227</v>
      </c>
      <c r="BT173" s="217">
        <f t="shared" si="178"/>
        <v>475.59176082264685</v>
      </c>
      <c r="BU173" s="217">
        <f t="shared" si="179"/>
        <v>1409.4114800391706</v>
      </c>
      <c r="BV173" s="217">
        <f t="shared" si="180"/>
        <v>1608.247706028234</v>
      </c>
      <c r="BW173" s="217">
        <f t="shared" si="181"/>
        <v>856.28441749330671</v>
      </c>
      <c r="BX173" s="216">
        <f t="shared" si="182"/>
        <v>0.76922109762740531</v>
      </c>
      <c r="BY173" s="216">
        <f t="shared" si="186"/>
        <v>927.6806437386507</v>
      </c>
      <c r="BZ173" s="216">
        <f t="shared" si="187"/>
        <v>8986.5001874569898</v>
      </c>
      <c r="CA173" s="216">
        <f t="shared" si="188"/>
        <v>8130.2157699636819</v>
      </c>
      <c r="CB173" s="218">
        <f t="shared" si="183"/>
        <v>3.3422059676186038</v>
      </c>
    </row>
    <row r="174" spans="1:80" x14ac:dyDescent="0.25">
      <c r="A174" s="248" t="s">
        <v>475</v>
      </c>
      <c r="B174" s="231" t="s">
        <v>702</v>
      </c>
      <c r="C174" s="231" t="s">
        <v>462</v>
      </c>
      <c r="D174" s="249">
        <v>4</v>
      </c>
      <c r="E174" s="249">
        <v>5</v>
      </c>
      <c r="F174" s="250"/>
      <c r="G174" s="15">
        <f>(VLOOKUP(G$4,'Tüpoloogia tabel'!$C$1:$T$51,MATCH($A174,'Tüpoloogia tabel'!$C$1:$T$1,0),FALSE))*D174</f>
        <v>803.53439343216962</v>
      </c>
      <c r="H174" s="15">
        <f>(VLOOKUP(H$4,'Tüpoloogia tabel'!$C$1:$T$51,MATCH($A174,'Tüpoloogia tabel'!$C$1:$T$1,0),FALSE))*D174*E174</f>
        <v>49.234731900890438</v>
      </c>
      <c r="I174" s="15">
        <f>(VLOOKUP(I$4,'Tüpoloogia tabel'!$C$1:$T$51,MATCH($A174,'Tüpoloogia tabel'!$C$1:$T$1,0),FALSE))*D174*E174</f>
        <v>171.17643500489632</v>
      </c>
      <c r="J174" s="15">
        <f>(VLOOKUP(J$4,'Tüpoloogia tabel'!$C$1:$T$51,MATCH($A174,'Tüpoloogia tabel'!$C$1:$T$1,0),FALSE))*D174*E174</f>
        <v>3801.6098639293132</v>
      </c>
      <c r="K174" s="15">
        <f>(VLOOKUP(K$4,'Tüpoloogia tabel'!$C$1:$T$51,MATCH($A174,'Tüpoloogia tabel'!$C$1:$T$1,0),FALSE))*D174*E174</f>
        <v>3040.7371092380049</v>
      </c>
      <c r="L174" s="244">
        <f>VLOOKUP(L$4,'Tüpoloogia tabel'!$C$1:$T$51,MATCH($A174,'Tüpoloogia tabel'!$C$1:$T$1,0),FALSE)</f>
        <v>38.414634146341463</v>
      </c>
      <c r="M174" s="228">
        <f>VLOOKUP(M$4,'Tüpoloogia tabel'!$C$1:$T$51,MATCH($A174,'Tüpoloogia tabel'!$C$1:$T$1,0),FALSE)</f>
        <v>58.536585365853654</v>
      </c>
      <c r="N174" s="228">
        <f>VLOOKUP(N$4,'Tüpoloogia tabel'!$C$1:$T$51,MATCH($A174,'Tüpoloogia tabel'!$C$1:$T$1,0),FALSE)</f>
        <v>95.121951219512198</v>
      </c>
      <c r="O174" s="245">
        <f>VLOOKUP(O$4,'Tüpoloogia tabel'!$C$1:$T$51,MATCH($A174,'Tüpoloogia tabel'!$C$1:$T$1,0),FALSE)</f>
        <v>0.22223966917021121</v>
      </c>
      <c r="P174" s="228">
        <f>VLOOKUP(P$4,'Tüpoloogia tabel'!$C$1:$T$51,MATCH($A174,'Tüpoloogia tabel'!$C$1:$T$1,0),FALSE)</f>
        <v>15.24390243902439</v>
      </c>
      <c r="Q174" s="335">
        <f t="shared" si="167"/>
        <v>8548.716801915376</v>
      </c>
      <c r="R174" s="336">
        <f t="shared" si="184"/>
        <v>6633.0128080278764</v>
      </c>
      <c r="S174" s="14">
        <f t="shared" si="168"/>
        <v>803.53439343216962</v>
      </c>
      <c r="T174" s="336">
        <f t="shared" si="169"/>
        <v>803.53439343216962</v>
      </c>
      <c r="U174" s="4">
        <f t="shared" si="170"/>
        <v>15.839999999999989</v>
      </c>
      <c r="V174" s="337">
        <f t="shared" si="171"/>
        <v>1899.8639938874992</v>
      </c>
      <c r="W174" s="338">
        <f t="shared" si="172"/>
        <v>4.3240864964676131</v>
      </c>
      <c r="X174" s="228">
        <f>VLOOKUP(X$4,'Tüpoloogia tabel'!$C$1:$T$51,MATCH($A174,'Tüpoloogia tabel'!$C$1:$T$1,0),FALSE)</f>
        <v>217.7103448275862</v>
      </c>
      <c r="Y174" s="228">
        <f>VLOOKUP(Y$4,'Tüpoloogia tabel'!$C$1:$T$51,MATCH($A174,'Tüpoloogia tabel'!$C$1:$T$1,0),FALSE)</f>
        <v>139.35862068965517</v>
      </c>
      <c r="Z174" s="229">
        <f>VLOOKUP(Z$4,'Tüpoloogia tabel'!$C$1:$T$51,MATCH($A174,'Tüpoloogia tabel'!$C$1:$T$1,0),FALSE)</f>
        <v>46.4</v>
      </c>
      <c r="AA174" s="235"/>
      <c r="AB174" s="235"/>
      <c r="AC174" s="15">
        <f>VLOOKUP(AC$4,'Tüpoloogia tabel'!$C$1:$T$51,MATCH($A174,'Tüpoloogia tabel'!$C$1:$T$1,0),FALSE)</f>
        <v>3.6636504065040651</v>
      </c>
      <c r="AD174" s="15">
        <f>VLOOKUP(AD$4,'Tüpoloogia tabel'!$C$1:$T$51,MATCH($A174,'Tüpoloogia tabel'!$C$1:$T$1,0),FALSE)</f>
        <v>2.5</v>
      </c>
      <c r="AE174" s="15">
        <f>VLOOKUP(AE$4,'Tüpoloogia tabel'!$C$1:$T$51,MATCH($A174,'Tüpoloogia tabel'!$C$1:$T$1,0),FALSE)</f>
        <v>2.2000000000000002</v>
      </c>
      <c r="AF174" s="15">
        <f>VLOOKUP(AF$4,'Tüpoloogia tabel'!$C$1:$T$51,MATCH($A174,'Tüpoloogia tabel'!$C$1:$T$1,0),FALSE)</f>
        <v>11.821259842519693</v>
      </c>
      <c r="AG174" s="15">
        <f>VLOOKUP(AG$4,'Tüpoloogia tabel'!$C$1:$T$51,MATCH($A174,'Tüpoloogia tabel'!$C$1:$T$1,0),FALSE)</f>
        <v>16.861008406980361</v>
      </c>
      <c r="AH174" s="15">
        <f>(VLOOKUP(AH$4,'Tüpoloogia tabel'!$C$1:$T$51,MATCH($A174,'Tüpoloogia tabel'!$C$1:$T$1,0),FALSE))*E174</f>
        <v>12.5</v>
      </c>
      <c r="AI174" s="15">
        <f>(VLOOKUP(AI$4,'Tüpoloogia tabel'!$C$1:$T$51,MATCH($A174,'Tüpoloogia tabel'!$C$1:$T$1,0),FALSE))*D174*E174</f>
        <v>10044.17991790212</v>
      </c>
      <c r="AJ174" s="15">
        <f t="shared" si="173"/>
        <v>158.53058694088227</v>
      </c>
      <c r="AK174" s="15">
        <f>VLOOKUP(AK$4,'Tüpoloogia tabel'!$C$1:$T$51,MATCH($A174,'Tüpoloogia tabel'!$C$1:$T$1,0),FALSE)</f>
        <v>0.8</v>
      </c>
      <c r="AL174" s="15">
        <f>VLOOKUP(AL$4,'Tüpoloogia tabel'!$C$1:$T$51,MATCH($A174,'Tüpoloogia tabel'!$C$1:$T$1,0),FALSE)</f>
        <v>0.8</v>
      </c>
      <c r="AM174" s="15">
        <f>VLOOKUP(AM$4,'Tüpoloogia tabel'!$C$1:$T$51,MATCH($A174,'Tüpoloogia tabel'!$C$1:$T$1,0),FALSE)</f>
        <v>0.7</v>
      </c>
      <c r="AN174" s="15">
        <f>VLOOKUP(AN$4,'Tüpoloogia tabel'!$C$1:$T$51,MATCH($A174,'Tüpoloogia tabel'!$C$1:$T$1,0),FALSE)</f>
        <v>0.7</v>
      </c>
      <c r="AO174" s="15">
        <f>VLOOKUP(AO$4,'Tüpoloogia tabel'!$C$1:$T$51,MATCH($A174,'Tüpoloogia tabel'!$C$1:$T$1,0),FALSE)</f>
        <v>2.99</v>
      </c>
      <c r="AP174" s="15">
        <f>VLOOKUP(AP$4,'Tüpoloogia tabel'!$C$1:$T$51,MATCH($A174,'Tüpoloogia tabel'!$C$1:$T$1,0),FALSE)</f>
        <v>2</v>
      </c>
      <c r="AQ174" s="15">
        <f>VLOOKUP(AQ$4,'Tüpoloogia tabel'!$C$1:$T$51,MATCH($A174,'Tüpoloogia tabel'!$C$1:$T$1,0),FALSE)</f>
        <v>2.9</v>
      </c>
      <c r="AR174" s="16">
        <f>VLOOKUP(AR$4,'Tüpoloogia tabel'!$C$1:$T$51,MATCH($A174,'Tüpoloogia tabel'!$C$1:$T$1,0),FALSE)</f>
        <v>0.26</v>
      </c>
      <c r="AS174" s="16">
        <f>VLOOKUP(AS$4,'Tüpoloogia tabel'!$C$1:$T$51,MATCH($A174,'Tüpoloogia tabel'!$C$1:$T$1,0),FALSE)</f>
        <v>0.49</v>
      </c>
      <c r="AT174" s="16">
        <f>VLOOKUP(AT$4,'Tüpoloogia tabel'!$C$1:$T$51,MATCH($A174,'Tüpoloogia tabel'!$C$1:$T$1,0),FALSE)</f>
        <v>0.40500000000000003</v>
      </c>
      <c r="AU174" s="16">
        <f>VLOOKUP(AU$4,'Tüpoloogia tabel'!$C$1:$T$51,MATCH($A174,'Tüpoloogia tabel'!$C$1:$T$1,0),FALSE)</f>
        <v>0.15</v>
      </c>
      <c r="AV174" s="16">
        <f>VLOOKUP(AV$4,'Tüpoloogia tabel'!$C$1:$T$51,MATCH($A174,'Tüpoloogia tabel'!$C$1:$T$1,0),FALSE)</f>
        <v>0.2</v>
      </c>
      <c r="AW174" s="16">
        <f>VLOOKUP(AW$4,'Tüpoloogia tabel'!$C$1:$T$51,MATCH($A174,'Tüpoloogia tabel'!$C$1:$T$1,0),FALSE)</f>
        <v>0.01</v>
      </c>
      <c r="AX174" s="16">
        <f>VLOOKUP(AX$4,'Tüpoloogia tabel'!$C$1:$T$51,MATCH($A174,'Tüpoloogia tabel'!$C$1:$T$1,0),FALSE)</f>
        <v>0</v>
      </c>
      <c r="AY174" s="16">
        <f>VLOOKUP(AY$4,'Tüpoloogia tabel'!$C$1:$T$51,MATCH($A174,'Tüpoloogia tabel'!$C$1:$T$1,0),FALSE)</f>
        <v>0.42</v>
      </c>
      <c r="AZ174" s="16">
        <f>VLOOKUP(AZ$4,'Tüpoloogia tabel'!$C$1:$T$51,MATCH($A174,'Tüpoloogia tabel'!$C$1:$T$1,0),FALSE)</f>
        <v>4.4000000000000004</v>
      </c>
      <c r="BA174" s="232">
        <f>VLOOKUP(BA$4,'Tüpoloogia tabel'!$C$1:$T$51,MATCH($A174,'Tüpoloogia tabel'!$C$1:$T$1,0),FALSE)</f>
        <v>0.30000000000000049</v>
      </c>
      <c r="BB174" s="232">
        <f>VLOOKUP(BB$4,'Tüpoloogia tabel'!$C$1:$T$51,MATCH($A174,'Tüpoloogia tabel'!$C$1:$T$1,0),FALSE)</f>
        <v>0.41499999999999998</v>
      </c>
      <c r="BC174" s="232">
        <f>VLOOKUP(BC$4,'Tüpoloogia tabel'!$C$1:$T$51,MATCH($A174,'Tüpoloogia tabel'!$C$1:$T$1,0),FALSE)</f>
        <v>0.35</v>
      </c>
      <c r="BD174" s="232">
        <f>VLOOKUP(BD$4,'Tüpoloogia tabel'!$C$1:$T$51,MATCH($A174,'Tüpoloogia tabel'!$C$1:$T$1,0),FALSE)</f>
        <v>0.35</v>
      </c>
      <c r="BE174" s="232">
        <f>VLOOKUP(BE$4,'Tüpoloogia tabel'!$C$1:$T$51,MATCH($A174,'Tüpoloogia tabel'!$C$1:$T$1,0),FALSE)</f>
        <v>0.30000000000000049</v>
      </c>
      <c r="BF174" s="16">
        <f>VLOOKUP(BF$4,'Tüpoloogia tabel'!$C$1:$T$51,MATCH($A174,'Tüpoloogia tabel'!$C$1:$T$1,0),FALSE)</f>
        <v>1.8000000000000023</v>
      </c>
      <c r="BG174" s="16">
        <f>VLOOKUP(BG$4,'Tüpoloogia tabel'!$C$1:$T$51,MATCH($A174,'Tüpoloogia tabel'!$C$1:$T$1,0),FALSE)</f>
        <v>2.1999999999999957</v>
      </c>
      <c r="BH174" s="16">
        <f>VLOOKUP(BH$4,'Tüpoloogia tabel'!$C$1:$T$51,MATCH($A174,'Tüpoloogia tabel'!$C$1:$T$1,0),FALSE)</f>
        <v>1.4599999999999991</v>
      </c>
      <c r="BI174" s="16">
        <f>VLOOKUP(BI$4,'Tüpoloogia tabel'!$C$1:$T$51,MATCH($A174,'Tüpoloogia tabel'!$C$1:$T$1,0),FALSE)</f>
        <v>1.5793333333333326</v>
      </c>
      <c r="BJ174" s="16">
        <f>VLOOKUP(BJ$4,'Tüpoloogia tabel'!$C$1:$T$51,MATCH($A174,'Tüpoloogia tabel'!$C$1:$T$1,0),FALSE)</f>
        <v>0.8</v>
      </c>
      <c r="BK174" s="16">
        <f>VLOOKUP(BK$4,'Tüpoloogia tabel'!$C$1:$T$51,MATCH($A174,'Tüpoloogia tabel'!$C$1:$T$1,0),FALSE)</f>
        <v>2.0649999999999999</v>
      </c>
      <c r="BL174" s="216">
        <f t="shared" si="174"/>
        <v>10533.106223734303</v>
      </c>
      <c r="BM174" s="1">
        <v>4</v>
      </c>
      <c r="BN174" s="1">
        <v>0</v>
      </c>
      <c r="BO174" s="1">
        <f t="shared" si="175"/>
        <v>50</v>
      </c>
      <c r="BP174" s="217">
        <f t="shared" si="176"/>
        <v>158.53058694088227</v>
      </c>
      <c r="BQ174" s="217">
        <f t="shared" ref="BQ174:BS174" si="228">BP174</f>
        <v>158.53058694088227</v>
      </c>
      <c r="BR174" s="217">
        <f t="shared" si="228"/>
        <v>158.53058694088227</v>
      </c>
      <c r="BS174" s="217">
        <f t="shared" si="228"/>
        <v>158.53058694088227</v>
      </c>
      <c r="BT174" s="217">
        <f t="shared" si="178"/>
        <v>634.12234776352909</v>
      </c>
      <c r="BU174" s="217">
        <f t="shared" si="179"/>
        <v>2189.7054375612042</v>
      </c>
      <c r="BV174" s="217">
        <f t="shared" si="180"/>
        <v>2504.2298490586495</v>
      </c>
      <c r="BW174" s="217">
        <f t="shared" si="181"/>
        <v>1236.7822234354901</v>
      </c>
      <c r="BX174" s="216">
        <f t="shared" si="182"/>
        <v>1.1430529238758114</v>
      </c>
      <c r="BY174" s="216">
        <f t="shared" si="186"/>
        <v>1378.5218261942284</v>
      </c>
      <c r="BZ174" s="216">
        <f t="shared" si="187"/>
        <v>13148.410273364021</v>
      </c>
      <c r="CA174" s="216">
        <f t="shared" si="188"/>
        <v>11911.628049928531</v>
      </c>
      <c r="CB174" s="218">
        <f t="shared" si="183"/>
        <v>3.9173488604917681</v>
      </c>
    </row>
    <row r="175" spans="1:80" x14ac:dyDescent="0.25">
      <c r="A175" s="248" t="s">
        <v>475</v>
      </c>
      <c r="B175" s="231" t="s">
        <v>703</v>
      </c>
      <c r="C175" s="231" t="s">
        <v>462</v>
      </c>
      <c r="D175" s="249">
        <v>5</v>
      </c>
      <c r="E175" s="249">
        <v>1</v>
      </c>
      <c r="F175" s="250"/>
      <c r="G175" s="15">
        <f>(VLOOKUP(G$4,'Tüpoloogia tabel'!$C$1:$T$51,MATCH($A175,'Tüpoloogia tabel'!$C$1:$T$1,0),FALSE))*D175</f>
        <v>1004.417991790212</v>
      </c>
      <c r="H175" s="15">
        <f>(VLOOKUP(H$4,'Tüpoloogia tabel'!$C$1:$T$51,MATCH($A175,'Tüpoloogia tabel'!$C$1:$T$1,0),FALSE))*D175*E175</f>
        <v>12.308682975222609</v>
      </c>
      <c r="I175" s="15">
        <f>(VLOOKUP(I$4,'Tüpoloogia tabel'!$C$1:$T$51,MATCH($A175,'Tüpoloogia tabel'!$C$1:$T$1,0),FALSE))*D175*E175</f>
        <v>42.79410875122408</v>
      </c>
      <c r="J175" s="15">
        <f>(VLOOKUP(J$4,'Tüpoloogia tabel'!$C$1:$T$51,MATCH($A175,'Tüpoloogia tabel'!$C$1:$T$1,0),FALSE))*D175*E175</f>
        <v>950.40246598232829</v>
      </c>
      <c r="K175" s="15">
        <f>(VLOOKUP(K$4,'Tüpoloogia tabel'!$C$1:$T$51,MATCH($A175,'Tüpoloogia tabel'!$C$1:$T$1,0),FALSE))*D175*E175</f>
        <v>760.18427730950123</v>
      </c>
      <c r="L175" s="244">
        <f>VLOOKUP(L$4,'Tüpoloogia tabel'!$C$1:$T$51,MATCH($A175,'Tüpoloogia tabel'!$C$1:$T$1,0),FALSE)</f>
        <v>38.414634146341463</v>
      </c>
      <c r="M175" s="228">
        <f>VLOOKUP(M$4,'Tüpoloogia tabel'!$C$1:$T$51,MATCH($A175,'Tüpoloogia tabel'!$C$1:$T$1,0),FALSE)</f>
        <v>58.536585365853654</v>
      </c>
      <c r="N175" s="228">
        <f>VLOOKUP(N$4,'Tüpoloogia tabel'!$C$1:$T$51,MATCH($A175,'Tüpoloogia tabel'!$C$1:$T$1,0),FALSE)</f>
        <v>95.121951219512198</v>
      </c>
      <c r="O175" s="245">
        <f>VLOOKUP(O$4,'Tüpoloogia tabel'!$C$1:$T$51,MATCH($A175,'Tüpoloogia tabel'!$C$1:$T$1,0),FALSE)</f>
        <v>0.22223966917021121</v>
      </c>
      <c r="P175" s="228">
        <f>VLOOKUP(P$4,'Tüpoloogia tabel'!$C$1:$T$51,MATCH($A175,'Tüpoloogia tabel'!$C$1:$T$1,0),FALSE)</f>
        <v>15.24390243902439</v>
      </c>
      <c r="Q175" s="335">
        <f t="shared" si="167"/>
        <v>445.16772985954839</v>
      </c>
      <c r="R175" s="336">
        <f t="shared" si="184"/>
        <v>326.43380085030839</v>
      </c>
      <c r="S175" s="14">
        <f t="shared" si="168"/>
        <v>1004.417991790212</v>
      </c>
      <c r="T175" s="336">
        <f t="shared" si="169"/>
        <v>1004.417991790212</v>
      </c>
      <c r="U175" s="4">
        <f t="shared" si="170"/>
        <v>19.799999999999986</v>
      </c>
      <c r="V175" s="337">
        <f t="shared" si="171"/>
        <v>98.933929009239989</v>
      </c>
      <c r="W175" s="338">
        <f t="shared" si="172"/>
        <v>3.151217797217551</v>
      </c>
      <c r="X175" s="228">
        <f>VLOOKUP(X$4,'Tüpoloogia tabel'!$C$1:$T$51,MATCH($A175,'Tüpoloogia tabel'!$C$1:$T$1,0),FALSE)</f>
        <v>217.7103448275862</v>
      </c>
      <c r="Y175" s="228">
        <f>VLOOKUP(Y$4,'Tüpoloogia tabel'!$C$1:$T$51,MATCH($A175,'Tüpoloogia tabel'!$C$1:$T$1,0),FALSE)</f>
        <v>139.35862068965517</v>
      </c>
      <c r="Z175" s="229">
        <f>VLOOKUP(Z$4,'Tüpoloogia tabel'!$C$1:$T$51,MATCH($A175,'Tüpoloogia tabel'!$C$1:$T$1,0),FALSE)</f>
        <v>46.4</v>
      </c>
      <c r="AA175" s="235"/>
      <c r="AB175" s="235"/>
      <c r="AC175" s="15">
        <f>VLOOKUP(AC$4,'Tüpoloogia tabel'!$C$1:$T$51,MATCH($A175,'Tüpoloogia tabel'!$C$1:$T$1,0),FALSE)</f>
        <v>3.6636504065040651</v>
      </c>
      <c r="AD175" s="15">
        <f>VLOOKUP(AD$4,'Tüpoloogia tabel'!$C$1:$T$51,MATCH($A175,'Tüpoloogia tabel'!$C$1:$T$1,0),FALSE)</f>
        <v>2.5</v>
      </c>
      <c r="AE175" s="15">
        <f>VLOOKUP(AE$4,'Tüpoloogia tabel'!$C$1:$T$51,MATCH($A175,'Tüpoloogia tabel'!$C$1:$T$1,0),FALSE)</f>
        <v>2.2000000000000002</v>
      </c>
      <c r="AF175" s="15">
        <f>VLOOKUP(AF$4,'Tüpoloogia tabel'!$C$1:$T$51,MATCH($A175,'Tüpoloogia tabel'!$C$1:$T$1,0),FALSE)</f>
        <v>11.821259842519693</v>
      </c>
      <c r="AG175" s="15">
        <f>VLOOKUP(AG$4,'Tüpoloogia tabel'!$C$1:$T$51,MATCH($A175,'Tüpoloogia tabel'!$C$1:$T$1,0),FALSE)</f>
        <v>16.861008406980361</v>
      </c>
      <c r="AH175" s="15">
        <f>(VLOOKUP(AH$4,'Tüpoloogia tabel'!$C$1:$T$51,MATCH($A175,'Tüpoloogia tabel'!$C$1:$T$1,0),FALSE))*E175</f>
        <v>2.5</v>
      </c>
      <c r="AI175" s="15">
        <f>(VLOOKUP(AI$4,'Tüpoloogia tabel'!$C$1:$T$51,MATCH($A175,'Tüpoloogia tabel'!$C$1:$T$1,0),FALSE))*D175*E175</f>
        <v>2511.04497947553</v>
      </c>
      <c r="AJ175" s="15">
        <f t="shared" si="173"/>
        <v>192.25260375484299</v>
      </c>
      <c r="AK175" s="15">
        <f>VLOOKUP(AK$4,'Tüpoloogia tabel'!$C$1:$T$51,MATCH($A175,'Tüpoloogia tabel'!$C$1:$T$1,0),FALSE)</f>
        <v>0.8</v>
      </c>
      <c r="AL175" s="15">
        <f>VLOOKUP(AL$4,'Tüpoloogia tabel'!$C$1:$T$51,MATCH($A175,'Tüpoloogia tabel'!$C$1:$T$1,0),FALSE)</f>
        <v>0.8</v>
      </c>
      <c r="AM175" s="15">
        <f>VLOOKUP(AM$4,'Tüpoloogia tabel'!$C$1:$T$51,MATCH($A175,'Tüpoloogia tabel'!$C$1:$T$1,0),FALSE)</f>
        <v>0.7</v>
      </c>
      <c r="AN175" s="15">
        <f>VLOOKUP(AN$4,'Tüpoloogia tabel'!$C$1:$T$51,MATCH($A175,'Tüpoloogia tabel'!$C$1:$T$1,0),FALSE)</f>
        <v>0.7</v>
      </c>
      <c r="AO175" s="15">
        <f>VLOOKUP(AO$4,'Tüpoloogia tabel'!$C$1:$T$51,MATCH($A175,'Tüpoloogia tabel'!$C$1:$T$1,0),FALSE)</f>
        <v>2.99</v>
      </c>
      <c r="AP175" s="15">
        <f>VLOOKUP(AP$4,'Tüpoloogia tabel'!$C$1:$T$51,MATCH($A175,'Tüpoloogia tabel'!$C$1:$T$1,0),FALSE)</f>
        <v>2</v>
      </c>
      <c r="AQ175" s="15">
        <f>VLOOKUP(AQ$4,'Tüpoloogia tabel'!$C$1:$T$51,MATCH($A175,'Tüpoloogia tabel'!$C$1:$T$1,0),FALSE)</f>
        <v>2.9</v>
      </c>
      <c r="AR175" s="16">
        <f>VLOOKUP(AR$4,'Tüpoloogia tabel'!$C$1:$T$51,MATCH($A175,'Tüpoloogia tabel'!$C$1:$T$1,0),FALSE)</f>
        <v>0.26</v>
      </c>
      <c r="AS175" s="16">
        <f>VLOOKUP(AS$4,'Tüpoloogia tabel'!$C$1:$T$51,MATCH($A175,'Tüpoloogia tabel'!$C$1:$T$1,0),FALSE)</f>
        <v>0.49</v>
      </c>
      <c r="AT175" s="16">
        <f>VLOOKUP(AT$4,'Tüpoloogia tabel'!$C$1:$T$51,MATCH($A175,'Tüpoloogia tabel'!$C$1:$T$1,0),FALSE)</f>
        <v>0.40500000000000003</v>
      </c>
      <c r="AU175" s="16">
        <f>VLOOKUP(AU$4,'Tüpoloogia tabel'!$C$1:$T$51,MATCH($A175,'Tüpoloogia tabel'!$C$1:$T$1,0),FALSE)</f>
        <v>0.15</v>
      </c>
      <c r="AV175" s="16">
        <f>VLOOKUP(AV$4,'Tüpoloogia tabel'!$C$1:$T$51,MATCH($A175,'Tüpoloogia tabel'!$C$1:$T$1,0),FALSE)</f>
        <v>0.2</v>
      </c>
      <c r="AW175" s="16">
        <f>VLOOKUP(AW$4,'Tüpoloogia tabel'!$C$1:$T$51,MATCH($A175,'Tüpoloogia tabel'!$C$1:$T$1,0),FALSE)</f>
        <v>0.01</v>
      </c>
      <c r="AX175" s="16">
        <f>VLOOKUP(AX$4,'Tüpoloogia tabel'!$C$1:$T$51,MATCH($A175,'Tüpoloogia tabel'!$C$1:$T$1,0),FALSE)</f>
        <v>0</v>
      </c>
      <c r="AY175" s="16">
        <f>VLOOKUP(AY$4,'Tüpoloogia tabel'!$C$1:$T$51,MATCH($A175,'Tüpoloogia tabel'!$C$1:$T$1,0),FALSE)</f>
        <v>0.42</v>
      </c>
      <c r="AZ175" s="16">
        <f>VLOOKUP(AZ$4,'Tüpoloogia tabel'!$C$1:$T$51,MATCH($A175,'Tüpoloogia tabel'!$C$1:$T$1,0),FALSE)</f>
        <v>4.4000000000000004</v>
      </c>
      <c r="BA175" s="232">
        <f>VLOOKUP(BA$4,'Tüpoloogia tabel'!$C$1:$T$51,MATCH($A175,'Tüpoloogia tabel'!$C$1:$T$1,0),FALSE)</f>
        <v>0.30000000000000049</v>
      </c>
      <c r="BB175" s="232">
        <f>VLOOKUP(BB$4,'Tüpoloogia tabel'!$C$1:$T$51,MATCH($A175,'Tüpoloogia tabel'!$C$1:$T$1,0),FALSE)</f>
        <v>0.41499999999999998</v>
      </c>
      <c r="BC175" s="232">
        <f>VLOOKUP(BC$4,'Tüpoloogia tabel'!$C$1:$T$51,MATCH($A175,'Tüpoloogia tabel'!$C$1:$T$1,0),FALSE)</f>
        <v>0.35</v>
      </c>
      <c r="BD175" s="232">
        <f>VLOOKUP(BD$4,'Tüpoloogia tabel'!$C$1:$T$51,MATCH($A175,'Tüpoloogia tabel'!$C$1:$T$1,0),FALSE)</f>
        <v>0.35</v>
      </c>
      <c r="BE175" s="232">
        <f>VLOOKUP(BE$4,'Tüpoloogia tabel'!$C$1:$T$51,MATCH($A175,'Tüpoloogia tabel'!$C$1:$T$1,0),FALSE)</f>
        <v>0.30000000000000049</v>
      </c>
      <c r="BF175" s="16">
        <f>VLOOKUP(BF$4,'Tüpoloogia tabel'!$C$1:$T$51,MATCH($A175,'Tüpoloogia tabel'!$C$1:$T$1,0),FALSE)</f>
        <v>1.8000000000000023</v>
      </c>
      <c r="BG175" s="16">
        <f>VLOOKUP(BG$4,'Tüpoloogia tabel'!$C$1:$T$51,MATCH($A175,'Tüpoloogia tabel'!$C$1:$T$1,0),FALSE)</f>
        <v>2.1999999999999957</v>
      </c>
      <c r="BH175" s="16">
        <f>VLOOKUP(BH$4,'Tüpoloogia tabel'!$C$1:$T$51,MATCH($A175,'Tüpoloogia tabel'!$C$1:$T$1,0),FALSE)</f>
        <v>1.4599999999999991</v>
      </c>
      <c r="BI175" s="16">
        <f>VLOOKUP(BI$4,'Tüpoloogia tabel'!$C$1:$T$51,MATCH($A175,'Tüpoloogia tabel'!$C$1:$T$1,0),FALSE)</f>
        <v>1.5793333333333326</v>
      </c>
      <c r="BJ175" s="16">
        <f>VLOOKUP(BJ$4,'Tüpoloogia tabel'!$C$1:$T$51,MATCH($A175,'Tüpoloogia tabel'!$C$1:$T$1,0),FALSE)</f>
        <v>0.8</v>
      </c>
      <c r="BK175" s="16">
        <f>VLOOKUP(BK$4,'Tüpoloogia tabel'!$C$1:$T$51,MATCH($A175,'Tüpoloogia tabel'!$C$1:$T$1,0),FALSE)</f>
        <v>2.0649999999999999</v>
      </c>
      <c r="BL175" s="216">
        <f t="shared" si="174"/>
        <v>2015.1352792849684</v>
      </c>
      <c r="BM175" s="1">
        <v>4</v>
      </c>
      <c r="BN175" s="1">
        <v>0</v>
      </c>
      <c r="BO175" s="1">
        <f t="shared" si="175"/>
        <v>10</v>
      </c>
      <c r="BP175" s="217">
        <f t="shared" si="176"/>
        <v>192.25260375484299</v>
      </c>
      <c r="BQ175" s="217">
        <f t="shared" ref="BQ175:BS175" si="229">BP175</f>
        <v>192.25260375484299</v>
      </c>
      <c r="BR175" s="217">
        <f t="shared" si="229"/>
        <v>192.25260375484299</v>
      </c>
      <c r="BS175" s="217">
        <f t="shared" si="229"/>
        <v>192.25260375484299</v>
      </c>
      <c r="BT175" s="217">
        <f t="shared" si="178"/>
        <v>0</v>
      </c>
      <c r="BU175" s="217">
        <f t="shared" si="179"/>
        <v>119.4852718780602</v>
      </c>
      <c r="BV175" s="217">
        <f t="shared" si="180"/>
        <v>130.40580741921201</v>
      </c>
      <c r="BW175" s="217">
        <f t="shared" si="181"/>
        <v>258.27441003987997</v>
      </c>
      <c r="BX175" s="216">
        <f t="shared" si="182"/>
        <v>0.10124090754379281</v>
      </c>
      <c r="BY175" s="216">
        <f t="shared" si="186"/>
        <v>122.09653449781412</v>
      </c>
      <c r="BZ175" s="216">
        <f t="shared" si="187"/>
        <v>2395.5062238226624</v>
      </c>
      <c r="CA175" s="216">
        <f t="shared" si="188"/>
        <v>2137.2318137827824</v>
      </c>
      <c r="CB175" s="218">
        <f t="shared" si="183"/>
        <v>2.8114654269712425</v>
      </c>
    </row>
    <row r="176" spans="1:80" x14ac:dyDescent="0.25">
      <c r="A176" s="248" t="s">
        <v>475</v>
      </c>
      <c r="B176" s="231" t="s">
        <v>704</v>
      </c>
      <c r="C176" s="231" t="s">
        <v>462</v>
      </c>
      <c r="D176" s="249">
        <v>5</v>
      </c>
      <c r="E176" s="249">
        <v>2</v>
      </c>
      <c r="F176" s="250"/>
      <c r="G176" s="15">
        <f>(VLOOKUP(G$4,'Tüpoloogia tabel'!$C$1:$T$51,MATCH($A176,'Tüpoloogia tabel'!$C$1:$T$1,0),FALSE))*D176</f>
        <v>1004.417991790212</v>
      </c>
      <c r="H176" s="15">
        <f>(VLOOKUP(H$4,'Tüpoloogia tabel'!$C$1:$T$51,MATCH($A176,'Tüpoloogia tabel'!$C$1:$T$1,0),FALSE))*D176*E176</f>
        <v>24.617365950445219</v>
      </c>
      <c r="I176" s="15">
        <f>(VLOOKUP(I$4,'Tüpoloogia tabel'!$C$1:$T$51,MATCH($A176,'Tüpoloogia tabel'!$C$1:$T$1,0),FALSE))*D176*E176</f>
        <v>85.58821750244816</v>
      </c>
      <c r="J176" s="15">
        <f>(VLOOKUP(J$4,'Tüpoloogia tabel'!$C$1:$T$51,MATCH($A176,'Tüpoloogia tabel'!$C$1:$T$1,0),FALSE))*D176*E176</f>
        <v>1900.8049319646566</v>
      </c>
      <c r="K176" s="15">
        <f>(VLOOKUP(K$4,'Tüpoloogia tabel'!$C$1:$T$51,MATCH($A176,'Tüpoloogia tabel'!$C$1:$T$1,0),FALSE))*D176*E176</f>
        <v>1520.3685546190025</v>
      </c>
      <c r="L176" s="244">
        <f>VLOOKUP(L$4,'Tüpoloogia tabel'!$C$1:$T$51,MATCH($A176,'Tüpoloogia tabel'!$C$1:$T$1,0),FALSE)</f>
        <v>38.414634146341463</v>
      </c>
      <c r="M176" s="228">
        <f>VLOOKUP(M$4,'Tüpoloogia tabel'!$C$1:$T$51,MATCH($A176,'Tüpoloogia tabel'!$C$1:$T$1,0),FALSE)</f>
        <v>58.536585365853654</v>
      </c>
      <c r="N176" s="228">
        <f>VLOOKUP(N$4,'Tüpoloogia tabel'!$C$1:$T$51,MATCH($A176,'Tüpoloogia tabel'!$C$1:$T$1,0),FALSE)</f>
        <v>95.121951219512198</v>
      </c>
      <c r="O176" s="245">
        <f>VLOOKUP(O$4,'Tüpoloogia tabel'!$C$1:$T$51,MATCH($A176,'Tüpoloogia tabel'!$C$1:$T$1,0),FALSE)</f>
        <v>0.22223966917021121</v>
      </c>
      <c r="P176" s="228">
        <f>VLOOKUP(P$4,'Tüpoloogia tabel'!$C$1:$T$51,MATCH($A176,'Tüpoloogia tabel'!$C$1:$T$1,0),FALSE)</f>
        <v>15.24390243902439</v>
      </c>
      <c r="Q176" s="335">
        <f t="shared" si="167"/>
        <v>1733.3858800681148</v>
      </c>
      <c r="R176" s="336">
        <f t="shared" si="184"/>
        <v>1328.3587755374615</v>
      </c>
      <c r="S176" s="14">
        <f t="shared" si="168"/>
        <v>1004.417991790212</v>
      </c>
      <c r="T176" s="336">
        <f t="shared" si="169"/>
        <v>1004.417991790212</v>
      </c>
      <c r="U176" s="4">
        <f t="shared" si="170"/>
        <v>19.799999999999986</v>
      </c>
      <c r="V176" s="337">
        <f t="shared" si="171"/>
        <v>385.22710453065326</v>
      </c>
      <c r="W176" s="338">
        <f t="shared" si="172"/>
        <v>2.7463571981944086</v>
      </c>
      <c r="X176" s="228">
        <f>VLOOKUP(X$4,'Tüpoloogia tabel'!$C$1:$T$51,MATCH($A176,'Tüpoloogia tabel'!$C$1:$T$1,0),FALSE)</f>
        <v>217.7103448275862</v>
      </c>
      <c r="Y176" s="228">
        <f>VLOOKUP(Y$4,'Tüpoloogia tabel'!$C$1:$T$51,MATCH($A176,'Tüpoloogia tabel'!$C$1:$T$1,0),FALSE)</f>
        <v>139.35862068965517</v>
      </c>
      <c r="Z176" s="229">
        <f>VLOOKUP(Z$4,'Tüpoloogia tabel'!$C$1:$T$51,MATCH($A176,'Tüpoloogia tabel'!$C$1:$T$1,0),FALSE)</f>
        <v>46.4</v>
      </c>
      <c r="AA176" s="235"/>
      <c r="AB176" s="235"/>
      <c r="AC176" s="15">
        <f>VLOOKUP(AC$4,'Tüpoloogia tabel'!$C$1:$T$51,MATCH($A176,'Tüpoloogia tabel'!$C$1:$T$1,0),FALSE)</f>
        <v>3.6636504065040651</v>
      </c>
      <c r="AD176" s="15">
        <f>VLOOKUP(AD$4,'Tüpoloogia tabel'!$C$1:$T$51,MATCH($A176,'Tüpoloogia tabel'!$C$1:$T$1,0),FALSE)</f>
        <v>2.5</v>
      </c>
      <c r="AE176" s="15">
        <f>VLOOKUP(AE$4,'Tüpoloogia tabel'!$C$1:$T$51,MATCH($A176,'Tüpoloogia tabel'!$C$1:$T$1,0),FALSE)</f>
        <v>2.2000000000000002</v>
      </c>
      <c r="AF176" s="15">
        <f>VLOOKUP(AF$4,'Tüpoloogia tabel'!$C$1:$T$51,MATCH($A176,'Tüpoloogia tabel'!$C$1:$T$1,0),FALSE)</f>
        <v>11.821259842519693</v>
      </c>
      <c r="AG176" s="15">
        <f>VLOOKUP(AG$4,'Tüpoloogia tabel'!$C$1:$T$51,MATCH($A176,'Tüpoloogia tabel'!$C$1:$T$1,0),FALSE)</f>
        <v>16.861008406980361</v>
      </c>
      <c r="AH176" s="15">
        <f>(VLOOKUP(AH$4,'Tüpoloogia tabel'!$C$1:$T$51,MATCH($A176,'Tüpoloogia tabel'!$C$1:$T$1,0),FALSE))*E176</f>
        <v>5</v>
      </c>
      <c r="AI176" s="15">
        <f>(VLOOKUP(AI$4,'Tüpoloogia tabel'!$C$1:$T$51,MATCH($A176,'Tüpoloogia tabel'!$C$1:$T$1,0),FALSE))*D176*E176</f>
        <v>5022.08995895106</v>
      </c>
      <c r="AJ176" s="15">
        <f t="shared" si="173"/>
        <v>192.25260375484299</v>
      </c>
      <c r="AK176" s="15">
        <f>VLOOKUP(AK$4,'Tüpoloogia tabel'!$C$1:$T$51,MATCH($A176,'Tüpoloogia tabel'!$C$1:$T$1,0),FALSE)</f>
        <v>0.8</v>
      </c>
      <c r="AL176" s="15">
        <f>VLOOKUP(AL$4,'Tüpoloogia tabel'!$C$1:$T$51,MATCH($A176,'Tüpoloogia tabel'!$C$1:$T$1,0),FALSE)</f>
        <v>0.8</v>
      </c>
      <c r="AM176" s="15">
        <f>VLOOKUP(AM$4,'Tüpoloogia tabel'!$C$1:$T$51,MATCH($A176,'Tüpoloogia tabel'!$C$1:$T$1,0),FALSE)</f>
        <v>0.7</v>
      </c>
      <c r="AN176" s="15">
        <f>VLOOKUP(AN$4,'Tüpoloogia tabel'!$C$1:$T$51,MATCH($A176,'Tüpoloogia tabel'!$C$1:$T$1,0),FALSE)</f>
        <v>0.7</v>
      </c>
      <c r="AO176" s="15">
        <f>VLOOKUP(AO$4,'Tüpoloogia tabel'!$C$1:$T$51,MATCH($A176,'Tüpoloogia tabel'!$C$1:$T$1,0),FALSE)</f>
        <v>2.99</v>
      </c>
      <c r="AP176" s="15">
        <f>VLOOKUP(AP$4,'Tüpoloogia tabel'!$C$1:$T$51,MATCH($A176,'Tüpoloogia tabel'!$C$1:$T$1,0),FALSE)</f>
        <v>2</v>
      </c>
      <c r="AQ176" s="15">
        <f>VLOOKUP(AQ$4,'Tüpoloogia tabel'!$C$1:$T$51,MATCH($A176,'Tüpoloogia tabel'!$C$1:$T$1,0),FALSE)</f>
        <v>2.9</v>
      </c>
      <c r="AR176" s="16">
        <f>VLOOKUP(AR$4,'Tüpoloogia tabel'!$C$1:$T$51,MATCH($A176,'Tüpoloogia tabel'!$C$1:$T$1,0),FALSE)</f>
        <v>0.26</v>
      </c>
      <c r="AS176" s="16">
        <f>VLOOKUP(AS$4,'Tüpoloogia tabel'!$C$1:$T$51,MATCH($A176,'Tüpoloogia tabel'!$C$1:$T$1,0),FALSE)</f>
        <v>0.49</v>
      </c>
      <c r="AT176" s="16">
        <f>VLOOKUP(AT$4,'Tüpoloogia tabel'!$C$1:$T$51,MATCH($A176,'Tüpoloogia tabel'!$C$1:$T$1,0),FALSE)</f>
        <v>0.40500000000000003</v>
      </c>
      <c r="AU176" s="16">
        <f>VLOOKUP(AU$4,'Tüpoloogia tabel'!$C$1:$T$51,MATCH($A176,'Tüpoloogia tabel'!$C$1:$T$1,0),FALSE)</f>
        <v>0.15</v>
      </c>
      <c r="AV176" s="16">
        <f>VLOOKUP(AV$4,'Tüpoloogia tabel'!$C$1:$T$51,MATCH($A176,'Tüpoloogia tabel'!$C$1:$T$1,0),FALSE)</f>
        <v>0.2</v>
      </c>
      <c r="AW176" s="16">
        <f>VLOOKUP(AW$4,'Tüpoloogia tabel'!$C$1:$T$51,MATCH($A176,'Tüpoloogia tabel'!$C$1:$T$1,0),FALSE)</f>
        <v>0.01</v>
      </c>
      <c r="AX176" s="16">
        <f>VLOOKUP(AX$4,'Tüpoloogia tabel'!$C$1:$T$51,MATCH($A176,'Tüpoloogia tabel'!$C$1:$T$1,0),FALSE)</f>
        <v>0</v>
      </c>
      <c r="AY176" s="16">
        <f>VLOOKUP(AY$4,'Tüpoloogia tabel'!$C$1:$T$51,MATCH($A176,'Tüpoloogia tabel'!$C$1:$T$1,0),FALSE)</f>
        <v>0.42</v>
      </c>
      <c r="AZ176" s="16">
        <f>VLOOKUP(AZ$4,'Tüpoloogia tabel'!$C$1:$T$51,MATCH($A176,'Tüpoloogia tabel'!$C$1:$T$1,0),FALSE)</f>
        <v>4.4000000000000004</v>
      </c>
      <c r="BA176" s="232">
        <f>VLOOKUP(BA$4,'Tüpoloogia tabel'!$C$1:$T$51,MATCH($A176,'Tüpoloogia tabel'!$C$1:$T$1,0),FALSE)</f>
        <v>0.30000000000000049</v>
      </c>
      <c r="BB176" s="232">
        <f>VLOOKUP(BB$4,'Tüpoloogia tabel'!$C$1:$T$51,MATCH($A176,'Tüpoloogia tabel'!$C$1:$T$1,0),FALSE)</f>
        <v>0.41499999999999998</v>
      </c>
      <c r="BC176" s="232">
        <f>VLOOKUP(BC$4,'Tüpoloogia tabel'!$C$1:$T$51,MATCH($A176,'Tüpoloogia tabel'!$C$1:$T$1,0),FALSE)</f>
        <v>0.35</v>
      </c>
      <c r="BD176" s="232">
        <f>VLOOKUP(BD$4,'Tüpoloogia tabel'!$C$1:$T$51,MATCH($A176,'Tüpoloogia tabel'!$C$1:$T$1,0),FALSE)</f>
        <v>0.35</v>
      </c>
      <c r="BE176" s="232">
        <f>VLOOKUP(BE$4,'Tüpoloogia tabel'!$C$1:$T$51,MATCH($A176,'Tüpoloogia tabel'!$C$1:$T$1,0),FALSE)</f>
        <v>0.30000000000000049</v>
      </c>
      <c r="BF176" s="16">
        <f>VLOOKUP(BF$4,'Tüpoloogia tabel'!$C$1:$T$51,MATCH($A176,'Tüpoloogia tabel'!$C$1:$T$1,0),FALSE)</f>
        <v>1.8000000000000023</v>
      </c>
      <c r="BG176" s="16">
        <f>VLOOKUP(BG$4,'Tüpoloogia tabel'!$C$1:$T$51,MATCH($A176,'Tüpoloogia tabel'!$C$1:$T$1,0),FALSE)</f>
        <v>2.1999999999999957</v>
      </c>
      <c r="BH176" s="16">
        <f>VLOOKUP(BH$4,'Tüpoloogia tabel'!$C$1:$T$51,MATCH($A176,'Tüpoloogia tabel'!$C$1:$T$1,0),FALSE)</f>
        <v>1.4599999999999991</v>
      </c>
      <c r="BI176" s="16">
        <f>VLOOKUP(BI$4,'Tüpoloogia tabel'!$C$1:$T$51,MATCH($A176,'Tüpoloogia tabel'!$C$1:$T$1,0),FALSE)</f>
        <v>1.5793333333333326</v>
      </c>
      <c r="BJ176" s="16">
        <f>VLOOKUP(BJ$4,'Tüpoloogia tabel'!$C$1:$T$51,MATCH($A176,'Tüpoloogia tabel'!$C$1:$T$1,0),FALSE)</f>
        <v>0.8</v>
      </c>
      <c r="BK176" s="16">
        <f>VLOOKUP(BK$4,'Tüpoloogia tabel'!$C$1:$T$51,MATCH($A176,'Tüpoloogia tabel'!$C$1:$T$1,0),FALSE)</f>
        <v>2.0649999999999999</v>
      </c>
      <c r="BL176" s="216">
        <f t="shared" si="174"/>
        <v>3417.890927629659</v>
      </c>
      <c r="BM176" s="1">
        <v>4</v>
      </c>
      <c r="BN176" s="1">
        <v>0</v>
      </c>
      <c r="BO176" s="1">
        <f t="shared" si="175"/>
        <v>20</v>
      </c>
      <c r="BP176" s="217">
        <f t="shared" si="176"/>
        <v>192.25260375484299</v>
      </c>
      <c r="BQ176" s="217">
        <f t="shared" ref="BQ176:BS176" si="230">BP176</f>
        <v>192.25260375484299</v>
      </c>
      <c r="BR176" s="217">
        <f t="shared" si="230"/>
        <v>192.25260375484299</v>
      </c>
      <c r="BS176" s="217">
        <f t="shared" si="230"/>
        <v>192.25260375484299</v>
      </c>
      <c r="BT176" s="217">
        <f t="shared" si="178"/>
        <v>192.25260375484299</v>
      </c>
      <c r="BU176" s="217">
        <f t="shared" si="179"/>
        <v>452.94108751224081</v>
      </c>
      <c r="BV176" s="217">
        <f t="shared" si="180"/>
        <v>507.77172310010269</v>
      </c>
      <c r="BW176" s="217">
        <f t="shared" si="181"/>
        <v>421.29062066340248</v>
      </c>
      <c r="BX176" s="216">
        <f t="shared" si="182"/>
        <v>0.27885039435594072</v>
      </c>
      <c r="BY176" s="216">
        <f t="shared" si="186"/>
        <v>336.29357559326451</v>
      </c>
      <c r="BZ176" s="216">
        <f t="shared" si="187"/>
        <v>4175.4751238863264</v>
      </c>
      <c r="CA176" s="216">
        <f t="shared" si="188"/>
        <v>3754.1845032229235</v>
      </c>
      <c r="CB176" s="218">
        <f t="shared" si="183"/>
        <v>2.4692595040968244</v>
      </c>
    </row>
    <row r="177" spans="1:80" x14ac:dyDescent="0.25">
      <c r="A177" s="248" t="s">
        <v>475</v>
      </c>
      <c r="B177" s="231" t="s">
        <v>705</v>
      </c>
      <c r="C177" s="231" t="s">
        <v>462</v>
      </c>
      <c r="D177" s="249">
        <v>5</v>
      </c>
      <c r="E177" s="249">
        <v>3</v>
      </c>
      <c r="F177" s="250"/>
      <c r="G177" s="15">
        <f>(VLOOKUP(G$4,'Tüpoloogia tabel'!$C$1:$T$51,MATCH($A177,'Tüpoloogia tabel'!$C$1:$T$1,0),FALSE))*D177</f>
        <v>1004.417991790212</v>
      </c>
      <c r="H177" s="15">
        <f>(VLOOKUP(H$4,'Tüpoloogia tabel'!$C$1:$T$51,MATCH($A177,'Tüpoloogia tabel'!$C$1:$T$1,0),FALSE))*D177*E177</f>
        <v>36.926048925667828</v>
      </c>
      <c r="I177" s="15">
        <f>(VLOOKUP(I$4,'Tüpoloogia tabel'!$C$1:$T$51,MATCH($A177,'Tüpoloogia tabel'!$C$1:$T$1,0),FALSE))*D177*E177</f>
        <v>128.38232625367223</v>
      </c>
      <c r="J177" s="15">
        <f>(VLOOKUP(J$4,'Tüpoloogia tabel'!$C$1:$T$51,MATCH($A177,'Tüpoloogia tabel'!$C$1:$T$1,0),FALSE))*D177*E177</f>
        <v>2851.2073979469851</v>
      </c>
      <c r="K177" s="15">
        <f>(VLOOKUP(K$4,'Tüpoloogia tabel'!$C$1:$T$51,MATCH($A177,'Tüpoloogia tabel'!$C$1:$T$1,0),FALSE))*D177*E177</f>
        <v>2280.5528319285036</v>
      </c>
      <c r="L177" s="244">
        <f>VLOOKUP(L$4,'Tüpoloogia tabel'!$C$1:$T$51,MATCH($A177,'Tüpoloogia tabel'!$C$1:$T$1,0),FALSE)</f>
        <v>38.414634146341463</v>
      </c>
      <c r="M177" s="228">
        <f>VLOOKUP(M$4,'Tüpoloogia tabel'!$C$1:$T$51,MATCH($A177,'Tüpoloogia tabel'!$C$1:$T$1,0),FALSE)</f>
        <v>58.536585365853654</v>
      </c>
      <c r="N177" s="228">
        <f>VLOOKUP(N$4,'Tüpoloogia tabel'!$C$1:$T$51,MATCH($A177,'Tüpoloogia tabel'!$C$1:$T$1,0),FALSE)</f>
        <v>95.121951219512198</v>
      </c>
      <c r="O177" s="245">
        <f>VLOOKUP(O$4,'Tüpoloogia tabel'!$C$1:$T$51,MATCH($A177,'Tüpoloogia tabel'!$C$1:$T$1,0),FALSE)</f>
        <v>0.22223966917021121</v>
      </c>
      <c r="P177" s="228">
        <f>VLOOKUP(P$4,'Tüpoloogia tabel'!$C$1:$T$51,MATCH($A177,'Tüpoloogia tabel'!$C$1:$T$1,0),FALSE)</f>
        <v>15.24390243902439</v>
      </c>
      <c r="Q177" s="335">
        <f t="shared" si="167"/>
        <v>3864.6544506256992</v>
      </c>
      <c r="R177" s="336">
        <f t="shared" si="184"/>
        <v>2985.9749240614592</v>
      </c>
      <c r="S177" s="14">
        <f t="shared" si="168"/>
        <v>1004.417991790212</v>
      </c>
      <c r="T177" s="336">
        <f t="shared" si="169"/>
        <v>1004.417991790212</v>
      </c>
      <c r="U177" s="4">
        <f t="shared" si="170"/>
        <v>19.799999999999986</v>
      </c>
      <c r="V177" s="337">
        <f t="shared" si="171"/>
        <v>858.87952656423977</v>
      </c>
      <c r="W177" s="338">
        <f t="shared" si="172"/>
        <v>3.1327427224945361</v>
      </c>
      <c r="X177" s="228">
        <f>VLOOKUP(X$4,'Tüpoloogia tabel'!$C$1:$T$51,MATCH($A177,'Tüpoloogia tabel'!$C$1:$T$1,0),FALSE)</f>
        <v>217.7103448275862</v>
      </c>
      <c r="Y177" s="228">
        <f>VLOOKUP(Y$4,'Tüpoloogia tabel'!$C$1:$T$51,MATCH($A177,'Tüpoloogia tabel'!$C$1:$T$1,0),FALSE)</f>
        <v>139.35862068965517</v>
      </c>
      <c r="Z177" s="229">
        <f>VLOOKUP(Z$4,'Tüpoloogia tabel'!$C$1:$T$51,MATCH($A177,'Tüpoloogia tabel'!$C$1:$T$1,0),FALSE)</f>
        <v>46.4</v>
      </c>
      <c r="AA177" s="235"/>
      <c r="AB177" s="235"/>
      <c r="AC177" s="15">
        <f>VLOOKUP(AC$4,'Tüpoloogia tabel'!$C$1:$T$51,MATCH($A177,'Tüpoloogia tabel'!$C$1:$T$1,0),FALSE)</f>
        <v>3.6636504065040651</v>
      </c>
      <c r="AD177" s="15">
        <f>VLOOKUP(AD$4,'Tüpoloogia tabel'!$C$1:$T$51,MATCH($A177,'Tüpoloogia tabel'!$C$1:$T$1,0),FALSE)</f>
        <v>2.5</v>
      </c>
      <c r="AE177" s="15">
        <f>VLOOKUP(AE$4,'Tüpoloogia tabel'!$C$1:$T$51,MATCH($A177,'Tüpoloogia tabel'!$C$1:$T$1,0),FALSE)</f>
        <v>2.2000000000000002</v>
      </c>
      <c r="AF177" s="15">
        <f>VLOOKUP(AF$4,'Tüpoloogia tabel'!$C$1:$T$51,MATCH($A177,'Tüpoloogia tabel'!$C$1:$T$1,0),FALSE)</f>
        <v>11.821259842519693</v>
      </c>
      <c r="AG177" s="15">
        <f>VLOOKUP(AG$4,'Tüpoloogia tabel'!$C$1:$T$51,MATCH($A177,'Tüpoloogia tabel'!$C$1:$T$1,0),FALSE)</f>
        <v>16.861008406980361</v>
      </c>
      <c r="AH177" s="15">
        <f>(VLOOKUP(AH$4,'Tüpoloogia tabel'!$C$1:$T$51,MATCH($A177,'Tüpoloogia tabel'!$C$1:$T$1,0),FALSE))*E177</f>
        <v>7.5</v>
      </c>
      <c r="AI177" s="15">
        <f>(VLOOKUP(AI$4,'Tüpoloogia tabel'!$C$1:$T$51,MATCH($A177,'Tüpoloogia tabel'!$C$1:$T$1,0),FALSE))*D177*E177</f>
        <v>7533.1349384265905</v>
      </c>
      <c r="AJ177" s="15">
        <f t="shared" si="173"/>
        <v>192.25260375484299</v>
      </c>
      <c r="AK177" s="15">
        <f>VLOOKUP(AK$4,'Tüpoloogia tabel'!$C$1:$T$51,MATCH($A177,'Tüpoloogia tabel'!$C$1:$T$1,0),FALSE)</f>
        <v>0.8</v>
      </c>
      <c r="AL177" s="15">
        <f>VLOOKUP(AL$4,'Tüpoloogia tabel'!$C$1:$T$51,MATCH($A177,'Tüpoloogia tabel'!$C$1:$T$1,0),FALSE)</f>
        <v>0.8</v>
      </c>
      <c r="AM177" s="15">
        <f>VLOOKUP(AM$4,'Tüpoloogia tabel'!$C$1:$T$51,MATCH($A177,'Tüpoloogia tabel'!$C$1:$T$1,0),FALSE)</f>
        <v>0.7</v>
      </c>
      <c r="AN177" s="15">
        <f>VLOOKUP(AN$4,'Tüpoloogia tabel'!$C$1:$T$51,MATCH($A177,'Tüpoloogia tabel'!$C$1:$T$1,0),FALSE)</f>
        <v>0.7</v>
      </c>
      <c r="AO177" s="15">
        <f>VLOOKUP(AO$4,'Tüpoloogia tabel'!$C$1:$T$51,MATCH($A177,'Tüpoloogia tabel'!$C$1:$T$1,0),FALSE)</f>
        <v>2.99</v>
      </c>
      <c r="AP177" s="15">
        <f>VLOOKUP(AP$4,'Tüpoloogia tabel'!$C$1:$T$51,MATCH($A177,'Tüpoloogia tabel'!$C$1:$T$1,0),FALSE)</f>
        <v>2</v>
      </c>
      <c r="AQ177" s="15">
        <f>VLOOKUP(AQ$4,'Tüpoloogia tabel'!$C$1:$T$51,MATCH($A177,'Tüpoloogia tabel'!$C$1:$T$1,0),FALSE)</f>
        <v>2.9</v>
      </c>
      <c r="AR177" s="16">
        <f>VLOOKUP(AR$4,'Tüpoloogia tabel'!$C$1:$T$51,MATCH($A177,'Tüpoloogia tabel'!$C$1:$T$1,0),FALSE)</f>
        <v>0.26</v>
      </c>
      <c r="AS177" s="16">
        <f>VLOOKUP(AS$4,'Tüpoloogia tabel'!$C$1:$T$51,MATCH($A177,'Tüpoloogia tabel'!$C$1:$T$1,0),FALSE)</f>
        <v>0.49</v>
      </c>
      <c r="AT177" s="16">
        <f>VLOOKUP(AT$4,'Tüpoloogia tabel'!$C$1:$T$51,MATCH($A177,'Tüpoloogia tabel'!$C$1:$T$1,0),FALSE)</f>
        <v>0.40500000000000003</v>
      </c>
      <c r="AU177" s="16">
        <f>VLOOKUP(AU$4,'Tüpoloogia tabel'!$C$1:$T$51,MATCH($A177,'Tüpoloogia tabel'!$C$1:$T$1,0),FALSE)</f>
        <v>0.15</v>
      </c>
      <c r="AV177" s="16">
        <f>VLOOKUP(AV$4,'Tüpoloogia tabel'!$C$1:$T$51,MATCH($A177,'Tüpoloogia tabel'!$C$1:$T$1,0),FALSE)</f>
        <v>0.2</v>
      </c>
      <c r="AW177" s="16">
        <f>VLOOKUP(AW$4,'Tüpoloogia tabel'!$C$1:$T$51,MATCH($A177,'Tüpoloogia tabel'!$C$1:$T$1,0),FALSE)</f>
        <v>0.01</v>
      </c>
      <c r="AX177" s="16">
        <f>VLOOKUP(AX$4,'Tüpoloogia tabel'!$C$1:$T$51,MATCH($A177,'Tüpoloogia tabel'!$C$1:$T$1,0),FALSE)</f>
        <v>0</v>
      </c>
      <c r="AY177" s="16">
        <f>VLOOKUP(AY$4,'Tüpoloogia tabel'!$C$1:$T$51,MATCH($A177,'Tüpoloogia tabel'!$C$1:$T$1,0),FALSE)</f>
        <v>0.42</v>
      </c>
      <c r="AZ177" s="16">
        <f>VLOOKUP(AZ$4,'Tüpoloogia tabel'!$C$1:$T$51,MATCH($A177,'Tüpoloogia tabel'!$C$1:$T$1,0),FALSE)</f>
        <v>4.4000000000000004</v>
      </c>
      <c r="BA177" s="232">
        <f>VLOOKUP(BA$4,'Tüpoloogia tabel'!$C$1:$T$51,MATCH($A177,'Tüpoloogia tabel'!$C$1:$T$1,0),FALSE)</f>
        <v>0.30000000000000049</v>
      </c>
      <c r="BB177" s="232">
        <f>VLOOKUP(BB$4,'Tüpoloogia tabel'!$C$1:$T$51,MATCH($A177,'Tüpoloogia tabel'!$C$1:$T$1,0),FALSE)</f>
        <v>0.41499999999999998</v>
      </c>
      <c r="BC177" s="232">
        <f>VLOOKUP(BC$4,'Tüpoloogia tabel'!$C$1:$T$51,MATCH($A177,'Tüpoloogia tabel'!$C$1:$T$1,0),FALSE)</f>
        <v>0.35</v>
      </c>
      <c r="BD177" s="232">
        <f>VLOOKUP(BD$4,'Tüpoloogia tabel'!$C$1:$T$51,MATCH($A177,'Tüpoloogia tabel'!$C$1:$T$1,0),FALSE)</f>
        <v>0.35</v>
      </c>
      <c r="BE177" s="232">
        <f>VLOOKUP(BE$4,'Tüpoloogia tabel'!$C$1:$T$51,MATCH($A177,'Tüpoloogia tabel'!$C$1:$T$1,0),FALSE)</f>
        <v>0.30000000000000049</v>
      </c>
      <c r="BF177" s="16">
        <f>VLOOKUP(BF$4,'Tüpoloogia tabel'!$C$1:$T$51,MATCH($A177,'Tüpoloogia tabel'!$C$1:$T$1,0),FALSE)</f>
        <v>1.8000000000000023</v>
      </c>
      <c r="BG177" s="16">
        <f>VLOOKUP(BG$4,'Tüpoloogia tabel'!$C$1:$T$51,MATCH($A177,'Tüpoloogia tabel'!$C$1:$T$1,0),FALSE)</f>
        <v>2.1999999999999957</v>
      </c>
      <c r="BH177" s="16">
        <f>VLOOKUP(BH$4,'Tüpoloogia tabel'!$C$1:$T$51,MATCH($A177,'Tüpoloogia tabel'!$C$1:$T$1,0),FALSE)</f>
        <v>1.4599999999999991</v>
      </c>
      <c r="BI177" s="16">
        <f>VLOOKUP(BI$4,'Tüpoloogia tabel'!$C$1:$T$51,MATCH($A177,'Tüpoloogia tabel'!$C$1:$T$1,0),FALSE)</f>
        <v>1.5793333333333326</v>
      </c>
      <c r="BJ177" s="16">
        <f>VLOOKUP(BJ$4,'Tüpoloogia tabel'!$C$1:$T$51,MATCH($A177,'Tüpoloogia tabel'!$C$1:$T$1,0),FALSE)</f>
        <v>0.8</v>
      </c>
      <c r="BK177" s="16">
        <f>VLOOKUP(BK$4,'Tüpoloogia tabel'!$C$1:$T$51,MATCH($A177,'Tüpoloogia tabel'!$C$1:$T$1,0),FALSE)</f>
        <v>2.0649999999999999</v>
      </c>
      <c r="BL177" s="216">
        <f t="shared" si="174"/>
        <v>5738.6539327193886</v>
      </c>
      <c r="BM177" s="1">
        <v>4</v>
      </c>
      <c r="BN177" s="1">
        <v>0</v>
      </c>
      <c r="BO177" s="1">
        <f t="shared" si="175"/>
        <v>30</v>
      </c>
      <c r="BP177" s="217">
        <f t="shared" si="176"/>
        <v>192.25260375484299</v>
      </c>
      <c r="BQ177" s="217">
        <f t="shared" ref="BQ177:BS177" si="231">BP177</f>
        <v>192.25260375484299</v>
      </c>
      <c r="BR177" s="217">
        <f t="shared" si="231"/>
        <v>192.25260375484299</v>
      </c>
      <c r="BS177" s="217">
        <f t="shared" si="231"/>
        <v>192.25260375484299</v>
      </c>
      <c r="BT177" s="217">
        <f t="shared" si="178"/>
        <v>384.50520750968599</v>
      </c>
      <c r="BU177" s="217">
        <f t="shared" si="179"/>
        <v>1000.3674469025418</v>
      </c>
      <c r="BV177" s="217">
        <f t="shared" si="180"/>
        <v>1132.0977470426719</v>
      </c>
      <c r="BW177" s="217">
        <f t="shared" si="181"/>
        <v>688.03007675683</v>
      </c>
      <c r="BX177" s="216">
        <f t="shared" si="182"/>
        <v>0.5951088540730558</v>
      </c>
      <c r="BY177" s="216">
        <f t="shared" si="186"/>
        <v>717.70127801210538</v>
      </c>
      <c r="BZ177" s="216">
        <f t="shared" si="187"/>
        <v>7144.3852874883241</v>
      </c>
      <c r="CA177" s="216">
        <f t="shared" si="188"/>
        <v>6456.3552107314936</v>
      </c>
      <c r="CB177" s="218">
        <f t="shared" si="183"/>
        <v>2.831048296860462</v>
      </c>
    </row>
    <row r="178" spans="1:80" x14ac:dyDescent="0.25">
      <c r="A178" s="248" t="s">
        <v>475</v>
      </c>
      <c r="B178" s="231" t="s">
        <v>706</v>
      </c>
      <c r="C178" s="231" t="s">
        <v>462</v>
      </c>
      <c r="D178" s="249">
        <v>5</v>
      </c>
      <c r="E178" s="249">
        <v>4</v>
      </c>
      <c r="F178" s="250"/>
      <c r="G178" s="15">
        <f>(VLOOKUP(G$4,'Tüpoloogia tabel'!$C$1:$T$51,MATCH($A178,'Tüpoloogia tabel'!$C$1:$T$1,0),FALSE))*D178</f>
        <v>1004.417991790212</v>
      </c>
      <c r="H178" s="15">
        <f>(VLOOKUP(H$4,'Tüpoloogia tabel'!$C$1:$T$51,MATCH($A178,'Tüpoloogia tabel'!$C$1:$T$1,0),FALSE))*D178*E178</f>
        <v>49.234731900890438</v>
      </c>
      <c r="I178" s="15">
        <f>(VLOOKUP(I$4,'Tüpoloogia tabel'!$C$1:$T$51,MATCH($A178,'Tüpoloogia tabel'!$C$1:$T$1,0),FALSE))*D178*E178</f>
        <v>171.17643500489632</v>
      </c>
      <c r="J178" s="15">
        <f>(VLOOKUP(J$4,'Tüpoloogia tabel'!$C$1:$T$51,MATCH($A178,'Tüpoloogia tabel'!$C$1:$T$1,0),FALSE))*D178*E178</f>
        <v>3801.6098639293132</v>
      </c>
      <c r="K178" s="15">
        <f>(VLOOKUP(K$4,'Tüpoloogia tabel'!$C$1:$T$51,MATCH($A178,'Tüpoloogia tabel'!$C$1:$T$1,0),FALSE))*D178*E178</f>
        <v>3040.7371092380049</v>
      </c>
      <c r="L178" s="244">
        <f>VLOOKUP(L$4,'Tüpoloogia tabel'!$C$1:$T$51,MATCH($A178,'Tüpoloogia tabel'!$C$1:$T$1,0),FALSE)</f>
        <v>38.414634146341463</v>
      </c>
      <c r="M178" s="228">
        <f>VLOOKUP(M$4,'Tüpoloogia tabel'!$C$1:$T$51,MATCH($A178,'Tüpoloogia tabel'!$C$1:$T$1,0),FALSE)</f>
        <v>58.536585365853654</v>
      </c>
      <c r="N178" s="228">
        <f>VLOOKUP(N$4,'Tüpoloogia tabel'!$C$1:$T$51,MATCH($A178,'Tüpoloogia tabel'!$C$1:$T$1,0),FALSE)</f>
        <v>95.121951219512198</v>
      </c>
      <c r="O178" s="245">
        <f>VLOOKUP(O$4,'Tüpoloogia tabel'!$C$1:$T$51,MATCH($A178,'Tüpoloogia tabel'!$C$1:$T$1,0),FALSE)</f>
        <v>0.22223966917021121</v>
      </c>
      <c r="P178" s="228">
        <f>VLOOKUP(P$4,'Tüpoloogia tabel'!$C$1:$T$51,MATCH($A178,'Tüpoloogia tabel'!$C$1:$T$1,0),FALSE)</f>
        <v>15.24390243902439</v>
      </c>
      <c r="Q178" s="335">
        <f t="shared" si="167"/>
        <v>6838.9734415323019</v>
      </c>
      <c r="R178" s="336">
        <f t="shared" si="184"/>
        <v>5299.2822464223027</v>
      </c>
      <c r="S178" s="14">
        <f t="shared" si="168"/>
        <v>1004.417991790212</v>
      </c>
      <c r="T178" s="336">
        <f t="shared" si="169"/>
        <v>1004.417991790212</v>
      </c>
      <c r="U178" s="4">
        <f t="shared" si="170"/>
        <v>19.799999999999986</v>
      </c>
      <c r="V178" s="337">
        <f t="shared" si="171"/>
        <v>1519.8911951099994</v>
      </c>
      <c r="W178" s="338">
        <f t="shared" si="172"/>
        <v>3.6806973335984092</v>
      </c>
      <c r="X178" s="228">
        <f>VLOOKUP(X$4,'Tüpoloogia tabel'!$C$1:$T$51,MATCH($A178,'Tüpoloogia tabel'!$C$1:$T$1,0),FALSE)</f>
        <v>217.7103448275862</v>
      </c>
      <c r="Y178" s="228">
        <f>VLOOKUP(Y$4,'Tüpoloogia tabel'!$C$1:$T$51,MATCH($A178,'Tüpoloogia tabel'!$C$1:$T$1,0),FALSE)</f>
        <v>139.35862068965517</v>
      </c>
      <c r="Z178" s="229">
        <f>VLOOKUP(Z$4,'Tüpoloogia tabel'!$C$1:$T$51,MATCH($A178,'Tüpoloogia tabel'!$C$1:$T$1,0),FALSE)</f>
        <v>46.4</v>
      </c>
      <c r="AA178" s="235"/>
      <c r="AB178" s="235"/>
      <c r="AC178" s="15">
        <f>VLOOKUP(AC$4,'Tüpoloogia tabel'!$C$1:$T$51,MATCH($A178,'Tüpoloogia tabel'!$C$1:$T$1,0),FALSE)</f>
        <v>3.6636504065040651</v>
      </c>
      <c r="AD178" s="15">
        <f>VLOOKUP(AD$4,'Tüpoloogia tabel'!$C$1:$T$51,MATCH($A178,'Tüpoloogia tabel'!$C$1:$T$1,0),FALSE)</f>
        <v>2.5</v>
      </c>
      <c r="AE178" s="15">
        <f>VLOOKUP(AE$4,'Tüpoloogia tabel'!$C$1:$T$51,MATCH($A178,'Tüpoloogia tabel'!$C$1:$T$1,0),FALSE)</f>
        <v>2.2000000000000002</v>
      </c>
      <c r="AF178" s="15">
        <f>VLOOKUP(AF$4,'Tüpoloogia tabel'!$C$1:$T$51,MATCH($A178,'Tüpoloogia tabel'!$C$1:$T$1,0),FALSE)</f>
        <v>11.821259842519693</v>
      </c>
      <c r="AG178" s="15">
        <f>VLOOKUP(AG$4,'Tüpoloogia tabel'!$C$1:$T$51,MATCH($A178,'Tüpoloogia tabel'!$C$1:$T$1,0),FALSE)</f>
        <v>16.861008406980361</v>
      </c>
      <c r="AH178" s="15">
        <f>(VLOOKUP(AH$4,'Tüpoloogia tabel'!$C$1:$T$51,MATCH($A178,'Tüpoloogia tabel'!$C$1:$T$1,0),FALSE))*E178</f>
        <v>10</v>
      </c>
      <c r="AI178" s="15">
        <f>(VLOOKUP(AI$4,'Tüpoloogia tabel'!$C$1:$T$51,MATCH($A178,'Tüpoloogia tabel'!$C$1:$T$1,0),FALSE))*D178*E178</f>
        <v>10044.17991790212</v>
      </c>
      <c r="AJ178" s="15">
        <f t="shared" si="173"/>
        <v>192.25260375484299</v>
      </c>
      <c r="AK178" s="15">
        <f>VLOOKUP(AK$4,'Tüpoloogia tabel'!$C$1:$T$51,MATCH($A178,'Tüpoloogia tabel'!$C$1:$T$1,0),FALSE)</f>
        <v>0.8</v>
      </c>
      <c r="AL178" s="15">
        <f>VLOOKUP(AL$4,'Tüpoloogia tabel'!$C$1:$T$51,MATCH($A178,'Tüpoloogia tabel'!$C$1:$T$1,0),FALSE)</f>
        <v>0.8</v>
      </c>
      <c r="AM178" s="15">
        <f>VLOOKUP(AM$4,'Tüpoloogia tabel'!$C$1:$T$51,MATCH($A178,'Tüpoloogia tabel'!$C$1:$T$1,0),FALSE)</f>
        <v>0.7</v>
      </c>
      <c r="AN178" s="15">
        <f>VLOOKUP(AN$4,'Tüpoloogia tabel'!$C$1:$T$51,MATCH($A178,'Tüpoloogia tabel'!$C$1:$T$1,0),FALSE)</f>
        <v>0.7</v>
      </c>
      <c r="AO178" s="15">
        <f>VLOOKUP(AO$4,'Tüpoloogia tabel'!$C$1:$T$51,MATCH($A178,'Tüpoloogia tabel'!$C$1:$T$1,0),FALSE)</f>
        <v>2.99</v>
      </c>
      <c r="AP178" s="15">
        <f>VLOOKUP(AP$4,'Tüpoloogia tabel'!$C$1:$T$51,MATCH($A178,'Tüpoloogia tabel'!$C$1:$T$1,0),FALSE)</f>
        <v>2</v>
      </c>
      <c r="AQ178" s="15">
        <f>VLOOKUP(AQ$4,'Tüpoloogia tabel'!$C$1:$T$51,MATCH($A178,'Tüpoloogia tabel'!$C$1:$T$1,0),FALSE)</f>
        <v>2.9</v>
      </c>
      <c r="AR178" s="16">
        <f>VLOOKUP(AR$4,'Tüpoloogia tabel'!$C$1:$T$51,MATCH($A178,'Tüpoloogia tabel'!$C$1:$T$1,0),FALSE)</f>
        <v>0.26</v>
      </c>
      <c r="AS178" s="16">
        <f>VLOOKUP(AS$4,'Tüpoloogia tabel'!$C$1:$T$51,MATCH($A178,'Tüpoloogia tabel'!$C$1:$T$1,0),FALSE)</f>
        <v>0.49</v>
      </c>
      <c r="AT178" s="16">
        <f>VLOOKUP(AT$4,'Tüpoloogia tabel'!$C$1:$T$51,MATCH($A178,'Tüpoloogia tabel'!$C$1:$T$1,0),FALSE)</f>
        <v>0.40500000000000003</v>
      </c>
      <c r="AU178" s="16">
        <f>VLOOKUP(AU$4,'Tüpoloogia tabel'!$C$1:$T$51,MATCH($A178,'Tüpoloogia tabel'!$C$1:$T$1,0),FALSE)</f>
        <v>0.15</v>
      </c>
      <c r="AV178" s="16">
        <f>VLOOKUP(AV$4,'Tüpoloogia tabel'!$C$1:$T$51,MATCH($A178,'Tüpoloogia tabel'!$C$1:$T$1,0),FALSE)</f>
        <v>0.2</v>
      </c>
      <c r="AW178" s="16">
        <f>VLOOKUP(AW$4,'Tüpoloogia tabel'!$C$1:$T$51,MATCH($A178,'Tüpoloogia tabel'!$C$1:$T$1,0),FALSE)</f>
        <v>0.01</v>
      </c>
      <c r="AX178" s="16">
        <f>VLOOKUP(AX$4,'Tüpoloogia tabel'!$C$1:$T$51,MATCH($A178,'Tüpoloogia tabel'!$C$1:$T$1,0),FALSE)</f>
        <v>0</v>
      </c>
      <c r="AY178" s="16">
        <f>VLOOKUP(AY$4,'Tüpoloogia tabel'!$C$1:$T$51,MATCH($A178,'Tüpoloogia tabel'!$C$1:$T$1,0),FALSE)</f>
        <v>0.42</v>
      </c>
      <c r="AZ178" s="16">
        <f>VLOOKUP(AZ$4,'Tüpoloogia tabel'!$C$1:$T$51,MATCH($A178,'Tüpoloogia tabel'!$C$1:$T$1,0),FALSE)</f>
        <v>4.4000000000000004</v>
      </c>
      <c r="BA178" s="232">
        <f>VLOOKUP(BA$4,'Tüpoloogia tabel'!$C$1:$T$51,MATCH($A178,'Tüpoloogia tabel'!$C$1:$T$1,0),FALSE)</f>
        <v>0.30000000000000049</v>
      </c>
      <c r="BB178" s="232">
        <f>VLOOKUP(BB$4,'Tüpoloogia tabel'!$C$1:$T$51,MATCH($A178,'Tüpoloogia tabel'!$C$1:$T$1,0),FALSE)</f>
        <v>0.41499999999999998</v>
      </c>
      <c r="BC178" s="232">
        <f>VLOOKUP(BC$4,'Tüpoloogia tabel'!$C$1:$T$51,MATCH($A178,'Tüpoloogia tabel'!$C$1:$T$1,0),FALSE)</f>
        <v>0.35</v>
      </c>
      <c r="BD178" s="232">
        <f>VLOOKUP(BD$4,'Tüpoloogia tabel'!$C$1:$T$51,MATCH($A178,'Tüpoloogia tabel'!$C$1:$T$1,0),FALSE)</f>
        <v>0.35</v>
      </c>
      <c r="BE178" s="232">
        <f>VLOOKUP(BE$4,'Tüpoloogia tabel'!$C$1:$T$51,MATCH($A178,'Tüpoloogia tabel'!$C$1:$T$1,0),FALSE)</f>
        <v>0.30000000000000049</v>
      </c>
      <c r="BF178" s="16">
        <f>VLOOKUP(BF$4,'Tüpoloogia tabel'!$C$1:$T$51,MATCH($A178,'Tüpoloogia tabel'!$C$1:$T$1,0),FALSE)</f>
        <v>1.8000000000000023</v>
      </c>
      <c r="BG178" s="16">
        <f>VLOOKUP(BG$4,'Tüpoloogia tabel'!$C$1:$T$51,MATCH($A178,'Tüpoloogia tabel'!$C$1:$T$1,0),FALSE)</f>
        <v>2.1999999999999957</v>
      </c>
      <c r="BH178" s="16">
        <f>VLOOKUP(BH$4,'Tüpoloogia tabel'!$C$1:$T$51,MATCH($A178,'Tüpoloogia tabel'!$C$1:$T$1,0),FALSE)</f>
        <v>1.4599999999999991</v>
      </c>
      <c r="BI178" s="16">
        <f>VLOOKUP(BI$4,'Tüpoloogia tabel'!$C$1:$T$51,MATCH($A178,'Tüpoloogia tabel'!$C$1:$T$1,0),FALSE)</f>
        <v>1.5793333333333326</v>
      </c>
      <c r="BJ178" s="16">
        <f>VLOOKUP(BJ$4,'Tüpoloogia tabel'!$C$1:$T$51,MATCH($A178,'Tüpoloogia tabel'!$C$1:$T$1,0),FALSE)</f>
        <v>0.8</v>
      </c>
      <c r="BK178" s="16">
        <f>VLOOKUP(BK$4,'Tüpoloogia tabel'!$C$1:$T$51,MATCH($A178,'Tüpoloogia tabel'!$C$1:$T$1,0),FALSE)</f>
        <v>2.0649999999999999</v>
      </c>
      <c r="BL178" s="216">
        <f t="shared" si="174"/>
        <v>8977.4242945541591</v>
      </c>
      <c r="BM178" s="1">
        <v>4</v>
      </c>
      <c r="BN178" s="1">
        <v>0</v>
      </c>
      <c r="BO178" s="1">
        <f t="shared" si="175"/>
        <v>40</v>
      </c>
      <c r="BP178" s="217">
        <f t="shared" si="176"/>
        <v>192.25260375484299</v>
      </c>
      <c r="BQ178" s="217">
        <f t="shared" ref="BQ178:BS178" si="232">BP178</f>
        <v>192.25260375484299</v>
      </c>
      <c r="BR178" s="217">
        <f t="shared" si="232"/>
        <v>192.25260375484299</v>
      </c>
      <c r="BS178" s="217">
        <f t="shared" si="232"/>
        <v>192.25260375484299</v>
      </c>
      <c r="BT178" s="217">
        <f t="shared" si="178"/>
        <v>576.75781126452898</v>
      </c>
      <c r="BU178" s="217">
        <f t="shared" si="179"/>
        <v>1761.7643500489633</v>
      </c>
      <c r="BV178" s="217">
        <f t="shared" si="180"/>
        <v>2003.3838792469196</v>
      </c>
      <c r="BW178" s="217">
        <f t="shared" si="181"/>
        <v>1058.4927783201624</v>
      </c>
      <c r="BX178" s="216">
        <f t="shared" si="182"/>
        <v>0.95863673073941835</v>
      </c>
      <c r="BY178" s="216">
        <f t="shared" si="186"/>
        <v>1156.1158972717385</v>
      </c>
      <c r="BZ178" s="216">
        <f t="shared" si="187"/>
        <v>11192.03297014606</v>
      </c>
      <c r="CA178" s="216">
        <f t="shared" si="188"/>
        <v>10133.540191825898</v>
      </c>
      <c r="CB178" s="218">
        <f t="shared" si="183"/>
        <v>3.3325933245065431</v>
      </c>
    </row>
    <row r="179" spans="1:80" x14ac:dyDescent="0.25">
      <c r="A179" s="248" t="s">
        <v>475</v>
      </c>
      <c r="B179" s="231" t="s">
        <v>707</v>
      </c>
      <c r="C179" s="231" t="s">
        <v>462</v>
      </c>
      <c r="D179" s="249">
        <v>5</v>
      </c>
      <c r="E179" s="249">
        <v>5</v>
      </c>
      <c r="F179" s="250"/>
      <c r="G179" s="15">
        <f>(VLOOKUP(G$4,'Tüpoloogia tabel'!$C$1:$T$51,MATCH($A179,'Tüpoloogia tabel'!$C$1:$T$1,0),FALSE))*D179</f>
        <v>1004.417991790212</v>
      </c>
      <c r="H179" s="15">
        <f>(VLOOKUP(H$4,'Tüpoloogia tabel'!$C$1:$T$51,MATCH($A179,'Tüpoloogia tabel'!$C$1:$T$1,0),FALSE))*D179*E179</f>
        <v>61.543414876113047</v>
      </c>
      <c r="I179" s="15">
        <f>(VLOOKUP(I$4,'Tüpoloogia tabel'!$C$1:$T$51,MATCH($A179,'Tüpoloogia tabel'!$C$1:$T$1,0),FALSE))*D179*E179</f>
        <v>213.97054375612041</v>
      </c>
      <c r="J179" s="15">
        <f>(VLOOKUP(J$4,'Tüpoloogia tabel'!$C$1:$T$51,MATCH($A179,'Tüpoloogia tabel'!$C$1:$T$1,0),FALSE))*D179*E179</f>
        <v>4752.0123299116412</v>
      </c>
      <c r="K179" s="15">
        <f>(VLOOKUP(K$4,'Tüpoloogia tabel'!$C$1:$T$51,MATCH($A179,'Tüpoloogia tabel'!$C$1:$T$1,0),FALSE))*D179*E179</f>
        <v>3800.9213865475062</v>
      </c>
      <c r="L179" s="244">
        <f>VLOOKUP(L$4,'Tüpoloogia tabel'!$C$1:$T$51,MATCH($A179,'Tüpoloogia tabel'!$C$1:$T$1,0),FALSE)</f>
        <v>38.414634146341463</v>
      </c>
      <c r="M179" s="228">
        <f>VLOOKUP(M$4,'Tüpoloogia tabel'!$C$1:$T$51,MATCH($A179,'Tüpoloogia tabel'!$C$1:$T$1,0),FALSE)</f>
        <v>58.536585365853654</v>
      </c>
      <c r="N179" s="228">
        <f>VLOOKUP(N$4,'Tüpoloogia tabel'!$C$1:$T$51,MATCH($A179,'Tüpoloogia tabel'!$C$1:$T$1,0),FALSE)</f>
        <v>95.121951219512198</v>
      </c>
      <c r="O179" s="245">
        <f>VLOOKUP(O$4,'Tüpoloogia tabel'!$C$1:$T$51,MATCH($A179,'Tüpoloogia tabel'!$C$1:$T$1,0),FALSE)</f>
        <v>0.22223966917021121</v>
      </c>
      <c r="P179" s="228">
        <f>VLOOKUP(P$4,'Tüpoloogia tabel'!$C$1:$T$51,MATCH($A179,'Tüpoloogia tabel'!$C$1:$T$1,0),FALSE)</f>
        <v>15.24390243902439</v>
      </c>
      <c r="Q179" s="335">
        <f t="shared" si="167"/>
        <v>10656.34285278792</v>
      </c>
      <c r="R179" s="336">
        <f t="shared" si="184"/>
        <v>8268.2807426199888</v>
      </c>
      <c r="S179" s="14">
        <f t="shared" si="168"/>
        <v>1004.417991790212</v>
      </c>
      <c r="T179" s="336">
        <f t="shared" si="169"/>
        <v>1004.417991790212</v>
      </c>
      <c r="U179" s="4">
        <f t="shared" si="170"/>
        <v>19.799999999999986</v>
      </c>
      <c r="V179" s="337">
        <f t="shared" si="171"/>
        <v>2368.262110167932</v>
      </c>
      <c r="W179" s="338">
        <f t="shared" si="172"/>
        <v>4.3109749506978883</v>
      </c>
      <c r="X179" s="228">
        <f>VLOOKUP(X$4,'Tüpoloogia tabel'!$C$1:$T$51,MATCH($A179,'Tüpoloogia tabel'!$C$1:$T$1,0),FALSE)</f>
        <v>217.7103448275862</v>
      </c>
      <c r="Y179" s="228">
        <f>VLOOKUP(Y$4,'Tüpoloogia tabel'!$C$1:$T$51,MATCH($A179,'Tüpoloogia tabel'!$C$1:$T$1,0),FALSE)</f>
        <v>139.35862068965517</v>
      </c>
      <c r="Z179" s="229">
        <f>VLOOKUP(Z$4,'Tüpoloogia tabel'!$C$1:$T$51,MATCH($A179,'Tüpoloogia tabel'!$C$1:$T$1,0),FALSE)</f>
        <v>46.4</v>
      </c>
      <c r="AA179" s="235"/>
      <c r="AB179" s="235"/>
      <c r="AC179" s="15">
        <f>VLOOKUP(AC$4,'Tüpoloogia tabel'!$C$1:$T$51,MATCH($A179,'Tüpoloogia tabel'!$C$1:$T$1,0),FALSE)</f>
        <v>3.6636504065040651</v>
      </c>
      <c r="AD179" s="15">
        <f>VLOOKUP(AD$4,'Tüpoloogia tabel'!$C$1:$T$51,MATCH($A179,'Tüpoloogia tabel'!$C$1:$T$1,0),FALSE)</f>
        <v>2.5</v>
      </c>
      <c r="AE179" s="15">
        <f>VLOOKUP(AE$4,'Tüpoloogia tabel'!$C$1:$T$51,MATCH($A179,'Tüpoloogia tabel'!$C$1:$T$1,0),FALSE)</f>
        <v>2.2000000000000002</v>
      </c>
      <c r="AF179" s="15">
        <f>VLOOKUP(AF$4,'Tüpoloogia tabel'!$C$1:$T$51,MATCH($A179,'Tüpoloogia tabel'!$C$1:$T$1,0),FALSE)</f>
        <v>11.821259842519693</v>
      </c>
      <c r="AG179" s="15">
        <f>VLOOKUP(AG$4,'Tüpoloogia tabel'!$C$1:$T$51,MATCH($A179,'Tüpoloogia tabel'!$C$1:$T$1,0),FALSE)</f>
        <v>16.861008406980361</v>
      </c>
      <c r="AH179" s="15">
        <f>(VLOOKUP(AH$4,'Tüpoloogia tabel'!$C$1:$T$51,MATCH($A179,'Tüpoloogia tabel'!$C$1:$T$1,0),FALSE))*E179</f>
        <v>12.5</v>
      </c>
      <c r="AI179" s="15">
        <f>(VLOOKUP(AI$4,'Tüpoloogia tabel'!$C$1:$T$51,MATCH($A179,'Tüpoloogia tabel'!$C$1:$T$1,0),FALSE))*D179*E179</f>
        <v>12555.22489737765</v>
      </c>
      <c r="AJ179" s="15">
        <f t="shared" si="173"/>
        <v>192.25260375484299</v>
      </c>
      <c r="AK179" s="15">
        <f>VLOOKUP(AK$4,'Tüpoloogia tabel'!$C$1:$T$51,MATCH($A179,'Tüpoloogia tabel'!$C$1:$T$1,0),FALSE)</f>
        <v>0.8</v>
      </c>
      <c r="AL179" s="15">
        <f>VLOOKUP(AL$4,'Tüpoloogia tabel'!$C$1:$T$51,MATCH($A179,'Tüpoloogia tabel'!$C$1:$T$1,0),FALSE)</f>
        <v>0.8</v>
      </c>
      <c r="AM179" s="15">
        <f>VLOOKUP(AM$4,'Tüpoloogia tabel'!$C$1:$T$51,MATCH($A179,'Tüpoloogia tabel'!$C$1:$T$1,0),FALSE)</f>
        <v>0.7</v>
      </c>
      <c r="AN179" s="15">
        <f>VLOOKUP(AN$4,'Tüpoloogia tabel'!$C$1:$T$51,MATCH($A179,'Tüpoloogia tabel'!$C$1:$T$1,0),FALSE)</f>
        <v>0.7</v>
      </c>
      <c r="AO179" s="15">
        <f>VLOOKUP(AO$4,'Tüpoloogia tabel'!$C$1:$T$51,MATCH($A179,'Tüpoloogia tabel'!$C$1:$T$1,0),FALSE)</f>
        <v>2.99</v>
      </c>
      <c r="AP179" s="15">
        <f>VLOOKUP(AP$4,'Tüpoloogia tabel'!$C$1:$T$51,MATCH($A179,'Tüpoloogia tabel'!$C$1:$T$1,0),FALSE)</f>
        <v>2</v>
      </c>
      <c r="AQ179" s="15">
        <f>VLOOKUP(AQ$4,'Tüpoloogia tabel'!$C$1:$T$51,MATCH($A179,'Tüpoloogia tabel'!$C$1:$T$1,0),FALSE)</f>
        <v>2.9</v>
      </c>
      <c r="AR179" s="16">
        <f>VLOOKUP(AR$4,'Tüpoloogia tabel'!$C$1:$T$51,MATCH($A179,'Tüpoloogia tabel'!$C$1:$T$1,0),FALSE)</f>
        <v>0.26</v>
      </c>
      <c r="AS179" s="16">
        <f>VLOOKUP(AS$4,'Tüpoloogia tabel'!$C$1:$T$51,MATCH($A179,'Tüpoloogia tabel'!$C$1:$T$1,0),FALSE)</f>
        <v>0.49</v>
      </c>
      <c r="AT179" s="16">
        <f>VLOOKUP(AT$4,'Tüpoloogia tabel'!$C$1:$T$51,MATCH($A179,'Tüpoloogia tabel'!$C$1:$T$1,0),FALSE)</f>
        <v>0.40500000000000003</v>
      </c>
      <c r="AU179" s="16">
        <f>VLOOKUP(AU$4,'Tüpoloogia tabel'!$C$1:$T$51,MATCH($A179,'Tüpoloogia tabel'!$C$1:$T$1,0),FALSE)</f>
        <v>0.15</v>
      </c>
      <c r="AV179" s="16">
        <f>VLOOKUP(AV$4,'Tüpoloogia tabel'!$C$1:$T$51,MATCH($A179,'Tüpoloogia tabel'!$C$1:$T$1,0),FALSE)</f>
        <v>0.2</v>
      </c>
      <c r="AW179" s="16">
        <f>VLOOKUP(AW$4,'Tüpoloogia tabel'!$C$1:$T$51,MATCH($A179,'Tüpoloogia tabel'!$C$1:$T$1,0),FALSE)</f>
        <v>0.01</v>
      </c>
      <c r="AX179" s="16">
        <f>VLOOKUP(AX$4,'Tüpoloogia tabel'!$C$1:$T$51,MATCH($A179,'Tüpoloogia tabel'!$C$1:$T$1,0),FALSE)</f>
        <v>0</v>
      </c>
      <c r="AY179" s="16">
        <f>VLOOKUP(AY$4,'Tüpoloogia tabel'!$C$1:$T$51,MATCH($A179,'Tüpoloogia tabel'!$C$1:$T$1,0),FALSE)</f>
        <v>0.42</v>
      </c>
      <c r="AZ179" s="16">
        <f>VLOOKUP(AZ$4,'Tüpoloogia tabel'!$C$1:$T$51,MATCH($A179,'Tüpoloogia tabel'!$C$1:$T$1,0),FALSE)</f>
        <v>4.4000000000000004</v>
      </c>
      <c r="BA179" s="232">
        <f>VLOOKUP(BA$4,'Tüpoloogia tabel'!$C$1:$T$51,MATCH($A179,'Tüpoloogia tabel'!$C$1:$T$1,0),FALSE)</f>
        <v>0.30000000000000049</v>
      </c>
      <c r="BB179" s="232">
        <f>VLOOKUP(BB$4,'Tüpoloogia tabel'!$C$1:$T$51,MATCH($A179,'Tüpoloogia tabel'!$C$1:$T$1,0),FALSE)</f>
        <v>0.41499999999999998</v>
      </c>
      <c r="BC179" s="232">
        <f>VLOOKUP(BC$4,'Tüpoloogia tabel'!$C$1:$T$51,MATCH($A179,'Tüpoloogia tabel'!$C$1:$T$1,0),FALSE)</f>
        <v>0.35</v>
      </c>
      <c r="BD179" s="232">
        <f>VLOOKUP(BD$4,'Tüpoloogia tabel'!$C$1:$T$51,MATCH($A179,'Tüpoloogia tabel'!$C$1:$T$1,0),FALSE)</f>
        <v>0.35</v>
      </c>
      <c r="BE179" s="232">
        <f>VLOOKUP(BE$4,'Tüpoloogia tabel'!$C$1:$T$51,MATCH($A179,'Tüpoloogia tabel'!$C$1:$T$1,0),FALSE)</f>
        <v>0.30000000000000049</v>
      </c>
      <c r="BF179" s="16">
        <f>VLOOKUP(BF$4,'Tüpoloogia tabel'!$C$1:$T$51,MATCH($A179,'Tüpoloogia tabel'!$C$1:$T$1,0),FALSE)</f>
        <v>1.8000000000000023</v>
      </c>
      <c r="BG179" s="16">
        <f>VLOOKUP(BG$4,'Tüpoloogia tabel'!$C$1:$T$51,MATCH($A179,'Tüpoloogia tabel'!$C$1:$T$1,0),FALSE)</f>
        <v>2.1999999999999957</v>
      </c>
      <c r="BH179" s="16">
        <f>VLOOKUP(BH$4,'Tüpoloogia tabel'!$C$1:$T$51,MATCH($A179,'Tüpoloogia tabel'!$C$1:$T$1,0),FALSE)</f>
        <v>1.4599999999999991</v>
      </c>
      <c r="BI179" s="16">
        <f>VLOOKUP(BI$4,'Tüpoloogia tabel'!$C$1:$T$51,MATCH($A179,'Tüpoloogia tabel'!$C$1:$T$1,0),FALSE)</f>
        <v>1.5793333333333326</v>
      </c>
      <c r="BJ179" s="16">
        <f>VLOOKUP(BJ$4,'Tüpoloogia tabel'!$C$1:$T$51,MATCH($A179,'Tüpoloogia tabel'!$C$1:$T$1,0),FALSE)</f>
        <v>0.8</v>
      </c>
      <c r="BK179" s="16">
        <f>VLOOKUP(BK$4,'Tüpoloogia tabel'!$C$1:$T$51,MATCH($A179,'Tüpoloogia tabel'!$C$1:$T$1,0),FALSE)</f>
        <v>2.0649999999999999</v>
      </c>
      <c r="BL179" s="216">
        <f t="shared" si="174"/>
        <v>13134.202013133967</v>
      </c>
      <c r="BM179" s="1">
        <v>4</v>
      </c>
      <c r="BN179" s="1">
        <v>0</v>
      </c>
      <c r="BO179" s="1">
        <f t="shared" si="175"/>
        <v>50</v>
      </c>
      <c r="BP179" s="217">
        <f t="shared" si="176"/>
        <v>192.25260375484299</v>
      </c>
      <c r="BQ179" s="217">
        <f t="shared" ref="BQ179:BS179" si="233">BP179</f>
        <v>192.25260375484299</v>
      </c>
      <c r="BR179" s="217">
        <f t="shared" si="233"/>
        <v>192.25260375484299</v>
      </c>
      <c r="BS179" s="217">
        <f t="shared" si="233"/>
        <v>192.25260375484299</v>
      </c>
      <c r="BT179" s="217">
        <f t="shared" si="178"/>
        <v>769.01041501937198</v>
      </c>
      <c r="BU179" s="217">
        <f t="shared" si="179"/>
        <v>2737.1317969515053</v>
      </c>
      <c r="BV179" s="217">
        <f t="shared" si="180"/>
        <v>3121.6301197128455</v>
      </c>
      <c r="BW179" s="217">
        <f t="shared" si="181"/>
        <v>1532.6787253533996</v>
      </c>
      <c r="BX179" s="216">
        <f t="shared" si="182"/>
        <v>1.4252041032262162</v>
      </c>
      <c r="BY179" s="216">
        <f t="shared" si="186"/>
        <v>1718.7961484908167</v>
      </c>
      <c r="BZ179" s="216">
        <f t="shared" si="187"/>
        <v>16385.676886978184</v>
      </c>
      <c r="CA179" s="216">
        <f t="shared" si="188"/>
        <v>14852.998161624784</v>
      </c>
      <c r="CB179" s="218">
        <f t="shared" si="183"/>
        <v>3.9077362173797074</v>
      </c>
    </row>
    <row r="180" spans="1:80" x14ac:dyDescent="0.25">
      <c r="A180" s="248" t="s">
        <v>475</v>
      </c>
      <c r="B180" s="231" t="s">
        <v>708</v>
      </c>
      <c r="C180" s="231" t="s">
        <v>462</v>
      </c>
      <c r="D180" s="249">
        <v>6</v>
      </c>
      <c r="E180" s="249">
        <v>1</v>
      </c>
      <c r="F180" s="250"/>
      <c r="G180" s="15">
        <f>(VLOOKUP(G$4,'Tüpoloogia tabel'!$C$1:$T$51,MATCH($A180,'Tüpoloogia tabel'!$C$1:$T$1,0),FALSE))*D180</f>
        <v>1205.3015901482545</v>
      </c>
      <c r="H180" s="15">
        <f>(VLOOKUP(H$4,'Tüpoloogia tabel'!$C$1:$T$51,MATCH($A180,'Tüpoloogia tabel'!$C$1:$T$1,0),FALSE))*D180*E180</f>
        <v>14.77041957026713</v>
      </c>
      <c r="I180" s="15">
        <f>(VLOOKUP(I$4,'Tüpoloogia tabel'!$C$1:$T$51,MATCH($A180,'Tüpoloogia tabel'!$C$1:$T$1,0),FALSE))*D180*E180</f>
        <v>51.35293050146889</v>
      </c>
      <c r="J180" s="15">
        <f>(VLOOKUP(J$4,'Tüpoloogia tabel'!$C$1:$T$51,MATCH($A180,'Tüpoloogia tabel'!$C$1:$T$1,0),FALSE))*D180*E180</f>
        <v>1140.4829591787939</v>
      </c>
      <c r="K180" s="15">
        <f>(VLOOKUP(K$4,'Tüpoloogia tabel'!$C$1:$T$51,MATCH($A180,'Tüpoloogia tabel'!$C$1:$T$1,0),FALSE))*D180*E180</f>
        <v>912.22113277140147</v>
      </c>
      <c r="L180" s="244">
        <f>VLOOKUP(L$4,'Tüpoloogia tabel'!$C$1:$T$51,MATCH($A180,'Tüpoloogia tabel'!$C$1:$T$1,0),FALSE)</f>
        <v>38.414634146341463</v>
      </c>
      <c r="M180" s="228">
        <f>VLOOKUP(M$4,'Tüpoloogia tabel'!$C$1:$T$51,MATCH($A180,'Tüpoloogia tabel'!$C$1:$T$1,0),FALSE)</f>
        <v>58.536585365853654</v>
      </c>
      <c r="N180" s="228">
        <f>VLOOKUP(N$4,'Tüpoloogia tabel'!$C$1:$T$51,MATCH($A180,'Tüpoloogia tabel'!$C$1:$T$1,0),FALSE)</f>
        <v>95.121951219512198</v>
      </c>
      <c r="O180" s="245">
        <f>VLOOKUP(O$4,'Tüpoloogia tabel'!$C$1:$T$51,MATCH($A180,'Tüpoloogia tabel'!$C$1:$T$1,0),FALSE)</f>
        <v>0.22223966917021121</v>
      </c>
      <c r="P180" s="228">
        <f>VLOOKUP(P$4,'Tüpoloogia tabel'!$C$1:$T$51,MATCH($A180,'Tüpoloogia tabel'!$C$1:$T$1,0),FALSE)</f>
        <v>15.24390243902439</v>
      </c>
      <c r="Q180" s="335">
        <f t="shared" si="167"/>
        <v>529.47277189445015</v>
      </c>
      <c r="R180" s="336">
        <f t="shared" si="184"/>
        <v>388.04291823399285</v>
      </c>
      <c r="S180" s="14">
        <f t="shared" si="168"/>
        <v>1205.3015901482545</v>
      </c>
      <c r="T180" s="336">
        <f t="shared" si="169"/>
        <v>1205.3015901482545</v>
      </c>
      <c r="U180" s="4">
        <f t="shared" si="170"/>
        <v>23.759999999999984</v>
      </c>
      <c r="V180" s="337">
        <f t="shared" si="171"/>
        <v>117.66985366045731</v>
      </c>
      <c r="W180" s="338">
        <f t="shared" si="172"/>
        <v>3.1385122730293329</v>
      </c>
      <c r="X180" s="228">
        <f>VLOOKUP(X$4,'Tüpoloogia tabel'!$C$1:$T$51,MATCH($A180,'Tüpoloogia tabel'!$C$1:$T$1,0),FALSE)</f>
        <v>217.7103448275862</v>
      </c>
      <c r="Y180" s="228">
        <f>VLOOKUP(Y$4,'Tüpoloogia tabel'!$C$1:$T$51,MATCH($A180,'Tüpoloogia tabel'!$C$1:$T$1,0),FALSE)</f>
        <v>139.35862068965517</v>
      </c>
      <c r="Z180" s="229">
        <f>VLOOKUP(Z$4,'Tüpoloogia tabel'!$C$1:$T$51,MATCH($A180,'Tüpoloogia tabel'!$C$1:$T$1,0),FALSE)</f>
        <v>46.4</v>
      </c>
      <c r="AA180" s="235"/>
      <c r="AB180" s="235"/>
      <c r="AC180" s="15">
        <f>VLOOKUP(AC$4,'Tüpoloogia tabel'!$C$1:$T$51,MATCH($A180,'Tüpoloogia tabel'!$C$1:$T$1,0),FALSE)</f>
        <v>3.6636504065040651</v>
      </c>
      <c r="AD180" s="15">
        <f>VLOOKUP(AD$4,'Tüpoloogia tabel'!$C$1:$T$51,MATCH($A180,'Tüpoloogia tabel'!$C$1:$T$1,0),FALSE)</f>
        <v>2.5</v>
      </c>
      <c r="AE180" s="15">
        <f>VLOOKUP(AE$4,'Tüpoloogia tabel'!$C$1:$T$51,MATCH($A180,'Tüpoloogia tabel'!$C$1:$T$1,0),FALSE)</f>
        <v>2.2000000000000002</v>
      </c>
      <c r="AF180" s="15">
        <f>VLOOKUP(AF$4,'Tüpoloogia tabel'!$C$1:$T$51,MATCH($A180,'Tüpoloogia tabel'!$C$1:$T$1,0),FALSE)</f>
        <v>11.821259842519693</v>
      </c>
      <c r="AG180" s="15">
        <f>VLOOKUP(AG$4,'Tüpoloogia tabel'!$C$1:$T$51,MATCH($A180,'Tüpoloogia tabel'!$C$1:$T$1,0),FALSE)</f>
        <v>16.861008406980361</v>
      </c>
      <c r="AH180" s="15">
        <f>(VLOOKUP(AH$4,'Tüpoloogia tabel'!$C$1:$T$51,MATCH($A180,'Tüpoloogia tabel'!$C$1:$T$1,0),FALSE))*E180</f>
        <v>2.5</v>
      </c>
      <c r="AI180" s="15">
        <f>(VLOOKUP(AI$4,'Tüpoloogia tabel'!$C$1:$T$51,MATCH($A180,'Tüpoloogia tabel'!$C$1:$T$1,0),FALSE))*D180*E180</f>
        <v>3013.253975370636</v>
      </c>
      <c r="AJ180" s="15">
        <f t="shared" si="173"/>
        <v>225.97462056880372</v>
      </c>
      <c r="AK180" s="15">
        <f>VLOOKUP(AK$4,'Tüpoloogia tabel'!$C$1:$T$51,MATCH($A180,'Tüpoloogia tabel'!$C$1:$T$1,0),FALSE)</f>
        <v>0.8</v>
      </c>
      <c r="AL180" s="15">
        <f>VLOOKUP(AL$4,'Tüpoloogia tabel'!$C$1:$T$51,MATCH($A180,'Tüpoloogia tabel'!$C$1:$T$1,0),FALSE)</f>
        <v>0.8</v>
      </c>
      <c r="AM180" s="15">
        <f>VLOOKUP(AM$4,'Tüpoloogia tabel'!$C$1:$T$51,MATCH($A180,'Tüpoloogia tabel'!$C$1:$T$1,0),FALSE)</f>
        <v>0.7</v>
      </c>
      <c r="AN180" s="15">
        <f>VLOOKUP(AN$4,'Tüpoloogia tabel'!$C$1:$T$51,MATCH($A180,'Tüpoloogia tabel'!$C$1:$T$1,0),FALSE)</f>
        <v>0.7</v>
      </c>
      <c r="AO180" s="15">
        <f>VLOOKUP(AO$4,'Tüpoloogia tabel'!$C$1:$T$51,MATCH($A180,'Tüpoloogia tabel'!$C$1:$T$1,0),FALSE)</f>
        <v>2.99</v>
      </c>
      <c r="AP180" s="15">
        <f>VLOOKUP(AP$4,'Tüpoloogia tabel'!$C$1:$T$51,MATCH($A180,'Tüpoloogia tabel'!$C$1:$T$1,0),FALSE)</f>
        <v>2</v>
      </c>
      <c r="AQ180" s="15">
        <f>VLOOKUP(AQ$4,'Tüpoloogia tabel'!$C$1:$T$51,MATCH($A180,'Tüpoloogia tabel'!$C$1:$T$1,0),FALSE)</f>
        <v>2.9</v>
      </c>
      <c r="AR180" s="16">
        <f>VLOOKUP(AR$4,'Tüpoloogia tabel'!$C$1:$T$51,MATCH($A180,'Tüpoloogia tabel'!$C$1:$T$1,0),FALSE)</f>
        <v>0.26</v>
      </c>
      <c r="AS180" s="16">
        <f>VLOOKUP(AS$4,'Tüpoloogia tabel'!$C$1:$T$51,MATCH($A180,'Tüpoloogia tabel'!$C$1:$T$1,0),FALSE)</f>
        <v>0.49</v>
      </c>
      <c r="AT180" s="16">
        <f>VLOOKUP(AT$4,'Tüpoloogia tabel'!$C$1:$T$51,MATCH($A180,'Tüpoloogia tabel'!$C$1:$T$1,0),FALSE)</f>
        <v>0.40500000000000003</v>
      </c>
      <c r="AU180" s="16">
        <f>VLOOKUP(AU$4,'Tüpoloogia tabel'!$C$1:$T$51,MATCH($A180,'Tüpoloogia tabel'!$C$1:$T$1,0),FALSE)</f>
        <v>0.15</v>
      </c>
      <c r="AV180" s="16">
        <f>VLOOKUP(AV$4,'Tüpoloogia tabel'!$C$1:$T$51,MATCH($A180,'Tüpoloogia tabel'!$C$1:$T$1,0),FALSE)</f>
        <v>0.2</v>
      </c>
      <c r="AW180" s="16">
        <f>VLOOKUP(AW$4,'Tüpoloogia tabel'!$C$1:$T$51,MATCH($A180,'Tüpoloogia tabel'!$C$1:$T$1,0),FALSE)</f>
        <v>0.01</v>
      </c>
      <c r="AX180" s="16">
        <f>VLOOKUP(AX$4,'Tüpoloogia tabel'!$C$1:$T$51,MATCH($A180,'Tüpoloogia tabel'!$C$1:$T$1,0),FALSE)</f>
        <v>0</v>
      </c>
      <c r="AY180" s="16">
        <f>VLOOKUP(AY$4,'Tüpoloogia tabel'!$C$1:$T$51,MATCH($A180,'Tüpoloogia tabel'!$C$1:$T$1,0),FALSE)</f>
        <v>0.42</v>
      </c>
      <c r="AZ180" s="16">
        <f>VLOOKUP(AZ$4,'Tüpoloogia tabel'!$C$1:$T$51,MATCH($A180,'Tüpoloogia tabel'!$C$1:$T$1,0),FALSE)</f>
        <v>4.4000000000000004</v>
      </c>
      <c r="BA180" s="232">
        <f>VLOOKUP(BA$4,'Tüpoloogia tabel'!$C$1:$T$51,MATCH($A180,'Tüpoloogia tabel'!$C$1:$T$1,0),FALSE)</f>
        <v>0.30000000000000049</v>
      </c>
      <c r="BB180" s="232">
        <f>VLOOKUP(BB$4,'Tüpoloogia tabel'!$C$1:$T$51,MATCH($A180,'Tüpoloogia tabel'!$C$1:$T$1,0),FALSE)</f>
        <v>0.41499999999999998</v>
      </c>
      <c r="BC180" s="232">
        <f>VLOOKUP(BC$4,'Tüpoloogia tabel'!$C$1:$T$51,MATCH($A180,'Tüpoloogia tabel'!$C$1:$T$1,0),FALSE)</f>
        <v>0.35</v>
      </c>
      <c r="BD180" s="232">
        <f>VLOOKUP(BD$4,'Tüpoloogia tabel'!$C$1:$T$51,MATCH($A180,'Tüpoloogia tabel'!$C$1:$T$1,0),FALSE)</f>
        <v>0.35</v>
      </c>
      <c r="BE180" s="232">
        <f>VLOOKUP(BE$4,'Tüpoloogia tabel'!$C$1:$T$51,MATCH($A180,'Tüpoloogia tabel'!$C$1:$T$1,0),FALSE)</f>
        <v>0.30000000000000049</v>
      </c>
      <c r="BF180" s="16">
        <f>VLOOKUP(BF$4,'Tüpoloogia tabel'!$C$1:$T$51,MATCH($A180,'Tüpoloogia tabel'!$C$1:$T$1,0),FALSE)</f>
        <v>1.8000000000000023</v>
      </c>
      <c r="BG180" s="16">
        <f>VLOOKUP(BG$4,'Tüpoloogia tabel'!$C$1:$T$51,MATCH($A180,'Tüpoloogia tabel'!$C$1:$T$1,0),FALSE)</f>
        <v>2.1999999999999957</v>
      </c>
      <c r="BH180" s="16">
        <f>VLOOKUP(BH$4,'Tüpoloogia tabel'!$C$1:$T$51,MATCH($A180,'Tüpoloogia tabel'!$C$1:$T$1,0),FALSE)</f>
        <v>1.4599999999999991</v>
      </c>
      <c r="BI180" s="16">
        <f>VLOOKUP(BI$4,'Tüpoloogia tabel'!$C$1:$T$51,MATCH($A180,'Tüpoloogia tabel'!$C$1:$T$1,0),FALSE)</f>
        <v>1.5793333333333326</v>
      </c>
      <c r="BJ180" s="16">
        <f>VLOOKUP(BJ$4,'Tüpoloogia tabel'!$C$1:$T$51,MATCH($A180,'Tüpoloogia tabel'!$C$1:$T$1,0),FALSE)</f>
        <v>0.8</v>
      </c>
      <c r="BK180" s="16">
        <f>VLOOKUP(BK$4,'Tüpoloogia tabel'!$C$1:$T$51,MATCH($A180,'Tüpoloogia tabel'!$C$1:$T$1,0),FALSE)</f>
        <v>2.0649999999999999</v>
      </c>
      <c r="BL180" s="216">
        <f t="shared" si="174"/>
        <v>2413.0134124965361</v>
      </c>
      <c r="BM180" s="1">
        <v>4</v>
      </c>
      <c r="BN180" s="1">
        <v>0</v>
      </c>
      <c r="BO180" s="1">
        <f t="shared" si="175"/>
        <v>10</v>
      </c>
      <c r="BP180" s="217">
        <f t="shared" si="176"/>
        <v>225.97462056880372</v>
      </c>
      <c r="BQ180" s="217">
        <f t="shared" ref="BQ180:BS180" si="234">BP180</f>
        <v>225.97462056880372</v>
      </c>
      <c r="BR180" s="217">
        <f t="shared" si="234"/>
        <v>225.97462056880372</v>
      </c>
      <c r="BS180" s="217">
        <f t="shared" si="234"/>
        <v>225.97462056880372</v>
      </c>
      <c r="BT180" s="217">
        <f t="shared" si="178"/>
        <v>0</v>
      </c>
      <c r="BU180" s="217">
        <f t="shared" si="179"/>
        <v>143.38232625367223</v>
      </c>
      <c r="BV180" s="217">
        <f t="shared" si="180"/>
        <v>155.10181824537986</v>
      </c>
      <c r="BW180" s="217">
        <f t="shared" si="181"/>
        <v>303.88624215745944</v>
      </c>
      <c r="BX180" s="216">
        <f t="shared" si="182"/>
        <v>0.12115884433314128</v>
      </c>
      <c r="BY180" s="216">
        <f t="shared" si="186"/>
        <v>146.11756626576837</v>
      </c>
      <c r="BZ180" s="216">
        <f t="shared" si="187"/>
        <v>2863.017220919764</v>
      </c>
      <c r="CA180" s="216">
        <f t="shared" si="188"/>
        <v>2559.1309787623045</v>
      </c>
      <c r="CB180" s="218">
        <f t="shared" si="183"/>
        <v>2.8053844477242684</v>
      </c>
    </row>
    <row r="181" spans="1:80" x14ac:dyDescent="0.25">
      <c r="A181" s="248" t="s">
        <v>475</v>
      </c>
      <c r="B181" s="231" t="s">
        <v>709</v>
      </c>
      <c r="C181" s="231" t="s">
        <v>462</v>
      </c>
      <c r="D181" s="249">
        <v>6</v>
      </c>
      <c r="E181" s="249">
        <v>2</v>
      </c>
      <c r="F181" s="250"/>
      <c r="G181" s="15">
        <f>(VLOOKUP(G$4,'Tüpoloogia tabel'!$C$1:$T$51,MATCH($A181,'Tüpoloogia tabel'!$C$1:$T$1,0),FALSE))*D181</f>
        <v>1205.3015901482545</v>
      </c>
      <c r="H181" s="15">
        <f>(VLOOKUP(H$4,'Tüpoloogia tabel'!$C$1:$T$51,MATCH($A181,'Tüpoloogia tabel'!$C$1:$T$1,0),FALSE))*D181*E181</f>
        <v>29.54083914053426</v>
      </c>
      <c r="I181" s="15">
        <f>(VLOOKUP(I$4,'Tüpoloogia tabel'!$C$1:$T$51,MATCH($A181,'Tüpoloogia tabel'!$C$1:$T$1,0),FALSE))*D181*E181</f>
        <v>102.70586100293778</v>
      </c>
      <c r="J181" s="15">
        <f>(VLOOKUP(J$4,'Tüpoloogia tabel'!$C$1:$T$51,MATCH($A181,'Tüpoloogia tabel'!$C$1:$T$1,0),FALSE))*D181*E181</f>
        <v>2280.9659183575877</v>
      </c>
      <c r="K181" s="15">
        <f>(VLOOKUP(K$4,'Tüpoloogia tabel'!$C$1:$T$51,MATCH($A181,'Tüpoloogia tabel'!$C$1:$T$1,0),FALSE))*D181*E181</f>
        <v>1824.4422655428029</v>
      </c>
      <c r="L181" s="244">
        <f>VLOOKUP(L$4,'Tüpoloogia tabel'!$C$1:$T$51,MATCH($A181,'Tüpoloogia tabel'!$C$1:$T$1,0),FALSE)</f>
        <v>38.414634146341463</v>
      </c>
      <c r="M181" s="228">
        <f>VLOOKUP(M$4,'Tüpoloogia tabel'!$C$1:$T$51,MATCH($A181,'Tüpoloogia tabel'!$C$1:$T$1,0),FALSE)</f>
        <v>58.536585365853654</v>
      </c>
      <c r="N181" s="228">
        <f>VLOOKUP(N$4,'Tüpoloogia tabel'!$C$1:$T$51,MATCH($A181,'Tüpoloogia tabel'!$C$1:$T$1,0),FALSE)</f>
        <v>95.121951219512198</v>
      </c>
      <c r="O181" s="245">
        <f>VLOOKUP(O$4,'Tüpoloogia tabel'!$C$1:$T$51,MATCH($A181,'Tüpoloogia tabel'!$C$1:$T$1,0),FALSE)</f>
        <v>0.22223966917021121</v>
      </c>
      <c r="P181" s="228">
        <f>VLOOKUP(P$4,'Tüpoloogia tabel'!$C$1:$T$51,MATCH($A181,'Tüpoloogia tabel'!$C$1:$T$1,0),FALSE)</f>
        <v>15.24390243902439</v>
      </c>
      <c r="Q181" s="335">
        <f t="shared" si="167"/>
        <v>2070.6060482077219</v>
      </c>
      <c r="R181" s="336">
        <f t="shared" si="184"/>
        <v>1586.6752450721992</v>
      </c>
      <c r="S181" s="14">
        <f t="shared" si="168"/>
        <v>1205.3015901482545</v>
      </c>
      <c r="T181" s="336">
        <f t="shared" si="169"/>
        <v>1205.3015901482545</v>
      </c>
      <c r="U181" s="4">
        <f t="shared" si="170"/>
        <v>23.759999999999984</v>
      </c>
      <c r="V181" s="337">
        <f t="shared" si="171"/>
        <v>460.17080313552253</v>
      </c>
      <c r="W181" s="338">
        <f t="shared" si="172"/>
        <v>2.7361340304627522</v>
      </c>
      <c r="X181" s="228">
        <f>VLOOKUP(X$4,'Tüpoloogia tabel'!$C$1:$T$51,MATCH($A181,'Tüpoloogia tabel'!$C$1:$T$1,0),FALSE)</f>
        <v>217.7103448275862</v>
      </c>
      <c r="Y181" s="228">
        <f>VLOOKUP(Y$4,'Tüpoloogia tabel'!$C$1:$T$51,MATCH($A181,'Tüpoloogia tabel'!$C$1:$T$1,0),FALSE)</f>
        <v>139.35862068965517</v>
      </c>
      <c r="Z181" s="229">
        <f>VLOOKUP(Z$4,'Tüpoloogia tabel'!$C$1:$T$51,MATCH($A181,'Tüpoloogia tabel'!$C$1:$T$1,0),FALSE)</f>
        <v>46.4</v>
      </c>
      <c r="AA181" s="235"/>
      <c r="AB181" s="235"/>
      <c r="AC181" s="15">
        <f>VLOOKUP(AC$4,'Tüpoloogia tabel'!$C$1:$T$51,MATCH($A181,'Tüpoloogia tabel'!$C$1:$T$1,0),FALSE)</f>
        <v>3.6636504065040651</v>
      </c>
      <c r="AD181" s="15">
        <f>VLOOKUP(AD$4,'Tüpoloogia tabel'!$C$1:$T$51,MATCH($A181,'Tüpoloogia tabel'!$C$1:$T$1,0),FALSE)</f>
        <v>2.5</v>
      </c>
      <c r="AE181" s="15">
        <f>VLOOKUP(AE$4,'Tüpoloogia tabel'!$C$1:$T$51,MATCH($A181,'Tüpoloogia tabel'!$C$1:$T$1,0),FALSE)</f>
        <v>2.2000000000000002</v>
      </c>
      <c r="AF181" s="15">
        <f>VLOOKUP(AF$4,'Tüpoloogia tabel'!$C$1:$T$51,MATCH($A181,'Tüpoloogia tabel'!$C$1:$T$1,0),FALSE)</f>
        <v>11.821259842519693</v>
      </c>
      <c r="AG181" s="15">
        <f>VLOOKUP(AG$4,'Tüpoloogia tabel'!$C$1:$T$51,MATCH($A181,'Tüpoloogia tabel'!$C$1:$T$1,0),FALSE)</f>
        <v>16.861008406980361</v>
      </c>
      <c r="AH181" s="15">
        <f>(VLOOKUP(AH$4,'Tüpoloogia tabel'!$C$1:$T$51,MATCH($A181,'Tüpoloogia tabel'!$C$1:$T$1,0),FALSE))*E181</f>
        <v>5</v>
      </c>
      <c r="AI181" s="15">
        <f>(VLOOKUP(AI$4,'Tüpoloogia tabel'!$C$1:$T$51,MATCH($A181,'Tüpoloogia tabel'!$C$1:$T$1,0),FALSE))*D181*E181</f>
        <v>6026.507950741272</v>
      </c>
      <c r="AJ181" s="15">
        <f t="shared" si="173"/>
        <v>225.97462056880372</v>
      </c>
      <c r="AK181" s="15">
        <f>VLOOKUP(AK$4,'Tüpoloogia tabel'!$C$1:$T$51,MATCH($A181,'Tüpoloogia tabel'!$C$1:$T$1,0),FALSE)</f>
        <v>0.8</v>
      </c>
      <c r="AL181" s="15">
        <f>VLOOKUP(AL$4,'Tüpoloogia tabel'!$C$1:$T$51,MATCH($A181,'Tüpoloogia tabel'!$C$1:$T$1,0),FALSE)</f>
        <v>0.8</v>
      </c>
      <c r="AM181" s="15">
        <f>VLOOKUP(AM$4,'Tüpoloogia tabel'!$C$1:$T$51,MATCH($A181,'Tüpoloogia tabel'!$C$1:$T$1,0),FALSE)</f>
        <v>0.7</v>
      </c>
      <c r="AN181" s="15">
        <f>VLOOKUP(AN$4,'Tüpoloogia tabel'!$C$1:$T$51,MATCH($A181,'Tüpoloogia tabel'!$C$1:$T$1,0),FALSE)</f>
        <v>0.7</v>
      </c>
      <c r="AO181" s="15">
        <f>VLOOKUP(AO$4,'Tüpoloogia tabel'!$C$1:$T$51,MATCH($A181,'Tüpoloogia tabel'!$C$1:$T$1,0),FALSE)</f>
        <v>2.99</v>
      </c>
      <c r="AP181" s="15">
        <f>VLOOKUP(AP$4,'Tüpoloogia tabel'!$C$1:$T$51,MATCH($A181,'Tüpoloogia tabel'!$C$1:$T$1,0),FALSE)</f>
        <v>2</v>
      </c>
      <c r="AQ181" s="15">
        <f>VLOOKUP(AQ$4,'Tüpoloogia tabel'!$C$1:$T$51,MATCH($A181,'Tüpoloogia tabel'!$C$1:$T$1,0),FALSE)</f>
        <v>2.9</v>
      </c>
      <c r="AR181" s="16">
        <f>VLOOKUP(AR$4,'Tüpoloogia tabel'!$C$1:$T$51,MATCH($A181,'Tüpoloogia tabel'!$C$1:$T$1,0),FALSE)</f>
        <v>0.26</v>
      </c>
      <c r="AS181" s="16">
        <f>VLOOKUP(AS$4,'Tüpoloogia tabel'!$C$1:$T$51,MATCH($A181,'Tüpoloogia tabel'!$C$1:$T$1,0),FALSE)</f>
        <v>0.49</v>
      </c>
      <c r="AT181" s="16">
        <f>VLOOKUP(AT$4,'Tüpoloogia tabel'!$C$1:$T$51,MATCH($A181,'Tüpoloogia tabel'!$C$1:$T$1,0),FALSE)</f>
        <v>0.40500000000000003</v>
      </c>
      <c r="AU181" s="16">
        <f>VLOOKUP(AU$4,'Tüpoloogia tabel'!$C$1:$T$51,MATCH($A181,'Tüpoloogia tabel'!$C$1:$T$1,0),FALSE)</f>
        <v>0.15</v>
      </c>
      <c r="AV181" s="16">
        <f>VLOOKUP(AV$4,'Tüpoloogia tabel'!$C$1:$T$51,MATCH($A181,'Tüpoloogia tabel'!$C$1:$T$1,0),FALSE)</f>
        <v>0.2</v>
      </c>
      <c r="AW181" s="16">
        <f>VLOOKUP(AW$4,'Tüpoloogia tabel'!$C$1:$T$51,MATCH($A181,'Tüpoloogia tabel'!$C$1:$T$1,0),FALSE)</f>
        <v>0.01</v>
      </c>
      <c r="AX181" s="16">
        <f>VLOOKUP(AX$4,'Tüpoloogia tabel'!$C$1:$T$51,MATCH($A181,'Tüpoloogia tabel'!$C$1:$T$1,0),FALSE)</f>
        <v>0</v>
      </c>
      <c r="AY181" s="16">
        <f>VLOOKUP(AY$4,'Tüpoloogia tabel'!$C$1:$T$51,MATCH($A181,'Tüpoloogia tabel'!$C$1:$T$1,0),FALSE)</f>
        <v>0.42</v>
      </c>
      <c r="AZ181" s="16">
        <f>VLOOKUP(AZ$4,'Tüpoloogia tabel'!$C$1:$T$51,MATCH($A181,'Tüpoloogia tabel'!$C$1:$T$1,0),FALSE)</f>
        <v>4.4000000000000004</v>
      </c>
      <c r="BA181" s="232">
        <f>VLOOKUP(BA$4,'Tüpoloogia tabel'!$C$1:$T$51,MATCH($A181,'Tüpoloogia tabel'!$C$1:$T$1,0),FALSE)</f>
        <v>0.30000000000000049</v>
      </c>
      <c r="BB181" s="232">
        <f>VLOOKUP(BB$4,'Tüpoloogia tabel'!$C$1:$T$51,MATCH($A181,'Tüpoloogia tabel'!$C$1:$T$1,0),FALSE)</f>
        <v>0.41499999999999998</v>
      </c>
      <c r="BC181" s="232">
        <f>VLOOKUP(BC$4,'Tüpoloogia tabel'!$C$1:$T$51,MATCH($A181,'Tüpoloogia tabel'!$C$1:$T$1,0),FALSE)</f>
        <v>0.35</v>
      </c>
      <c r="BD181" s="232">
        <f>VLOOKUP(BD$4,'Tüpoloogia tabel'!$C$1:$T$51,MATCH($A181,'Tüpoloogia tabel'!$C$1:$T$1,0),FALSE)</f>
        <v>0.35</v>
      </c>
      <c r="BE181" s="232">
        <f>VLOOKUP(BE$4,'Tüpoloogia tabel'!$C$1:$T$51,MATCH($A181,'Tüpoloogia tabel'!$C$1:$T$1,0),FALSE)</f>
        <v>0.30000000000000049</v>
      </c>
      <c r="BF181" s="16">
        <f>VLOOKUP(BF$4,'Tüpoloogia tabel'!$C$1:$T$51,MATCH($A181,'Tüpoloogia tabel'!$C$1:$T$1,0),FALSE)</f>
        <v>1.8000000000000023</v>
      </c>
      <c r="BG181" s="16">
        <f>VLOOKUP(BG$4,'Tüpoloogia tabel'!$C$1:$T$51,MATCH($A181,'Tüpoloogia tabel'!$C$1:$T$1,0),FALSE)</f>
        <v>2.1999999999999957</v>
      </c>
      <c r="BH181" s="16">
        <f>VLOOKUP(BH$4,'Tüpoloogia tabel'!$C$1:$T$51,MATCH($A181,'Tüpoloogia tabel'!$C$1:$T$1,0),FALSE)</f>
        <v>1.4599999999999991</v>
      </c>
      <c r="BI181" s="16">
        <f>VLOOKUP(BI$4,'Tüpoloogia tabel'!$C$1:$T$51,MATCH($A181,'Tüpoloogia tabel'!$C$1:$T$1,0),FALSE)</f>
        <v>1.5793333333333326</v>
      </c>
      <c r="BJ181" s="16">
        <f>VLOOKUP(BJ$4,'Tüpoloogia tabel'!$C$1:$T$51,MATCH($A181,'Tüpoloogia tabel'!$C$1:$T$1,0),FALSE)</f>
        <v>0.8</v>
      </c>
      <c r="BK181" s="16">
        <f>VLOOKUP(BK$4,'Tüpoloogia tabel'!$C$1:$T$51,MATCH($A181,'Tüpoloogia tabel'!$C$1:$T$1,0),FALSE)</f>
        <v>2.0649999999999999</v>
      </c>
      <c r="BL181" s="216">
        <f t="shared" si="174"/>
        <v>4091.1712678647386</v>
      </c>
      <c r="BM181" s="1">
        <v>4</v>
      </c>
      <c r="BN181" s="1">
        <v>0</v>
      </c>
      <c r="BO181" s="1">
        <f t="shared" si="175"/>
        <v>20</v>
      </c>
      <c r="BP181" s="217">
        <f t="shared" si="176"/>
        <v>225.97462056880372</v>
      </c>
      <c r="BQ181" s="217">
        <f t="shared" ref="BQ181:BS181" si="235">BP181</f>
        <v>225.97462056880372</v>
      </c>
      <c r="BR181" s="217">
        <f t="shared" si="235"/>
        <v>225.97462056880372</v>
      </c>
      <c r="BS181" s="217">
        <f t="shared" si="235"/>
        <v>225.97462056880372</v>
      </c>
      <c r="BT181" s="217">
        <f t="shared" si="178"/>
        <v>225.97462056880372</v>
      </c>
      <c r="BU181" s="217">
        <f t="shared" si="179"/>
        <v>543.52930501468893</v>
      </c>
      <c r="BV181" s="217">
        <f t="shared" si="180"/>
        <v>606.55576640477409</v>
      </c>
      <c r="BW181" s="217">
        <f t="shared" si="181"/>
        <v>498.35664659009302</v>
      </c>
      <c r="BX181" s="216">
        <f t="shared" si="182"/>
        <v>0.33365725946218283</v>
      </c>
      <c r="BY181" s="216">
        <f t="shared" si="186"/>
        <v>402.39065491139252</v>
      </c>
      <c r="BZ181" s="216">
        <f t="shared" si="187"/>
        <v>4991.9185693662239</v>
      </c>
      <c r="CA181" s="216">
        <f t="shared" si="188"/>
        <v>4493.5619227761308</v>
      </c>
      <c r="CB181" s="218">
        <f t="shared" si="183"/>
        <v>2.4629784168254942</v>
      </c>
    </row>
    <row r="182" spans="1:80" x14ac:dyDescent="0.25">
      <c r="A182" s="248" t="s">
        <v>475</v>
      </c>
      <c r="B182" s="231" t="s">
        <v>710</v>
      </c>
      <c r="C182" s="231" t="s">
        <v>462</v>
      </c>
      <c r="D182" s="249">
        <v>6</v>
      </c>
      <c r="E182" s="249">
        <v>3</v>
      </c>
      <c r="F182" s="250"/>
      <c r="G182" s="15">
        <f>(VLOOKUP(G$4,'Tüpoloogia tabel'!$C$1:$T$51,MATCH($A182,'Tüpoloogia tabel'!$C$1:$T$1,0),FALSE))*D182</f>
        <v>1205.3015901482545</v>
      </c>
      <c r="H182" s="15">
        <f>(VLOOKUP(H$4,'Tüpoloogia tabel'!$C$1:$T$51,MATCH($A182,'Tüpoloogia tabel'!$C$1:$T$1,0),FALSE))*D182*E182</f>
        <v>44.31125871080139</v>
      </c>
      <c r="I182" s="15">
        <f>(VLOOKUP(I$4,'Tüpoloogia tabel'!$C$1:$T$51,MATCH($A182,'Tüpoloogia tabel'!$C$1:$T$1,0),FALSE))*D182*E182</f>
        <v>154.05879150440666</v>
      </c>
      <c r="J182" s="15">
        <f>(VLOOKUP(J$4,'Tüpoloogia tabel'!$C$1:$T$51,MATCH($A182,'Tüpoloogia tabel'!$C$1:$T$1,0),FALSE))*D182*E182</f>
        <v>3421.4488775363816</v>
      </c>
      <c r="K182" s="15">
        <f>(VLOOKUP(K$4,'Tüpoloogia tabel'!$C$1:$T$51,MATCH($A182,'Tüpoloogia tabel'!$C$1:$T$1,0),FALSE))*D182*E182</f>
        <v>2736.6633983142046</v>
      </c>
      <c r="L182" s="244">
        <f>VLOOKUP(L$4,'Tüpoloogia tabel'!$C$1:$T$51,MATCH($A182,'Tüpoloogia tabel'!$C$1:$T$1,0),FALSE)</f>
        <v>38.414634146341463</v>
      </c>
      <c r="M182" s="228">
        <f>VLOOKUP(M$4,'Tüpoloogia tabel'!$C$1:$T$51,MATCH($A182,'Tüpoloogia tabel'!$C$1:$T$1,0),FALSE)</f>
        <v>58.536585365853654</v>
      </c>
      <c r="N182" s="228">
        <f>VLOOKUP(N$4,'Tüpoloogia tabel'!$C$1:$T$51,MATCH($A182,'Tüpoloogia tabel'!$C$1:$T$1,0),FALSE)</f>
        <v>95.121951219512198</v>
      </c>
      <c r="O182" s="245">
        <f>VLOOKUP(O$4,'Tüpoloogia tabel'!$C$1:$T$51,MATCH($A182,'Tüpoloogia tabel'!$C$1:$T$1,0),FALSE)</f>
        <v>0.22223966917021121</v>
      </c>
      <c r="P182" s="228">
        <f>VLOOKUP(P$4,'Tüpoloogia tabel'!$C$1:$T$51,MATCH($A182,'Tüpoloogia tabel'!$C$1:$T$1,0),FALSE)</f>
        <v>15.24390243902439</v>
      </c>
      <c r="Q182" s="335">
        <f t="shared" si="167"/>
        <v>4623.3998289398151</v>
      </c>
      <c r="R182" s="336">
        <f t="shared" si="184"/>
        <v>3572.1369805146192</v>
      </c>
      <c r="S182" s="14">
        <f t="shared" si="168"/>
        <v>1205.3015901482545</v>
      </c>
      <c r="T182" s="336">
        <f t="shared" si="169"/>
        <v>1205.3015901482545</v>
      </c>
      <c r="U182" s="4">
        <f t="shared" si="170"/>
        <v>23.759999999999984</v>
      </c>
      <c r="V182" s="337">
        <f t="shared" si="171"/>
        <v>1027.5028484251957</v>
      </c>
      <c r="W182" s="338">
        <f t="shared" si="172"/>
        <v>3.1232863681198078</v>
      </c>
      <c r="X182" s="228">
        <f>VLOOKUP(X$4,'Tüpoloogia tabel'!$C$1:$T$51,MATCH($A182,'Tüpoloogia tabel'!$C$1:$T$1,0),FALSE)</f>
        <v>217.7103448275862</v>
      </c>
      <c r="Y182" s="228">
        <f>VLOOKUP(Y$4,'Tüpoloogia tabel'!$C$1:$T$51,MATCH($A182,'Tüpoloogia tabel'!$C$1:$T$1,0),FALSE)</f>
        <v>139.35862068965517</v>
      </c>
      <c r="Z182" s="229">
        <f>VLOOKUP(Z$4,'Tüpoloogia tabel'!$C$1:$T$51,MATCH($A182,'Tüpoloogia tabel'!$C$1:$T$1,0),FALSE)</f>
        <v>46.4</v>
      </c>
      <c r="AA182" s="235"/>
      <c r="AB182" s="235"/>
      <c r="AC182" s="15">
        <f>VLOOKUP(AC$4,'Tüpoloogia tabel'!$C$1:$T$51,MATCH($A182,'Tüpoloogia tabel'!$C$1:$T$1,0),FALSE)</f>
        <v>3.6636504065040651</v>
      </c>
      <c r="AD182" s="15">
        <f>VLOOKUP(AD$4,'Tüpoloogia tabel'!$C$1:$T$51,MATCH($A182,'Tüpoloogia tabel'!$C$1:$T$1,0),FALSE)</f>
        <v>2.5</v>
      </c>
      <c r="AE182" s="15">
        <f>VLOOKUP(AE$4,'Tüpoloogia tabel'!$C$1:$T$51,MATCH($A182,'Tüpoloogia tabel'!$C$1:$T$1,0),FALSE)</f>
        <v>2.2000000000000002</v>
      </c>
      <c r="AF182" s="15">
        <f>VLOOKUP(AF$4,'Tüpoloogia tabel'!$C$1:$T$51,MATCH($A182,'Tüpoloogia tabel'!$C$1:$T$1,0),FALSE)</f>
        <v>11.821259842519693</v>
      </c>
      <c r="AG182" s="15">
        <f>VLOOKUP(AG$4,'Tüpoloogia tabel'!$C$1:$T$51,MATCH($A182,'Tüpoloogia tabel'!$C$1:$T$1,0),FALSE)</f>
        <v>16.861008406980361</v>
      </c>
      <c r="AH182" s="15">
        <f>(VLOOKUP(AH$4,'Tüpoloogia tabel'!$C$1:$T$51,MATCH($A182,'Tüpoloogia tabel'!$C$1:$T$1,0),FALSE))*E182</f>
        <v>7.5</v>
      </c>
      <c r="AI182" s="15">
        <f>(VLOOKUP(AI$4,'Tüpoloogia tabel'!$C$1:$T$51,MATCH($A182,'Tüpoloogia tabel'!$C$1:$T$1,0),FALSE))*D182*E182</f>
        <v>9039.7619261119071</v>
      </c>
      <c r="AJ182" s="15">
        <f t="shared" si="173"/>
        <v>225.97462056880372</v>
      </c>
      <c r="AK182" s="15">
        <f>VLOOKUP(AK$4,'Tüpoloogia tabel'!$C$1:$T$51,MATCH($A182,'Tüpoloogia tabel'!$C$1:$T$1,0),FALSE)</f>
        <v>0.8</v>
      </c>
      <c r="AL182" s="15">
        <f>VLOOKUP(AL$4,'Tüpoloogia tabel'!$C$1:$T$51,MATCH($A182,'Tüpoloogia tabel'!$C$1:$T$1,0),FALSE)</f>
        <v>0.8</v>
      </c>
      <c r="AM182" s="15">
        <f>VLOOKUP(AM$4,'Tüpoloogia tabel'!$C$1:$T$51,MATCH($A182,'Tüpoloogia tabel'!$C$1:$T$1,0),FALSE)</f>
        <v>0.7</v>
      </c>
      <c r="AN182" s="15">
        <f>VLOOKUP(AN$4,'Tüpoloogia tabel'!$C$1:$T$51,MATCH($A182,'Tüpoloogia tabel'!$C$1:$T$1,0),FALSE)</f>
        <v>0.7</v>
      </c>
      <c r="AO182" s="15">
        <f>VLOOKUP(AO$4,'Tüpoloogia tabel'!$C$1:$T$51,MATCH($A182,'Tüpoloogia tabel'!$C$1:$T$1,0),FALSE)</f>
        <v>2.99</v>
      </c>
      <c r="AP182" s="15">
        <f>VLOOKUP(AP$4,'Tüpoloogia tabel'!$C$1:$T$51,MATCH($A182,'Tüpoloogia tabel'!$C$1:$T$1,0),FALSE)</f>
        <v>2</v>
      </c>
      <c r="AQ182" s="15">
        <f>VLOOKUP(AQ$4,'Tüpoloogia tabel'!$C$1:$T$51,MATCH($A182,'Tüpoloogia tabel'!$C$1:$T$1,0),FALSE)</f>
        <v>2.9</v>
      </c>
      <c r="AR182" s="16">
        <f>VLOOKUP(AR$4,'Tüpoloogia tabel'!$C$1:$T$51,MATCH($A182,'Tüpoloogia tabel'!$C$1:$T$1,0),FALSE)</f>
        <v>0.26</v>
      </c>
      <c r="AS182" s="16">
        <f>VLOOKUP(AS$4,'Tüpoloogia tabel'!$C$1:$T$51,MATCH($A182,'Tüpoloogia tabel'!$C$1:$T$1,0),FALSE)</f>
        <v>0.49</v>
      </c>
      <c r="AT182" s="16">
        <f>VLOOKUP(AT$4,'Tüpoloogia tabel'!$C$1:$T$51,MATCH($A182,'Tüpoloogia tabel'!$C$1:$T$1,0),FALSE)</f>
        <v>0.40500000000000003</v>
      </c>
      <c r="AU182" s="16">
        <f>VLOOKUP(AU$4,'Tüpoloogia tabel'!$C$1:$T$51,MATCH($A182,'Tüpoloogia tabel'!$C$1:$T$1,0),FALSE)</f>
        <v>0.15</v>
      </c>
      <c r="AV182" s="16">
        <f>VLOOKUP(AV$4,'Tüpoloogia tabel'!$C$1:$T$51,MATCH($A182,'Tüpoloogia tabel'!$C$1:$T$1,0),FALSE)</f>
        <v>0.2</v>
      </c>
      <c r="AW182" s="16">
        <f>VLOOKUP(AW$4,'Tüpoloogia tabel'!$C$1:$T$51,MATCH($A182,'Tüpoloogia tabel'!$C$1:$T$1,0),FALSE)</f>
        <v>0.01</v>
      </c>
      <c r="AX182" s="16">
        <f>VLOOKUP(AX$4,'Tüpoloogia tabel'!$C$1:$T$51,MATCH($A182,'Tüpoloogia tabel'!$C$1:$T$1,0),FALSE)</f>
        <v>0</v>
      </c>
      <c r="AY182" s="16">
        <f>VLOOKUP(AY$4,'Tüpoloogia tabel'!$C$1:$T$51,MATCH($A182,'Tüpoloogia tabel'!$C$1:$T$1,0),FALSE)</f>
        <v>0.42</v>
      </c>
      <c r="AZ182" s="16">
        <f>VLOOKUP(AZ$4,'Tüpoloogia tabel'!$C$1:$T$51,MATCH($A182,'Tüpoloogia tabel'!$C$1:$T$1,0),FALSE)</f>
        <v>4.4000000000000004</v>
      </c>
      <c r="BA182" s="232">
        <f>VLOOKUP(BA$4,'Tüpoloogia tabel'!$C$1:$T$51,MATCH($A182,'Tüpoloogia tabel'!$C$1:$T$1,0),FALSE)</f>
        <v>0.30000000000000049</v>
      </c>
      <c r="BB182" s="232">
        <f>VLOOKUP(BB$4,'Tüpoloogia tabel'!$C$1:$T$51,MATCH($A182,'Tüpoloogia tabel'!$C$1:$T$1,0),FALSE)</f>
        <v>0.41499999999999998</v>
      </c>
      <c r="BC182" s="232">
        <f>VLOOKUP(BC$4,'Tüpoloogia tabel'!$C$1:$T$51,MATCH($A182,'Tüpoloogia tabel'!$C$1:$T$1,0),FALSE)</f>
        <v>0.35</v>
      </c>
      <c r="BD182" s="232">
        <f>VLOOKUP(BD$4,'Tüpoloogia tabel'!$C$1:$T$51,MATCH($A182,'Tüpoloogia tabel'!$C$1:$T$1,0),FALSE)</f>
        <v>0.35</v>
      </c>
      <c r="BE182" s="232">
        <f>VLOOKUP(BE$4,'Tüpoloogia tabel'!$C$1:$T$51,MATCH($A182,'Tüpoloogia tabel'!$C$1:$T$1,0),FALSE)</f>
        <v>0.30000000000000049</v>
      </c>
      <c r="BF182" s="16">
        <f>VLOOKUP(BF$4,'Tüpoloogia tabel'!$C$1:$T$51,MATCH($A182,'Tüpoloogia tabel'!$C$1:$T$1,0),FALSE)</f>
        <v>1.8000000000000023</v>
      </c>
      <c r="BG182" s="16">
        <f>VLOOKUP(BG$4,'Tüpoloogia tabel'!$C$1:$T$51,MATCH($A182,'Tüpoloogia tabel'!$C$1:$T$1,0),FALSE)</f>
        <v>2.1999999999999957</v>
      </c>
      <c r="BH182" s="16">
        <f>VLOOKUP(BH$4,'Tüpoloogia tabel'!$C$1:$T$51,MATCH($A182,'Tüpoloogia tabel'!$C$1:$T$1,0),FALSE)</f>
        <v>1.4599999999999991</v>
      </c>
      <c r="BI182" s="16">
        <f>VLOOKUP(BI$4,'Tüpoloogia tabel'!$C$1:$T$51,MATCH($A182,'Tüpoloogia tabel'!$C$1:$T$1,0),FALSE)</f>
        <v>1.5793333333333326</v>
      </c>
      <c r="BJ182" s="16">
        <f>VLOOKUP(BJ$4,'Tüpoloogia tabel'!$C$1:$T$51,MATCH($A182,'Tüpoloogia tabel'!$C$1:$T$1,0),FALSE)</f>
        <v>0.8</v>
      </c>
      <c r="BK182" s="16">
        <f>VLOOKUP(BK$4,'Tüpoloogia tabel'!$C$1:$T$51,MATCH($A182,'Tüpoloogia tabel'!$C$1:$T$1,0),FALSE)</f>
        <v>2.0649999999999999</v>
      </c>
      <c r="BL182" s="216">
        <f t="shared" si="174"/>
        <v>6870.9379513269887</v>
      </c>
      <c r="BM182" s="1">
        <v>4</v>
      </c>
      <c r="BN182" s="1">
        <v>0</v>
      </c>
      <c r="BO182" s="1">
        <f t="shared" si="175"/>
        <v>30</v>
      </c>
      <c r="BP182" s="217">
        <f t="shared" si="176"/>
        <v>225.97462056880372</v>
      </c>
      <c r="BQ182" s="217">
        <f t="shared" ref="BQ182:BS182" si="236">BP182</f>
        <v>225.97462056880372</v>
      </c>
      <c r="BR182" s="217">
        <f t="shared" si="236"/>
        <v>225.97462056880372</v>
      </c>
      <c r="BS182" s="217">
        <f t="shared" si="236"/>
        <v>225.97462056880372</v>
      </c>
      <c r="BT182" s="217">
        <f t="shared" si="178"/>
        <v>451.94924113760743</v>
      </c>
      <c r="BU182" s="217">
        <f t="shared" si="179"/>
        <v>1200.44093628305</v>
      </c>
      <c r="BV182" s="217">
        <f t="shared" si="180"/>
        <v>1354.3618444781825</v>
      </c>
      <c r="BW182" s="217">
        <f t="shared" si="181"/>
        <v>817.29494558661258</v>
      </c>
      <c r="BX182" s="216">
        <f t="shared" si="182"/>
        <v>0.7123968401107641</v>
      </c>
      <c r="BY182" s="216">
        <f t="shared" si="186"/>
        <v>859.15058917358147</v>
      </c>
      <c r="BZ182" s="216">
        <f t="shared" si="187"/>
        <v>8547.383486087183</v>
      </c>
      <c r="CA182" s="216">
        <f t="shared" si="188"/>
        <v>7730.0885405005702</v>
      </c>
      <c r="CB182" s="218">
        <f t="shared" si="183"/>
        <v>2.8246398681190881</v>
      </c>
    </row>
    <row r="183" spans="1:80" x14ac:dyDescent="0.25">
      <c r="A183" s="248" t="s">
        <v>475</v>
      </c>
      <c r="B183" s="231" t="s">
        <v>711</v>
      </c>
      <c r="C183" s="231" t="s">
        <v>462</v>
      </c>
      <c r="D183" s="249">
        <v>6</v>
      </c>
      <c r="E183" s="249">
        <v>4</v>
      </c>
      <c r="F183" s="250"/>
      <c r="G183" s="15">
        <f>(VLOOKUP(G$4,'Tüpoloogia tabel'!$C$1:$T$51,MATCH($A183,'Tüpoloogia tabel'!$C$1:$T$1,0),FALSE))*D183</f>
        <v>1205.3015901482545</v>
      </c>
      <c r="H183" s="15">
        <f>(VLOOKUP(H$4,'Tüpoloogia tabel'!$C$1:$T$51,MATCH($A183,'Tüpoloogia tabel'!$C$1:$T$1,0),FALSE))*D183*E183</f>
        <v>59.08167828106852</v>
      </c>
      <c r="I183" s="15">
        <f>(VLOOKUP(I$4,'Tüpoloogia tabel'!$C$1:$T$51,MATCH($A183,'Tüpoloogia tabel'!$C$1:$T$1,0),FALSE))*D183*E183</f>
        <v>205.41172200587556</v>
      </c>
      <c r="J183" s="15">
        <f>(VLOOKUP(J$4,'Tüpoloogia tabel'!$C$1:$T$51,MATCH($A183,'Tüpoloogia tabel'!$C$1:$T$1,0),FALSE))*D183*E183</f>
        <v>4561.9318367151755</v>
      </c>
      <c r="K183" s="15">
        <f>(VLOOKUP(K$4,'Tüpoloogia tabel'!$C$1:$T$51,MATCH($A183,'Tüpoloogia tabel'!$C$1:$T$1,0),FALSE))*D183*E183</f>
        <v>3648.8845310856059</v>
      </c>
      <c r="L183" s="244">
        <f>VLOOKUP(L$4,'Tüpoloogia tabel'!$C$1:$T$51,MATCH($A183,'Tüpoloogia tabel'!$C$1:$T$1,0),FALSE)</f>
        <v>38.414634146341463</v>
      </c>
      <c r="M183" s="228">
        <f>VLOOKUP(M$4,'Tüpoloogia tabel'!$C$1:$T$51,MATCH($A183,'Tüpoloogia tabel'!$C$1:$T$1,0),FALSE)</f>
        <v>58.536585365853654</v>
      </c>
      <c r="N183" s="228">
        <f>VLOOKUP(N$4,'Tüpoloogia tabel'!$C$1:$T$51,MATCH($A183,'Tüpoloogia tabel'!$C$1:$T$1,0),FALSE)</f>
        <v>95.121951219512198</v>
      </c>
      <c r="O183" s="245">
        <f>VLOOKUP(O$4,'Tüpoloogia tabel'!$C$1:$T$51,MATCH($A183,'Tüpoloogia tabel'!$C$1:$T$1,0),FALSE)</f>
        <v>0.22223966917021121</v>
      </c>
      <c r="P183" s="228">
        <f>VLOOKUP(P$4,'Tüpoloogia tabel'!$C$1:$T$51,MATCH($A183,'Tüpoloogia tabel'!$C$1:$T$1,0),FALSE)</f>
        <v>15.24390243902439</v>
      </c>
      <c r="Q183" s="335">
        <f t="shared" si="167"/>
        <v>8187.85411409073</v>
      </c>
      <c r="R183" s="336">
        <f t="shared" si="184"/>
        <v>6344.4281245612528</v>
      </c>
      <c r="S183" s="14">
        <f t="shared" si="168"/>
        <v>1205.3015901482545</v>
      </c>
      <c r="T183" s="336">
        <f t="shared" si="169"/>
        <v>1205.3015901482545</v>
      </c>
      <c r="U183" s="4">
        <f t="shared" si="170"/>
        <v>23.759999999999984</v>
      </c>
      <c r="V183" s="337">
        <f t="shared" si="171"/>
        <v>1819.6659895294765</v>
      </c>
      <c r="W183" s="338">
        <f t="shared" si="172"/>
        <v>3.671688056637167</v>
      </c>
      <c r="X183" s="228">
        <f>VLOOKUP(X$4,'Tüpoloogia tabel'!$C$1:$T$51,MATCH($A183,'Tüpoloogia tabel'!$C$1:$T$1,0),FALSE)</f>
        <v>217.7103448275862</v>
      </c>
      <c r="Y183" s="228">
        <f>VLOOKUP(Y$4,'Tüpoloogia tabel'!$C$1:$T$51,MATCH($A183,'Tüpoloogia tabel'!$C$1:$T$1,0),FALSE)</f>
        <v>139.35862068965517</v>
      </c>
      <c r="Z183" s="229">
        <f>VLOOKUP(Z$4,'Tüpoloogia tabel'!$C$1:$T$51,MATCH($A183,'Tüpoloogia tabel'!$C$1:$T$1,0),FALSE)</f>
        <v>46.4</v>
      </c>
      <c r="AA183" s="235"/>
      <c r="AB183" s="235"/>
      <c r="AC183" s="15">
        <f>VLOOKUP(AC$4,'Tüpoloogia tabel'!$C$1:$T$51,MATCH($A183,'Tüpoloogia tabel'!$C$1:$T$1,0),FALSE)</f>
        <v>3.6636504065040651</v>
      </c>
      <c r="AD183" s="15">
        <f>VLOOKUP(AD$4,'Tüpoloogia tabel'!$C$1:$T$51,MATCH($A183,'Tüpoloogia tabel'!$C$1:$T$1,0),FALSE)</f>
        <v>2.5</v>
      </c>
      <c r="AE183" s="15">
        <f>VLOOKUP(AE$4,'Tüpoloogia tabel'!$C$1:$T$51,MATCH($A183,'Tüpoloogia tabel'!$C$1:$T$1,0),FALSE)</f>
        <v>2.2000000000000002</v>
      </c>
      <c r="AF183" s="15">
        <f>VLOOKUP(AF$4,'Tüpoloogia tabel'!$C$1:$T$51,MATCH($A183,'Tüpoloogia tabel'!$C$1:$T$1,0),FALSE)</f>
        <v>11.821259842519693</v>
      </c>
      <c r="AG183" s="15">
        <f>VLOOKUP(AG$4,'Tüpoloogia tabel'!$C$1:$T$51,MATCH($A183,'Tüpoloogia tabel'!$C$1:$T$1,0),FALSE)</f>
        <v>16.861008406980361</v>
      </c>
      <c r="AH183" s="15">
        <f>(VLOOKUP(AH$4,'Tüpoloogia tabel'!$C$1:$T$51,MATCH($A183,'Tüpoloogia tabel'!$C$1:$T$1,0),FALSE))*E183</f>
        <v>10</v>
      </c>
      <c r="AI183" s="15">
        <f>(VLOOKUP(AI$4,'Tüpoloogia tabel'!$C$1:$T$51,MATCH($A183,'Tüpoloogia tabel'!$C$1:$T$1,0),FALSE))*D183*E183</f>
        <v>12053.015901482544</v>
      </c>
      <c r="AJ183" s="15">
        <f t="shared" si="173"/>
        <v>225.97462056880372</v>
      </c>
      <c r="AK183" s="15">
        <f>VLOOKUP(AK$4,'Tüpoloogia tabel'!$C$1:$T$51,MATCH($A183,'Tüpoloogia tabel'!$C$1:$T$1,0),FALSE)</f>
        <v>0.8</v>
      </c>
      <c r="AL183" s="15">
        <f>VLOOKUP(AL$4,'Tüpoloogia tabel'!$C$1:$T$51,MATCH($A183,'Tüpoloogia tabel'!$C$1:$T$1,0),FALSE)</f>
        <v>0.8</v>
      </c>
      <c r="AM183" s="15">
        <f>VLOOKUP(AM$4,'Tüpoloogia tabel'!$C$1:$T$51,MATCH($A183,'Tüpoloogia tabel'!$C$1:$T$1,0),FALSE)</f>
        <v>0.7</v>
      </c>
      <c r="AN183" s="15">
        <f>VLOOKUP(AN$4,'Tüpoloogia tabel'!$C$1:$T$51,MATCH($A183,'Tüpoloogia tabel'!$C$1:$T$1,0),FALSE)</f>
        <v>0.7</v>
      </c>
      <c r="AO183" s="15">
        <f>VLOOKUP(AO$4,'Tüpoloogia tabel'!$C$1:$T$51,MATCH($A183,'Tüpoloogia tabel'!$C$1:$T$1,0),FALSE)</f>
        <v>2.99</v>
      </c>
      <c r="AP183" s="15">
        <f>VLOOKUP(AP$4,'Tüpoloogia tabel'!$C$1:$T$51,MATCH($A183,'Tüpoloogia tabel'!$C$1:$T$1,0),FALSE)</f>
        <v>2</v>
      </c>
      <c r="AQ183" s="15">
        <f>VLOOKUP(AQ$4,'Tüpoloogia tabel'!$C$1:$T$51,MATCH($A183,'Tüpoloogia tabel'!$C$1:$T$1,0),FALSE)</f>
        <v>2.9</v>
      </c>
      <c r="AR183" s="16">
        <f>VLOOKUP(AR$4,'Tüpoloogia tabel'!$C$1:$T$51,MATCH($A183,'Tüpoloogia tabel'!$C$1:$T$1,0),FALSE)</f>
        <v>0.26</v>
      </c>
      <c r="AS183" s="16">
        <f>VLOOKUP(AS$4,'Tüpoloogia tabel'!$C$1:$T$51,MATCH($A183,'Tüpoloogia tabel'!$C$1:$T$1,0),FALSE)</f>
        <v>0.49</v>
      </c>
      <c r="AT183" s="16">
        <f>VLOOKUP(AT$4,'Tüpoloogia tabel'!$C$1:$T$51,MATCH($A183,'Tüpoloogia tabel'!$C$1:$T$1,0),FALSE)</f>
        <v>0.40500000000000003</v>
      </c>
      <c r="AU183" s="16">
        <f>VLOOKUP(AU$4,'Tüpoloogia tabel'!$C$1:$T$51,MATCH($A183,'Tüpoloogia tabel'!$C$1:$T$1,0),FALSE)</f>
        <v>0.15</v>
      </c>
      <c r="AV183" s="16">
        <f>VLOOKUP(AV$4,'Tüpoloogia tabel'!$C$1:$T$51,MATCH($A183,'Tüpoloogia tabel'!$C$1:$T$1,0),FALSE)</f>
        <v>0.2</v>
      </c>
      <c r="AW183" s="16">
        <f>VLOOKUP(AW$4,'Tüpoloogia tabel'!$C$1:$T$51,MATCH($A183,'Tüpoloogia tabel'!$C$1:$T$1,0),FALSE)</f>
        <v>0.01</v>
      </c>
      <c r="AX183" s="16">
        <f>VLOOKUP(AX$4,'Tüpoloogia tabel'!$C$1:$T$51,MATCH($A183,'Tüpoloogia tabel'!$C$1:$T$1,0),FALSE)</f>
        <v>0</v>
      </c>
      <c r="AY183" s="16">
        <f>VLOOKUP(AY$4,'Tüpoloogia tabel'!$C$1:$T$51,MATCH($A183,'Tüpoloogia tabel'!$C$1:$T$1,0),FALSE)</f>
        <v>0.42</v>
      </c>
      <c r="AZ183" s="16">
        <f>VLOOKUP(AZ$4,'Tüpoloogia tabel'!$C$1:$T$51,MATCH($A183,'Tüpoloogia tabel'!$C$1:$T$1,0),FALSE)</f>
        <v>4.4000000000000004</v>
      </c>
      <c r="BA183" s="232">
        <f>VLOOKUP(BA$4,'Tüpoloogia tabel'!$C$1:$T$51,MATCH($A183,'Tüpoloogia tabel'!$C$1:$T$1,0),FALSE)</f>
        <v>0.30000000000000049</v>
      </c>
      <c r="BB183" s="232">
        <f>VLOOKUP(BB$4,'Tüpoloogia tabel'!$C$1:$T$51,MATCH($A183,'Tüpoloogia tabel'!$C$1:$T$1,0),FALSE)</f>
        <v>0.41499999999999998</v>
      </c>
      <c r="BC183" s="232">
        <f>VLOOKUP(BC$4,'Tüpoloogia tabel'!$C$1:$T$51,MATCH($A183,'Tüpoloogia tabel'!$C$1:$T$1,0),FALSE)</f>
        <v>0.35</v>
      </c>
      <c r="BD183" s="232">
        <f>VLOOKUP(BD$4,'Tüpoloogia tabel'!$C$1:$T$51,MATCH($A183,'Tüpoloogia tabel'!$C$1:$T$1,0),FALSE)</f>
        <v>0.35</v>
      </c>
      <c r="BE183" s="232">
        <f>VLOOKUP(BE$4,'Tüpoloogia tabel'!$C$1:$T$51,MATCH($A183,'Tüpoloogia tabel'!$C$1:$T$1,0),FALSE)</f>
        <v>0.30000000000000049</v>
      </c>
      <c r="BF183" s="16">
        <f>VLOOKUP(BF$4,'Tüpoloogia tabel'!$C$1:$T$51,MATCH($A183,'Tüpoloogia tabel'!$C$1:$T$1,0),FALSE)</f>
        <v>1.8000000000000023</v>
      </c>
      <c r="BG183" s="16">
        <f>VLOOKUP(BG$4,'Tüpoloogia tabel'!$C$1:$T$51,MATCH($A183,'Tüpoloogia tabel'!$C$1:$T$1,0),FALSE)</f>
        <v>2.1999999999999957</v>
      </c>
      <c r="BH183" s="16">
        <f>VLOOKUP(BH$4,'Tüpoloogia tabel'!$C$1:$T$51,MATCH($A183,'Tüpoloogia tabel'!$C$1:$T$1,0),FALSE)</f>
        <v>1.4599999999999991</v>
      </c>
      <c r="BI183" s="16">
        <f>VLOOKUP(BI$4,'Tüpoloogia tabel'!$C$1:$T$51,MATCH($A183,'Tüpoloogia tabel'!$C$1:$T$1,0),FALSE)</f>
        <v>1.5793333333333326</v>
      </c>
      <c r="BJ183" s="16">
        <f>VLOOKUP(BJ$4,'Tüpoloogia tabel'!$C$1:$T$51,MATCH($A183,'Tüpoloogia tabel'!$C$1:$T$1,0),FALSE)</f>
        <v>0.8</v>
      </c>
      <c r="BK183" s="16">
        <f>VLOOKUP(BK$4,'Tüpoloogia tabel'!$C$1:$T$51,MATCH($A183,'Tüpoloogia tabel'!$C$1:$T$1,0),FALSE)</f>
        <v>2.0649999999999999</v>
      </c>
      <c r="BL183" s="216">
        <f t="shared" si="174"/>
        <v>10752.313462883285</v>
      </c>
      <c r="BM183" s="1">
        <v>4</v>
      </c>
      <c r="BN183" s="1">
        <v>0</v>
      </c>
      <c r="BO183" s="1">
        <f t="shared" si="175"/>
        <v>40</v>
      </c>
      <c r="BP183" s="217">
        <f t="shared" si="176"/>
        <v>225.97462056880372</v>
      </c>
      <c r="BQ183" s="217">
        <f t="shared" ref="BQ183:BS183" si="237">BP183</f>
        <v>225.97462056880372</v>
      </c>
      <c r="BR183" s="217">
        <f t="shared" si="237"/>
        <v>225.97462056880372</v>
      </c>
      <c r="BS183" s="217">
        <f t="shared" si="237"/>
        <v>225.97462056880372</v>
      </c>
      <c r="BT183" s="217">
        <f t="shared" si="178"/>
        <v>677.92386170641112</v>
      </c>
      <c r="BU183" s="217">
        <f t="shared" si="179"/>
        <v>2114.1172200587557</v>
      </c>
      <c r="BV183" s="217">
        <f t="shared" si="180"/>
        <v>2398.5200524656052</v>
      </c>
      <c r="BW183" s="217">
        <f t="shared" si="181"/>
        <v>1260.7011391470182</v>
      </c>
      <c r="BX183" s="216">
        <f t="shared" si="182"/>
        <v>1.1480523638514315</v>
      </c>
      <c r="BY183" s="216">
        <f t="shared" si="186"/>
        <v>1384.5511508048264</v>
      </c>
      <c r="BZ183" s="216">
        <f t="shared" si="187"/>
        <v>13397.565752835129</v>
      </c>
      <c r="CA183" s="216">
        <f t="shared" si="188"/>
        <v>12136.864613688111</v>
      </c>
      <c r="CB183" s="218">
        <f t="shared" si="183"/>
        <v>3.3261848957651683</v>
      </c>
    </row>
    <row r="184" spans="1:80" x14ac:dyDescent="0.25">
      <c r="A184" s="248" t="s">
        <v>475</v>
      </c>
      <c r="B184" s="231" t="s">
        <v>712</v>
      </c>
      <c r="C184" s="231" t="s">
        <v>462</v>
      </c>
      <c r="D184" s="249">
        <v>6</v>
      </c>
      <c r="E184" s="249">
        <v>5</v>
      </c>
      <c r="F184" s="250"/>
      <c r="G184" s="15">
        <f>(VLOOKUP(G$4,'Tüpoloogia tabel'!$C$1:$T$51,MATCH($A184,'Tüpoloogia tabel'!$C$1:$T$1,0),FALSE))*D184</f>
        <v>1205.3015901482545</v>
      </c>
      <c r="H184" s="15">
        <f>(VLOOKUP(H$4,'Tüpoloogia tabel'!$C$1:$T$51,MATCH($A184,'Tüpoloogia tabel'!$C$1:$T$1,0),FALSE))*D184*E184</f>
        <v>73.852097851335657</v>
      </c>
      <c r="I184" s="15">
        <f>(VLOOKUP(I$4,'Tüpoloogia tabel'!$C$1:$T$51,MATCH($A184,'Tüpoloogia tabel'!$C$1:$T$1,0),FALSE))*D184*E184</f>
        <v>256.76465250734446</v>
      </c>
      <c r="J184" s="15">
        <f>(VLOOKUP(J$4,'Tüpoloogia tabel'!$C$1:$T$51,MATCH($A184,'Tüpoloogia tabel'!$C$1:$T$1,0),FALSE))*D184*E184</f>
        <v>5702.4147958939693</v>
      </c>
      <c r="K184" s="15">
        <f>(VLOOKUP(K$4,'Tüpoloogia tabel'!$C$1:$T$51,MATCH($A184,'Tüpoloogia tabel'!$C$1:$T$1,0),FALSE))*D184*E184</f>
        <v>4561.1056638570071</v>
      </c>
      <c r="L184" s="244">
        <f>VLOOKUP(L$4,'Tüpoloogia tabel'!$C$1:$T$51,MATCH($A184,'Tüpoloogia tabel'!$C$1:$T$1,0),FALSE)</f>
        <v>38.414634146341463</v>
      </c>
      <c r="M184" s="228">
        <f>VLOOKUP(M$4,'Tüpoloogia tabel'!$C$1:$T$51,MATCH($A184,'Tüpoloogia tabel'!$C$1:$T$1,0),FALSE)</f>
        <v>58.536585365853654</v>
      </c>
      <c r="N184" s="228">
        <f>VLOOKUP(N$4,'Tüpoloogia tabel'!$C$1:$T$51,MATCH($A184,'Tüpoloogia tabel'!$C$1:$T$1,0),FALSE)</f>
        <v>95.121951219512198</v>
      </c>
      <c r="O184" s="245">
        <f>VLOOKUP(O$4,'Tüpoloogia tabel'!$C$1:$T$51,MATCH($A184,'Tüpoloogia tabel'!$C$1:$T$1,0),FALSE)</f>
        <v>0.22223966917021121</v>
      </c>
      <c r="P184" s="228">
        <f>VLOOKUP(P$4,'Tüpoloogia tabel'!$C$1:$T$51,MATCH($A184,'Tüpoloogia tabel'!$C$1:$T$1,0),FALSE)</f>
        <v>15.24390243902439</v>
      </c>
      <c r="Q184" s="335">
        <f t="shared" si="167"/>
        <v>12763.968903660467</v>
      </c>
      <c r="R184" s="336">
        <f t="shared" si="184"/>
        <v>9903.5486772121003</v>
      </c>
      <c r="S184" s="14">
        <f t="shared" si="168"/>
        <v>1205.3015901482545</v>
      </c>
      <c r="T184" s="336">
        <f t="shared" si="169"/>
        <v>1205.3015901482545</v>
      </c>
      <c r="U184" s="4">
        <f t="shared" si="170"/>
        <v>23.759999999999984</v>
      </c>
      <c r="V184" s="337">
        <f t="shared" si="171"/>
        <v>2836.6602264483654</v>
      </c>
      <c r="W184" s="338">
        <f t="shared" si="172"/>
        <v>4.3022339201847384</v>
      </c>
      <c r="X184" s="228">
        <f>VLOOKUP(X$4,'Tüpoloogia tabel'!$C$1:$T$51,MATCH($A184,'Tüpoloogia tabel'!$C$1:$T$1,0),FALSE)</f>
        <v>217.7103448275862</v>
      </c>
      <c r="Y184" s="228">
        <f>VLOOKUP(Y$4,'Tüpoloogia tabel'!$C$1:$T$51,MATCH($A184,'Tüpoloogia tabel'!$C$1:$T$1,0),FALSE)</f>
        <v>139.35862068965517</v>
      </c>
      <c r="Z184" s="229">
        <f>VLOOKUP(Z$4,'Tüpoloogia tabel'!$C$1:$T$51,MATCH($A184,'Tüpoloogia tabel'!$C$1:$T$1,0),FALSE)</f>
        <v>46.4</v>
      </c>
      <c r="AA184" s="235"/>
      <c r="AB184" s="235"/>
      <c r="AC184" s="15">
        <f>VLOOKUP(AC$4,'Tüpoloogia tabel'!$C$1:$T$51,MATCH($A184,'Tüpoloogia tabel'!$C$1:$T$1,0),FALSE)</f>
        <v>3.6636504065040651</v>
      </c>
      <c r="AD184" s="15">
        <f>VLOOKUP(AD$4,'Tüpoloogia tabel'!$C$1:$T$51,MATCH($A184,'Tüpoloogia tabel'!$C$1:$T$1,0),FALSE)</f>
        <v>2.5</v>
      </c>
      <c r="AE184" s="15">
        <f>VLOOKUP(AE$4,'Tüpoloogia tabel'!$C$1:$T$51,MATCH($A184,'Tüpoloogia tabel'!$C$1:$T$1,0),FALSE)</f>
        <v>2.2000000000000002</v>
      </c>
      <c r="AF184" s="15">
        <f>VLOOKUP(AF$4,'Tüpoloogia tabel'!$C$1:$T$51,MATCH($A184,'Tüpoloogia tabel'!$C$1:$T$1,0),FALSE)</f>
        <v>11.821259842519693</v>
      </c>
      <c r="AG184" s="15">
        <f>VLOOKUP(AG$4,'Tüpoloogia tabel'!$C$1:$T$51,MATCH($A184,'Tüpoloogia tabel'!$C$1:$T$1,0),FALSE)</f>
        <v>16.861008406980361</v>
      </c>
      <c r="AH184" s="15">
        <f>(VLOOKUP(AH$4,'Tüpoloogia tabel'!$C$1:$T$51,MATCH($A184,'Tüpoloogia tabel'!$C$1:$T$1,0),FALSE))*E184</f>
        <v>12.5</v>
      </c>
      <c r="AI184" s="15">
        <f>(VLOOKUP(AI$4,'Tüpoloogia tabel'!$C$1:$T$51,MATCH($A184,'Tüpoloogia tabel'!$C$1:$T$1,0),FALSE))*D184*E184</f>
        <v>15066.269876853181</v>
      </c>
      <c r="AJ184" s="15">
        <f t="shared" si="173"/>
        <v>225.97462056880372</v>
      </c>
      <c r="AK184" s="15">
        <f>VLOOKUP(AK$4,'Tüpoloogia tabel'!$C$1:$T$51,MATCH($A184,'Tüpoloogia tabel'!$C$1:$T$1,0),FALSE)</f>
        <v>0.8</v>
      </c>
      <c r="AL184" s="15">
        <f>VLOOKUP(AL$4,'Tüpoloogia tabel'!$C$1:$T$51,MATCH($A184,'Tüpoloogia tabel'!$C$1:$T$1,0),FALSE)</f>
        <v>0.8</v>
      </c>
      <c r="AM184" s="15">
        <f>VLOOKUP(AM$4,'Tüpoloogia tabel'!$C$1:$T$51,MATCH($A184,'Tüpoloogia tabel'!$C$1:$T$1,0),FALSE)</f>
        <v>0.7</v>
      </c>
      <c r="AN184" s="15">
        <f>VLOOKUP(AN$4,'Tüpoloogia tabel'!$C$1:$T$51,MATCH($A184,'Tüpoloogia tabel'!$C$1:$T$1,0),FALSE)</f>
        <v>0.7</v>
      </c>
      <c r="AO184" s="15">
        <f>VLOOKUP(AO$4,'Tüpoloogia tabel'!$C$1:$T$51,MATCH($A184,'Tüpoloogia tabel'!$C$1:$T$1,0),FALSE)</f>
        <v>2.99</v>
      </c>
      <c r="AP184" s="15">
        <f>VLOOKUP(AP$4,'Tüpoloogia tabel'!$C$1:$T$51,MATCH($A184,'Tüpoloogia tabel'!$C$1:$T$1,0),FALSE)</f>
        <v>2</v>
      </c>
      <c r="AQ184" s="15">
        <f>VLOOKUP(AQ$4,'Tüpoloogia tabel'!$C$1:$T$51,MATCH($A184,'Tüpoloogia tabel'!$C$1:$T$1,0),FALSE)</f>
        <v>2.9</v>
      </c>
      <c r="AR184" s="16">
        <f>VLOOKUP(AR$4,'Tüpoloogia tabel'!$C$1:$T$51,MATCH($A184,'Tüpoloogia tabel'!$C$1:$T$1,0),FALSE)</f>
        <v>0.26</v>
      </c>
      <c r="AS184" s="16">
        <f>VLOOKUP(AS$4,'Tüpoloogia tabel'!$C$1:$T$51,MATCH($A184,'Tüpoloogia tabel'!$C$1:$T$1,0),FALSE)</f>
        <v>0.49</v>
      </c>
      <c r="AT184" s="16">
        <f>VLOOKUP(AT$4,'Tüpoloogia tabel'!$C$1:$T$51,MATCH($A184,'Tüpoloogia tabel'!$C$1:$T$1,0),FALSE)</f>
        <v>0.40500000000000003</v>
      </c>
      <c r="AU184" s="16">
        <f>VLOOKUP(AU$4,'Tüpoloogia tabel'!$C$1:$T$51,MATCH($A184,'Tüpoloogia tabel'!$C$1:$T$1,0),FALSE)</f>
        <v>0.15</v>
      </c>
      <c r="AV184" s="16">
        <f>VLOOKUP(AV$4,'Tüpoloogia tabel'!$C$1:$T$51,MATCH($A184,'Tüpoloogia tabel'!$C$1:$T$1,0),FALSE)</f>
        <v>0.2</v>
      </c>
      <c r="AW184" s="16">
        <f>VLOOKUP(AW$4,'Tüpoloogia tabel'!$C$1:$T$51,MATCH($A184,'Tüpoloogia tabel'!$C$1:$T$1,0),FALSE)</f>
        <v>0.01</v>
      </c>
      <c r="AX184" s="16">
        <f>VLOOKUP(AX$4,'Tüpoloogia tabel'!$C$1:$T$51,MATCH($A184,'Tüpoloogia tabel'!$C$1:$T$1,0),FALSE)</f>
        <v>0</v>
      </c>
      <c r="AY184" s="16">
        <f>VLOOKUP(AY$4,'Tüpoloogia tabel'!$C$1:$T$51,MATCH($A184,'Tüpoloogia tabel'!$C$1:$T$1,0),FALSE)</f>
        <v>0.42</v>
      </c>
      <c r="AZ184" s="16">
        <f>VLOOKUP(AZ$4,'Tüpoloogia tabel'!$C$1:$T$51,MATCH($A184,'Tüpoloogia tabel'!$C$1:$T$1,0),FALSE)</f>
        <v>4.4000000000000004</v>
      </c>
      <c r="BA184" s="232">
        <f>VLOOKUP(BA$4,'Tüpoloogia tabel'!$C$1:$T$51,MATCH($A184,'Tüpoloogia tabel'!$C$1:$T$1,0),FALSE)</f>
        <v>0.30000000000000049</v>
      </c>
      <c r="BB184" s="232">
        <f>VLOOKUP(BB$4,'Tüpoloogia tabel'!$C$1:$T$51,MATCH($A184,'Tüpoloogia tabel'!$C$1:$T$1,0),FALSE)</f>
        <v>0.41499999999999998</v>
      </c>
      <c r="BC184" s="232">
        <f>VLOOKUP(BC$4,'Tüpoloogia tabel'!$C$1:$T$51,MATCH($A184,'Tüpoloogia tabel'!$C$1:$T$1,0),FALSE)</f>
        <v>0.35</v>
      </c>
      <c r="BD184" s="232">
        <f>VLOOKUP(BD$4,'Tüpoloogia tabel'!$C$1:$T$51,MATCH($A184,'Tüpoloogia tabel'!$C$1:$T$1,0),FALSE)</f>
        <v>0.35</v>
      </c>
      <c r="BE184" s="232">
        <f>VLOOKUP(BE$4,'Tüpoloogia tabel'!$C$1:$T$51,MATCH($A184,'Tüpoloogia tabel'!$C$1:$T$1,0),FALSE)</f>
        <v>0.30000000000000049</v>
      </c>
      <c r="BF184" s="16">
        <f>VLOOKUP(BF$4,'Tüpoloogia tabel'!$C$1:$T$51,MATCH($A184,'Tüpoloogia tabel'!$C$1:$T$1,0),FALSE)</f>
        <v>1.8000000000000023</v>
      </c>
      <c r="BG184" s="16">
        <f>VLOOKUP(BG$4,'Tüpoloogia tabel'!$C$1:$T$51,MATCH($A184,'Tüpoloogia tabel'!$C$1:$T$1,0),FALSE)</f>
        <v>2.1999999999999957</v>
      </c>
      <c r="BH184" s="16">
        <f>VLOOKUP(BH$4,'Tüpoloogia tabel'!$C$1:$T$51,MATCH($A184,'Tüpoloogia tabel'!$C$1:$T$1,0),FALSE)</f>
        <v>1.4599999999999991</v>
      </c>
      <c r="BI184" s="16">
        <f>VLOOKUP(BI$4,'Tüpoloogia tabel'!$C$1:$T$51,MATCH($A184,'Tüpoloogia tabel'!$C$1:$T$1,0),FALSE)</f>
        <v>1.5793333333333326</v>
      </c>
      <c r="BJ184" s="16">
        <f>VLOOKUP(BJ$4,'Tüpoloogia tabel'!$C$1:$T$51,MATCH($A184,'Tüpoloogia tabel'!$C$1:$T$1,0),FALSE)</f>
        <v>0.8</v>
      </c>
      <c r="BK184" s="16">
        <f>VLOOKUP(BK$4,'Tüpoloogia tabel'!$C$1:$T$51,MATCH($A184,'Tüpoloogia tabel'!$C$1:$T$1,0),FALSE)</f>
        <v>2.0649999999999999</v>
      </c>
      <c r="BL184" s="216">
        <f t="shared" si="174"/>
        <v>15735.297802533629</v>
      </c>
      <c r="BM184" s="1">
        <v>4</v>
      </c>
      <c r="BN184" s="1">
        <v>0</v>
      </c>
      <c r="BO184" s="1">
        <f t="shared" si="175"/>
        <v>50</v>
      </c>
      <c r="BP184" s="217">
        <f t="shared" si="176"/>
        <v>225.97462056880372</v>
      </c>
      <c r="BQ184" s="217">
        <f t="shared" ref="BQ184:BS184" si="238">BP184</f>
        <v>225.97462056880372</v>
      </c>
      <c r="BR184" s="217">
        <f t="shared" si="238"/>
        <v>225.97462056880372</v>
      </c>
      <c r="BS184" s="217">
        <f t="shared" si="238"/>
        <v>225.97462056880372</v>
      </c>
      <c r="BT184" s="217">
        <f t="shared" si="178"/>
        <v>903.89848227521486</v>
      </c>
      <c r="BU184" s="217">
        <f t="shared" si="179"/>
        <v>3284.5581563418054</v>
      </c>
      <c r="BV184" s="217">
        <f t="shared" si="180"/>
        <v>3739.0303903670419</v>
      </c>
      <c r="BW184" s="217">
        <f t="shared" si="181"/>
        <v>1828.5752272713096</v>
      </c>
      <c r="BX184" s="216">
        <f t="shared" si="182"/>
        <v>1.7073552825766214</v>
      </c>
      <c r="BY184" s="216">
        <f t="shared" si="186"/>
        <v>2059.0704707874056</v>
      </c>
      <c r="BZ184" s="216">
        <f t="shared" si="187"/>
        <v>19622.943500592344</v>
      </c>
      <c r="CA184" s="216">
        <f t="shared" si="188"/>
        <v>17794.368273321033</v>
      </c>
      <c r="CB184" s="218">
        <f t="shared" si="183"/>
        <v>3.9013277886383331</v>
      </c>
    </row>
    <row r="185" spans="1:80" x14ac:dyDescent="0.25">
      <c r="A185" s="248" t="s">
        <v>475</v>
      </c>
      <c r="B185" s="231" t="s">
        <v>713</v>
      </c>
      <c r="C185" s="231" t="s">
        <v>462</v>
      </c>
      <c r="D185" s="249">
        <v>7</v>
      </c>
      <c r="E185" s="249">
        <v>1</v>
      </c>
      <c r="F185" s="250"/>
      <c r="G185" s="15">
        <f>(VLOOKUP(G$4,'Tüpoloogia tabel'!$C$1:$T$51,MATCH($A185,'Tüpoloogia tabel'!$C$1:$T$1,0),FALSE))*D185</f>
        <v>1406.1851885062968</v>
      </c>
      <c r="H185" s="15">
        <f>(VLOOKUP(H$4,'Tüpoloogia tabel'!$C$1:$T$51,MATCH($A185,'Tüpoloogia tabel'!$C$1:$T$1,0),FALSE))*D185*E185</f>
        <v>17.232156165311654</v>
      </c>
      <c r="I185" s="15">
        <f>(VLOOKUP(I$4,'Tüpoloogia tabel'!$C$1:$T$51,MATCH($A185,'Tüpoloogia tabel'!$C$1:$T$1,0),FALSE))*D185*E185</f>
        <v>59.911752251713708</v>
      </c>
      <c r="J185" s="15">
        <f>(VLOOKUP(J$4,'Tüpoloogia tabel'!$C$1:$T$51,MATCH($A185,'Tüpoloogia tabel'!$C$1:$T$1,0),FALSE))*D185*E185</f>
        <v>1330.5634523752597</v>
      </c>
      <c r="K185" s="15">
        <f>(VLOOKUP(K$4,'Tüpoloogia tabel'!$C$1:$T$51,MATCH($A185,'Tüpoloogia tabel'!$C$1:$T$1,0),FALSE))*D185*E185</f>
        <v>1064.2579882333016</v>
      </c>
      <c r="L185" s="244">
        <f>VLOOKUP(L$4,'Tüpoloogia tabel'!$C$1:$T$51,MATCH($A185,'Tüpoloogia tabel'!$C$1:$T$1,0),FALSE)</f>
        <v>38.414634146341463</v>
      </c>
      <c r="M185" s="228">
        <f>VLOOKUP(M$4,'Tüpoloogia tabel'!$C$1:$T$51,MATCH($A185,'Tüpoloogia tabel'!$C$1:$T$1,0),FALSE)</f>
        <v>58.536585365853654</v>
      </c>
      <c r="N185" s="228">
        <f>VLOOKUP(N$4,'Tüpoloogia tabel'!$C$1:$T$51,MATCH($A185,'Tüpoloogia tabel'!$C$1:$T$1,0),FALSE)</f>
        <v>95.121951219512198</v>
      </c>
      <c r="O185" s="245">
        <f>VLOOKUP(O$4,'Tüpoloogia tabel'!$C$1:$T$51,MATCH($A185,'Tüpoloogia tabel'!$C$1:$T$1,0),FALSE)</f>
        <v>0.22223966917021121</v>
      </c>
      <c r="P185" s="228">
        <f>VLOOKUP(P$4,'Tüpoloogia tabel'!$C$1:$T$51,MATCH($A185,'Tüpoloogia tabel'!$C$1:$T$1,0),FALSE)</f>
        <v>15.24390243902439</v>
      </c>
      <c r="Q185" s="335">
        <f t="shared" si="167"/>
        <v>613.77781392935196</v>
      </c>
      <c r="R185" s="336">
        <f t="shared" si="184"/>
        <v>449.65203561767731</v>
      </c>
      <c r="S185" s="14">
        <f t="shared" si="168"/>
        <v>1406.1851885062968</v>
      </c>
      <c r="T185" s="336">
        <f t="shared" si="169"/>
        <v>1406.1851885062968</v>
      </c>
      <c r="U185" s="4">
        <f t="shared" si="170"/>
        <v>27.719999999999981</v>
      </c>
      <c r="V185" s="337">
        <f t="shared" si="171"/>
        <v>136.40577831167462</v>
      </c>
      <c r="W185" s="338">
        <f t="shared" si="172"/>
        <v>3.1294368986091774</v>
      </c>
      <c r="X185" s="228">
        <f>VLOOKUP(X$4,'Tüpoloogia tabel'!$C$1:$T$51,MATCH($A185,'Tüpoloogia tabel'!$C$1:$T$1,0),FALSE)</f>
        <v>217.7103448275862</v>
      </c>
      <c r="Y185" s="228">
        <f>VLOOKUP(Y$4,'Tüpoloogia tabel'!$C$1:$T$51,MATCH($A185,'Tüpoloogia tabel'!$C$1:$T$1,0),FALSE)</f>
        <v>139.35862068965517</v>
      </c>
      <c r="Z185" s="229">
        <f>VLOOKUP(Z$4,'Tüpoloogia tabel'!$C$1:$T$51,MATCH($A185,'Tüpoloogia tabel'!$C$1:$T$1,0),FALSE)</f>
        <v>46.4</v>
      </c>
      <c r="AA185" s="235"/>
      <c r="AB185" s="235"/>
      <c r="AC185" s="15">
        <f>VLOOKUP(AC$4,'Tüpoloogia tabel'!$C$1:$T$51,MATCH($A185,'Tüpoloogia tabel'!$C$1:$T$1,0),FALSE)</f>
        <v>3.6636504065040651</v>
      </c>
      <c r="AD185" s="15">
        <f>VLOOKUP(AD$4,'Tüpoloogia tabel'!$C$1:$T$51,MATCH($A185,'Tüpoloogia tabel'!$C$1:$T$1,0),FALSE)</f>
        <v>2.5</v>
      </c>
      <c r="AE185" s="15">
        <f>VLOOKUP(AE$4,'Tüpoloogia tabel'!$C$1:$T$51,MATCH($A185,'Tüpoloogia tabel'!$C$1:$T$1,0),FALSE)</f>
        <v>2.2000000000000002</v>
      </c>
      <c r="AF185" s="15">
        <f>VLOOKUP(AF$4,'Tüpoloogia tabel'!$C$1:$T$51,MATCH($A185,'Tüpoloogia tabel'!$C$1:$T$1,0),FALSE)</f>
        <v>11.821259842519693</v>
      </c>
      <c r="AG185" s="15">
        <f>VLOOKUP(AG$4,'Tüpoloogia tabel'!$C$1:$T$51,MATCH($A185,'Tüpoloogia tabel'!$C$1:$T$1,0),FALSE)</f>
        <v>16.861008406980361</v>
      </c>
      <c r="AH185" s="15">
        <f>(VLOOKUP(AH$4,'Tüpoloogia tabel'!$C$1:$T$51,MATCH($A185,'Tüpoloogia tabel'!$C$1:$T$1,0),FALSE))*E185</f>
        <v>2.5</v>
      </c>
      <c r="AI185" s="15">
        <f>(VLOOKUP(AI$4,'Tüpoloogia tabel'!$C$1:$T$51,MATCH($A185,'Tüpoloogia tabel'!$C$1:$T$1,0),FALSE))*D185*E185</f>
        <v>3515.462971265742</v>
      </c>
      <c r="AJ185" s="15">
        <f t="shared" si="173"/>
        <v>259.69663738276444</v>
      </c>
      <c r="AK185" s="15">
        <f>VLOOKUP(AK$4,'Tüpoloogia tabel'!$C$1:$T$51,MATCH($A185,'Tüpoloogia tabel'!$C$1:$T$1,0),FALSE)</f>
        <v>0.8</v>
      </c>
      <c r="AL185" s="15">
        <f>VLOOKUP(AL$4,'Tüpoloogia tabel'!$C$1:$T$51,MATCH($A185,'Tüpoloogia tabel'!$C$1:$T$1,0),FALSE)</f>
        <v>0.8</v>
      </c>
      <c r="AM185" s="15">
        <f>VLOOKUP(AM$4,'Tüpoloogia tabel'!$C$1:$T$51,MATCH($A185,'Tüpoloogia tabel'!$C$1:$T$1,0),FALSE)</f>
        <v>0.7</v>
      </c>
      <c r="AN185" s="15">
        <f>VLOOKUP(AN$4,'Tüpoloogia tabel'!$C$1:$T$51,MATCH($A185,'Tüpoloogia tabel'!$C$1:$T$1,0),FALSE)</f>
        <v>0.7</v>
      </c>
      <c r="AO185" s="15">
        <f>VLOOKUP(AO$4,'Tüpoloogia tabel'!$C$1:$T$51,MATCH($A185,'Tüpoloogia tabel'!$C$1:$T$1,0),FALSE)</f>
        <v>2.99</v>
      </c>
      <c r="AP185" s="15">
        <f>VLOOKUP(AP$4,'Tüpoloogia tabel'!$C$1:$T$51,MATCH($A185,'Tüpoloogia tabel'!$C$1:$T$1,0),FALSE)</f>
        <v>2</v>
      </c>
      <c r="AQ185" s="15">
        <f>VLOOKUP(AQ$4,'Tüpoloogia tabel'!$C$1:$T$51,MATCH($A185,'Tüpoloogia tabel'!$C$1:$T$1,0),FALSE)</f>
        <v>2.9</v>
      </c>
      <c r="AR185" s="16">
        <f>VLOOKUP(AR$4,'Tüpoloogia tabel'!$C$1:$T$51,MATCH($A185,'Tüpoloogia tabel'!$C$1:$T$1,0),FALSE)</f>
        <v>0.26</v>
      </c>
      <c r="AS185" s="16">
        <f>VLOOKUP(AS$4,'Tüpoloogia tabel'!$C$1:$T$51,MATCH($A185,'Tüpoloogia tabel'!$C$1:$T$1,0),FALSE)</f>
        <v>0.49</v>
      </c>
      <c r="AT185" s="16">
        <f>VLOOKUP(AT$4,'Tüpoloogia tabel'!$C$1:$T$51,MATCH($A185,'Tüpoloogia tabel'!$C$1:$T$1,0),FALSE)</f>
        <v>0.40500000000000003</v>
      </c>
      <c r="AU185" s="16">
        <f>VLOOKUP(AU$4,'Tüpoloogia tabel'!$C$1:$T$51,MATCH($A185,'Tüpoloogia tabel'!$C$1:$T$1,0),FALSE)</f>
        <v>0.15</v>
      </c>
      <c r="AV185" s="16">
        <f>VLOOKUP(AV$4,'Tüpoloogia tabel'!$C$1:$T$51,MATCH($A185,'Tüpoloogia tabel'!$C$1:$T$1,0),FALSE)</f>
        <v>0.2</v>
      </c>
      <c r="AW185" s="16">
        <f>VLOOKUP(AW$4,'Tüpoloogia tabel'!$C$1:$T$51,MATCH($A185,'Tüpoloogia tabel'!$C$1:$T$1,0),FALSE)</f>
        <v>0.01</v>
      </c>
      <c r="AX185" s="16">
        <f>VLOOKUP(AX$4,'Tüpoloogia tabel'!$C$1:$T$51,MATCH($A185,'Tüpoloogia tabel'!$C$1:$T$1,0),FALSE)</f>
        <v>0</v>
      </c>
      <c r="AY185" s="16">
        <f>VLOOKUP(AY$4,'Tüpoloogia tabel'!$C$1:$T$51,MATCH($A185,'Tüpoloogia tabel'!$C$1:$T$1,0),FALSE)</f>
        <v>0.42</v>
      </c>
      <c r="AZ185" s="16">
        <f>VLOOKUP(AZ$4,'Tüpoloogia tabel'!$C$1:$T$51,MATCH($A185,'Tüpoloogia tabel'!$C$1:$T$1,0),FALSE)</f>
        <v>4.4000000000000004</v>
      </c>
      <c r="BA185" s="232">
        <f>VLOOKUP(BA$4,'Tüpoloogia tabel'!$C$1:$T$51,MATCH($A185,'Tüpoloogia tabel'!$C$1:$T$1,0),FALSE)</f>
        <v>0.30000000000000049</v>
      </c>
      <c r="BB185" s="232">
        <f>VLOOKUP(BB$4,'Tüpoloogia tabel'!$C$1:$T$51,MATCH($A185,'Tüpoloogia tabel'!$C$1:$T$1,0),FALSE)</f>
        <v>0.41499999999999998</v>
      </c>
      <c r="BC185" s="232">
        <f>VLOOKUP(BC$4,'Tüpoloogia tabel'!$C$1:$T$51,MATCH($A185,'Tüpoloogia tabel'!$C$1:$T$1,0),FALSE)</f>
        <v>0.35</v>
      </c>
      <c r="BD185" s="232">
        <f>VLOOKUP(BD$4,'Tüpoloogia tabel'!$C$1:$T$51,MATCH($A185,'Tüpoloogia tabel'!$C$1:$T$1,0),FALSE)</f>
        <v>0.35</v>
      </c>
      <c r="BE185" s="232">
        <f>VLOOKUP(BE$4,'Tüpoloogia tabel'!$C$1:$T$51,MATCH($A185,'Tüpoloogia tabel'!$C$1:$T$1,0),FALSE)</f>
        <v>0.30000000000000049</v>
      </c>
      <c r="BF185" s="16">
        <f>VLOOKUP(BF$4,'Tüpoloogia tabel'!$C$1:$T$51,MATCH($A185,'Tüpoloogia tabel'!$C$1:$T$1,0),FALSE)</f>
        <v>1.8000000000000023</v>
      </c>
      <c r="BG185" s="16">
        <f>VLOOKUP(BG$4,'Tüpoloogia tabel'!$C$1:$T$51,MATCH($A185,'Tüpoloogia tabel'!$C$1:$T$1,0),FALSE)</f>
        <v>2.1999999999999957</v>
      </c>
      <c r="BH185" s="16">
        <f>VLOOKUP(BH$4,'Tüpoloogia tabel'!$C$1:$T$51,MATCH($A185,'Tüpoloogia tabel'!$C$1:$T$1,0),FALSE)</f>
        <v>1.4599999999999991</v>
      </c>
      <c r="BI185" s="16">
        <f>VLOOKUP(BI$4,'Tüpoloogia tabel'!$C$1:$T$51,MATCH($A185,'Tüpoloogia tabel'!$C$1:$T$1,0),FALSE)</f>
        <v>1.5793333333333326</v>
      </c>
      <c r="BJ185" s="16">
        <f>VLOOKUP(BJ$4,'Tüpoloogia tabel'!$C$1:$T$51,MATCH($A185,'Tüpoloogia tabel'!$C$1:$T$1,0),FALSE)</f>
        <v>0.8</v>
      </c>
      <c r="BK185" s="16">
        <f>VLOOKUP(BK$4,'Tüpoloogia tabel'!$C$1:$T$51,MATCH($A185,'Tüpoloogia tabel'!$C$1:$T$1,0),FALSE)</f>
        <v>2.0649999999999999</v>
      </c>
      <c r="BL185" s="216">
        <f t="shared" si="174"/>
        <v>2810.8915457081039</v>
      </c>
      <c r="BM185" s="1">
        <v>4</v>
      </c>
      <c r="BN185" s="1">
        <v>0</v>
      </c>
      <c r="BO185" s="1">
        <f t="shared" si="175"/>
        <v>10</v>
      </c>
      <c r="BP185" s="217">
        <f t="shared" si="176"/>
        <v>259.69663738276444</v>
      </c>
      <c r="BQ185" s="217">
        <f t="shared" ref="BQ185:BS185" si="239">BP185</f>
        <v>259.69663738276444</v>
      </c>
      <c r="BR185" s="217">
        <f t="shared" si="239"/>
        <v>259.69663738276444</v>
      </c>
      <c r="BS185" s="217">
        <f t="shared" si="239"/>
        <v>259.69663738276444</v>
      </c>
      <c r="BT185" s="217">
        <f t="shared" si="178"/>
        <v>0</v>
      </c>
      <c r="BU185" s="217">
        <f t="shared" si="179"/>
        <v>167.27938062928428</v>
      </c>
      <c r="BV185" s="217">
        <f t="shared" si="180"/>
        <v>179.79782907154771</v>
      </c>
      <c r="BW185" s="217">
        <f t="shared" si="181"/>
        <v>349.4980742750389</v>
      </c>
      <c r="BX185" s="216">
        <f t="shared" si="182"/>
        <v>0.14107678112248978</v>
      </c>
      <c r="BY185" s="216">
        <f t="shared" si="186"/>
        <v>170.13859803372267</v>
      </c>
      <c r="BZ185" s="216">
        <f t="shared" si="187"/>
        <v>3330.5282180168656</v>
      </c>
      <c r="CA185" s="216">
        <f t="shared" si="188"/>
        <v>2981.0301437418266</v>
      </c>
      <c r="CB185" s="218">
        <f t="shared" si="183"/>
        <v>2.8010408911192868</v>
      </c>
    </row>
    <row r="186" spans="1:80" x14ac:dyDescent="0.25">
      <c r="A186" s="248" t="s">
        <v>475</v>
      </c>
      <c r="B186" s="231" t="s">
        <v>714</v>
      </c>
      <c r="C186" s="231" t="s">
        <v>462</v>
      </c>
      <c r="D186" s="249">
        <v>7</v>
      </c>
      <c r="E186" s="249">
        <v>2</v>
      </c>
      <c r="F186" s="250"/>
      <c r="G186" s="15">
        <f>(VLOOKUP(G$4,'Tüpoloogia tabel'!$C$1:$T$51,MATCH($A186,'Tüpoloogia tabel'!$C$1:$T$1,0),FALSE))*D186</f>
        <v>1406.1851885062968</v>
      </c>
      <c r="H186" s="15">
        <f>(VLOOKUP(H$4,'Tüpoloogia tabel'!$C$1:$T$51,MATCH($A186,'Tüpoloogia tabel'!$C$1:$T$1,0),FALSE))*D186*E186</f>
        <v>34.464312330623308</v>
      </c>
      <c r="I186" s="15">
        <f>(VLOOKUP(I$4,'Tüpoloogia tabel'!$C$1:$T$51,MATCH($A186,'Tüpoloogia tabel'!$C$1:$T$1,0),FALSE))*D186*E186</f>
        <v>119.82350450342742</v>
      </c>
      <c r="J186" s="15">
        <f>(VLOOKUP(J$4,'Tüpoloogia tabel'!$C$1:$T$51,MATCH($A186,'Tüpoloogia tabel'!$C$1:$T$1,0),FALSE))*D186*E186</f>
        <v>2661.1269047505193</v>
      </c>
      <c r="K186" s="15">
        <f>(VLOOKUP(K$4,'Tüpoloogia tabel'!$C$1:$T$51,MATCH($A186,'Tüpoloogia tabel'!$C$1:$T$1,0),FALSE))*D186*E186</f>
        <v>2128.5159764666032</v>
      </c>
      <c r="L186" s="244">
        <f>VLOOKUP(L$4,'Tüpoloogia tabel'!$C$1:$T$51,MATCH($A186,'Tüpoloogia tabel'!$C$1:$T$1,0),FALSE)</f>
        <v>38.414634146341463</v>
      </c>
      <c r="M186" s="228">
        <f>VLOOKUP(M$4,'Tüpoloogia tabel'!$C$1:$T$51,MATCH($A186,'Tüpoloogia tabel'!$C$1:$T$1,0),FALSE)</f>
        <v>58.536585365853654</v>
      </c>
      <c r="N186" s="228">
        <f>VLOOKUP(N$4,'Tüpoloogia tabel'!$C$1:$T$51,MATCH($A186,'Tüpoloogia tabel'!$C$1:$T$1,0),FALSE)</f>
        <v>95.121951219512198</v>
      </c>
      <c r="O186" s="245">
        <f>VLOOKUP(O$4,'Tüpoloogia tabel'!$C$1:$T$51,MATCH($A186,'Tüpoloogia tabel'!$C$1:$T$1,0),FALSE)</f>
        <v>0.22223966917021121</v>
      </c>
      <c r="P186" s="228">
        <f>VLOOKUP(P$4,'Tüpoloogia tabel'!$C$1:$T$51,MATCH($A186,'Tüpoloogia tabel'!$C$1:$T$1,0),FALSE)</f>
        <v>15.24390243902439</v>
      </c>
      <c r="Q186" s="335">
        <f t="shared" si="167"/>
        <v>2407.8262163473291</v>
      </c>
      <c r="R186" s="336">
        <f t="shared" si="184"/>
        <v>1844.9917146069374</v>
      </c>
      <c r="S186" s="14">
        <f t="shared" si="168"/>
        <v>1406.1851885062968</v>
      </c>
      <c r="T186" s="336">
        <f t="shared" si="169"/>
        <v>1406.1851885062968</v>
      </c>
      <c r="U186" s="4">
        <f t="shared" si="170"/>
        <v>27.719999999999981</v>
      </c>
      <c r="V186" s="337">
        <f t="shared" si="171"/>
        <v>535.1145017403918</v>
      </c>
      <c r="W186" s="338">
        <f t="shared" si="172"/>
        <v>2.7288317677972835</v>
      </c>
      <c r="X186" s="228">
        <f>VLOOKUP(X$4,'Tüpoloogia tabel'!$C$1:$T$51,MATCH($A186,'Tüpoloogia tabel'!$C$1:$T$1,0),FALSE)</f>
        <v>217.7103448275862</v>
      </c>
      <c r="Y186" s="228">
        <f>VLOOKUP(Y$4,'Tüpoloogia tabel'!$C$1:$T$51,MATCH($A186,'Tüpoloogia tabel'!$C$1:$T$1,0),FALSE)</f>
        <v>139.35862068965517</v>
      </c>
      <c r="Z186" s="229">
        <f>VLOOKUP(Z$4,'Tüpoloogia tabel'!$C$1:$T$51,MATCH($A186,'Tüpoloogia tabel'!$C$1:$T$1,0),FALSE)</f>
        <v>46.4</v>
      </c>
      <c r="AA186" s="235"/>
      <c r="AB186" s="235"/>
      <c r="AC186" s="15">
        <f>VLOOKUP(AC$4,'Tüpoloogia tabel'!$C$1:$T$51,MATCH($A186,'Tüpoloogia tabel'!$C$1:$T$1,0),FALSE)</f>
        <v>3.6636504065040651</v>
      </c>
      <c r="AD186" s="15">
        <f>VLOOKUP(AD$4,'Tüpoloogia tabel'!$C$1:$T$51,MATCH($A186,'Tüpoloogia tabel'!$C$1:$T$1,0),FALSE)</f>
        <v>2.5</v>
      </c>
      <c r="AE186" s="15">
        <f>VLOOKUP(AE$4,'Tüpoloogia tabel'!$C$1:$T$51,MATCH($A186,'Tüpoloogia tabel'!$C$1:$T$1,0),FALSE)</f>
        <v>2.2000000000000002</v>
      </c>
      <c r="AF186" s="15">
        <f>VLOOKUP(AF$4,'Tüpoloogia tabel'!$C$1:$T$51,MATCH($A186,'Tüpoloogia tabel'!$C$1:$T$1,0),FALSE)</f>
        <v>11.821259842519693</v>
      </c>
      <c r="AG186" s="15">
        <f>VLOOKUP(AG$4,'Tüpoloogia tabel'!$C$1:$T$51,MATCH($A186,'Tüpoloogia tabel'!$C$1:$T$1,0),FALSE)</f>
        <v>16.861008406980361</v>
      </c>
      <c r="AH186" s="15">
        <f>(VLOOKUP(AH$4,'Tüpoloogia tabel'!$C$1:$T$51,MATCH($A186,'Tüpoloogia tabel'!$C$1:$T$1,0),FALSE))*E186</f>
        <v>5</v>
      </c>
      <c r="AI186" s="15">
        <f>(VLOOKUP(AI$4,'Tüpoloogia tabel'!$C$1:$T$51,MATCH($A186,'Tüpoloogia tabel'!$C$1:$T$1,0),FALSE))*D186*E186</f>
        <v>7030.925942531484</v>
      </c>
      <c r="AJ186" s="15">
        <f t="shared" si="173"/>
        <v>259.69663738276444</v>
      </c>
      <c r="AK186" s="15">
        <f>VLOOKUP(AK$4,'Tüpoloogia tabel'!$C$1:$T$51,MATCH($A186,'Tüpoloogia tabel'!$C$1:$T$1,0),FALSE)</f>
        <v>0.8</v>
      </c>
      <c r="AL186" s="15">
        <f>VLOOKUP(AL$4,'Tüpoloogia tabel'!$C$1:$T$51,MATCH($A186,'Tüpoloogia tabel'!$C$1:$T$1,0),FALSE)</f>
        <v>0.8</v>
      </c>
      <c r="AM186" s="15">
        <f>VLOOKUP(AM$4,'Tüpoloogia tabel'!$C$1:$T$51,MATCH($A186,'Tüpoloogia tabel'!$C$1:$T$1,0),FALSE)</f>
        <v>0.7</v>
      </c>
      <c r="AN186" s="15">
        <f>VLOOKUP(AN$4,'Tüpoloogia tabel'!$C$1:$T$51,MATCH($A186,'Tüpoloogia tabel'!$C$1:$T$1,0),FALSE)</f>
        <v>0.7</v>
      </c>
      <c r="AO186" s="15">
        <f>VLOOKUP(AO$4,'Tüpoloogia tabel'!$C$1:$T$51,MATCH($A186,'Tüpoloogia tabel'!$C$1:$T$1,0),FALSE)</f>
        <v>2.99</v>
      </c>
      <c r="AP186" s="15">
        <f>VLOOKUP(AP$4,'Tüpoloogia tabel'!$C$1:$T$51,MATCH($A186,'Tüpoloogia tabel'!$C$1:$T$1,0),FALSE)</f>
        <v>2</v>
      </c>
      <c r="AQ186" s="15">
        <f>VLOOKUP(AQ$4,'Tüpoloogia tabel'!$C$1:$T$51,MATCH($A186,'Tüpoloogia tabel'!$C$1:$T$1,0),FALSE)</f>
        <v>2.9</v>
      </c>
      <c r="AR186" s="16">
        <f>VLOOKUP(AR$4,'Tüpoloogia tabel'!$C$1:$T$51,MATCH($A186,'Tüpoloogia tabel'!$C$1:$T$1,0),FALSE)</f>
        <v>0.26</v>
      </c>
      <c r="AS186" s="16">
        <f>VLOOKUP(AS$4,'Tüpoloogia tabel'!$C$1:$T$51,MATCH($A186,'Tüpoloogia tabel'!$C$1:$T$1,0),FALSE)</f>
        <v>0.49</v>
      </c>
      <c r="AT186" s="16">
        <f>VLOOKUP(AT$4,'Tüpoloogia tabel'!$C$1:$T$51,MATCH($A186,'Tüpoloogia tabel'!$C$1:$T$1,0),FALSE)</f>
        <v>0.40500000000000003</v>
      </c>
      <c r="AU186" s="16">
        <f>VLOOKUP(AU$4,'Tüpoloogia tabel'!$C$1:$T$51,MATCH($A186,'Tüpoloogia tabel'!$C$1:$T$1,0),FALSE)</f>
        <v>0.15</v>
      </c>
      <c r="AV186" s="16">
        <f>VLOOKUP(AV$4,'Tüpoloogia tabel'!$C$1:$T$51,MATCH($A186,'Tüpoloogia tabel'!$C$1:$T$1,0),FALSE)</f>
        <v>0.2</v>
      </c>
      <c r="AW186" s="16">
        <f>VLOOKUP(AW$4,'Tüpoloogia tabel'!$C$1:$T$51,MATCH($A186,'Tüpoloogia tabel'!$C$1:$T$1,0),FALSE)</f>
        <v>0.01</v>
      </c>
      <c r="AX186" s="16">
        <f>VLOOKUP(AX$4,'Tüpoloogia tabel'!$C$1:$T$51,MATCH($A186,'Tüpoloogia tabel'!$C$1:$T$1,0),FALSE)</f>
        <v>0</v>
      </c>
      <c r="AY186" s="16">
        <f>VLOOKUP(AY$4,'Tüpoloogia tabel'!$C$1:$T$51,MATCH($A186,'Tüpoloogia tabel'!$C$1:$T$1,0),FALSE)</f>
        <v>0.42</v>
      </c>
      <c r="AZ186" s="16">
        <f>VLOOKUP(AZ$4,'Tüpoloogia tabel'!$C$1:$T$51,MATCH($A186,'Tüpoloogia tabel'!$C$1:$T$1,0),FALSE)</f>
        <v>4.4000000000000004</v>
      </c>
      <c r="BA186" s="232">
        <f>VLOOKUP(BA$4,'Tüpoloogia tabel'!$C$1:$T$51,MATCH($A186,'Tüpoloogia tabel'!$C$1:$T$1,0),FALSE)</f>
        <v>0.30000000000000049</v>
      </c>
      <c r="BB186" s="232">
        <f>VLOOKUP(BB$4,'Tüpoloogia tabel'!$C$1:$T$51,MATCH($A186,'Tüpoloogia tabel'!$C$1:$T$1,0),FALSE)</f>
        <v>0.41499999999999998</v>
      </c>
      <c r="BC186" s="232">
        <f>VLOOKUP(BC$4,'Tüpoloogia tabel'!$C$1:$T$51,MATCH($A186,'Tüpoloogia tabel'!$C$1:$T$1,0),FALSE)</f>
        <v>0.35</v>
      </c>
      <c r="BD186" s="232">
        <f>VLOOKUP(BD$4,'Tüpoloogia tabel'!$C$1:$T$51,MATCH($A186,'Tüpoloogia tabel'!$C$1:$T$1,0),FALSE)</f>
        <v>0.35</v>
      </c>
      <c r="BE186" s="232">
        <f>VLOOKUP(BE$4,'Tüpoloogia tabel'!$C$1:$T$51,MATCH($A186,'Tüpoloogia tabel'!$C$1:$T$1,0),FALSE)</f>
        <v>0.30000000000000049</v>
      </c>
      <c r="BF186" s="16">
        <f>VLOOKUP(BF$4,'Tüpoloogia tabel'!$C$1:$T$51,MATCH($A186,'Tüpoloogia tabel'!$C$1:$T$1,0),FALSE)</f>
        <v>1.8000000000000023</v>
      </c>
      <c r="BG186" s="16">
        <f>VLOOKUP(BG$4,'Tüpoloogia tabel'!$C$1:$T$51,MATCH($A186,'Tüpoloogia tabel'!$C$1:$T$1,0),FALSE)</f>
        <v>2.1999999999999957</v>
      </c>
      <c r="BH186" s="16">
        <f>VLOOKUP(BH$4,'Tüpoloogia tabel'!$C$1:$T$51,MATCH($A186,'Tüpoloogia tabel'!$C$1:$T$1,0),FALSE)</f>
        <v>1.4599999999999991</v>
      </c>
      <c r="BI186" s="16">
        <f>VLOOKUP(BI$4,'Tüpoloogia tabel'!$C$1:$T$51,MATCH($A186,'Tüpoloogia tabel'!$C$1:$T$1,0),FALSE)</f>
        <v>1.5793333333333326</v>
      </c>
      <c r="BJ186" s="16">
        <f>VLOOKUP(BJ$4,'Tüpoloogia tabel'!$C$1:$T$51,MATCH($A186,'Tüpoloogia tabel'!$C$1:$T$1,0),FALSE)</f>
        <v>0.8</v>
      </c>
      <c r="BK186" s="16">
        <f>VLOOKUP(BK$4,'Tüpoloogia tabel'!$C$1:$T$51,MATCH($A186,'Tüpoloogia tabel'!$C$1:$T$1,0),FALSE)</f>
        <v>2.0649999999999999</v>
      </c>
      <c r="BL186" s="216">
        <f t="shared" si="174"/>
        <v>4764.4516080998183</v>
      </c>
      <c r="BM186" s="1">
        <v>4</v>
      </c>
      <c r="BN186" s="1">
        <v>0</v>
      </c>
      <c r="BO186" s="1">
        <f t="shared" si="175"/>
        <v>20</v>
      </c>
      <c r="BP186" s="217">
        <f t="shared" si="176"/>
        <v>259.69663738276444</v>
      </c>
      <c r="BQ186" s="217">
        <f t="shared" ref="BQ186:BS186" si="240">BP186</f>
        <v>259.69663738276444</v>
      </c>
      <c r="BR186" s="217">
        <f t="shared" si="240"/>
        <v>259.69663738276444</v>
      </c>
      <c r="BS186" s="217">
        <f t="shared" si="240"/>
        <v>259.69663738276444</v>
      </c>
      <c r="BT186" s="217">
        <f t="shared" si="178"/>
        <v>259.69663738276444</v>
      </c>
      <c r="BU186" s="217">
        <f t="shared" si="179"/>
        <v>634.1175225171371</v>
      </c>
      <c r="BV186" s="217">
        <f t="shared" si="180"/>
        <v>705.33980970944549</v>
      </c>
      <c r="BW186" s="217">
        <f t="shared" si="181"/>
        <v>575.42267251678356</v>
      </c>
      <c r="BX186" s="216">
        <f t="shared" si="182"/>
        <v>0.38846412456842488</v>
      </c>
      <c r="BY186" s="216">
        <f t="shared" si="186"/>
        <v>468.48773422952041</v>
      </c>
      <c r="BZ186" s="216">
        <f t="shared" si="187"/>
        <v>5808.3620148461223</v>
      </c>
      <c r="CA186" s="216">
        <f t="shared" si="188"/>
        <v>5232.9393423293386</v>
      </c>
      <c r="CB186" s="218">
        <f t="shared" si="183"/>
        <v>2.4584919259174018</v>
      </c>
    </row>
    <row r="187" spans="1:80" x14ac:dyDescent="0.25">
      <c r="A187" s="248" t="s">
        <v>475</v>
      </c>
      <c r="B187" s="231" t="s">
        <v>715</v>
      </c>
      <c r="C187" s="231" t="s">
        <v>462</v>
      </c>
      <c r="D187" s="249">
        <v>7</v>
      </c>
      <c r="E187" s="249">
        <v>3</v>
      </c>
      <c r="F187" s="250"/>
      <c r="G187" s="15">
        <f>(VLOOKUP(G$4,'Tüpoloogia tabel'!$C$1:$T$51,MATCH($A187,'Tüpoloogia tabel'!$C$1:$T$1,0),FALSE))*D187</f>
        <v>1406.1851885062968</v>
      </c>
      <c r="H187" s="15">
        <f>(VLOOKUP(H$4,'Tüpoloogia tabel'!$C$1:$T$51,MATCH($A187,'Tüpoloogia tabel'!$C$1:$T$1,0),FALSE))*D187*E187</f>
        <v>51.696468495934965</v>
      </c>
      <c r="I187" s="15">
        <f>(VLOOKUP(I$4,'Tüpoloogia tabel'!$C$1:$T$51,MATCH($A187,'Tüpoloogia tabel'!$C$1:$T$1,0),FALSE))*D187*E187</f>
        <v>179.73525675514111</v>
      </c>
      <c r="J187" s="15">
        <f>(VLOOKUP(J$4,'Tüpoloogia tabel'!$C$1:$T$51,MATCH($A187,'Tüpoloogia tabel'!$C$1:$T$1,0),FALSE))*D187*E187</f>
        <v>3991.690357125779</v>
      </c>
      <c r="K187" s="15">
        <f>(VLOOKUP(K$4,'Tüpoloogia tabel'!$C$1:$T$51,MATCH($A187,'Tüpoloogia tabel'!$C$1:$T$1,0),FALSE))*D187*E187</f>
        <v>3192.7739646999048</v>
      </c>
      <c r="L187" s="244">
        <f>VLOOKUP(L$4,'Tüpoloogia tabel'!$C$1:$T$51,MATCH($A187,'Tüpoloogia tabel'!$C$1:$T$1,0),FALSE)</f>
        <v>38.414634146341463</v>
      </c>
      <c r="M187" s="228">
        <f>VLOOKUP(M$4,'Tüpoloogia tabel'!$C$1:$T$51,MATCH($A187,'Tüpoloogia tabel'!$C$1:$T$1,0),FALSE)</f>
        <v>58.536585365853654</v>
      </c>
      <c r="N187" s="228">
        <f>VLOOKUP(N$4,'Tüpoloogia tabel'!$C$1:$T$51,MATCH($A187,'Tüpoloogia tabel'!$C$1:$T$1,0),FALSE)</f>
        <v>95.121951219512198</v>
      </c>
      <c r="O187" s="245">
        <f>VLOOKUP(O$4,'Tüpoloogia tabel'!$C$1:$T$51,MATCH($A187,'Tüpoloogia tabel'!$C$1:$T$1,0),FALSE)</f>
        <v>0.22223966917021121</v>
      </c>
      <c r="P187" s="228">
        <f>VLOOKUP(P$4,'Tüpoloogia tabel'!$C$1:$T$51,MATCH($A187,'Tüpoloogia tabel'!$C$1:$T$1,0),FALSE)</f>
        <v>15.24390243902439</v>
      </c>
      <c r="Q187" s="335">
        <f t="shared" si="167"/>
        <v>5382.1452072539314</v>
      </c>
      <c r="R187" s="336">
        <f t="shared" si="184"/>
        <v>4158.2990369677791</v>
      </c>
      <c r="S187" s="14">
        <f t="shared" si="168"/>
        <v>1406.1851885062968</v>
      </c>
      <c r="T187" s="336">
        <f t="shared" si="169"/>
        <v>1406.1851885062968</v>
      </c>
      <c r="U187" s="4">
        <f t="shared" si="170"/>
        <v>27.719999999999981</v>
      </c>
      <c r="V187" s="337">
        <f t="shared" si="171"/>
        <v>1196.1261702861516</v>
      </c>
      <c r="W187" s="338">
        <f t="shared" si="172"/>
        <v>3.1165318292807163</v>
      </c>
      <c r="X187" s="228">
        <f>VLOOKUP(X$4,'Tüpoloogia tabel'!$C$1:$T$51,MATCH($A187,'Tüpoloogia tabel'!$C$1:$T$1,0),FALSE)</f>
        <v>217.7103448275862</v>
      </c>
      <c r="Y187" s="228">
        <f>VLOOKUP(Y$4,'Tüpoloogia tabel'!$C$1:$T$51,MATCH($A187,'Tüpoloogia tabel'!$C$1:$T$1,0),FALSE)</f>
        <v>139.35862068965517</v>
      </c>
      <c r="Z187" s="229">
        <f>VLOOKUP(Z$4,'Tüpoloogia tabel'!$C$1:$T$51,MATCH($A187,'Tüpoloogia tabel'!$C$1:$T$1,0),FALSE)</f>
        <v>46.4</v>
      </c>
      <c r="AA187" s="235"/>
      <c r="AB187" s="235"/>
      <c r="AC187" s="15">
        <f>VLOOKUP(AC$4,'Tüpoloogia tabel'!$C$1:$T$51,MATCH($A187,'Tüpoloogia tabel'!$C$1:$T$1,0),FALSE)</f>
        <v>3.6636504065040651</v>
      </c>
      <c r="AD187" s="15">
        <f>VLOOKUP(AD$4,'Tüpoloogia tabel'!$C$1:$T$51,MATCH($A187,'Tüpoloogia tabel'!$C$1:$T$1,0),FALSE)</f>
        <v>2.5</v>
      </c>
      <c r="AE187" s="15">
        <f>VLOOKUP(AE$4,'Tüpoloogia tabel'!$C$1:$T$51,MATCH($A187,'Tüpoloogia tabel'!$C$1:$T$1,0),FALSE)</f>
        <v>2.2000000000000002</v>
      </c>
      <c r="AF187" s="15">
        <f>VLOOKUP(AF$4,'Tüpoloogia tabel'!$C$1:$T$51,MATCH($A187,'Tüpoloogia tabel'!$C$1:$T$1,0),FALSE)</f>
        <v>11.821259842519693</v>
      </c>
      <c r="AG187" s="15">
        <f>VLOOKUP(AG$4,'Tüpoloogia tabel'!$C$1:$T$51,MATCH($A187,'Tüpoloogia tabel'!$C$1:$T$1,0),FALSE)</f>
        <v>16.861008406980361</v>
      </c>
      <c r="AH187" s="15">
        <f>(VLOOKUP(AH$4,'Tüpoloogia tabel'!$C$1:$T$51,MATCH($A187,'Tüpoloogia tabel'!$C$1:$T$1,0),FALSE))*E187</f>
        <v>7.5</v>
      </c>
      <c r="AI187" s="15">
        <f>(VLOOKUP(AI$4,'Tüpoloogia tabel'!$C$1:$T$51,MATCH($A187,'Tüpoloogia tabel'!$C$1:$T$1,0),FALSE))*D187*E187</f>
        <v>10546.388913797226</v>
      </c>
      <c r="AJ187" s="15">
        <f t="shared" si="173"/>
        <v>259.69663738276444</v>
      </c>
      <c r="AK187" s="15">
        <f>VLOOKUP(AK$4,'Tüpoloogia tabel'!$C$1:$T$51,MATCH($A187,'Tüpoloogia tabel'!$C$1:$T$1,0),FALSE)</f>
        <v>0.8</v>
      </c>
      <c r="AL187" s="15">
        <f>VLOOKUP(AL$4,'Tüpoloogia tabel'!$C$1:$T$51,MATCH($A187,'Tüpoloogia tabel'!$C$1:$T$1,0),FALSE)</f>
        <v>0.8</v>
      </c>
      <c r="AM187" s="15">
        <f>VLOOKUP(AM$4,'Tüpoloogia tabel'!$C$1:$T$51,MATCH($A187,'Tüpoloogia tabel'!$C$1:$T$1,0),FALSE)</f>
        <v>0.7</v>
      </c>
      <c r="AN187" s="15">
        <f>VLOOKUP(AN$4,'Tüpoloogia tabel'!$C$1:$T$51,MATCH($A187,'Tüpoloogia tabel'!$C$1:$T$1,0),FALSE)</f>
        <v>0.7</v>
      </c>
      <c r="AO187" s="15">
        <f>VLOOKUP(AO$4,'Tüpoloogia tabel'!$C$1:$T$51,MATCH($A187,'Tüpoloogia tabel'!$C$1:$T$1,0),FALSE)</f>
        <v>2.99</v>
      </c>
      <c r="AP187" s="15">
        <f>VLOOKUP(AP$4,'Tüpoloogia tabel'!$C$1:$T$51,MATCH($A187,'Tüpoloogia tabel'!$C$1:$T$1,0),FALSE)</f>
        <v>2</v>
      </c>
      <c r="AQ187" s="15">
        <f>VLOOKUP(AQ$4,'Tüpoloogia tabel'!$C$1:$T$51,MATCH($A187,'Tüpoloogia tabel'!$C$1:$T$1,0),FALSE)</f>
        <v>2.9</v>
      </c>
      <c r="AR187" s="16">
        <f>VLOOKUP(AR$4,'Tüpoloogia tabel'!$C$1:$T$51,MATCH($A187,'Tüpoloogia tabel'!$C$1:$T$1,0),FALSE)</f>
        <v>0.26</v>
      </c>
      <c r="AS187" s="16">
        <f>VLOOKUP(AS$4,'Tüpoloogia tabel'!$C$1:$T$51,MATCH($A187,'Tüpoloogia tabel'!$C$1:$T$1,0),FALSE)</f>
        <v>0.49</v>
      </c>
      <c r="AT187" s="16">
        <f>VLOOKUP(AT$4,'Tüpoloogia tabel'!$C$1:$T$51,MATCH($A187,'Tüpoloogia tabel'!$C$1:$T$1,0),FALSE)</f>
        <v>0.40500000000000003</v>
      </c>
      <c r="AU187" s="16">
        <f>VLOOKUP(AU$4,'Tüpoloogia tabel'!$C$1:$T$51,MATCH($A187,'Tüpoloogia tabel'!$C$1:$T$1,0),FALSE)</f>
        <v>0.15</v>
      </c>
      <c r="AV187" s="16">
        <f>VLOOKUP(AV$4,'Tüpoloogia tabel'!$C$1:$T$51,MATCH($A187,'Tüpoloogia tabel'!$C$1:$T$1,0),FALSE)</f>
        <v>0.2</v>
      </c>
      <c r="AW187" s="16">
        <f>VLOOKUP(AW$4,'Tüpoloogia tabel'!$C$1:$T$51,MATCH($A187,'Tüpoloogia tabel'!$C$1:$T$1,0),FALSE)</f>
        <v>0.01</v>
      </c>
      <c r="AX187" s="16">
        <f>VLOOKUP(AX$4,'Tüpoloogia tabel'!$C$1:$T$51,MATCH($A187,'Tüpoloogia tabel'!$C$1:$T$1,0),FALSE)</f>
        <v>0</v>
      </c>
      <c r="AY187" s="16">
        <f>VLOOKUP(AY$4,'Tüpoloogia tabel'!$C$1:$T$51,MATCH($A187,'Tüpoloogia tabel'!$C$1:$T$1,0),FALSE)</f>
        <v>0.42</v>
      </c>
      <c r="AZ187" s="16">
        <f>VLOOKUP(AZ$4,'Tüpoloogia tabel'!$C$1:$T$51,MATCH($A187,'Tüpoloogia tabel'!$C$1:$T$1,0),FALSE)</f>
        <v>4.4000000000000004</v>
      </c>
      <c r="BA187" s="232">
        <f>VLOOKUP(BA$4,'Tüpoloogia tabel'!$C$1:$T$51,MATCH($A187,'Tüpoloogia tabel'!$C$1:$T$1,0),FALSE)</f>
        <v>0.30000000000000049</v>
      </c>
      <c r="BB187" s="232">
        <f>VLOOKUP(BB$4,'Tüpoloogia tabel'!$C$1:$T$51,MATCH($A187,'Tüpoloogia tabel'!$C$1:$T$1,0),FALSE)</f>
        <v>0.41499999999999998</v>
      </c>
      <c r="BC187" s="232">
        <f>VLOOKUP(BC$4,'Tüpoloogia tabel'!$C$1:$T$51,MATCH($A187,'Tüpoloogia tabel'!$C$1:$T$1,0),FALSE)</f>
        <v>0.35</v>
      </c>
      <c r="BD187" s="232">
        <f>VLOOKUP(BD$4,'Tüpoloogia tabel'!$C$1:$T$51,MATCH($A187,'Tüpoloogia tabel'!$C$1:$T$1,0),FALSE)</f>
        <v>0.35</v>
      </c>
      <c r="BE187" s="232">
        <f>VLOOKUP(BE$4,'Tüpoloogia tabel'!$C$1:$T$51,MATCH($A187,'Tüpoloogia tabel'!$C$1:$T$1,0),FALSE)</f>
        <v>0.30000000000000049</v>
      </c>
      <c r="BF187" s="16">
        <f>VLOOKUP(BF$4,'Tüpoloogia tabel'!$C$1:$T$51,MATCH($A187,'Tüpoloogia tabel'!$C$1:$T$1,0),FALSE)</f>
        <v>1.8000000000000023</v>
      </c>
      <c r="BG187" s="16">
        <f>VLOOKUP(BG$4,'Tüpoloogia tabel'!$C$1:$T$51,MATCH($A187,'Tüpoloogia tabel'!$C$1:$T$1,0),FALSE)</f>
        <v>2.1999999999999957</v>
      </c>
      <c r="BH187" s="16">
        <f>VLOOKUP(BH$4,'Tüpoloogia tabel'!$C$1:$T$51,MATCH($A187,'Tüpoloogia tabel'!$C$1:$T$1,0),FALSE)</f>
        <v>1.4599999999999991</v>
      </c>
      <c r="BI187" s="16">
        <f>VLOOKUP(BI$4,'Tüpoloogia tabel'!$C$1:$T$51,MATCH($A187,'Tüpoloogia tabel'!$C$1:$T$1,0),FALSE)</f>
        <v>1.5793333333333326</v>
      </c>
      <c r="BJ187" s="16">
        <f>VLOOKUP(BJ$4,'Tüpoloogia tabel'!$C$1:$T$51,MATCH($A187,'Tüpoloogia tabel'!$C$1:$T$1,0),FALSE)</f>
        <v>0.8</v>
      </c>
      <c r="BK187" s="16">
        <f>VLOOKUP(BK$4,'Tüpoloogia tabel'!$C$1:$T$51,MATCH($A187,'Tüpoloogia tabel'!$C$1:$T$1,0),FALSE)</f>
        <v>2.0649999999999999</v>
      </c>
      <c r="BL187" s="216">
        <f t="shared" si="174"/>
        <v>8003.221969934586</v>
      </c>
      <c r="BM187" s="1">
        <v>4</v>
      </c>
      <c r="BN187" s="1">
        <v>0</v>
      </c>
      <c r="BO187" s="1">
        <f t="shared" si="175"/>
        <v>30</v>
      </c>
      <c r="BP187" s="217">
        <f t="shared" si="176"/>
        <v>259.69663738276444</v>
      </c>
      <c r="BQ187" s="217">
        <f t="shared" ref="BQ187:BS187" si="241">BP187</f>
        <v>259.69663738276444</v>
      </c>
      <c r="BR187" s="217">
        <f t="shared" si="241"/>
        <v>259.69663738276444</v>
      </c>
      <c r="BS187" s="217">
        <f t="shared" si="241"/>
        <v>259.69663738276444</v>
      </c>
      <c r="BT187" s="217">
        <f t="shared" si="178"/>
        <v>519.39327476552887</v>
      </c>
      <c r="BU187" s="217">
        <f t="shared" si="179"/>
        <v>1400.5144256635583</v>
      </c>
      <c r="BV187" s="217">
        <f t="shared" si="180"/>
        <v>1576.6259419136932</v>
      </c>
      <c r="BW187" s="217">
        <f t="shared" si="181"/>
        <v>946.55981441639528</v>
      </c>
      <c r="BX187" s="216">
        <f t="shared" si="182"/>
        <v>0.82968482614847239</v>
      </c>
      <c r="BY187" s="216">
        <f t="shared" si="186"/>
        <v>1000.5999003350577</v>
      </c>
      <c r="BZ187" s="216">
        <f t="shared" si="187"/>
        <v>9950.3816846860391</v>
      </c>
      <c r="CA187" s="216">
        <f t="shared" si="188"/>
        <v>9003.8218702696431</v>
      </c>
      <c r="CB187" s="218">
        <f t="shared" si="183"/>
        <v>2.8200624190181061</v>
      </c>
    </row>
    <row r="188" spans="1:80" x14ac:dyDescent="0.25">
      <c r="A188" s="248" t="s">
        <v>475</v>
      </c>
      <c r="B188" s="231" t="s">
        <v>716</v>
      </c>
      <c r="C188" s="231" t="s">
        <v>462</v>
      </c>
      <c r="D188" s="249">
        <v>7</v>
      </c>
      <c r="E188" s="249">
        <v>4</v>
      </c>
      <c r="F188" s="250"/>
      <c r="G188" s="15">
        <f>(VLOOKUP(G$4,'Tüpoloogia tabel'!$C$1:$T$51,MATCH($A188,'Tüpoloogia tabel'!$C$1:$T$1,0),FALSE))*D188</f>
        <v>1406.1851885062968</v>
      </c>
      <c r="H188" s="15">
        <f>(VLOOKUP(H$4,'Tüpoloogia tabel'!$C$1:$T$51,MATCH($A188,'Tüpoloogia tabel'!$C$1:$T$1,0),FALSE))*D188*E188</f>
        <v>68.928624661246616</v>
      </c>
      <c r="I188" s="15">
        <f>(VLOOKUP(I$4,'Tüpoloogia tabel'!$C$1:$T$51,MATCH($A188,'Tüpoloogia tabel'!$C$1:$T$1,0),FALSE))*D188*E188</f>
        <v>239.64700900685483</v>
      </c>
      <c r="J188" s="15">
        <f>(VLOOKUP(J$4,'Tüpoloogia tabel'!$C$1:$T$51,MATCH($A188,'Tüpoloogia tabel'!$C$1:$T$1,0),FALSE))*D188*E188</f>
        <v>5322.2538095010386</v>
      </c>
      <c r="K188" s="15">
        <f>(VLOOKUP(K$4,'Tüpoloogia tabel'!$C$1:$T$51,MATCH($A188,'Tüpoloogia tabel'!$C$1:$T$1,0),FALSE))*D188*E188</f>
        <v>4257.0319529332064</v>
      </c>
      <c r="L188" s="244">
        <f>VLOOKUP(L$4,'Tüpoloogia tabel'!$C$1:$T$51,MATCH($A188,'Tüpoloogia tabel'!$C$1:$T$1,0),FALSE)</f>
        <v>38.414634146341463</v>
      </c>
      <c r="M188" s="228">
        <f>VLOOKUP(M$4,'Tüpoloogia tabel'!$C$1:$T$51,MATCH($A188,'Tüpoloogia tabel'!$C$1:$T$1,0),FALSE)</f>
        <v>58.536585365853654</v>
      </c>
      <c r="N188" s="228">
        <f>VLOOKUP(N$4,'Tüpoloogia tabel'!$C$1:$T$51,MATCH($A188,'Tüpoloogia tabel'!$C$1:$T$1,0),FALSE)</f>
        <v>95.121951219512198</v>
      </c>
      <c r="O188" s="245">
        <f>VLOOKUP(O$4,'Tüpoloogia tabel'!$C$1:$T$51,MATCH($A188,'Tüpoloogia tabel'!$C$1:$T$1,0),FALSE)</f>
        <v>0.22223966917021121</v>
      </c>
      <c r="P188" s="228">
        <f>VLOOKUP(P$4,'Tüpoloogia tabel'!$C$1:$T$51,MATCH($A188,'Tüpoloogia tabel'!$C$1:$T$1,0),FALSE)</f>
        <v>15.24390243902439</v>
      </c>
      <c r="Q188" s="335">
        <f t="shared" si="167"/>
        <v>9536.73478664916</v>
      </c>
      <c r="R188" s="336">
        <f t="shared" si="184"/>
        <v>7389.5740027002066</v>
      </c>
      <c r="S188" s="14">
        <f t="shared" si="168"/>
        <v>1406.1851885062968</v>
      </c>
      <c r="T188" s="336">
        <f t="shared" si="169"/>
        <v>1406.1851885062968</v>
      </c>
      <c r="U188" s="4">
        <f t="shared" si="170"/>
        <v>27.719999999999981</v>
      </c>
      <c r="V188" s="337">
        <f t="shared" si="171"/>
        <v>2119.440783948954</v>
      </c>
      <c r="W188" s="338">
        <f t="shared" si="172"/>
        <v>3.66525285880771</v>
      </c>
      <c r="X188" s="228">
        <f>VLOOKUP(X$4,'Tüpoloogia tabel'!$C$1:$T$51,MATCH($A188,'Tüpoloogia tabel'!$C$1:$T$1,0),FALSE)</f>
        <v>217.7103448275862</v>
      </c>
      <c r="Y188" s="228">
        <f>VLOOKUP(Y$4,'Tüpoloogia tabel'!$C$1:$T$51,MATCH($A188,'Tüpoloogia tabel'!$C$1:$T$1,0),FALSE)</f>
        <v>139.35862068965517</v>
      </c>
      <c r="Z188" s="229">
        <f>VLOOKUP(Z$4,'Tüpoloogia tabel'!$C$1:$T$51,MATCH($A188,'Tüpoloogia tabel'!$C$1:$T$1,0),FALSE)</f>
        <v>46.4</v>
      </c>
      <c r="AA188" s="235"/>
      <c r="AB188" s="235"/>
      <c r="AC188" s="15">
        <f>VLOOKUP(AC$4,'Tüpoloogia tabel'!$C$1:$T$51,MATCH($A188,'Tüpoloogia tabel'!$C$1:$T$1,0),FALSE)</f>
        <v>3.6636504065040651</v>
      </c>
      <c r="AD188" s="15">
        <f>VLOOKUP(AD$4,'Tüpoloogia tabel'!$C$1:$T$51,MATCH($A188,'Tüpoloogia tabel'!$C$1:$T$1,0),FALSE)</f>
        <v>2.5</v>
      </c>
      <c r="AE188" s="15">
        <f>VLOOKUP(AE$4,'Tüpoloogia tabel'!$C$1:$T$51,MATCH($A188,'Tüpoloogia tabel'!$C$1:$T$1,0),FALSE)</f>
        <v>2.2000000000000002</v>
      </c>
      <c r="AF188" s="15">
        <f>VLOOKUP(AF$4,'Tüpoloogia tabel'!$C$1:$T$51,MATCH($A188,'Tüpoloogia tabel'!$C$1:$T$1,0),FALSE)</f>
        <v>11.821259842519693</v>
      </c>
      <c r="AG188" s="15">
        <f>VLOOKUP(AG$4,'Tüpoloogia tabel'!$C$1:$T$51,MATCH($A188,'Tüpoloogia tabel'!$C$1:$T$1,0),FALSE)</f>
        <v>16.861008406980361</v>
      </c>
      <c r="AH188" s="15">
        <f>(VLOOKUP(AH$4,'Tüpoloogia tabel'!$C$1:$T$51,MATCH($A188,'Tüpoloogia tabel'!$C$1:$T$1,0),FALSE))*E188</f>
        <v>10</v>
      </c>
      <c r="AI188" s="15">
        <f>(VLOOKUP(AI$4,'Tüpoloogia tabel'!$C$1:$T$51,MATCH($A188,'Tüpoloogia tabel'!$C$1:$T$1,0),FALSE))*D188*E188</f>
        <v>14061.851885062968</v>
      </c>
      <c r="AJ188" s="15">
        <f t="shared" si="173"/>
        <v>259.69663738276444</v>
      </c>
      <c r="AK188" s="15">
        <f>VLOOKUP(AK$4,'Tüpoloogia tabel'!$C$1:$T$51,MATCH($A188,'Tüpoloogia tabel'!$C$1:$T$1,0),FALSE)</f>
        <v>0.8</v>
      </c>
      <c r="AL188" s="15">
        <f>VLOOKUP(AL$4,'Tüpoloogia tabel'!$C$1:$T$51,MATCH($A188,'Tüpoloogia tabel'!$C$1:$T$1,0),FALSE)</f>
        <v>0.8</v>
      </c>
      <c r="AM188" s="15">
        <f>VLOOKUP(AM$4,'Tüpoloogia tabel'!$C$1:$T$51,MATCH($A188,'Tüpoloogia tabel'!$C$1:$T$1,0),FALSE)</f>
        <v>0.7</v>
      </c>
      <c r="AN188" s="15">
        <f>VLOOKUP(AN$4,'Tüpoloogia tabel'!$C$1:$T$51,MATCH($A188,'Tüpoloogia tabel'!$C$1:$T$1,0),FALSE)</f>
        <v>0.7</v>
      </c>
      <c r="AO188" s="15">
        <f>VLOOKUP(AO$4,'Tüpoloogia tabel'!$C$1:$T$51,MATCH($A188,'Tüpoloogia tabel'!$C$1:$T$1,0),FALSE)</f>
        <v>2.99</v>
      </c>
      <c r="AP188" s="15">
        <f>VLOOKUP(AP$4,'Tüpoloogia tabel'!$C$1:$T$51,MATCH($A188,'Tüpoloogia tabel'!$C$1:$T$1,0),FALSE)</f>
        <v>2</v>
      </c>
      <c r="AQ188" s="15">
        <f>VLOOKUP(AQ$4,'Tüpoloogia tabel'!$C$1:$T$51,MATCH($A188,'Tüpoloogia tabel'!$C$1:$T$1,0),FALSE)</f>
        <v>2.9</v>
      </c>
      <c r="AR188" s="16">
        <f>VLOOKUP(AR$4,'Tüpoloogia tabel'!$C$1:$T$51,MATCH($A188,'Tüpoloogia tabel'!$C$1:$T$1,0),FALSE)</f>
        <v>0.26</v>
      </c>
      <c r="AS188" s="16">
        <f>VLOOKUP(AS$4,'Tüpoloogia tabel'!$C$1:$T$51,MATCH($A188,'Tüpoloogia tabel'!$C$1:$T$1,0),FALSE)</f>
        <v>0.49</v>
      </c>
      <c r="AT188" s="16">
        <f>VLOOKUP(AT$4,'Tüpoloogia tabel'!$C$1:$T$51,MATCH($A188,'Tüpoloogia tabel'!$C$1:$T$1,0),FALSE)</f>
        <v>0.40500000000000003</v>
      </c>
      <c r="AU188" s="16">
        <f>VLOOKUP(AU$4,'Tüpoloogia tabel'!$C$1:$T$51,MATCH($A188,'Tüpoloogia tabel'!$C$1:$T$1,0),FALSE)</f>
        <v>0.15</v>
      </c>
      <c r="AV188" s="16">
        <f>VLOOKUP(AV$4,'Tüpoloogia tabel'!$C$1:$T$51,MATCH($A188,'Tüpoloogia tabel'!$C$1:$T$1,0),FALSE)</f>
        <v>0.2</v>
      </c>
      <c r="AW188" s="16">
        <f>VLOOKUP(AW$4,'Tüpoloogia tabel'!$C$1:$T$51,MATCH($A188,'Tüpoloogia tabel'!$C$1:$T$1,0),FALSE)</f>
        <v>0.01</v>
      </c>
      <c r="AX188" s="16">
        <f>VLOOKUP(AX$4,'Tüpoloogia tabel'!$C$1:$T$51,MATCH($A188,'Tüpoloogia tabel'!$C$1:$T$1,0),FALSE)</f>
        <v>0</v>
      </c>
      <c r="AY188" s="16">
        <f>VLOOKUP(AY$4,'Tüpoloogia tabel'!$C$1:$T$51,MATCH($A188,'Tüpoloogia tabel'!$C$1:$T$1,0),FALSE)</f>
        <v>0.42</v>
      </c>
      <c r="AZ188" s="16">
        <f>VLOOKUP(AZ$4,'Tüpoloogia tabel'!$C$1:$T$51,MATCH($A188,'Tüpoloogia tabel'!$C$1:$T$1,0),FALSE)</f>
        <v>4.4000000000000004</v>
      </c>
      <c r="BA188" s="232">
        <f>VLOOKUP(BA$4,'Tüpoloogia tabel'!$C$1:$T$51,MATCH($A188,'Tüpoloogia tabel'!$C$1:$T$1,0),FALSE)</f>
        <v>0.30000000000000049</v>
      </c>
      <c r="BB188" s="232">
        <f>VLOOKUP(BB$4,'Tüpoloogia tabel'!$C$1:$T$51,MATCH($A188,'Tüpoloogia tabel'!$C$1:$T$1,0),FALSE)</f>
        <v>0.41499999999999998</v>
      </c>
      <c r="BC188" s="232">
        <f>VLOOKUP(BC$4,'Tüpoloogia tabel'!$C$1:$T$51,MATCH($A188,'Tüpoloogia tabel'!$C$1:$T$1,0),FALSE)</f>
        <v>0.35</v>
      </c>
      <c r="BD188" s="232">
        <f>VLOOKUP(BD$4,'Tüpoloogia tabel'!$C$1:$T$51,MATCH($A188,'Tüpoloogia tabel'!$C$1:$T$1,0),FALSE)</f>
        <v>0.35</v>
      </c>
      <c r="BE188" s="232">
        <f>VLOOKUP(BE$4,'Tüpoloogia tabel'!$C$1:$T$51,MATCH($A188,'Tüpoloogia tabel'!$C$1:$T$1,0),FALSE)</f>
        <v>0.30000000000000049</v>
      </c>
      <c r="BF188" s="16">
        <f>VLOOKUP(BF$4,'Tüpoloogia tabel'!$C$1:$T$51,MATCH($A188,'Tüpoloogia tabel'!$C$1:$T$1,0),FALSE)</f>
        <v>1.8000000000000023</v>
      </c>
      <c r="BG188" s="16">
        <f>VLOOKUP(BG$4,'Tüpoloogia tabel'!$C$1:$T$51,MATCH($A188,'Tüpoloogia tabel'!$C$1:$T$1,0),FALSE)</f>
        <v>2.1999999999999957</v>
      </c>
      <c r="BH188" s="16">
        <f>VLOOKUP(BH$4,'Tüpoloogia tabel'!$C$1:$T$51,MATCH($A188,'Tüpoloogia tabel'!$C$1:$T$1,0),FALSE)</f>
        <v>1.4599999999999991</v>
      </c>
      <c r="BI188" s="16">
        <f>VLOOKUP(BI$4,'Tüpoloogia tabel'!$C$1:$T$51,MATCH($A188,'Tüpoloogia tabel'!$C$1:$T$1,0),FALSE)</f>
        <v>1.5793333333333326</v>
      </c>
      <c r="BJ188" s="16">
        <f>VLOOKUP(BJ$4,'Tüpoloogia tabel'!$C$1:$T$51,MATCH($A188,'Tüpoloogia tabel'!$C$1:$T$1,0),FALSE)</f>
        <v>0.8</v>
      </c>
      <c r="BK188" s="16">
        <f>VLOOKUP(BK$4,'Tüpoloogia tabel'!$C$1:$T$51,MATCH($A188,'Tüpoloogia tabel'!$C$1:$T$1,0),FALSE)</f>
        <v>2.0649999999999999</v>
      </c>
      <c r="BL188" s="216">
        <f t="shared" si="174"/>
        <v>12527.202631212414</v>
      </c>
      <c r="BM188" s="1">
        <v>4</v>
      </c>
      <c r="BN188" s="1">
        <v>0</v>
      </c>
      <c r="BO188" s="1">
        <f t="shared" si="175"/>
        <v>40</v>
      </c>
      <c r="BP188" s="217">
        <f t="shared" si="176"/>
        <v>259.69663738276444</v>
      </c>
      <c r="BQ188" s="217">
        <f t="shared" ref="BQ188:BS188" si="242">BP188</f>
        <v>259.69663738276444</v>
      </c>
      <c r="BR188" s="217">
        <f t="shared" si="242"/>
        <v>259.69663738276444</v>
      </c>
      <c r="BS188" s="217">
        <f t="shared" si="242"/>
        <v>259.69663738276444</v>
      </c>
      <c r="BT188" s="217">
        <f t="shared" si="178"/>
        <v>779.08991214829325</v>
      </c>
      <c r="BU188" s="217">
        <f t="shared" si="179"/>
        <v>2466.4700900685484</v>
      </c>
      <c r="BV188" s="217">
        <f t="shared" si="180"/>
        <v>2793.6562256842913</v>
      </c>
      <c r="BW188" s="217">
        <f t="shared" si="181"/>
        <v>1462.9094999738741</v>
      </c>
      <c r="BX188" s="216">
        <f t="shared" si="182"/>
        <v>1.3374679969634449</v>
      </c>
      <c r="BY188" s="216">
        <f t="shared" si="186"/>
        <v>1612.9864043379146</v>
      </c>
      <c r="BZ188" s="216">
        <f t="shared" si="187"/>
        <v>15603.098535524203</v>
      </c>
      <c r="CA188" s="216">
        <f t="shared" si="188"/>
        <v>14140.189035550329</v>
      </c>
      <c r="CB188" s="218">
        <f t="shared" si="183"/>
        <v>3.3216074466641881</v>
      </c>
    </row>
    <row r="189" spans="1:80" x14ac:dyDescent="0.25">
      <c r="A189" s="248" t="s">
        <v>475</v>
      </c>
      <c r="B189" s="231" t="s">
        <v>717</v>
      </c>
      <c r="C189" s="231" t="s">
        <v>462</v>
      </c>
      <c r="D189" s="249">
        <v>7</v>
      </c>
      <c r="E189" s="249">
        <v>5</v>
      </c>
      <c r="F189" s="250"/>
      <c r="G189" s="15">
        <f>(VLOOKUP(G$4,'Tüpoloogia tabel'!$C$1:$T$51,MATCH($A189,'Tüpoloogia tabel'!$C$1:$T$1,0),FALSE))*D189</f>
        <v>1406.1851885062968</v>
      </c>
      <c r="H189" s="15">
        <f>(VLOOKUP(H$4,'Tüpoloogia tabel'!$C$1:$T$51,MATCH($A189,'Tüpoloogia tabel'!$C$1:$T$1,0),FALSE))*D189*E189</f>
        <v>86.160780826558266</v>
      </c>
      <c r="I189" s="15">
        <f>(VLOOKUP(I$4,'Tüpoloogia tabel'!$C$1:$T$51,MATCH($A189,'Tüpoloogia tabel'!$C$1:$T$1,0),FALSE))*D189*E189</f>
        <v>299.55876125856855</v>
      </c>
      <c r="J189" s="15">
        <f>(VLOOKUP(J$4,'Tüpoloogia tabel'!$C$1:$T$51,MATCH($A189,'Tüpoloogia tabel'!$C$1:$T$1,0),FALSE))*D189*E189</f>
        <v>6652.8172618762983</v>
      </c>
      <c r="K189" s="15">
        <f>(VLOOKUP(K$4,'Tüpoloogia tabel'!$C$1:$T$51,MATCH($A189,'Tüpoloogia tabel'!$C$1:$T$1,0),FALSE))*D189*E189</f>
        <v>5321.2899411665076</v>
      </c>
      <c r="L189" s="244">
        <f>VLOOKUP(L$4,'Tüpoloogia tabel'!$C$1:$T$51,MATCH($A189,'Tüpoloogia tabel'!$C$1:$T$1,0),FALSE)</f>
        <v>38.414634146341463</v>
      </c>
      <c r="M189" s="228">
        <f>VLOOKUP(M$4,'Tüpoloogia tabel'!$C$1:$T$51,MATCH($A189,'Tüpoloogia tabel'!$C$1:$T$1,0),FALSE)</f>
        <v>58.536585365853654</v>
      </c>
      <c r="N189" s="228">
        <f>VLOOKUP(N$4,'Tüpoloogia tabel'!$C$1:$T$51,MATCH($A189,'Tüpoloogia tabel'!$C$1:$T$1,0),FALSE)</f>
        <v>95.121951219512198</v>
      </c>
      <c r="O189" s="245">
        <f>VLOOKUP(O$4,'Tüpoloogia tabel'!$C$1:$T$51,MATCH($A189,'Tüpoloogia tabel'!$C$1:$T$1,0),FALSE)</f>
        <v>0.22223966917021121</v>
      </c>
      <c r="P189" s="228">
        <f>VLOOKUP(P$4,'Tüpoloogia tabel'!$C$1:$T$51,MATCH($A189,'Tüpoloogia tabel'!$C$1:$T$1,0),FALSE)</f>
        <v>15.24390243902439</v>
      </c>
      <c r="Q189" s="335">
        <f t="shared" si="167"/>
        <v>14871.594954533011</v>
      </c>
      <c r="R189" s="336">
        <f t="shared" si="184"/>
        <v>11538.816611804214</v>
      </c>
      <c r="S189" s="14">
        <f t="shared" si="168"/>
        <v>1406.1851885062968</v>
      </c>
      <c r="T189" s="336">
        <f t="shared" si="169"/>
        <v>1406.1851885062968</v>
      </c>
      <c r="U189" s="4">
        <f t="shared" si="170"/>
        <v>27.719999999999981</v>
      </c>
      <c r="V189" s="337">
        <f t="shared" si="171"/>
        <v>3305.0583427287988</v>
      </c>
      <c r="W189" s="338">
        <f t="shared" si="172"/>
        <v>4.2959903269610606</v>
      </c>
      <c r="X189" s="228">
        <f>VLOOKUP(X$4,'Tüpoloogia tabel'!$C$1:$T$51,MATCH($A189,'Tüpoloogia tabel'!$C$1:$T$1,0),FALSE)</f>
        <v>217.7103448275862</v>
      </c>
      <c r="Y189" s="228">
        <f>VLOOKUP(Y$4,'Tüpoloogia tabel'!$C$1:$T$51,MATCH($A189,'Tüpoloogia tabel'!$C$1:$T$1,0),FALSE)</f>
        <v>139.35862068965517</v>
      </c>
      <c r="Z189" s="229">
        <f>VLOOKUP(Z$4,'Tüpoloogia tabel'!$C$1:$T$51,MATCH($A189,'Tüpoloogia tabel'!$C$1:$T$1,0),FALSE)</f>
        <v>46.4</v>
      </c>
      <c r="AA189" s="235"/>
      <c r="AB189" s="235"/>
      <c r="AC189" s="15">
        <f>VLOOKUP(AC$4,'Tüpoloogia tabel'!$C$1:$T$51,MATCH($A189,'Tüpoloogia tabel'!$C$1:$T$1,0),FALSE)</f>
        <v>3.6636504065040651</v>
      </c>
      <c r="AD189" s="15">
        <f>VLOOKUP(AD$4,'Tüpoloogia tabel'!$C$1:$T$51,MATCH($A189,'Tüpoloogia tabel'!$C$1:$T$1,0),FALSE)</f>
        <v>2.5</v>
      </c>
      <c r="AE189" s="15">
        <f>VLOOKUP(AE$4,'Tüpoloogia tabel'!$C$1:$T$51,MATCH($A189,'Tüpoloogia tabel'!$C$1:$T$1,0),FALSE)</f>
        <v>2.2000000000000002</v>
      </c>
      <c r="AF189" s="15">
        <f>VLOOKUP(AF$4,'Tüpoloogia tabel'!$C$1:$T$51,MATCH($A189,'Tüpoloogia tabel'!$C$1:$T$1,0),FALSE)</f>
        <v>11.821259842519693</v>
      </c>
      <c r="AG189" s="15">
        <f>VLOOKUP(AG$4,'Tüpoloogia tabel'!$C$1:$T$51,MATCH($A189,'Tüpoloogia tabel'!$C$1:$T$1,0),FALSE)</f>
        <v>16.861008406980361</v>
      </c>
      <c r="AH189" s="15">
        <f>(VLOOKUP(AH$4,'Tüpoloogia tabel'!$C$1:$T$51,MATCH($A189,'Tüpoloogia tabel'!$C$1:$T$1,0),FALSE))*E189</f>
        <v>12.5</v>
      </c>
      <c r="AI189" s="15">
        <f>(VLOOKUP(AI$4,'Tüpoloogia tabel'!$C$1:$T$51,MATCH($A189,'Tüpoloogia tabel'!$C$1:$T$1,0),FALSE))*D189*E189</f>
        <v>17577.31485632871</v>
      </c>
      <c r="AJ189" s="15">
        <f t="shared" si="173"/>
        <v>259.69663738276444</v>
      </c>
      <c r="AK189" s="15">
        <f>VLOOKUP(AK$4,'Tüpoloogia tabel'!$C$1:$T$51,MATCH($A189,'Tüpoloogia tabel'!$C$1:$T$1,0),FALSE)</f>
        <v>0.8</v>
      </c>
      <c r="AL189" s="15">
        <f>VLOOKUP(AL$4,'Tüpoloogia tabel'!$C$1:$T$51,MATCH($A189,'Tüpoloogia tabel'!$C$1:$T$1,0),FALSE)</f>
        <v>0.8</v>
      </c>
      <c r="AM189" s="15">
        <f>VLOOKUP(AM$4,'Tüpoloogia tabel'!$C$1:$T$51,MATCH($A189,'Tüpoloogia tabel'!$C$1:$T$1,0),FALSE)</f>
        <v>0.7</v>
      </c>
      <c r="AN189" s="15">
        <f>VLOOKUP(AN$4,'Tüpoloogia tabel'!$C$1:$T$51,MATCH($A189,'Tüpoloogia tabel'!$C$1:$T$1,0),FALSE)</f>
        <v>0.7</v>
      </c>
      <c r="AO189" s="15">
        <f>VLOOKUP(AO$4,'Tüpoloogia tabel'!$C$1:$T$51,MATCH($A189,'Tüpoloogia tabel'!$C$1:$T$1,0),FALSE)</f>
        <v>2.99</v>
      </c>
      <c r="AP189" s="15">
        <f>VLOOKUP(AP$4,'Tüpoloogia tabel'!$C$1:$T$51,MATCH($A189,'Tüpoloogia tabel'!$C$1:$T$1,0),FALSE)</f>
        <v>2</v>
      </c>
      <c r="AQ189" s="15">
        <f>VLOOKUP(AQ$4,'Tüpoloogia tabel'!$C$1:$T$51,MATCH($A189,'Tüpoloogia tabel'!$C$1:$T$1,0),FALSE)</f>
        <v>2.9</v>
      </c>
      <c r="AR189" s="16">
        <f>VLOOKUP(AR$4,'Tüpoloogia tabel'!$C$1:$T$51,MATCH($A189,'Tüpoloogia tabel'!$C$1:$T$1,0),FALSE)</f>
        <v>0.26</v>
      </c>
      <c r="AS189" s="16">
        <f>VLOOKUP(AS$4,'Tüpoloogia tabel'!$C$1:$T$51,MATCH($A189,'Tüpoloogia tabel'!$C$1:$T$1,0),FALSE)</f>
        <v>0.49</v>
      </c>
      <c r="AT189" s="16">
        <f>VLOOKUP(AT$4,'Tüpoloogia tabel'!$C$1:$T$51,MATCH($A189,'Tüpoloogia tabel'!$C$1:$T$1,0),FALSE)</f>
        <v>0.40500000000000003</v>
      </c>
      <c r="AU189" s="16">
        <f>VLOOKUP(AU$4,'Tüpoloogia tabel'!$C$1:$T$51,MATCH($A189,'Tüpoloogia tabel'!$C$1:$T$1,0),FALSE)</f>
        <v>0.15</v>
      </c>
      <c r="AV189" s="16">
        <f>VLOOKUP(AV$4,'Tüpoloogia tabel'!$C$1:$T$51,MATCH($A189,'Tüpoloogia tabel'!$C$1:$T$1,0),FALSE)</f>
        <v>0.2</v>
      </c>
      <c r="AW189" s="16">
        <f>VLOOKUP(AW$4,'Tüpoloogia tabel'!$C$1:$T$51,MATCH($A189,'Tüpoloogia tabel'!$C$1:$T$1,0),FALSE)</f>
        <v>0.01</v>
      </c>
      <c r="AX189" s="16">
        <f>VLOOKUP(AX$4,'Tüpoloogia tabel'!$C$1:$T$51,MATCH($A189,'Tüpoloogia tabel'!$C$1:$T$1,0),FALSE)</f>
        <v>0</v>
      </c>
      <c r="AY189" s="16">
        <f>VLOOKUP(AY$4,'Tüpoloogia tabel'!$C$1:$T$51,MATCH($A189,'Tüpoloogia tabel'!$C$1:$T$1,0),FALSE)</f>
        <v>0.42</v>
      </c>
      <c r="AZ189" s="16">
        <f>VLOOKUP(AZ$4,'Tüpoloogia tabel'!$C$1:$T$51,MATCH($A189,'Tüpoloogia tabel'!$C$1:$T$1,0),FALSE)</f>
        <v>4.4000000000000004</v>
      </c>
      <c r="BA189" s="232">
        <f>VLOOKUP(BA$4,'Tüpoloogia tabel'!$C$1:$T$51,MATCH($A189,'Tüpoloogia tabel'!$C$1:$T$1,0),FALSE)</f>
        <v>0.30000000000000049</v>
      </c>
      <c r="BB189" s="232">
        <f>VLOOKUP(BB$4,'Tüpoloogia tabel'!$C$1:$T$51,MATCH($A189,'Tüpoloogia tabel'!$C$1:$T$1,0),FALSE)</f>
        <v>0.41499999999999998</v>
      </c>
      <c r="BC189" s="232">
        <f>VLOOKUP(BC$4,'Tüpoloogia tabel'!$C$1:$T$51,MATCH($A189,'Tüpoloogia tabel'!$C$1:$T$1,0),FALSE)</f>
        <v>0.35</v>
      </c>
      <c r="BD189" s="232">
        <f>VLOOKUP(BD$4,'Tüpoloogia tabel'!$C$1:$T$51,MATCH($A189,'Tüpoloogia tabel'!$C$1:$T$1,0),FALSE)</f>
        <v>0.35</v>
      </c>
      <c r="BE189" s="232">
        <f>VLOOKUP(BE$4,'Tüpoloogia tabel'!$C$1:$T$51,MATCH($A189,'Tüpoloogia tabel'!$C$1:$T$1,0),FALSE)</f>
        <v>0.30000000000000049</v>
      </c>
      <c r="BF189" s="16">
        <f>VLOOKUP(BF$4,'Tüpoloogia tabel'!$C$1:$T$51,MATCH($A189,'Tüpoloogia tabel'!$C$1:$T$1,0),FALSE)</f>
        <v>1.8000000000000023</v>
      </c>
      <c r="BG189" s="16">
        <f>VLOOKUP(BG$4,'Tüpoloogia tabel'!$C$1:$T$51,MATCH($A189,'Tüpoloogia tabel'!$C$1:$T$1,0),FALSE)</f>
        <v>2.1999999999999957</v>
      </c>
      <c r="BH189" s="16">
        <f>VLOOKUP(BH$4,'Tüpoloogia tabel'!$C$1:$T$51,MATCH($A189,'Tüpoloogia tabel'!$C$1:$T$1,0),FALSE)</f>
        <v>1.4599999999999991</v>
      </c>
      <c r="BI189" s="16">
        <f>VLOOKUP(BI$4,'Tüpoloogia tabel'!$C$1:$T$51,MATCH($A189,'Tüpoloogia tabel'!$C$1:$T$1,0),FALSE)</f>
        <v>1.5793333333333326</v>
      </c>
      <c r="BJ189" s="16">
        <f>VLOOKUP(BJ$4,'Tüpoloogia tabel'!$C$1:$T$51,MATCH($A189,'Tüpoloogia tabel'!$C$1:$T$1,0),FALSE)</f>
        <v>0.8</v>
      </c>
      <c r="BK189" s="16">
        <f>VLOOKUP(BK$4,'Tüpoloogia tabel'!$C$1:$T$51,MATCH($A189,'Tüpoloogia tabel'!$C$1:$T$1,0),FALSE)</f>
        <v>2.0649999999999999</v>
      </c>
      <c r="BL189" s="216">
        <f t="shared" si="174"/>
        <v>18336.393591933294</v>
      </c>
      <c r="BM189" s="1">
        <v>4</v>
      </c>
      <c r="BN189" s="1">
        <v>0</v>
      </c>
      <c r="BO189" s="1">
        <f t="shared" si="175"/>
        <v>50</v>
      </c>
      <c r="BP189" s="217">
        <f t="shared" si="176"/>
        <v>259.69663738276444</v>
      </c>
      <c r="BQ189" s="217">
        <f t="shared" ref="BQ189:BS189" si="243">BP189</f>
        <v>259.69663738276444</v>
      </c>
      <c r="BR189" s="217">
        <f t="shared" si="243"/>
        <v>259.69663738276444</v>
      </c>
      <c r="BS189" s="217">
        <f t="shared" si="243"/>
        <v>259.69663738276444</v>
      </c>
      <c r="BT189" s="217">
        <f t="shared" si="178"/>
        <v>1038.7865495310577</v>
      </c>
      <c r="BU189" s="217">
        <f t="shared" si="179"/>
        <v>3831.984515732107</v>
      </c>
      <c r="BV189" s="217">
        <f t="shared" si="180"/>
        <v>4356.4306610212398</v>
      </c>
      <c r="BW189" s="217">
        <f t="shared" si="181"/>
        <v>2124.4717291892202</v>
      </c>
      <c r="BX189" s="216">
        <f t="shared" si="182"/>
        <v>1.9895064619270271</v>
      </c>
      <c r="BY189" s="216">
        <f t="shared" si="186"/>
        <v>2399.3447930839948</v>
      </c>
      <c r="BZ189" s="216">
        <f t="shared" si="187"/>
        <v>22860.210114206508</v>
      </c>
      <c r="CA189" s="216">
        <f t="shared" si="188"/>
        <v>20735.738385017288</v>
      </c>
      <c r="CB189" s="218">
        <f t="shared" si="183"/>
        <v>3.8967503395373528</v>
      </c>
    </row>
    <row r="190" spans="1:80" x14ac:dyDescent="0.25">
      <c r="A190" s="248" t="s">
        <v>475</v>
      </c>
      <c r="B190" s="231" t="s">
        <v>718</v>
      </c>
      <c r="C190" s="231" t="s">
        <v>462</v>
      </c>
      <c r="D190" s="249">
        <v>8</v>
      </c>
      <c r="E190" s="249">
        <v>1</v>
      </c>
      <c r="F190" s="250"/>
      <c r="G190" s="15">
        <f>(VLOOKUP(G$4,'Tüpoloogia tabel'!$C$1:$T$51,MATCH($A190,'Tüpoloogia tabel'!$C$1:$T$1,0),FALSE))*D190</f>
        <v>1607.0687868643392</v>
      </c>
      <c r="H190" s="15">
        <f>(VLOOKUP(H$4,'Tüpoloogia tabel'!$C$1:$T$51,MATCH($A190,'Tüpoloogia tabel'!$C$1:$T$1,0),FALSE))*D190*E190</f>
        <v>19.693892760356174</v>
      </c>
      <c r="I190" s="15">
        <f>(VLOOKUP(I$4,'Tüpoloogia tabel'!$C$1:$T$51,MATCH($A190,'Tüpoloogia tabel'!$C$1:$T$1,0),FALSE))*D190*E190</f>
        <v>68.470574001958525</v>
      </c>
      <c r="J190" s="15">
        <f>(VLOOKUP(J$4,'Tüpoloogia tabel'!$C$1:$T$51,MATCH($A190,'Tüpoloogia tabel'!$C$1:$T$1,0),FALSE))*D190*E190</f>
        <v>1520.6439455717252</v>
      </c>
      <c r="K190" s="15">
        <f>(VLOOKUP(K$4,'Tüpoloogia tabel'!$C$1:$T$51,MATCH($A190,'Tüpoloogia tabel'!$C$1:$T$1,0),FALSE))*D190*E190</f>
        <v>1216.294843695202</v>
      </c>
      <c r="L190" s="244">
        <f>VLOOKUP(L$4,'Tüpoloogia tabel'!$C$1:$T$51,MATCH($A190,'Tüpoloogia tabel'!$C$1:$T$1,0),FALSE)</f>
        <v>38.414634146341463</v>
      </c>
      <c r="M190" s="228">
        <f>VLOOKUP(M$4,'Tüpoloogia tabel'!$C$1:$T$51,MATCH($A190,'Tüpoloogia tabel'!$C$1:$T$1,0),FALSE)</f>
        <v>58.536585365853654</v>
      </c>
      <c r="N190" s="228">
        <f>VLOOKUP(N$4,'Tüpoloogia tabel'!$C$1:$T$51,MATCH($A190,'Tüpoloogia tabel'!$C$1:$T$1,0),FALSE)</f>
        <v>95.121951219512198</v>
      </c>
      <c r="O190" s="245">
        <f>VLOOKUP(O$4,'Tüpoloogia tabel'!$C$1:$T$51,MATCH($A190,'Tüpoloogia tabel'!$C$1:$T$1,0),FALSE)</f>
        <v>0.22223966917021121</v>
      </c>
      <c r="P190" s="228">
        <f>VLOOKUP(P$4,'Tüpoloogia tabel'!$C$1:$T$51,MATCH($A190,'Tüpoloogia tabel'!$C$1:$T$1,0),FALSE)</f>
        <v>15.24390243902439</v>
      </c>
      <c r="Q190" s="335">
        <f t="shared" si="167"/>
        <v>698.08285596425378</v>
      </c>
      <c r="R190" s="336">
        <f t="shared" si="184"/>
        <v>511.26115300136189</v>
      </c>
      <c r="S190" s="14">
        <f t="shared" si="168"/>
        <v>1607.0687868643392</v>
      </c>
      <c r="T190" s="336">
        <f t="shared" si="169"/>
        <v>1607.0687868643392</v>
      </c>
      <c r="U190" s="4">
        <f t="shared" si="170"/>
        <v>31.679999999999978</v>
      </c>
      <c r="V190" s="337">
        <f t="shared" si="171"/>
        <v>155.14170296289197</v>
      </c>
      <c r="W190" s="338">
        <f t="shared" si="172"/>
        <v>3.1226303677940592</v>
      </c>
      <c r="X190" s="228">
        <f>VLOOKUP(X$4,'Tüpoloogia tabel'!$C$1:$T$51,MATCH($A190,'Tüpoloogia tabel'!$C$1:$T$1,0),FALSE)</f>
        <v>217.7103448275862</v>
      </c>
      <c r="Y190" s="228">
        <f>VLOOKUP(Y$4,'Tüpoloogia tabel'!$C$1:$T$51,MATCH($A190,'Tüpoloogia tabel'!$C$1:$T$1,0),FALSE)</f>
        <v>139.35862068965517</v>
      </c>
      <c r="Z190" s="229">
        <f>VLOOKUP(Z$4,'Tüpoloogia tabel'!$C$1:$T$51,MATCH($A190,'Tüpoloogia tabel'!$C$1:$T$1,0),FALSE)</f>
        <v>46.4</v>
      </c>
      <c r="AA190" s="235"/>
      <c r="AB190" s="235"/>
      <c r="AC190" s="15">
        <f>VLOOKUP(AC$4,'Tüpoloogia tabel'!$C$1:$T$51,MATCH($A190,'Tüpoloogia tabel'!$C$1:$T$1,0),FALSE)</f>
        <v>3.6636504065040651</v>
      </c>
      <c r="AD190" s="15">
        <f>VLOOKUP(AD$4,'Tüpoloogia tabel'!$C$1:$T$51,MATCH($A190,'Tüpoloogia tabel'!$C$1:$T$1,0),FALSE)</f>
        <v>2.5</v>
      </c>
      <c r="AE190" s="15">
        <f>VLOOKUP(AE$4,'Tüpoloogia tabel'!$C$1:$T$51,MATCH($A190,'Tüpoloogia tabel'!$C$1:$T$1,0),FALSE)</f>
        <v>2.2000000000000002</v>
      </c>
      <c r="AF190" s="15">
        <f>VLOOKUP(AF$4,'Tüpoloogia tabel'!$C$1:$T$51,MATCH($A190,'Tüpoloogia tabel'!$C$1:$T$1,0),FALSE)</f>
        <v>11.821259842519693</v>
      </c>
      <c r="AG190" s="15">
        <f>VLOOKUP(AG$4,'Tüpoloogia tabel'!$C$1:$T$51,MATCH($A190,'Tüpoloogia tabel'!$C$1:$T$1,0),FALSE)</f>
        <v>16.861008406980361</v>
      </c>
      <c r="AH190" s="15">
        <f>(VLOOKUP(AH$4,'Tüpoloogia tabel'!$C$1:$T$51,MATCH($A190,'Tüpoloogia tabel'!$C$1:$T$1,0),FALSE))*E190</f>
        <v>2.5</v>
      </c>
      <c r="AI190" s="15">
        <f>(VLOOKUP(AI$4,'Tüpoloogia tabel'!$C$1:$T$51,MATCH($A190,'Tüpoloogia tabel'!$C$1:$T$1,0),FALSE))*D190*E190</f>
        <v>4017.671967160848</v>
      </c>
      <c r="AJ190" s="15">
        <f t="shared" si="173"/>
        <v>293.41865419672513</v>
      </c>
      <c r="AK190" s="15">
        <f>VLOOKUP(AK$4,'Tüpoloogia tabel'!$C$1:$T$51,MATCH($A190,'Tüpoloogia tabel'!$C$1:$T$1,0),FALSE)</f>
        <v>0.8</v>
      </c>
      <c r="AL190" s="15">
        <f>VLOOKUP(AL$4,'Tüpoloogia tabel'!$C$1:$T$51,MATCH($A190,'Tüpoloogia tabel'!$C$1:$T$1,0),FALSE)</f>
        <v>0.8</v>
      </c>
      <c r="AM190" s="15">
        <f>VLOOKUP(AM$4,'Tüpoloogia tabel'!$C$1:$T$51,MATCH($A190,'Tüpoloogia tabel'!$C$1:$T$1,0),FALSE)</f>
        <v>0.7</v>
      </c>
      <c r="AN190" s="15">
        <f>VLOOKUP(AN$4,'Tüpoloogia tabel'!$C$1:$T$51,MATCH($A190,'Tüpoloogia tabel'!$C$1:$T$1,0),FALSE)</f>
        <v>0.7</v>
      </c>
      <c r="AO190" s="15">
        <f>VLOOKUP(AO$4,'Tüpoloogia tabel'!$C$1:$T$51,MATCH($A190,'Tüpoloogia tabel'!$C$1:$T$1,0),FALSE)</f>
        <v>2.99</v>
      </c>
      <c r="AP190" s="15">
        <f>VLOOKUP(AP$4,'Tüpoloogia tabel'!$C$1:$T$51,MATCH($A190,'Tüpoloogia tabel'!$C$1:$T$1,0),FALSE)</f>
        <v>2</v>
      </c>
      <c r="AQ190" s="15">
        <f>VLOOKUP(AQ$4,'Tüpoloogia tabel'!$C$1:$T$51,MATCH($A190,'Tüpoloogia tabel'!$C$1:$T$1,0),FALSE)</f>
        <v>2.9</v>
      </c>
      <c r="AR190" s="16">
        <f>VLOOKUP(AR$4,'Tüpoloogia tabel'!$C$1:$T$51,MATCH($A190,'Tüpoloogia tabel'!$C$1:$T$1,0),FALSE)</f>
        <v>0.26</v>
      </c>
      <c r="AS190" s="16">
        <f>VLOOKUP(AS$4,'Tüpoloogia tabel'!$C$1:$T$51,MATCH($A190,'Tüpoloogia tabel'!$C$1:$T$1,0),FALSE)</f>
        <v>0.49</v>
      </c>
      <c r="AT190" s="16">
        <f>VLOOKUP(AT$4,'Tüpoloogia tabel'!$C$1:$T$51,MATCH($A190,'Tüpoloogia tabel'!$C$1:$T$1,0),FALSE)</f>
        <v>0.40500000000000003</v>
      </c>
      <c r="AU190" s="16">
        <f>VLOOKUP(AU$4,'Tüpoloogia tabel'!$C$1:$T$51,MATCH($A190,'Tüpoloogia tabel'!$C$1:$T$1,0),FALSE)</f>
        <v>0.15</v>
      </c>
      <c r="AV190" s="16">
        <f>VLOOKUP(AV$4,'Tüpoloogia tabel'!$C$1:$T$51,MATCH($A190,'Tüpoloogia tabel'!$C$1:$T$1,0),FALSE)</f>
        <v>0.2</v>
      </c>
      <c r="AW190" s="16">
        <f>VLOOKUP(AW$4,'Tüpoloogia tabel'!$C$1:$T$51,MATCH($A190,'Tüpoloogia tabel'!$C$1:$T$1,0),FALSE)</f>
        <v>0.01</v>
      </c>
      <c r="AX190" s="16">
        <f>VLOOKUP(AX$4,'Tüpoloogia tabel'!$C$1:$T$51,MATCH($A190,'Tüpoloogia tabel'!$C$1:$T$1,0),FALSE)</f>
        <v>0</v>
      </c>
      <c r="AY190" s="16">
        <f>VLOOKUP(AY$4,'Tüpoloogia tabel'!$C$1:$T$51,MATCH($A190,'Tüpoloogia tabel'!$C$1:$T$1,0),FALSE)</f>
        <v>0.42</v>
      </c>
      <c r="AZ190" s="16">
        <f>VLOOKUP(AZ$4,'Tüpoloogia tabel'!$C$1:$T$51,MATCH($A190,'Tüpoloogia tabel'!$C$1:$T$1,0),FALSE)</f>
        <v>4.4000000000000004</v>
      </c>
      <c r="BA190" s="232">
        <f>VLOOKUP(BA$4,'Tüpoloogia tabel'!$C$1:$T$51,MATCH($A190,'Tüpoloogia tabel'!$C$1:$T$1,0),FALSE)</f>
        <v>0.30000000000000049</v>
      </c>
      <c r="BB190" s="232">
        <f>VLOOKUP(BB$4,'Tüpoloogia tabel'!$C$1:$T$51,MATCH($A190,'Tüpoloogia tabel'!$C$1:$T$1,0),FALSE)</f>
        <v>0.41499999999999998</v>
      </c>
      <c r="BC190" s="232">
        <f>VLOOKUP(BC$4,'Tüpoloogia tabel'!$C$1:$T$51,MATCH($A190,'Tüpoloogia tabel'!$C$1:$T$1,0),FALSE)</f>
        <v>0.35</v>
      </c>
      <c r="BD190" s="232">
        <f>VLOOKUP(BD$4,'Tüpoloogia tabel'!$C$1:$T$51,MATCH($A190,'Tüpoloogia tabel'!$C$1:$T$1,0),FALSE)</f>
        <v>0.35</v>
      </c>
      <c r="BE190" s="232">
        <f>VLOOKUP(BE$4,'Tüpoloogia tabel'!$C$1:$T$51,MATCH($A190,'Tüpoloogia tabel'!$C$1:$T$1,0),FALSE)</f>
        <v>0.30000000000000049</v>
      </c>
      <c r="BF190" s="16">
        <f>VLOOKUP(BF$4,'Tüpoloogia tabel'!$C$1:$T$51,MATCH($A190,'Tüpoloogia tabel'!$C$1:$T$1,0),FALSE)</f>
        <v>1.8000000000000023</v>
      </c>
      <c r="BG190" s="16">
        <f>VLOOKUP(BG$4,'Tüpoloogia tabel'!$C$1:$T$51,MATCH($A190,'Tüpoloogia tabel'!$C$1:$T$1,0),FALSE)</f>
        <v>2.1999999999999957</v>
      </c>
      <c r="BH190" s="16">
        <f>VLOOKUP(BH$4,'Tüpoloogia tabel'!$C$1:$T$51,MATCH($A190,'Tüpoloogia tabel'!$C$1:$T$1,0),FALSE)</f>
        <v>1.4599999999999991</v>
      </c>
      <c r="BI190" s="16">
        <f>VLOOKUP(BI$4,'Tüpoloogia tabel'!$C$1:$T$51,MATCH($A190,'Tüpoloogia tabel'!$C$1:$T$1,0),FALSE)</f>
        <v>1.5793333333333326</v>
      </c>
      <c r="BJ190" s="16">
        <f>VLOOKUP(BJ$4,'Tüpoloogia tabel'!$C$1:$T$51,MATCH($A190,'Tüpoloogia tabel'!$C$1:$T$1,0),FALSE)</f>
        <v>0.8</v>
      </c>
      <c r="BK190" s="16">
        <f>VLOOKUP(BK$4,'Tüpoloogia tabel'!$C$1:$T$51,MATCH($A190,'Tüpoloogia tabel'!$C$1:$T$1,0),FALSE)</f>
        <v>2.0649999999999999</v>
      </c>
      <c r="BL190" s="216">
        <f t="shared" si="174"/>
        <v>3208.7696789196712</v>
      </c>
      <c r="BM190" s="1">
        <v>4</v>
      </c>
      <c r="BN190" s="1">
        <v>0</v>
      </c>
      <c r="BO190" s="1">
        <f t="shared" si="175"/>
        <v>10</v>
      </c>
      <c r="BP190" s="217">
        <f t="shared" si="176"/>
        <v>293.41865419672513</v>
      </c>
      <c r="BQ190" s="217">
        <f t="shared" ref="BQ190:BS190" si="244">BP190</f>
        <v>293.41865419672513</v>
      </c>
      <c r="BR190" s="217">
        <f t="shared" si="244"/>
        <v>293.41865419672513</v>
      </c>
      <c r="BS190" s="217">
        <f t="shared" si="244"/>
        <v>293.41865419672513</v>
      </c>
      <c r="BT190" s="217">
        <f t="shared" si="178"/>
        <v>0</v>
      </c>
      <c r="BU190" s="217">
        <f t="shared" si="179"/>
        <v>191.17643500489632</v>
      </c>
      <c r="BV190" s="217">
        <f t="shared" si="180"/>
        <v>204.49383989771562</v>
      </c>
      <c r="BW190" s="217">
        <f t="shared" si="181"/>
        <v>395.10990639261831</v>
      </c>
      <c r="BX190" s="216">
        <f t="shared" si="182"/>
        <v>0.16099471791183828</v>
      </c>
      <c r="BY190" s="216">
        <f t="shared" si="186"/>
        <v>194.15962980167697</v>
      </c>
      <c r="BZ190" s="216">
        <f t="shared" si="187"/>
        <v>3798.0392151139663</v>
      </c>
      <c r="CA190" s="216">
        <f t="shared" si="188"/>
        <v>3402.9293087213482</v>
      </c>
      <c r="CB190" s="218">
        <f t="shared" si="183"/>
        <v>2.79778322366555</v>
      </c>
    </row>
    <row r="191" spans="1:80" x14ac:dyDescent="0.25">
      <c r="A191" s="248" t="s">
        <v>475</v>
      </c>
      <c r="B191" s="231" t="s">
        <v>719</v>
      </c>
      <c r="C191" s="231" t="s">
        <v>462</v>
      </c>
      <c r="D191" s="249">
        <v>8</v>
      </c>
      <c r="E191" s="249">
        <v>2</v>
      </c>
      <c r="F191" s="250"/>
      <c r="G191" s="15">
        <f>(VLOOKUP(G$4,'Tüpoloogia tabel'!$C$1:$T$51,MATCH($A191,'Tüpoloogia tabel'!$C$1:$T$1,0),FALSE))*D191</f>
        <v>1607.0687868643392</v>
      </c>
      <c r="H191" s="15">
        <f>(VLOOKUP(H$4,'Tüpoloogia tabel'!$C$1:$T$51,MATCH($A191,'Tüpoloogia tabel'!$C$1:$T$1,0),FALSE))*D191*E191</f>
        <v>39.387785520712349</v>
      </c>
      <c r="I191" s="15">
        <f>(VLOOKUP(I$4,'Tüpoloogia tabel'!$C$1:$T$51,MATCH($A191,'Tüpoloogia tabel'!$C$1:$T$1,0),FALSE))*D191*E191</f>
        <v>136.94114800391705</v>
      </c>
      <c r="J191" s="15">
        <f>(VLOOKUP(J$4,'Tüpoloogia tabel'!$C$1:$T$51,MATCH($A191,'Tüpoloogia tabel'!$C$1:$T$1,0),FALSE))*D191*E191</f>
        <v>3041.2878911434505</v>
      </c>
      <c r="K191" s="15">
        <f>(VLOOKUP(K$4,'Tüpoloogia tabel'!$C$1:$T$51,MATCH($A191,'Tüpoloogia tabel'!$C$1:$T$1,0),FALSE))*D191*E191</f>
        <v>2432.5896873904039</v>
      </c>
      <c r="L191" s="244">
        <f>VLOOKUP(L$4,'Tüpoloogia tabel'!$C$1:$T$51,MATCH($A191,'Tüpoloogia tabel'!$C$1:$T$1,0),FALSE)</f>
        <v>38.414634146341463</v>
      </c>
      <c r="M191" s="228">
        <f>VLOOKUP(M$4,'Tüpoloogia tabel'!$C$1:$T$51,MATCH($A191,'Tüpoloogia tabel'!$C$1:$T$1,0),FALSE)</f>
        <v>58.536585365853654</v>
      </c>
      <c r="N191" s="228">
        <f>VLOOKUP(N$4,'Tüpoloogia tabel'!$C$1:$T$51,MATCH($A191,'Tüpoloogia tabel'!$C$1:$T$1,0),FALSE)</f>
        <v>95.121951219512198</v>
      </c>
      <c r="O191" s="245">
        <f>VLOOKUP(O$4,'Tüpoloogia tabel'!$C$1:$T$51,MATCH($A191,'Tüpoloogia tabel'!$C$1:$T$1,0),FALSE)</f>
        <v>0.22223966917021121</v>
      </c>
      <c r="P191" s="228">
        <f>VLOOKUP(P$4,'Tüpoloogia tabel'!$C$1:$T$51,MATCH($A191,'Tüpoloogia tabel'!$C$1:$T$1,0),FALSE)</f>
        <v>15.24390243902439</v>
      </c>
      <c r="Q191" s="335">
        <f t="shared" si="167"/>
        <v>2745.0463844869364</v>
      </c>
      <c r="R191" s="336">
        <f t="shared" si="184"/>
        <v>2103.3081841416752</v>
      </c>
      <c r="S191" s="14">
        <f t="shared" si="168"/>
        <v>1607.0687868643392</v>
      </c>
      <c r="T191" s="336">
        <f t="shared" si="169"/>
        <v>1607.0687868643392</v>
      </c>
      <c r="U191" s="4">
        <f t="shared" si="170"/>
        <v>31.679999999999978</v>
      </c>
      <c r="V191" s="337">
        <f t="shared" si="171"/>
        <v>610.05820034526118</v>
      </c>
      <c r="W191" s="338">
        <f t="shared" si="172"/>
        <v>2.7233550707981817</v>
      </c>
      <c r="X191" s="228">
        <f>VLOOKUP(X$4,'Tüpoloogia tabel'!$C$1:$T$51,MATCH($A191,'Tüpoloogia tabel'!$C$1:$T$1,0),FALSE)</f>
        <v>217.7103448275862</v>
      </c>
      <c r="Y191" s="228">
        <f>VLOOKUP(Y$4,'Tüpoloogia tabel'!$C$1:$T$51,MATCH($A191,'Tüpoloogia tabel'!$C$1:$T$1,0),FALSE)</f>
        <v>139.35862068965517</v>
      </c>
      <c r="Z191" s="229">
        <f>VLOOKUP(Z$4,'Tüpoloogia tabel'!$C$1:$T$51,MATCH($A191,'Tüpoloogia tabel'!$C$1:$T$1,0),FALSE)</f>
        <v>46.4</v>
      </c>
      <c r="AA191" s="235"/>
      <c r="AB191" s="235"/>
      <c r="AC191" s="15">
        <f>VLOOKUP(AC$4,'Tüpoloogia tabel'!$C$1:$T$51,MATCH($A191,'Tüpoloogia tabel'!$C$1:$T$1,0),FALSE)</f>
        <v>3.6636504065040651</v>
      </c>
      <c r="AD191" s="15">
        <f>VLOOKUP(AD$4,'Tüpoloogia tabel'!$C$1:$T$51,MATCH($A191,'Tüpoloogia tabel'!$C$1:$T$1,0),FALSE)</f>
        <v>2.5</v>
      </c>
      <c r="AE191" s="15">
        <f>VLOOKUP(AE$4,'Tüpoloogia tabel'!$C$1:$T$51,MATCH($A191,'Tüpoloogia tabel'!$C$1:$T$1,0),FALSE)</f>
        <v>2.2000000000000002</v>
      </c>
      <c r="AF191" s="15">
        <f>VLOOKUP(AF$4,'Tüpoloogia tabel'!$C$1:$T$51,MATCH($A191,'Tüpoloogia tabel'!$C$1:$T$1,0),FALSE)</f>
        <v>11.821259842519693</v>
      </c>
      <c r="AG191" s="15">
        <f>VLOOKUP(AG$4,'Tüpoloogia tabel'!$C$1:$T$51,MATCH($A191,'Tüpoloogia tabel'!$C$1:$T$1,0),FALSE)</f>
        <v>16.861008406980361</v>
      </c>
      <c r="AH191" s="15">
        <f>(VLOOKUP(AH$4,'Tüpoloogia tabel'!$C$1:$T$51,MATCH($A191,'Tüpoloogia tabel'!$C$1:$T$1,0),FALSE))*E191</f>
        <v>5</v>
      </c>
      <c r="AI191" s="15">
        <f>(VLOOKUP(AI$4,'Tüpoloogia tabel'!$C$1:$T$51,MATCH($A191,'Tüpoloogia tabel'!$C$1:$T$1,0),FALSE))*D191*E191</f>
        <v>8035.343934321696</v>
      </c>
      <c r="AJ191" s="15">
        <f t="shared" si="173"/>
        <v>293.41865419672513</v>
      </c>
      <c r="AK191" s="15">
        <f>VLOOKUP(AK$4,'Tüpoloogia tabel'!$C$1:$T$51,MATCH($A191,'Tüpoloogia tabel'!$C$1:$T$1,0),FALSE)</f>
        <v>0.8</v>
      </c>
      <c r="AL191" s="15">
        <f>VLOOKUP(AL$4,'Tüpoloogia tabel'!$C$1:$T$51,MATCH($A191,'Tüpoloogia tabel'!$C$1:$T$1,0),FALSE)</f>
        <v>0.8</v>
      </c>
      <c r="AM191" s="15">
        <f>VLOOKUP(AM$4,'Tüpoloogia tabel'!$C$1:$T$51,MATCH($A191,'Tüpoloogia tabel'!$C$1:$T$1,0),FALSE)</f>
        <v>0.7</v>
      </c>
      <c r="AN191" s="15">
        <f>VLOOKUP(AN$4,'Tüpoloogia tabel'!$C$1:$T$51,MATCH($A191,'Tüpoloogia tabel'!$C$1:$T$1,0),FALSE)</f>
        <v>0.7</v>
      </c>
      <c r="AO191" s="15">
        <f>VLOOKUP(AO$4,'Tüpoloogia tabel'!$C$1:$T$51,MATCH($A191,'Tüpoloogia tabel'!$C$1:$T$1,0),FALSE)</f>
        <v>2.99</v>
      </c>
      <c r="AP191" s="15">
        <f>VLOOKUP(AP$4,'Tüpoloogia tabel'!$C$1:$T$51,MATCH($A191,'Tüpoloogia tabel'!$C$1:$T$1,0),FALSE)</f>
        <v>2</v>
      </c>
      <c r="AQ191" s="15">
        <f>VLOOKUP(AQ$4,'Tüpoloogia tabel'!$C$1:$T$51,MATCH($A191,'Tüpoloogia tabel'!$C$1:$T$1,0),FALSE)</f>
        <v>2.9</v>
      </c>
      <c r="AR191" s="16">
        <f>VLOOKUP(AR$4,'Tüpoloogia tabel'!$C$1:$T$51,MATCH($A191,'Tüpoloogia tabel'!$C$1:$T$1,0),FALSE)</f>
        <v>0.26</v>
      </c>
      <c r="AS191" s="16">
        <f>VLOOKUP(AS$4,'Tüpoloogia tabel'!$C$1:$T$51,MATCH($A191,'Tüpoloogia tabel'!$C$1:$T$1,0),FALSE)</f>
        <v>0.49</v>
      </c>
      <c r="AT191" s="16">
        <f>VLOOKUP(AT$4,'Tüpoloogia tabel'!$C$1:$T$51,MATCH($A191,'Tüpoloogia tabel'!$C$1:$T$1,0),FALSE)</f>
        <v>0.40500000000000003</v>
      </c>
      <c r="AU191" s="16">
        <f>VLOOKUP(AU$4,'Tüpoloogia tabel'!$C$1:$T$51,MATCH($A191,'Tüpoloogia tabel'!$C$1:$T$1,0),FALSE)</f>
        <v>0.15</v>
      </c>
      <c r="AV191" s="16">
        <f>VLOOKUP(AV$4,'Tüpoloogia tabel'!$C$1:$T$51,MATCH($A191,'Tüpoloogia tabel'!$C$1:$T$1,0),FALSE)</f>
        <v>0.2</v>
      </c>
      <c r="AW191" s="16">
        <f>VLOOKUP(AW$4,'Tüpoloogia tabel'!$C$1:$T$51,MATCH($A191,'Tüpoloogia tabel'!$C$1:$T$1,0),FALSE)</f>
        <v>0.01</v>
      </c>
      <c r="AX191" s="16">
        <f>VLOOKUP(AX$4,'Tüpoloogia tabel'!$C$1:$T$51,MATCH($A191,'Tüpoloogia tabel'!$C$1:$T$1,0),FALSE)</f>
        <v>0</v>
      </c>
      <c r="AY191" s="16">
        <f>VLOOKUP(AY$4,'Tüpoloogia tabel'!$C$1:$T$51,MATCH($A191,'Tüpoloogia tabel'!$C$1:$T$1,0),FALSE)</f>
        <v>0.42</v>
      </c>
      <c r="AZ191" s="16">
        <f>VLOOKUP(AZ$4,'Tüpoloogia tabel'!$C$1:$T$51,MATCH($A191,'Tüpoloogia tabel'!$C$1:$T$1,0),FALSE)</f>
        <v>4.4000000000000004</v>
      </c>
      <c r="BA191" s="232">
        <f>VLOOKUP(BA$4,'Tüpoloogia tabel'!$C$1:$T$51,MATCH($A191,'Tüpoloogia tabel'!$C$1:$T$1,0),FALSE)</f>
        <v>0.30000000000000049</v>
      </c>
      <c r="BB191" s="232">
        <f>VLOOKUP(BB$4,'Tüpoloogia tabel'!$C$1:$T$51,MATCH($A191,'Tüpoloogia tabel'!$C$1:$T$1,0),FALSE)</f>
        <v>0.41499999999999998</v>
      </c>
      <c r="BC191" s="232">
        <f>VLOOKUP(BC$4,'Tüpoloogia tabel'!$C$1:$T$51,MATCH($A191,'Tüpoloogia tabel'!$C$1:$T$1,0),FALSE)</f>
        <v>0.35</v>
      </c>
      <c r="BD191" s="232">
        <f>VLOOKUP(BD$4,'Tüpoloogia tabel'!$C$1:$T$51,MATCH($A191,'Tüpoloogia tabel'!$C$1:$T$1,0),FALSE)</f>
        <v>0.35</v>
      </c>
      <c r="BE191" s="232">
        <f>VLOOKUP(BE$4,'Tüpoloogia tabel'!$C$1:$T$51,MATCH($A191,'Tüpoloogia tabel'!$C$1:$T$1,0),FALSE)</f>
        <v>0.30000000000000049</v>
      </c>
      <c r="BF191" s="16">
        <f>VLOOKUP(BF$4,'Tüpoloogia tabel'!$C$1:$T$51,MATCH($A191,'Tüpoloogia tabel'!$C$1:$T$1,0),FALSE)</f>
        <v>1.8000000000000023</v>
      </c>
      <c r="BG191" s="16">
        <f>VLOOKUP(BG$4,'Tüpoloogia tabel'!$C$1:$T$51,MATCH($A191,'Tüpoloogia tabel'!$C$1:$T$1,0),FALSE)</f>
        <v>2.1999999999999957</v>
      </c>
      <c r="BH191" s="16">
        <f>VLOOKUP(BH$4,'Tüpoloogia tabel'!$C$1:$T$51,MATCH($A191,'Tüpoloogia tabel'!$C$1:$T$1,0),FALSE)</f>
        <v>1.4599999999999991</v>
      </c>
      <c r="BI191" s="16">
        <f>VLOOKUP(BI$4,'Tüpoloogia tabel'!$C$1:$T$51,MATCH($A191,'Tüpoloogia tabel'!$C$1:$T$1,0),FALSE)</f>
        <v>1.5793333333333326</v>
      </c>
      <c r="BJ191" s="16">
        <f>VLOOKUP(BJ$4,'Tüpoloogia tabel'!$C$1:$T$51,MATCH($A191,'Tüpoloogia tabel'!$C$1:$T$1,0),FALSE)</f>
        <v>0.8</v>
      </c>
      <c r="BK191" s="16">
        <f>VLOOKUP(BK$4,'Tüpoloogia tabel'!$C$1:$T$51,MATCH($A191,'Tüpoloogia tabel'!$C$1:$T$1,0),FALSE)</f>
        <v>2.0649999999999999</v>
      </c>
      <c r="BL191" s="216">
        <f t="shared" si="174"/>
        <v>5437.7319483348983</v>
      </c>
      <c r="BM191" s="1">
        <v>4</v>
      </c>
      <c r="BN191" s="1">
        <v>0</v>
      </c>
      <c r="BO191" s="1">
        <f t="shared" si="175"/>
        <v>20</v>
      </c>
      <c r="BP191" s="217">
        <f t="shared" si="176"/>
        <v>293.41865419672513</v>
      </c>
      <c r="BQ191" s="217">
        <f t="shared" ref="BQ191:BS191" si="245">BP191</f>
        <v>293.41865419672513</v>
      </c>
      <c r="BR191" s="217">
        <f t="shared" si="245"/>
        <v>293.41865419672513</v>
      </c>
      <c r="BS191" s="217">
        <f t="shared" si="245"/>
        <v>293.41865419672513</v>
      </c>
      <c r="BT191" s="217">
        <f t="shared" si="178"/>
        <v>293.41865419672513</v>
      </c>
      <c r="BU191" s="217">
        <f t="shared" si="179"/>
        <v>724.70574001958528</v>
      </c>
      <c r="BV191" s="217">
        <f t="shared" si="180"/>
        <v>804.123853014117</v>
      </c>
      <c r="BW191" s="217">
        <f t="shared" si="181"/>
        <v>652.48869844347416</v>
      </c>
      <c r="BX191" s="216">
        <f t="shared" si="182"/>
        <v>0.44327098967466699</v>
      </c>
      <c r="BY191" s="216">
        <f t="shared" si="186"/>
        <v>534.58481354764842</v>
      </c>
      <c r="BZ191" s="216">
        <f t="shared" si="187"/>
        <v>6624.8054603260207</v>
      </c>
      <c r="CA191" s="216">
        <f t="shared" si="188"/>
        <v>5972.3167618825464</v>
      </c>
      <c r="CB191" s="218">
        <f t="shared" si="183"/>
        <v>2.4551270577363322</v>
      </c>
    </row>
    <row r="192" spans="1:80" x14ac:dyDescent="0.25">
      <c r="A192" s="248" t="s">
        <v>475</v>
      </c>
      <c r="B192" s="231" t="s">
        <v>720</v>
      </c>
      <c r="C192" s="231" t="s">
        <v>462</v>
      </c>
      <c r="D192" s="249">
        <v>8</v>
      </c>
      <c r="E192" s="249">
        <v>3</v>
      </c>
      <c r="F192" s="250"/>
      <c r="G192" s="15">
        <f>(VLOOKUP(G$4,'Tüpoloogia tabel'!$C$1:$T$51,MATCH($A192,'Tüpoloogia tabel'!$C$1:$T$1,0),FALSE))*D192</f>
        <v>1607.0687868643392</v>
      </c>
      <c r="H192" s="15">
        <f>(VLOOKUP(H$4,'Tüpoloogia tabel'!$C$1:$T$51,MATCH($A192,'Tüpoloogia tabel'!$C$1:$T$1,0),FALSE))*D192*E192</f>
        <v>59.08167828106852</v>
      </c>
      <c r="I192" s="15">
        <f>(VLOOKUP(I$4,'Tüpoloogia tabel'!$C$1:$T$51,MATCH($A192,'Tüpoloogia tabel'!$C$1:$T$1,0),FALSE))*D192*E192</f>
        <v>205.41172200587556</v>
      </c>
      <c r="J192" s="15">
        <f>(VLOOKUP(J$4,'Tüpoloogia tabel'!$C$1:$T$51,MATCH($A192,'Tüpoloogia tabel'!$C$1:$T$1,0),FALSE))*D192*E192</f>
        <v>4561.9318367151755</v>
      </c>
      <c r="K192" s="15">
        <f>(VLOOKUP(K$4,'Tüpoloogia tabel'!$C$1:$T$51,MATCH($A192,'Tüpoloogia tabel'!$C$1:$T$1,0),FALSE))*D192*E192</f>
        <v>3648.8845310856059</v>
      </c>
      <c r="L192" s="244">
        <f>VLOOKUP(L$4,'Tüpoloogia tabel'!$C$1:$T$51,MATCH($A192,'Tüpoloogia tabel'!$C$1:$T$1,0),FALSE)</f>
        <v>38.414634146341463</v>
      </c>
      <c r="M192" s="228">
        <f>VLOOKUP(M$4,'Tüpoloogia tabel'!$C$1:$T$51,MATCH($A192,'Tüpoloogia tabel'!$C$1:$T$1,0),FALSE)</f>
        <v>58.536585365853654</v>
      </c>
      <c r="N192" s="228">
        <f>VLOOKUP(N$4,'Tüpoloogia tabel'!$C$1:$T$51,MATCH($A192,'Tüpoloogia tabel'!$C$1:$T$1,0),FALSE)</f>
        <v>95.121951219512198</v>
      </c>
      <c r="O192" s="245">
        <f>VLOOKUP(O$4,'Tüpoloogia tabel'!$C$1:$T$51,MATCH($A192,'Tüpoloogia tabel'!$C$1:$T$1,0),FALSE)</f>
        <v>0.22223966917021121</v>
      </c>
      <c r="P192" s="228">
        <f>VLOOKUP(P$4,'Tüpoloogia tabel'!$C$1:$T$51,MATCH($A192,'Tüpoloogia tabel'!$C$1:$T$1,0),FALSE)</f>
        <v>15.24390243902439</v>
      </c>
      <c r="Q192" s="335">
        <f t="shared" si="167"/>
        <v>6140.8905855680468</v>
      </c>
      <c r="R192" s="336">
        <f t="shared" si="184"/>
        <v>4744.4610934209395</v>
      </c>
      <c r="S192" s="14">
        <f t="shared" si="168"/>
        <v>1607.0687868643392</v>
      </c>
      <c r="T192" s="336">
        <f t="shared" si="169"/>
        <v>1607.0687868643392</v>
      </c>
      <c r="U192" s="4">
        <f t="shared" si="170"/>
        <v>31.679999999999978</v>
      </c>
      <c r="V192" s="337">
        <f t="shared" si="171"/>
        <v>1364.7494921471073</v>
      </c>
      <c r="W192" s="338">
        <f t="shared" si="172"/>
        <v>3.1114659251513972</v>
      </c>
      <c r="X192" s="228">
        <f>VLOOKUP(X$4,'Tüpoloogia tabel'!$C$1:$T$51,MATCH($A192,'Tüpoloogia tabel'!$C$1:$T$1,0),FALSE)</f>
        <v>217.7103448275862</v>
      </c>
      <c r="Y192" s="228">
        <f>VLOOKUP(Y$4,'Tüpoloogia tabel'!$C$1:$T$51,MATCH($A192,'Tüpoloogia tabel'!$C$1:$T$1,0),FALSE)</f>
        <v>139.35862068965517</v>
      </c>
      <c r="Z192" s="229">
        <f>VLOOKUP(Z$4,'Tüpoloogia tabel'!$C$1:$T$51,MATCH($A192,'Tüpoloogia tabel'!$C$1:$T$1,0),FALSE)</f>
        <v>46.4</v>
      </c>
      <c r="AA192" s="235"/>
      <c r="AB192" s="235"/>
      <c r="AC192" s="15">
        <f>VLOOKUP(AC$4,'Tüpoloogia tabel'!$C$1:$T$51,MATCH($A192,'Tüpoloogia tabel'!$C$1:$T$1,0),FALSE)</f>
        <v>3.6636504065040651</v>
      </c>
      <c r="AD192" s="15">
        <f>VLOOKUP(AD$4,'Tüpoloogia tabel'!$C$1:$T$51,MATCH($A192,'Tüpoloogia tabel'!$C$1:$T$1,0),FALSE)</f>
        <v>2.5</v>
      </c>
      <c r="AE192" s="15">
        <f>VLOOKUP(AE$4,'Tüpoloogia tabel'!$C$1:$T$51,MATCH($A192,'Tüpoloogia tabel'!$C$1:$T$1,0),FALSE)</f>
        <v>2.2000000000000002</v>
      </c>
      <c r="AF192" s="15">
        <f>VLOOKUP(AF$4,'Tüpoloogia tabel'!$C$1:$T$51,MATCH($A192,'Tüpoloogia tabel'!$C$1:$T$1,0),FALSE)</f>
        <v>11.821259842519693</v>
      </c>
      <c r="AG192" s="15">
        <f>VLOOKUP(AG$4,'Tüpoloogia tabel'!$C$1:$T$51,MATCH($A192,'Tüpoloogia tabel'!$C$1:$T$1,0),FALSE)</f>
        <v>16.861008406980361</v>
      </c>
      <c r="AH192" s="15">
        <f>(VLOOKUP(AH$4,'Tüpoloogia tabel'!$C$1:$T$51,MATCH($A192,'Tüpoloogia tabel'!$C$1:$T$1,0),FALSE))*E192</f>
        <v>7.5</v>
      </c>
      <c r="AI192" s="15">
        <f>(VLOOKUP(AI$4,'Tüpoloogia tabel'!$C$1:$T$51,MATCH($A192,'Tüpoloogia tabel'!$C$1:$T$1,0),FALSE))*D192*E192</f>
        <v>12053.015901482544</v>
      </c>
      <c r="AJ192" s="15">
        <f t="shared" si="173"/>
        <v>293.41865419672513</v>
      </c>
      <c r="AK192" s="15">
        <f>VLOOKUP(AK$4,'Tüpoloogia tabel'!$C$1:$T$51,MATCH($A192,'Tüpoloogia tabel'!$C$1:$T$1,0),FALSE)</f>
        <v>0.8</v>
      </c>
      <c r="AL192" s="15">
        <f>VLOOKUP(AL$4,'Tüpoloogia tabel'!$C$1:$T$51,MATCH($A192,'Tüpoloogia tabel'!$C$1:$T$1,0),FALSE)</f>
        <v>0.8</v>
      </c>
      <c r="AM192" s="15">
        <f>VLOOKUP(AM$4,'Tüpoloogia tabel'!$C$1:$T$51,MATCH($A192,'Tüpoloogia tabel'!$C$1:$T$1,0),FALSE)</f>
        <v>0.7</v>
      </c>
      <c r="AN192" s="15">
        <f>VLOOKUP(AN$4,'Tüpoloogia tabel'!$C$1:$T$51,MATCH($A192,'Tüpoloogia tabel'!$C$1:$T$1,0),FALSE)</f>
        <v>0.7</v>
      </c>
      <c r="AO192" s="15">
        <f>VLOOKUP(AO$4,'Tüpoloogia tabel'!$C$1:$T$51,MATCH($A192,'Tüpoloogia tabel'!$C$1:$T$1,0),FALSE)</f>
        <v>2.99</v>
      </c>
      <c r="AP192" s="15">
        <f>VLOOKUP(AP$4,'Tüpoloogia tabel'!$C$1:$T$51,MATCH($A192,'Tüpoloogia tabel'!$C$1:$T$1,0),FALSE)</f>
        <v>2</v>
      </c>
      <c r="AQ192" s="15">
        <f>VLOOKUP(AQ$4,'Tüpoloogia tabel'!$C$1:$T$51,MATCH($A192,'Tüpoloogia tabel'!$C$1:$T$1,0),FALSE)</f>
        <v>2.9</v>
      </c>
      <c r="AR192" s="16">
        <f>VLOOKUP(AR$4,'Tüpoloogia tabel'!$C$1:$T$51,MATCH($A192,'Tüpoloogia tabel'!$C$1:$T$1,0),FALSE)</f>
        <v>0.26</v>
      </c>
      <c r="AS192" s="16">
        <f>VLOOKUP(AS$4,'Tüpoloogia tabel'!$C$1:$T$51,MATCH($A192,'Tüpoloogia tabel'!$C$1:$T$1,0),FALSE)</f>
        <v>0.49</v>
      </c>
      <c r="AT192" s="16">
        <f>VLOOKUP(AT$4,'Tüpoloogia tabel'!$C$1:$T$51,MATCH($A192,'Tüpoloogia tabel'!$C$1:$T$1,0),FALSE)</f>
        <v>0.40500000000000003</v>
      </c>
      <c r="AU192" s="16">
        <f>VLOOKUP(AU$4,'Tüpoloogia tabel'!$C$1:$T$51,MATCH($A192,'Tüpoloogia tabel'!$C$1:$T$1,0),FALSE)</f>
        <v>0.15</v>
      </c>
      <c r="AV192" s="16">
        <f>VLOOKUP(AV$4,'Tüpoloogia tabel'!$C$1:$T$51,MATCH($A192,'Tüpoloogia tabel'!$C$1:$T$1,0),FALSE)</f>
        <v>0.2</v>
      </c>
      <c r="AW192" s="16">
        <f>VLOOKUP(AW$4,'Tüpoloogia tabel'!$C$1:$T$51,MATCH($A192,'Tüpoloogia tabel'!$C$1:$T$1,0),FALSE)</f>
        <v>0.01</v>
      </c>
      <c r="AX192" s="16">
        <f>VLOOKUP(AX$4,'Tüpoloogia tabel'!$C$1:$T$51,MATCH($A192,'Tüpoloogia tabel'!$C$1:$T$1,0),FALSE)</f>
        <v>0</v>
      </c>
      <c r="AY192" s="16">
        <f>VLOOKUP(AY$4,'Tüpoloogia tabel'!$C$1:$T$51,MATCH($A192,'Tüpoloogia tabel'!$C$1:$T$1,0),FALSE)</f>
        <v>0.42</v>
      </c>
      <c r="AZ192" s="16">
        <f>VLOOKUP(AZ$4,'Tüpoloogia tabel'!$C$1:$T$51,MATCH($A192,'Tüpoloogia tabel'!$C$1:$T$1,0),FALSE)</f>
        <v>4.4000000000000004</v>
      </c>
      <c r="BA192" s="232">
        <f>VLOOKUP(BA$4,'Tüpoloogia tabel'!$C$1:$T$51,MATCH($A192,'Tüpoloogia tabel'!$C$1:$T$1,0),FALSE)</f>
        <v>0.30000000000000049</v>
      </c>
      <c r="BB192" s="232">
        <f>VLOOKUP(BB$4,'Tüpoloogia tabel'!$C$1:$T$51,MATCH($A192,'Tüpoloogia tabel'!$C$1:$T$1,0),FALSE)</f>
        <v>0.41499999999999998</v>
      </c>
      <c r="BC192" s="232">
        <f>VLOOKUP(BC$4,'Tüpoloogia tabel'!$C$1:$T$51,MATCH($A192,'Tüpoloogia tabel'!$C$1:$T$1,0),FALSE)</f>
        <v>0.35</v>
      </c>
      <c r="BD192" s="232">
        <f>VLOOKUP(BD$4,'Tüpoloogia tabel'!$C$1:$T$51,MATCH($A192,'Tüpoloogia tabel'!$C$1:$T$1,0),FALSE)</f>
        <v>0.35</v>
      </c>
      <c r="BE192" s="232">
        <f>VLOOKUP(BE$4,'Tüpoloogia tabel'!$C$1:$T$51,MATCH($A192,'Tüpoloogia tabel'!$C$1:$T$1,0),FALSE)</f>
        <v>0.30000000000000049</v>
      </c>
      <c r="BF192" s="16">
        <f>VLOOKUP(BF$4,'Tüpoloogia tabel'!$C$1:$T$51,MATCH($A192,'Tüpoloogia tabel'!$C$1:$T$1,0),FALSE)</f>
        <v>1.8000000000000023</v>
      </c>
      <c r="BG192" s="16">
        <f>VLOOKUP(BG$4,'Tüpoloogia tabel'!$C$1:$T$51,MATCH($A192,'Tüpoloogia tabel'!$C$1:$T$1,0),FALSE)</f>
        <v>2.1999999999999957</v>
      </c>
      <c r="BH192" s="16">
        <f>VLOOKUP(BH$4,'Tüpoloogia tabel'!$C$1:$T$51,MATCH($A192,'Tüpoloogia tabel'!$C$1:$T$1,0),FALSE)</f>
        <v>1.4599999999999991</v>
      </c>
      <c r="BI192" s="16">
        <f>VLOOKUP(BI$4,'Tüpoloogia tabel'!$C$1:$T$51,MATCH($A192,'Tüpoloogia tabel'!$C$1:$T$1,0),FALSE)</f>
        <v>1.5793333333333326</v>
      </c>
      <c r="BJ192" s="16">
        <f>VLOOKUP(BJ$4,'Tüpoloogia tabel'!$C$1:$T$51,MATCH($A192,'Tüpoloogia tabel'!$C$1:$T$1,0),FALSE)</f>
        <v>0.8</v>
      </c>
      <c r="BK192" s="16">
        <f>VLOOKUP(BK$4,'Tüpoloogia tabel'!$C$1:$T$51,MATCH($A192,'Tüpoloogia tabel'!$C$1:$T$1,0),FALSE)</f>
        <v>2.0649999999999999</v>
      </c>
      <c r="BL192" s="216">
        <f t="shared" si="174"/>
        <v>9135.5059885421852</v>
      </c>
      <c r="BM192" s="1">
        <v>4</v>
      </c>
      <c r="BN192" s="1">
        <v>0</v>
      </c>
      <c r="BO192" s="1">
        <f t="shared" si="175"/>
        <v>30</v>
      </c>
      <c r="BP192" s="217">
        <f t="shared" si="176"/>
        <v>293.41865419672513</v>
      </c>
      <c r="BQ192" s="217">
        <f t="shared" ref="BQ192:BS192" si="246">BP192</f>
        <v>293.41865419672513</v>
      </c>
      <c r="BR192" s="217">
        <f t="shared" si="246"/>
        <v>293.41865419672513</v>
      </c>
      <c r="BS192" s="217">
        <f t="shared" si="246"/>
        <v>293.41865419672513</v>
      </c>
      <c r="BT192" s="217">
        <f t="shared" si="178"/>
        <v>586.83730839345026</v>
      </c>
      <c r="BU192" s="217">
        <f t="shared" si="179"/>
        <v>1600.5879150440664</v>
      </c>
      <c r="BV192" s="217">
        <f t="shared" si="180"/>
        <v>1798.8900393492038</v>
      </c>
      <c r="BW192" s="217">
        <f t="shared" si="181"/>
        <v>1075.8246832461778</v>
      </c>
      <c r="BX192" s="216">
        <f t="shared" si="182"/>
        <v>0.94697281218618079</v>
      </c>
      <c r="BY192" s="216">
        <f t="shared" si="186"/>
        <v>1142.0492114965339</v>
      </c>
      <c r="BZ192" s="216">
        <f t="shared" si="187"/>
        <v>11353.379883284897</v>
      </c>
      <c r="CA192" s="216">
        <f t="shared" si="188"/>
        <v>10277.55520003872</v>
      </c>
      <c r="CB192" s="218">
        <f t="shared" si="183"/>
        <v>2.8166293321923703</v>
      </c>
    </row>
    <row r="193" spans="1:81" x14ac:dyDescent="0.25">
      <c r="A193" s="248" t="s">
        <v>475</v>
      </c>
      <c r="B193" s="231" t="s">
        <v>721</v>
      </c>
      <c r="C193" s="231" t="s">
        <v>462</v>
      </c>
      <c r="D193" s="249">
        <v>8</v>
      </c>
      <c r="E193" s="249">
        <v>4</v>
      </c>
      <c r="F193" s="250"/>
      <c r="G193" s="15">
        <f>(VLOOKUP(G$4,'Tüpoloogia tabel'!$C$1:$T$51,MATCH($A193,'Tüpoloogia tabel'!$C$1:$T$1,0),FALSE))*D193</f>
        <v>1607.0687868643392</v>
      </c>
      <c r="H193" s="15">
        <f>(VLOOKUP(H$4,'Tüpoloogia tabel'!$C$1:$T$51,MATCH($A193,'Tüpoloogia tabel'!$C$1:$T$1,0),FALSE))*D193*E193</f>
        <v>78.775571041424698</v>
      </c>
      <c r="I193" s="15">
        <f>(VLOOKUP(I$4,'Tüpoloogia tabel'!$C$1:$T$51,MATCH($A193,'Tüpoloogia tabel'!$C$1:$T$1,0),FALSE))*D193*E193</f>
        <v>273.8822960078341</v>
      </c>
      <c r="J193" s="15">
        <f>(VLOOKUP(J$4,'Tüpoloogia tabel'!$C$1:$T$51,MATCH($A193,'Tüpoloogia tabel'!$C$1:$T$1,0),FALSE))*D193*E193</f>
        <v>6082.5757822869009</v>
      </c>
      <c r="K193" s="15">
        <f>(VLOOKUP(K$4,'Tüpoloogia tabel'!$C$1:$T$51,MATCH($A193,'Tüpoloogia tabel'!$C$1:$T$1,0),FALSE))*D193*E193</f>
        <v>4865.1793747808078</v>
      </c>
      <c r="L193" s="244">
        <f>VLOOKUP(L$4,'Tüpoloogia tabel'!$C$1:$T$51,MATCH($A193,'Tüpoloogia tabel'!$C$1:$T$1,0),FALSE)</f>
        <v>38.414634146341463</v>
      </c>
      <c r="M193" s="228">
        <f>VLOOKUP(M$4,'Tüpoloogia tabel'!$C$1:$T$51,MATCH($A193,'Tüpoloogia tabel'!$C$1:$T$1,0),FALSE)</f>
        <v>58.536585365853654</v>
      </c>
      <c r="N193" s="228">
        <f>VLOOKUP(N$4,'Tüpoloogia tabel'!$C$1:$T$51,MATCH($A193,'Tüpoloogia tabel'!$C$1:$T$1,0),FALSE)</f>
        <v>95.121951219512198</v>
      </c>
      <c r="O193" s="245">
        <f>VLOOKUP(O$4,'Tüpoloogia tabel'!$C$1:$T$51,MATCH($A193,'Tüpoloogia tabel'!$C$1:$T$1,0),FALSE)</f>
        <v>0.22223966917021121</v>
      </c>
      <c r="P193" s="228">
        <f>VLOOKUP(P$4,'Tüpoloogia tabel'!$C$1:$T$51,MATCH($A193,'Tüpoloogia tabel'!$C$1:$T$1,0),FALSE)</f>
        <v>15.24390243902439</v>
      </c>
      <c r="Q193" s="335">
        <f t="shared" si="167"/>
        <v>10885.615459207589</v>
      </c>
      <c r="R193" s="336">
        <f t="shared" si="184"/>
        <v>8434.7198808391586</v>
      </c>
      <c r="S193" s="14">
        <f t="shared" si="168"/>
        <v>1607.0687868643392</v>
      </c>
      <c r="T193" s="336">
        <f t="shared" si="169"/>
        <v>1607.0687868643392</v>
      </c>
      <c r="U193" s="4">
        <f t="shared" si="170"/>
        <v>31.679999999999978</v>
      </c>
      <c r="V193" s="337">
        <f t="shared" si="171"/>
        <v>2419.2155783684311</v>
      </c>
      <c r="W193" s="338">
        <f t="shared" si="172"/>
        <v>3.6604264604356151</v>
      </c>
      <c r="X193" s="228">
        <f>VLOOKUP(X$4,'Tüpoloogia tabel'!$C$1:$T$51,MATCH($A193,'Tüpoloogia tabel'!$C$1:$T$1,0),FALSE)</f>
        <v>217.7103448275862</v>
      </c>
      <c r="Y193" s="228">
        <f>VLOOKUP(Y$4,'Tüpoloogia tabel'!$C$1:$T$51,MATCH($A193,'Tüpoloogia tabel'!$C$1:$T$1,0),FALSE)</f>
        <v>139.35862068965517</v>
      </c>
      <c r="Z193" s="229">
        <f>VLOOKUP(Z$4,'Tüpoloogia tabel'!$C$1:$T$51,MATCH($A193,'Tüpoloogia tabel'!$C$1:$T$1,0),FALSE)</f>
        <v>46.4</v>
      </c>
      <c r="AA193" s="235"/>
      <c r="AB193" s="235"/>
      <c r="AC193" s="15">
        <f>VLOOKUP(AC$4,'Tüpoloogia tabel'!$C$1:$T$51,MATCH($A193,'Tüpoloogia tabel'!$C$1:$T$1,0),FALSE)</f>
        <v>3.6636504065040651</v>
      </c>
      <c r="AD193" s="15">
        <f>VLOOKUP(AD$4,'Tüpoloogia tabel'!$C$1:$T$51,MATCH($A193,'Tüpoloogia tabel'!$C$1:$T$1,0),FALSE)</f>
        <v>2.5</v>
      </c>
      <c r="AE193" s="15">
        <f>VLOOKUP(AE$4,'Tüpoloogia tabel'!$C$1:$T$51,MATCH($A193,'Tüpoloogia tabel'!$C$1:$T$1,0),FALSE)</f>
        <v>2.2000000000000002</v>
      </c>
      <c r="AF193" s="15">
        <f>VLOOKUP(AF$4,'Tüpoloogia tabel'!$C$1:$T$51,MATCH($A193,'Tüpoloogia tabel'!$C$1:$T$1,0),FALSE)</f>
        <v>11.821259842519693</v>
      </c>
      <c r="AG193" s="15">
        <f>VLOOKUP(AG$4,'Tüpoloogia tabel'!$C$1:$T$51,MATCH($A193,'Tüpoloogia tabel'!$C$1:$T$1,0),FALSE)</f>
        <v>16.861008406980361</v>
      </c>
      <c r="AH193" s="15">
        <f>(VLOOKUP(AH$4,'Tüpoloogia tabel'!$C$1:$T$51,MATCH($A193,'Tüpoloogia tabel'!$C$1:$T$1,0),FALSE))*E193</f>
        <v>10</v>
      </c>
      <c r="AI193" s="15">
        <f>(VLOOKUP(AI$4,'Tüpoloogia tabel'!$C$1:$T$51,MATCH($A193,'Tüpoloogia tabel'!$C$1:$T$1,0),FALSE))*D193*E193</f>
        <v>16070.687868643392</v>
      </c>
      <c r="AJ193" s="15">
        <f t="shared" si="173"/>
        <v>293.41865419672513</v>
      </c>
      <c r="AK193" s="15">
        <f>VLOOKUP(AK$4,'Tüpoloogia tabel'!$C$1:$T$51,MATCH($A193,'Tüpoloogia tabel'!$C$1:$T$1,0),FALSE)</f>
        <v>0.8</v>
      </c>
      <c r="AL193" s="15">
        <f>VLOOKUP(AL$4,'Tüpoloogia tabel'!$C$1:$T$51,MATCH($A193,'Tüpoloogia tabel'!$C$1:$T$1,0),FALSE)</f>
        <v>0.8</v>
      </c>
      <c r="AM193" s="15">
        <f>VLOOKUP(AM$4,'Tüpoloogia tabel'!$C$1:$T$51,MATCH($A193,'Tüpoloogia tabel'!$C$1:$T$1,0),FALSE)</f>
        <v>0.7</v>
      </c>
      <c r="AN193" s="15">
        <f>VLOOKUP(AN$4,'Tüpoloogia tabel'!$C$1:$T$51,MATCH($A193,'Tüpoloogia tabel'!$C$1:$T$1,0),FALSE)</f>
        <v>0.7</v>
      </c>
      <c r="AO193" s="15">
        <f>VLOOKUP(AO$4,'Tüpoloogia tabel'!$C$1:$T$51,MATCH($A193,'Tüpoloogia tabel'!$C$1:$T$1,0),FALSE)</f>
        <v>2.99</v>
      </c>
      <c r="AP193" s="15">
        <f>VLOOKUP(AP$4,'Tüpoloogia tabel'!$C$1:$T$51,MATCH($A193,'Tüpoloogia tabel'!$C$1:$T$1,0),FALSE)</f>
        <v>2</v>
      </c>
      <c r="AQ193" s="15">
        <f>VLOOKUP(AQ$4,'Tüpoloogia tabel'!$C$1:$T$51,MATCH($A193,'Tüpoloogia tabel'!$C$1:$T$1,0),FALSE)</f>
        <v>2.9</v>
      </c>
      <c r="AR193" s="16">
        <f>VLOOKUP(AR$4,'Tüpoloogia tabel'!$C$1:$T$51,MATCH($A193,'Tüpoloogia tabel'!$C$1:$T$1,0),FALSE)</f>
        <v>0.26</v>
      </c>
      <c r="AS193" s="16">
        <f>VLOOKUP(AS$4,'Tüpoloogia tabel'!$C$1:$T$51,MATCH($A193,'Tüpoloogia tabel'!$C$1:$T$1,0),FALSE)</f>
        <v>0.49</v>
      </c>
      <c r="AT193" s="16">
        <f>VLOOKUP(AT$4,'Tüpoloogia tabel'!$C$1:$T$51,MATCH($A193,'Tüpoloogia tabel'!$C$1:$T$1,0),FALSE)</f>
        <v>0.40500000000000003</v>
      </c>
      <c r="AU193" s="16">
        <f>VLOOKUP(AU$4,'Tüpoloogia tabel'!$C$1:$T$51,MATCH($A193,'Tüpoloogia tabel'!$C$1:$T$1,0),FALSE)</f>
        <v>0.15</v>
      </c>
      <c r="AV193" s="16">
        <f>VLOOKUP(AV$4,'Tüpoloogia tabel'!$C$1:$T$51,MATCH($A193,'Tüpoloogia tabel'!$C$1:$T$1,0),FALSE)</f>
        <v>0.2</v>
      </c>
      <c r="AW193" s="16">
        <f>VLOOKUP(AW$4,'Tüpoloogia tabel'!$C$1:$T$51,MATCH($A193,'Tüpoloogia tabel'!$C$1:$T$1,0),FALSE)</f>
        <v>0.01</v>
      </c>
      <c r="AX193" s="16">
        <f>VLOOKUP(AX$4,'Tüpoloogia tabel'!$C$1:$T$51,MATCH($A193,'Tüpoloogia tabel'!$C$1:$T$1,0),FALSE)</f>
        <v>0</v>
      </c>
      <c r="AY193" s="16">
        <f>VLOOKUP(AY$4,'Tüpoloogia tabel'!$C$1:$T$51,MATCH($A193,'Tüpoloogia tabel'!$C$1:$T$1,0),FALSE)</f>
        <v>0.42</v>
      </c>
      <c r="AZ193" s="16">
        <f>VLOOKUP(AZ$4,'Tüpoloogia tabel'!$C$1:$T$51,MATCH($A193,'Tüpoloogia tabel'!$C$1:$T$1,0),FALSE)</f>
        <v>4.4000000000000004</v>
      </c>
      <c r="BA193" s="232">
        <f>VLOOKUP(BA$4,'Tüpoloogia tabel'!$C$1:$T$51,MATCH($A193,'Tüpoloogia tabel'!$C$1:$T$1,0),FALSE)</f>
        <v>0.30000000000000049</v>
      </c>
      <c r="BB193" s="232">
        <f>VLOOKUP(BB$4,'Tüpoloogia tabel'!$C$1:$T$51,MATCH($A193,'Tüpoloogia tabel'!$C$1:$T$1,0),FALSE)</f>
        <v>0.41499999999999998</v>
      </c>
      <c r="BC193" s="232">
        <f>VLOOKUP(BC$4,'Tüpoloogia tabel'!$C$1:$T$51,MATCH($A193,'Tüpoloogia tabel'!$C$1:$T$1,0),FALSE)</f>
        <v>0.35</v>
      </c>
      <c r="BD193" s="232">
        <f>VLOOKUP(BD$4,'Tüpoloogia tabel'!$C$1:$T$51,MATCH($A193,'Tüpoloogia tabel'!$C$1:$T$1,0),FALSE)</f>
        <v>0.35</v>
      </c>
      <c r="BE193" s="232">
        <f>VLOOKUP(BE$4,'Tüpoloogia tabel'!$C$1:$T$51,MATCH($A193,'Tüpoloogia tabel'!$C$1:$T$1,0),FALSE)</f>
        <v>0.30000000000000049</v>
      </c>
      <c r="BF193" s="16">
        <f>VLOOKUP(BF$4,'Tüpoloogia tabel'!$C$1:$T$51,MATCH($A193,'Tüpoloogia tabel'!$C$1:$T$1,0),FALSE)</f>
        <v>1.8000000000000023</v>
      </c>
      <c r="BG193" s="16">
        <f>VLOOKUP(BG$4,'Tüpoloogia tabel'!$C$1:$T$51,MATCH($A193,'Tüpoloogia tabel'!$C$1:$T$1,0),FALSE)</f>
        <v>2.1999999999999957</v>
      </c>
      <c r="BH193" s="16">
        <f>VLOOKUP(BH$4,'Tüpoloogia tabel'!$C$1:$T$51,MATCH($A193,'Tüpoloogia tabel'!$C$1:$T$1,0),FALSE)</f>
        <v>1.4599999999999991</v>
      </c>
      <c r="BI193" s="16">
        <f>VLOOKUP(BI$4,'Tüpoloogia tabel'!$C$1:$T$51,MATCH($A193,'Tüpoloogia tabel'!$C$1:$T$1,0),FALSE)</f>
        <v>1.5793333333333326</v>
      </c>
      <c r="BJ193" s="16">
        <f>VLOOKUP(BJ$4,'Tüpoloogia tabel'!$C$1:$T$51,MATCH($A193,'Tüpoloogia tabel'!$C$1:$T$1,0),FALSE)</f>
        <v>0.8</v>
      </c>
      <c r="BK193" s="16">
        <f>VLOOKUP(BK$4,'Tüpoloogia tabel'!$C$1:$T$51,MATCH($A193,'Tüpoloogia tabel'!$C$1:$T$1,0),FALSE)</f>
        <v>2.0649999999999999</v>
      </c>
      <c r="BL193" s="216">
        <f t="shared" si="174"/>
        <v>14302.09179954154</v>
      </c>
      <c r="BM193" s="1">
        <v>4</v>
      </c>
      <c r="BN193" s="1">
        <v>0</v>
      </c>
      <c r="BO193" s="1">
        <f t="shared" si="175"/>
        <v>40</v>
      </c>
      <c r="BP193" s="217">
        <f t="shared" si="176"/>
        <v>293.41865419672513</v>
      </c>
      <c r="BQ193" s="217">
        <f t="shared" ref="BQ193:BS193" si="247">BP193</f>
        <v>293.41865419672513</v>
      </c>
      <c r="BR193" s="217">
        <f t="shared" si="247"/>
        <v>293.41865419672513</v>
      </c>
      <c r="BS193" s="217">
        <f t="shared" si="247"/>
        <v>293.41865419672513</v>
      </c>
      <c r="BT193" s="217">
        <f t="shared" si="178"/>
        <v>880.25596259017539</v>
      </c>
      <c r="BU193" s="217">
        <f t="shared" si="179"/>
        <v>2818.8229600783411</v>
      </c>
      <c r="BV193" s="217">
        <f t="shared" si="180"/>
        <v>3188.7923989029769</v>
      </c>
      <c r="BW193" s="217">
        <f t="shared" si="181"/>
        <v>1665.1178608007297</v>
      </c>
      <c r="BX193" s="216">
        <f t="shared" si="182"/>
        <v>1.5268836300754582</v>
      </c>
      <c r="BY193" s="216">
        <f t="shared" si="186"/>
        <v>1841.4216578710025</v>
      </c>
      <c r="BZ193" s="216">
        <f t="shared" si="187"/>
        <v>17808.631318213273</v>
      </c>
      <c r="CA193" s="216">
        <f t="shared" si="188"/>
        <v>16143.513457412542</v>
      </c>
      <c r="CB193" s="218">
        <f t="shared" si="183"/>
        <v>3.318174359838451</v>
      </c>
    </row>
    <row r="194" spans="1:81" x14ac:dyDescent="0.25">
      <c r="A194" s="248" t="s">
        <v>475</v>
      </c>
      <c r="B194" s="231" t="s">
        <v>722</v>
      </c>
      <c r="C194" s="231" t="s">
        <v>462</v>
      </c>
      <c r="D194" s="249">
        <v>8</v>
      </c>
      <c r="E194" s="249">
        <v>5</v>
      </c>
      <c r="F194" s="250"/>
      <c r="G194" s="15">
        <f>(VLOOKUP(G$4,'Tüpoloogia tabel'!$C$1:$T$51,MATCH($A194,'Tüpoloogia tabel'!$C$1:$T$1,0),FALSE))*D194</f>
        <v>1607.0687868643392</v>
      </c>
      <c r="H194" s="15">
        <f>(VLOOKUP(H$4,'Tüpoloogia tabel'!$C$1:$T$51,MATCH($A194,'Tüpoloogia tabel'!$C$1:$T$1,0),FALSE))*D194*E194</f>
        <v>98.469463801780876</v>
      </c>
      <c r="I194" s="15">
        <f>(VLOOKUP(I$4,'Tüpoloogia tabel'!$C$1:$T$51,MATCH($A194,'Tüpoloogia tabel'!$C$1:$T$1,0),FALSE))*D194*E194</f>
        <v>342.35287000979264</v>
      </c>
      <c r="J194" s="15">
        <f>(VLOOKUP(J$4,'Tüpoloogia tabel'!$C$1:$T$51,MATCH($A194,'Tüpoloogia tabel'!$C$1:$T$1,0),FALSE))*D194*E194</f>
        <v>7603.2197278586264</v>
      </c>
      <c r="K194" s="15">
        <f>(VLOOKUP(K$4,'Tüpoloogia tabel'!$C$1:$T$51,MATCH($A194,'Tüpoloogia tabel'!$C$1:$T$1,0),FALSE))*D194*E194</f>
        <v>6081.4742184760098</v>
      </c>
      <c r="L194" s="244">
        <f>VLOOKUP(L$4,'Tüpoloogia tabel'!$C$1:$T$51,MATCH($A194,'Tüpoloogia tabel'!$C$1:$T$1,0),FALSE)</f>
        <v>38.414634146341463</v>
      </c>
      <c r="M194" s="228">
        <f>VLOOKUP(M$4,'Tüpoloogia tabel'!$C$1:$T$51,MATCH($A194,'Tüpoloogia tabel'!$C$1:$T$1,0),FALSE)</f>
        <v>58.536585365853654</v>
      </c>
      <c r="N194" s="228">
        <f>VLOOKUP(N$4,'Tüpoloogia tabel'!$C$1:$T$51,MATCH($A194,'Tüpoloogia tabel'!$C$1:$T$1,0),FALSE)</f>
        <v>95.121951219512198</v>
      </c>
      <c r="O194" s="245">
        <f>VLOOKUP(O$4,'Tüpoloogia tabel'!$C$1:$T$51,MATCH($A194,'Tüpoloogia tabel'!$C$1:$T$1,0),FALSE)</f>
        <v>0.22223966917021121</v>
      </c>
      <c r="P194" s="228">
        <f>VLOOKUP(P$4,'Tüpoloogia tabel'!$C$1:$T$51,MATCH($A194,'Tüpoloogia tabel'!$C$1:$T$1,0),FALSE)</f>
        <v>15.24390243902439</v>
      </c>
      <c r="Q194" s="335">
        <f t="shared" si="167"/>
        <v>16979.221005405558</v>
      </c>
      <c r="R194" s="336">
        <f t="shared" si="184"/>
        <v>13174.084546396325</v>
      </c>
      <c r="S194" s="14">
        <f t="shared" si="168"/>
        <v>1607.0687868643392</v>
      </c>
      <c r="T194" s="336">
        <f t="shared" si="169"/>
        <v>1607.0687868643392</v>
      </c>
      <c r="U194" s="4">
        <f t="shared" si="170"/>
        <v>31.679999999999978</v>
      </c>
      <c r="V194" s="337">
        <f t="shared" si="171"/>
        <v>3773.4564590092318</v>
      </c>
      <c r="W194" s="338">
        <f t="shared" si="172"/>
        <v>4.2913076320433001</v>
      </c>
      <c r="X194" s="228">
        <f>VLOOKUP(X$4,'Tüpoloogia tabel'!$C$1:$T$51,MATCH($A194,'Tüpoloogia tabel'!$C$1:$T$1,0),FALSE)</f>
        <v>217.7103448275862</v>
      </c>
      <c r="Y194" s="228">
        <f>VLOOKUP(Y$4,'Tüpoloogia tabel'!$C$1:$T$51,MATCH($A194,'Tüpoloogia tabel'!$C$1:$T$1,0),FALSE)</f>
        <v>139.35862068965517</v>
      </c>
      <c r="Z194" s="229">
        <f>VLOOKUP(Z$4,'Tüpoloogia tabel'!$C$1:$T$51,MATCH($A194,'Tüpoloogia tabel'!$C$1:$T$1,0),FALSE)</f>
        <v>46.4</v>
      </c>
      <c r="AA194" s="235"/>
      <c r="AB194" s="235"/>
      <c r="AC194" s="15">
        <f>VLOOKUP(AC$4,'Tüpoloogia tabel'!$C$1:$T$51,MATCH($A194,'Tüpoloogia tabel'!$C$1:$T$1,0),FALSE)</f>
        <v>3.6636504065040651</v>
      </c>
      <c r="AD194" s="15">
        <f>VLOOKUP(AD$4,'Tüpoloogia tabel'!$C$1:$T$51,MATCH($A194,'Tüpoloogia tabel'!$C$1:$T$1,0),FALSE)</f>
        <v>2.5</v>
      </c>
      <c r="AE194" s="15">
        <f>VLOOKUP(AE$4,'Tüpoloogia tabel'!$C$1:$T$51,MATCH($A194,'Tüpoloogia tabel'!$C$1:$T$1,0),FALSE)</f>
        <v>2.2000000000000002</v>
      </c>
      <c r="AF194" s="15">
        <f>VLOOKUP(AF$4,'Tüpoloogia tabel'!$C$1:$T$51,MATCH($A194,'Tüpoloogia tabel'!$C$1:$T$1,0),FALSE)</f>
        <v>11.821259842519693</v>
      </c>
      <c r="AG194" s="15">
        <f>VLOOKUP(AG$4,'Tüpoloogia tabel'!$C$1:$T$51,MATCH($A194,'Tüpoloogia tabel'!$C$1:$T$1,0),FALSE)</f>
        <v>16.861008406980361</v>
      </c>
      <c r="AH194" s="15">
        <f>(VLOOKUP(AH$4,'Tüpoloogia tabel'!$C$1:$T$51,MATCH($A194,'Tüpoloogia tabel'!$C$1:$T$1,0),FALSE))*E194</f>
        <v>12.5</v>
      </c>
      <c r="AI194" s="15">
        <f>(VLOOKUP(AI$4,'Tüpoloogia tabel'!$C$1:$T$51,MATCH($A194,'Tüpoloogia tabel'!$C$1:$T$1,0),FALSE))*D194*E194</f>
        <v>20088.35983580424</v>
      </c>
      <c r="AJ194" s="15">
        <f t="shared" si="173"/>
        <v>293.41865419672513</v>
      </c>
      <c r="AK194" s="15">
        <f>VLOOKUP(AK$4,'Tüpoloogia tabel'!$C$1:$T$51,MATCH($A194,'Tüpoloogia tabel'!$C$1:$T$1,0),FALSE)</f>
        <v>0.8</v>
      </c>
      <c r="AL194" s="15">
        <f>VLOOKUP(AL$4,'Tüpoloogia tabel'!$C$1:$T$51,MATCH($A194,'Tüpoloogia tabel'!$C$1:$T$1,0),FALSE)</f>
        <v>0.8</v>
      </c>
      <c r="AM194" s="15">
        <f>VLOOKUP(AM$4,'Tüpoloogia tabel'!$C$1:$T$51,MATCH($A194,'Tüpoloogia tabel'!$C$1:$T$1,0),FALSE)</f>
        <v>0.7</v>
      </c>
      <c r="AN194" s="15">
        <f>VLOOKUP(AN$4,'Tüpoloogia tabel'!$C$1:$T$51,MATCH($A194,'Tüpoloogia tabel'!$C$1:$T$1,0),FALSE)</f>
        <v>0.7</v>
      </c>
      <c r="AO194" s="15">
        <f>VLOOKUP(AO$4,'Tüpoloogia tabel'!$C$1:$T$51,MATCH($A194,'Tüpoloogia tabel'!$C$1:$T$1,0),FALSE)</f>
        <v>2.99</v>
      </c>
      <c r="AP194" s="15">
        <f>VLOOKUP(AP$4,'Tüpoloogia tabel'!$C$1:$T$51,MATCH($A194,'Tüpoloogia tabel'!$C$1:$T$1,0),FALSE)</f>
        <v>2</v>
      </c>
      <c r="AQ194" s="15">
        <f>VLOOKUP(AQ$4,'Tüpoloogia tabel'!$C$1:$T$51,MATCH($A194,'Tüpoloogia tabel'!$C$1:$T$1,0),FALSE)</f>
        <v>2.9</v>
      </c>
      <c r="AR194" s="16">
        <f>VLOOKUP(AR$4,'Tüpoloogia tabel'!$C$1:$T$51,MATCH($A194,'Tüpoloogia tabel'!$C$1:$T$1,0),FALSE)</f>
        <v>0.26</v>
      </c>
      <c r="AS194" s="16">
        <f>VLOOKUP(AS$4,'Tüpoloogia tabel'!$C$1:$T$51,MATCH($A194,'Tüpoloogia tabel'!$C$1:$T$1,0),FALSE)</f>
        <v>0.49</v>
      </c>
      <c r="AT194" s="16">
        <f>VLOOKUP(AT$4,'Tüpoloogia tabel'!$C$1:$T$51,MATCH($A194,'Tüpoloogia tabel'!$C$1:$T$1,0),FALSE)</f>
        <v>0.40500000000000003</v>
      </c>
      <c r="AU194" s="16">
        <f>VLOOKUP(AU$4,'Tüpoloogia tabel'!$C$1:$T$51,MATCH($A194,'Tüpoloogia tabel'!$C$1:$T$1,0),FALSE)</f>
        <v>0.15</v>
      </c>
      <c r="AV194" s="16">
        <f>VLOOKUP(AV$4,'Tüpoloogia tabel'!$C$1:$T$51,MATCH($A194,'Tüpoloogia tabel'!$C$1:$T$1,0),FALSE)</f>
        <v>0.2</v>
      </c>
      <c r="AW194" s="16">
        <f>VLOOKUP(AW$4,'Tüpoloogia tabel'!$C$1:$T$51,MATCH($A194,'Tüpoloogia tabel'!$C$1:$T$1,0),FALSE)</f>
        <v>0.01</v>
      </c>
      <c r="AX194" s="16">
        <f>VLOOKUP(AX$4,'Tüpoloogia tabel'!$C$1:$T$51,MATCH($A194,'Tüpoloogia tabel'!$C$1:$T$1,0),FALSE)</f>
        <v>0</v>
      </c>
      <c r="AY194" s="16">
        <f>VLOOKUP(AY$4,'Tüpoloogia tabel'!$C$1:$T$51,MATCH($A194,'Tüpoloogia tabel'!$C$1:$T$1,0),FALSE)</f>
        <v>0.42</v>
      </c>
      <c r="AZ194" s="16">
        <f>VLOOKUP(AZ$4,'Tüpoloogia tabel'!$C$1:$T$51,MATCH($A194,'Tüpoloogia tabel'!$C$1:$T$1,0),FALSE)</f>
        <v>4.4000000000000004</v>
      </c>
      <c r="BA194" s="232">
        <f>VLOOKUP(BA$4,'Tüpoloogia tabel'!$C$1:$T$51,MATCH($A194,'Tüpoloogia tabel'!$C$1:$T$1,0),FALSE)</f>
        <v>0.30000000000000049</v>
      </c>
      <c r="BB194" s="232">
        <f>VLOOKUP(BB$4,'Tüpoloogia tabel'!$C$1:$T$51,MATCH($A194,'Tüpoloogia tabel'!$C$1:$T$1,0),FALSE)</f>
        <v>0.41499999999999998</v>
      </c>
      <c r="BC194" s="232">
        <f>VLOOKUP(BC$4,'Tüpoloogia tabel'!$C$1:$T$51,MATCH($A194,'Tüpoloogia tabel'!$C$1:$T$1,0),FALSE)</f>
        <v>0.35</v>
      </c>
      <c r="BD194" s="232">
        <f>VLOOKUP(BD$4,'Tüpoloogia tabel'!$C$1:$T$51,MATCH($A194,'Tüpoloogia tabel'!$C$1:$T$1,0),FALSE)</f>
        <v>0.35</v>
      </c>
      <c r="BE194" s="232">
        <f>VLOOKUP(BE$4,'Tüpoloogia tabel'!$C$1:$T$51,MATCH($A194,'Tüpoloogia tabel'!$C$1:$T$1,0),FALSE)</f>
        <v>0.30000000000000049</v>
      </c>
      <c r="BF194" s="16">
        <f>VLOOKUP(BF$4,'Tüpoloogia tabel'!$C$1:$T$51,MATCH($A194,'Tüpoloogia tabel'!$C$1:$T$1,0),FALSE)</f>
        <v>1.8000000000000023</v>
      </c>
      <c r="BG194" s="16">
        <f>VLOOKUP(BG$4,'Tüpoloogia tabel'!$C$1:$T$51,MATCH($A194,'Tüpoloogia tabel'!$C$1:$T$1,0),FALSE)</f>
        <v>2.1999999999999957</v>
      </c>
      <c r="BH194" s="16">
        <f>VLOOKUP(BH$4,'Tüpoloogia tabel'!$C$1:$T$51,MATCH($A194,'Tüpoloogia tabel'!$C$1:$T$1,0),FALSE)</f>
        <v>1.4599999999999991</v>
      </c>
      <c r="BI194" s="16">
        <f>VLOOKUP(BI$4,'Tüpoloogia tabel'!$C$1:$T$51,MATCH($A194,'Tüpoloogia tabel'!$C$1:$T$1,0),FALSE)</f>
        <v>1.5793333333333326</v>
      </c>
      <c r="BJ194" s="16">
        <f>VLOOKUP(BJ$4,'Tüpoloogia tabel'!$C$1:$T$51,MATCH($A194,'Tüpoloogia tabel'!$C$1:$T$1,0),FALSE)</f>
        <v>0.8</v>
      </c>
      <c r="BK194" s="16">
        <f>VLOOKUP(BK$4,'Tüpoloogia tabel'!$C$1:$T$51,MATCH($A194,'Tüpoloogia tabel'!$C$1:$T$1,0),FALSE)</f>
        <v>2.0649999999999999</v>
      </c>
      <c r="BL194" s="216">
        <f t="shared" si="174"/>
        <v>20937.489381332955</v>
      </c>
      <c r="BM194" s="1">
        <v>4</v>
      </c>
      <c r="BN194" s="1">
        <v>0</v>
      </c>
      <c r="BO194" s="1">
        <f t="shared" si="175"/>
        <v>50</v>
      </c>
      <c r="BP194" s="217">
        <f t="shared" si="176"/>
        <v>293.41865419672513</v>
      </c>
      <c r="BQ194" s="217">
        <f t="shared" ref="BQ194:BS194" si="248">BP194</f>
        <v>293.41865419672513</v>
      </c>
      <c r="BR194" s="217">
        <f t="shared" si="248"/>
        <v>293.41865419672513</v>
      </c>
      <c r="BS194" s="217">
        <f t="shared" si="248"/>
        <v>293.41865419672513</v>
      </c>
      <c r="BT194" s="217">
        <f t="shared" si="178"/>
        <v>1173.6746167869005</v>
      </c>
      <c r="BU194" s="217">
        <f t="shared" si="179"/>
        <v>4379.4108751224085</v>
      </c>
      <c r="BV194" s="217">
        <f t="shared" si="180"/>
        <v>4973.8309316754357</v>
      </c>
      <c r="BW194" s="217">
        <f t="shared" si="181"/>
        <v>2420.3682311071298</v>
      </c>
      <c r="BX194" s="216">
        <f t="shared" si="182"/>
        <v>2.2716576412774323</v>
      </c>
      <c r="BY194" s="216">
        <f t="shared" si="186"/>
        <v>2739.619115380583</v>
      </c>
      <c r="BZ194" s="216">
        <f t="shared" si="187"/>
        <v>26097.476727820667</v>
      </c>
      <c r="CA194" s="216">
        <f t="shared" si="188"/>
        <v>23677.108496713539</v>
      </c>
      <c r="CB194" s="218">
        <f t="shared" si="183"/>
        <v>3.8933172527116158</v>
      </c>
    </row>
    <row r="195" spans="1:81" x14ac:dyDescent="0.25">
      <c r="A195" s="248" t="s">
        <v>475</v>
      </c>
      <c r="B195" s="231" t="s">
        <v>723</v>
      </c>
      <c r="C195" s="231" t="s">
        <v>462</v>
      </c>
      <c r="D195" s="249">
        <v>9</v>
      </c>
      <c r="E195" s="249">
        <v>1</v>
      </c>
      <c r="F195" s="250"/>
      <c r="G195" s="15">
        <f>(VLOOKUP(G$4,'Tüpoloogia tabel'!$C$1:$T$51,MATCH($A195,'Tüpoloogia tabel'!$C$1:$T$1,0),FALSE))*D195</f>
        <v>1807.9523852223817</v>
      </c>
      <c r="H195" s="15">
        <f>(VLOOKUP(H$4,'Tüpoloogia tabel'!$C$1:$T$51,MATCH($A195,'Tüpoloogia tabel'!$C$1:$T$1,0),FALSE))*D195*E195</f>
        <v>22.155629355400695</v>
      </c>
      <c r="I195" s="15">
        <f>(VLOOKUP(I$4,'Tüpoloogia tabel'!$C$1:$T$51,MATCH($A195,'Tüpoloogia tabel'!$C$1:$T$1,0),FALSE))*D195*E195</f>
        <v>77.029395752203342</v>
      </c>
      <c r="J195" s="15">
        <f>(VLOOKUP(J$4,'Tüpoloogia tabel'!$C$1:$T$51,MATCH($A195,'Tüpoloogia tabel'!$C$1:$T$1,0),FALSE))*D195*E195</f>
        <v>1710.7244387681908</v>
      </c>
      <c r="K195" s="15">
        <f>(VLOOKUP(K$4,'Tüpoloogia tabel'!$C$1:$T$51,MATCH($A195,'Tüpoloogia tabel'!$C$1:$T$1,0),FALSE))*D195*E195</f>
        <v>1368.3316991571023</v>
      </c>
      <c r="L195" s="244">
        <f>VLOOKUP(L$4,'Tüpoloogia tabel'!$C$1:$T$51,MATCH($A195,'Tüpoloogia tabel'!$C$1:$T$1,0),FALSE)</f>
        <v>38.414634146341463</v>
      </c>
      <c r="M195" s="228">
        <f>VLOOKUP(M$4,'Tüpoloogia tabel'!$C$1:$T$51,MATCH($A195,'Tüpoloogia tabel'!$C$1:$T$1,0),FALSE)</f>
        <v>58.536585365853654</v>
      </c>
      <c r="N195" s="228">
        <f>VLOOKUP(N$4,'Tüpoloogia tabel'!$C$1:$T$51,MATCH($A195,'Tüpoloogia tabel'!$C$1:$T$1,0),FALSE)</f>
        <v>95.121951219512198</v>
      </c>
      <c r="O195" s="245">
        <f>VLOOKUP(O$4,'Tüpoloogia tabel'!$C$1:$T$51,MATCH($A195,'Tüpoloogia tabel'!$C$1:$T$1,0),FALSE)</f>
        <v>0.22223966917021121</v>
      </c>
      <c r="P195" s="228">
        <f>VLOOKUP(P$4,'Tüpoloogia tabel'!$C$1:$T$51,MATCH($A195,'Tüpoloogia tabel'!$C$1:$T$1,0),FALSE)</f>
        <v>15.24390243902439</v>
      </c>
      <c r="Q195" s="335">
        <f t="shared" si="167"/>
        <v>782.38789799915571</v>
      </c>
      <c r="R195" s="336">
        <f t="shared" si="184"/>
        <v>572.87027038504641</v>
      </c>
      <c r="S195" s="14">
        <f t="shared" si="168"/>
        <v>1807.9523852223817</v>
      </c>
      <c r="T195" s="336">
        <f t="shared" si="169"/>
        <v>1807.9523852223817</v>
      </c>
      <c r="U195" s="4">
        <f t="shared" si="170"/>
        <v>35.639999999999979</v>
      </c>
      <c r="V195" s="337">
        <f t="shared" si="171"/>
        <v>173.87762761410931</v>
      </c>
      <c r="W195" s="338">
        <f t="shared" si="172"/>
        <v>3.1173363993823018</v>
      </c>
      <c r="X195" s="228">
        <f>VLOOKUP(X$4,'Tüpoloogia tabel'!$C$1:$T$51,MATCH($A195,'Tüpoloogia tabel'!$C$1:$T$1,0),FALSE)</f>
        <v>217.7103448275862</v>
      </c>
      <c r="Y195" s="228">
        <f>VLOOKUP(Y$4,'Tüpoloogia tabel'!$C$1:$T$51,MATCH($A195,'Tüpoloogia tabel'!$C$1:$T$1,0),FALSE)</f>
        <v>139.35862068965517</v>
      </c>
      <c r="Z195" s="229">
        <f>VLOOKUP(Z$4,'Tüpoloogia tabel'!$C$1:$T$51,MATCH($A195,'Tüpoloogia tabel'!$C$1:$T$1,0),FALSE)</f>
        <v>46.4</v>
      </c>
      <c r="AA195" s="235"/>
      <c r="AB195" s="235"/>
      <c r="AC195" s="15">
        <f>VLOOKUP(AC$4,'Tüpoloogia tabel'!$C$1:$T$51,MATCH($A195,'Tüpoloogia tabel'!$C$1:$T$1,0),FALSE)</f>
        <v>3.6636504065040651</v>
      </c>
      <c r="AD195" s="15">
        <f>VLOOKUP(AD$4,'Tüpoloogia tabel'!$C$1:$T$51,MATCH($A195,'Tüpoloogia tabel'!$C$1:$T$1,0),FALSE)</f>
        <v>2.5</v>
      </c>
      <c r="AE195" s="15">
        <f>VLOOKUP(AE$4,'Tüpoloogia tabel'!$C$1:$T$51,MATCH($A195,'Tüpoloogia tabel'!$C$1:$T$1,0),FALSE)</f>
        <v>2.2000000000000002</v>
      </c>
      <c r="AF195" s="15">
        <f>VLOOKUP(AF$4,'Tüpoloogia tabel'!$C$1:$T$51,MATCH($A195,'Tüpoloogia tabel'!$C$1:$T$1,0),FALSE)</f>
        <v>11.821259842519693</v>
      </c>
      <c r="AG195" s="15">
        <f>VLOOKUP(AG$4,'Tüpoloogia tabel'!$C$1:$T$51,MATCH($A195,'Tüpoloogia tabel'!$C$1:$T$1,0),FALSE)</f>
        <v>16.861008406980361</v>
      </c>
      <c r="AH195" s="15">
        <f>(VLOOKUP(AH$4,'Tüpoloogia tabel'!$C$1:$T$51,MATCH($A195,'Tüpoloogia tabel'!$C$1:$T$1,0),FALSE))*E195</f>
        <v>2.5</v>
      </c>
      <c r="AI195" s="15">
        <f>(VLOOKUP(AI$4,'Tüpoloogia tabel'!$C$1:$T$51,MATCH($A195,'Tüpoloogia tabel'!$C$1:$T$1,0),FALSE))*D195*E195</f>
        <v>4519.8809630559535</v>
      </c>
      <c r="AJ195" s="15">
        <f t="shared" si="173"/>
        <v>327.14067101068588</v>
      </c>
      <c r="AK195" s="15">
        <f>VLOOKUP(AK$4,'Tüpoloogia tabel'!$C$1:$T$51,MATCH($A195,'Tüpoloogia tabel'!$C$1:$T$1,0),FALSE)</f>
        <v>0.8</v>
      </c>
      <c r="AL195" s="15">
        <f>VLOOKUP(AL$4,'Tüpoloogia tabel'!$C$1:$T$51,MATCH($A195,'Tüpoloogia tabel'!$C$1:$T$1,0),FALSE)</f>
        <v>0.8</v>
      </c>
      <c r="AM195" s="15">
        <f>VLOOKUP(AM$4,'Tüpoloogia tabel'!$C$1:$T$51,MATCH($A195,'Tüpoloogia tabel'!$C$1:$T$1,0),FALSE)</f>
        <v>0.7</v>
      </c>
      <c r="AN195" s="15">
        <f>VLOOKUP(AN$4,'Tüpoloogia tabel'!$C$1:$T$51,MATCH($A195,'Tüpoloogia tabel'!$C$1:$T$1,0),FALSE)</f>
        <v>0.7</v>
      </c>
      <c r="AO195" s="15">
        <f>VLOOKUP(AO$4,'Tüpoloogia tabel'!$C$1:$T$51,MATCH($A195,'Tüpoloogia tabel'!$C$1:$T$1,0),FALSE)</f>
        <v>2.99</v>
      </c>
      <c r="AP195" s="15">
        <f>VLOOKUP(AP$4,'Tüpoloogia tabel'!$C$1:$T$51,MATCH($A195,'Tüpoloogia tabel'!$C$1:$T$1,0),FALSE)</f>
        <v>2</v>
      </c>
      <c r="AQ195" s="15">
        <f>VLOOKUP(AQ$4,'Tüpoloogia tabel'!$C$1:$T$51,MATCH($A195,'Tüpoloogia tabel'!$C$1:$T$1,0),FALSE)</f>
        <v>2.9</v>
      </c>
      <c r="AR195" s="16">
        <f>VLOOKUP(AR$4,'Tüpoloogia tabel'!$C$1:$T$51,MATCH($A195,'Tüpoloogia tabel'!$C$1:$T$1,0),FALSE)</f>
        <v>0.26</v>
      </c>
      <c r="AS195" s="16">
        <f>VLOOKUP(AS$4,'Tüpoloogia tabel'!$C$1:$T$51,MATCH($A195,'Tüpoloogia tabel'!$C$1:$T$1,0),FALSE)</f>
        <v>0.49</v>
      </c>
      <c r="AT195" s="16">
        <f>VLOOKUP(AT$4,'Tüpoloogia tabel'!$C$1:$T$51,MATCH($A195,'Tüpoloogia tabel'!$C$1:$T$1,0),FALSE)</f>
        <v>0.40500000000000003</v>
      </c>
      <c r="AU195" s="16">
        <f>VLOOKUP(AU$4,'Tüpoloogia tabel'!$C$1:$T$51,MATCH($A195,'Tüpoloogia tabel'!$C$1:$T$1,0),FALSE)</f>
        <v>0.15</v>
      </c>
      <c r="AV195" s="16">
        <f>VLOOKUP(AV$4,'Tüpoloogia tabel'!$C$1:$T$51,MATCH($A195,'Tüpoloogia tabel'!$C$1:$T$1,0),FALSE)</f>
        <v>0.2</v>
      </c>
      <c r="AW195" s="16">
        <f>VLOOKUP(AW$4,'Tüpoloogia tabel'!$C$1:$T$51,MATCH($A195,'Tüpoloogia tabel'!$C$1:$T$1,0),FALSE)</f>
        <v>0.01</v>
      </c>
      <c r="AX195" s="16">
        <f>VLOOKUP(AX$4,'Tüpoloogia tabel'!$C$1:$T$51,MATCH($A195,'Tüpoloogia tabel'!$C$1:$T$1,0),FALSE)</f>
        <v>0</v>
      </c>
      <c r="AY195" s="16">
        <f>VLOOKUP(AY$4,'Tüpoloogia tabel'!$C$1:$T$51,MATCH($A195,'Tüpoloogia tabel'!$C$1:$T$1,0),FALSE)</f>
        <v>0.42</v>
      </c>
      <c r="AZ195" s="16">
        <f>VLOOKUP(AZ$4,'Tüpoloogia tabel'!$C$1:$T$51,MATCH($A195,'Tüpoloogia tabel'!$C$1:$T$1,0),FALSE)</f>
        <v>4.4000000000000004</v>
      </c>
      <c r="BA195" s="232">
        <f>VLOOKUP(BA$4,'Tüpoloogia tabel'!$C$1:$T$51,MATCH($A195,'Tüpoloogia tabel'!$C$1:$T$1,0),FALSE)</f>
        <v>0.30000000000000049</v>
      </c>
      <c r="BB195" s="232">
        <f>VLOOKUP(BB$4,'Tüpoloogia tabel'!$C$1:$T$51,MATCH($A195,'Tüpoloogia tabel'!$C$1:$T$1,0),FALSE)</f>
        <v>0.41499999999999998</v>
      </c>
      <c r="BC195" s="232">
        <f>VLOOKUP(BC$4,'Tüpoloogia tabel'!$C$1:$T$51,MATCH($A195,'Tüpoloogia tabel'!$C$1:$T$1,0),FALSE)</f>
        <v>0.35</v>
      </c>
      <c r="BD195" s="232">
        <f>VLOOKUP(BD$4,'Tüpoloogia tabel'!$C$1:$T$51,MATCH($A195,'Tüpoloogia tabel'!$C$1:$T$1,0),FALSE)</f>
        <v>0.35</v>
      </c>
      <c r="BE195" s="232">
        <f>VLOOKUP(BE$4,'Tüpoloogia tabel'!$C$1:$T$51,MATCH($A195,'Tüpoloogia tabel'!$C$1:$T$1,0),FALSE)</f>
        <v>0.30000000000000049</v>
      </c>
      <c r="BF195" s="16">
        <f>VLOOKUP(BF$4,'Tüpoloogia tabel'!$C$1:$T$51,MATCH($A195,'Tüpoloogia tabel'!$C$1:$T$1,0),FALSE)</f>
        <v>1.8000000000000023</v>
      </c>
      <c r="BG195" s="16">
        <f>VLOOKUP(BG$4,'Tüpoloogia tabel'!$C$1:$T$51,MATCH($A195,'Tüpoloogia tabel'!$C$1:$T$1,0),FALSE)</f>
        <v>2.1999999999999957</v>
      </c>
      <c r="BH195" s="16">
        <f>VLOOKUP(BH$4,'Tüpoloogia tabel'!$C$1:$T$51,MATCH($A195,'Tüpoloogia tabel'!$C$1:$T$1,0),FALSE)</f>
        <v>1.4599999999999991</v>
      </c>
      <c r="BI195" s="16">
        <f>VLOOKUP(BI$4,'Tüpoloogia tabel'!$C$1:$T$51,MATCH($A195,'Tüpoloogia tabel'!$C$1:$T$1,0),FALSE)</f>
        <v>1.5793333333333326</v>
      </c>
      <c r="BJ195" s="16">
        <f>VLOOKUP(BJ$4,'Tüpoloogia tabel'!$C$1:$T$51,MATCH($A195,'Tüpoloogia tabel'!$C$1:$T$1,0),FALSE)</f>
        <v>0.8</v>
      </c>
      <c r="BK195" s="16">
        <f>VLOOKUP(BK$4,'Tüpoloogia tabel'!$C$1:$T$51,MATCH($A195,'Tüpoloogia tabel'!$C$1:$T$1,0),FALSE)</f>
        <v>2.0649999999999999</v>
      </c>
      <c r="BL195" s="216">
        <f t="shared" si="174"/>
        <v>3606.6478121312389</v>
      </c>
      <c r="BM195" s="1">
        <v>4</v>
      </c>
      <c r="BN195" s="1">
        <v>0</v>
      </c>
      <c r="BO195" s="1">
        <f t="shared" si="175"/>
        <v>10</v>
      </c>
      <c r="BP195" s="217">
        <f t="shared" si="176"/>
        <v>327.14067101068588</v>
      </c>
      <c r="BQ195" s="217">
        <f t="shared" ref="BQ195:BS195" si="249">BP195</f>
        <v>327.14067101068588</v>
      </c>
      <c r="BR195" s="217">
        <f t="shared" si="249"/>
        <v>327.14067101068588</v>
      </c>
      <c r="BS195" s="217">
        <f t="shared" si="249"/>
        <v>327.14067101068588</v>
      </c>
      <c r="BT195" s="217">
        <f t="shared" si="178"/>
        <v>0</v>
      </c>
      <c r="BU195" s="217">
        <f t="shared" si="179"/>
        <v>215.07348938050836</v>
      </c>
      <c r="BV195" s="217">
        <f t="shared" si="180"/>
        <v>229.18985072388347</v>
      </c>
      <c r="BW195" s="217">
        <f t="shared" si="181"/>
        <v>440.72173851019772</v>
      </c>
      <c r="BX195" s="216">
        <f t="shared" si="182"/>
        <v>0.18091265470118678</v>
      </c>
      <c r="BY195" s="216">
        <f t="shared" si="186"/>
        <v>218.18066156963124</v>
      </c>
      <c r="BZ195" s="216">
        <f t="shared" si="187"/>
        <v>4265.5502122110684</v>
      </c>
      <c r="CA195" s="216">
        <f t="shared" si="188"/>
        <v>3824.8284737008703</v>
      </c>
      <c r="CB195" s="218">
        <f t="shared" si="183"/>
        <v>2.7952494823126437</v>
      </c>
    </row>
    <row r="196" spans="1:81" x14ac:dyDescent="0.25">
      <c r="A196" s="248" t="s">
        <v>475</v>
      </c>
      <c r="B196" s="231" t="s">
        <v>724</v>
      </c>
      <c r="C196" s="231" t="s">
        <v>462</v>
      </c>
      <c r="D196" s="249">
        <v>9</v>
      </c>
      <c r="E196" s="249">
        <v>2</v>
      </c>
      <c r="F196" s="250"/>
      <c r="G196" s="15">
        <f>(VLOOKUP(G$4,'Tüpoloogia tabel'!$C$1:$T$51,MATCH($A196,'Tüpoloogia tabel'!$C$1:$T$1,0),FALSE))*D196</f>
        <v>1807.9523852223817</v>
      </c>
      <c r="H196" s="15">
        <f>(VLOOKUP(H$4,'Tüpoloogia tabel'!$C$1:$T$51,MATCH($A196,'Tüpoloogia tabel'!$C$1:$T$1,0),FALSE))*D196*E196</f>
        <v>44.31125871080139</v>
      </c>
      <c r="I196" s="15">
        <f>(VLOOKUP(I$4,'Tüpoloogia tabel'!$C$1:$T$51,MATCH($A196,'Tüpoloogia tabel'!$C$1:$T$1,0),FALSE))*D196*E196</f>
        <v>154.05879150440668</v>
      </c>
      <c r="J196" s="15">
        <f>(VLOOKUP(J$4,'Tüpoloogia tabel'!$C$1:$T$51,MATCH($A196,'Tüpoloogia tabel'!$C$1:$T$1,0),FALSE))*D196*E196</f>
        <v>3421.4488775363816</v>
      </c>
      <c r="K196" s="15">
        <f>(VLOOKUP(K$4,'Tüpoloogia tabel'!$C$1:$T$51,MATCH($A196,'Tüpoloogia tabel'!$C$1:$T$1,0),FALSE))*D196*E196</f>
        <v>2736.6633983142046</v>
      </c>
      <c r="L196" s="244">
        <f>VLOOKUP(L$4,'Tüpoloogia tabel'!$C$1:$T$51,MATCH($A196,'Tüpoloogia tabel'!$C$1:$T$1,0),FALSE)</f>
        <v>38.414634146341463</v>
      </c>
      <c r="M196" s="228">
        <f>VLOOKUP(M$4,'Tüpoloogia tabel'!$C$1:$T$51,MATCH($A196,'Tüpoloogia tabel'!$C$1:$T$1,0),FALSE)</f>
        <v>58.536585365853654</v>
      </c>
      <c r="N196" s="228">
        <f>VLOOKUP(N$4,'Tüpoloogia tabel'!$C$1:$T$51,MATCH($A196,'Tüpoloogia tabel'!$C$1:$T$1,0),FALSE)</f>
        <v>95.121951219512198</v>
      </c>
      <c r="O196" s="245">
        <f>VLOOKUP(O$4,'Tüpoloogia tabel'!$C$1:$T$51,MATCH($A196,'Tüpoloogia tabel'!$C$1:$T$1,0),FALSE)</f>
        <v>0.22223966917021121</v>
      </c>
      <c r="P196" s="228">
        <f>VLOOKUP(P$4,'Tüpoloogia tabel'!$C$1:$T$51,MATCH($A196,'Tüpoloogia tabel'!$C$1:$T$1,0),FALSE)</f>
        <v>15.24390243902439</v>
      </c>
      <c r="Q196" s="335">
        <f t="shared" si="167"/>
        <v>3082.2665526265441</v>
      </c>
      <c r="R196" s="336">
        <f t="shared" si="184"/>
        <v>2361.6246536764138</v>
      </c>
      <c r="S196" s="14">
        <f t="shared" si="168"/>
        <v>1807.9523852223817</v>
      </c>
      <c r="T196" s="336">
        <f t="shared" si="169"/>
        <v>1807.9523852223817</v>
      </c>
      <c r="U196" s="4">
        <f t="shared" si="170"/>
        <v>35.639999999999979</v>
      </c>
      <c r="V196" s="337">
        <f t="shared" si="171"/>
        <v>685.00189895013057</v>
      </c>
      <c r="W196" s="338">
        <f t="shared" si="172"/>
        <v>2.7190954175766588</v>
      </c>
      <c r="X196" s="228">
        <f>VLOOKUP(X$4,'Tüpoloogia tabel'!$C$1:$T$51,MATCH($A196,'Tüpoloogia tabel'!$C$1:$T$1,0),FALSE)</f>
        <v>217.7103448275862</v>
      </c>
      <c r="Y196" s="228">
        <f>VLOOKUP(Y$4,'Tüpoloogia tabel'!$C$1:$T$51,MATCH($A196,'Tüpoloogia tabel'!$C$1:$T$1,0),FALSE)</f>
        <v>139.35862068965517</v>
      </c>
      <c r="Z196" s="229">
        <f>VLOOKUP(Z$4,'Tüpoloogia tabel'!$C$1:$T$51,MATCH($A196,'Tüpoloogia tabel'!$C$1:$T$1,0),FALSE)</f>
        <v>46.4</v>
      </c>
      <c r="AA196" s="235"/>
      <c r="AB196" s="235"/>
      <c r="AC196" s="15">
        <f>VLOOKUP(AC$4,'Tüpoloogia tabel'!$C$1:$T$51,MATCH($A196,'Tüpoloogia tabel'!$C$1:$T$1,0),FALSE)</f>
        <v>3.6636504065040651</v>
      </c>
      <c r="AD196" s="15">
        <f>VLOOKUP(AD$4,'Tüpoloogia tabel'!$C$1:$T$51,MATCH($A196,'Tüpoloogia tabel'!$C$1:$T$1,0),FALSE)</f>
        <v>2.5</v>
      </c>
      <c r="AE196" s="15">
        <f>VLOOKUP(AE$4,'Tüpoloogia tabel'!$C$1:$T$51,MATCH($A196,'Tüpoloogia tabel'!$C$1:$T$1,0),FALSE)</f>
        <v>2.2000000000000002</v>
      </c>
      <c r="AF196" s="15">
        <f>VLOOKUP(AF$4,'Tüpoloogia tabel'!$C$1:$T$51,MATCH($A196,'Tüpoloogia tabel'!$C$1:$T$1,0),FALSE)</f>
        <v>11.821259842519693</v>
      </c>
      <c r="AG196" s="15">
        <f>VLOOKUP(AG$4,'Tüpoloogia tabel'!$C$1:$T$51,MATCH($A196,'Tüpoloogia tabel'!$C$1:$T$1,0),FALSE)</f>
        <v>16.861008406980361</v>
      </c>
      <c r="AH196" s="15">
        <f>(VLOOKUP(AH$4,'Tüpoloogia tabel'!$C$1:$T$51,MATCH($A196,'Tüpoloogia tabel'!$C$1:$T$1,0),FALSE))*E196</f>
        <v>5</v>
      </c>
      <c r="AI196" s="15">
        <f>(VLOOKUP(AI$4,'Tüpoloogia tabel'!$C$1:$T$51,MATCH($A196,'Tüpoloogia tabel'!$C$1:$T$1,0),FALSE))*D196*E196</f>
        <v>9039.7619261119071</v>
      </c>
      <c r="AJ196" s="15">
        <f t="shared" si="173"/>
        <v>327.14067101068588</v>
      </c>
      <c r="AK196" s="15">
        <f>VLOOKUP(AK$4,'Tüpoloogia tabel'!$C$1:$T$51,MATCH($A196,'Tüpoloogia tabel'!$C$1:$T$1,0),FALSE)</f>
        <v>0.8</v>
      </c>
      <c r="AL196" s="15">
        <f>VLOOKUP(AL$4,'Tüpoloogia tabel'!$C$1:$T$51,MATCH($A196,'Tüpoloogia tabel'!$C$1:$T$1,0),FALSE)</f>
        <v>0.8</v>
      </c>
      <c r="AM196" s="15">
        <f>VLOOKUP(AM$4,'Tüpoloogia tabel'!$C$1:$T$51,MATCH($A196,'Tüpoloogia tabel'!$C$1:$T$1,0),FALSE)</f>
        <v>0.7</v>
      </c>
      <c r="AN196" s="15">
        <f>VLOOKUP(AN$4,'Tüpoloogia tabel'!$C$1:$T$51,MATCH($A196,'Tüpoloogia tabel'!$C$1:$T$1,0),FALSE)</f>
        <v>0.7</v>
      </c>
      <c r="AO196" s="15">
        <f>VLOOKUP(AO$4,'Tüpoloogia tabel'!$C$1:$T$51,MATCH($A196,'Tüpoloogia tabel'!$C$1:$T$1,0),FALSE)</f>
        <v>2.99</v>
      </c>
      <c r="AP196" s="15">
        <f>VLOOKUP(AP$4,'Tüpoloogia tabel'!$C$1:$T$51,MATCH($A196,'Tüpoloogia tabel'!$C$1:$T$1,0),FALSE)</f>
        <v>2</v>
      </c>
      <c r="AQ196" s="15">
        <f>VLOOKUP(AQ$4,'Tüpoloogia tabel'!$C$1:$T$51,MATCH($A196,'Tüpoloogia tabel'!$C$1:$T$1,0),FALSE)</f>
        <v>2.9</v>
      </c>
      <c r="AR196" s="16">
        <f>VLOOKUP(AR$4,'Tüpoloogia tabel'!$C$1:$T$51,MATCH($A196,'Tüpoloogia tabel'!$C$1:$T$1,0),FALSE)</f>
        <v>0.26</v>
      </c>
      <c r="AS196" s="16">
        <f>VLOOKUP(AS$4,'Tüpoloogia tabel'!$C$1:$T$51,MATCH($A196,'Tüpoloogia tabel'!$C$1:$T$1,0),FALSE)</f>
        <v>0.49</v>
      </c>
      <c r="AT196" s="16">
        <f>VLOOKUP(AT$4,'Tüpoloogia tabel'!$C$1:$T$51,MATCH($A196,'Tüpoloogia tabel'!$C$1:$T$1,0),FALSE)</f>
        <v>0.40500000000000003</v>
      </c>
      <c r="AU196" s="16">
        <f>VLOOKUP(AU$4,'Tüpoloogia tabel'!$C$1:$T$51,MATCH($A196,'Tüpoloogia tabel'!$C$1:$T$1,0),FALSE)</f>
        <v>0.15</v>
      </c>
      <c r="AV196" s="16">
        <f>VLOOKUP(AV$4,'Tüpoloogia tabel'!$C$1:$T$51,MATCH($A196,'Tüpoloogia tabel'!$C$1:$T$1,0),FALSE)</f>
        <v>0.2</v>
      </c>
      <c r="AW196" s="16">
        <f>VLOOKUP(AW$4,'Tüpoloogia tabel'!$C$1:$T$51,MATCH($A196,'Tüpoloogia tabel'!$C$1:$T$1,0),FALSE)</f>
        <v>0.01</v>
      </c>
      <c r="AX196" s="16">
        <f>VLOOKUP(AX$4,'Tüpoloogia tabel'!$C$1:$T$51,MATCH($A196,'Tüpoloogia tabel'!$C$1:$T$1,0),FALSE)</f>
        <v>0</v>
      </c>
      <c r="AY196" s="16">
        <f>VLOOKUP(AY$4,'Tüpoloogia tabel'!$C$1:$T$51,MATCH($A196,'Tüpoloogia tabel'!$C$1:$T$1,0),FALSE)</f>
        <v>0.42</v>
      </c>
      <c r="AZ196" s="16">
        <f>VLOOKUP(AZ$4,'Tüpoloogia tabel'!$C$1:$T$51,MATCH($A196,'Tüpoloogia tabel'!$C$1:$T$1,0),FALSE)</f>
        <v>4.4000000000000004</v>
      </c>
      <c r="BA196" s="232">
        <f>VLOOKUP(BA$4,'Tüpoloogia tabel'!$C$1:$T$51,MATCH($A196,'Tüpoloogia tabel'!$C$1:$T$1,0),FALSE)</f>
        <v>0.30000000000000049</v>
      </c>
      <c r="BB196" s="232">
        <f>VLOOKUP(BB$4,'Tüpoloogia tabel'!$C$1:$T$51,MATCH($A196,'Tüpoloogia tabel'!$C$1:$T$1,0),FALSE)</f>
        <v>0.41499999999999998</v>
      </c>
      <c r="BC196" s="232">
        <f>VLOOKUP(BC$4,'Tüpoloogia tabel'!$C$1:$T$51,MATCH($A196,'Tüpoloogia tabel'!$C$1:$T$1,0),FALSE)</f>
        <v>0.35</v>
      </c>
      <c r="BD196" s="232">
        <f>VLOOKUP(BD$4,'Tüpoloogia tabel'!$C$1:$T$51,MATCH($A196,'Tüpoloogia tabel'!$C$1:$T$1,0),FALSE)</f>
        <v>0.35</v>
      </c>
      <c r="BE196" s="232">
        <f>VLOOKUP(BE$4,'Tüpoloogia tabel'!$C$1:$T$51,MATCH($A196,'Tüpoloogia tabel'!$C$1:$T$1,0),FALSE)</f>
        <v>0.30000000000000049</v>
      </c>
      <c r="BF196" s="16">
        <f>VLOOKUP(BF$4,'Tüpoloogia tabel'!$C$1:$T$51,MATCH($A196,'Tüpoloogia tabel'!$C$1:$T$1,0),FALSE)</f>
        <v>1.8000000000000023</v>
      </c>
      <c r="BG196" s="16">
        <f>VLOOKUP(BG$4,'Tüpoloogia tabel'!$C$1:$T$51,MATCH($A196,'Tüpoloogia tabel'!$C$1:$T$1,0),FALSE)</f>
        <v>2.1999999999999957</v>
      </c>
      <c r="BH196" s="16">
        <f>VLOOKUP(BH$4,'Tüpoloogia tabel'!$C$1:$T$51,MATCH($A196,'Tüpoloogia tabel'!$C$1:$T$1,0),FALSE)</f>
        <v>1.4599999999999991</v>
      </c>
      <c r="BI196" s="16">
        <f>VLOOKUP(BI$4,'Tüpoloogia tabel'!$C$1:$T$51,MATCH($A196,'Tüpoloogia tabel'!$C$1:$T$1,0),FALSE)</f>
        <v>1.5793333333333326</v>
      </c>
      <c r="BJ196" s="16">
        <f>VLOOKUP(BJ$4,'Tüpoloogia tabel'!$C$1:$T$51,MATCH($A196,'Tüpoloogia tabel'!$C$1:$T$1,0),FALSE)</f>
        <v>0.8</v>
      </c>
      <c r="BK196" s="16">
        <f>VLOOKUP(BK$4,'Tüpoloogia tabel'!$C$1:$T$51,MATCH($A196,'Tüpoloogia tabel'!$C$1:$T$1,0),FALSE)</f>
        <v>2.0649999999999999</v>
      </c>
      <c r="BL196" s="216">
        <f t="shared" si="174"/>
        <v>6111.0122885699784</v>
      </c>
      <c r="BM196" s="1">
        <v>4</v>
      </c>
      <c r="BN196" s="1">
        <v>0</v>
      </c>
      <c r="BO196" s="1">
        <f t="shared" si="175"/>
        <v>20</v>
      </c>
      <c r="BP196" s="217">
        <f t="shared" si="176"/>
        <v>327.14067101068588</v>
      </c>
      <c r="BQ196" s="217">
        <f t="shared" ref="BQ196:BS196" si="250">BP196</f>
        <v>327.14067101068588</v>
      </c>
      <c r="BR196" s="217">
        <f t="shared" si="250"/>
        <v>327.14067101068588</v>
      </c>
      <c r="BS196" s="217">
        <f t="shared" si="250"/>
        <v>327.14067101068588</v>
      </c>
      <c r="BT196" s="217">
        <f t="shared" si="178"/>
        <v>327.14067101068588</v>
      </c>
      <c r="BU196" s="217">
        <f t="shared" si="179"/>
        <v>815.29395752203345</v>
      </c>
      <c r="BV196" s="217">
        <f t="shared" si="180"/>
        <v>902.90789631878852</v>
      </c>
      <c r="BW196" s="217">
        <f t="shared" si="181"/>
        <v>729.55472437016476</v>
      </c>
      <c r="BX196" s="216">
        <f t="shared" si="182"/>
        <v>0.49807785478090921</v>
      </c>
      <c r="BY196" s="216">
        <f t="shared" si="186"/>
        <v>600.68189286577649</v>
      </c>
      <c r="BZ196" s="216">
        <f t="shared" si="187"/>
        <v>7441.24890580592</v>
      </c>
      <c r="CA196" s="216">
        <f t="shared" si="188"/>
        <v>6711.6941814357551</v>
      </c>
      <c r="CB196" s="218">
        <f t="shared" si="183"/>
        <v>2.4525099380399449</v>
      </c>
    </row>
    <row r="197" spans="1:81" x14ac:dyDescent="0.25">
      <c r="A197" s="248" t="s">
        <v>475</v>
      </c>
      <c r="B197" s="231" t="s">
        <v>725</v>
      </c>
      <c r="C197" s="231" t="s">
        <v>462</v>
      </c>
      <c r="D197" s="249">
        <v>9</v>
      </c>
      <c r="E197" s="249">
        <v>3</v>
      </c>
      <c r="F197" s="250"/>
      <c r="G197" s="15">
        <f>(VLOOKUP(G$4,'Tüpoloogia tabel'!$C$1:$T$51,MATCH($A197,'Tüpoloogia tabel'!$C$1:$T$1,0),FALSE))*D197</f>
        <v>1807.9523852223817</v>
      </c>
      <c r="H197" s="15">
        <f>(VLOOKUP(H$4,'Tüpoloogia tabel'!$C$1:$T$51,MATCH($A197,'Tüpoloogia tabel'!$C$1:$T$1,0),FALSE))*D197*E197</f>
        <v>66.466888066202088</v>
      </c>
      <c r="I197" s="15">
        <f>(VLOOKUP(I$4,'Tüpoloogia tabel'!$C$1:$T$51,MATCH($A197,'Tüpoloogia tabel'!$C$1:$T$1,0),FALSE))*D197*E197</f>
        <v>231.08818725661001</v>
      </c>
      <c r="J197" s="15">
        <f>(VLOOKUP(J$4,'Tüpoloogia tabel'!$C$1:$T$51,MATCH($A197,'Tüpoloogia tabel'!$C$1:$T$1,0),FALSE))*D197*E197</f>
        <v>5132.1733163045719</v>
      </c>
      <c r="K197" s="15">
        <f>(VLOOKUP(K$4,'Tüpoloogia tabel'!$C$1:$T$51,MATCH($A197,'Tüpoloogia tabel'!$C$1:$T$1,0),FALSE))*D197*E197</f>
        <v>4104.9950974713065</v>
      </c>
      <c r="L197" s="244">
        <f>VLOOKUP(L$4,'Tüpoloogia tabel'!$C$1:$T$51,MATCH($A197,'Tüpoloogia tabel'!$C$1:$T$1,0),FALSE)</f>
        <v>38.414634146341463</v>
      </c>
      <c r="M197" s="228">
        <f>VLOOKUP(M$4,'Tüpoloogia tabel'!$C$1:$T$51,MATCH($A197,'Tüpoloogia tabel'!$C$1:$T$1,0),FALSE)</f>
        <v>58.536585365853654</v>
      </c>
      <c r="N197" s="228">
        <f>VLOOKUP(N$4,'Tüpoloogia tabel'!$C$1:$T$51,MATCH($A197,'Tüpoloogia tabel'!$C$1:$T$1,0),FALSE)</f>
        <v>95.121951219512198</v>
      </c>
      <c r="O197" s="245">
        <f>VLOOKUP(O$4,'Tüpoloogia tabel'!$C$1:$T$51,MATCH($A197,'Tüpoloogia tabel'!$C$1:$T$1,0),FALSE)</f>
        <v>0.22223966917021121</v>
      </c>
      <c r="P197" s="228">
        <f>VLOOKUP(P$4,'Tüpoloogia tabel'!$C$1:$T$51,MATCH($A197,'Tüpoloogia tabel'!$C$1:$T$1,0),FALSE)</f>
        <v>15.24390243902439</v>
      </c>
      <c r="Q197" s="335">
        <f t="shared" ref="Q197:Q260" si="251">D197*AG197*2*AH197*E197+2*E197*AF197</f>
        <v>6899.635963882165</v>
      </c>
      <c r="R197" s="336">
        <f t="shared" si="184"/>
        <v>5330.6231498741008</v>
      </c>
      <c r="S197" s="14">
        <f t="shared" ref="S197:S260" si="252">G197</f>
        <v>1807.9523852223817</v>
      </c>
      <c r="T197" s="336">
        <f t="shared" ref="T197:T260" si="253">S197</f>
        <v>1807.9523852223817</v>
      </c>
      <c r="U197" s="4">
        <f t="shared" ref="U197:U260" si="254">D197*BF197*BG197</f>
        <v>35.639999999999979</v>
      </c>
      <c r="V197" s="337">
        <f t="shared" ref="V197:V260" si="255">Q197*O197</f>
        <v>1533.3728140080636</v>
      </c>
      <c r="W197" s="338">
        <f t="shared" ref="W197:W260" si="256">(BY197+BW197+BL197)/K197</f>
        <v>3.1075257774952609</v>
      </c>
      <c r="X197" s="228">
        <f>VLOOKUP(X$4,'Tüpoloogia tabel'!$C$1:$T$51,MATCH($A197,'Tüpoloogia tabel'!$C$1:$T$1,0),FALSE)</f>
        <v>217.7103448275862</v>
      </c>
      <c r="Y197" s="228">
        <f>VLOOKUP(Y$4,'Tüpoloogia tabel'!$C$1:$T$51,MATCH($A197,'Tüpoloogia tabel'!$C$1:$T$1,0),FALSE)</f>
        <v>139.35862068965517</v>
      </c>
      <c r="Z197" s="229">
        <f>VLOOKUP(Z$4,'Tüpoloogia tabel'!$C$1:$T$51,MATCH($A197,'Tüpoloogia tabel'!$C$1:$T$1,0),FALSE)</f>
        <v>46.4</v>
      </c>
      <c r="AA197" s="235"/>
      <c r="AB197" s="235"/>
      <c r="AC197" s="15">
        <f>VLOOKUP(AC$4,'Tüpoloogia tabel'!$C$1:$T$51,MATCH($A197,'Tüpoloogia tabel'!$C$1:$T$1,0),FALSE)</f>
        <v>3.6636504065040651</v>
      </c>
      <c r="AD197" s="15">
        <f>VLOOKUP(AD$4,'Tüpoloogia tabel'!$C$1:$T$51,MATCH($A197,'Tüpoloogia tabel'!$C$1:$T$1,0),FALSE)</f>
        <v>2.5</v>
      </c>
      <c r="AE197" s="15">
        <f>VLOOKUP(AE$4,'Tüpoloogia tabel'!$C$1:$T$51,MATCH($A197,'Tüpoloogia tabel'!$C$1:$T$1,0),FALSE)</f>
        <v>2.2000000000000002</v>
      </c>
      <c r="AF197" s="15">
        <f>VLOOKUP(AF$4,'Tüpoloogia tabel'!$C$1:$T$51,MATCH($A197,'Tüpoloogia tabel'!$C$1:$T$1,0),FALSE)</f>
        <v>11.821259842519693</v>
      </c>
      <c r="AG197" s="15">
        <f>VLOOKUP(AG$4,'Tüpoloogia tabel'!$C$1:$T$51,MATCH($A197,'Tüpoloogia tabel'!$C$1:$T$1,0),FALSE)</f>
        <v>16.861008406980361</v>
      </c>
      <c r="AH197" s="15">
        <f>(VLOOKUP(AH$4,'Tüpoloogia tabel'!$C$1:$T$51,MATCH($A197,'Tüpoloogia tabel'!$C$1:$T$1,0),FALSE))*E197</f>
        <v>7.5</v>
      </c>
      <c r="AI197" s="15">
        <f>(VLOOKUP(AI$4,'Tüpoloogia tabel'!$C$1:$T$51,MATCH($A197,'Tüpoloogia tabel'!$C$1:$T$1,0),FALSE))*D197*E197</f>
        <v>13559.642889167861</v>
      </c>
      <c r="AJ197" s="15">
        <f t="shared" ref="AJ197:AJ260" si="257">2*AF197+2*AG197*D197</f>
        <v>327.14067101068588</v>
      </c>
      <c r="AK197" s="15">
        <f>VLOOKUP(AK$4,'Tüpoloogia tabel'!$C$1:$T$51,MATCH($A197,'Tüpoloogia tabel'!$C$1:$T$1,0),FALSE)</f>
        <v>0.8</v>
      </c>
      <c r="AL197" s="15">
        <f>VLOOKUP(AL$4,'Tüpoloogia tabel'!$C$1:$T$51,MATCH($A197,'Tüpoloogia tabel'!$C$1:$T$1,0),FALSE)</f>
        <v>0.8</v>
      </c>
      <c r="AM197" s="15">
        <f>VLOOKUP(AM$4,'Tüpoloogia tabel'!$C$1:$T$51,MATCH($A197,'Tüpoloogia tabel'!$C$1:$T$1,0),FALSE)</f>
        <v>0.7</v>
      </c>
      <c r="AN197" s="15">
        <f>VLOOKUP(AN$4,'Tüpoloogia tabel'!$C$1:$T$51,MATCH($A197,'Tüpoloogia tabel'!$C$1:$T$1,0),FALSE)</f>
        <v>0.7</v>
      </c>
      <c r="AO197" s="15">
        <f>VLOOKUP(AO$4,'Tüpoloogia tabel'!$C$1:$T$51,MATCH($A197,'Tüpoloogia tabel'!$C$1:$T$1,0),FALSE)</f>
        <v>2.99</v>
      </c>
      <c r="AP197" s="15">
        <f>VLOOKUP(AP$4,'Tüpoloogia tabel'!$C$1:$T$51,MATCH($A197,'Tüpoloogia tabel'!$C$1:$T$1,0),FALSE)</f>
        <v>2</v>
      </c>
      <c r="AQ197" s="15">
        <f>VLOOKUP(AQ$4,'Tüpoloogia tabel'!$C$1:$T$51,MATCH($A197,'Tüpoloogia tabel'!$C$1:$T$1,0),FALSE)</f>
        <v>2.9</v>
      </c>
      <c r="AR197" s="16">
        <f>VLOOKUP(AR$4,'Tüpoloogia tabel'!$C$1:$T$51,MATCH($A197,'Tüpoloogia tabel'!$C$1:$T$1,0),FALSE)</f>
        <v>0.26</v>
      </c>
      <c r="AS197" s="16">
        <f>VLOOKUP(AS$4,'Tüpoloogia tabel'!$C$1:$T$51,MATCH($A197,'Tüpoloogia tabel'!$C$1:$T$1,0),FALSE)</f>
        <v>0.49</v>
      </c>
      <c r="AT197" s="16">
        <f>VLOOKUP(AT$4,'Tüpoloogia tabel'!$C$1:$T$51,MATCH($A197,'Tüpoloogia tabel'!$C$1:$T$1,0),FALSE)</f>
        <v>0.40500000000000003</v>
      </c>
      <c r="AU197" s="16">
        <f>VLOOKUP(AU$4,'Tüpoloogia tabel'!$C$1:$T$51,MATCH($A197,'Tüpoloogia tabel'!$C$1:$T$1,0),FALSE)</f>
        <v>0.15</v>
      </c>
      <c r="AV197" s="16">
        <f>VLOOKUP(AV$4,'Tüpoloogia tabel'!$C$1:$T$51,MATCH($A197,'Tüpoloogia tabel'!$C$1:$T$1,0),FALSE)</f>
        <v>0.2</v>
      </c>
      <c r="AW197" s="16">
        <f>VLOOKUP(AW$4,'Tüpoloogia tabel'!$C$1:$T$51,MATCH($A197,'Tüpoloogia tabel'!$C$1:$T$1,0),FALSE)</f>
        <v>0.01</v>
      </c>
      <c r="AX197" s="16">
        <f>VLOOKUP(AX$4,'Tüpoloogia tabel'!$C$1:$T$51,MATCH($A197,'Tüpoloogia tabel'!$C$1:$T$1,0),FALSE)</f>
        <v>0</v>
      </c>
      <c r="AY197" s="16">
        <f>VLOOKUP(AY$4,'Tüpoloogia tabel'!$C$1:$T$51,MATCH($A197,'Tüpoloogia tabel'!$C$1:$T$1,0),FALSE)</f>
        <v>0.42</v>
      </c>
      <c r="AZ197" s="16">
        <f>VLOOKUP(AZ$4,'Tüpoloogia tabel'!$C$1:$T$51,MATCH($A197,'Tüpoloogia tabel'!$C$1:$T$1,0),FALSE)</f>
        <v>4.4000000000000004</v>
      </c>
      <c r="BA197" s="232">
        <f>VLOOKUP(BA$4,'Tüpoloogia tabel'!$C$1:$T$51,MATCH($A197,'Tüpoloogia tabel'!$C$1:$T$1,0),FALSE)</f>
        <v>0.30000000000000049</v>
      </c>
      <c r="BB197" s="232">
        <f>VLOOKUP(BB$4,'Tüpoloogia tabel'!$C$1:$T$51,MATCH($A197,'Tüpoloogia tabel'!$C$1:$T$1,0),FALSE)</f>
        <v>0.41499999999999998</v>
      </c>
      <c r="BC197" s="232">
        <f>VLOOKUP(BC$4,'Tüpoloogia tabel'!$C$1:$T$51,MATCH($A197,'Tüpoloogia tabel'!$C$1:$T$1,0),FALSE)</f>
        <v>0.35</v>
      </c>
      <c r="BD197" s="232">
        <f>VLOOKUP(BD$4,'Tüpoloogia tabel'!$C$1:$T$51,MATCH($A197,'Tüpoloogia tabel'!$C$1:$T$1,0),FALSE)</f>
        <v>0.35</v>
      </c>
      <c r="BE197" s="232">
        <f>VLOOKUP(BE$4,'Tüpoloogia tabel'!$C$1:$T$51,MATCH($A197,'Tüpoloogia tabel'!$C$1:$T$1,0),FALSE)</f>
        <v>0.30000000000000049</v>
      </c>
      <c r="BF197" s="16">
        <f>VLOOKUP(BF$4,'Tüpoloogia tabel'!$C$1:$T$51,MATCH($A197,'Tüpoloogia tabel'!$C$1:$T$1,0),FALSE)</f>
        <v>1.8000000000000023</v>
      </c>
      <c r="BG197" s="16">
        <f>VLOOKUP(BG$4,'Tüpoloogia tabel'!$C$1:$T$51,MATCH($A197,'Tüpoloogia tabel'!$C$1:$T$1,0),FALSE)</f>
        <v>2.1999999999999957</v>
      </c>
      <c r="BH197" s="16">
        <f>VLOOKUP(BH$4,'Tüpoloogia tabel'!$C$1:$T$51,MATCH($A197,'Tüpoloogia tabel'!$C$1:$T$1,0),FALSE)</f>
        <v>1.4599999999999991</v>
      </c>
      <c r="BI197" s="16">
        <f>VLOOKUP(BI$4,'Tüpoloogia tabel'!$C$1:$T$51,MATCH($A197,'Tüpoloogia tabel'!$C$1:$T$1,0),FALSE)</f>
        <v>1.5793333333333326</v>
      </c>
      <c r="BJ197" s="16">
        <f>VLOOKUP(BJ$4,'Tüpoloogia tabel'!$C$1:$T$51,MATCH($A197,'Tüpoloogia tabel'!$C$1:$T$1,0),FALSE)</f>
        <v>0.8</v>
      </c>
      <c r="BK197" s="16">
        <f>VLOOKUP(BK$4,'Tüpoloogia tabel'!$C$1:$T$51,MATCH($A197,'Tüpoloogia tabel'!$C$1:$T$1,0),FALSE)</f>
        <v>2.0649999999999999</v>
      </c>
      <c r="BL197" s="216">
        <f t="shared" ref="BL197:BL260" si="258">(R197-V197)*AK197+AL197*T197+S197*AN197+U197*AP197+AQ197*V197</f>
        <v>10267.790007149786</v>
      </c>
      <c r="BM197" s="1">
        <v>4</v>
      </c>
      <c r="BN197" s="1">
        <v>0</v>
      </c>
      <c r="BO197" s="1">
        <f t="shared" ref="BO197:BO260" si="259">AH197*BM197</f>
        <v>30</v>
      </c>
      <c r="BP197" s="217">
        <f t="shared" ref="BP197:BP260" si="260">AJ197</f>
        <v>327.14067101068588</v>
      </c>
      <c r="BQ197" s="217">
        <f t="shared" ref="BQ197:BS197" si="261">BP197</f>
        <v>327.14067101068588</v>
      </c>
      <c r="BR197" s="217">
        <f t="shared" si="261"/>
        <v>327.14067101068588</v>
      </c>
      <c r="BS197" s="217">
        <f t="shared" si="261"/>
        <v>327.14067101068588</v>
      </c>
      <c r="BT197" s="217">
        <f t="shared" ref="BT197:BT260" si="262">BS197*(E197-1)</f>
        <v>654.28134202137176</v>
      </c>
      <c r="BU197" s="217">
        <f t="shared" ref="BU197:BU260" si="263">(D197+I197)*E197*AD197</f>
        <v>1800.661404424575</v>
      </c>
      <c r="BV197" s="217">
        <f t="shared" ref="BV197:BV260" si="264">(V197/(BH197*BI197))*(BH197+BI197)</f>
        <v>2021.1541367847151</v>
      </c>
      <c r="BW197" s="217">
        <f t="shared" ref="BW197:BW260" si="265">BO197*AR197+BP197*AS197+BQ197*AT197+BR197*AU197+BT197*AW197+BU197*AX197+BV197*AY197</f>
        <v>1205.0895520759607</v>
      </c>
      <c r="BX197" s="216">
        <f t="shared" ref="BX197:BX260" si="266">AZ197*SUM(Q197:V197)/(3600*IF(E197=1,35,IF(E197=2,24,IF(E197&lt;6,20,15))))</f>
        <v>1.064260798223889</v>
      </c>
      <c r="BY197" s="216">
        <f t="shared" si="186"/>
        <v>1283.49852265801</v>
      </c>
      <c r="BZ197" s="216">
        <f t="shared" si="187"/>
        <v>12756.378081883757</v>
      </c>
      <c r="CA197" s="216">
        <f t="shared" si="188"/>
        <v>11551.288529807796</v>
      </c>
      <c r="CB197" s="218">
        <f t="shared" ref="CB197:CB260" si="267">(BY197+BL197)/K197</f>
        <v>2.8139591535501314</v>
      </c>
    </row>
    <row r="198" spans="1:81" x14ac:dyDescent="0.25">
      <c r="A198" s="248" t="s">
        <v>475</v>
      </c>
      <c r="B198" s="231" t="s">
        <v>726</v>
      </c>
      <c r="C198" s="231" t="s">
        <v>462</v>
      </c>
      <c r="D198" s="249">
        <v>9</v>
      </c>
      <c r="E198" s="249">
        <v>4</v>
      </c>
      <c r="F198" s="250"/>
      <c r="G198" s="15">
        <f>(VLOOKUP(G$4,'Tüpoloogia tabel'!$C$1:$T$51,MATCH($A198,'Tüpoloogia tabel'!$C$1:$T$1,0),FALSE))*D198</f>
        <v>1807.9523852223817</v>
      </c>
      <c r="H198" s="15">
        <f>(VLOOKUP(H$4,'Tüpoloogia tabel'!$C$1:$T$51,MATCH($A198,'Tüpoloogia tabel'!$C$1:$T$1,0),FALSE))*D198*E198</f>
        <v>88.62251742160278</v>
      </c>
      <c r="I198" s="15">
        <f>(VLOOKUP(I$4,'Tüpoloogia tabel'!$C$1:$T$51,MATCH($A198,'Tüpoloogia tabel'!$C$1:$T$1,0),FALSE))*D198*E198</f>
        <v>308.11758300881337</v>
      </c>
      <c r="J198" s="15">
        <f>(VLOOKUP(J$4,'Tüpoloogia tabel'!$C$1:$T$51,MATCH($A198,'Tüpoloogia tabel'!$C$1:$T$1,0),FALSE))*D198*E198</f>
        <v>6842.8977550727632</v>
      </c>
      <c r="K198" s="15">
        <f>(VLOOKUP(K$4,'Tüpoloogia tabel'!$C$1:$T$51,MATCH($A198,'Tüpoloogia tabel'!$C$1:$T$1,0),FALSE))*D198*E198</f>
        <v>5473.3267966284093</v>
      </c>
      <c r="L198" s="244">
        <f>VLOOKUP(L$4,'Tüpoloogia tabel'!$C$1:$T$51,MATCH($A198,'Tüpoloogia tabel'!$C$1:$T$1,0),FALSE)</f>
        <v>38.414634146341463</v>
      </c>
      <c r="M198" s="228">
        <f>VLOOKUP(M$4,'Tüpoloogia tabel'!$C$1:$T$51,MATCH($A198,'Tüpoloogia tabel'!$C$1:$T$1,0),FALSE)</f>
        <v>58.536585365853654</v>
      </c>
      <c r="N198" s="228">
        <f>VLOOKUP(N$4,'Tüpoloogia tabel'!$C$1:$T$51,MATCH($A198,'Tüpoloogia tabel'!$C$1:$T$1,0),FALSE)</f>
        <v>95.121951219512198</v>
      </c>
      <c r="O198" s="245">
        <f>VLOOKUP(O$4,'Tüpoloogia tabel'!$C$1:$T$51,MATCH($A198,'Tüpoloogia tabel'!$C$1:$T$1,0),FALSE)</f>
        <v>0.22223966917021121</v>
      </c>
      <c r="P198" s="228">
        <f>VLOOKUP(P$4,'Tüpoloogia tabel'!$C$1:$T$51,MATCH($A198,'Tüpoloogia tabel'!$C$1:$T$1,0),FALSE)</f>
        <v>15.24390243902439</v>
      </c>
      <c r="Q198" s="335">
        <f t="shared" si="251"/>
        <v>12234.49613176602</v>
      </c>
      <c r="R198" s="336">
        <f t="shared" ref="R198:R204" si="268">Q198-U198-V198</f>
        <v>9479.8657589781105</v>
      </c>
      <c r="S198" s="14">
        <f t="shared" si="252"/>
        <v>1807.9523852223817</v>
      </c>
      <c r="T198" s="336">
        <f t="shared" si="253"/>
        <v>1807.9523852223817</v>
      </c>
      <c r="U198" s="4">
        <f t="shared" si="254"/>
        <v>35.639999999999979</v>
      </c>
      <c r="V198" s="337">
        <f t="shared" si="255"/>
        <v>2718.9903727879091</v>
      </c>
      <c r="W198" s="338">
        <f t="shared" si="256"/>
        <v>3.6566725950350984</v>
      </c>
      <c r="X198" s="228">
        <f>VLOOKUP(X$4,'Tüpoloogia tabel'!$C$1:$T$51,MATCH($A198,'Tüpoloogia tabel'!$C$1:$T$1,0),FALSE)</f>
        <v>217.7103448275862</v>
      </c>
      <c r="Y198" s="228">
        <f>VLOOKUP(Y$4,'Tüpoloogia tabel'!$C$1:$T$51,MATCH($A198,'Tüpoloogia tabel'!$C$1:$T$1,0),FALSE)</f>
        <v>139.35862068965517</v>
      </c>
      <c r="Z198" s="229">
        <f>VLOOKUP(Z$4,'Tüpoloogia tabel'!$C$1:$T$51,MATCH($A198,'Tüpoloogia tabel'!$C$1:$T$1,0),FALSE)</f>
        <v>46.4</v>
      </c>
      <c r="AA198" s="235"/>
      <c r="AB198" s="235"/>
      <c r="AC198" s="15">
        <f>VLOOKUP(AC$4,'Tüpoloogia tabel'!$C$1:$T$51,MATCH($A198,'Tüpoloogia tabel'!$C$1:$T$1,0),FALSE)</f>
        <v>3.6636504065040651</v>
      </c>
      <c r="AD198" s="15">
        <f>VLOOKUP(AD$4,'Tüpoloogia tabel'!$C$1:$T$51,MATCH($A198,'Tüpoloogia tabel'!$C$1:$T$1,0),FALSE)</f>
        <v>2.5</v>
      </c>
      <c r="AE198" s="15">
        <f>VLOOKUP(AE$4,'Tüpoloogia tabel'!$C$1:$T$51,MATCH($A198,'Tüpoloogia tabel'!$C$1:$T$1,0),FALSE)</f>
        <v>2.2000000000000002</v>
      </c>
      <c r="AF198" s="15">
        <f>VLOOKUP(AF$4,'Tüpoloogia tabel'!$C$1:$T$51,MATCH($A198,'Tüpoloogia tabel'!$C$1:$T$1,0),FALSE)</f>
        <v>11.821259842519693</v>
      </c>
      <c r="AG198" s="15">
        <f>VLOOKUP(AG$4,'Tüpoloogia tabel'!$C$1:$T$51,MATCH($A198,'Tüpoloogia tabel'!$C$1:$T$1,0),FALSE)</f>
        <v>16.861008406980361</v>
      </c>
      <c r="AH198" s="15">
        <f>(VLOOKUP(AH$4,'Tüpoloogia tabel'!$C$1:$T$51,MATCH($A198,'Tüpoloogia tabel'!$C$1:$T$1,0),FALSE))*E198</f>
        <v>10</v>
      </c>
      <c r="AI198" s="15">
        <f>(VLOOKUP(AI$4,'Tüpoloogia tabel'!$C$1:$T$51,MATCH($A198,'Tüpoloogia tabel'!$C$1:$T$1,0),FALSE))*D198*E198</f>
        <v>18079.523852223814</v>
      </c>
      <c r="AJ198" s="15">
        <f t="shared" si="257"/>
        <v>327.14067101068588</v>
      </c>
      <c r="AK198" s="15">
        <f>VLOOKUP(AK$4,'Tüpoloogia tabel'!$C$1:$T$51,MATCH($A198,'Tüpoloogia tabel'!$C$1:$T$1,0),FALSE)</f>
        <v>0.8</v>
      </c>
      <c r="AL198" s="15">
        <f>VLOOKUP(AL$4,'Tüpoloogia tabel'!$C$1:$T$51,MATCH($A198,'Tüpoloogia tabel'!$C$1:$T$1,0),FALSE)</f>
        <v>0.8</v>
      </c>
      <c r="AM198" s="15">
        <f>VLOOKUP(AM$4,'Tüpoloogia tabel'!$C$1:$T$51,MATCH($A198,'Tüpoloogia tabel'!$C$1:$T$1,0),FALSE)</f>
        <v>0.7</v>
      </c>
      <c r="AN198" s="15">
        <f>VLOOKUP(AN$4,'Tüpoloogia tabel'!$C$1:$T$51,MATCH($A198,'Tüpoloogia tabel'!$C$1:$T$1,0),FALSE)</f>
        <v>0.7</v>
      </c>
      <c r="AO198" s="15">
        <f>VLOOKUP(AO$4,'Tüpoloogia tabel'!$C$1:$T$51,MATCH($A198,'Tüpoloogia tabel'!$C$1:$T$1,0),FALSE)</f>
        <v>2.99</v>
      </c>
      <c r="AP198" s="15">
        <f>VLOOKUP(AP$4,'Tüpoloogia tabel'!$C$1:$T$51,MATCH($A198,'Tüpoloogia tabel'!$C$1:$T$1,0),FALSE)</f>
        <v>2</v>
      </c>
      <c r="AQ198" s="15">
        <f>VLOOKUP(AQ$4,'Tüpoloogia tabel'!$C$1:$T$51,MATCH($A198,'Tüpoloogia tabel'!$C$1:$T$1,0),FALSE)</f>
        <v>2.9</v>
      </c>
      <c r="AR198" s="16">
        <f>VLOOKUP(AR$4,'Tüpoloogia tabel'!$C$1:$T$51,MATCH($A198,'Tüpoloogia tabel'!$C$1:$T$1,0),FALSE)</f>
        <v>0.26</v>
      </c>
      <c r="AS198" s="16">
        <f>VLOOKUP(AS$4,'Tüpoloogia tabel'!$C$1:$T$51,MATCH($A198,'Tüpoloogia tabel'!$C$1:$T$1,0),FALSE)</f>
        <v>0.49</v>
      </c>
      <c r="AT198" s="16">
        <f>VLOOKUP(AT$4,'Tüpoloogia tabel'!$C$1:$T$51,MATCH($A198,'Tüpoloogia tabel'!$C$1:$T$1,0),FALSE)</f>
        <v>0.40500000000000003</v>
      </c>
      <c r="AU198" s="16">
        <f>VLOOKUP(AU$4,'Tüpoloogia tabel'!$C$1:$T$51,MATCH($A198,'Tüpoloogia tabel'!$C$1:$T$1,0),FALSE)</f>
        <v>0.15</v>
      </c>
      <c r="AV198" s="16">
        <f>VLOOKUP(AV$4,'Tüpoloogia tabel'!$C$1:$T$51,MATCH($A198,'Tüpoloogia tabel'!$C$1:$T$1,0),FALSE)</f>
        <v>0.2</v>
      </c>
      <c r="AW198" s="16">
        <f>VLOOKUP(AW$4,'Tüpoloogia tabel'!$C$1:$T$51,MATCH($A198,'Tüpoloogia tabel'!$C$1:$T$1,0),FALSE)</f>
        <v>0.01</v>
      </c>
      <c r="AX198" s="16">
        <f>VLOOKUP(AX$4,'Tüpoloogia tabel'!$C$1:$T$51,MATCH($A198,'Tüpoloogia tabel'!$C$1:$T$1,0),FALSE)</f>
        <v>0</v>
      </c>
      <c r="AY198" s="16">
        <f>VLOOKUP(AY$4,'Tüpoloogia tabel'!$C$1:$T$51,MATCH($A198,'Tüpoloogia tabel'!$C$1:$T$1,0),FALSE)</f>
        <v>0.42</v>
      </c>
      <c r="AZ198" s="16">
        <f>VLOOKUP(AZ$4,'Tüpoloogia tabel'!$C$1:$T$51,MATCH($A198,'Tüpoloogia tabel'!$C$1:$T$1,0),FALSE)</f>
        <v>4.4000000000000004</v>
      </c>
      <c r="BA198" s="232">
        <f>VLOOKUP(BA$4,'Tüpoloogia tabel'!$C$1:$T$51,MATCH($A198,'Tüpoloogia tabel'!$C$1:$T$1,0),FALSE)</f>
        <v>0.30000000000000049</v>
      </c>
      <c r="BB198" s="232">
        <f>VLOOKUP(BB$4,'Tüpoloogia tabel'!$C$1:$T$51,MATCH($A198,'Tüpoloogia tabel'!$C$1:$T$1,0),FALSE)</f>
        <v>0.41499999999999998</v>
      </c>
      <c r="BC198" s="232">
        <f>VLOOKUP(BC$4,'Tüpoloogia tabel'!$C$1:$T$51,MATCH($A198,'Tüpoloogia tabel'!$C$1:$T$1,0),FALSE)</f>
        <v>0.35</v>
      </c>
      <c r="BD198" s="232">
        <f>VLOOKUP(BD$4,'Tüpoloogia tabel'!$C$1:$T$51,MATCH($A198,'Tüpoloogia tabel'!$C$1:$T$1,0),FALSE)</f>
        <v>0.35</v>
      </c>
      <c r="BE198" s="232">
        <f>VLOOKUP(BE$4,'Tüpoloogia tabel'!$C$1:$T$51,MATCH($A198,'Tüpoloogia tabel'!$C$1:$T$1,0),FALSE)</f>
        <v>0.30000000000000049</v>
      </c>
      <c r="BF198" s="16">
        <f>VLOOKUP(BF$4,'Tüpoloogia tabel'!$C$1:$T$51,MATCH($A198,'Tüpoloogia tabel'!$C$1:$T$1,0),FALSE)</f>
        <v>1.8000000000000023</v>
      </c>
      <c r="BG198" s="16">
        <f>VLOOKUP(BG$4,'Tüpoloogia tabel'!$C$1:$T$51,MATCH($A198,'Tüpoloogia tabel'!$C$1:$T$1,0),FALSE)</f>
        <v>2.1999999999999957</v>
      </c>
      <c r="BH198" s="16">
        <f>VLOOKUP(BH$4,'Tüpoloogia tabel'!$C$1:$T$51,MATCH($A198,'Tüpoloogia tabel'!$C$1:$T$1,0),FALSE)</f>
        <v>1.4599999999999991</v>
      </c>
      <c r="BI198" s="16">
        <f>VLOOKUP(BI$4,'Tüpoloogia tabel'!$C$1:$T$51,MATCH($A198,'Tüpoloogia tabel'!$C$1:$T$1,0),FALSE)</f>
        <v>1.5793333333333326</v>
      </c>
      <c r="BJ198" s="16">
        <f>VLOOKUP(BJ$4,'Tüpoloogia tabel'!$C$1:$T$51,MATCH($A198,'Tüpoloogia tabel'!$C$1:$T$1,0),FALSE)</f>
        <v>0.8</v>
      </c>
      <c r="BK198" s="16">
        <f>VLOOKUP(BK$4,'Tüpoloogia tabel'!$C$1:$T$51,MATCH($A198,'Tüpoloogia tabel'!$C$1:$T$1,0),FALSE)</f>
        <v>2.0649999999999999</v>
      </c>
      <c r="BL198" s="216">
        <f t="shared" si="258"/>
        <v>16076.98096787067</v>
      </c>
      <c r="BM198" s="1">
        <v>4</v>
      </c>
      <c r="BN198" s="1">
        <v>0</v>
      </c>
      <c r="BO198" s="1">
        <f t="shared" si="259"/>
        <v>40</v>
      </c>
      <c r="BP198" s="217">
        <f t="shared" si="260"/>
        <v>327.14067101068588</v>
      </c>
      <c r="BQ198" s="217">
        <f t="shared" ref="BQ198:BS198" si="269">BP198</f>
        <v>327.14067101068588</v>
      </c>
      <c r="BR198" s="217">
        <f t="shared" si="269"/>
        <v>327.14067101068588</v>
      </c>
      <c r="BS198" s="217">
        <f t="shared" si="269"/>
        <v>327.14067101068588</v>
      </c>
      <c r="BT198" s="217">
        <f t="shared" si="262"/>
        <v>981.42201303205763</v>
      </c>
      <c r="BU198" s="217">
        <f t="shared" si="263"/>
        <v>3171.1758300881338</v>
      </c>
      <c r="BV198" s="217">
        <f t="shared" si="264"/>
        <v>3583.9285721216643</v>
      </c>
      <c r="BW198" s="217">
        <f t="shared" si="265"/>
        <v>1867.3262216275864</v>
      </c>
      <c r="BX198" s="216">
        <f t="shared" si="266"/>
        <v>1.7162992631874714</v>
      </c>
      <c r="BY198" s="216">
        <f t="shared" ref="BY198:BY204" si="270">BX198*1.2*1005</f>
        <v>2069.8569114040906</v>
      </c>
      <c r="BZ198" s="216">
        <f t="shared" ref="BZ198:BZ204" si="271">(BY198+BW198+BL198)</f>
        <v>20014.164100902348</v>
      </c>
      <c r="CA198" s="216">
        <f t="shared" ref="CA198:CA204" si="272">(BY198+BL198)</f>
        <v>18146.837879274761</v>
      </c>
      <c r="CB198" s="218">
        <f t="shared" si="267"/>
        <v>3.315504181196212</v>
      </c>
    </row>
    <row r="199" spans="1:81" x14ac:dyDescent="0.25">
      <c r="A199" s="248" t="s">
        <v>475</v>
      </c>
      <c r="B199" s="231" t="s">
        <v>727</v>
      </c>
      <c r="C199" s="231" t="s">
        <v>462</v>
      </c>
      <c r="D199" s="249">
        <v>9</v>
      </c>
      <c r="E199" s="249">
        <v>5</v>
      </c>
      <c r="F199" s="250"/>
      <c r="G199" s="15">
        <f>(VLOOKUP(G$4,'Tüpoloogia tabel'!$C$1:$T$51,MATCH($A199,'Tüpoloogia tabel'!$C$1:$T$1,0),FALSE))*D199</f>
        <v>1807.9523852223817</v>
      </c>
      <c r="H199" s="15">
        <f>(VLOOKUP(H$4,'Tüpoloogia tabel'!$C$1:$T$51,MATCH($A199,'Tüpoloogia tabel'!$C$1:$T$1,0),FALSE))*D199*E199</f>
        <v>110.77814677700347</v>
      </c>
      <c r="I199" s="15">
        <f>(VLOOKUP(I$4,'Tüpoloogia tabel'!$C$1:$T$51,MATCH($A199,'Tüpoloogia tabel'!$C$1:$T$1,0),FALSE))*D199*E199</f>
        <v>385.14697876101673</v>
      </c>
      <c r="J199" s="15">
        <f>(VLOOKUP(J$4,'Tüpoloogia tabel'!$C$1:$T$51,MATCH($A199,'Tüpoloogia tabel'!$C$1:$T$1,0),FALSE))*D199*E199</f>
        <v>8553.6221938409544</v>
      </c>
      <c r="K199" s="15">
        <f>(VLOOKUP(K$4,'Tüpoloogia tabel'!$C$1:$T$51,MATCH($A199,'Tüpoloogia tabel'!$C$1:$T$1,0),FALSE))*D199*E199</f>
        <v>6841.6584957855121</v>
      </c>
      <c r="L199" s="244">
        <f>VLOOKUP(L$4,'Tüpoloogia tabel'!$C$1:$T$51,MATCH($A199,'Tüpoloogia tabel'!$C$1:$T$1,0),FALSE)</f>
        <v>38.414634146341463</v>
      </c>
      <c r="M199" s="228">
        <f>VLOOKUP(M$4,'Tüpoloogia tabel'!$C$1:$T$51,MATCH($A199,'Tüpoloogia tabel'!$C$1:$T$1,0),FALSE)</f>
        <v>58.536585365853654</v>
      </c>
      <c r="N199" s="228">
        <f>VLOOKUP(N$4,'Tüpoloogia tabel'!$C$1:$T$51,MATCH($A199,'Tüpoloogia tabel'!$C$1:$T$1,0),FALSE)</f>
        <v>95.121951219512198</v>
      </c>
      <c r="O199" s="245">
        <f>VLOOKUP(O$4,'Tüpoloogia tabel'!$C$1:$T$51,MATCH($A199,'Tüpoloogia tabel'!$C$1:$T$1,0),FALSE)</f>
        <v>0.22223966917021121</v>
      </c>
      <c r="P199" s="228">
        <f>VLOOKUP(P$4,'Tüpoloogia tabel'!$C$1:$T$51,MATCH($A199,'Tüpoloogia tabel'!$C$1:$T$1,0),FALSE)</f>
        <v>15.24390243902439</v>
      </c>
      <c r="Q199" s="335">
        <f t="shared" si="251"/>
        <v>19086.847056278104</v>
      </c>
      <c r="R199" s="336">
        <f t="shared" si="268"/>
        <v>14809.35248098844</v>
      </c>
      <c r="S199" s="14">
        <f t="shared" si="252"/>
        <v>1807.9523852223817</v>
      </c>
      <c r="T199" s="336">
        <f t="shared" si="253"/>
        <v>1807.9523852223817</v>
      </c>
      <c r="U199" s="4">
        <f t="shared" si="254"/>
        <v>35.639999999999979</v>
      </c>
      <c r="V199" s="337">
        <f t="shared" si="255"/>
        <v>4241.8545752896653</v>
      </c>
      <c r="W199" s="338">
        <f t="shared" si="256"/>
        <v>4.2876655359961546</v>
      </c>
      <c r="X199" s="228">
        <f>VLOOKUP(X$4,'Tüpoloogia tabel'!$C$1:$T$51,MATCH($A199,'Tüpoloogia tabel'!$C$1:$T$1,0),FALSE)</f>
        <v>217.7103448275862</v>
      </c>
      <c r="Y199" s="228">
        <f>VLOOKUP(Y$4,'Tüpoloogia tabel'!$C$1:$T$51,MATCH($A199,'Tüpoloogia tabel'!$C$1:$T$1,0),FALSE)</f>
        <v>139.35862068965517</v>
      </c>
      <c r="Z199" s="229">
        <f>VLOOKUP(Z$4,'Tüpoloogia tabel'!$C$1:$T$51,MATCH($A199,'Tüpoloogia tabel'!$C$1:$T$1,0),FALSE)</f>
        <v>46.4</v>
      </c>
      <c r="AA199" s="235"/>
      <c r="AB199" s="235"/>
      <c r="AC199" s="15">
        <f>VLOOKUP(AC$4,'Tüpoloogia tabel'!$C$1:$T$51,MATCH($A199,'Tüpoloogia tabel'!$C$1:$T$1,0),FALSE)</f>
        <v>3.6636504065040651</v>
      </c>
      <c r="AD199" s="15">
        <f>VLOOKUP(AD$4,'Tüpoloogia tabel'!$C$1:$T$51,MATCH($A199,'Tüpoloogia tabel'!$C$1:$T$1,0),FALSE)</f>
        <v>2.5</v>
      </c>
      <c r="AE199" s="15">
        <f>VLOOKUP(AE$4,'Tüpoloogia tabel'!$C$1:$T$51,MATCH($A199,'Tüpoloogia tabel'!$C$1:$T$1,0),FALSE)</f>
        <v>2.2000000000000002</v>
      </c>
      <c r="AF199" s="15">
        <f>VLOOKUP(AF$4,'Tüpoloogia tabel'!$C$1:$T$51,MATCH($A199,'Tüpoloogia tabel'!$C$1:$T$1,0),FALSE)</f>
        <v>11.821259842519693</v>
      </c>
      <c r="AG199" s="15">
        <f>VLOOKUP(AG$4,'Tüpoloogia tabel'!$C$1:$T$51,MATCH($A199,'Tüpoloogia tabel'!$C$1:$T$1,0),FALSE)</f>
        <v>16.861008406980361</v>
      </c>
      <c r="AH199" s="15">
        <f>(VLOOKUP(AH$4,'Tüpoloogia tabel'!$C$1:$T$51,MATCH($A199,'Tüpoloogia tabel'!$C$1:$T$1,0),FALSE))*E199</f>
        <v>12.5</v>
      </c>
      <c r="AI199" s="15">
        <f>(VLOOKUP(AI$4,'Tüpoloogia tabel'!$C$1:$T$51,MATCH($A199,'Tüpoloogia tabel'!$C$1:$T$1,0),FALSE))*D199*E199</f>
        <v>22599.40481527977</v>
      </c>
      <c r="AJ199" s="15">
        <f t="shared" si="257"/>
        <v>327.14067101068588</v>
      </c>
      <c r="AK199" s="15">
        <f>VLOOKUP(AK$4,'Tüpoloogia tabel'!$C$1:$T$51,MATCH($A199,'Tüpoloogia tabel'!$C$1:$T$1,0),FALSE)</f>
        <v>0.8</v>
      </c>
      <c r="AL199" s="15">
        <f>VLOOKUP(AL$4,'Tüpoloogia tabel'!$C$1:$T$51,MATCH($A199,'Tüpoloogia tabel'!$C$1:$T$1,0),FALSE)</f>
        <v>0.8</v>
      </c>
      <c r="AM199" s="15">
        <f>VLOOKUP(AM$4,'Tüpoloogia tabel'!$C$1:$T$51,MATCH($A199,'Tüpoloogia tabel'!$C$1:$T$1,0),FALSE)</f>
        <v>0.7</v>
      </c>
      <c r="AN199" s="15">
        <f>VLOOKUP(AN$4,'Tüpoloogia tabel'!$C$1:$T$51,MATCH($A199,'Tüpoloogia tabel'!$C$1:$T$1,0),FALSE)</f>
        <v>0.7</v>
      </c>
      <c r="AO199" s="15">
        <f>VLOOKUP(AO$4,'Tüpoloogia tabel'!$C$1:$T$51,MATCH($A199,'Tüpoloogia tabel'!$C$1:$T$1,0),FALSE)</f>
        <v>2.99</v>
      </c>
      <c r="AP199" s="15">
        <f>VLOOKUP(AP$4,'Tüpoloogia tabel'!$C$1:$T$51,MATCH($A199,'Tüpoloogia tabel'!$C$1:$T$1,0),FALSE)</f>
        <v>2</v>
      </c>
      <c r="AQ199" s="15">
        <f>VLOOKUP(AQ$4,'Tüpoloogia tabel'!$C$1:$T$51,MATCH($A199,'Tüpoloogia tabel'!$C$1:$T$1,0),FALSE)</f>
        <v>2.9</v>
      </c>
      <c r="AR199" s="16">
        <f>VLOOKUP(AR$4,'Tüpoloogia tabel'!$C$1:$T$51,MATCH($A199,'Tüpoloogia tabel'!$C$1:$T$1,0),FALSE)</f>
        <v>0.26</v>
      </c>
      <c r="AS199" s="16">
        <f>VLOOKUP(AS$4,'Tüpoloogia tabel'!$C$1:$T$51,MATCH($A199,'Tüpoloogia tabel'!$C$1:$T$1,0),FALSE)</f>
        <v>0.49</v>
      </c>
      <c r="AT199" s="16">
        <f>VLOOKUP(AT$4,'Tüpoloogia tabel'!$C$1:$T$51,MATCH($A199,'Tüpoloogia tabel'!$C$1:$T$1,0),FALSE)</f>
        <v>0.40500000000000003</v>
      </c>
      <c r="AU199" s="16">
        <f>VLOOKUP(AU$4,'Tüpoloogia tabel'!$C$1:$T$51,MATCH($A199,'Tüpoloogia tabel'!$C$1:$T$1,0),FALSE)</f>
        <v>0.15</v>
      </c>
      <c r="AV199" s="16">
        <f>VLOOKUP(AV$4,'Tüpoloogia tabel'!$C$1:$T$51,MATCH($A199,'Tüpoloogia tabel'!$C$1:$T$1,0),FALSE)</f>
        <v>0.2</v>
      </c>
      <c r="AW199" s="16">
        <f>VLOOKUP(AW$4,'Tüpoloogia tabel'!$C$1:$T$51,MATCH($A199,'Tüpoloogia tabel'!$C$1:$T$1,0),FALSE)</f>
        <v>0.01</v>
      </c>
      <c r="AX199" s="16">
        <f>VLOOKUP(AX$4,'Tüpoloogia tabel'!$C$1:$T$51,MATCH($A199,'Tüpoloogia tabel'!$C$1:$T$1,0),FALSE)</f>
        <v>0</v>
      </c>
      <c r="AY199" s="16">
        <f>VLOOKUP(AY$4,'Tüpoloogia tabel'!$C$1:$T$51,MATCH($A199,'Tüpoloogia tabel'!$C$1:$T$1,0),FALSE)</f>
        <v>0.42</v>
      </c>
      <c r="AZ199" s="16">
        <f>VLOOKUP(AZ$4,'Tüpoloogia tabel'!$C$1:$T$51,MATCH($A199,'Tüpoloogia tabel'!$C$1:$T$1,0),FALSE)</f>
        <v>4.4000000000000004</v>
      </c>
      <c r="BA199" s="232">
        <f>VLOOKUP(BA$4,'Tüpoloogia tabel'!$C$1:$T$51,MATCH($A199,'Tüpoloogia tabel'!$C$1:$T$1,0),FALSE)</f>
        <v>0.30000000000000049</v>
      </c>
      <c r="BB199" s="232">
        <f>VLOOKUP(BB$4,'Tüpoloogia tabel'!$C$1:$T$51,MATCH($A199,'Tüpoloogia tabel'!$C$1:$T$1,0),FALSE)</f>
        <v>0.41499999999999998</v>
      </c>
      <c r="BC199" s="232">
        <f>VLOOKUP(BC$4,'Tüpoloogia tabel'!$C$1:$T$51,MATCH($A199,'Tüpoloogia tabel'!$C$1:$T$1,0),FALSE)</f>
        <v>0.35</v>
      </c>
      <c r="BD199" s="232">
        <f>VLOOKUP(BD$4,'Tüpoloogia tabel'!$C$1:$T$51,MATCH($A199,'Tüpoloogia tabel'!$C$1:$T$1,0),FALSE)</f>
        <v>0.35</v>
      </c>
      <c r="BE199" s="232">
        <f>VLOOKUP(BE$4,'Tüpoloogia tabel'!$C$1:$T$51,MATCH($A199,'Tüpoloogia tabel'!$C$1:$T$1,0),FALSE)</f>
        <v>0.30000000000000049</v>
      </c>
      <c r="BF199" s="16">
        <f>VLOOKUP(BF$4,'Tüpoloogia tabel'!$C$1:$T$51,MATCH($A199,'Tüpoloogia tabel'!$C$1:$T$1,0),FALSE)</f>
        <v>1.8000000000000023</v>
      </c>
      <c r="BG199" s="16">
        <f>VLOOKUP(BG$4,'Tüpoloogia tabel'!$C$1:$T$51,MATCH($A199,'Tüpoloogia tabel'!$C$1:$T$1,0),FALSE)</f>
        <v>2.1999999999999957</v>
      </c>
      <c r="BH199" s="16">
        <f>VLOOKUP(BH$4,'Tüpoloogia tabel'!$C$1:$T$51,MATCH($A199,'Tüpoloogia tabel'!$C$1:$T$1,0),FALSE)</f>
        <v>1.4599999999999991</v>
      </c>
      <c r="BI199" s="16">
        <f>VLOOKUP(BI$4,'Tüpoloogia tabel'!$C$1:$T$51,MATCH($A199,'Tüpoloogia tabel'!$C$1:$T$1,0),FALSE)</f>
        <v>1.5793333333333326</v>
      </c>
      <c r="BJ199" s="16">
        <f>VLOOKUP(BJ$4,'Tüpoloogia tabel'!$C$1:$T$51,MATCH($A199,'Tüpoloogia tabel'!$C$1:$T$1,0),FALSE)</f>
        <v>0.8</v>
      </c>
      <c r="BK199" s="16">
        <f>VLOOKUP(BK$4,'Tüpoloogia tabel'!$C$1:$T$51,MATCH($A199,'Tüpoloogia tabel'!$C$1:$T$1,0),FALSE)</f>
        <v>2.0649999999999999</v>
      </c>
      <c r="BL199" s="216">
        <f t="shared" si="258"/>
        <v>23538.585170732622</v>
      </c>
      <c r="BM199" s="1">
        <v>4</v>
      </c>
      <c r="BN199" s="1">
        <v>0</v>
      </c>
      <c r="BO199" s="1">
        <f t="shared" si="259"/>
        <v>50</v>
      </c>
      <c r="BP199" s="217">
        <f t="shared" si="260"/>
        <v>327.14067101068588</v>
      </c>
      <c r="BQ199" s="217">
        <f t="shared" ref="BQ199:BS199" si="273">BP199</f>
        <v>327.14067101068588</v>
      </c>
      <c r="BR199" s="217">
        <f t="shared" si="273"/>
        <v>327.14067101068588</v>
      </c>
      <c r="BS199" s="217">
        <f t="shared" si="273"/>
        <v>327.14067101068588</v>
      </c>
      <c r="BT199" s="217">
        <f t="shared" si="262"/>
        <v>1308.5626840427435</v>
      </c>
      <c r="BU199" s="217">
        <f t="shared" si="263"/>
        <v>4926.8372345127091</v>
      </c>
      <c r="BV199" s="217">
        <f t="shared" si="264"/>
        <v>5591.2312023296327</v>
      </c>
      <c r="BW199" s="217">
        <f t="shared" si="265"/>
        <v>2716.2647330250397</v>
      </c>
      <c r="BX199" s="216">
        <f t="shared" si="266"/>
        <v>2.5538088206278373</v>
      </c>
      <c r="BY199" s="216">
        <f t="shared" si="270"/>
        <v>3079.8934376771717</v>
      </c>
      <c r="BZ199" s="216">
        <f t="shared" si="271"/>
        <v>29334.743341434834</v>
      </c>
      <c r="CA199" s="216">
        <f t="shared" si="272"/>
        <v>26618.478608409794</v>
      </c>
      <c r="CB199" s="218">
        <f t="shared" si="267"/>
        <v>3.8906470740693764</v>
      </c>
    </row>
    <row r="200" spans="1:81" x14ac:dyDescent="0.25">
      <c r="A200" s="248" t="s">
        <v>475</v>
      </c>
      <c r="B200" s="231" t="s">
        <v>728</v>
      </c>
      <c r="C200" s="231" t="s">
        <v>462</v>
      </c>
      <c r="D200" s="249">
        <v>10</v>
      </c>
      <c r="E200" s="249">
        <v>1</v>
      </c>
      <c r="F200" s="250"/>
      <c r="G200" s="15">
        <f>(VLOOKUP(G$4,'Tüpoloogia tabel'!$C$1:$T$51,MATCH($A200,'Tüpoloogia tabel'!$C$1:$T$1,0),FALSE))*D200</f>
        <v>2008.835983580424</v>
      </c>
      <c r="H200" s="15">
        <f>(VLOOKUP(H$4,'Tüpoloogia tabel'!$C$1:$T$51,MATCH($A200,'Tüpoloogia tabel'!$C$1:$T$1,0),FALSE))*D200*E200</f>
        <v>24.617365950445219</v>
      </c>
      <c r="I200" s="15">
        <f>(VLOOKUP(I$4,'Tüpoloogia tabel'!$C$1:$T$51,MATCH($A200,'Tüpoloogia tabel'!$C$1:$T$1,0),FALSE))*D200*E200</f>
        <v>85.58821750244816</v>
      </c>
      <c r="J200" s="15">
        <f>(VLOOKUP(J$4,'Tüpoloogia tabel'!$C$1:$T$51,MATCH($A200,'Tüpoloogia tabel'!$C$1:$T$1,0),FALSE))*D200*E200</f>
        <v>1900.8049319646566</v>
      </c>
      <c r="K200" s="15">
        <f>(VLOOKUP(K$4,'Tüpoloogia tabel'!$C$1:$T$51,MATCH($A200,'Tüpoloogia tabel'!$C$1:$T$1,0),FALSE))*D200*E200</f>
        <v>1520.3685546190025</v>
      </c>
      <c r="L200" s="244">
        <f>VLOOKUP(L$4,'Tüpoloogia tabel'!$C$1:$T$51,MATCH($A200,'Tüpoloogia tabel'!$C$1:$T$1,0),FALSE)</f>
        <v>38.414634146341463</v>
      </c>
      <c r="M200" s="228">
        <f>VLOOKUP(M$4,'Tüpoloogia tabel'!$C$1:$T$51,MATCH($A200,'Tüpoloogia tabel'!$C$1:$T$1,0),FALSE)</f>
        <v>58.536585365853654</v>
      </c>
      <c r="N200" s="228">
        <f>VLOOKUP(N$4,'Tüpoloogia tabel'!$C$1:$T$51,MATCH($A200,'Tüpoloogia tabel'!$C$1:$T$1,0),FALSE)</f>
        <v>95.121951219512198</v>
      </c>
      <c r="O200" s="245">
        <f>VLOOKUP(O$4,'Tüpoloogia tabel'!$C$1:$T$51,MATCH($A200,'Tüpoloogia tabel'!$C$1:$T$1,0),FALSE)</f>
        <v>0.22223966917021121</v>
      </c>
      <c r="P200" s="228">
        <f>VLOOKUP(P$4,'Tüpoloogia tabel'!$C$1:$T$51,MATCH($A200,'Tüpoloogia tabel'!$C$1:$T$1,0),FALSE)</f>
        <v>15.24390243902439</v>
      </c>
      <c r="Q200" s="335">
        <f t="shared" si="251"/>
        <v>866.69294003405741</v>
      </c>
      <c r="R200" s="336">
        <f t="shared" si="268"/>
        <v>634.4793877687307</v>
      </c>
      <c r="S200" s="14">
        <f t="shared" si="252"/>
        <v>2008.835983580424</v>
      </c>
      <c r="T200" s="336">
        <f t="shared" si="253"/>
        <v>2008.835983580424</v>
      </c>
      <c r="U200" s="4">
        <f t="shared" si="254"/>
        <v>39.599999999999973</v>
      </c>
      <c r="V200" s="337">
        <f t="shared" si="255"/>
        <v>192.61355226532663</v>
      </c>
      <c r="W200" s="338">
        <f t="shared" si="256"/>
        <v>3.1131012246528953</v>
      </c>
      <c r="X200" s="228">
        <f>VLOOKUP(X$4,'Tüpoloogia tabel'!$C$1:$T$51,MATCH($A200,'Tüpoloogia tabel'!$C$1:$T$1,0),FALSE)</f>
        <v>217.7103448275862</v>
      </c>
      <c r="Y200" s="228">
        <f>VLOOKUP(Y$4,'Tüpoloogia tabel'!$C$1:$T$51,MATCH($A200,'Tüpoloogia tabel'!$C$1:$T$1,0),FALSE)</f>
        <v>139.35862068965517</v>
      </c>
      <c r="Z200" s="229">
        <f>VLOOKUP(Z$4,'Tüpoloogia tabel'!$C$1:$T$51,MATCH($A200,'Tüpoloogia tabel'!$C$1:$T$1,0),FALSE)</f>
        <v>46.4</v>
      </c>
      <c r="AA200" s="235"/>
      <c r="AB200" s="235"/>
      <c r="AC200" s="15">
        <f>VLOOKUP(AC$4,'Tüpoloogia tabel'!$C$1:$T$51,MATCH($A200,'Tüpoloogia tabel'!$C$1:$T$1,0),FALSE)</f>
        <v>3.6636504065040651</v>
      </c>
      <c r="AD200" s="15">
        <f>VLOOKUP(AD$4,'Tüpoloogia tabel'!$C$1:$T$51,MATCH($A200,'Tüpoloogia tabel'!$C$1:$T$1,0),FALSE)</f>
        <v>2.5</v>
      </c>
      <c r="AE200" s="15">
        <f>VLOOKUP(AE$4,'Tüpoloogia tabel'!$C$1:$T$51,MATCH($A200,'Tüpoloogia tabel'!$C$1:$T$1,0),FALSE)</f>
        <v>2.2000000000000002</v>
      </c>
      <c r="AF200" s="15">
        <f>VLOOKUP(AF$4,'Tüpoloogia tabel'!$C$1:$T$51,MATCH($A200,'Tüpoloogia tabel'!$C$1:$T$1,0),FALSE)</f>
        <v>11.821259842519693</v>
      </c>
      <c r="AG200" s="15">
        <f>VLOOKUP(AG$4,'Tüpoloogia tabel'!$C$1:$T$51,MATCH($A200,'Tüpoloogia tabel'!$C$1:$T$1,0),FALSE)</f>
        <v>16.861008406980361</v>
      </c>
      <c r="AH200" s="15">
        <f>(VLOOKUP(AH$4,'Tüpoloogia tabel'!$C$1:$T$51,MATCH($A200,'Tüpoloogia tabel'!$C$1:$T$1,0),FALSE))*E200</f>
        <v>2.5</v>
      </c>
      <c r="AI200" s="15">
        <f>(VLOOKUP(AI$4,'Tüpoloogia tabel'!$C$1:$T$51,MATCH($A200,'Tüpoloogia tabel'!$C$1:$T$1,0),FALSE))*D200*E200</f>
        <v>5022.08995895106</v>
      </c>
      <c r="AJ200" s="15">
        <f t="shared" si="257"/>
        <v>360.86268782464657</v>
      </c>
      <c r="AK200" s="15">
        <f>VLOOKUP(AK$4,'Tüpoloogia tabel'!$C$1:$T$51,MATCH($A200,'Tüpoloogia tabel'!$C$1:$T$1,0),FALSE)</f>
        <v>0.8</v>
      </c>
      <c r="AL200" s="15">
        <f>VLOOKUP(AL$4,'Tüpoloogia tabel'!$C$1:$T$51,MATCH($A200,'Tüpoloogia tabel'!$C$1:$T$1,0),FALSE)</f>
        <v>0.8</v>
      </c>
      <c r="AM200" s="15">
        <f>VLOOKUP(AM$4,'Tüpoloogia tabel'!$C$1:$T$51,MATCH($A200,'Tüpoloogia tabel'!$C$1:$T$1,0),FALSE)</f>
        <v>0.7</v>
      </c>
      <c r="AN200" s="15">
        <f>VLOOKUP(AN$4,'Tüpoloogia tabel'!$C$1:$T$51,MATCH($A200,'Tüpoloogia tabel'!$C$1:$T$1,0),FALSE)</f>
        <v>0.7</v>
      </c>
      <c r="AO200" s="15">
        <f>VLOOKUP(AO$4,'Tüpoloogia tabel'!$C$1:$T$51,MATCH($A200,'Tüpoloogia tabel'!$C$1:$T$1,0),FALSE)</f>
        <v>2.99</v>
      </c>
      <c r="AP200" s="15">
        <f>VLOOKUP(AP$4,'Tüpoloogia tabel'!$C$1:$T$51,MATCH($A200,'Tüpoloogia tabel'!$C$1:$T$1,0),FALSE)</f>
        <v>2</v>
      </c>
      <c r="AQ200" s="15">
        <f>VLOOKUP(AQ$4,'Tüpoloogia tabel'!$C$1:$T$51,MATCH($A200,'Tüpoloogia tabel'!$C$1:$T$1,0),FALSE)</f>
        <v>2.9</v>
      </c>
      <c r="AR200" s="16">
        <f>VLOOKUP(AR$4,'Tüpoloogia tabel'!$C$1:$T$51,MATCH($A200,'Tüpoloogia tabel'!$C$1:$T$1,0),FALSE)</f>
        <v>0.26</v>
      </c>
      <c r="AS200" s="16">
        <f>VLOOKUP(AS$4,'Tüpoloogia tabel'!$C$1:$T$51,MATCH($A200,'Tüpoloogia tabel'!$C$1:$T$1,0),FALSE)</f>
        <v>0.49</v>
      </c>
      <c r="AT200" s="16">
        <f>VLOOKUP(AT$4,'Tüpoloogia tabel'!$C$1:$T$51,MATCH($A200,'Tüpoloogia tabel'!$C$1:$T$1,0),FALSE)</f>
        <v>0.40500000000000003</v>
      </c>
      <c r="AU200" s="16">
        <f>VLOOKUP(AU$4,'Tüpoloogia tabel'!$C$1:$T$51,MATCH($A200,'Tüpoloogia tabel'!$C$1:$T$1,0),FALSE)</f>
        <v>0.15</v>
      </c>
      <c r="AV200" s="16">
        <f>VLOOKUP(AV$4,'Tüpoloogia tabel'!$C$1:$T$51,MATCH($A200,'Tüpoloogia tabel'!$C$1:$T$1,0),FALSE)</f>
        <v>0.2</v>
      </c>
      <c r="AW200" s="16">
        <f>VLOOKUP(AW$4,'Tüpoloogia tabel'!$C$1:$T$51,MATCH($A200,'Tüpoloogia tabel'!$C$1:$T$1,0),FALSE)</f>
        <v>0.01</v>
      </c>
      <c r="AX200" s="16">
        <f>VLOOKUP(AX$4,'Tüpoloogia tabel'!$C$1:$T$51,MATCH($A200,'Tüpoloogia tabel'!$C$1:$T$1,0),FALSE)</f>
        <v>0</v>
      </c>
      <c r="AY200" s="16">
        <f>VLOOKUP(AY$4,'Tüpoloogia tabel'!$C$1:$T$51,MATCH($A200,'Tüpoloogia tabel'!$C$1:$T$1,0),FALSE)</f>
        <v>0.42</v>
      </c>
      <c r="AZ200" s="16">
        <f>VLOOKUP(AZ$4,'Tüpoloogia tabel'!$C$1:$T$51,MATCH($A200,'Tüpoloogia tabel'!$C$1:$T$1,0),FALSE)</f>
        <v>4.4000000000000004</v>
      </c>
      <c r="BA200" s="232">
        <f>VLOOKUP(BA$4,'Tüpoloogia tabel'!$C$1:$T$51,MATCH($A200,'Tüpoloogia tabel'!$C$1:$T$1,0),FALSE)</f>
        <v>0.30000000000000049</v>
      </c>
      <c r="BB200" s="232">
        <f>VLOOKUP(BB$4,'Tüpoloogia tabel'!$C$1:$T$51,MATCH($A200,'Tüpoloogia tabel'!$C$1:$T$1,0),FALSE)</f>
        <v>0.41499999999999998</v>
      </c>
      <c r="BC200" s="232">
        <f>VLOOKUP(BC$4,'Tüpoloogia tabel'!$C$1:$T$51,MATCH($A200,'Tüpoloogia tabel'!$C$1:$T$1,0),FALSE)</f>
        <v>0.35</v>
      </c>
      <c r="BD200" s="232">
        <f>VLOOKUP(BD$4,'Tüpoloogia tabel'!$C$1:$T$51,MATCH($A200,'Tüpoloogia tabel'!$C$1:$T$1,0),FALSE)</f>
        <v>0.35</v>
      </c>
      <c r="BE200" s="232">
        <f>VLOOKUP(BE$4,'Tüpoloogia tabel'!$C$1:$T$51,MATCH($A200,'Tüpoloogia tabel'!$C$1:$T$1,0),FALSE)</f>
        <v>0.30000000000000049</v>
      </c>
      <c r="BF200" s="16">
        <f>VLOOKUP(BF$4,'Tüpoloogia tabel'!$C$1:$T$51,MATCH($A200,'Tüpoloogia tabel'!$C$1:$T$1,0),FALSE)</f>
        <v>1.8000000000000023</v>
      </c>
      <c r="BG200" s="16">
        <f>VLOOKUP(BG$4,'Tüpoloogia tabel'!$C$1:$T$51,MATCH($A200,'Tüpoloogia tabel'!$C$1:$T$1,0),FALSE)</f>
        <v>2.1999999999999957</v>
      </c>
      <c r="BH200" s="16">
        <f>VLOOKUP(BH$4,'Tüpoloogia tabel'!$C$1:$T$51,MATCH($A200,'Tüpoloogia tabel'!$C$1:$T$1,0),FALSE)</f>
        <v>1.4599999999999991</v>
      </c>
      <c r="BI200" s="16">
        <f>VLOOKUP(BI$4,'Tüpoloogia tabel'!$C$1:$T$51,MATCH($A200,'Tüpoloogia tabel'!$C$1:$T$1,0),FALSE)</f>
        <v>1.5793333333333326</v>
      </c>
      <c r="BJ200" s="16">
        <f>VLOOKUP(BJ$4,'Tüpoloogia tabel'!$C$1:$T$51,MATCH($A200,'Tüpoloogia tabel'!$C$1:$T$1,0),FALSE)</f>
        <v>0.8</v>
      </c>
      <c r="BK200" s="16">
        <f>VLOOKUP(BK$4,'Tüpoloogia tabel'!$C$1:$T$51,MATCH($A200,'Tüpoloogia tabel'!$C$1:$T$1,0),FALSE)</f>
        <v>2.0649999999999999</v>
      </c>
      <c r="BL200" s="216">
        <f t="shared" si="258"/>
        <v>4004.5259453428062</v>
      </c>
      <c r="BM200" s="1">
        <v>4</v>
      </c>
      <c r="BN200" s="1">
        <v>0</v>
      </c>
      <c r="BO200" s="1">
        <f t="shared" si="259"/>
        <v>10</v>
      </c>
      <c r="BP200" s="217">
        <f t="shared" si="260"/>
        <v>360.86268782464657</v>
      </c>
      <c r="BQ200" s="217">
        <f t="shared" ref="BQ200:BS200" si="274">BP200</f>
        <v>360.86268782464657</v>
      </c>
      <c r="BR200" s="217">
        <f t="shared" si="274"/>
        <v>360.86268782464657</v>
      </c>
      <c r="BS200" s="217">
        <f t="shared" si="274"/>
        <v>360.86268782464657</v>
      </c>
      <c r="BT200" s="217">
        <f t="shared" si="262"/>
        <v>0</v>
      </c>
      <c r="BU200" s="217">
        <f t="shared" si="263"/>
        <v>238.97054375612041</v>
      </c>
      <c r="BV200" s="217">
        <f t="shared" si="264"/>
        <v>253.88586155005135</v>
      </c>
      <c r="BW200" s="217">
        <f t="shared" si="265"/>
        <v>486.33357062777719</v>
      </c>
      <c r="BX200" s="216">
        <f t="shared" si="266"/>
        <v>0.20083059149053523</v>
      </c>
      <c r="BY200" s="216">
        <f t="shared" si="270"/>
        <v>242.20169333758548</v>
      </c>
      <c r="BZ200" s="216">
        <f t="shared" si="271"/>
        <v>4733.0612093081691</v>
      </c>
      <c r="CA200" s="216">
        <f t="shared" si="272"/>
        <v>4246.7276386803915</v>
      </c>
      <c r="CB200" s="218">
        <f t="shared" si="267"/>
        <v>2.7932224892303186</v>
      </c>
    </row>
    <row r="201" spans="1:81" x14ac:dyDescent="0.25">
      <c r="A201" s="248" t="s">
        <v>475</v>
      </c>
      <c r="B201" s="231" t="s">
        <v>729</v>
      </c>
      <c r="C201" s="231" t="s">
        <v>462</v>
      </c>
      <c r="D201" s="249">
        <v>10</v>
      </c>
      <c r="E201" s="249">
        <v>2</v>
      </c>
      <c r="F201" s="250"/>
      <c r="G201" s="15">
        <f>(VLOOKUP(G$4,'Tüpoloogia tabel'!$C$1:$T$51,MATCH($A201,'Tüpoloogia tabel'!$C$1:$T$1,0),FALSE))*D201</f>
        <v>2008.835983580424</v>
      </c>
      <c r="H201" s="15">
        <f>(VLOOKUP(H$4,'Tüpoloogia tabel'!$C$1:$T$51,MATCH($A201,'Tüpoloogia tabel'!$C$1:$T$1,0),FALSE))*D201*E201</f>
        <v>49.234731900890438</v>
      </c>
      <c r="I201" s="15">
        <f>(VLOOKUP(I$4,'Tüpoloogia tabel'!$C$1:$T$51,MATCH($A201,'Tüpoloogia tabel'!$C$1:$T$1,0),FALSE))*D201*E201</f>
        <v>171.17643500489632</v>
      </c>
      <c r="J201" s="15">
        <f>(VLOOKUP(J$4,'Tüpoloogia tabel'!$C$1:$T$51,MATCH($A201,'Tüpoloogia tabel'!$C$1:$T$1,0),FALSE))*D201*E201</f>
        <v>3801.6098639293132</v>
      </c>
      <c r="K201" s="15">
        <f>(VLOOKUP(K$4,'Tüpoloogia tabel'!$C$1:$T$51,MATCH($A201,'Tüpoloogia tabel'!$C$1:$T$1,0),FALSE))*D201*E201</f>
        <v>3040.7371092380049</v>
      </c>
      <c r="L201" s="244">
        <f>VLOOKUP(L$4,'Tüpoloogia tabel'!$C$1:$T$51,MATCH($A201,'Tüpoloogia tabel'!$C$1:$T$1,0),FALSE)</f>
        <v>38.414634146341463</v>
      </c>
      <c r="M201" s="228">
        <f>VLOOKUP(M$4,'Tüpoloogia tabel'!$C$1:$T$51,MATCH($A201,'Tüpoloogia tabel'!$C$1:$T$1,0),FALSE)</f>
        <v>58.536585365853654</v>
      </c>
      <c r="N201" s="228">
        <f>VLOOKUP(N$4,'Tüpoloogia tabel'!$C$1:$T$51,MATCH($A201,'Tüpoloogia tabel'!$C$1:$T$1,0),FALSE)</f>
        <v>95.121951219512198</v>
      </c>
      <c r="O201" s="245">
        <f>VLOOKUP(O$4,'Tüpoloogia tabel'!$C$1:$T$51,MATCH($A201,'Tüpoloogia tabel'!$C$1:$T$1,0),FALSE)</f>
        <v>0.22223966917021121</v>
      </c>
      <c r="P201" s="228">
        <f>VLOOKUP(P$4,'Tüpoloogia tabel'!$C$1:$T$51,MATCH($A201,'Tüpoloogia tabel'!$C$1:$T$1,0),FALSE)</f>
        <v>15.24390243902439</v>
      </c>
      <c r="Q201" s="335">
        <f t="shared" si="251"/>
        <v>3419.4867207661509</v>
      </c>
      <c r="R201" s="336">
        <f t="shared" si="268"/>
        <v>2619.9411232111515</v>
      </c>
      <c r="S201" s="14">
        <f t="shared" si="252"/>
        <v>2008.835983580424</v>
      </c>
      <c r="T201" s="336">
        <f t="shared" si="253"/>
        <v>2008.835983580424</v>
      </c>
      <c r="U201" s="4">
        <f t="shared" si="254"/>
        <v>39.599999999999973</v>
      </c>
      <c r="V201" s="337">
        <f t="shared" si="255"/>
        <v>759.94559755499972</v>
      </c>
      <c r="W201" s="338">
        <f t="shared" si="256"/>
        <v>2.7156876949994393</v>
      </c>
      <c r="X201" s="228">
        <f>VLOOKUP(X$4,'Tüpoloogia tabel'!$C$1:$T$51,MATCH($A201,'Tüpoloogia tabel'!$C$1:$T$1,0),FALSE)</f>
        <v>217.7103448275862</v>
      </c>
      <c r="Y201" s="228">
        <f>VLOOKUP(Y$4,'Tüpoloogia tabel'!$C$1:$T$51,MATCH($A201,'Tüpoloogia tabel'!$C$1:$T$1,0),FALSE)</f>
        <v>139.35862068965517</v>
      </c>
      <c r="Z201" s="229">
        <f>VLOOKUP(Z$4,'Tüpoloogia tabel'!$C$1:$T$51,MATCH($A201,'Tüpoloogia tabel'!$C$1:$T$1,0),FALSE)</f>
        <v>46.4</v>
      </c>
      <c r="AA201" s="235"/>
      <c r="AB201" s="235"/>
      <c r="AC201" s="15">
        <f>VLOOKUP(AC$4,'Tüpoloogia tabel'!$C$1:$T$51,MATCH($A201,'Tüpoloogia tabel'!$C$1:$T$1,0),FALSE)</f>
        <v>3.6636504065040651</v>
      </c>
      <c r="AD201" s="15">
        <f>VLOOKUP(AD$4,'Tüpoloogia tabel'!$C$1:$T$51,MATCH($A201,'Tüpoloogia tabel'!$C$1:$T$1,0),FALSE)</f>
        <v>2.5</v>
      </c>
      <c r="AE201" s="15">
        <f>VLOOKUP(AE$4,'Tüpoloogia tabel'!$C$1:$T$51,MATCH($A201,'Tüpoloogia tabel'!$C$1:$T$1,0),FALSE)</f>
        <v>2.2000000000000002</v>
      </c>
      <c r="AF201" s="15">
        <f>VLOOKUP(AF$4,'Tüpoloogia tabel'!$C$1:$T$51,MATCH($A201,'Tüpoloogia tabel'!$C$1:$T$1,0),FALSE)</f>
        <v>11.821259842519693</v>
      </c>
      <c r="AG201" s="15">
        <f>VLOOKUP(AG$4,'Tüpoloogia tabel'!$C$1:$T$51,MATCH($A201,'Tüpoloogia tabel'!$C$1:$T$1,0),FALSE)</f>
        <v>16.861008406980361</v>
      </c>
      <c r="AH201" s="15">
        <f>(VLOOKUP(AH$4,'Tüpoloogia tabel'!$C$1:$T$51,MATCH($A201,'Tüpoloogia tabel'!$C$1:$T$1,0),FALSE))*E201</f>
        <v>5</v>
      </c>
      <c r="AI201" s="15">
        <f>(VLOOKUP(AI$4,'Tüpoloogia tabel'!$C$1:$T$51,MATCH($A201,'Tüpoloogia tabel'!$C$1:$T$1,0),FALSE))*D201*E201</f>
        <v>10044.17991790212</v>
      </c>
      <c r="AJ201" s="15">
        <f t="shared" si="257"/>
        <v>360.86268782464657</v>
      </c>
      <c r="AK201" s="15">
        <f>VLOOKUP(AK$4,'Tüpoloogia tabel'!$C$1:$T$51,MATCH($A201,'Tüpoloogia tabel'!$C$1:$T$1,0),FALSE)</f>
        <v>0.8</v>
      </c>
      <c r="AL201" s="15">
        <f>VLOOKUP(AL$4,'Tüpoloogia tabel'!$C$1:$T$51,MATCH($A201,'Tüpoloogia tabel'!$C$1:$T$1,0),FALSE)</f>
        <v>0.8</v>
      </c>
      <c r="AM201" s="15">
        <f>VLOOKUP(AM$4,'Tüpoloogia tabel'!$C$1:$T$51,MATCH($A201,'Tüpoloogia tabel'!$C$1:$T$1,0),FALSE)</f>
        <v>0.7</v>
      </c>
      <c r="AN201" s="15">
        <f>VLOOKUP(AN$4,'Tüpoloogia tabel'!$C$1:$T$51,MATCH($A201,'Tüpoloogia tabel'!$C$1:$T$1,0),FALSE)</f>
        <v>0.7</v>
      </c>
      <c r="AO201" s="15">
        <f>VLOOKUP(AO$4,'Tüpoloogia tabel'!$C$1:$T$51,MATCH($A201,'Tüpoloogia tabel'!$C$1:$T$1,0),FALSE)</f>
        <v>2.99</v>
      </c>
      <c r="AP201" s="15">
        <f>VLOOKUP(AP$4,'Tüpoloogia tabel'!$C$1:$T$51,MATCH($A201,'Tüpoloogia tabel'!$C$1:$T$1,0),FALSE)</f>
        <v>2</v>
      </c>
      <c r="AQ201" s="15">
        <f>VLOOKUP(AQ$4,'Tüpoloogia tabel'!$C$1:$T$51,MATCH($A201,'Tüpoloogia tabel'!$C$1:$T$1,0),FALSE)</f>
        <v>2.9</v>
      </c>
      <c r="AR201" s="16">
        <f>VLOOKUP(AR$4,'Tüpoloogia tabel'!$C$1:$T$51,MATCH($A201,'Tüpoloogia tabel'!$C$1:$T$1,0),FALSE)</f>
        <v>0.26</v>
      </c>
      <c r="AS201" s="16">
        <f>VLOOKUP(AS$4,'Tüpoloogia tabel'!$C$1:$T$51,MATCH($A201,'Tüpoloogia tabel'!$C$1:$T$1,0),FALSE)</f>
        <v>0.49</v>
      </c>
      <c r="AT201" s="16">
        <f>VLOOKUP(AT$4,'Tüpoloogia tabel'!$C$1:$T$51,MATCH($A201,'Tüpoloogia tabel'!$C$1:$T$1,0),FALSE)</f>
        <v>0.40500000000000003</v>
      </c>
      <c r="AU201" s="16">
        <f>VLOOKUP(AU$4,'Tüpoloogia tabel'!$C$1:$T$51,MATCH($A201,'Tüpoloogia tabel'!$C$1:$T$1,0),FALSE)</f>
        <v>0.15</v>
      </c>
      <c r="AV201" s="16">
        <f>VLOOKUP(AV$4,'Tüpoloogia tabel'!$C$1:$T$51,MATCH($A201,'Tüpoloogia tabel'!$C$1:$T$1,0),FALSE)</f>
        <v>0.2</v>
      </c>
      <c r="AW201" s="16">
        <f>VLOOKUP(AW$4,'Tüpoloogia tabel'!$C$1:$T$51,MATCH($A201,'Tüpoloogia tabel'!$C$1:$T$1,0),FALSE)</f>
        <v>0.01</v>
      </c>
      <c r="AX201" s="16">
        <f>VLOOKUP(AX$4,'Tüpoloogia tabel'!$C$1:$T$51,MATCH($A201,'Tüpoloogia tabel'!$C$1:$T$1,0),FALSE)</f>
        <v>0</v>
      </c>
      <c r="AY201" s="16">
        <f>VLOOKUP(AY$4,'Tüpoloogia tabel'!$C$1:$T$51,MATCH($A201,'Tüpoloogia tabel'!$C$1:$T$1,0),FALSE)</f>
        <v>0.42</v>
      </c>
      <c r="AZ201" s="16">
        <f>VLOOKUP(AZ$4,'Tüpoloogia tabel'!$C$1:$T$51,MATCH($A201,'Tüpoloogia tabel'!$C$1:$T$1,0),FALSE)</f>
        <v>4.4000000000000004</v>
      </c>
      <c r="BA201" s="232">
        <f>VLOOKUP(BA$4,'Tüpoloogia tabel'!$C$1:$T$51,MATCH($A201,'Tüpoloogia tabel'!$C$1:$T$1,0),FALSE)</f>
        <v>0.30000000000000049</v>
      </c>
      <c r="BB201" s="232">
        <f>VLOOKUP(BB$4,'Tüpoloogia tabel'!$C$1:$T$51,MATCH($A201,'Tüpoloogia tabel'!$C$1:$T$1,0),FALSE)</f>
        <v>0.41499999999999998</v>
      </c>
      <c r="BC201" s="232">
        <f>VLOOKUP(BC$4,'Tüpoloogia tabel'!$C$1:$T$51,MATCH($A201,'Tüpoloogia tabel'!$C$1:$T$1,0),FALSE)</f>
        <v>0.35</v>
      </c>
      <c r="BD201" s="232">
        <f>VLOOKUP(BD$4,'Tüpoloogia tabel'!$C$1:$T$51,MATCH($A201,'Tüpoloogia tabel'!$C$1:$T$1,0),FALSE)</f>
        <v>0.35</v>
      </c>
      <c r="BE201" s="232">
        <f>VLOOKUP(BE$4,'Tüpoloogia tabel'!$C$1:$T$51,MATCH($A201,'Tüpoloogia tabel'!$C$1:$T$1,0),FALSE)</f>
        <v>0.30000000000000049</v>
      </c>
      <c r="BF201" s="16">
        <f>VLOOKUP(BF$4,'Tüpoloogia tabel'!$C$1:$T$51,MATCH($A201,'Tüpoloogia tabel'!$C$1:$T$1,0),FALSE)</f>
        <v>1.8000000000000023</v>
      </c>
      <c r="BG201" s="16">
        <f>VLOOKUP(BG$4,'Tüpoloogia tabel'!$C$1:$T$51,MATCH($A201,'Tüpoloogia tabel'!$C$1:$T$1,0),FALSE)</f>
        <v>2.1999999999999957</v>
      </c>
      <c r="BH201" s="16">
        <f>VLOOKUP(BH$4,'Tüpoloogia tabel'!$C$1:$T$51,MATCH($A201,'Tüpoloogia tabel'!$C$1:$T$1,0),FALSE)</f>
        <v>1.4599999999999991</v>
      </c>
      <c r="BI201" s="16">
        <f>VLOOKUP(BI$4,'Tüpoloogia tabel'!$C$1:$T$51,MATCH($A201,'Tüpoloogia tabel'!$C$1:$T$1,0),FALSE)</f>
        <v>1.5793333333333326</v>
      </c>
      <c r="BJ201" s="16">
        <f>VLOOKUP(BJ$4,'Tüpoloogia tabel'!$C$1:$T$51,MATCH($A201,'Tüpoloogia tabel'!$C$1:$T$1,0),FALSE)</f>
        <v>0.8</v>
      </c>
      <c r="BK201" s="16">
        <f>VLOOKUP(BK$4,'Tüpoloogia tabel'!$C$1:$T$51,MATCH($A201,'Tüpoloogia tabel'!$C$1:$T$1,0),FALSE)</f>
        <v>2.0649999999999999</v>
      </c>
      <c r="BL201" s="216">
        <f t="shared" si="258"/>
        <v>6784.2926288050567</v>
      </c>
      <c r="BM201" s="1">
        <v>4</v>
      </c>
      <c r="BN201" s="1">
        <v>0</v>
      </c>
      <c r="BO201" s="1">
        <f t="shared" si="259"/>
        <v>20</v>
      </c>
      <c r="BP201" s="217">
        <f t="shared" si="260"/>
        <v>360.86268782464657</v>
      </c>
      <c r="BQ201" s="217">
        <f t="shared" ref="BQ201:BS201" si="275">BP201</f>
        <v>360.86268782464657</v>
      </c>
      <c r="BR201" s="217">
        <f t="shared" si="275"/>
        <v>360.86268782464657</v>
      </c>
      <c r="BS201" s="217">
        <f t="shared" si="275"/>
        <v>360.86268782464657</v>
      </c>
      <c r="BT201" s="217">
        <f t="shared" si="262"/>
        <v>360.86268782464657</v>
      </c>
      <c r="BU201" s="217">
        <f t="shared" si="263"/>
        <v>905.88217502448163</v>
      </c>
      <c r="BV201" s="217">
        <f t="shared" si="264"/>
        <v>1001.6919396234598</v>
      </c>
      <c r="BW201" s="217">
        <f t="shared" si="265"/>
        <v>806.62075029685525</v>
      </c>
      <c r="BX201" s="216">
        <f t="shared" si="266"/>
        <v>0.55288471988715127</v>
      </c>
      <c r="BY201" s="216">
        <f t="shared" si="270"/>
        <v>666.77897218390444</v>
      </c>
      <c r="BZ201" s="216">
        <f t="shared" si="271"/>
        <v>8257.6923512858157</v>
      </c>
      <c r="CA201" s="216">
        <f t="shared" si="272"/>
        <v>7451.0716009889611</v>
      </c>
      <c r="CB201" s="218">
        <f t="shared" si="267"/>
        <v>2.4504162422828344</v>
      </c>
    </row>
    <row r="202" spans="1:81" x14ac:dyDescent="0.25">
      <c r="A202" s="248" t="s">
        <v>475</v>
      </c>
      <c r="B202" s="231" t="s">
        <v>730</v>
      </c>
      <c r="C202" s="231" t="s">
        <v>462</v>
      </c>
      <c r="D202" s="249">
        <v>10</v>
      </c>
      <c r="E202" s="249">
        <v>3</v>
      </c>
      <c r="F202" s="250"/>
      <c r="G202" s="15">
        <f>(VLOOKUP(G$4,'Tüpoloogia tabel'!$C$1:$T$51,MATCH($A202,'Tüpoloogia tabel'!$C$1:$T$1,0),FALSE))*D202</f>
        <v>2008.835983580424</v>
      </c>
      <c r="H202" s="15">
        <f>(VLOOKUP(H$4,'Tüpoloogia tabel'!$C$1:$T$51,MATCH($A202,'Tüpoloogia tabel'!$C$1:$T$1,0),FALSE))*D202*E202</f>
        <v>73.852097851335657</v>
      </c>
      <c r="I202" s="15">
        <f>(VLOOKUP(I$4,'Tüpoloogia tabel'!$C$1:$T$51,MATCH($A202,'Tüpoloogia tabel'!$C$1:$T$1,0),FALSE))*D202*E202</f>
        <v>256.76465250734446</v>
      </c>
      <c r="J202" s="15">
        <f>(VLOOKUP(J$4,'Tüpoloogia tabel'!$C$1:$T$51,MATCH($A202,'Tüpoloogia tabel'!$C$1:$T$1,0),FALSE))*D202*E202</f>
        <v>5702.4147958939702</v>
      </c>
      <c r="K202" s="15">
        <f>(VLOOKUP(K$4,'Tüpoloogia tabel'!$C$1:$T$51,MATCH($A202,'Tüpoloogia tabel'!$C$1:$T$1,0),FALSE))*D202*E202</f>
        <v>4561.1056638570071</v>
      </c>
      <c r="L202" s="244">
        <f>VLOOKUP(L$4,'Tüpoloogia tabel'!$C$1:$T$51,MATCH($A202,'Tüpoloogia tabel'!$C$1:$T$1,0),FALSE)</f>
        <v>38.414634146341463</v>
      </c>
      <c r="M202" s="228">
        <f>VLOOKUP(M$4,'Tüpoloogia tabel'!$C$1:$T$51,MATCH($A202,'Tüpoloogia tabel'!$C$1:$T$1,0),FALSE)</f>
        <v>58.536585365853654</v>
      </c>
      <c r="N202" s="228">
        <f>VLOOKUP(N$4,'Tüpoloogia tabel'!$C$1:$T$51,MATCH($A202,'Tüpoloogia tabel'!$C$1:$T$1,0),FALSE)</f>
        <v>95.121951219512198</v>
      </c>
      <c r="O202" s="245">
        <f>VLOOKUP(O$4,'Tüpoloogia tabel'!$C$1:$T$51,MATCH($A202,'Tüpoloogia tabel'!$C$1:$T$1,0),FALSE)</f>
        <v>0.22223966917021121</v>
      </c>
      <c r="P202" s="228">
        <f>VLOOKUP(P$4,'Tüpoloogia tabel'!$C$1:$T$51,MATCH($A202,'Tüpoloogia tabel'!$C$1:$T$1,0),FALSE)</f>
        <v>15.24390243902439</v>
      </c>
      <c r="Q202" s="335">
        <f t="shared" si="251"/>
        <v>7658.3813421962795</v>
      </c>
      <c r="R202" s="336">
        <f t="shared" si="268"/>
        <v>5916.7852063272603</v>
      </c>
      <c r="S202" s="14">
        <f t="shared" si="252"/>
        <v>2008.835983580424</v>
      </c>
      <c r="T202" s="336">
        <f t="shared" si="253"/>
        <v>2008.835983580424</v>
      </c>
      <c r="U202" s="4">
        <f t="shared" si="254"/>
        <v>39.599999999999973</v>
      </c>
      <c r="V202" s="337">
        <f t="shared" si="255"/>
        <v>1701.9961358690193</v>
      </c>
      <c r="W202" s="338">
        <f t="shared" si="256"/>
        <v>3.1043736593703519</v>
      </c>
      <c r="X202" s="228">
        <f>VLOOKUP(X$4,'Tüpoloogia tabel'!$C$1:$T$51,MATCH($A202,'Tüpoloogia tabel'!$C$1:$T$1,0),FALSE)</f>
        <v>217.7103448275862</v>
      </c>
      <c r="Y202" s="228">
        <f>VLOOKUP(Y$4,'Tüpoloogia tabel'!$C$1:$T$51,MATCH($A202,'Tüpoloogia tabel'!$C$1:$T$1,0),FALSE)</f>
        <v>139.35862068965517</v>
      </c>
      <c r="Z202" s="229">
        <f>VLOOKUP(Z$4,'Tüpoloogia tabel'!$C$1:$T$51,MATCH($A202,'Tüpoloogia tabel'!$C$1:$T$1,0),FALSE)</f>
        <v>46.4</v>
      </c>
      <c r="AA202" s="235"/>
      <c r="AB202" s="235"/>
      <c r="AC202" s="15">
        <f>VLOOKUP(AC$4,'Tüpoloogia tabel'!$C$1:$T$51,MATCH($A202,'Tüpoloogia tabel'!$C$1:$T$1,0),FALSE)</f>
        <v>3.6636504065040651</v>
      </c>
      <c r="AD202" s="15">
        <f>VLOOKUP(AD$4,'Tüpoloogia tabel'!$C$1:$T$51,MATCH($A202,'Tüpoloogia tabel'!$C$1:$T$1,0),FALSE)</f>
        <v>2.5</v>
      </c>
      <c r="AE202" s="15">
        <f>VLOOKUP(AE$4,'Tüpoloogia tabel'!$C$1:$T$51,MATCH($A202,'Tüpoloogia tabel'!$C$1:$T$1,0),FALSE)</f>
        <v>2.2000000000000002</v>
      </c>
      <c r="AF202" s="15">
        <f>VLOOKUP(AF$4,'Tüpoloogia tabel'!$C$1:$T$51,MATCH($A202,'Tüpoloogia tabel'!$C$1:$T$1,0),FALSE)</f>
        <v>11.821259842519693</v>
      </c>
      <c r="AG202" s="15">
        <f>VLOOKUP(AG$4,'Tüpoloogia tabel'!$C$1:$T$51,MATCH($A202,'Tüpoloogia tabel'!$C$1:$T$1,0),FALSE)</f>
        <v>16.861008406980361</v>
      </c>
      <c r="AH202" s="15">
        <f>(VLOOKUP(AH$4,'Tüpoloogia tabel'!$C$1:$T$51,MATCH($A202,'Tüpoloogia tabel'!$C$1:$T$1,0),FALSE))*E202</f>
        <v>7.5</v>
      </c>
      <c r="AI202" s="15">
        <f>(VLOOKUP(AI$4,'Tüpoloogia tabel'!$C$1:$T$51,MATCH($A202,'Tüpoloogia tabel'!$C$1:$T$1,0),FALSE))*D202*E202</f>
        <v>15066.269876853181</v>
      </c>
      <c r="AJ202" s="15">
        <f t="shared" si="257"/>
        <v>360.86268782464657</v>
      </c>
      <c r="AK202" s="15">
        <f>VLOOKUP(AK$4,'Tüpoloogia tabel'!$C$1:$T$51,MATCH($A202,'Tüpoloogia tabel'!$C$1:$T$1,0),FALSE)</f>
        <v>0.8</v>
      </c>
      <c r="AL202" s="15">
        <f>VLOOKUP(AL$4,'Tüpoloogia tabel'!$C$1:$T$51,MATCH($A202,'Tüpoloogia tabel'!$C$1:$T$1,0),FALSE)</f>
        <v>0.8</v>
      </c>
      <c r="AM202" s="15">
        <f>VLOOKUP(AM$4,'Tüpoloogia tabel'!$C$1:$T$51,MATCH($A202,'Tüpoloogia tabel'!$C$1:$T$1,0),FALSE)</f>
        <v>0.7</v>
      </c>
      <c r="AN202" s="15">
        <f>VLOOKUP(AN$4,'Tüpoloogia tabel'!$C$1:$T$51,MATCH($A202,'Tüpoloogia tabel'!$C$1:$T$1,0),FALSE)</f>
        <v>0.7</v>
      </c>
      <c r="AO202" s="15">
        <f>VLOOKUP(AO$4,'Tüpoloogia tabel'!$C$1:$T$51,MATCH($A202,'Tüpoloogia tabel'!$C$1:$T$1,0),FALSE)</f>
        <v>2.99</v>
      </c>
      <c r="AP202" s="15">
        <f>VLOOKUP(AP$4,'Tüpoloogia tabel'!$C$1:$T$51,MATCH($A202,'Tüpoloogia tabel'!$C$1:$T$1,0),FALSE)</f>
        <v>2</v>
      </c>
      <c r="AQ202" s="15">
        <f>VLOOKUP(AQ$4,'Tüpoloogia tabel'!$C$1:$T$51,MATCH($A202,'Tüpoloogia tabel'!$C$1:$T$1,0),FALSE)</f>
        <v>2.9</v>
      </c>
      <c r="AR202" s="16">
        <f>VLOOKUP(AR$4,'Tüpoloogia tabel'!$C$1:$T$51,MATCH($A202,'Tüpoloogia tabel'!$C$1:$T$1,0),FALSE)</f>
        <v>0.26</v>
      </c>
      <c r="AS202" s="16">
        <f>VLOOKUP(AS$4,'Tüpoloogia tabel'!$C$1:$T$51,MATCH($A202,'Tüpoloogia tabel'!$C$1:$T$1,0),FALSE)</f>
        <v>0.49</v>
      </c>
      <c r="AT202" s="16">
        <f>VLOOKUP(AT$4,'Tüpoloogia tabel'!$C$1:$T$51,MATCH($A202,'Tüpoloogia tabel'!$C$1:$T$1,0),FALSE)</f>
        <v>0.40500000000000003</v>
      </c>
      <c r="AU202" s="16">
        <f>VLOOKUP(AU$4,'Tüpoloogia tabel'!$C$1:$T$51,MATCH($A202,'Tüpoloogia tabel'!$C$1:$T$1,0),FALSE)</f>
        <v>0.15</v>
      </c>
      <c r="AV202" s="16">
        <f>VLOOKUP(AV$4,'Tüpoloogia tabel'!$C$1:$T$51,MATCH($A202,'Tüpoloogia tabel'!$C$1:$T$1,0),FALSE)</f>
        <v>0.2</v>
      </c>
      <c r="AW202" s="16">
        <f>VLOOKUP(AW$4,'Tüpoloogia tabel'!$C$1:$T$51,MATCH($A202,'Tüpoloogia tabel'!$C$1:$T$1,0),FALSE)</f>
        <v>0.01</v>
      </c>
      <c r="AX202" s="16">
        <f>VLOOKUP(AX$4,'Tüpoloogia tabel'!$C$1:$T$51,MATCH($A202,'Tüpoloogia tabel'!$C$1:$T$1,0),FALSE)</f>
        <v>0</v>
      </c>
      <c r="AY202" s="16">
        <f>VLOOKUP(AY$4,'Tüpoloogia tabel'!$C$1:$T$51,MATCH($A202,'Tüpoloogia tabel'!$C$1:$T$1,0),FALSE)</f>
        <v>0.42</v>
      </c>
      <c r="AZ202" s="16">
        <f>VLOOKUP(AZ$4,'Tüpoloogia tabel'!$C$1:$T$51,MATCH($A202,'Tüpoloogia tabel'!$C$1:$T$1,0),FALSE)</f>
        <v>4.4000000000000004</v>
      </c>
      <c r="BA202" s="232">
        <f>VLOOKUP(BA$4,'Tüpoloogia tabel'!$C$1:$T$51,MATCH($A202,'Tüpoloogia tabel'!$C$1:$T$1,0),FALSE)</f>
        <v>0.30000000000000049</v>
      </c>
      <c r="BB202" s="232">
        <f>VLOOKUP(BB$4,'Tüpoloogia tabel'!$C$1:$T$51,MATCH($A202,'Tüpoloogia tabel'!$C$1:$T$1,0),FALSE)</f>
        <v>0.41499999999999998</v>
      </c>
      <c r="BC202" s="232">
        <f>VLOOKUP(BC$4,'Tüpoloogia tabel'!$C$1:$T$51,MATCH($A202,'Tüpoloogia tabel'!$C$1:$T$1,0),FALSE)</f>
        <v>0.35</v>
      </c>
      <c r="BD202" s="232">
        <f>VLOOKUP(BD$4,'Tüpoloogia tabel'!$C$1:$T$51,MATCH($A202,'Tüpoloogia tabel'!$C$1:$T$1,0),FALSE)</f>
        <v>0.35</v>
      </c>
      <c r="BE202" s="232">
        <f>VLOOKUP(BE$4,'Tüpoloogia tabel'!$C$1:$T$51,MATCH($A202,'Tüpoloogia tabel'!$C$1:$T$1,0),FALSE)</f>
        <v>0.30000000000000049</v>
      </c>
      <c r="BF202" s="16">
        <f>VLOOKUP(BF$4,'Tüpoloogia tabel'!$C$1:$T$51,MATCH($A202,'Tüpoloogia tabel'!$C$1:$T$1,0),FALSE)</f>
        <v>1.8000000000000023</v>
      </c>
      <c r="BG202" s="16">
        <f>VLOOKUP(BG$4,'Tüpoloogia tabel'!$C$1:$T$51,MATCH($A202,'Tüpoloogia tabel'!$C$1:$T$1,0),FALSE)</f>
        <v>2.1999999999999957</v>
      </c>
      <c r="BH202" s="16">
        <f>VLOOKUP(BH$4,'Tüpoloogia tabel'!$C$1:$T$51,MATCH($A202,'Tüpoloogia tabel'!$C$1:$T$1,0),FALSE)</f>
        <v>1.4599999999999991</v>
      </c>
      <c r="BI202" s="16">
        <f>VLOOKUP(BI$4,'Tüpoloogia tabel'!$C$1:$T$51,MATCH($A202,'Tüpoloogia tabel'!$C$1:$T$1,0),FALSE)</f>
        <v>1.5793333333333326</v>
      </c>
      <c r="BJ202" s="16">
        <f>VLOOKUP(BJ$4,'Tüpoloogia tabel'!$C$1:$T$51,MATCH($A202,'Tüpoloogia tabel'!$C$1:$T$1,0),FALSE)</f>
        <v>0.8</v>
      </c>
      <c r="BK202" s="16">
        <f>VLOOKUP(BK$4,'Tüpoloogia tabel'!$C$1:$T$51,MATCH($A202,'Tüpoloogia tabel'!$C$1:$T$1,0),FALSE)</f>
        <v>2.0649999999999999</v>
      </c>
      <c r="BL202" s="216">
        <f t="shared" si="258"/>
        <v>11400.074025757385</v>
      </c>
      <c r="BM202" s="1">
        <v>4</v>
      </c>
      <c r="BN202" s="1">
        <v>0</v>
      </c>
      <c r="BO202" s="1">
        <f t="shared" si="259"/>
        <v>30</v>
      </c>
      <c r="BP202" s="217">
        <f t="shared" si="260"/>
        <v>360.86268782464657</v>
      </c>
      <c r="BQ202" s="217">
        <f t="shared" ref="BQ202:BS202" si="276">BP202</f>
        <v>360.86268782464657</v>
      </c>
      <c r="BR202" s="217">
        <f t="shared" si="276"/>
        <v>360.86268782464657</v>
      </c>
      <c r="BS202" s="217">
        <f t="shared" si="276"/>
        <v>360.86268782464657</v>
      </c>
      <c r="BT202" s="217">
        <f t="shared" si="262"/>
        <v>721.72537564929314</v>
      </c>
      <c r="BU202" s="217">
        <f t="shared" si="263"/>
        <v>2000.7348938050836</v>
      </c>
      <c r="BV202" s="217">
        <f t="shared" si="264"/>
        <v>2243.4182342202257</v>
      </c>
      <c r="BW202" s="217">
        <f t="shared" si="265"/>
        <v>1334.3544209057434</v>
      </c>
      <c r="BX202" s="216">
        <f t="shared" si="266"/>
        <v>1.181548784261597</v>
      </c>
      <c r="BY202" s="216">
        <f t="shared" si="270"/>
        <v>1424.947833819486</v>
      </c>
      <c r="BZ202" s="216">
        <f t="shared" si="271"/>
        <v>14159.376280482615</v>
      </c>
      <c r="CA202" s="216">
        <f t="shared" si="272"/>
        <v>12825.021859576871</v>
      </c>
      <c r="CB202" s="218">
        <f t="shared" si="267"/>
        <v>2.8118230106363398</v>
      </c>
    </row>
    <row r="203" spans="1:81" x14ac:dyDescent="0.25">
      <c r="A203" s="248" t="s">
        <v>475</v>
      </c>
      <c r="B203" s="231" t="s">
        <v>731</v>
      </c>
      <c r="C203" s="231" t="s">
        <v>462</v>
      </c>
      <c r="D203" s="249">
        <v>10</v>
      </c>
      <c r="E203" s="249">
        <v>4</v>
      </c>
      <c r="F203" s="250"/>
      <c r="G203" s="15">
        <f>(VLOOKUP(G$4,'Tüpoloogia tabel'!$C$1:$T$51,MATCH($A203,'Tüpoloogia tabel'!$C$1:$T$1,0),FALSE))*D203</f>
        <v>2008.835983580424</v>
      </c>
      <c r="H203" s="15">
        <f>(VLOOKUP(H$4,'Tüpoloogia tabel'!$C$1:$T$51,MATCH($A203,'Tüpoloogia tabel'!$C$1:$T$1,0),FALSE))*D203*E203</f>
        <v>98.469463801780876</v>
      </c>
      <c r="I203" s="15">
        <f>(VLOOKUP(I$4,'Tüpoloogia tabel'!$C$1:$T$51,MATCH($A203,'Tüpoloogia tabel'!$C$1:$T$1,0),FALSE))*D203*E203</f>
        <v>342.35287000979264</v>
      </c>
      <c r="J203" s="15">
        <f>(VLOOKUP(J$4,'Tüpoloogia tabel'!$C$1:$T$51,MATCH($A203,'Tüpoloogia tabel'!$C$1:$T$1,0),FALSE))*D203*E203</f>
        <v>7603.2197278586264</v>
      </c>
      <c r="K203" s="15">
        <f>(VLOOKUP(K$4,'Tüpoloogia tabel'!$C$1:$T$51,MATCH($A203,'Tüpoloogia tabel'!$C$1:$T$1,0),FALSE))*D203*E203</f>
        <v>6081.4742184760098</v>
      </c>
      <c r="L203" s="244">
        <f>VLOOKUP(L$4,'Tüpoloogia tabel'!$C$1:$T$51,MATCH($A203,'Tüpoloogia tabel'!$C$1:$T$1,0),FALSE)</f>
        <v>38.414634146341463</v>
      </c>
      <c r="M203" s="228">
        <f>VLOOKUP(M$4,'Tüpoloogia tabel'!$C$1:$T$51,MATCH($A203,'Tüpoloogia tabel'!$C$1:$T$1,0),FALSE)</f>
        <v>58.536585365853654</v>
      </c>
      <c r="N203" s="228">
        <f>VLOOKUP(N$4,'Tüpoloogia tabel'!$C$1:$T$51,MATCH($A203,'Tüpoloogia tabel'!$C$1:$T$1,0),FALSE)</f>
        <v>95.121951219512198</v>
      </c>
      <c r="O203" s="245">
        <f>VLOOKUP(O$4,'Tüpoloogia tabel'!$C$1:$T$51,MATCH($A203,'Tüpoloogia tabel'!$C$1:$T$1,0),FALSE)</f>
        <v>0.22223966917021121</v>
      </c>
      <c r="P203" s="228">
        <f>VLOOKUP(P$4,'Tüpoloogia tabel'!$C$1:$T$51,MATCH($A203,'Tüpoloogia tabel'!$C$1:$T$1,0),FALSE)</f>
        <v>15.24390243902439</v>
      </c>
      <c r="Q203" s="335">
        <f t="shared" si="251"/>
        <v>13583.376804324447</v>
      </c>
      <c r="R203" s="336">
        <f t="shared" si="268"/>
        <v>10525.011637117061</v>
      </c>
      <c r="S203" s="14">
        <f t="shared" si="252"/>
        <v>2008.835983580424</v>
      </c>
      <c r="T203" s="336">
        <f t="shared" si="253"/>
        <v>2008.835983580424</v>
      </c>
      <c r="U203" s="4">
        <f t="shared" si="254"/>
        <v>39.599999999999973</v>
      </c>
      <c r="V203" s="337">
        <f t="shared" si="255"/>
        <v>3018.7651672073857</v>
      </c>
      <c r="W203" s="338">
        <f t="shared" si="256"/>
        <v>3.6536695027146844</v>
      </c>
      <c r="X203" s="228">
        <f>VLOOKUP(X$4,'Tüpoloogia tabel'!$C$1:$T$51,MATCH($A203,'Tüpoloogia tabel'!$C$1:$T$1,0),FALSE)</f>
        <v>217.7103448275862</v>
      </c>
      <c r="Y203" s="228">
        <f>VLOOKUP(Y$4,'Tüpoloogia tabel'!$C$1:$T$51,MATCH($A203,'Tüpoloogia tabel'!$C$1:$T$1,0),FALSE)</f>
        <v>139.35862068965517</v>
      </c>
      <c r="Z203" s="229">
        <f>VLOOKUP(Z$4,'Tüpoloogia tabel'!$C$1:$T$51,MATCH($A203,'Tüpoloogia tabel'!$C$1:$T$1,0),FALSE)</f>
        <v>46.4</v>
      </c>
      <c r="AA203" s="235"/>
      <c r="AB203" s="235"/>
      <c r="AC203" s="15">
        <f>VLOOKUP(AC$4,'Tüpoloogia tabel'!$C$1:$T$51,MATCH($A203,'Tüpoloogia tabel'!$C$1:$T$1,0),FALSE)</f>
        <v>3.6636504065040651</v>
      </c>
      <c r="AD203" s="15">
        <f>VLOOKUP(AD$4,'Tüpoloogia tabel'!$C$1:$T$51,MATCH($A203,'Tüpoloogia tabel'!$C$1:$T$1,0),FALSE)</f>
        <v>2.5</v>
      </c>
      <c r="AE203" s="15">
        <f>VLOOKUP(AE$4,'Tüpoloogia tabel'!$C$1:$T$51,MATCH($A203,'Tüpoloogia tabel'!$C$1:$T$1,0),FALSE)</f>
        <v>2.2000000000000002</v>
      </c>
      <c r="AF203" s="15">
        <f>VLOOKUP(AF$4,'Tüpoloogia tabel'!$C$1:$T$51,MATCH($A203,'Tüpoloogia tabel'!$C$1:$T$1,0),FALSE)</f>
        <v>11.821259842519693</v>
      </c>
      <c r="AG203" s="15">
        <f>VLOOKUP(AG$4,'Tüpoloogia tabel'!$C$1:$T$51,MATCH($A203,'Tüpoloogia tabel'!$C$1:$T$1,0),FALSE)</f>
        <v>16.861008406980361</v>
      </c>
      <c r="AH203" s="15">
        <f>(VLOOKUP(AH$4,'Tüpoloogia tabel'!$C$1:$T$51,MATCH($A203,'Tüpoloogia tabel'!$C$1:$T$1,0),FALSE))*E203</f>
        <v>10</v>
      </c>
      <c r="AI203" s="15">
        <f>(VLOOKUP(AI$4,'Tüpoloogia tabel'!$C$1:$T$51,MATCH($A203,'Tüpoloogia tabel'!$C$1:$T$1,0),FALSE))*D203*E203</f>
        <v>20088.35983580424</v>
      </c>
      <c r="AJ203" s="15">
        <f t="shared" si="257"/>
        <v>360.86268782464657</v>
      </c>
      <c r="AK203" s="15">
        <f>VLOOKUP(AK$4,'Tüpoloogia tabel'!$C$1:$T$51,MATCH($A203,'Tüpoloogia tabel'!$C$1:$T$1,0),FALSE)</f>
        <v>0.8</v>
      </c>
      <c r="AL203" s="15">
        <f>VLOOKUP(AL$4,'Tüpoloogia tabel'!$C$1:$T$51,MATCH($A203,'Tüpoloogia tabel'!$C$1:$T$1,0),FALSE)</f>
        <v>0.8</v>
      </c>
      <c r="AM203" s="15">
        <f>VLOOKUP(AM$4,'Tüpoloogia tabel'!$C$1:$T$51,MATCH($A203,'Tüpoloogia tabel'!$C$1:$T$1,0),FALSE)</f>
        <v>0.7</v>
      </c>
      <c r="AN203" s="15">
        <f>VLOOKUP(AN$4,'Tüpoloogia tabel'!$C$1:$T$51,MATCH($A203,'Tüpoloogia tabel'!$C$1:$T$1,0),FALSE)</f>
        <v>0.7</v>
      </c>
      <c r="AO203" s="15">
        <f>VLOOKUP(AO$4,'Tüpoloogia tabel'!$C$1:$T$51,MATCH($A203,'Tüpoloogia tabel'!$C$1:$T$1,0),FALSE)</f>
        <v>2.99</v>
      </c>
      <c r="AP203" s="15">
        <f>VLOOKUP(AP$4,'Tüpoloogia tabel'!$C$1:$T$51,MATCH($A203,'Tüpoloogia tabel'!$C$1:$T$1,0),FALSE)</f>
        <v>2</v>
      </c>
      <c r="AQ203" s="15">
        <f>VLOOKUP(AQ$4,'Tüpoloogia tabel'!$C$1:$T$51,MATCH($A203,'Tüpoloogia tabel'!$C$1:$T$1,0),FALSE)</f>
        <v>2.9</v>
      </c>
      <c r="AR203" s="16">
        <f>VLOOKUP(AR$4,'Tüpoloogia tabel'!$C$1:$T$51,MATCH($A203,'Tüpoloogia tabel'!$C$1:$T$1,0),FALSE)</f>
        <v>0.26</v>
      </c>
      <c r="AS203" s="16">
        <f>VLOOKUP(AS$4,'Tüpoloogia tabel'!$C$1:$T$51,MATCH($A203,'Tüpoloogia tabel'!$C$1:$T$1,0),FALSE)</f>
        <v>0.49</v>
      </c>
      <c r="AT203" s="16">
        <f>VLOOKUP(AT$4,'Tüpoloogia tabel'!$C$1:$T$51,MATCH($A203,'Tüpoloogia tabel'!$C$1:$T$1,0),FALSE)</f>
        <v>0.40500000000000003</v>
      </c>
      <c r="AU203" s="16">
        <f>VLOOKUP(AU$4,'Tüpoloogia tabel'!$C$1:$T$51,MATCH($A203,'Tüpoloogia tabel'!$C$1:$T$1,0),FALSE)</f>
        <v>0.15</v>
      </c>
      <c r="AV203" s="16">
        <f>VLOOKUP(AV$4,'Tüpoloogia tabel'!$C$1:$T$51,MATCH($A203,'Tüpoloogia tabel'!$C$1:$T$1,0),FALSE)</f>
        <v>0.2</v>
      </c>
      <c r="AW203" s="16">
        <f>VLOOKUP(AW$4,'Tüpoloogia tabel'!$C$1:$T$51,MATCH($A203,'Tüpoloogia tabel'!$C$1:$T$1,0),FALSE)</f>
        <v>0.01</v>
      </c>
      <c r="AX203" s="16">
        <f>VLOOKUP(AX$4,'Tüpoloogia tabel'!$C$1:$T$51,MATCH($A203,'Tüpoloogia tabel'!$C$1:$T$1,0),FALSE)</f>
        <v>0</v>
      </c>
      <c r="AY203" s="16">
        <f>VLOOKUP(AY$4,'Tüpoloogia tabel'!$C$1:$T$51,MATCH($A203,'Tüpoloogia tabel'!$C$1:$T$1,0),FALSE)</f>
        <v>0.42</v>
      </c>
      <c r="AZ203" s="16">
        <f>VLOOKUP(AZ$4,'Tüpoloogia tabel'!$C$1:$T$51,MATCH($A203,'Tüpoloogia tabel'!$C$1:$T$1,0),FALSE)</f>
        <v>4.4000000000000004</v>
      </c>
      <c r="BA203" s="232">
        <f>VLOOKUP(BA$4,'Tüpoloogia tabel'!$C$1:$T$51,MATCH($A203,'Tüpoloogia tabel'!$C$1:$T$1,0),FALSE)</f>
        <v>0.30000000000000049</v>
      </c>
      <c r="BB203" s="232">
        <f>VLOOKUP(BB$4,'Tüpoloogia tabel'!$C$1:$T$51,MATCH($A203,'Tüpoloogia tabel'!$C$1:$T$1,0),FALSE)</f>
        <v>0.41499999999999998</v>
      </c>
      <c r="BC203" s="232">
        <f>VLOOKUP(BC$4,'Tüpoloogia tabel'!$C$1:$T$51,MATCH($A203,'Tüpoloogia tabel'!$C$1:$T$1,0),FALSE)</f>
        <v>0.35</v>
      </c>
      <c r="BD203" s="232">
        <f>VLOOKUP(BD$4,'Tüpoloogia tabel'!$C$1:$T$51,MATCH($A203,'Tüpoloogia tabel'!$C$1:$T$1,0),FALSE)</f>
        <v>0.35</v>
      </c>
      <c r="BE203" s="232">
        <f>VLOOKUP(BE$4,'Tüpoloogia tabel'!$C$1:$T$51,MATCH($A203,'Tüpoloogia tabel'!$C$1:$T$1,0),FALSE)</f>
        <v>0.30000000000000049</v>
      </c>
      <c r="BF203" s="16">
        <f>VLOOKUP(BF$4,'Tüpoloogia tabel'!$C$1:$T$51,MATCH($A203,'Tüpoloogia tabel'!$C$1:$T$1,0),FALSE)</f>
        <v>1.8000000000000023</v>
      </c>
      <c r="BG203" s="16">
        <f>VLOOKUP(BG$4,'Tüpoloogia tabel'!$C$1:$T$51,MATCH($A203,'Tüpoloogia tabel'!$C$1:$T$1,0),FALSE)</f>
        <v>2.1999999999999957</v>
      </c>
      <c r="BH203" s="16">
        <f>VLOOKUP(BH$4,'Tüpoloogia tabel'!$C$1:$T$51,MATCH($A203,'Tüpoloogia tabel'!$C$1:$T$1,0),FALSE)</f>
        <v>1.4599999999999991</v>
      </c>
      <c r="BI203" s="16">
        <f>VLOOKUP(BI$4,'Tüpoloogia tabel'!$C$1:$T$51,MATCH($A203,'Tüpoloogia tabel'!$C$1:$T$1,0),FALSE)</f>
        <v>1.5793333333333326</v>
      </c>
      <c r="BJ203" s="16">
        <f>VLOOKUP(BJ$4,'Tüpoloogia tabel'!$C$1:$T$51,MATCH($A203,'Tüpoloogia tabel'!$C$1:$T$1,0),FALSE)</f>
        <v>0.8</v>
      </c>
      <c r="BK203" s="16">
        <f>VLOOKUP(BK$4,'Tüpoloogia tabel'!$C$1:$T$51,MATCH($A203,'Tüpoloogia tabel'!$C$1:$T$1,0),FALSE)</f>
        <v>2.0649999999999999</v>
      </c>
      <c r="BL203" s="216">
        <f t="shared" si="258"/>
        <v>17851.870136199796</v>
      </c>
      <c r="BM203" s="1">
        <v>4</v>
      </c>
      <c r="BN203" s="1">
        <v>0</v>
      </c>
      <c r="BO203" s="1">
        <f t="shared" si="259"/>
        <v>40</v>
      </c>
      <c r="BP203" s="217">
        <f t="shared" si="260"/>
        <v>360.86268782464657</v>
      </c>
      <c r="BQ203" s="217">
        <f t="shared" ref="BQ203:BS203" si="277">BP203</f>
        <v>360.86268782464657</v>
      </c>
      <c r="BR203" s="217">
        <f t="shared" si="277"/>
        <v>360.86268782464657</v>
      </c>
      <c r="BS203" s="217">
        <f t="shared" si="277"/>
        <v>360.86268782464657</v>
      </c>
      <c r="BT203" s="217">
        <f t="shared" si="262"/>
        <v>1082.5880634739397</v>
      </c>
      <c r="BU203" s="217">
        <f t="shared" si="263"/>
        <v>3523.5287000979265</v>
      </c>
      <c r="BV203" s="217">
        <f t="shared" si="264"/>
        <v>3979.0647453403485</v>
      </c>
      <c r="BW203" s="217">
        <f t="shared" si="265"/>
        <v>2069.5345824544415</v>
      </c>
      <c r="BX203" s="216">
        <f t="shared" si="266"/>
        <v>1.9057148962994839</v>
      </c>
      <c r="BY203" s="216">
        <f t="shared" si="270"/>
        <v>2298.2921649371774</v>
      </c>
      <c r="BZ203" s="216">
        <f t="shared" si="271"/>
        <v>22219.696883591416</v>
      </c>
      <c r="CA203" s="216">
        <f t="shared" si="272"/>
        <v>20150.162301136974</v>
      </c>
      <c r="CB203" s="218">
        <f t="shared" si="267"/>
        <v>3.3133680382824204</v>
      </c>
    </row>
    <row r="204" spans="1:81" s="220" customFormat="1" ht="15.75" thickBot="1" x14ac:dyDescent="0.3">
      <c r="A204" s="248" t="s">
        <v>475</v>
      </c>
      <c r="B204" s="231" t="s">
        <v>732</v>
      </c>
      <c r="C204" s="231" t="s">
        <v>462</v>
      </c>
      <c r="D204" s="249">
        <v>10</v>
      </c>
      <c r="E204" s="249">
        <v>5</v>
      </c>
      <c r="F204" s="250"/>
      <c r="G204" s="15">
        <f>(VLOOKUP(G$4,'Tüpoloogia tabel'!$C$1:$T$51,MATCH($A204,'Tüpoloogia tabel'!$C$1:$T$1,0),FALSE))*D204</f>
        <v>2008.835983580424</v>
      </c>
      <c r="H204" s="15">
        <f>(VLOOKUP(H$4,'Tüpoloogia tabel'!$C$1:$T$51,MATCH($A204,'Tüpoloogia tabel'!$C$1:$T$1,0),FALSE))*D204*E204</f>
        <v>123.08682975222609</v>
      </c>
      <c r="I204" s="15">
        <f>(VLOOKUP(I$4,'Tüpoloogia tabel'!$C$1:$T$51,MATCH($A204,'Tüpoloogia tabel'!$C$1:$T$1,0),FALSE))*D204*E204</f>
        <v>427.94108751224081</v>
      </c>
      <c r="J204" s="15">
        <f>(VLOOKUP(J$4,'Tüpoloogia tabel'!$C$1:$T$51,MATCH($A204,'Tüpoloogia tabel'!$C$1:$T$1,0),FALSE))*D204*E204</f>
        <v>9504.0246598232825</v>
      </c>
      <c r="K204" s="15">
        <f>(VLOOKUP(K$4,'Tüpoloogia tabel'!$C$1:$T$51,MATCH($A204,'Tüpoloogia tabel'!$C$1:$T$1,0),FALSE))*D204*E204</f>
        <v>7601.8427730950125</v>
      </c>
      <c r="L204" s="244">
        <f>VLOOKUP(L$4,'Tüpoloogia tabel'!$C$1:$T$51,MATCH($A204,'Tüpoloogia tabel'!$C$1:$T$1,0),FALSE)</f>
        <v>38.414634146341463</v>
      </c>
      <c r="M204" s="228">
        <f>VLOOKUP(M$4,'Tüpoloogia tabel'!$C$1:$T$51,MATCH($A204,'Tüpoloogia tabel'!$C$1:$T$1,0),FALSE)</f>
        <v>58.536585365853654</v>
      </c>
      <c r="N204" s="228">
        <f>VLOOKUP(N$4,'Tüpoloogia tabel'!$C$1:$T$51,MATCH($A204,'Tüpoloogia tabel'!$C$1:$T$1,0),FALSE)</f>
        <v>95.121951219512198</v>
      </c>
      <c r="O204" s="245">
        <f>VLOOKUP(O$4,'Tüpoloogia tabel'!$C$1:$T$51,MATCH($A204,'Tüpoloogia tabel'!$C$1:$T$1,0),FALSE)</f>
        <v>0.22223966917021121</v>
      </c>
      <c r="P204" s="228">
        <f>VLOOKUP(P$4,'Tüpoloogia tabel'!$C$1:$T$51,MATCH($A204,'Tüpoloogia tabel'!$C$1:$T$1,0),FALSE)</f>
        <v>15.24390243902439</v>
      </c>
      <c r="Q204" s="335">
        <f t="shared" si="251"/>
        <v>21194.473107150647</v>
      </c>
      <c r="R204" s="336">
        <f t="shared" si="268"/>
        <v>16444.62041558055</v>
      </c>
      <c r="S204" s="14">
        <f t="shared" si="252"/>
        <v>2008.835983580424</v>
      </c>
      <c r="T204" s="336">
        <f t="shared" si="253"/>
        <v>2008.835983580424</v>
      </c>
      <c r="U204" s="4">
        <f t="shared" si="254"/>
        <v>39.599999999999973</v>
      </c>
      <c r="V204" s="337">
        <f t="shared" si="255"/>
        <v>4710.2526915700982</v>
      </c>
      <c r="W204" s="338">
        <f t="shared" si="256"/>
        <v>4.2847518591584377</v>
      </c>
      <c r="X204" s="228">
        <f>VLOOKUP(X$4,'Tüpoloogia tabel'!$C$1:$T$51,MATCH($A204,'Tüpoloogia tabel'!$C$1:$T$1,0),FALSE)</f>
        <v>217.7103448275862</v>
      </c>
      <c r="Y204" s="228">
        <f>VLOOKUP(Y$4,'Tüpoloogia tabel'!$C$1:$T$51,MATCH($A204,'Tüpoloogia tabel'!$C$1:$T$1,0),FALSE)</f>
        <v>139.35862068965517</v>
      </c>
      <c r="Z204" s="229">
        <f>VLOOKUP(Z$4,'Tüpoloogia tabel'!$C$1:$T$51,MATCH($A204,'Tüpoloogia tabel'!$C$1:$T$1,0),FALSE)</f>
        <v>46.4</v>
      </c>
      <c r="AA204" s="235"/>
      <c r="AB204" s="235"/>
      <c r="AC204" s="15">
        <f>VLOOKUP(AC$4,'Tüpoloogia tabel'!$C$1:$T$51,MATCH($A204,'Tüpoloogia tabel'!$C$1:$T$1,0),FALSE)</f>
        <v>3.6636504065040651</v>
      </c>
      <c r="AD204" s="15">
        <f>VLOOKUP(AD$4,'Tüpoloogia tabel'!$C$1:$T$51,MATCH($A204,'Tüpoloogia tabel'!$C$1:$T$1,0),FALSE)</f>
        <v>2.5</v>
      </c>
      <c r="AE204" s="15">
        <f>VLOOKUP(AE$4,'Tüpoloogia tabel'!$C$1:$T$51,MATCH($A204,'Tüpoloogia tabel'!$C$1:$T$1,0),FALSE)</f>
        <v>2.2000000000000002</v>
      </c>
      <c r="AF204" s="15">
        <f>VLOOKUP(AF$4,'Tüpoloogia tabel'!$C$1:$T$51,MATCH($A204,'Tüpoloogia tabel'!$C$1:$T$1,0),FALSE)</f>
        <v>11.821259842519693</v>
      </c>
      <c r="AG204" s="15">
        <f>VLOOKUP(AG$4,'Tüpoloogia tabel'!$C$1:$T$51,MATCH($A204,'Tüpoloogia tabel'!$C$1:$T$1,0),FALSE)</f>
        <v>16.861008406980361</v>
      </c>
      <c r="AH204" s="15">
        <f>(VLOOKUP(AH$4,'Tüpoloogia tabel'!$C$1:$T$51,MATCH($A204,'Tüpoloogia tabel'!$C$1:$T$1,0),FALSE))*E204</f>
        <v>12.5</v>
      </c>
      <c r="AI204" s="15">
        <f>(VLOOKUP(AI$4,'Tüpoloogia tabel'!$C$1:$T$51,MATCH($A204,'Tüpoloogia tabel'!$C$1:$T$1,0),FALSE))*D204*E204</f>
        <v>25110.449794755299</v>
      </c>
      <c r="AJ204" s="15">
        <f t="shared" si="257"/>
        <v>360.86268782464657</v>
      </c>
      <c r="AK204" s="15">
        <f>VLOOKUP(AK$4,'Tüpoloogia tabel'!$C$1:$T$51,MATCH($A204,'Tüpoloogia tabel'!$C$1:$T$1,0),FALSE)</f>
        <v>0.8</v>
      </c>
      <c r="AL204" s="15">
        <f>VLOOKUP(AL$4,'Tüpoloogia tabel'!$C$1:$T$51,MATCH($A204,'Tüpoloogia tabel'!$C$1:$T$1,0),FALSE)</f>
        <v>0.8</v>
      </c>
      <c r="AM204" s="15">
        <f>VLOOKUP(AM$4,'Tüpoloogia tabel'!$C$1:$T$51,MATCH($A204,'Tüpoloogia tabel'!$C$1:$T$1,0),FALSE)</f>
        <v>0.7</v>
      </c>
      <c r="AN204" s="15">
        <f>VLOOKUP(AN$4,'Tüpoloogia tabel'!$C$1:$T$51,MATCH($A204,'Tüpoloogia tabel'!$C$1:$T$1,0),FALSE)</f>
        <v>0.7</v>
      </c>
      <c r="AO204" s="15">
        <f>VLOOKUP(AO$4,'Tüpoloogia tabel'!$C$1:$T$51,MATCH($A204,'Tüpoloogia tabel'!$C$1:$T$1,0),FALSE)</f>
        <v>2.99</v>
      </c>
      <c r="AP204" s="15">
        <f>VLOOKUP(AP$4,'Tüpoloogia tabel'!$C$1:$T$51,MATCH($A204,'Tüpoloogia tabel'!$C$1:$T$1,0),FALSE)</f>
        <v>2</v>
      </c>
      <c r="AQ204" s="15">
        <f>VLOOKUP(AQ$4,'Tüpoloogia tabel'!$C$1:$T$51,MATCH($A204,'Tüpoloogia tabel'!$C$1:$T$1,0),FALSE)</f>
        <v>2.9</v>
      </c>
      <c r="AR204" s="16">
        <f>VLOOKUP(AR$4,'Tüpoloogia tabel'!$C$1:$T$51,MATCH($A204,'Tüpoloogia tabel'!$C$1:$T$1,0),FALSE)</f>
        <v>0.26</v>
      </c>
      <c r="AS204" s="16">
        <f>VLOOKUP(AS$4,'Tüpoloogia tabel'!$C$1:$T$51,MATCH($A204,'Tüpoloogia tabel'!$C$1:$T$1,0),FALSE)</f>
        <v>0.49</v>
      </c>
      <c r="AT204" s="16">
        <f>VLOOKUP(AT$4,'Tüpoloogia tabel'!$C$1:$T$51,MATCH($A204,'Tüpoloogia tabel'!$C$1:$T$1,0),FALSE)</f>
        <v>0.40500000000000003</v>
      </c>
      <c r="AU204" s="16">
        <f>VLOOKUP(AU$4,'Tüpoloogia tabel'!$C$1:$T$51,MATCH($A204,'Tüpoloogia tabel'!$C$1:$T$1,0),FALSE)</f>
        <v>0.15</v>
      </c>
      <c r="AV204" s="16">
        <f>VLOOKUP(AV$4,'Tüpoloogia tabel'!$C$1:$T$51,MATCH($A204,'Tüpoloogia tabel'!$C$1:$T$1,0),FALSE)</f>
        <v>0.2</v>
      </c>
      <c r="AW204" s="16">
        <f>VLOOKUP(AW$4,'Tüpoloogia tabel'!$C$1:$T$51,MATCH($A204,'Tüpoloogia tabel'!$C$1:$T$1,0),FALSE)</f>
        <v>0.01</v>
      </c>
      <c r="AX204" s="16">
        <f>VLOOKUP(AX$4,'Tüpoloogia tabel'!$C$1:$T$51,MATCH($A204,'Tüpoloogia tabel'!$C$1:$T$1,0),FALSE)</f>
        <v>0</v>
      </c>
      <c r="AY204" s="16">
        <f>VLOOKUP(AY$4,'Tüpoloogia tabel'!$C$1:$T$51,MATCH($A204,'Tüpoloogia tabel'!$C$1:$T$1,0),FALSE)</f>
        <v>0.42</v>
      </c>
      <c r="AZ204" s="16">
        <f>VLOOKUP(AZ$4,'Tüpoloogia tabel'!$C$1:$T$51,MATCH($A204,'Tüpoloogia tabel'!$C$1:$T$1,0),FALSE)</f>
        <v>4.4000000000000004</v>
      </c>
      <c r="BA204" s="232">
        <f>VLOOKUP(BA$4,'Tüpoloogia tabel'!$C$1:$T$51,MATCH($A204,'Tüpoloogia tabel'!$C$1:$T$1,0),FALSE)</f>
        <v>0.30000000000000049</v>
      </c>
      <c r="BB204" s="232">
        <f>VLOOKUP(BB$4,'Tüpoloogia tabel'!$C$1:$T$51,MATCH($A204,'Tüpoloogia tabel'!$C$1:$T$1,0),FALSE)</f>
        <v>0.41499999999999998</v>
      </c>
      <c r="BC204" s="232">
        <f>VLOOKUP(BC$4,'Tüpoloogia tabel'!$C$1:$T$51,MATCH($A204,'Tüpoloogia tabel'!$C$1:$T$1,0),FALSE)</f>
        <v>0.35</v>
      </c>
      <c r="BD204" s="232">
        <f>VLOOKUP(BD$4,'Tüpoloogia tabel'!$C$1:$T$51,MATCH($A204,'Tüpoloogia tabel'!$C$1:$T$1,0),FALSE)</f>
        <v>0.35</v>
      </c>
      <c r="BE204" s="232">
        <f>VLOOKUP(BE$4,'Tüpoloogia tabel'!$C$1:$T$51,MATCH($A204,'Tüpoloogia tabel'!$C$1:$T$1,0),FALSE)</f>
        <v>0.30000000000000049</v>
      </c>
      <c r="BF204" s="16">
        <f>VLOOKUP(BF$4,'Tüpoloogia tabel'!$C$1:$T$51,MATCH($A204,'Tüpoloogia tabel'!$C$1:$T$1,0),FALSE)</f>
        <v>1.8000000000000023</v>
      </c>
      <c r="BG204" s="16">
        <f>VLOOKUP(BG$4,'Tüpoloogia tabel'!$C$1:$T$51,MATCH($A204,'Tüpoloogia tabel'!$C$1:$T$1,0),FALSE)</f>
        <v>2.1999999999999957</v>
      </c>
      <c r="BH204" s="16">
        <f>VLOOKUP(BH$4,'Tüpoloogia tabel'!$C$1:$T$51,MATCH($A204,'Tüpoloogia tabel'!$C$1:$T$1,0),FALSE)</f>
        <v>1.4599999999999991</v>
      </c>
      <c r="BI204" s="16">
        <f>VLOOKUP(BI$4,'Tüpoloogia tabel'!$C$1:$T$51,MATCH($A204,'Tüpoloogia tabel'!$C$1:$T$1,0),FALSE)</f>
        <v>1.5793333333333326</v>
      </c>
      <c r="BJ204" s="16">
        <f>VLOOKUP(BJ$4,'Tüpoloogia tabel'!$C$1:$T$51,MATCH($A204,'Tüpoloogia tabel'!$C$1:$T$1,0),FALSE)</f>
        <v>0.8</v>
      </c>
      <c r="BK204" s="16">
        <f>VLOOKUP(BK$4,'Tüpoloogia tabel'!$C$1:$T$51,MATCH($A204,'Tüpoloogia tabel'!$C$1:$T$1,0),FALSE)</f>
        <v>2.0649999999999999</v>
      </c>
      <c r="BL204" s="216">
        <f t="shared" si="258"/>
        <v>26139.680960132282</v>
      </c>
      <c r="BM204" s="1">
        <v>4</v>
      </c>
      <c r="BN204" s="1">
        <v>0</v>
      </c>
      <c r="BO204" s="1">
        <f t="shared" si="259"/>
        <v>50</v>
      </c>
      <c r="BP204" s="217">
        <f t="shared" si="260"/>
        <v>360.86268782464657</v>
      </c>
      <c r="BQ204" s="217">
        <f t="shared" ref="BQ204:BS204" si="278">BP204</f>
        <v>360.86268782464657</v>
      </c>
      <c r="BR204" s="217">
        <f t="shared" si="278"/>
        <v>360.86268782464657</v>
      </c>
      <c r="BS204" s="217">
        <f t="shared" si="278"/>
        <v>360.86268782464657</v>
      </c>
      <c r="BT204" s="217">
        <f t="shared" si="262"/>
        <v>1443.4507512985863</v>
      </c>
      <c r="BU204" s="217">
        <f t="shared" si="263"/>
        <v>5474.2635939030106</v>
      </c>
      <c r="BV204" s="217">
        <f t="shared" si="264"/>
        <v>6208.6314729838286</v>
      </c>
      <c r="BW204" s="217">
        <f t="shared" si="265"/>
        <v>3012.1612349429492</v>
      </c>
      <c r="BX204" s="216">
        <f t="shared" si="266"/>
        <v>2.8359599999782419</v>
      </c>
      <c r="BY204" s="216">
        <f t="shared" si="270"/>
        <v>3420.1677599737595</v>
      </c>
      <c r="BZ204" s="216">
        <f t="shared" si="271"/>
        <v>32572.00995504899</v>
      </c>
      <c r="CA204" s="216">
        <f t="shared" si="272"/>
        <v>29559.848720106042</v>
      </c>
      <c r="CB204" s="218">
        <f t="shared" si="267"/>
        <v>3.8885109311555852</v>
      </c>
      <c r="CC204" s="1"/>
    </row>
    <row r="205" spans="1:81" s="219" customFormat="1" x14ac:dyDescent="0.25">
      <c r="A205" s="258" t="s">
        <v>476</v>
      </c>
      <c r="B205" s="259" t="s">
        <v>733</v>
      </c>
      <c r="C205" s="259" t="s">
        <v>463</v>
      </c>
      <c r="D205" s="260">
        <v>1</v>
      </c>
      <c r="E205" s="260">
        <v>1</v>
      </c>
      <c r="F205" s="261"/>
      <c r="G205" s="262">
        <f>(VLOOKUP(G$4,'Tüpoloogia tabel'!$C$1:$T$51,MATCH($A205,'Tüpoloogia tabel'!$C$1:$T$1,0),FALSE))*D205</f>
        <v>184.51127450980394</v>
      </c>
      <c r="H205" s="262">
        <f>(VLOOKUP(H$4,'Tüpoloogia tabel'!$C$1:$T$51,MATCH($A205,'Tüpoloogia tabel'!$C$1:$T$1,0),FALSE))*D205*E205</f>
        <v>3.0450980392156866</v>
      </c>
      <c r="I205" s="262">
        <f>(VLOOKUP(I$4,'Tüpoloogia tabel'!$C$1:$T$51,MATCH($A205,'Tüpoloogia tabel'!$C$1:$T$1,0),FALSE))*D205*E205</f>
        <v>9.7970588235294116</v>
      </c>
      <c r="J205" s="262">
        <f>(VLOOKUP(J$4,'Tüpoloogia tabel'!$C$1:$T$51,MATCH($A205,'Tüpoloogia tabel'!$C$1:$T$1,0),FALSE))*D205*E205</f>
        <v>188.72529411764705</v>
      </c>
      <c r="K205" s="262">
        <f>(VLOOKUP(K$4,'Tüpoloogia tabel'!$C$1:$T$51,MATCH($A205,'Tüpoloogia tabel'!$C$1:$T$1,0),FALSE))*D205*E205</f>
        <v>155.18499999999997</v>
      </c>
      <c r="L205" s="263">
        <f>VLOOKUP(L$4,'Tüpoloogia tabel'!$C$1:$T$51,MATCH($A205,'Tüpoloogia tabel'!$C$1:$T$1,0),FALSE)</f>
        <v>29.411764705882355</v>
      </c>
      <c r="M205" s="264">
        <f>VLOOKUP(M$4,'Tüpoloogia tabel'!$C$1:$T$51,MATCH($A205,'Tüpoloogia tabel'!$C$1:$T$1,0),FALSE)</f>
        <v>0</v>
      </c>
      <c r="N205" s="264">
        <f>VLOOKUP(N$4,'Tüpoloogia tabel'!$C$1:$T$51,MATCH($A205,'Tüpoloogia tabel'!$C$1:$T$1,0),FALSE)</f>
        <v>100</v>
      </c>
      <c r="O205" s="265">
        <f>VLOOKUP(O$4,'Tüpoloogia tabel'!$C$1:$T$51,MATCH($A205,'Tüpoloogia tabel'!$C$1:$T$1,0),FALSE)</f>
        <v>0.26808190500004819</v>
      </c>
      <c r="P205" s="264">
        <f>VLOOKUP(P$4,'Tüpoloogia tabel'!$C$1:$T$51,MATCH($A205,'Tüpoloogia tabel'!$C$1:$T$1,0),FALSE)</f>
        <v>76.470588235294116</v>
      </c>
      <c r="Q205" s="345">
        <f t="shared" si="251"/>
        <v>99.179166666666674</v>
      </c>
      <c r="R205" s="346">
        <f t="shared" ref="R205:R225" si="279">Q205-U205-V205</f>
        <v>68.63102673034939</v>
      </c>
      <c r="S205" s="347">
        <f t="shared" si="252"/>
        <v>184.51127450980394</v>
      </c>
      <c r="T205" s="346">
        <f t="shared" si="253"/>
        <v>184.51127450980394</v>
      </c>
      <c r="U205" s="348">
        <f t="shared" si="254"/>
        <v>3.9599999999999995</v>
      </c>
      <c r="V205" s="349">
        <f t="shared" si="255"/>
        <v>26.588139936317283</v>
      </c>
      <c r="W205" s="350">
        <f t="shared" si="256"/>
        <v>3.8681396393684424</v>
      </c>
      <c r="X205" s="264">
        <f>VLOOKUP(X$4,'Tüpoloogia tabel'!$C$1:$T$51,MATCH($A205,'Tüpoloogia tabel'!$C$1:$T$1,0),FALSE)</f>
        <v>195.6875</v>
      </c>
      <c r="Y205" s="264">
        <f>VLOOKUP(Y$4,'Tüpoloogia tabel'!$C$1:$T$51,MATCH($A205,'Tüpoloogia tabel'!$C$1:$T$1,0),FALSE)</f>
        <v>134.375</v>
      </c>
      <c r="Z205" s="268">
        <f>VLOOKUP(Z$4,'Tüpoloogia tabel'!$C$1:$T$51,MATCH($A205,'Tüpoloogia tabel'!$C$1:$T$1,0),FALSE)</f>
        <v>32.625</v>
      </c>
      <c r="AA205" s="269"/>
      <c r="AB205" s="269"/>
      <c r="AC205" s="262">
        <f>VLOOKUP(AC$4,'Tüpoloogia tabel'!$C$1:$T$51,MATCH($A205,'Tüpoloogia tabel'!$C$1:$T$1,0),FALSE)</f>
        <v>3.1482352941176472</v>
      </c>
      <c r="AD205" s="262">
        <f>VLOOKUP(AD$4,'Tüpoloogia tabel'!$C$1:$T$51,MATCH($A205,'Tüpoloogia tabel'!$C$1:$T$1,0),FALSE)</f>
        <v>2.5</v>
      </c>
      <c r="AE205" s="262">
        <f>VLOOKUP(AE$4,'Tüpoloogia tabel'!$C$1:$T$51,MATCH($A205,'Tüpoloogia tabel'!$C$1:$T$1,0),FALSE)</f>
        <v>2.2000000000000002</v>
      </c>
      <c r="AF205" s="262">
        <f>VLOOKUP(AF$4,'Tüpoloogia tabel'!$C$1:$T$51,MATCH($A205,'Tüpoloogia tabel'!$C$1:$T$1,0),FALSE)</f>
        <v>12.516666666666667</v>
      </c>
      <c r="AG205" s="262">
        <f>VLOOKUP(AG$4,'Tüpoloogia tabel'!$C$1:$T$51,MATCH($A205,'Tüpoloogia tabel'!$C$1:$T$1,0),FALSE)</f>
        <v>14.829166666666667</v>
      </c>
      <c r="AH205" s="262">
        <f>(VLOOKUP(AH$4,'Tüpoloogia tabel'!$C$1:$T$51,MATCH($A205,'Tüpoloogia tabel'!$C$1:$T$1,0),FALSE))*E205</f>
        <v>2.5</v>
      </c>
      <c r="AI205" s="262">
        <f>(VLOOKUP(AI$4,'Tüpoloogia tabel'!$C$1:$T$51,MATCH($A205,'Tüpoloogia tabel'!$C$1:$T$1,0),FALSE))*D205*E205</f>
        <v>461.27818627450984</v>
      </c>
      <c r="AJ205" s="262">
        <f t="shared" si="257"/>
        <v>54.69166666666667</v>
      </c>
      <c r="AK205" s="262">
        <f>VLOOKUP(AK$4,'Tüpoloogia tabel'!$C$1:$T$51,MATCH($A205,'Tüpoloogia tabel'!$C$1:$T$1,0),FALSE)</f>
        <v>1.1000000000000001</v>
      </c>
      <c r="AL205" s="262">
        <f>VLOOKUP(AL$4,'Tüpoloogia tabel'!$C$1:$T$51,MATCH($A205,'Tüpoloogia tabel'!$C$1:$T$1,0),FALSE)</f>
        <v>1.1000000000000001</v>
      </c>
      <c r="AM205" s="262">
        <f>VLOOKUP(AM$4,'Tüpoloogia tabel'!$C$1:$T$51,MATCH($A205,'Tüpoloogia tabel'!$C$1:$T$1,0),FALSE)</f>
        <v>0.7</v>
      </c>
      <c r="AN205" s="262">
        <f>VLOOKUP(AN$4,'Tüpoloogia tabel'!$C$1:$T$51,MATCH($A205,'Tüpoloogia tabel'!$C$1:$T$1,0),FALSE)</f>
        <v>0.7</v>
      </c>
      <c r="AO205" s="262">
        <f>VLOOKUP(AO$4,'Tüpoloogia tabel'!$C$1:$T$51,MATCH($A205,'Tüpoloogia tabel'!$C$1:$T$1,0),FALSE)</f>
        <v>1.1000000000000001</v>
      </c>
      <c r="AP205" s="262">
        <f>VLOOKUP(AP$4,'Tüpoloogia tabel'!$C$1:$T$51,MATCH($A205,'Tüpoloogia tabel'!$C$1:$T$1,0),FALSE)</f>
        <v>2</v>
      </c>
      <c r="AQ205" s="262">
        <f>VLOOKUP(AQ$4,'Tüpoloogia tabel'!$C$1:$T$51,MATCH($A205,'Tüpoloogia tabel'!$C$1:$T$1,0),FALSE)</f>
        <v>2.9000000000000021</v>
      </c>
      <c r="AR205" s="270">
        <f>VLOOKUP(AR$4,'Tüpoloogia tabel'!$C$1:$T$51,MATCH($A205,'Tüpoloogia tabel'!$C$1:$T$1,0),FALSE)</f>
        <v>1.17</v>
      </c>
      <c r="AS205" s="270">
        <f>VLOOKUP(AS$4,'Tüpoloogia tabel'!$C$1:$T$51,MATCH($A205,'Tüpoloogia tabel'!$C$1:$T$1,0),FALSE)</f>
        <v>0.49</v>
      </c>
      <c r="AT205" s="270">
        <f>VLOOKUP(AT$4,'Tüpoloogia tabel'!$C$1:$T$51,MATCH($A205,'Tüpoloogia tabel'!$C$1:$T$1,0),FALSE)</f>
        <v>0.49</v>
      </c>
      <c r="AU205" s="270">
        <f>VLOOKUP(AU$4,'Tüpoloogia tabel'!$C$1:$T$51,MATCH($A205,'Tüpoloogia tabel'!$C$1:$T$1,0),FALSE)</f>
        <v>0.15</v>
      </c>
      <c r="AV205" s="270">
        <f>VLOOKUP(AV$4,'Tüpoloogia tabel'!$C$1:$T$51,MATCH($A205,'Tüpoloogia tabel'!$C$1:$T$1,0),FALSE)</f>
        <v>0.5</v>
      </c>
      <c r="AW205" s="270">
        <f>VLOOKUP(AW$4,'Tüpoloogia tabel'!$C$1:$T$51,MATCH($A205,'Tüpoloogia tabel'!$C$1:$T$1,0),FALSE)</f>
        <v>0.77</v>
      </c>
      <c r="AX205" s="270">
        <f>VLOOKUP(AX$4,'Tüpoloogia tabel'!$C$1:$T$51,MATCH($A205,'Tüpoloogia tabel'!$C$1:$T$1,0),FALSE)</f>
        <v>1.03</v>
      </c>
      <c r="AY205" s="270">
        <f>VLOOKUP(AY$4,'Tüpoloogia tabel'!$C$1:$T$51,MATCH($A205,'Tüpoloogia tabel'!$C$1:$T$1,0),FALSE)</f>
        <v>7.0000000000000007E-2</v>
      </c>
      <c r="AZ205" s="270">
        <f>VLOOKUP(AZ$4,'Tüpoloogia tabel'!$C$1:$T$51,MATCH($A205,'Tüpoloogia tabel'!$C$1:$T$1,0),FALSE)</f>
        <v>6.1</v>
      </c>
      <c r="BA205" s="271">
        <f>VLOOKUP(BA$4,'Tüpoloogia tabel'!$C$1:$T$51,MATCH($A205,'Tüpoloogia tabel'!$C$1:$T$1,0),FALSE)</f>
        <v>0.25</v>
      </c>
      <c r="BB205" s="271">
        <f>VLOOKUP(BB$4,'Tüpoloogia tabel'!$C$1:$T$51,MATCH($A205,'Tüpoloogia tabel'!$C$1:$T$1,0),FALSE)</f>
        <v>0.4</v>
      </c>
      <c r="BC205" s="271">
        <f>VLOOKUP(BC$4,'Tüpoloogia tabel'!$C$1:$T$51,MATCH($A205,'Tüpoloogia tabel'!$C$1:$T$1,0),FALSE)</f>
        <v>0.35</v>
      </c>
      <c r="BD205" s="271">
        <f>VLOOKUP(BD$4,'Tüpoloogia tabel'!$C$1:$T$51,MATCH($A205,'Tüpoloogia tabel'!$C$1:$T$1,0),FALSE)</f>
        <v>0.25</v>
      </c>
      <c r="BE205" s="271">
        <f>VLOOKUP(BE$4,'Tüpoloogia tabel'!$C$1:$T$51,MATCH($A205,'Tüpoloogia tabel'!$C$1:$T$1,0),FALSE)</f>
        <v>0.22</v>
      </c>
      <c r="BF205" s="270">
        <f>VLOOKUP(BF$4,'Tüpoloogia tabel'!$C$1:$T$51,MATCH($A205,'Tüpoloogia tabel'!$C$1:$T$1,0),FALSE)</f>
        <v>1.7999999999999985</v>
      </c>
      <c r="BG205" s="270">
        <f>VLOOKUP(BG$4,'Tüpoloogia tabel'!$C$1:$T$51,MATCH($A205,'Tüpoloogia tabel'!$C$1:$T$1,0),FALSE)</f>
        <v>2.2000000000000015</v>
      </c>
      <c r="BH205" s="270">
        <f>VLOOKUP(BH$4,'Tüpoloogia tabel'!$C$1:$T$51,MATCH($A205,'Tüpoloogia tabel'!$C$1:$T$1,0),FALSE)</f>
        <v>1.4600000000000006</v>
      </c>
      <c r="BI205" s="270">
        <f>VLOOKUP(BI$4,'Tüpoloogia tabel'!$C$1:$T$51,MATCH($A205,'Tüpoloogia tabel'!$C$1:$T$1,0),FALSE)</f>
        <v>1.5793333333333326</v>
      </c>
      <c r="BJ205" s="270">
        <f>VLOOKUP(BJ$4,'Tüpoloogia tabel'!$C$1:$T$51,MATCH($A205,'Tüpoloogia tabel'!$C$1:$T$1,0),FALSE)</f>
        <v>0.8</v>
      </c>
      <c r="BK205" s="270">
        <f>VLOOKUP(BK$4,'Tüpoloogia tabel'!$C$1:$T$51,MATCH($A205,'Tüpoloogia tabel'!$C$1:$T$1,0),FALSE)</f>
        <v>2.0649999999999999</v>
      </c>
      <c r="BL205" s="266">
        <f t="shared" si="258"/>
        <v>463.39307540640266</v>
      </c>
      <c r="BM205" s="219">
        <v>4</v>
      </c>
      <c r="BN205" s="219">
        <v>0</v>
      </c>
      <c r="BO205" s="219">
        <f t="shared" si="259"/>
        <v>10</v>
      </c>
      <c r="BP205" s="267">
        <f t="shared" si="260"/>
        <v>54.69166666666667</v>
      </c>
      <c r="BQ205" s="267">
        <f t="shared" ref="BQ205:BS205" si="280">BP205</f>
        <v>54.69166666666667</v>
      </c>
      <c r="BR205" s="267">
        <f t="shared" si="280"/>
        <v>54.69166666666667</v>
      </c>
      <c r="BS205" s="267">
        <f t="shared" si="280"/>
        <v>54.69166666666667</v>
      </c>
      <c r="BT205" s="267">
        <f t="shared" si="262"/>
        <v>0</v>
      </c>
      <c r="BU205" s="267">
        <f t="shared" si="263"/>
        <v>26.992647058823529</v>
      </c>
      <c r="BV205" s="267">
        <f t="shared" si="264"/>
        <v>35.046094811888295</v>
      </c>
      <c r="BW205" s="217">
        <f t="shared" si="265"/>
        <v>103.75723644075374</v>
      </c>
      <c r="BX205" s="266">
        <f t="shared" si="266"/>
        <v>2.7468439542483659E-2</v>
      </c>
      <c r="BY205" s="266">
        <f t="shared" ref="BY205:BY239" si="281">BX205*1.2*1005</f>
        <v>33.126938088235292</v>
      </c>
      <c r="BZ205" s="266">
        <f t="shared" ref="BZ205:BZ225" si="282">(BY205+BW205+BL205)</f>
        <v>600.27724993539164</v>
      </c>
      <c r="CA205" s="266">
        <f t="shared" ref="CA205:CA225" si="283">(BY205+BL205)</f>
        <v>496.52001349463796</v>
      </c>
      <c r="CB205" s="272">
        <f t="shared" si="267"/>
        <v>3.1995361245908951</v>
      </c>
    </row>
    <row r="206" spans="1:81" x14ac:dyDescent="0.25">
      <c r="A206" s="248" t="s">
        <v>476</v>
      </c>
      <c r="B206" s="231" t="s">
        <v>734</v>
      </c>
      <c r="C206" s="231" t="s">
        <v>463</v>
      </c>
      <c r="D206" s="249">
        <v>1</v>
      </c>
      <c r="E206" s="249">
        <v>2</v>
      </c>
      <c r="F206" s="250"/>
      <c r="G206" s="15">
        <f>(VLOOKUP(G$4,'Tüpoloogia tabel'!$C$1:$T$51,MATCH($A206,'Tüpoloogia tabel'!$C$1:$T$1,0),FALSE))*D206</f>
        <v>184.51127450980394</v>
      </c>
      <c r="H206" s="15">
        <f>(VLOOKUP(H$4,'Tüpoloogia tabel'!$C$1:$T$51,MATCH($A206,'Tüpoloogia tabel'!$C$1:$T$1,0),FALSE))*D206*E206</f>
        <v>6.0901960784313731</v>
      </c>
      <c r="I206" s="15">
        <f>(VLOOKUP(I$4,'Tüpoloogia tabel'!$C$1:$T$51,MATCH($A206,'Tüpoloogia tabel'!$C$1:$T$1,0),FALSE))*D206*E206</f>
        <v>19.594117647058823</v>
      </c>
      <c r="J206" s="15">
        <f>(VLOOKUP(J$4,'Tüpoloogia tabel'!$C$1:$T$51,MATCH($A206,'Tüpoloogia tabel'!$C$1:$T$1,0),FALSE))*D206*E206</f>
        <v>377.45058823529411</v>
      </c>
      <c r="K206" s="15">
        <f>(VLOOKUP(K$4,'Tüpoloogia tabel'!$C$1:$T$51,MATCH($A206,'Tüpoloogia tabel'!$C$1:$T$1,0),FALSE))*D206*E206</f>
        <v>310.36999999999995</v>
      </c>
      <c r="L206" s="244">
        <f>VLOOKUP(L$4,'Tüpoloogia tabel'!$C$1:$T$51,MATCH($A206,'Tüpoloogia tabel'!$C$1:$T$1,0),FALSE)</f>
        <v>29.411764705882355</v>
      </c>
      <c r="M206" s="228">
        <f>VLOOKUP(M$4,'Tüpoloogia tabel'!$C$1:$T$51,MATCH($A206,'Tüpoloogia tabel'!$C$1:$T$1,0),FALSE)</f>
        <v>0</v>
      </c>
      <c r="N206" s="228">
        <f>VLOOKUP(N$4,'Tüpoloogia tabel'!$C$1:$T$51,MATCH($A206,'Tüpoloogia tabel'!$C$1:$T$1,0),FALSE)</f>
        <v>100</v>
      </c>
      <c r="O206" s="245">
        <f>VLOOKUP(O$4,'Tüpoloogia tabel'!$C$1:$T$51,MATCH($A206,'Tüpoloogia tabel'!$C$1:$T$1,0),FALSE)</f>
        <v>0.26808190500004819</v>
      </c>
      <c r="P206" s="228">
        <f>VLOOKUP(P$4,'Tüpoloogia tabel'!$C$1:$T$51,MATCH($A206,'Tüpoloogia tabel'!$C$1:$T$1,0),FALSE)</f>
        <v>76.470588235294116</v>
      </c>
      <c r="Q206" s="335">
        <f t="shared" si="251"/>
        <v>346.65000000000003</v>
      </c>
      <c r="R206" s="336">
        <f t="shared" si="279"/>
        <v>249.75940763173332</v>
      </c>
      <c r="S206" s="14">
        <f t="shared" si="252"/>
        <v>184.51127450980394</v>
      </c>
      <c r="T206" s="336">
        <f t="shared" si="253"/>
        <v>184.51127450980394</v>
      </c>
      <c r="U206" s="4">
        <f t="shared" si="254"/>
        <v>3.9599999999999995</v>
      </c>
      <c r="V206" s="337">
        <f t="shared" si="255"/>
        <v>92.930592368266716</v>
      </c>
      <c r="W206" s="338">
        <f t="shared" si="256"/>
        <v>3.5907188596130939</v>
      </c>
      <c r="X206" s="228">
        <f>VLOOKUP(X$4,'Tüpoloogia tabel'!$C$1:$T$51,MATCH($A206,'Tüpoloogia tabel'!$C$1:$T$1,0),FALSE)</f>
        <v>195.6875</v>
      </c>
      <c r="Y206" s="228">
        <f>VLOOKUP(Y$4,'Tüpoloogia tabel'!$C$1:$T$51,MATCH($A206,'Tüpoloogia tabel'!$C$1:$T$1,0),FALSE)</f>
        <v>134.375</v>
      </c>
      <c r="Z206" s="229">
        <f>VLOOKUP(Z$4,'Tüpoloogia tabel'!$C$1:$T$51,MATCH($A206,'Tüpoloogia tabel'!$C$1:$T$1,0),FALSE)</f>
        <v>32.625</v>
      </c>
      <c r="AA206" s="235"/>
      <c r="AB206" s="235"/>
      <c r="AC206" s="15">
        <f>VLOOKUP(AC$4,'Tüpoloogia tabel'!$C$1:$T$51,MATCH($A206,'Tüpoloogia tabel'!$C$1:$T$1,0),FALSE)</f>
        <v>3.1482352941176472</v>
      </c>
      <c r="AD206" s="15">
        <f>VLOOKUP(AD$4,'Tüpoloogia tabel'!$C$1:$T$51,MATCH($A206,'Tüpoloogia tabel'!$C$1:$T$1,0),FALSE)</f>
        <v>2.5</v>
      </c>
      <c r="AE206" s="15">
        <f>VLOOKUP(AE$4,'Tüpoloogia tabel'!$C$1:$T$51,MATCH($A206,'Tüpoloogia tabel'!$C$1:$T$1,0),FALSE)</f>
        <v>2.2000000000000002</v>
      </c>
      <c r="AF206" s="15">
        <f>VLOOKUP(AF$4,'Tüpoloogia tabel'!$C$1:$T$51,MATCH($A206,'Tüpoloogia tabel'!$C$1:$T$1,0),FALSE)</f>
        <v>12.516666666666667</v>
      </c>
      <c r="AG206" s="15">
        <f>VLOOKUP(AG$4,'Tüpoloogia tabel'!$C$1:$T$51,MATCH($A206,'Tüpoloogia tabel'!$C$1:$T$1,0),FALSE)</f>
        <v>14.829166666666667</v>
      </c>
      <c r="AH206" s="15">
        <f>(VLOOKUP(AH$4,'Tüpoloogia tabel'!$C$1:$T$51,MATCH($A206,'Tüpoloogia tabel'!$C$1:$T$1,0),FALSE))*E206</f>
        <v>5</v>
      </c>
      <c r="AI206" s="15">
        <f>(VLOOKUP(AI$4,'Tüpoloogia tabel'!$C$1:$T$51,MATCH($A206,'Tüpoloogia tabel'!$C$1:$T$1,0),FALSE))*D206*E206</f>
        <v>922.55637254901967</v>
      </c>
      <c r="AJ206" s="15">
        <f t="shared" si="257"/>
        <v>54.69166666666667</v>
      </c>
      <c r="AK206" s="15">
        <f>VLOOKUP(AK$4,'Tüpoloogia tabel'!$C$1:$T$51,MATCH($A206,'Tüpoloogia tabel'!$C$1:$T$1,0),FALSE)</f>
        <v>1.1000000000000001</v>
      </c>
      <c r="AL206" s="15">
        <f>VLOOKUP(AL$4,'Tüpoloogia tabel'!$C$1:$T$51,MATCH($A206,'Tüpoloogia tabel'!$C$1:$T$1,0),FALSE)</f>
        <v>1.1000000000000001</v>
      </c>
      <c r="AM206" s="15">
        <f>VLOOKUP(AM$4,'Tüpoloogia tabel'!$C$1:$T$51,MATCH($A206,'Tüpoloogia tabel'!$C$1:$T$1,0),FALSE)</f>
        <v>0.7</v>
      </c>
      <c r="AN206" s="15">
        <f>VLOOKUP(AN$4,'Tüpoloogia tabel'!$C$1:$T$51,MATCH($A206,'Tüpoloogia tabel'!$C$1:$T$1,0),FALSE)</f>
        <v>0.7</v>
      </c>
      <c r="AO206" s="15">
        <f>VLOOKUP(AO$4,'Tüpoloogia tabel'!$C$1:$T$51,MATCH($A206,'Tüpoloogia tabel'!$C$1:$T$1,0),FALSE)</f>
        <v>1.1000000000000001</v>
      </c>
      <c r="AP206" s="15">
        <f>VLOOKUP(AP$4,'Tüpoloogia tabel'!$C$1:$T$51,MATCH($A206,'Tüpoloogia tabel'!$C$1:$T$1,0),FALSE)</f>
        <v>2</v>
      </c>
      <c r="AQ206" s="15">
        <f>VLOOKUP(AQ$4,'Tüpoloogia tabel'!$C$1:$T$51,MATCH($A206,'Tüpoloogia tabel'!$C$1:$T$1,0),FALSE)</f>
        <v>2.9000000000000021</v>
      </c>
      <c r="AR206" s="16">
        <f>VLOOKUP(AR$4,'Tüpoloogia tabel'!$C$1:$T$51,MATCH($A206,'Tüpoloogia tabel'!$C$1:$T$1,0),FALSE)</f>
        <v>1.17</v>
      </c>
      <c r="AS206" s="16">
        <f>VLOOKUP(AS$4,'Tüpoloogia tabel'!$C$1:$T$51,MATCH($A206,'Tüpoloogia tabel'!$C$1:$T$1,0),FALSE)</f>
        <v>0.49</v>
      </c>
      <c r="AT206" s="16">
        <f>VLOOKUP(AT$4,'Tüpoloogia tabel'!$C$1:$T$51,MATCH($A206,'Tüpoloogia tabel'!$C$1:$T$1,0),FALSE)</f>
        <v>0.49</v>
      </c>
      <c r="AU206" s="16">
        <f>VLOOKUP(AU$4,'Tüpoloogia tabel'!$C$1:$T$51,MATCH($A206,'Tüpoloogia tabel'!$C$1:$T$1,0),FALSE)</f>
        <v>0.15</v>
      </c>
      <c r="AV206" s="16">
        <f>VLOOKUP(AV$4,'Tüpoloogia tabel'!$C$1:$T$51,MATCH($A206,'Tüpoloogia tabel'!$C$1:$T$1,0),FALSE)</f>
        <v>0.5</v>
      </c>
      <c r="AW206" s="16">
        <f>VLOOKUP(AW$4,'Tüpoloogia tabel'!$C$1:$T$51,MATCH($A206,'Tüpoloogia tabel'!$C$1:$T$1,0),FALSE)</f>
        <v>0.77</v>
      </c>
      <c r="AX206" s="16">
        <f>VLOOKUP(AX$4,'Tüpoloogia tabel'!$C$1:$T$51,MATCH($A206,'Tüpoloogia tabel'!$C$1:$T$1,0),FALSE)</f>
        <v>1.03</v>
      </c>
      <c r="AY206" s="16">
        <f>VLOOKUP(AY$4,'Tüpoloogia tabel'!$C$1:$T$51,MATCH($A206,'Tüpoloogia tabel'!$C$1:$T$1,0),FALSE)</f>
        <v>7.0000000000000007E-2</v>
      </c>
      <c r="AZ206" s="16">
        <f>VLOOKUP(AZ$4,'Tüpoloogia tabel'!$C$1:$T$51,MATCH($A206,'Tüpoloogia tabel'!$C$1:$T$1,0),FALSE)</f>
        <v>6.1</v>
      </c>
      <c r="BA206" s="232">
        <f>VLOOKUP(BA$4,'Tüpoloogia tabel'!$C$1:$T$51,MATCH($A206,'Tüpoloogia tabel'!$C$1:$T$1,0),FALSE)</f>
        <v>0.25</v>
      </c>
      <c r="BB206" s="232">
        <f>VLOOKUP(BB$4,'Tüpoloogia tabel'!$C$1:$T$51,MATCH($A206,'Tüpoloogia tabel'!$C$1:$T$1,0),FALSE)</f>
        <v>0.4</v>
      </c>
      <c r="BC206" s="232">
        <f>VLOOKUP(BC$4,'Tüpoloogia tabel'!$C$1:$T$51,MATCH($A206,'Tüpoloogia tabel'!$C$1:$T$1,0),FALSE)</f>
        <v>0.35</v>
      </c>
      <c r="BD206" s="232">
        <f>VLOOKUP(BD$4,'Tüpoloogia tabel'!$C$1:$T$51,MATCH($A206,'Tüpoloogia tabel'!$C$1:$T$1,0),FALSE)</f>
        <v>0.25</v>
      </c>
      <c r="BE206" s="232">
        <f>VLOOKUP(BE$4,'Tüpoloogia tabel'!$C$1:$T$51,MATCH($A206,'Tüpoloogia tabel'!$C$1:$T$1,0),FALSE)</f>
        <v>0.22</v>
      </c>
      <c r="BF206" s="16">
        <f>VLOOKUP(BF$4,'Tüpoloogia tabel'!$C$1:$T$51,MATCH($A206,'Tüpoloogia tabel'!$C$1:$T$1,0),FALSE)</f>
        <v>1.7999999999999985</v>
      </c>
      <c r="BG206" s="16">
        <f>VLOOKUP(BG$4,'Tüpoloogia tabel'!$C$1:$T$51,MATCH($A206,'Tüpoloogia tabel'!$C$1:$T$1,0),FALSE)</f>
        <v>2.2000000000000015</v>
      </c>
      <c r="BH206" s="16">
        <f>VLOOKUP(BH$4,'Tüpoloogia tabel'!$C$1:$T$51,MATCH($A206,'Tüpoloogia tabel'!$C$1:$T$1,0),FALSE)</f>
        <v>1.4600000000000006</v>
      </c>
      <c r="BI206" s="16">
        <f>VLOOKUP(BI$4,'Tüpoloogia tabel'!$C$1:$T$51,MATCH($A206,'Tüpoloogia tabel'!$C$1:$T$1,0),FALSE)</f>
        <v>1.5793333333333326</v>
      </c>
      <c r="BJ206" s="16">
        <f>VLOOKUP(BJ$4,'Tüpoloogia tabel'!$C$1:$T$51,MATCH($A206,'Tüpoloogia tabel'!$C$1:$T$1,0),FALSE)</f>
        <v>0.8</v>
      </c>
      <c r="BK206" s="16">
        <f>VLOOKUP(BK$4,'Tüpoloogia tabel'!$C$1:$T$51,MATCH($A206,'Tüpoloogia tabel'!$C$1:$T$1,0),FALSE)</f>
        <v>2.0649999999999999</v>
      </c>
      <c r="BL206" s="216">
        <f t="shared" si="258"/>
        <v>782.05070877543403</v>
      </c>
      <c r="BM206" s="1">
        <v>4</v>
      </c>
      <c r="BN206" s="1">
        <v>0</v>
      </c>
      <c r="BO206" s="1">
        <f t="shared" si="259"/>
        <v>20</v>
      </c>
      <c r="BP206" s="217">
        <f t="shared" si="260"/>
        <v>54.69166666666667</v>
      </c>
      <c r="BQ206" s="217">
        <f t="shared" ref="BQ206:BS206" si="284">BP206</f>
        <v>54.69166666666667</v>
      </c>
      <c r="BR206" s="217">
        <f t="shared" si="284"/>
        <v>54.69166666666667</v>
      </c>
      <c r="BS206" s="217">
        <f t="shared" si="284"/>
        <v>54.69166666666667</v>
      </c>
      <c r="BT206" s="217">
        <f t="shared" si="262"/>
        <v>54.69166666666667</v>
      </c>
      <c r="BU206" s="217">
        <f t="shared" si="263"/>
        <v>102.97058823529412</v>
      </c>
      <c r="BV206" s="217">
        <f t="shared" si="264"/>
        <v>122.49274897995456</v>
      </c>
      <c r="BW206" s="217">
        <f t="shared" si="265"/>
        <v>241.94836497761642</v>
      </c>
      <c r="BX206" s="216">
        <f t="shared" si="266"/>
        <v>7.5001939224763961E-2</v>
      </c>
      <c r="BY206" s="216">
        <f t="shared" si="281"/>
        <v>90.452338705065344</v>
      </c>
      <c r="BZ206" s="216">
        <f t="shared" si="282"/>
        <v>1114.4514124581158</v>
      </c>
      <c r="CA206" s="216">
        <f t="shared" si="283"/>
        <v>872.50304748049939</v>
      </c>
      <c r="CB206" s="218">
        <f t="shared" si="267"/>
        <v>2.8111706913699761</v>
      </c>
    </row>
    <row r="207" spans="1:81" x14ac:dyDescent="0.25">
      <c r="A207" s="248" t="s">
        <v>476</v>
      </c>
      <c r="B207" s="231" t="s">
        <v>735</v>
      </c>
      <c r="C207" s="231" t="s">
        <v>463</v>
      </c>
      <c r="D207" s="249">
        <v>1</v>
      </c>
      <c r="E207" s="249">
        <v>3</v>
      </c>
      <c r="F207" s="250"/>
      <c r="G207" s="15">
        <f>(VLOOKUP(G$4,'Tüpoloogia tabel'!$C$1:$T$51,MATCH($A207,'Tüpoloogia tabel'!$C$1:$T$1,0),FALSE))*D207</f>
        <v>184.51127450980394</v>
      </c>
      <c r="H207" s="15">
        <f>(VLOOKUP(H$4,'Tüpoloogia tabel'!$C$1:$T$51,MATCH($A207,'Tüpoloogia tabel'!$C$1:$T$1,0),FALSE))*D207*E207</f>
        <v>9.1352941176470601</v>
      </c>
      <c r="I207" s="15">
        <f>(VLOOKUP(I$4,'Tüpoloogia tabel'!$C$1:$T$51,MATCH($A207,'Tüpoloogia tabel'!$C$1:$T$1,0),FALSE))*D207*E207</f>
        <v>29.391176470588235</v>
      </c>
      <c r="J207" s="15">
        <f>(VLOOKUP(J$4,'Tüpoloogia tabel'!$C$1:$T$51,MATCH($A207,'Tüpoloogia tabel'!$C$1:$T$1,0),FALSE))*D207*E207</f>
        <v>566.17588235294113</v>
      </c>
      <c r="K207" s="15">
        <f>(VLOOKUP(K$4,'Tüpoloogia tabel'!$C$1:$T$51,MATCH($A207,'Tüpoloogia tabel'!$C$1:$T$1,0),FALSE))*D207*E207</f>
        <v>465.55499999999995</v>
      </c>
      <c r="L207" s="244">
        <f>VLOOKUP(L$4,'Tüpoloogia tabel'!$C$1:$T$51,MATCH($A207,'Tüpoloogia tabel'!$C$1:$T$1,0),FALSE)</f>
        <v>29.411764705882355</v>
      </c>
      <c r="M207" s="228">
        <f>VLOOKUP(M$4,'Tüpoloogia tabel'!$C$1:$T$51,MATCH($A207,'Tüpoloogia tabel'!$C$1:$T$1,0),FALSE)</f>
        <v>0</v>
      </c>
      <c r="N207" s="228">
        <f>VLOOKUP(N$4,'Tüpoloogia tabel'!$C$1:$T$51,MATCH($A207,'Tüpoloogia tabel'!$C$1:$T$1,0),FALSE)</f>
        <v>100</v>
      </c>
      <c r="O207" s="245">
        <f>VLOOKUP(O$4,'Tüpoloogia tabel'!$C$1:$T$51,MATCH($A207,'Tüpoloogia tabel'!$C$1:$T$1,0),FALSE)</f>
        <v>0.26808190500004819</v>
      </c>
      <c r="P207" s="228">
        <f>VLOOKUP(P$4,'Tüpoloogia tabel'!$C$1:$T$51,MATCH($A207,'Tüpoloogia tabel'!$C$1:$T$1,0),FALSE)</f>
        <v>76.470588235294116</v>
      </c>
      <c r="Q207" s="335">
        <f t="shared" si="251"/>
        <v>742.41250000000002</v>
      </c>
      <c r="R207" s="336">
        <f t="shared" si="279"/>
        <v>539.42514270415177</v>
      </c>
      <c r="S207" s="14">
        <f t="shared" si="252"/>
        <v>184.51127450980394</v>
      </c>
      <c r="T207" s="336">
        <f t="shared" si="253"/>
        <v>184.51127450980394</v>
      </c>
      <c r="U207" s="4">
        <f t="shared" si="254"/>
        <v>3.9599999999999995</v>
      </c>
      <c r="V207" s="337">
        <f t="shared" si="255"/>
        <v>199.02735729584828</v>
      </c>
      <c r="W207" s="338">
        <f t="shared" si="256"/>
        <v>4.1140927562939025</v>
      </c>
      <c r="X207" s="228">
        <f>VLOOKUP(X$4,'Tüpoloogia tabel'!$C$1:$T$51,MATCH($A207,'Tüpoloogia tabel'!$C$1:$T$1,0),FALSE)</f>
        <v>195.6875</v>
      </c>
      <c r="Y207" s="228">
        <f>VLOOKUP(Y$4,'Tüpoloogia tabel'!$C$1:$T$51,MATCH($A207,'Tüpoloogia tabel'!$C$1:$T$1,0),FALSE)</f>
        <v>134.375</v>
      </c>
      <c r="Z207" s="229">
        <f>VLOOKUP(Z$4,'Tüpoloogia tabel'!$C$1:$T$51,MATCH($A207,'Tüpoloogia tabel'!$C$1:$T$1,0),FALSE)</f>
        <v>32.625</v>
      </c>
      <c r="AA207" s="235"/>
      <c r="AB207" s="235"/>
      <c r="AC207" s="15">
        <f>VLOOKUP(AC$4,'Tüpoloogia tabel'!$C$1:$T$51,MATCH($A207,'Tüpoloogia tabel'!$C$1:$T$1,0),FALSE)</f>
        <v>3.1482352941176472</v>
      </c>
      <c r="AD207" s="15">
        <f>VLOOKUP(AD$4,'Tüpoloogia tabel'!$C$1:$T$51,MATCH($A207,'Tüpoloogia tabel'!$C$1:$T$1,0),FALSE)</f>
        <v>2.5</v>
      </c>
      <c r="AE207" s="15">
        <f>VLOOKUP(AE$4,'Tüpoloogia tabel'!$C$1:$T$51,MATCH($A207,'Tüpoloogia tabel'!$C$1:$T$1,0),FALSE)</f>
        <v>2.2000000000000002</v>
      </c>
      <c r="AF207" s="15">
        <f>VLOOKUP(AF$4,'Tüpoloogia tabel'!$C$1:$T$51,MATCH($A207,'Tüpoloogia tabel'!$C$1:$T$1,0),FALSE)</f>
        <v>12.516666666666667</v>
      </c>
      <c r="AG207" s="15">
        <f>VLOOKUP(AG$4,'Tüpoloogia tabel'!$C$1:$T$51,MATCH($A207,'Tüpoloogia tabel'!$C$1:$T$1,0),FALSE)</f>
        <v>14.829166666666667</v>
      </c>
      <c r="AH207" s="15">
        <f>(VLOOKUP(AH$4,'Tüpoloogia tabel'!$C$1:$T$51,MATCH($A207,'Tüpoloogia tabel'!$C$1:$T$1,0),FALSE))*E207</f>
        <v>7.5</v>
      </c>
      <c r="AI207" s="15">
        <f>(VLOOKUP(AI$4,'Tüpoloogia tabel'!$C$1:$T$51,MATCH($A207,'Tüpoloogia tabel'!$C$1:$T$1,0),FALSE))*D207*E207</f>
        <v>1383.8345588235295</v>
      </c>
      <c r="AJ207" s="15">
        <f t="shared" si="257"/>
        <v>54.69166666666667</v>
      </c>
      <c r="AK207" s="15">
        <f>VLOOKUP(AK$4,'Tüpoloogia tabel'!$C$1:$T$51,MATCH($A207,'Tüpoloogia tabel'!$C$1:$T$1,0),FALSE)</f>
        <v>1.1000000000000001</v>
      </c>
      <c r="AL207" s="15">
        <f>VLOOKUP(AL$4,'Tüpoloogia tabel'!$C$1:$T$51,MATCH($A207,'Tüpoloogia tabel'!$C$1:$T$1,0),FALSE)</f>
        <v>1.1000000000000001</v>
      </c>
      <c r="AM207" s="15">
        <f>VLOOKUP(AM$4,'Tüpoloogia tabel'!$C$1:$T$51,MATCH($A207,'Tüpoloogia tabel'!$C$1:$T$1,0),FALSE)</f>
        <v>0.7</v>
      </c>
      <c r="AN207" s="15">
        <f>VLOOKUP(AN$4,'Tüpoloogia tabel'!$C$1:$T$51,MATCH($A207,'Tüpoloogia tabel'!$C$1:$T$1,0),FALSE)</f>
        <v>0.7</v>
      </c>
      <c r="AO207" s="15">
        <f>VLOOKUP(AO$4,'Tüpoloogia tabel'!$C$1:$T$51,MATCH($A207,'Tüpoloogia tabel'!$C$1:$T$1,0),FALSE)</f>
        <v>1.1000000000000001</v>
      </c>
      <c r="AP207" s="15">
        <f>VLOOKUP(AP$4,'Tüpoloogia tabel'!$C$1:$T$51,MATCH($A207,'Tüpoloogia tabel'!$C$1:$T$1,0),FALSE)</f>
        <v>2</v>
      </c>
      <c r="AQ207" s="15">
        <f>VLOOKUP(AQ$4,'Tüpoloogia tabel'!$C$1:$T$51,MATCH($A207,'Tüpoloogia tabel'!$C$1:$T$1,0),FALSE)</f>
        <v>2.9000000000000021</v>
      </c>
      <c r="AR207" s="16">
        <f>VLOOKUP(AR$4,'Tüpoloogia tabel'!$C$1:$T$51,MATCH($A207,'Tüpoloogia tabel'!$C$1:$T$1,0),FALSE)</f>
        <v>1.17</v>
      </c>
      <c r="AS207" s="16">
        <f>VLOOKUP(AS$4,'Tüpoloogia tabel'!$C$1:$T$51,MATCH($A207,'Tüpoloogia tabel'!$C$1:$T$1,0),FALSE)</f>
        <v>0.49</v>
      </c>
      <c r="AT207" s="16">
        <f>VLOOKUP(AT$4,'Tüpoloogia tabel'!$C$1:$T$51,MATCH($A207,'Tüpoloogia tabel'!$C$1:$T$1,0),FALSE)</f>
        <v>0.49</v>
      </c>
      <c r="AU207" s="16">
        <f>VLOOKUP(AU$4,'Tüpoloogia tabel'!$C$1:$T$51,MATCH($A207,'Tüpoloogia tabel'!$C$1:$T$1,0),FALSE)</f>
        <v>0.15</v>
      </c>
      <c r="AV207" s="16">
        <f>VLOOKUP(AV$4,'Tüpoloogia tabel'!$C$1:$T$51,MATCH($A207,'Tüpoloogia tabel'!$C$1:$T$1,0),FALSE)</f>
        <v>0.5</v>
      </c>
      <c r="AW207" s="16">
        <f>VLOOKUP(AW$4,'Tüpoloogia tabel'!$C$1:$T$51,MATCH($A207,'Tüpoloogia tabel'!$C$1:$T$1,0),FALSE)</f>
        <v>0.77</v>
      </c>
      <c r="AX207" s="16">
        <f>VLOOKUP(AX$4,'Tüpoloogia tabel'!$C$1:$T$51,MATCH($A207,'Tüpoloogia tabel'!$C$1:$T$1,0),FALSE)</f>
        <v>1.03</v>
      </c>
      <c r="AY207" s="16">
        <f>VLOOKUP(AY$4,'Tüpoloogia tabel'!$C$1:$T$51,MATCH($A207,'Tüpoloogia tabel'!$C$1:$T$1,0),FALSE)</f>
        <v>7.0000000000000007E-2</v>
      </c>
      <c r="AZ207" s="16">
        <f>VLOOKUP(AZ$4,'Tüpoloogia tabel'!$C$1:$T$51,MATCH($A207,'Tüpoloogia tabel'!$C$1:$T$1,0),FALSE)</f>
        <v>6.1</v>
      </c>
      <c r="BA207" s="232">
        <f>VLOOKUP(BA$4,'Tüpoloogia tabel'!$C$1:$T$51,MATCH($A207,'Tüpoloogia tabel'!$C$1:$T$1,0),FALSE)</f>
        <v>0.25</v>
      </c>
      <c r="BB207" s="232">
        <f>VLOOKUP(BB$4,'Tüpoloogia tabel'!$C$1:$T$51,MATCH($A207,'Tüpoloogia tabel'!$C$1:$T$1,0),FALSE)</f>
        <v>0.4</v>
      </c>
      <c r="BC207" s="232">
        <f>VLOOKUP(BC$4,'Tüpoloogia tabel'!$C$1:$T$51,MATCH($A207,'Tüpoloogia tabel'!$C$1:$T$1,0),FALSE)</f>
        <v>0.35</v>
      </c>
      <c r="BD207" s="232">
        <f>VLOOKUP(BD$4,'Tüpoloogia tabel'!$C$1:$T$51,MATCH($A207,'Tüpoloogia tabel'!$C$1:$T$1,0),FALSE)</f>
        <v>0.25</v>
      </c>
      <c r="BE207" s="232">
        <f>VLOOKUP(BE$4,'Tüpoloogia tabel'!$C$1:$T$51,MATCH($A207,'Tüpoloogia tabel'!$C$1:$T$1,0),FALSE)</f>
        <v>0.22</v>
      </c>
      <c r="BF207" s="16">
        <f>VLOOKUP(BF$4,'Tüpoloogia tabel'!$C$1:$T$51,MATCH($A207,'Tüpoloogia tabel'!$C$1:$T$1,0),FALSE)</f>
        <v>1.7999999999999985</v>
      </c>
      <c r="BG207" s="16">
        <f>VLOOKUP(BG$4,'Tüpoloogia tabel'!$C$1:$T$51,MATCH($A207,'Tüpoloogia tabel'!$C$1:$T$1,0),FALSE)</f>
        <v>2.2000000000000015</v>
      </c>
      <c r="BH207" s="16">
        <f>VLOOKUP(BH$4,'Tüpoloogia tabel'!$C$1:$T$51,MATCH($A207,'Tüpoloogia tabel'!$C$1:$T$1,0),FALSE)</f>
        <v>1.4600000000000006</v>
      </c>
      <c r="BI207" s="16">
        <f>VLOOKUP(BI$4,'Tüpoloogia tabel'!$C$1:$T$51,MATCH($A207,'Tüpoloogia tabel'!$C$1:$T$1,0),FALSE)</f>
        <v>1.5793333333333326</v>
      </c>
      <c r="BJ207" s="16">
        <f>VLOOKUP(BJ$4,'Tüpoloogia tabel'!$C$1:$T$51,MATCH($A207,'Tüpoloogia tabel'!$C$1:$T$1,0),FALSE)</f>
        <v>0.8</v>
      </c>
      <c r="BK207" s="16">
        <f>VLOOKUP(BK$4,'Tüpoloogia tabel'!$C$1:$T$51,MATCH($A207,'Tüpoloogia tabel'!$C$1:$T$1,0),FALSE)</f>
        <v>2.0649999999999999</v>
      </c>
      <c r="BL207" s="216">
        <f t="shared" si="258"/>
        <v>1291.6571942247413</v>
      </c>
      <c r="BM207" s="1">
        <v>4</v>
      </c>
      <c r="BN207" s="1">
        <v>0</v>
      </c>
      <c r="BO207" s="1">
        <f t="shared" si="259"/>
        <v>30</v>
      </c>
      <c r="BP207" s="217">
        <f t="shared" si="260"/>
        <v>54.69166666666667</v>
      </c>
      <c r="BQ207" s="217">
        <f t="shared" ref="BQ207:BS207" si="285">BP207</f>
        <v>54.69166666666667</v>
      </c>
      <c r="BR207" s="217">
        <f t="shared" si="285"/>
        <v>54.69166666666667</v>
      </c>
      <c r="BS207" s="217">
        <f t="shared" si="285"/>
        <v>54.69166666666667</v>
      </c>
      <c r="BT207" s="217">
        <f t="shared" si="262"/>
        <v>109.38333333333334</v>
      </c>
      <c r="BU207" s="217">
        <f t="shared" si="263"/>
        <v>227.93382352941177</v>
      </c>
      <c r="BV207" s="217">
        <f t="shared" si="264"/>
        <v>262.33996250419875</v>
      </c>
      <c r="BW207" s="217">
        <f t="shared" si="265"/>
        <v>434.26238561058807</v>
      </c>
      <c r="BX207" s="216">
        <f t="shared" si="266"/>
        <v>0.15706208401416122</v>
      </c>
      <c r="BY207" s="216">
        <f t="shared" si="281"/>
        <v>189.41687332107844</v>
      </c>
      <c r="BZ207" s="216">
        <f t="shared" si="282"/>
        <v>1915.3364531564077</v>
      </c>
      <c r="CA207" s="216">
        <f t="shared" si="283"/>
        <v>1481.0740675458196</v>
      </c>
      <c r="CB207" s="218">
        <f t="shared" si="267"/>
        <v>3.1813084760035224</v>
      </c>
    </row>
    <row r="208" spans="1:81" x14ac:dyDescent="0.25">
      <c r="A208" s="248" t="s">
        <v>476</v>
      </c>
      <c r="B208" s="231" t="s">
        <v>736</v>
      </c>
      <c r="C208" s="231" t="s">
        <v>463</v>
      </c>
      <c r="D208" s="249">
        <v>1</v>
      </c>
      <c r="E208" s="249">
        <v>4</v>
      </c>
      <c r="F208" s="250"/>
      <c r="G208" s="15">
        <f>(VLOOKUP(G$4,'Tüpoloogia tabel'!$C$1:$T$51,MATCH($A208,'Tüpoloogia tabel'!$C$1:$T$1,0),FALSE))*D208</f>
        <v>184.51127450980394</v>
      </c>
      <c r="H208" s="15">
        <f>(VLOOKUP(H$4,'Tüpoloogia tabel'!$C$1:$T$51,MATCH($A208,'Tüpoloogia tabel'!$C$1:$T$1,0),FALSE))*D208*E208</f>
        <v>12.180392156862746</v>
      </c>
      <c r="I208" s="15">
        <f>(VLOOKUP(I$4,'Tüpoloogia tabel'!$C$1:$T$51,MATCH($A208,'Tüpoloogia tabel'!$C$1:$T$1,0),FALSE))*D208*E208</f>
        <v>39.188235294117646</v>
      </c>
      <c r="J208" s="15">
        <f>(VLOOKUP(J$4,'Tüpoloogia tabel'!$C$1:$T$51,MATCH($A208,'Tüpoloogia tabel'!$C$1:$T$1,0),FALSE))*D208*E208</f>
        <v>754.90117647058821</v>
      </c>
      <c r="K208" s="15">
        <f>(VLOOKUP(K$4,'Tüpoloogia tabel'!$C$1:$T$51,MATCH($A208,'Tüpoloogia tabel'!$C$1:$T$1,0),FALSE))*D208*E208</f>
        <v>620.7399999999999</v>
      </c>
      <c r="L208" s="244">
        <f>VLOOKUP(L$4,'Tüpoloogia tabel'!$C$1:$T$51,MATCH($A208,'Tüpoloogia tabel'!$C$1:$T$1,0),FALSE)</f>
        <v>29.411764705882355</v>
      </c>
      <c r="M208" s="228">
        <f>VLOOKUP(M$4,'Tüpoloogia tabel'!$C$1:$T$51,MATCH($A208,'Tüpoloogia tabel'!$C$1:$T$1,0),FALSE)</f>
        <v>0</v>
      </c>
      <c r="N208" s="228">
        <f>VLOOKUP(N$4,'Tüpoloogia tabel'!$C$1:$T$51,MATCH($A208,'Tüpoloogia tabel'!$C$1:$T$1,0),FALSE)</f>
        <v>100</v>
      </c>
      <c r="O208" s="245">
        <f>VLOOKUP(O$4,'Tüpoloogia tabel'!$C$1:$T$51,MATCH($A208,'Tüpoloogia tabel'!$C$1:$T$1,0),FALSE)</f>
        <v>0.26808190500004819</v>
      </c>
      <c r="P208" s="228">
        <f>VLOOKUP(P$4,'Tüpoloogia tabel'!$C$1:$T$51,MATCH($A208,'Tüpoloogia tabel'!$C$1:$T$1,0),FALSE)</f>
        <v>76.470588235294116</v>
      </c>
      <c r="Q208" s="335">
        <f t="shared" si="251"/>
        <v>1286.4666666666669</v>
      </c>
      <c r="R208" s="336">
        <f t="shared" si="279"/>
        <v>937.62823194760483</v>
      </c>
      <c r="S208" s="14">
        <f t="shared" si="252"/>
        <v>184.51127450980394</v>
      </c>
      <c r="T208" s="336">
        <f t="shared" si="253"/>
        <v>184.51127450980394</v>
      </c>
      <c r="U208" s="4">
        <f t="shared" si="254"/>
        <v>3.9599999999999995</v>
      </c>
      <c r="V208" s="337">
        <f t="shared" si="255"/>
        <v>344.87843471906206</v>
      </c>
      <c r="W208" s="338">
        <f t="shared" si="256"/>
        <v>4.7902602899336371</v>
      </c>
      <c r="X208" s="228">
        <f>VLOOKUP(X$4,'Tüpoloogia tabel'!$C$1:$T$51,MATCH($A208,'Tüpoloogia tabel'!$C$1:$T$1,0),FALSE)</f>
        <v>195.6875</v>
      </c>
      <c r="Y208" s="228">
        <f>VLOOKUP(Y$4,'Tüpoloogia tabel'!$C$1:$T$51,MATCH($A208,'Tüpoloogia tabel'!$C$1:$T$1,0),FALSE)</f>
        <v>134.375</v>
      </c>
      <c r="Z208" s="229">
        <f>VLOOKUP(Z$4,'Tüpoloogia tabel'!$C$1:$T$51,MATCH($A208,'Tüpoloogia tabel'!$C$1:$T$1,0),FALSE)</f>
        <v>32.625</v>
      </c>
      <c r="AA208" s="235"/>
      <c r="AB208" s="235"/>
      <c r="AC208" s="15">
        <f>VLOOKUP(AC$4,'Tüpoloogia tabel'!$C$1:$T$51,MATCH($A208,'Tüpoloogia tabel'!$C$1:$T$1,0),FALSE)</f>
        <v>3.1482352941176472</v>
      </c>
      <c r="AD208" s="15">
        <f>VLOOKUP(AD$4,'Tüpoloogia tabel'!$C$1:$T$51,MATCH($A208,'Tüpoloogia tabel'!$C$1:$T$1,0),FALSE)</f>
        <v>2.5</v>
      </c>
      <c r="AE208" s="15">
        <f>VLOOKUP(AE$4,'Tüpoloogia tabel'!$C$1:$T$51,MATCH($A208,'Tüpoloogia tabel'!$C$1:$T$1,0),FALSE)</f>
        <v>2.2000000000000002</v>
      </c>
      <c r="AF208" s="15">
        <f>VLOOKUP(AF$4,'Tüpoloogia tabel'!$C$1:$T$51,MATCH($A208,'Tüpoloogia tabel'!$C$1:$T$1,0),FALSE)</f>
        <v>12.516666666666667</v>
      </c>
      <c r="AG208" s="15">
        <f>VLOOKUP(AG$4,'Tüpoloogia tabel'!$C$1:$T$51,MATCH($A208,'Tüpoloogia tabel'!$C$1:$T$1,0),FALSE)</f>
        <v>14.829166666666667</v>
      </c>
      <c r="AH208" s="15">
        <f>(VLOOKUP(AH$4,'Tüpoloogia tabel'!$C$1:$T$51,MATCH($A208,'Tüpoloogia tabel'!$C$1:$T$1,0),FALSE))*E208</f>
        <v>10</v>
      </c>
      <c r="AI208" s="15">
        <f>(VLOOKUP(AI$4,'Tüpoloogia tabel'!$C$1:$T$51,MATCH($A208,'Tüpoloogia tabel'!$C$1:$T$1,0),FALSE))*D208*E208</f>
        <v>1845.1127450980393</v>
      </c>
      <c r="AJ208" s="15">
        <f t="shared" si="257"/>
        <v>54.69166666666667</v>
      </c>
      <c r="AK208" s="15">
        <f>VLOOKUP(AK$4,'Tüpoloogia tabel'!$C$1:$T$51,MATCH($A208,'Tüpoloogia tabel'!$C$1:$T$1,0),FALSE)</f>
        <v>1.1000000000000001</v>
      </c>
      <c r="AL208" s="15">
        <f>VLOOKUP(AL$4,'Tüpoloogia tabel'!$C$1:$T$51,MATCH($A208,'Tüpoloogia tabel'!$C$1:$T$1,0),FALSE)</f>
        <v>1.1000000000000001</v>
      </c>
      <c r="AM208" s="15">
        <f>VLOOKUP(AM$4,'Tüpoloogia tabel'!$C$1:$T$51,MATCH($A208,'Tüpoloogia tabel'!$C$1:$T$1,0),FALSE)</f>
        <v>0.7</v>
      </c>
      <c r="AN208" s="15">
        <f>VLOOKUP(AN$4,'Tüpoloogia tabel'!$C$1:$T$51,MATCH($A208,'Tüpoloogia tabel'!$C$1:$T$1,0),FALSE)</f>
        <v>0.7</v>
      </c>
      <c r="AO208" s="15">
        <f>VLOOKUP(AO$4,'Tüpoloogia tabel'!$C$1:$T$51,MATCH($A208,'Tüpoloogia tabel'!$C$1:$T$1,0),FALSE)</f>
        <v>1.1000000000000001</v>
      </c>
      <c r="AP208" s="15">
        <f>VLOOKUP(AP$4,'Tüpoloogia tabel'!$C$1:$T$51,MATCH($A208,'Tüpoloogia tabel'!$C$1:$T$1,0),FALSE)</f>
        <v>2</v>
      </c>
      <c r="AQ208" s="15">
        <f>VLOOKUP(AQ$4,'Tüpoloogia tabel'!$C$1:$T$51,MATCH($A208,'Tüpoloogia tabel'!$C$1:$T$1,0),FALSE)</f>
        <v>2.9000000000000021</v>
      </c>
      <c r="AR208" s="16">
        <f>VLOOKUP(AR$4,'Tüpoloogia tabel'!$C$1:$T$51,MATCH($A208,'Tüpoloogia tabel'!$C$1:$T$1,0),FALSE)</f>
        <v>1.17</v>
      </c>
      <c r="AS208" s="16">
        <f>VLOOKUP(AS$4,'Tüpoloogia tabel'!$C$1:$T$51,MATCH($A208,'Tüpoloogia tabel'!$C$1:$T$1,0),FALSE)</f>
        <v>0.49</v>
      </c>
      <c r="AT208" s="16">
        <f>VLOOKUP(AT$4,'Tüpoloogia tabel'!$C$1:$T$51,MATCH($A208,'Tüpoloogia tabel'!$C$1:$T$1,0),FALSE)</f>
        <v>0.49</v>
      </c>
      <c r="AU208" s="16">
        <f>VLOOKUP(AU$4,'Tüpoloogia tabel'!$C$1:$T$51,MATCH($A208,'Tüpoloogia tabel'!$C$1:$T$1,0),FALSE)</f>
        <v>0.15</v>
      </c>
      <c r="AV208" s="16">
        <f>VLOOKUP(AV$4,'Tüpoloogia tabel'!$C$1:$T$51,MATCH($A208,'Tüpoloogia tabel'!$C$1:$T$1,0),FALSE)</f>
        <v>0.5</v>
      </c>
      <c r="AW208" s="16">
        <f>VLOOKUP(AW$4,'Tüpoloogia tabel'!$C$1:$T$51,MATCH($A208,'Tüpoloogia tabel'!$C$1:$T$1,0),FALSE)</f>
        <v>0.77</v>
      </c>
      <c r="AX208" s="16">
        <f>VLOOKUP(AX$4,'Tüpoloogia tabel'!$C$1:$T$51,MATCH($A208,'Tüpoloogia tabel'!$C$1:$T$1,0),FALSE)</f>
        <v>1.03</v>
      </c>
      <c r="AY208" s="16">
        <f>VLOOKUP(AY$4,'Tüpoloogia tabel'!$C$1:$T$51,MATCH($A208,'Tüpoloogia tabel'!$C$1:$T$1,0),FALSE)</f>
        <v>7.0000000000000007E-2</v>
      </c>
      <c r="AZ208" s="16">
        <f>VLOOKUP(AZ$4,'Tüpoloogia tabel'!$C$1:$T$51,MATCH($A208,'Tüpoloogia tabel'!$C$1:$T$1,0),FALSE)</f>
        <v>6.1</v>
      </c>
      <c r="BA208" s="232">
        <f>VLOOKUP(BA$4,'Tüpoloogia tabel'!$C$1:$T$51,MATCH($A208,'Tüpoloogia tabel'!$C$1:$T$1,0),FALSE)</f>
        <v>0.25</v>
      </c>
      <c r="BB208" s="232">
        <f>VLOOKUP(BB$4,'Tüpoloogia tabel'!$C$1:$T$51,MATCH($A208,'Tüpoloogia tabel'!$C$1:$T$1,0),FALSE)</f>
        <v>0.4</v>
      </c>
      <c r="BC208" s="232">
        <f>VLOOKUP(BC$4,'Tüpoloogia tabel'!$C$1:$T$51,MATCH($A208,'Tüpoloogia tabel'!$C$1:$T$1,0),FALSE)</f>
        <v>0.35</v>
      </c>
      <c r="BD208" s="232">
        <f>VLOOKUP(BD$4,'Tüpoloogia tabel'!$C$1:$T$51,MATCH($A208,'Tüpoloogia tabel'!$C$1:$T$1,0),FALSE)</f>
        <v>0.25</v>
      </c>
      <c r="BE208" s="232">
        <f>VLOOKUP(BE$4,'Tüpoloogia tabel'!$C$1:$T$51,MATCH($A208,'Tüpoloogia tabel'!$C$1:$T$1,0),FALSE)</f>
        <v>0.22</v>
      </c>
      <c r="BF208" s="16">
        <f>VLOOKUP(BF$4,'Tüpoloogia tabel'!$C$1:$T$51,MATCH($A208,'Tüpoloogia tabel'!$C$1:$T$1,0),FALSE)</f>
        <v>1.7999999999999985</v>
      </c>
      <c r="BG208" s="16">
        <f>VLOOKUP(BG$4,'Tüpoloogia tabel'!$C$1:$T$51,MATCH($A208,'Tüpoloogia tabel'!$C$1:$T$1,0),FALSE)</f>
        <v>2.2000000000000015</v>
      </c>
      <c r="BH208" s="16">
        <f>VLOOKUP(BH$4,'Tüpoloogia tabel'!$C$1:$T$51,MATCH($A208,'Tüpoloogia tabel'!$C$1:$T$1,0),FALSE)</f>
        <v>1.4600000000000006</v>
      </c>
      <c r="BI208" s="16">
        <f>VLOOKUP(BI$4,'Tüpoloogia tabel'!$C$1:$T$51,MATCH($A208,'Tüpoloogia tabel'!$C$1:$T$1,0),FALSE)</f>
        <v>1.5793333333333326</v>
      </c>
      <c r="BJ208" s="16">
        <f>VLOOKUP(BJ$4,'Tüpoloogia tabel'!$C$1:$T$51,MATCH($A208,'Tüpoloogia tabel'!$C$1:$T$1,0),FALSE)</f>
        <v>0.8</v>
      </c>
      <c r="BK208" s="16">
        <f>VLOOKUP(BK$4,'Tüpoloogia tabel'!$C$1:$T$51,MATCH($A208,'Tüpoloogia tabel'!$C$1:$T$1,0),FALSE)</f>
        <v>2.0649999999999999</v>
      </c>
      <c r="BL208" s="216">
        <f t="shared" si="258"/>
        <v>1992.212531754325</v>
      </c>
      <c r="BM208" s="1">
        <v>4</v>
      </c>
      <c r="BN208" s="1">
        <v>0</v>
      </c>
      <c r="BO208" s="1">
        <f t="shared" si="259"/>
        <v>40</v>
      </c>
      <c r="BP208" s="217">
        <f t="shared" si="260"/>
        <v>54.69166666666667</v>
      </c>
      <c r="BQ208" s="217">
        <f t="shared" ref="BQ208:BS208" si="286">BP208</f>
        <v>54.69166666666667</v>
      </c>
      <c r="BR208" s="217">
        <f t="shared" si="286"/>
        <v>54.69166666666667</v>
      </c>
      <c r="BS208" s="217">
        <f t="shared" si="286"/>
        <v>54.69166666666667</v>
      </c>
      <c r="BT208" s="217">
        <f t="shared" si="262"/>
        <v>164.07500000000002</v>
      </c>
      <c r="BU208" s="217">
        <f t="shared" si="263"/>
        <v>401.88235294117646</v>
      </c>
      <c r="BV208" s="217">
        <f t="shared" si="264"/>
        <v>454.587735384621</v>
      </c>
      <c r="BW208" s="217">
        <f t="shared" si="265"/>
        <v>680.69929833966853</v>
      </c>
      <c r="BX208" s="216">
        <f t="shared" si="266"/>
        <v>0.24924904003267975</v>
      </c>
      <c r="BY208" s="216">
        <f t="shared" si="281"/>
        <v>300.59434227941182</v>
      </c>
      <c r="BZ208" s="216">
        <f t="shared" si="282"/>
        <v>2973.5061723734052</v>
      </c>
      <c r="CA208" s="216">
        <f t="shared" si="283"/>
        <v>2292.8068740337367</v>
      </c>
      <c r="CB208" s="218">
        <f t="shared" si="267"/>
        <v>3.6936670329505703</v>
      </c>
    </row>
    <row r="209" spans="1:80" x14ac:dyDescent="0.25">
      <c r="A209" s="248" t="s">
        <v>476</v>
      </c>
      <c r="B209" s="231" t="s">
        <v>737</v>
      </c>
      <c r="C209" s="231" t="s">
        <v>463</v>
      </c>
      <c r="D209" s="249">
        <v>1</v>
      </c>
      <c r="E209" s="249">
        <v>5</v>
      </c>
      <c r="F209" s="250"/>
      <c r="G209" s="15">
        <f>(VLOOKUP(G$4,'Tüpoloogia tabel'!$C$1:$T$51,MATCH($A209,'Tüpoloogia tabel'!$C$1:$T$1,0),FALSE))*D209</f>
        <v>184.51127450980394</v>
      </c>
      <c r="H209" s="15">
        <f>(VLOOKUP(H$4,'Tüpoloogia tabel'!$C$1:$T$51,MATCH($A209,'Tüpoloogia tabel'!$C$1:$T$1,0),FALSE))*D209*E209</f>
        <v>15.225490196078432</v>
      </c>
      <c r="I209" s="15">
        <f>(VLOOKUP(I$4,'Tüpoloogia tabel'!$C$1:$T$51,MATCH($A209,'Tüpoloogia tabel'!$C$1:$T$1,0),FALSE))*D209*E209</f>
        <v>48.985294117647058</v>
      </c>
      <c r="J209" s="15">
        <f>(VLOOKUP(J$4,'Tüpoloogia tabel'!$C$1:$T$51,MATCH($A209,'Tüpoloogia tabel'!$C$1:$T$1,0),FALSE))*D209*E209</f>
        <v>943.62647058823529</v>
      </c>
      <c r="K209" s="15">
        <f>(VLOOKUP(K$4,'Tüpoloogia tabel'!$C$1:$T$51,MATCH($A209,'Tüpoloogia tabel'!$C$1:$T$1,0),FALSE))*D209*E209</f>
        <v>775.92499999999984</v>
      </c>
      <c r="L209" s="244">
        <f>VLOOKUP(L$4,'Tüpoloogia tabel'!$C$1:$T$51,MATCH($A209,'Tüpoloogia tabel'!$C$1:$T$1,0),FALSE)</f>
        <v>29.411764705882355</v>
      </c>
      <c r="M209" s="228">
        <f>VLOOKUP(M$4,'Tüpoloogia tabel'!$C$1:$T$51,MATCH($A209,'Tüpoloogia tabel'!$C$1:$T$1,0),FALSE)</f>
        <v>0</v>
      </c>
      <c r="N209" s="228">
        <f>VLOOKUP(N$4,'Tüpoloogia tabel'!$C$1:$T$51,MATCH($A209,'Tüpoloogia tabel'!$C$1:$T$1,0),FALSE)</f>
        <v>100</v>
      </c>
      <c r="O209" s="245">
        <f>VLOOKUP(O$4,'Tüpoloogia tabel'!$C$1:$T$51,MATCH($A209,'Tüpoloogia tabel'!$C$1:$T$1,0),FALSE)</f>
        <v>0.26808190500004819</v>
      </c>
      <c r="P209" s="228">
        <f>VLOOKUP(P$4,'Tüpoloogia tabel'!$C$1:$T$51,MATCH($A209,'Tüpoloogia tabel'!$C$1:$T$1,0),FALSE)</f>
        <v>76.470588235294116</v>
      </c>
      <c r="Q209" s="335">
        <f t="shared" si="251"/>
        <v>1978.8125000000002</v>
      </c>
      <c r="R209" s="336">
        <f t="shared" si="279"/>
        <v>1444.3686753620923</v>
      </c>
      <c r="S209" s="14">
        <f t="shared" si="252"/>
        <v>184.51127450980394</v>
      </c>
      <c r="T209" s="336">
        <f t="shared" si="253"/>
        <v>184.51127450980394</v>
      </c>
      <c r="U209" s="4">
        <f t="shared" si="254"/>
        <v>3.9599999999999995</v>
      </c>
      <c r="V209" s="337">
        <f t="shared" si="255"/>
        <v>530.4838246379079</v>
      </c>
      <c r="W209" s="338">
        <f t="shared" si="256"/>
        <v>5.5508599901409559</v>
      </c>
      <c r="X209" s="228">
        <f>VLOOKUP(X$4,'Tüpoloogia tabel'!$C$1:$T$51,MATCH($A209,'Tüpoloogia tabel'!$C$1:$T$1,0),FALSE)</f>
        <v>195.6875</v>
      </c>
      <c r="Y209" s="228">
        <f>VLOOKUP(Y$4,'Tüpoloogia tabel'!$C$1:$T$51,MATCH($A209,'Tüpoloogia tabel'!$C$1:$T$1,0),FALSE)</f>
        <v>134.375</v>
      </c>
      <c r="Z209" s="229">
        <f>VLOOKUP(Z$4,'Tüpoloogia tabel'!$C$1:$T$51,MATCH($A209,'Tüpoloogia tabel'!$C$1:$T$1,0),FALSE)</f>
        <v>32.625</v>
      </c>
      <c r="AA209" s="235"/>
      <c r="AB209" s="235"/>
      <c r="AC209" s="15">
        <f>VLOOKUP(AC$4,'Tüpoloogia tabel'!$C$1:$T$51,MATCH($A209,'Tüpoloogia tabel'!$C$1:$T$1,0),FALSE)</f>
        <v>3.1482352941176472</v>
      </c>
      <c r="AD209" s="15">
        <f>VLOOKUP(AD$4,'Tüpoloogia tabel'!$C$1:$T$51,MATCH($A209,'Tüpoloogia tabel'!$C$1:$T$1,0),FALSE)</f>
        <v>2.5</v>
      </c>
      <c r="AE209" s="15">
        <f>VLOOKUP(AE$4,'Tüpoloogia tabel'!$C$1:$T$51,MATCH($A209,'Tüpoloogia tabel'!$C$1:$T$1,0),FALSE)</f>
        <v>2.2000000000000002</v>
      </c>
      <c r="AF209" s="15">
        <f>VLOOKUP(AF$4,'Tüpoloogia tabel'!$C$1:$T$51,MATCH($A209,'Tüpoloogia tabel'!$C$1:$T$1,0),FALSE)</f>
        <v>12.516666666666667</v>
      </c>
      <c r="AG209" s="15">
        <f>VLOOKUP(AG$4,'Tüpoloogia tabel'!$C$1:$T$51,MATCH($A209,'Tüpoloogia tabel'!$C$1:$T$1,0),FALSE)</f>
        <v>14.829166666666667</v>
      </c>
      <c r="AH209" s="15">
        <f>(VLOOKUP(AH$4,'Tüpoloogia tabel'!$C$1:$T$51,MATCH($A209,'Tüpoloogia tabel'!$C$1:$T$1,0),FALSE))*E209</f>
        <v>12.5</v>
      </c>
      <c r="AI209" s="15">
        <f>(VLOOKUP(AI$4,'Tüpoloogia tabel'!$C$1:$T$51,MATCH($A209,'Tüpoloogia tabel'!$C$1:$T$1,0),FALSE))*D209*E209</f>
        <v>2306.3909313725489</v>
      </c>
      <c r="AJ209" s="15">
        <f t="shared" si="257"/>
        <v>54.69166666666667</v>
      </c>
      <c r="AK209" s="15">
        <f>VLOOKUP(AK$4,'Tüpoloogia tabel'!$C$1:$T$51,MATCH($A209,'Tüpoloogia tabel'!$C$1:$T$1,0),FALSE)</f>
        <v>1.1000000000000001</v>
      </c>
      <c r="AL209" s="15">
        <f>VLOOKUP(AL$4,'Tüpoloogia tabel'!$C$1:$T$51,MATCH($A209,'Tüpoloogia tabel'!$C$1:$T$1,0),FALSE)</f>
        <v>1.1000000000000001</v>
      </c>
      <c r="AM209" s="15">
        <f>VLOOKUP(AM$4,'Tüpoloogia tabel'!$C$1:$T$51,MATCH($A209,'Tüpoloogia tabel'!$C$1:$T$1,0),FALSE)</f>
        <v>0.7</v>
      </c>
      <c r="AN209" s="15">
        <f>VLOOKUP(AN$4,'Tüpoloogia tabel'!$C$1:$T$51,MATCH($A209,'Tüpoloogia tabel'!$C$1:$T$1,0),FALSE)</f>
        <v>0.7</v>
      </c>
      <c r="AO209" s="15">
        <f>VLOOKUP(AO$4,'Tüpoloogia tabel'!$C$1:$T$51,MATCH($A209,'Tüpoloogia tabel'!$C$1:$T$1,0),FALSE)</f>
        <v>1.1000000000000001</v>
      </c>
      <c r="AP209" s="15">
        <f>VLOOKUP(AP$4,'Tüpoloogia tabel'!$C$1:$T$51,MATCH($A209,'Tüpoloogia tabel'!$C$1:$T$1,0),FALSE)</f>
        <v>2</v>
      </c>
      <c r="AQ209" s="15">
        <f>VLOOKUP(AQ$4,'Tüpoloogia tabel'!$C$1:$T$51,MATCH($A209,'Tüpoloogia tabel'!$C$1:$T$1,0),FALSE)</f>
        <v>2.9000000000000021</v>
      </c>
      <c r="AR209" s="16">
        <f>VLOOKUP(AR$4,'Tüpoloogia tabel'!$C$1:$T$51,MATCH($A209,'Tüpoloogia tabel'!$C$1:$T$1,0),FALSE)</f>
        <v>1.17</v>
      </c>
      <c r="AS209" s="16">
        <f>VLOOKUP(AS$4,'Tüpoloogia tabel'!$C$1:$T$51,MATCH($A209,'Tüpoloogia tabel'!$C$1:$T$1,0),FALSE)</f>
        <v>0.49</v>
      </c>
      <c r="AT209" s="16">
        <f>VLOOKUP(AT$4,'Tüpoloogia tabel'!$C$1:$T$51,MATCH($A209,'Tüpoloogia tabel'!$C$1:$T$1,0),FALSE)</f>
        <v>0.49</v>
      </c>
      <c r="AU209" s="16">
        <f>VLOOKUP(AU$4,'Tüpoloogia tabel'!$C$1:$T$51,MATCH($A209,'Tüpoloogia tabel'!$C$1:$T$1,0),FALSE)</f>
        <v>0.15</v>
      </c>
      <c r="AV209" s="16">
        <f>VLOOKUP(AV$4,'Tüpoloogia tabel'!$C$1:$T$51,MATCH($A209,'Tüpoloogia tabel'!$C$1:$T$1,0),FALSE)</f>
        <v>0.5</v>
      </c>
      <c r="AW209" s="16">
        <f>VLOOKUP(AW$4,'Tüpoloogia tabel'!$C$1:$T$51,MATCH($A209,'Tüpoloogia tabel'!$C$1:$T$1,0),FALSE)</f>
        <v>0.77</v>
      </c>
      <c r="AX209" s="16">
        <f>VLOOKUP(AX$4,'Tüpoloogia tabel'!$C$1:$T$51,MATCH($A209,'Tüpoloogia tabel'!$C$1:$T$1,0),FALSE)</f>
        <v>1.03</v>
      </c>
      <c r="AY209" s="16">
        <f>VLOOKUP(AY$4,'Tüpoloogia tabel'!$C$1:$T$51,MATCH($A209,'Tüpoloogia tabel'!$C$1:$T$1,0),FALSE)</f>
        <v>7.0000000000000007E-2</v>
      </c>
      <c r="AZ209" s="16">
        <f>VLOOKUP(AZ$4,'Tüpoloogia tabel'!$C$1:$T$51,MATCH($A209,'Tüpoloogia tabel'!$C$1:$T$1,0),FALSE)</f>
        <v>6.1</v>
      </c>
      <c r="BA209" s="232">
        <f>VLOOKUP(BA$4,'Tüpoloogia tabel'!$C$1:$T$51,MATCH($A209,'Tüpoloogia tabel'!$C$1:$T$1,0),FALSE)</f>
        <v>0.25</v>
      </c>
      <c r="BB209" s="232">
        <f>VLOOKUP(BB$4,'Tüpoloogia tabel'!$C$1:$T$51,MATCH($A209,'Tüpoloogia tabel'!$C$1:$T$1,0),FALSE)</f>
        <v>0.4</v>
      </c>
      <c r="BC209" s="232">
        <f>VLOOKUP(BC$4,'Tüpoloogia tabel'!$C$1:$T$51,MATCH($A209,'Tüpoloogia tabel'!$C$1:$T$1,0),FALSE)</f>
        <v>0.35</v>
      </c>
      <c r="BD209" s="232">
        <f>VLOOKUP(BD$4,'Tüpoloogia tabel'!$C$1:$T$51,MATCH($A209,'Tüpoloogia tabel'!$C$1:$T$1,0),FALSE)</f>
        <v>0.25</v>
      </c>
      <c r="BE209" s="232">
        <f>VLOOKUP(BE$4,'Tüpoloogia tabel'!$C$1:$T$51,MATCH($A209,'Tüpoloogia tabel'!$C$1:$T$1,0),FALSE)</f>
        <v>0.22</v>
      </c>
      <c r="BF209" s="16">
        <f>VLOOKUP(BF$4,'Tüpoloogia tabel'!$C$1:$T$51,MATCH($A209,'Tüpoloogia tabel'!$C$1:$T$1,0),FALSE)</f>
        <v>1.7999999999999985</v>
      </c>
      <c r="BG209" s="16">
        <f>VLOOKUP(BG$4,'Tüpoloogia tabel'!$C$1:$T$51,MATCH($A209,'Tüpoloogia tabel'!$C$1:$T$1,0),FALSE)</f>
        <v>2.2000000000000015</v>
      </c>
      <c r="BH209" s="16">
        <f>VLOOKUP(BH$4,'Tüpoloogia tabel'!$C$1:$T$51,MATCH($A209,'Tüpoloogia tabel'!$C$1:$T$1,0),FALSE)</f>
        <v>1.4600000000000006</v>
      </c>
      <c r="BI209" s="16">
        <f>VLOOKUP(BI$4,'Tüpoloogia tabel'!$C$1:$T$51,MATCH($A209,'Tüpoloogia tabel'!$C$1:$T$1,0),FALSE)</f>
        <v>1.5793333333333326</v>
      </c>
      <c r="BJ209" s="16">
        <f>VLOOKUP(BJ$4,'Tüpoloogia tabel'!$C$1:$T$51,MATCH($A209,'Tüpoloogia tabel'!$C$1:$T$1,0),FALSE)</f>
        <v>0.8</v>
      </c>
      <c r="BK209" s="16">
        <f>VLOOKUP(BK$4,'Tüpoloogia tabel'!$C$1:$T$51,MATCH($A209,'Tüpoloogia tabel'!$C$1:$T$1,0),FALSE)</f>
        <v>2.0649999999999999</v>
      </c>
      <c r="BL209" s="216">
        <f t="shared" si="258"/>
        <v>2883.7167213641842</v>
      </c>
      <c r="BM209" s="1">
        <v>4</v>
      </c>
      <c r="BN209" s="1">
        <v>0</v>
      </c>
      <c r="BO209" s="1">
        <f t="shared" si="259"/>
        <v>50</v>
      </c>
      <c r="BP209" s="217">
        <f t="shared" si="260"/>
        <v>54.69166666666667</v>
      </c>
      <c r="BQ209" s="217">
        <f t="shared" ref="BQ209:BS209" si="287">BP209</f>
        <v>54.69166666666667</v>
      </c>
      <c r="BR209" s="217">
        <f t="shared" si="287"/>
        <v>54.69166666666667</v>
      </c>
      <c r="BS209" s="217">
        <f t="shared" si="287"/>
        <v>54.69166666666667</v>
      </c>
      <c r="BT209" s="217">
        <f t="shared" si="262"/>
        <v>218.76666666666668</v>
      </c>
      <c r="BU209" s="217">
        <f t="shared" si="263"/>
        <v>624.81617647058829</v>
      </c>
      <c r="BV209" s="217">
        <f t="shared" si="264"/>
        <v>699.2360676212212</v>
      </c>
      <c r="BW209" s="217">
        <f t="shared" si="265"/>
        <v>981.25910316485817</v>
      </c>
      <c r="BX209" s="216">
        <f t="shared" si="266"/>
        <v>0.3665631951252723</v>
      </c>
      <c r="BY209" s="216">
        <f t="shared" si="281"/>
        <v>442.07521332107842</v>
      </c>
      <c r="BZ209" s="216">
        <f t="shared" si="282"/>
        <v>4307.0510378501203</v>
      </c>
      <c r="CA209" s="216">
        <f t="shared" si="283"/>
        <v>3325.7919346852627</v>
      </c>
      <c r="CB209" s="218">
        <f t="shared" si="267"/>
        <v>4.2862286106070346</v>
      </c>
    </row>
    <row r="210" spans="1:80" x14ac:dyDescent="0.25">
      <c r="A210" s="248" t="s">
        <v>476</v>
      </c>
      <c r="B210" s="231" t="s">
        <v>738</v>
      </c>
      <c r="C210" s="231" t="s">
        <v>463</v>
      </c>
      <c r="D210" s="249">
        <v>2</v>
      </c>
      <c r="E210" s="249">
        <v>1</v>
      </c>
      <c r="F210" s="250"/>
      <c r="G210" s="15">
        <f>(VLOOKUP(G$4,'Tüpoloogia tabel'!$C$1:$T$51,MATCH($A210,'Tüpoloogia tabel'!$C$1:$T$1,0),FALSE))*D210</f>
        <v>369.02254901960788</v>
      </c>
      <c r="H210" s="15">
        <f>(VLOOKUP(H$4,'Tüpoloogia tabel'!$C$1:$T$51,MATCH($A210,'Tüpoloogia tabel'!$C$1:$T$1,0),FALSE))*D210*E210</f>
        <v>6.0901960784313731</v>
      </c>
      <c r="I210" s="15">
        <f>(VLOOKUP(I$4,'Tüpoloogia tabel'!$C$1:$T$51,MATCH($A210,'Tüpoloogia tabel'!$C$1:$T$1,0),FALSE))*D210*E210</f>
        <v>19.594117647058823</v>
      </c>
      <c r="J210" s="15">
        <f>(VLOOKUP(J$4,'Tüpoloogia tabel'!$C$1:$T$51,MATCH($A210,'Tüpoloogia tabel'!$C$1:$T$1,0),FALSE))*D210*E210</f>
        <v>377.45058823529411</v>
      </c>
      <c r="K210" s="15">
        <f>(VLOOKUP(K$4,'Tüpoloogia tabel'!$C$1:$T$51,MATCH($A210,'Tüpoloogia tabel'!$C$1:$T$1,0),FALSE))*D210*E210</f>
        <v>310.36999999999995</v>
      </c>
      <c r="L210" s="244">
        <f>VLOOKUP(L$4,'Tüpoloogia tabel'!$C$1:$T$51,MATCH($A210,'Tüpoloogia tabel'!$C$1:$T$1,0),FALSE)</f>
        <v>29.411764705882355</v>
      </c>
      <c r="M210" s="228">
        <f>VLOOKUP(M$4,'Tüpoloogia tabel'!$C$1:$T$51,MATCH($A210,'Tüpoloogia tabel'!$C$1:$T$1,0),FALSE)</f>
        <v>0</v>
      </c>
      <c r="N210" s="228">
        <f>VLOOKUP(N$4,'Tüpoloogia tabel'!$C$1:$T$51,MATCH($A210,'Tüpoloogia tabel'!$C$1:$T$1,0),FALSE)</f>
        <v>100</v>
      </c>
      <c r="O210" s="245">
        <f>VLOOKUP(O$4,'Tüpoloogia tabel'!$C$1:$T$51,MATCH($A210,'Tüpoloogia tabel'!$C$1:$T$1,0),FALSE)</f>
        <v>0.26808190500004819</v>
      </c>
      <c r="P210" s="228">
        <f>VLOOKUP(P$4,'Tüpoloogia tabel'!$C$1:$T$51,MATCH($A210,'Tüpoloogia tabel'!$C$1:$T$1,0),FALSE)</f>
        <v>76.470588235294116</v>
      </c>
      <c r="Q210" s="335">
        <f t="shared" si="251"/>
        <v>173.32500000000002</v>
      </c>
      <c r="R210" s="336">
        <f t="shared" si="279"/>
        <v>118.93970381586666</v>
      </c>
      <c r="S210" s="14">
        <f t="shared" si="252"/>
        <v>369.02254901960788</v>
      </c>
      <c r="T210" s="336">
        <f t="shared" si="253"/>
        <v>369.02254901960788</v>
      </c>
      <c r="U210" s="4">
        <f t="shared" si="254"/>
        <v>7.919999999999999</v>
      </c>
      <c r="V210" s="337">
        <f t="shared" si="255"/>
        <v>46.465296184133358</v>
      </c>
      <c r="W210" s="338">
        <f t="shared" si="256"/>
        <v>3.6240296832841294</v>
      </c>
      <c r="X210" s="228">
        <f>VLOOKUP(X$4,'Tüpoloogia tabel'!$C$1:$T$51,MATCH($A210,'Tüpoloogia tabel'!$C$1:$T$1,0),FALSE)</f>
        <v>195.6875</v>
      </c>
      <c r="Y210" s="228">
        <f>VLOOKUP(Y$4,'Tüpoloogia tabel'!$C$1:$T$51,MATCH($A210,'Tüpoloogia tabel'!$C$1:$T$1,0),FALSE)</f>
        <v>134.375</v>
      </c>
      <c r="Z210" s="229">
        <f>VLOOKUP(Z$4,'Tüpoloogia tabel'!$C$1:$T$51,MATCH($A210,'Tüpoloogia tabel'!$C$1:$T$1,0),FALSE)</f>
        <v>32.625</v>
      </c>
      <c r="AA210" s="235"/>
      <c r="AB210" s="235"/>
      <c r="AC210" s="15">
        <f>VLOOKUP(AC$4,'Tüpoloogia tabel'!$C$1:$T$51,MATCH($A210,'Tüpoloogia tabel'!$C$1:$T$1,0),FALSE)</f>
        <v>3.1482352941176472</v>
      </c>
      <c r="AD210" s="15">
        <f>VLOOKUP(AD$4,'Tüpoloogia tabel'!$C$1:$T$51,MATCH($A210,'Tüpoloogia tabel'!$C$1:$T$1,0),FALSE)</f>
        <v>2.5</v>
      </c>
      <c r="AE210" s="15">
        <f>VLOOKUP(AE$4,'Tüpoloogia tabel'!$C$1:$T$51,MATCH($A210,'Tüpoloogia tabel'!$C$1:$T$1,0),FALSE)</f>
        <v>2.2000000000000002</v>
      </c>
      <c r="AF210" s="15">
        <f>VLOOKUP(AF$4,'Tüpoloogia tabel'!$C$1:$T$51,MATCH($A210,'Tüpoloogia tabel'!$C$1:$T$1,0),FALSE)</f>
        <v>12.516666666666667</v>
      </c>
      <c r="AG210" s="15">
        <f>VLOOKUP(AG$4,'Tüpoloogia tabel'!$C$1:$T$51,MATCH($A210,'Tüpoloogia tabel'!$C$1:$T$1,0),FALSE)</f>
        <v>14.829166666666667</v>
      </c>
      <c r="AH210" s="15">
        <f>(VLOOKUP(AH$4,'Tüpoloogia tabel'!$C$1:$T$51,MATCH($A210,'Tüpoloogia tabel'!$C$1:$T$1,0),FALSE))*E210</f>
        <v>2.5</v>
      </c>
      <c r="AI210" s="15">
        <f>(VLOOKUP(AI$4,'Tüpoloogia tabel'!$C$1:$T$51,MATCH($A210,'Tüpoloogia tabel'!$C$1:$T$1,0),FALSE))*D210*E210</f>
        <v>922.55637254901967</v>
      </c>
      <c r="AJ210" s="15">
        <f t="shared" si="257"/>
        <v>84.350000000000009</v>
      </c>
      <c r="AK210" s="15">
        <f>VLOOKUP(AK$4,'Tüpoloogia tabel'!$C$1:$T$51,MATCH($A210,'Tüpoloogia tabel'!$C$1:$T$1,0),FALSE)</f>
        <v>1.1000000000000001</v>
      </c>
      <c r="AL210" s="15">
        <f>VLOOKUP(AL$4,'Tüpoloogia tabel'!$C$1:$T$51,MATCH($A210,'Tüpoloogia tabel'!$C$1:$T$1,0),FALSE)</f>
        <v>1.1000000000000001</v>
      </c>
      <c r="AM210" s="15">
        <f>VLOOKUP(AM$4,'Tüpoloogia tabel'!$C$1:$T$51,MATCH($A210,'Tüpoloogia tabel'!$C$1:$T$1,0),FALSE)</f>
        <v>0.7</v>
      </c>
      <c r="AN210" s="15">
        <f>VLOOKUP(AN$4,'Tüpoloogia tabel'!$C$1:$T$51,MATCH($A210,'Tüpoloogia tabel'!$C$1:$T$1,0),FALSE)</f>
        <v>0.7</v>
      </c>
      <c r="AO210" s="15">
        <f>VLOOKUP(AO$4,'Tüpoloogia tabel'!$C$1:$T$51,MATCH($A210,'Tüpoloogia tabel'!$C$1:$T$1,0),FALSE)</f>
        <v>1.1000000000000001</v>
      </c>
      <c r="AP210" s="15">
        <f>VLOOKUP(AP$4,'Tüpoloogia tabel'!$C$1:$T$51,MATCH($A210,'Tüpoloogia tabel'!$C$1:$T$1,0),FALSE)</f>
        <v>2</v>
      </c>
      <c r="AQ210" s="15">
        <f>VLOOKUP(AQ$4,'Tüpoloogia tabel'!$C$1:$T$51,MATCH($A210,'Tüpoloogia tabel'!$C$1:$T$1,0),FALSE)</f>
        <v>2.9000000000000021</v>
      </c>
      <c r="AR210" s="16">
        <f>VLOOKUP(AR$4,'Tüpoloogia tabel'!$C$1:$T$51,MATCH($A210,'Tüpoloogia tabel'!$C$1:$T$1,0),FALSE)</f>
        <v>1.17</v>
      </c>
      <c r="AS210" s="16">
        <f>VLOOKUP(AS$4,'Tüpoloogia tabel'!$C$1:$T$51,MATCH($A210,'Tüpoloogia tabel'!$C$1:$T$1,0),FALSE)</f>
        <v>0.49</v>
      </c>
      <c r="AT210" s="16">
        <f>VLOOKUP(AT$4,'Tüpoloogia tabel'!$C$1:$T$51,MATCH($A210,'Tüpoloogia tabel'!$C$1:$T$1,0),FALSE)</f>
        <v>0.49</v>
      </c>
      <c r="AU210" s="16">
        <f>VLOOKUP(AU$4,'Tüpoloogia tabel'!$C$1:$T$51,MATCH($A210,'Tüpoloogia tabel'!$C$1:$T$1,0),FALSE)</f>
        <v>0.15</v>
      </c>
      <c r="AV210" s="16">
        <f>VLOOKUP(AV$4,'Tüpoloogia tabel'!$C$1:$T$51,MATCH($A210,'Tüpoloogia tabel'!$C$1:$T$1,0),FALSE)</f>
        <v>0.5</v>
      </c>
      <c r="AW210" s="16">
        <f>VLOOKUP(AW$4,'Tüpoloogia tabel'!$C$1:$T$51,MATCH($A210,'Tüpoloogia tabel'!$C$1:$T$1,0),FALSE)</f>
        <v>0.77</v>
      </c>
      <c r="AX210" s="16">
        <f>VLOOKUP(AX$4,'Tüpoloogia tabel'!$C$1:$T$51,MATCH($A210,'Tüpoloogia tabel'!$C$1:$T$1,0),FALSE)</f>
        <v>1.03</v>
      </c>
      <c r="AY210" s="16">
        <f>VLOOKUP(AY$4,'Tüpoloogia tabel'!$C$1:$T$51,MATCH($A210,'Tüpoloogia tabel'!$C$1:$T$1,0),FALSE)</f>
        <v>7.0000000000000007E-2</v>
      </c>
      <c r="AZ210" s="16">
        <f>VLOOKUP(AZ$4,'Tüpoloogia tabel'!$C$1:$T$51,MATCH($A210,'Tüpoloogia tabel'!$C$1:$T$1,0),FALSE)</f>
        <v>6.1</v>
      </c>
      <c r="BA210" s="232">
        <f>VLOOKUP(BA$4,'Tüpoloogia tabel'!$C$1:$T$51,MATCH($A210,'Tüpoloogia tabel'!$C$1:$T$1,0),FALSE)</f>
        <v>0.25</v>
      </c>
      <c r="BB210" s="232">
        <f>VLOOKUP(BB$4,'Tüpoloogia tabel'!$C$1:$T$51,MATCH($A210,'Tüpoloogia tabel'!$C$1:$T$1,0),FALSE)</f>
        <v>0.4</v>
      </c>
      <c r="BC210" s="232">
        <f>VLOOKUP(BC$4,'Tüpoloogia tabel'!$C$1:$T$51,MATCH($A210,'Tüpoloogia tabel'!$C$1:$T$1,0),FALSE)</f>
        <v>0.35</v>
      </c>
      <c r="BD210" s="232">
        <f>VLOOKUP(BD$4,'Tüpoloogia tabel'!$C$1:$T$51,MATCH($A210,'Tüpoloogia tabel'!$C$1:$T$1,0),FALSE)</f>
        <v>0.25</v>
      </c>
      <c r="BE210" s="232">
        <f>VLOOKUP(BE$4,'Tüpoloogia tabel'!$C$1:$T$51,MATCH($A210,'Tüpoloogia tabel'!$C$1:$T$1,0),FALSE)</f>
        <v>0.22</v>
      </c>
      <c r="BF210" s="16">
        <f>VLOOKUP(BF$4,'Tüpoloogia tabel'!$C$1:$T$51,MATCH($A210,'Tüpoloogia tabel'!$C$1:$T$1,0),FALSE)</f>
        <v>1.7999999999999985</v>
      </c>
      <c r="BG210" s="16">
        <f>VLOOKUP(BG$4,'Tüpoloogia tabel'!$C$1:$T$51,MATCH($A210,'Tüpoloogia tabel'!$C$1:$T$1,0),FALSE)</f>
        <v>2.2000000000000015</v>
      </c>
      <c r="BH210" s="16">
        <f>VLOOKUP(BH$4,'Tüpoloogia tabel'!$C$1:$T$51,MATCH($A210,'Tüpoloogia tabel'!$C$1:$T$1,0),FALSE)</f>
        <v>1.4600000000000006</v>
      </c>
      <c r="BI210" s="16">
        <f>VLOOKUP(BI$4,'Tüpoloogia tabel'!$C$1:$T$51,MATCH($A210,'Tüpoloogia tabel'!$C$1:$T$1,0),FALSE)</f>
        <v>1.5793333333333326</v>
      </c>
      <c r="BJ210" s="16">
        <f>VLOOKUP(BJ$4,'Tüpoloogia tabel'!$C$1:$T$51,MATCH($A210,'Tüpoloogia tabel'!$C$1:$T$1,0),FALSE)</f>
        <v>0.8</v>
      </c>
      <c r="BK210" s="16">
        <f>VLOOKUP(BK$4,'Tüpoloogia tabel'!$C$1:$T$51,MATCH($A210,'Tüpoloogia tabel'!$C$1:$T$1,0),FALSE)</f>
        <v>2.0649999999999999</v>
      </c>
      <c r="BL210" s="216">
        <f t="shared" si="258"/>
        <v>894.55179556418761</v>
      </c>
      <c r="BM210" s="1">
        <v>4</v>
      </c>
      <c r="BN210" s="1">
        <v>0</v>
      </c>
      <c r="BO210" s="1">
        <f t="shared" si="259"/>
        <v>10</v>
      </c>
      <c r="BP210" s="217">
        <f t="shared" si="260"/>
        <v>84.350000000000009</v>
      </c>
      <c r="BQ210" s="217">
        <f t="shared" ref="BQ210:BS210" si="288">BP210</f>
        <v>84.350000000000009</v>
      </c>
      <c r="BR210" s="217">
        <f t="shared" si="288"/>
        <v>84.350000000000009</v>
      </c>
      <c r="BS210" s="217">
        <f t="shared" si="288"/>
        <v>84.350000000000009</v>
      </c>
      <c r="BT210" s="217">
        <f t="shared" si="262"/>
        <v>0</v>
      </c>
      <c r="BU210" s="217">
        <f t="shared" si="263"/>
        <v>53.985294117647058</v>
      </c>
      <c r="BV210" s="217">
        <f t="shared" si="264"/>
        <v>61.246374489977278</v>
      </c>
      <c r="BW210" s="217">
        <f t="shared" si="265"/>
        <v>166.90759915547491</v>
      </c>
      <c r="BX210" s="216">
        <f t="shared" si="266"/>
        <v>5.2513016651104902E-2</v>
      </c>
      <c r="BY210" s="216">
        <f t="shared" si="281"/>
        <v>63.330698081232505</v>
      </c>
      <c r="BZ210" s="216">
        <f t="shared" si="282"/>
        <v>1124.7900928008951</v>
      </c>
      <c r="CA210" s="216">
        <f t="shared" si="283"/>
        <v>957.88249364542014</v>
      </c>
      <c r="CB210" s="218">
        <f t="shared" si="267"/>
        <v>3.0862599273300266</v>
      </c>
    </row>
    <row r="211" spans="1:80" x14ac:dyDescent="0.25">
      <c r="A211" s="248" t="s">
        <v>476</v>
      </c>
      <c r="B211" s="231" t="s">
        <v>739</v>
      </c>
      <c r="C211" s="231" t="s">
        <v>463</v>
      </c>
      <c r="D211" s="249">
        <v>2</v>
      </c>
      <c r="E211" s="249">
        <v>2</v>
      </c>
      <c r="F211" s="250"/>
      <c r="G211" s="15">
        <f>(VLOOKUP(G$4,'Tüpoloogia tabel'!$C$1:$T$51,MATCH($A211,'Tüpoloogia tabel'!$C$1:$T$1,0),FALSE))*D211</f>
        <v>369.02254901960788</v>
      </c>
      <c r="H211" s="15">
        <f>(VLOOKUP(H$4,'Tüpoloogia tabel'!$C$1:$T$51,MATCH($A211,'Tüpoloogia tabel'!$C$1:$T$1,0),FALSE))*D211*E211</f>
        <v>12.180392156862746</v>
      </c>
      <c r="I211" s="15">
        <f>(VLOOKUP(I$4,'Tüpoloogia tabel'!$C$1:$T$51,MATCH($A211,'Tüpoloogia tabel'!$C$1:$T$1,0),FALSE))*D211*E211</f>
        <v>39.188235294117646</v>
      </c>
      <c r="J211" s="15">
        <f>(VLOOKUP(J$4,'Tüpoloogia tabel'!$C$1:$T$51,MATCH($A211,'Tüpoloogia tabel'!$C$1:$T$1,0),FALSE))*D211*E211</f>
        <v>754.90117647058821</v>
      </c>
      <c r="K211" s="15">
        <f>(VLOOKUP(K$4,'Tüpoloogia tabel'!$C$1:$T$51,MATCH($A211,'Tüpoloogia tabel'!$C$1:$T$1,0),FALSE))*D211*E211</f>
        <v>620.7399999999999</v>
      </c>
      <c r="L211" s="244">
        <f>VLOOKUP(L$4,'Tüpoloogia tabel'!$C$1:$T$51,MATCH($A211,'Tüpoloogia tabel'!$C$1:$T$1,0),FALSE)</f>
        <v>29.411764705882355</v>
      </c>
      <c r="M211" s="228">
        <f>VLOOKUP(M$4,'Tüpoloogia tabel'!$C$1:$T$51,MATCH($A211,'Tüpoloogia tabel'!$C$1:$T$1,0),FALSE)</f>
        <v>0</v>
      </c>
      <c r="N211" s="228">
        <f>VLOOKUP(N$4,'Tüpoloogia tabel'!$C$1:$T$51,MATCH($A211,'Tüpoloogia tabel'!$C$1:$T$1,0),FALSE)</f>
        <v>100</v>
      </c>
      <c r="O211" s="245">
        <f>VLOOKUP(O$4,'Tüpoloogia tabel'!$C$1:$T$51,MATCH($A211,'Tüpoloogia tabel'!$C$1:$T$1,0),FALSE)</f>
        <v>0.26808190500004819</v>
      </c>
      <c r="P211" s="228">
        <f>VLOOKUP(P$4,'Tüpoloogia tabel'!$C$1:$T$51,MATCH($A211,'Tüpoloogia tabel'!$C$1:$T$1,0),FALSE)</f>
        <v>76.470588235294116</v>
      </c>
      <c r="Q211" s="335">
        <f t="shared" si="251"/>
        <v>643.23333333333346</v>
      </c>
      <c r="R211" s="336">
        <f t="shared" si="279"/>
        <v>462.87411597380247</v>
      </c>
      <c r="S211" s="14">
        <f t="shared" si="252"/>
        <v>369.02254901960788</v>
      </c>
      <c r="T211" s="336">
        <f t="shared" si="253"/>
        <v>369.02254901960788</v>
      </c>
      <c r="U211" s="4">
        <f t="shared" si="254"/>
        <v>7.919999999999999</v>
      </c>
      <c r="V211" s="337">
        <f t="shared" si="255"/>
        <v>172.43921735953103</v>
      </c>
      <c r="W211" s="338">
        <f t="shared" si="256"/>
        <v>3.3568103084315823</v>
      </c>
      <c r="X211" s="228">
        <f>VLOOKUP(X$4,'Tüpoloogia tabel'!$C$1:$T$51,MATCH($A211,'Tüpoloogia tabel'!$C$1:$T$1,0),FALSE)</f>
        <v>195.6875</v>
      </c>
      <c r="Y211" s="228">
        <f>VLOOKUP(Y$4,'Tüpoloogia tabel'!$C$1:$T$51,MATCH($A211,'Tüpoloogia tabel'!$C$1:$T$1,0),FALSE)</f>
        <v>134.375</v>
      </c>
      <c r="Z211" s="229">
        <f>VLOOKUP(Z$4,'Tüpoloogia tabel'!$C$1:$T$51,MATCH($A211,'Tüpoloogia tabel'!$C$1:$T$1,0),FALSE)</f>
        <v>32.625</v>
      </c>
      <c r="AA211" s="235"/>
      <c r="AB211" s="235"/>
      <c r="AC211" s="15">
        <f>VLOOKUP(AC$4,'Tüpoloogia tabel'!$C$1:$T$51,MATCH($A211,'Tüpoloogia tabel'!$C$1:$T$1,0),FALSE)</f>
        <v>3.1482352941176472</v>
      </c>
      <c r="AD211" s="15">
        <f>VLOOKUP(AD$4,'Tüpoloogia tabel'!$C$1:$T$51,MATCH($A211,'Tüpoloogia tabel'!$C$1:$T$1,0),FALSE)</f>
        <v>2.5</v>
      </c>
      <c r="AE211" s="15">
        <f>VLOOKUP(AE$4,'Tüpoloogia tabel'!$C$1:$T$51,MATCH($A211,'Tüpoloogia tabel'!$C$1:$T$1,0),FALSE)</f>
        <v>2.2000000000000002</v>
      </c>
      <c r="AF211" s="15">
        <f>VLOOKUP(AF$4,'Tüpoloogia tabel'!$C$1:$T$51,MATCH($A211,'Tüpoloogia tabel'!$C$1:$T$1,0),FALSE)</f>
        <v>12.516666666666667</v>
      </c>
      <c r="AG211" s="15">
        <f>VLOOKUP(AG$4,'Tüpoloogia tabel'!$C$1:$T$51,MATCH($A211,'Tüpoloogia tabel'!$C$1:$T$1,0),FALSE)</f>
        <v>14.829166666666667</v>
      </c>
      <c r="AH211" s="15">
        <f>(VLOOKUP(AH$4,'Tüpoloogia tabel'!$C$1:$T$51,MATCH($A211,'Tüpoloogia tabel'!$C$1:$T$1,0),FALSE))*E211</f>
        <v>5</v>
      </c>
      <c r="AI211" s="15">
        <f>(VLOOKUP(AI$4,'Tüpoloogia tabel'!$C$1:$T$51,MATCH($A211,'Tüpoloogia tabel'!$C$1:$T$1,0),FALSE))*D211*E211</f>
        <v>1845.1127450980393</v>
      </c>
      <c r="AJ211" s="15">
        <f t="shared" si="257"/>
        <v>84.350000000000009</v>
      </c>
      <c r="AK211" s="15">
        <f>VLOOKUP(AK$4,'Tüpoloogia tabel'!$C$1:$T$51,MATCH($A211,'Tüpoloogia tabel'!$C$1:$T$1,0),FALSE)</f>
        <v>1.1000000000000001</v>
      </c>
      <c r="AL211" s="15">
        <f>VLOOKUP(AL$4,'Tüpoloogia tabel'!$C$1:$T$51,MATCH($A211,'Tüpoloogia tabel'!$C$1:$T$1,0),FALSE)</f>
        <v>1.1000000000000001</v>
      </c>
      <c r="AM211" s="15">
        <f>VLOOKUP(AM$4,'Tüpoloogia tabel'!$C$1:$T$51,MATCH($A211,'Tüpoloogia tabel'!$C$1:$T$1,0),FALSE)</f>
        <v>0.7</v>
      </c>
      <c r="AN211" s="15">
        <f>VLOOKUP(AN$4,'Tüpoloogia tabel'!$C$1:$T$51,MATCH($A211,'Tüpoloogia tabel'!$C$1:$T$1,0),FALSE)</f>
        <v>0.7</v>
      </c>
      <c r="AO211" s="15">
        <f>VLOOKUP(AO$4,'Tüpoloogia tabel'!$C$1:$T$51,MATCH($A211,'Tüpoloogia tabel'!$C$1:$T$1,0),FALSE)</f>
        <v>1.1000000000000001</v>
      </c>
      <c r="AP211" s="15">
        <f>VLOOKUP(AP$4,'Tüpoloogia tabel'!$C$1:$T$51,MATCH($A211,'Tüpoloogia tabel'!$C$1:$T$1,0),FALSE)</f>
        <v>2</v>
      </c>
      <c r="AQ211" s="15">
        <f>VLOOKUP(AQ$4,'Tüpoloogia tabel'!$C$1:$T$51,MATCH($A211,'Tüpoloogia tabel'!$C$1:$T$1,0),FALSE)</f>
        <v>2.9000000000000021</v>
      </c>
      <c r="AR211" s="16">
        <f>VLOOKUP(AR$4,'Tüpoloogia tabel'!$C$1:$T$51,MATCH($A211,'Tüpoloogia tabel'!$C$1:$T$1,0),FALSE)</f>
        <v>1.17</v>
      </c>
      <c r="AS211" s="16">
        <f>VLOOKUP(AS$4,'Tüpoloogia tabel'!$C$1:$T$51,MATCH($A211,'Tüpoloogia tabel'!$C$1:$T$1,0),FALSE)</f>
        <v>0.49</v>
      </c>
      <c r="AT211" s="16">
        <f>VLOOKUP(AT$4,'Tüpoloogia tabel'!$C$1:$T$51,MATCH($A211,'Tüpoloogia tabel'!$C$1:$T$1,0),FALSE)</f>
        <v>0.49</v>
      </c>
      <c r="AU211" s="16">
        <f>VLOOKUP(AU$4,'Tüpoloogia tabel'!$C$1:$T$51,MATCH($A211,'Tüpoloogia tabel'!$C$1:$T$1,0),FALSE)</f>
        <v>0.15</v>
      </c>
      <c r="AV211" s="16">
        <f>VLOOKUP(AV$4,'Tüpoloogia tabel'!$C$1:$T$51,MATCH($A211,'Tüpoloogia tabel'!$C$1:$T$1,0),FALSE)</f>
        <v>0.5</v>
      </c>
      <c r="AW211" s="16">
        <f>VLOOKUP(AW$4,'Tüpoloogia tabel'!$C$1:$T$51,MATCH($A211,'Tüpoloogia tabel'!$C$1:$T$1,0),FALSE)</f>
        <v>0.77</v>
      </c>
      <c r="AX211" s="16">
        <f>VLOOKUP(AX$4,'Tüpoloogia tabel'!$C$1:$T$51,MATCH($A211,'Tüpoloogia tabel'!$C$1:$T$1,0),FALSE)</f>
        <v>1.03</v>
      </c>
      <c r="AY211" s="16">
        <f>VLOOKUP(AY$4,'Tüpoloogia tabel'!$C$1:$T$51,MATCH($A211,'Tüpoloogia tabel'!$C$1:$T$1,0),FALSE)</f>
        <v>7.0000000000000007E-2</v>
      </c>
      <c r="AZ211" s="16">
        <f>VLOOKUP(AZ$4,'Tüpoloogia tabel'!$C$1:$T$51,MATCH($A211,'Tüpoloogia tabel'!$C$1:$T$1,0),FALSE)</f>
        <v>6.1</v>
      </c>
      <c r="BA211" s="232">
        <f>VLOOKUP(BA$4,'Tüpoloogia tabel'!$C$1:$T$51,MATCH($A211,'Tüpoloogia tabel'!$C$1:$T$1,0),FALSE)</f>
        <v>0.25</v>
      </c>
      <c r="BB211" s="232">
        <f>VLOOKUP(BB$4,'Tüpoloogia tabel'!$C$1:$T$51,MATCH($A211,'Tüpoloogia tabel'!$C$1:$T$1,0),FALSE)</f>
        <v>0.4</v>
      </c>
      <c r="BC211" s="232">
        <f>VLOOKUP(BC$4,'Tüpoloogia tabel'!$C$1:$T$51,MATCH($A211,'Tüpoloogia tabel'!$C$1:$T$1,0),FALSE)</f>
        <v>0.35</v>
      </c>
      <c r="BD211" s="232">
        <f>VLOOKUP(BD$4,'Tüpoloogia tabel'!$C$1:$T$51,MATCH($A211,'Tüpoloogia tabel'!$C$1:$T$1,0),FALSE)</f>
        <v>0.25</v>
      </c>
      <c r="BE211" s="232">
        <f>VLOOKUP(BE$4,'Tüpoloogia tabel'!$C$1:$T$51,MATCH($A211,'Tüpoloogia tabel'!$C$1:$T$1,0),FALSE)</f>
        <v>0.22</v>
      </c>
      <c r="BF211" s="16">
        <f>VLOOKUP(BF$4,'Tüpoloogia tabel'!$C$1:$T$51,MATCH($A211,'Tüpoloogia tabel'!$C$1:$T$1,0),FALSE)</f>
        <v>1.7999999999999985</v>
      </c>
      <c r="BG211" s="16">
        <f>VLOOKUP(BG$4,'Tüpoloogia tabel'!$C$1:$T$51,MATCH($A211,'Tüpoloogia tabel'!$C$1:$T$1,0),FALSE)</f>
        <v>2.2000000000000015</v>
      </c>
      <c r="BH211" s="16">
        <f>VLOOKUP(BH$4,'Tüpoloogia tabel'!$C$1:$T$51,MATCH($A211,'Tüpoloogia tabel'!$C$1:$T$1,0),FALSE)</f>
        <v>1.4600000000000006</v>
      </c>
      <c r="BI211" s="16">
        <f>VLOOKUP(BI$4,'Tüpoloogia tabel'!$C$1:$T$51,MATCH($A211,'Tüpoloogia tabel'!$C$1:$T$1,0),FALSE)</f>
        <v>1.5793333333333326</v>
      </c>
      <c r="BJ211" s="16">
        <f>VLOOKUP(BJ$4,'Tüpoloogia tabel'!$C$1:$T$51,MATCH($A211,'Tüpoloogia tabel'!$C$1:$T$1,0),FALSE)</f>
        <v>0.8</v>
      </c>
      <c r="BK211" s="16">
        <f>VLOOKUP(BK$4,'Tüpoloogia tabel'!$C$1:$T$51,MATCH($A211,'Tüpoloogia tabel'!$C$1:$T$1,0),FALSE)</f>
        <v>2.0649999999999999</v>
      </c>
      <c r="BL211" s="216">
        <f t="shared" si="258"/>
        <v>1499.6327070536331</v>
      </c>
      <c r="BM211" s="1">
        <v>4</v>
      </c>
      <c r="BN211" s="1">
        <v>0</v>
      </c>
      <c r="BO211" s="1">
        <f t="shared" si="259"/>
        <v>20</v>
      </c>
      <c r="BP211" s="217">
        <f t="shared" si="260"/>
        <v>84.350000000000009</v>
      </c>
      <c r="BQ211" s="217">
        <f t="shared" ref="BQ211:BS211" si="289">BP211</f>
        <v>84.350000000000009</v>
      </c>
      <c r="BR211" s="217">
        <f t="shared" si="289"/>
        <v>84.350000000000009</v>
      </c>
      <c r="BS211" s="217">
        <f t="shared" si="289"/>
        <v>84.350000000000009</v>
      </c>
      <c r="BT211" s="217">
        <f t="shared" si="262"/>
        <v>84.350000000000009</v>
      </c>
      <c r="BU211" s="217">
        <f t="shared" si="263"/>
        <v>205.94117647058823</v>
      </c>
      <c r="BV211" s="217">
        <f t="shared" si="264"/>
        <v>227.2938676923105</v>
      </c>
      <c r="BW211" s="217">
        <f t="shared" si="265"/>
        <v>411.69498250316764</v>
      </c>
      <c r="BX211" s="216">
        <f t="shared" si="266"/>
        <v>0.14293427968409586</v>
      </c>
      <c r="BY211" s="216">
        <f t="shared" si="281"/>
        <v>172.37874129901959</v>
      </c>
      <c r="BZ211" s="216">
        <f t="shared" si="282"/>
        <v>2083.7064308558201</v>
      </c>
      <c r="CA211" s="216">
        <f t="shared" si="283"/>
        <v>1672.0114483526527</v>
      </c>
      <c r="CB211" s="218">
        <f t="shared" si="267"/>
        <v>2.6935777432623209</v>
      </c>
    </row>
    <row r="212" spans="1:80" x14ac:dyDescent="0.25">
      <c r="A212" s="248" t="s">
        <v>476</v>
      </c>
      <c r="B212" s="231" t="s">
        <v>740</v>
      </c>
      <c r="C212" s="231" t="s">
        <v>463</v>
      </c>
      <c r="D212" s="249">
        <v>2</v>
      </c>
      <c r="E212" s="249">
        <v>3</v>
      </c>
      <c r="F212" s="250"/>
      <c r="G212" s="15">
        <f>(VLOOKUP(G$4,'Tüpoloogia tabel'!$C$1:$T$51,MATCH($A212,'Tüpoloogia tabel'!$C$1:$T$1,0),FALSE))*D212</f>
        <v>369.02254901960788</v>
      </c>
      <c r="H212" s="15">
        <f>(VLOOKUP(H$4,'Tüpoloogia tabel'!$C$1:$T$51,MATCH($A212,'Tüpoloogia tabel'!$C$1:$T$1,0),FALSE))*D212*E212</f>
        <v>18.27058823529412</v>
      </c>
      <c r="I212" s="15">
        <f>(VLOOKUP(I$4,'Tüpoloogia tabel'!$C$1:$T$51,MATCH($A212,'Tüpoloogia tabel'!$C$1:$T$1,0),FALSE))*D212*E212</f>
        <v>58.78235294117647</v>
      </c>
      <c r="J212" s="15">
        <f>(VLOOKUP(J$4,'Tüpoloogia tabel'!$C$1:$T$51,MATCH($A212,'Tüpoloogia tabel'!$C$1:$T$1,0),FALSE))*D212*E212</f>
        <v>1132.3517647058823</v>
      </c>
      <c r="K212" s="15">
        <f>(VLOOKUP(K$4,'Tüpoloogia tabel'!$C$1:$T$51,MATCH($A212,'Tüpoloogia tabel'!$C$1:$T$1,0),FALSE))*D212*E212</f>
        <v>931.1099999999999</v>
      </c>
      <c r="L212" s="244">
        <f>VLOOKUP(L$4,'Tüpoloogia tabel'!$C$1:$T$51,MATCH($A212,'Tüpoloogia tabel'!$C$1:$T$1,0),FALSE)</f>
        <v>29.411764705882355</v>
      </c>
      <c r="M212" s="228">
        <f>VLOOKUP(M$4,'Tüpoloogia tabel'!$C$1:$T$51,MATCH($A212,'Tüpoloogia tabel'!$C$1:$T$1,0),FALSE)</f>
        <v>0</v>
      </c>
      <c r="N212" s="228">
        <f>VLOOKUP(N$4,'Tüpoloogia tabel'!$C$1:$T$51,MATCH($A212,'Tüpoloogia tabel'!$C$1:$T$1,0),FALSE)</f>
        <v>100</v>
      </c>
      <c r="O212" s="245">
        <f>VLOOKUP(O$4,'Tüpoloogia tabel'!$C$1:$T$51,MATCH($A212,'Tüpoloogia tabel'!$C$1:$T$1,0),FALSE)</f>
        <v>0.26808190500004819</v>
      </c>
      <c r="P212" s="228">
        <f>VLOOKUP(P$4,'Tüpoloogia tabel'!$C$1:$T$51,MATCH($A212,'Tüpoloogia tabel'!$C$1:$T$1,0),FALSE)</f>
        <v>76.470588235294116</v>
      </c>
      <c r="Q212" s="335">
        <f t="shared" si="251"/>
        <v>1409.7249999999999</v>
      </c>
      <c r="R212" s="336">
        <f t="shared" si="279"/>
        <v>1023.8832364738068</v>
      </c>
      <c r="S212" s="14">
        <f t="shared" si="252"/>
        <v>369.02254901960788</v>
      </c>
      <c r="T212" s="336">
        <f t="shared" si="253"/>
        <v>369.02254901960788</v>
      </c>
      <c r="U212" s="4">
        <f t="shared" si="254"/>
        <v>7.919999999999999</v>
      </c>
      <c r="V212" s="337">
        <f t="shared" si="255"/>
        <v>377.92176352619293</v>
      </c>
      <c r="W212" s="338">
        <f t="shared" si="256"/>
        <v>3.8822765670961159</v>
      </c>
      <c r="X212" s="228">
        <f>VLOOKUP(X$4,'Tüpoloogia tabel'!$C$1:$T$51,MATCH($A212,'Tüpoloogia tabel'!$C$1:$T$1,0),FALSE)</f>
        <v>195.6875</v>
      </c>
      <c r="Y212" s="228">
        <f>VLOOKUP(Y$4,'Tüpoloogia tabel'!$C$1:$T$51,MATCH($A212,'Tüpoloogia tabel'!$C$1:$T$1,0),FALSE)</f>
        <v>134.375</v>
      </c>
      <c r="Z212" s="229">
        <f>VLOOKUP(Z$4,'Tüpoloogia tabel'!$C$1:$T$51,MATCH($A212,'Tüpoloogia tabel'!$C$1:$T$1,0),FALSE)</f>
        <v>32.625</v>
      </c>
      <c r="AA212" s="235"/>
      <c r="AB212" s="235"/>
      <c r="AC212" s="15">
        <f>VLOOKUP(AC$4,'Tüpoloogia tabel'!$C$1:$T$51,MATCH($A212,'Tüpoloogia tabel'!$C$1:$T$1,0),FALSE)</f>
        <v>3.1482352941176472</v>
      </c>
      <c r="AD212" s="15">
        <f>VLOOKUP(AD$4,'Tüpoloogia tabel'!$C$1:$T$51,MATCH($A212,'Tüpoloogia tabel'!$C$1:$T$1,0),FALSE)</f>
        <v>2.5</v>
      </c>
      <c r="AE212" s="15">
        <f>VLOOKUP(AE$4,'Tüpoloogia tabel'!$C$1:$T$51,MATCH($A212,'Tüpoloogia tabel'!$C$1:$T$1,0),FALSE)</f>
        <v>2.2000000000000002</v>
      </c>
      <c r="AF212" s="15">
        <f>VLOOKUP(AF$4,'Tüpoloogia tabel'!$C$1:$T$51,MATCH($A212,'Tüpoloogia tabel'!$C$1:$T$1,0),FALSE)</f>
        <v>12.516666666666667</v>
      </c>
      <c r="AG212" s="15">
        <f>VLOOKUP(AG$4,'Tüpoloogia tabel'!$C$1:$T$51,MATCH($A212,'Tüpoloogia tabel'!$C$1:$T$1,0),FALSE)</f>
        <v>14.829166666666667</v>
      </c>
      <c r="AH212" s="15">
        <f>(VLOOKUP(AH$4,'Tüpoloogia tabel'!$C$1:$T$51,MATCH($A212,'Tüpoloogia tabel'!$C$1:$T$1,0),FALSE))*E212</f>
        <v>7.5</v>
      </c>
      <c r="AI212" s="15">
        <f>(VLOOKUP(AI$4,'Tüpoloogia tabel'!$C$1:$T$51,MATCH($A212,'Tüpoloogia tabel'!$C$1:$T$1,0),FALSE))*D212*E212</f>
        <v>2767.669117647059</v>
      </c>
      <c r="AJ212" s="15">
        <f t="shared" si="257"/>
        <v>84.350000000000009</v>
      </c>
      <c r="AK212" s="15">
        <f>VLOOKUP(AK$4,'Tüpoloogia tabel'!$C$1:$T$51,MATCH($A212,'Tüpoloogia tabel'!$C$1:$T$1,0),FALSE)</f>
        <v>1.1000000000000001</v>
      </c>
      <c r="AL212" s="15">
        <f>VLOOKUP(AL$4,'Tüpoloogia tabel'!$C$1:$T$51,MATCH($A212,'Tüpoloogia tabel'!$C$1:$T$1,0),FALSE)</f>
        <v>1.1000000000000001</v>
      </c>
      <c r="AM212" s="15">
        <f>VLOOKUP(AM$4,'Tüpoloogia tabel'!$C$1:$T$51,MATCH($A212,'Tüpoloogia tabel'!$C$1:$T$1,0),FALSE)</f>
        <v>0.7</v>
      </c>
      <c r="AN212" s="15">
        <f>VLOOKUP(AN$4,'Tüpoloogia tabel'!$C$1:$T$51,MATCH($A212,'Tüpoloogia tabel'!$C$1:$T$1,0),FALSE)</f>
        <v>0.7</v>
      </c>
      <c r="AO212" s="15">
        <f>VLOOKUP(AO$4,'Tüpoloogia tabel'!$C$1:$T$51,MATCH($A212,'Tüpoloogia tabel'!$C$1:$T$1,0),FALSE)</f>
        <v>1.1000000000000001</v>
      </c>
      <c r="AP212" s="15">
        <f>VLOOKUP(AP$4,'Tüpoloogia tabel'!$C$1:$T$51,MATCH($A212,'Tüpoloogia tabel'!$C$1:$T$1,0),FALSE)</f>
        <v>2</v>
      </c>
      <c r="AQ212" s="15">
        <f>VLOOKUP(AQ$4,'Tüpoloogia tabel'!$C$1:$T$51,MATCH($A212,'Tüpoloogia tabel'!$C$1:$T$1,0),FALSE)</f>
        <v>2.9000000000000021</v>
      </c>
      <c r="AR212" s="16">
        <f>VLOOKUP(AR$4,'Tüpoloogia tabel'!$C$1:$T$51,MATCH($A212,'Tüpoloogia tabel'!$C$1:$T$1,0),FALSE)</f>
        <v>1.17</v>
      </c>
      <c r="AS212" s="16">
        <f>VLOOKUP(AS$4,'Tüpoloogia tabel'!$C$1:$T$51,MATCH($A212,'Tüpoloogia tabel'!$C$1:$T$1,0),FALSE)</f>
        <v>0.49</v>
      </c>
      <c r="AT212" s="16">
        <f>VLOOKUP(AT$4,'Tüpoloogia tabel'!$C$1:$T$51,MATCH($A212,'Tüpoloogia tabel'!$C$1:$T$1,0),FALSE)</f>
        <v>0.49</v>
      </c>
      <c r="AU212" s="16">
        <f>VLOOKUP(AU$4,'Tüpoloogia tabel'!$C$1:$T$51,MATCH($A212,'Tüpoloogia tabel'!$C$1:$T$1,0),FALSE)</f>
        <v>0.15</v>
      </c>
      <c r="AV212" s="16">
        <f>VLOOKUP(AV$4,'Tüpoloogia tabel'!$C$1:$T$51,MATCH($A212,'Tüpoloogia tabel'!$C$1:$T$1,0),FALSE)</f>
        <v>0.5</v>
      </c>
      <c r="AW212" s="16">
        <f>VLOOKUP(AW$4,'Tüpoloogia tabel'!$C$1:$T$51,MATCH($A212,'Tüpoloogia tabel'!$C$1:$T$1,0),FALSE)</f>
        <v>0.77</v>
      </c>
      <c r="AX212" s="16">
        <f>VLOOKUP(AX$4,'Tüpoloogia tabel'!$C$1:$T$51,MATCH($A212,'Tüpoloogia tabel'!$C$1:$T$1,0),FALSE)</f>
        <v>1.03</v>
      </c>
      <c r="AY212" s="16">
        <f>VLOOKUP(AY$4,'Tüpoloogia tabel'!$C$1:$T$51,MATCH($A212,'Tüpoloogia tabel'!$C$1:$T$1,0),FALSE)</f>
        <v>7.0000000000000007E-2</v>
      </c>
      <c r="AZ212" s="16">
        <f>VLOOKUP(AZ$4,'Tüpoloogia tabel'!$C$1:$T$51,MATCH($A212,'Tüpoloogia tabel'!$C$1:$T$1,0),FALSE)</f>
        <v>6.1</v>
      </c>
      <c r="BA212" s="232">
        <f>VLOOKUP(BA$4,'Tüpoloogia tabel'!$C$1:$T$51,MATCH($A212,'Tüpoloogia tabel'!$C$1:$T$1,0),FALSE)</f>
        <v>0.25</v>
      </c>
      <c r="BB212" s="232">
        <f>VLOOKUP(BB$4,'Tüpoloogia tabel'!$C$1:$T$51,MATCH($A212,'Tüpoloogia tabel'!$C$1:$T$1,0),FALSE)</f>
        <v>0.4</v>
      </c>
      <c r="BC212" s="232">
        <f>VLOOKUP(BC$4,'Tüpoloogia tabel'!$C$1:$T$51,MATCH($A212,'Tüpoloogia tabel'!$C$1:$T$1,0),FALSE)</f>
        <v>0.35</v>
      </c>
      <c r="BD212" s="232">
        <f>VLOOKUP(BD$4,'Tüpoloogia tabel'!$C$1:$T$51,MATCH($A212,'Tüpoloogia tabel'!$C$1:$T$1,0),FALSE)</f>
        <v>0.25</v>
      </c>
      <c r="BE212" s="232">
        <f>VLOOKUP(BE$4,'Tüpoloogia tabel'!$C$1:$T$51,MATCH($A212,'Tüpoloogia tabel'!$C$1:$T$1,0),FALSE)</f>
        <v>0.22</v>
      </c>
      <c r="BF212" s="16">
        <f>VLOOKUP(BF$4,'Tüpoloogia tabel'!$C$1:$T$51,MATCH($A212,'Tüpoloogia tabel'!$C$1:$T$1,0),FALSE)</f>
        <v>1.7999999999999985</v>
      </c>
      <c r="BG212" s="16">
        <f>VLOOKUP(BG$4,'Tüpoloogia tabel'!$C$1:$T$51,MATCH($A212,'Tüpoloogia tabel'!$C$1:$T$1,0),FALSE)</f>
        <v>2.2000000000000015</v>
      </c>
      <c r="BH212" s="16">
        <f>VLOOKUP(BH$4,'Tüpoloogia tabel'!$C$1:$T$51,MATCH($A212,'Tüpoloogia tabel'!$C$1:$T$1,0),FALSE)</f>
        <v>1.4600000000000006</v>
      </c>
      <c r="BI212" s="16">
        <f>VLOOKUP(BI$4,'Tüpoloogia tabel'!$C$1:$T$51,MATCH($A212,'Tüpoloogia tabel'!$C$1:$T$1,0),FALSE)</f>
        <v>1.5793333333333326</v>
      </c>
      <c r="BJ212" s="16">
        <f>VLOOKUP(BJ$4,'Tüpoloogia tabel'!$C$1:$T$51,MATCH($A212,'Tüpoloogia tabel'!$C$1:$T$1,0),FALSE)</f>
        <v>0.8</v>
      </c>
      <c r="BK212" s="16">
        <f>VLOOKUP(BK$4,'Tüpoloogia tabel'!$C$1:$T$51,MATCH($A212,'Tüpoloogia tabel'!$C$1:$T$1,0),FALSE)</f>
        <v>2.0649999999999999</v>
      </c>
      <c r="BL212" s="216">
        <f t="shared" si="258"/>
        <v>2486.6113227036294</v>
      </c>
      <c r="BM212" s="1">
        <v>4</v>
      </c>
      <c r="BN212" s="1">
        <v>0</v>
      </c>
      <c r="BO212" s="1">
        <f t="shared" si="259"/>
        <v>30</v>
      </c>
      <c r="BP212" s="217">
        <f t="shared" si="260"/>
        <v>84.350000000000009</v>
      </c>
      <c r="BQ212" s="217">
        <f t="shared" ref="BQ212:BS212" si="290">BP212</f>
        <v>84.350000000000009</v>
      </c>
      <c r="BR212" s="217">
        <f t="shared" si="290"/>
        <v>84.350000000000009</v>
      </c>
      <c r="BS212" s="217">
        <f t="shared" si="290"/>
        <v>84.350000000000009</v>
      </c>
      <c r="BT212" s="217">
        <f t="shared" si="262"/>
        <v>168.70000000000002</v>
      </c>
      <c r="BU212" s="217">
        <f t="shared" si="263"/>
        <v>455.86764705882354</v>
      </c>
      <c r="BV212" s="217">
        <f t="shared" si="264"/>
        <v>498.14247960699959</v>
      </c>
      <c r="BW212" s="217">
        <f t="shared" si="265"/>
        <v>764.72815004307824</v>
      </c>
      <c r="BX212" s="216">
        <f t="shared" si="266"/>
        <v>0.30139889025054467</v>
      </c>
      <c r="BY212" s="216">
        <f t="shared" si="281"/>
        <v>363.48706164215685</v>
      </c>
      <c r="BZ212" s="216">
        <f t="shared" si="282"/>
        <v>3614.8265343888643</v>
      </c>
      <c r="CA212" s="216">
        <f t="shared" si="283"/>
        <v>2850.0983843457861</v>
      </c>
      <c r="CB212" s="218">
        <f t="shared" si="267"/>
        <v>3.0609685046297286</v>
      </c>
    </row>
    <row r="213" spans="1:80" x14ac:dyDescent="0.25">
      <c r="A213" s="248" t="s">
        <v>476</v>
      </c>
      <c r="B213" s="231" t="s">
        <v>741</v>
      </c>
      <c r="C213" s="231" t="s">
        <v>463</v>
      </c>
      <c r="D213" s="249">
        <v>2</v>
      </c>
      <c r="E213" s="249">
        <v>4</v>
      </c>
      <c r="F213" s="250"/>
      <c r="G213" s="15">
        <f>(VLOOKUP(G$4,'Tüpoloogia tabel'!$C$1:$T$51,MATCH($A213,'Tüpoloogia tabel'!$C$1:$T$1,0),FALSE))*D213</f>
        <v>369.02254901960788</v>
      </c>
      <c r="H213" s="15">
        <f>(VLOOKUP(H$4,'Tüpoloogia tabel'!$C$1:$T$51,MATCH($A213,'Tüpoloogia tabel'!$C$1:$T$1,0),FALSE))*D213*E213</f>
        <v>24.360784313725492</v>
      </c>
      <c r="I213" s="15">
        <f>(VLOOKUP(I$4,'Tüpoloogia tabel'!$C$1:$T$51,MATCH($A213,'Tüpoloogia tabel'!$C$1:$T$1,0),FALSE))*D213*E213</f>
        <v>78.376470588235293</v>
      </c>
      <c r="J213" s="15">
        <f>(VLOOKUP(J$4,'Tüpoloogia tabel'!$C$1:$T$51,MATCH($A213,'Tüpoloogia tabel'!$C$1:$T$1,0),FALSE))*D213*E213</f>
        <v>1509.8023529411764</v>
      </c>
      <c r="K213" s="15">
        <f>(VLOOKUP(K$4,'Tüpoloogia tabel'!$C$1:$T$51,MATCH($A213,'Tüpoloogia tabel'!$C$1:$T$1,0),FALSE))*D213*E213</f>
        <v>1241.4799999999998</v>
      </c>
      <c r="L213" s="244">
        <f>VLOOKUP(L$4,'Tüpoloogia tabel'!$C$1:$T$51,MATCH($A213,'Tüpoloogia tabel'!$C$1:$T$1,0),FALSE)</f>
        <v>29.411764705882355</v>
      </c>
      <c r="M213" s="228">
        <f>VLOOKUP(M$4,'Tüpoloogia tabel'!$C$1:$T$51,MATCH($A213,'Tüpoloogia tabel'!$C$1:$T$1,0),FALSE)</f>
        <v>0</v>
      </c>
      <c r="N213" s="228">
        <f>VLOOKUP(N$4,'Tüpoloogia tabel'!$C$1:$T$51,MATCH($A213,'Tüpoloogia tabel'!$C$1:$T$1,0),FALSE)</f>
        <v>100</v>
      </c>
      <c r="O213" s="245">
        <f>VLOOKUP(O$4,'Tüpoloogia tabel'!$C$1:$T$51,MATCH($A213,'Tüpoloogia tabel'!$C$1:$T$1,0),FALSE)</f>
        <v>0.26808190500004819</v>
      </c>
      <c r="P213" s="228">
        <f>VLOOKUP(P$4,'Tüpoloogia tabel'!$C$1:$T$51,MATCH($A213,'Tüpoloogia tabel'!$C$1:$T$1,0),FALSE)</f>
        <v>76.470588235294116</v>
      </c>
      <c r="Q213" s="335">
        <f t="shared" si="251"/>
        <v>2472.8000000000002</v>
      </c>
      <c r="R213" s="336">
        <f t="shared" si="279"/>
        <v>1801.967065315881</v>
      </c>
      <c r="S213" s="14">
        <f t="shared" si="252"/>
        <v>369.02254901960788</v>
      </c>
      <c r="T213" s="336">
        <f t="shared" si="253"/>
        <v>369.02254901960788</v>
      </c>
      <c r="U213" s="4">
        <f t="shared" si="254"/>
        <v>7.919999999999999</v>
      </c>
      <c r="V213" s="337">
        <f t="shared" si="255"/>
        <v>662.91293468411925</v>
      </c>
      <c r="W213" s="338">
        <f t="shared" si="256"/>
        <v>4.5608637933607818</v>
      </c>
      <c r="X213" s="228">
        <f>VLOOKUP(X$4,'Tüpoloogia tabel'!$C$1:$T$51,MATCH($A213,'Tüpoloogia tabel'!$C$1:$T$1,0),FALSE)</f>
        <v>195.6875</v>
      </c>
      <c r="Y213" s="228">
        <f>VLOOKUP(Y$4,'Tüpoloogia tabel'!$C$1:$T$51,MATCH($A213,'Tüpoloogia tabel'!$C$1:$T$1,0),FALSE)</f>
        <v>134.375</v>
      </c>
      <c r="Z213" s="229">
        <f>VLOOKUP(Z$4,'Tüpoloogia tabel'!$C$1:$T$51,MATCH($A213,'Tüpoloogia tabel'!$C$1:$T$1,0),FALSE)</f>
        <v>32.625</v>
      </c>
      <c r="AA213" s="235"/>
      <c r="AB213" s="235"/>
      <c r="AC213" s="15">
        <f>VLOOKUP(AC$4,'Tüpoloogia tabel'!$C$1:$T$51,MATCH($A213,'Tüpoloogia tabel'!$C$1:$T$1,0),FALSE)</f>
        <v>3.1482352941176472</v>
      </c>
      <c r="AD213" s="15">
        <f>VLOOKUP(AD$4,'Tüpoloogia tabel'!$C$1:$T$51,MATCH($A213,'Tüpoloogia tabel'!$C$1:$T$1,0),FALSE)</f>
        <v>2.5</v>
      </c>
      <c r="AE213" s="15">
        <f>VLOOKUP(AE$4,'Tüpoloogia tabel'!$C$1:$T$51,MATCH($A213,'Tüpoloogia tabel'!$C$1:$T$1,0),FALSE)</f>
        <v>2.2000000000000002</v>
      </c>
      <c r="AF213" s="15">
        <f>VLOOKUP(AF$4,'Tüpoloogia tabel'!$C$1:$T$51,MATCH($A213,'Tüpoloogia tabel'!$C$1:$T$1,0),FALSE)</f>
        <v>12.516666666666667</v>
      </c>
      <c r="AG213" s="15">
        <f>VLOOKUP(AG$4,'Tüpoloogia tabel'!$C$1:$T$51,MATCH($A213,'Tüpoloogia tabel'!$C$1:$T$1,0),FALSE)</f>
        <v>14.829166666666667</v>
      </c>
      <c r="AH213" s="15">
        <f>(VLOOKUP(AH$4,'Tüpoloogia tabel'!$C$1:$T$51,MATCH($A213,'Tüpoloogia tabel'!$C$1:$T$1,0),FALSE))*E213</f>
        <v>10</v>
      </c>
      <c r="AI213" s="15">
        <f>(VLOOKUP(AI$4,'Tüpoloogia tabel'!$C$1:$T$51,MATCH($A213,'Tüpoloogia tabel'!$C$1:$T$1,0),FALSE))*D213*E213</f>
        <v>3690.2254901960787</v>
      </c>
      <c r="AJ213" s="15">
        <f t="shared" si="257"/>
        <v>84.350000000000009</v>
      </c>
      <c r="AK213" s="15">
        <f>VLOOKUP(AK$4,'Tüpoloogia tabel'!$C$1:$T$51,MATCH($A213,'Tüpoloogia tabel'!$C$1:$T$1,0),FALSE)</f>
        <v>1.1000000000000001</v>
      </c>
      <c r="AL213" s="15">
        <f>VLOOKUP(AL$4,'Tüpoloogia tabel'!$C$1:$T$51,MATCH($A213,'Tüpoloogia tabel'!$C$1:$T$1,0),FALSE)</f>
        <v>1.1000000000000001</v>
      </c>
      <c r="AM213" s="15">
        <f>VLOOKUP(AM$4,'Tüpoloogia tabel'!$C$1:$T$51,MATCH($A213,'Tüpoloogia tabel'!$C$1:$T$1,0),FALSE)</f>
        <v>0.7</v>
      </c>
      <c r="AN213" s="15">
        <f>VLOOKUP(AN$4,'Tüpoloogia tabel'!$C$1:$T$51,MATCH($A213,'Tüpoloogia tabel'!$C$1:$T$1,0),FALSE)</f>
        <v>0.7</v>
      </c>
      <c r="AO213" s="15">
        <f>VLOOKUP(AO$4,'Tüpoloogia tabel'!$C$1:$T$51,MATCH($A213,'Tüpoloogia tabel'!$C$1:$T$1,0),FALSE)</f>
        <v>1.1000000000000001</v>
      </c>
      <c r="AP213" s="15">
        <f>VLOOKUP(AP$4,'Tüpoloogia tabel'!$C$1:$T$51,MATCH($A213,'Tüpoloogia tabel'!$C$1:$T$1,0),FALSE)</f>
        <v>2</v>
      </c>
      <c r="AQ213" s="15">
        <f>VLOOKUP(AQ$4,'Tüpoloogia tabel'!$C$1:$T$51,MATCH($A213,'Tüpoloogia tabel'!$C$1:$T$1,0),FALSE)</f>
        <v>2.9000000000000021</v>
      </c>
      <c r="AR213" s="16">
        <f>VLOOKUP(AR$4,'Tüpoloogia tabel'!$C$1:$T$51,MATCH($A213,'Tüpoloogia tabel'!$C$1:$T$1,0),FALSE)</f>
        <v>1.17</v>
      </c>
      <c r="AS213" s="16">
        <f>VLOOKUP(AS$4,'Tüpoloogia tabel'!$C$1:$T$51,MATCH($A213,'Tüpoloogia tabel'!$C$1:$T$1,0),FALSE)</f>
        <v>0.49</v>
      </c>
      <c r="AT213" s="16">
        <f>VLOOKUP(AT$4,'Tüpoloogia tabel'!$C$1:$T$51,MATCH($A213,'Tüpoloogia tabel'!$C$1:$T$1,0),FALSE)</f>
        <v>0.49</v>
      </c>
      <c r="AU213" s="16">
        <f>VLOOKUP(AU$4,'Tüpoloogia tabel'!$C$1:$T$51,MATCH($A213,'Tüpoloogia tabel'!$C$1:$T$1,0),FALSE)</f>
        <v>0.15</v>
      </c>
      <c r="AV213" s="16">
        <f>VLOOKUP(AV$4,'Tüpoloogia tabel'!$C$1:$T$51,MATCH($A213,'Tüpoloogia tabel'!$C$1:$T$1,0),FALSE)</f>
        <v>0.5</v>
      </c>
      <c r="AW213" s="16">
        <f>VLOOKUP(AW$4,'Tüpoloogia tabel'!$C$1:$T$51,MATCH($A213,'Tüpoloogia tabel'!$C$1:$T$1,0),FALSE)</f>
        <v>0.77</v>
      </c>
      <c r="AX213" s="16">
        <f>VLOOKUP(AX$4,'Tüpoloogia tabel'!$C$1:$T$51,MATCH($A213,'Tüpoloogia tabel'!$C$1:$T$1,0),FALSE)</f>
        <v>1.03</v>
      </c>
      <c r="AY213" s="16">
        <f>VLOOKUP(AY$4,'Tüpoloogia tabel'!$C$1:$T$51,MATCH($A213,'Tüpoloogia tabel'!$C$1:$T$1,0),FALSE)</f>
        <v>7.0000000000000007E-2</v>
      </c>
      <c r="AZ213" s="16">
        <f>VLOOKUP(AZ$4,'Tüpoloogia tabel'!$C$1:$T$51,MATCH($A213,'Tüpoloogia tabel'!$C$1:$T$1,0),FALSE)</f>
        <v>6.1</v>
      </c>
      <c r="BA213" s="232">
        <f>VLOOKUP(BA$4,'Tüpoloogia tabel'!$C$1:$T$51,MATCH($A213,'Tüpoloogia tabel'!$C$1:$T$1,0),FALSE)</f>
        <v>0.25</v>
      </c>
      <c r="BB213" s="232">
        <f>VLOOKUP(BB$4,'Tüpoloogia tabel'!$C$1:$T$51,MATCH($A213,'Tüpoloogia tabel'!$C$1:$T$1,0),FALSE)</f>
        <v>0.4</v>
      </c>
      <c r="BC213" s="232">
        <f>VLOOKUP(BC$4,'Tüpoloogia tabel'!$C$1:$T$51,MATCH($A213,'Tüpoloogia tabel'!$C$1:$T$1,0),FALSE)</f>
        <v>0.35</v>
      </c>
      <c r="BD213" s="232">
        <f>VLOOKUP(BD$4,'Tüpoloogia tabel'!$C$1:$T$51,MATCH($A213,'Tüpoloogia tabel'!$C$1:$T$1,0),FALSE)</f>
        <v>0.25</v>
      </c>
      <c r="BE213" s="232">
        <f>VLOOKUP(BE$4,'Tüpoloogia tabel'!$C$1:$T$51,MATCH($A213,'Tüpoloogia tabel'!$C$1:$T$1,0),FALSE)</f>
        <v>0.22</v>
      </c>
      <c r="BF213" s="16">
        <f>VLOOKUP(BF$4,'Tüpoloogia tabel'!$C$1:$T$51,MATCH($A213,'Tüpoloogia tabel'!$C$1:$T$1,0),FALSE)</f>
        <v>1.7999999999999985</v>
      </c>
      <c r="BG213" s="16">
        <f>VLOOKUP(BG$4,'Tüpoloogia tabel'!$C$1:$T$51,MATCH($A213,'Tüpoloogia tabel'!$C$1:$T$1,0),FALSE)</f>
        <v>2.2000000000000015</v>
      </c>
      <c r="BH213" s="16">
        <f>VLOOKUP(BH$4,'Tüpoloogia tabel'!$C$1:$T$51,MATCH($A213,'Tüpoloogia tabel'!$C$1:$T$1,0),FALSE)</f>
        <v>1.4600000000000006</v>
      </c>
      <c r="BI213" s="16">
        <f>VLOOKUP(BI$4,'Tüpoloogia tabel'!$C$1:$T$51,MATCH($A213,'Tüpoloogia tabel'!$C$1:$T$1,0),FALSE)</f>
        <v>1.5793333333333326</v>
      </c>
      <c r="BJ213" s="16">
        <f>VLOOKUP(BJ$4,'Tüpoloogia tabel'!$C$1:$T$51,MATCH($A213,'Tüpoloogia tabel'!$C$1:$T$1,0),FALSE)</f>
        <v>0.8</v>
      </c>
      <c r="BK213" s="16">
        <f>VLOOKUP(BK$4,'Tüpoloogia tabel'!$C$1:$T$51,MATCH($A213,'Tüpoloogia tabel'!$C$1:$T$1,0),FALSE)</f>
        <v>2.0649999999999999</v>
      </c>
      <c r="BL213" s="216">
        <f t="shared" si="258"/>
        <v>3855.4876425141792</v>
      </c>
      <c r="BM213" s="1">
        <v>4</v>
      </c>
      <c r="BN213" s="1">
        <v>0</v>
      </c>
      <c r="BO213" s="1">
        <f t="shared" si="259"/>
        <v>40</v>
      </c>
      <c r="BP213" s="217">
        <f t="shared" si="260"/>
        <v>84.350000000000009</v>
      </c>
      <c r="BQ213" s="217">
        <f t="shared" ref="BQ213:BS213" si="291">BP213</f>
        <v>84.350000000000009</v>
      </c>
      <c r="BR213" s="217">
        <f t="shared" si="291"/>
        <v>84.350000000000009</v>
      </c>
      <c r="BS213" s="217">
        <f t="shared" si="291"/>
        <v>84.350000000000009</v>
      </c>
      <c r="BT213" s="217">
        <f t="shared" si="262"/>
        <v>253.05</v>
      </c>
      <c r="BU213" s="217">
        <f t="shared" si="263"/>
        <v>803.76470588235293</v>
      </c>
      <c r="BV213" s="217">
        <f t="shared" si="264"/>
        <v>873.79221023404477</v>
      </c>
      <c r="BW213" s="217">
        <f t="shared" si="265"/>
        <v>1226.0071017752068</v>
      </c>
      <c r="BX213" s="216">
        <f t="shared" si="266"/>
        <v>0.48153104302832245</v>
      </c>
      <c r="BY213" s="216">
        <f t="shared" si="281"/>
        <v>580.72643789215681</v>
      </c>
      <c r="BZ213" s="216">
        <f t="shared" si="282"/>
        <v>5662.2211821815426</v>
      </c>
      <c r="CA213" s="216">
        <f t="shared" si="283"/>
        <v>4436.2140804063365</v>
      </c>
      <c r="CB213" s="218">
        <f t="shared" si="267"/>
        <v>3.5733270615767769</v>
      </c>
    </row>
    <row r="214" spans="1:80" x14ac:dyDescent="0.25">
      <c r="A214" s="248" t="s">
        <v>476</v>
      </c>
      <c r="B214" s="231" t="s">
        <v>742</v>
      </c>
      <c r="C214" s="231" t="s">
        <v>463</v>
      </c>
      <c r="D214" s="249">
        <v>2</v>
      </c>
      <c r="E214" s="249">
        <v>5</v>
      </c>
      <c r="F214" s="250"/>
      <c r="G214" s="15">
        <f>(VLOOKUP(G$4,'Tüpoloogia tabel'!$C$1:$T$51,MATCH($A214,'Tüpoloogia tabel'!$C$1:$T$1,0),FALSE))*D214</f>
        <v>369.02254901960788</v>
      </c>
      <c r="H214" s="15">
        <f>(VLOOKUP(H$4,'Tüpoloogia tabel'!$C$1:$T$51,MATCH($A214,'Tüpoloogia tabel'!$C$1:$T$1,0),FALSE))*D214*E214</f>
        <v>30.450980392156865</v>
      </c>
      <c r="I214" s="15">
        <f>(VLOOKUP(I$4,'Tüpoloogia tabel'!$C$1:$T$51,MATCH($A214,'Tüpoloogia tabel'!$C$1:$T$1,0),FALSE))*D214*E214</f>
        <v>97.970588235294116</v>
      </c>
      <c r="J214" s="15">
        <f>(VLOOKUP(J$4,'Tüpoloogia tabel'!$C$1:$T$51,MATCH($A214,'Tüpoloogia tabel'!$C$1:$T$1,0),FALSE))*D214*E214</f>
        <v>1887.2529411764706</v>
      </c>
      <c r="K214" s="15">
        <f>(VLOOKUP(K$4,'Tüpoloogia tabel'!$C$1:$T$51,MATCH($A214,'Tüpoloogia tabel'!$C$1:$T$1,0),FALSE))*D214*E214</f>
        <v>1551.8499999999997</v>
      </c>
      <c r="L214" s="244">
        <f>VLOOKUP(L$4,'Tüpoloogia tabel'!$C$1:$T$51,MATCH($A214,'Tüpoloogia tabel'!$C$1:$T$1,0),FALSE)</f>
        <v>29.411764705882355</v>
      </c>
      <c r="M214" s="228">
        <f>VLOOKUP(M$4,'Tüpoloogia tabel'!$C$1:$T$51,MATCH($A214,'Tüpoloogia tabel'!$C$1:$T$1,0),FALSE)</f>
        <v>0</v>
      </c>
      <c r="N214" s="228">
        <f>VLOOKUP(N$4,'Tüpoloogia tabel'!$C$1:$T$51,MATCH($A214,'Tüpoloogia tabel'!$C$1:$T$1,0),FALSE)</f>
        <v>100</v>
      </c>
      <c r="O214" s="245">
        <f>VLOOKUP(O$4,'Tüpoloogia tabel'!$C$1:$T$51,MATCH($A214,'Tüpoloogia tabel'!$C$1:$T$1,0),FALSE)</f>
        <v>0.26808190500004819</v>
      </c>
      <c r="P214" s="228">
        <f>VLOOKUP(P$4,'Tüpoloogia tabel'!$C$1:$T$51,MATCH($A214,'Tüpoloogia tabel'!$C$1:$T$1,0),FALSE)</f>
        <v>76.470588235294116</v>
      </c>
      <c r="Q214" s="335">
        <f t="shared" si="251"/>
        <v>3832.4583333333335</v>
      </c>
      <c r="R214" s="336">
        <f t="shared" si="279"/>
        <v>2797.1256025000239</v>
      </c>
      <c r="S214" s="14">
        <f t="shared" si="252"/>
        <v>369.02254901960788</v>
      </c>
      <c r="T214" s="336">
        <f t="shared" si="253"/>
        <v>369.02254901960788</v>
      </c>
      <c r="U214" s="4">
        <f t="shared" si="254"/>
        <v>7.919999999999999</v>
      </c>
      <c r="V214" s="337">
        <f t="shared" si="255"/>
        <v>1027.4127308333098</v>
      </c>
      <c r="W214" s="338">
        <f t="shared" si="256"/>
        <v>5.3229153091430614</v>
      </c>
      <c r="X214" s="228">
        <f>VLOOKUP(X$4,'Tüpoloogia tabel'!$C$1:$T$51,MATCH($A214,'Tüpoloogia tabel'!$C$1:$T$1,0),FALSE)</f>
        <v>195.6875</v>
      </c>
      <c r="Y214" s="228">
        <f>VLOOKUP(Y$4,'Tüpoloogia tabel'!$C$1:$T$51,MATCH($A214,'Tüpoloogia tabel'!$C$1:$T$1,0),FALSE)</f>
        <v>134.375</v>
      </c>
      <c r="Z214" s="229">
        <f>VLOOKUP(Z$4,'Tüpoloogia tabel'!$C$1:$T$51,MATCH($A214,'Tüpoloogia tabel'!$C$1:$T$1,0),FALSE)</f>
        <v>32.625</v>
      </c>
      <c r="AA214" s="235"/>
      <c r="AB214" s="235"/>
      <c r="AC214" s="15">
        <f>VLOOKUP(AC$4,'Tüpoloogia tabel'!$C$1:$T$51,MATCH($A214,'Tüpoloogia tabel'!$C$1:$T$1,0),FALSE)</f>
        <v>3.1482352941176472</v>
      </c>
      <c r="AD214" s="15">
        <f>VLOOKUP(AD$4,'Tüpoloogia tabel'!$C$1:$T$51,MATCH($A214,'Tüpoloogia tabel'!$C$1:$T$1,0),FALSE)</f>
        <v>2.5</v>
      </c>
      <c r="AE214" s="15">
        <f>VLOOKUP(AE$4,'Tüpoloogia tabel'!$C$1:$T$51,MATCH($A214,'Tüpoloogia tabel'!$C$1:$T$1,0),FALSE)</f>
        <v>2.2000000000000002</v>
      </c>
      <c r="AF214" s="15">
        <f>VLOOKUP(AF$4,'Tüpoloogia tabel'!$C$1:$T$51,MATCH($A214,'Tüpoloogia tabel'!$C$1:$T$1,0),FALSE)</f>
        <v>12.516666666666667</v>
      </c>
      <c r="AG214" s="15">
        <f>VLOOKUP(AG$4,'Tüpoloogia tabel'!$C$1:$T$51,MATCH($A214,'Tüpoloogia tabel'!$C$1:$T$1,0),FALSE)</f>
        <v>14.829166666666667</v>
      </c>
      <c r="AH214" s="15">
        <f>(VLOOKUP(AH$4,'Tüpoloogia tabel'!$C$1:$T$51,MATCH($A214,'Tüpoloogia tabel'!$C$1:$T$1,0),FALSE))*E214</f>
        <v>12.5</v>
      </c>
      <c r="AI214" s="15">
        <f>(VLOOKUP(AI$4,'Tüpoloogia tabel'!$C$1:$T$51,MATCH($A214,'Tüpoloogia tabel'!$C$1:$T$1,0),FALSE))*D214*E214</f>
        <v>4612.7818627450979</v>
      </c>
      <c r="AJ214" s="15">
        <f t="shared" si="257"/>
        <v>84.350000000000009</v>
      </c>
      <c r="AK214" s="15">
        <f>VLOOKUP(AK$4,'Tüpoloogia tabel'!$C$1:$T$51,MATCH($A214,'Tüpoloogia tabel'!$C$1:$T$1,0),FALSE)</f>
        <v>1.1000000000000001</v>
      </c>
      <c r="AL214" s="15">
        <f>VLOOKUP(AL$4,'Tüpoloogia tabel'!$C$1:$T$51,MATCH($A214,'Tüpoloogia tabel'!$C$1:$T$1,0),FALSE)</f>
        <v>1.1000000000000001</v>
      </c>
      <c r="AM214" s="15">
        <f>VLOOKUP(AM$4,'Tüpoloogia tabel'!$C$1:$T$51,MATCH($A214,'Tüpoloogia tabel'!$C$1:$T$1,0),FALSE)</f>
        <v>0.7</v>
      </c>
      <c r="AN214" s="15">
        <f>VLOOKUP(AN$4,'Tüpoloogia tabel'!$C$1:$T$51,MATCH($A214,'Tüpoloogia tabel'!$C$1:$T$1,0),FALSE)</f>
        <v>0.7</v>
      </c>
      <c r="AO214" s="15">
        <f>VLOOKUP(AO$4,'Tüpoloogia tabel'!$C$1:$T$51,MATCH($A214,'Tüpoloogia tabel'!$C$1:$T$1,0),FALSE)</f>
        <v>1.1000000000000001</v>
      </c>
      <c r="AP214" s="15">
        <f>VLOOKUP(AP$4,'Tüpoloogia tabel'!$C$1:$T$51,MATCH($A214,'Tüpoloogia tabel'!$C$1:$T$1,0),FALSE)</f>
        <v>2</v>
      </c>
      <c r="AQ214" s="15">
        <f>VLOOKUP(AQ$4,'Tüpoloogia tabel'!$C$1:$T$51,MATCH($A214,'Tüpoloogia tabel'!$C$1:$T$1,0),FALSE)</f>
        <v>2.9000000000000021</v>
      </c>
      <c r="AR214" s="16">
        <f>VLOOKUP(AR$4,'Tüpoloogia tabel'!$C$1:$T$51,MATCH($A214,'Tüpoloogia tabel'!$C$1:$T$1,0),FALSE)</f>
        <v>1.17</v>
      </c>
      <c r="AS214" s="16">
        <f>VLOOKUP(AS$4,'Tüpoloogia tabel'!$C$1:$T$51,MATCH($A214,'Tüpoloogia tabel'!$C$1:$T$1,0),FALSE)</f>
        <v>0.49</v>
      </c>
      <c r="AT214" s="16">
        <f>VLOOKUP(AT$4,'Tüpoloogia tabel'!$C$1:$T$51,MATCH($A214,'Tüpoloogia tabel'!$C$1:$T$1,0),FALSE)</f>
        <v>0.49</v>
      </c>
      <c r="AU214" s="16">
        <f>VLOOKUP(AU$4,'Tüpoloogia tabel'!$C$1:$T$51,MATCH($A214,'Tüpoloogia tabel'!$C$1:$T$1,0),FALSE)</f>
        <v>0.15</v>
      </c>
      <c r="AV214" s="16">
        <f>VLOOKUP(AV$4,'Tüpoloogia tabel'!$C$1:$T$51,MATCH($A214,'Tüpoloogia tabel'!$C$1:$T$1,0),FALSE)</f>
        <v>0.5</v>
      </c>
      <c r="AW214" s="16">
        <f>VLOOKUP(AW$4,'Tüpoloogia tabel'!$C$1:$T$51,MATCH($A214,'Tüpoloogia tabel'!$C$1:$T$1,0),FALSE)</f>
        <v>0.77</v>
      </c>
      <c r="AX214" s="16">
        <f>VLOOKUP(AX$4,'Tüpoloogia tabel'!$C$1:$T$51,MATCH($A214,'Tüpoloogia tabel'!$C$1:$T$1,0),FALSE)</f>
        <v>1.03</v>
      </c>
      <c r="AY214" s="16">
        <f>VLOOKUP(AY$4,'Tüpoloogia tabel'!$C$1:$T$51,MATCH($A214,'Tüpoloogia tabel'!$C$1:$T$1,0),FALSE)</f>
        <v>7.0000000000000007E-2</v>
      </c>
      <c r="AZ214" s="16">
        <f>VLOOKUP(AZ$4,'Tüpoloogia tabel'!$C$1:$T$51,MATCH($A214,'Tüpoloogia tabel'!$C$1:$T$1,0),FALSE)</f>
        <v>6.1</v>
      </c>
      <c r="BA214" s="232">
        <f>VLOOKUP(BA$4,'Tüpoloogia tabel'!$C$1:$T$51,MATCH($A214,'Tüpoloogia tabel'!$C$1:$T$1,0),FALSE)</f>
        <v>0.25</v>
      </c>
      <c r="BB214" s="232">
        <f>VLOOKUP(BB$4,'Tüpoloogia tabel'!$C$1:$T$51,MATCH($A214,'Tüpoloogia tabel'!$C$1:$T$1,0),FALSE)</f>
        <v>0.4</v>
      </c>
      <c r="BC214" s="232">
        <f>VLOOKUP(BC$4,'Tüpoloogia tabel'!$C$1:$T$51,MATCH($A214,'Tüpoloogia tabel'!$C$1:$T$1,0),FALSE)</f>
        <v>0.35</v>
      </c>
      <c r="BD214" s="232">
        <f>VLOOKUP(BD$4,'Tüpoloogia tabel'!$C$1:$T$51,MATCH($A214,'Tüpoloogia tabel'!$C$1:$T$1,0),FALSE)</f>
        <v>0.25</v>
      </c>
      <c r="BE214" s="232">
        <f>VLOOKUP(BE$4,'Tüpoloogia tabel'!$C$1:$T$51,MATCH($A214,'Tüpoloogia tabel'!$C$1:$T$1,0),FALSE)</f>
        <v>0.22</v>
      </c>
      <c r="BF214" s="16">
        <f>VLOOKUP(BF$4,'Tüpoloogia tabel'!$C$1:$T$51,MATCH($A214,'Tüpoloogia tabel'!$C$1:$T$1,0),FALSE)</f>
        <v>1.7999999999999985</v>
      </c>
      <c r="BG214" s="16">
        <f>VLOOKUP(BG$4,'Tüpoloogia tabel'!$C$1:$T$51,MATCH($A214,'Tüpoloogia tabel'!$C$1:$T$1,0),FALSE)</f>
        <v>2.2000000000000015</v>
      </c>
      <c r="BH214" s="16">
        <f>VLOOKUP(BH$4,'Tüpoloogia tabel'!$C$1:$T$51,MATCH($A214,'Tüpoloogia tabel'!$C$1:$T$1,0),FALSE)</f>
        <v>1.4600000000000006</v>
      </c>
      <c r="BI214" s="16">
        <f>VLOOKUP(BI$4,'Tüpoloogia tabel'!$C$1:$T$51,MATCH($A214,'Tüpoloogia tabel'!$C$1:$T$1,0),FALSE)</f>
        <v>1.5793333333333326</v>
      </c>
      <c r="BJ214" s="16">
        <f>VLOOKUP(BJ$4,'Tüpoloogia tabel'!$C$1:$T$51,MATCH($A214,'Tüpoloogia tabel'!$C$1:$T$1,0),FALSE)</f>
        <v>0.8</v>
      </c>
      <c r="BK214" s="16">
        <f>VLOOKUP(BK$4,'Tüpoloogia tabel'!$C$1:$T$51,MATCH($A214,'Tüpoloogia tabel'!$C$1:$T$1,0),FALSE)</f>
        <v>2.0649999999999999</v>
      </c>
      <c r="BL214" s="216">
        <f t="shared" si="258"/>
        <v>5606.2616664852812</v>
      </c>
      <c r="BM214" s="1">
        <v>4</v>
      </c>
      <c r="BN214" s="1">
        <v>0</v>
      </c>
      <c r="BO214" s="1">
        <f t="shared" si="259"/>
        <v>50</v>
      </c>
      <c r="BP214" s="217">
        <f t="shared" si="260"/>
        <v>84.350000000000009</v>
      </c>
      <c r="BQ214" s="217">
        <f t="shared" ref="BQ214:BS214" si="292">BP214</f>
        <v>84.350000000000009</v>
      </c>
      <c r="BR214" s="217">
        <f t="shared" si="292"/>
        <v>84.350000000000009</v>
      </c>
      <c r="BS214" s="217">
        <f t="shared" si="292"/>
        <v>84.350000000000009</v>
      </c>
      <c r="BT214" s="217">
        <f t="shared" si="262"/>
        <v>337.40000000000003</v>
      </c>
      <c r="BU214" s="217">
        <f t="shared" si="263"/>
        <v>1249.6323529411766</v>
      </c>
      <c r="BV214" s="217">
        <f t="shared" si="264"/>
        <v>1354.2430595734456</v>
      </c>
      <c r="BW214" s="217">
        <f t="shared" si="265"/>
        <v>1795.5318376995533</v>
      </c>
      <c r="BX214" s="216">
        <f t="shared" si="266"/>
        <v>0.71191759395424847</v>
      </c>
      <c r="BY214" s="216">
        <f t="shared" si="281"/>
        <v>858.57261830882362</v>
      </c>
      <c r="BZ214" s="216">
        <f t="shared" si="282"/>
        <v>8260.3661224936586</v>
      </c>
      <c r="CA214" s="216">
        <f t="shared" si="283"/>
        <v>6464.8342847941049</v>
      </c>
      <c r="CB214" s="218">
        <f t="shared" si="267"/>
        <v>4.1658886392332422</v>
      </c>
    </row>
    <row r="215" spans="1:80" x14ac:dyDescent="0.25">
      <c r="A215" s="248" t="s">
        <v>476</v>
      </c>
      <c r="B215" s="231" t="s">
        <v>743</v>
      </c>
      <c r="C215" s="231" t="s">
        <v>463</v>
      </c>
      <c r="D215" s="249">
        <v>3</v>
      </c>
      <c r="E215" s="249">
        <v>1</v>
      </c>
      <c r="F215" s="250"/>
      <c r="G215" s="15">
        <f>(VLOOKUP(G$4,'Tüpoloogia tabel'!$C$1:$T$51,MATCH($A215,'Tüpoloogia tabel'!$C$1:$T$1,0),FALSE))*D215</f>
        <v>553.53382352941185</v>
      </c>
      <c r="H215" s="15">
        <f>(VLOOKUP(H$4,'Tüpoloogia tabel'!$C$1:$T$51,MATCH($A215,'Tüpoloogia tabel'!$C$1:$T$1,0),FALSE))*D215*E215</f>
        <v>9.1352941176470601</v>
      </c>
      <c r="I215" s="15">
        <f>(VLOOKUP(I$4,'Tüpoloogia tabel'!$C$1:$T$51,MATCH($A215,'Tüpoloogia tabel'!$C$1:$T$1,0),FALSE))*D215*E215</f>
        <v>29.391176470588235</v>
      </c>
      <c r="J215" s="15">
        <f>(VLOOKUP(J$4,'Tüpoloogia tabel'!$C$1:$T$51,MATCH($A215,'Tüpoloogia tabel'!$C$1:$T$1,0),FALSE))*D215*E215</f>
        <v>566.17588235294113</v>
      </c>
      <c r="K215" s="15">
        <f>(VLOOKUP(K$4,'Tüpoloogia tabel'!$C$1:$T$51,MATCH($A215,'Tüpoloogia tabel'!$C$1:$T$1,0),FALSE))*D215*E215</f>
        <v>465.55499999999995</v>
      </c>
      <c r="L215" s="244">
        <f>VLOOKUP(L$4,'Tüpoloogia tabel'!$C$1:$T$51,MATCH($A215,'Tüpoloogia tabel'!$C$1:$T$1,0),FALSE)</f>
        <v>29.411764705882355</v>
      </c>
      <c r="M215" s="228">
        <f>VLOOKUP(M$4,'Tüpoloogia tabel'!$C$1:$T$51,MATCH($A215,'Tüpoloogia tabel'!$C$1:$T$1,0),FALSE)</f>
        <v>0</v>
      </c>
      <c r="N215" s="228">
        <f>VLOOKUP(N$4,'Tüpoloogia tabel'!$C$1:$T$51,MATCH($A215,'Tüpoloogia tabel'!$C$1:$T$1,0),FALSE)</f>
        <v>100</v>
      </c>
      <c r="O215" s="245">
        <f>VLOOKUP(O$4,'Tüpoloogia tabel'!$C$1:$T$51,MATCH($A215,'Tüpoloogia tabel'!$C$1:$T$1,0),FALSE)</f>
        <v>0.26808190500004819</v>
      </c>
      <c r="P215" s="228">
        <f>VLOOKUP(P$4,'Tüpoloogia tabel'!$C$1:$T$51,MATCH($A215,'Tüpoloogia tabel'!$C$1:$T$1,0),FALSE)</f>
        <v>76.470588235294116</v>
      </c>
      <c r="Q215" s="335">
        <f t="shared" si="251"/>
        <v>247.47083333333336</v>
      </c>
      <c r="R215" s="336">
        <f t="shared" si="279"/>
        <v>169.24838090138394</v>
      </c>
      <c r="S215" s="14">
        <f t="shared" si="252"/>
        <v>553.53382352941185</v>
      </c>
      <c r="T215" s="336">
        <f t="shared" si="253"/>
        <v>553.53382352941185</v>
      </c>
      <c r="U215" s="4">
        <f t="shared" si="254"/>
        <v>11.879999999999997</v>
      </c>
      <c r="V215" s="337">
        <f t="shared" si="255"/>
        <v>66.34245243194944</v>
      </c>
      <c r="W215" s="338">
        <f t="shared" si="256"/>
        <v>3.5426596979226916</v>
      </c>
      <c r="X215" s="228">
        <f>VLOOKUP(X$4,'Tüpoloogia tabel'!$C$1:$T$51,MATCH($A215,'Tüpoloogia tabel'!$C$1:$T$1,0),FALSE)</f>
        <v>195.6875</v>
      </c>
      <c r="Y215" s="228">
        <f>VLOOKUP(Y$4,'Tüpoloogia tabel'!$C$1:$T$51,MATCH($A215,'Tüpoloogia tabel'!$C$1:$T$1,0),FALSE)</f>
        <v>134.375</v>
      </c>
      <c r="Z215" s="229">
        <f>VLOOKUP(Z$4,'Tüpoloogia tabel'!$C$1:$T$51,MATCH($A215,'Tüpoloogia tabel'!$C$1:$T$1,0),FALSE)</f>
        <v>32.625</v>
      </c>
      <c r="AA215" s="235"/>
      <c r="AB215" s="235"/>
      <c r="AC215" s="15">
        <f>VLOOKUP(AC$4,'Tüpoloogia tabel'!$C$1:$T$51,MATCH($A215,'Tüpoloogia tabel'!$C$1:$T$1,0),FALSE)</f>
        <v>3.1482352941176472</v>
      </c>
      <c r="AD215" s="15">
        <f>VLOOKUP(AD$4,'Tüpoloogia tabel'!$C$1:$T$51,MATCH($A215,'Tüpoloogia tabel'!$C$1:$T$1,0),FALSE)</f>
        <v>2.5</v>
      </c>
      <c r="AE215" s="15">
        <f>VLOOKUP(AE$4,'Tüpoloogia tabel'!$C$1:$T$51,MATCH($A215,'Tüpoloogia tabel'!$C$1:$T$1,0),FALSE)</f>
        <v>2.2000000000000002</v>
      </c>
      <c r="AF215" s="15">
        <f>VLOOKUP(AF$4,'Tüpoloogia tabel'!$C$1:$T$51,MATCH($A215,'Tüpoloogia tabel'!$C$1:$T$1,0),FALSE)</f>
        <v>12.516666666666667</v>
      </c>
      <c r="AG215" s="15">
        <f>VLOOKUP(AG$4,'Tüpoloogia tabel'!$C$1:$T$51,MATCH($A215,'Tüpoloogia tabel'!$C$1:$T$1,0),FALSE)</f>
        <v>14.829166666666667</v>
      </c>
      <c r="AH215" s="15">
        <f>(VLOOKUP(AH$4,'Tüpoloogia tabel'!$C$1:$T$51,MATCH($A215,'Tüpoloogia tabel'!$C$1:$T$1,0),FALSE))*E215</f>
        <v>2.5</v>
      </c>
      <c r="AI215" s="15">
        <f>(VLOOKUP(AI$4,'Tüpoloogia tabel'!$C$1:$T$51,MATCH($A215,'Tüpoloogia tabel'!$C$1:$T$1,0),FALSE))*D215*E215</f>
        <v>1383.8345588235295</v>
      </c>
      <c r="AJ215" s="15">
        <f t="shared" si="257"/>
        <v>114.00833333333334</v>
      </c>
      <c r="AK215" s="15">
        <f>VLOOKUP(AK$4,'Tüpoloogia tabel'!$C$1:$T$51,MATCH($A215,'Tüpoloogia tabel'!$C$1:$T$1,0),FALSE)</f>
        <v>1.1000000000000001</v>
      </c>
      <c r="AL215" s="15">
        <f>VLOOKUP(AL$4,'Tüpoloogia tabel'!$C$1:$T$51,MATCH($A215,'Tüpoloogia tabel'!$C$1:$T$1,0),FALSE)</f>
        <v>1.1000000000000001</v>
      </c>
      <c r="AM215" s="15">
        <f>VLOOKUP(AM$4,'Tüpoloogia tabel'!$C$1:$T$51,MATCH($A215,'Tüpoloogia tabel'!$C$1:$T$1,0),FALSE)</f>
        <v>0.7</v>
      </c>
      <c r="AN215" s="15">
        <f>VLOOKUP(AN$4,'Tüpoloogia tabel'!$C$1:$T$51,MATCH($A215,'Tüpoloogia tabel'!$C$1:$T$1,0),FALSE)</f>
        <v>0.7</v>
      </c>
      <c r="AO215" s="15">
        <f>VLOOKUP(AO$4,'Tüpoloogia tabel'!$C$1:$T$51,MATCH($A215,'Tüpoloogia tabel'!$C$1:$T$1,0),FALSE)</f>
        <v>1.1000000000000001</v>
      </c>
      <c r="AP215" s="15">
        <f>VLOOKUP(AP$4,'Tüpoloogia tabel'!$C$1:$T$51,MATCH($A215,'Tüpoloogia tabel'!$C$1:$T$1,0),FALSE)</f>
        <v>2</v>
      </c>
      <c r="AQ215" s="15">
        <f>VLOOKUP(AQ$4,'Tüpoloogia tabel'!$C$1:$T$51,MATCH($A215,'Tüpoloogia tabel'!$C$1:$T$1,0),FALSE)</f>
        <v>2.9000000000000021</v>
      </c>
      <c r="AR215" s="16">
        <f>VLOOKUP(AR$4,'Tüpoloogia tabel'!$C$1:$T$51,MATCH($A215,'Tüpoloogia tabel'!$C$1:$T$1,0),FALSE)</f>
        <v>1.17</v>
      </c>
      <c r="AS215" s="16">
        <f>VLOOKUP(AS$4,'Tüpoloogia tabel'!$C$1:$T$51,MATCH($A215,'Tüpoloogia tabel'!$C$1:$T$1,0),FALSE)</f>
        <v>0.49</v>
      </c>
      <c r="AT215" s="16">
        <f>VLOOKUP(AT$4,'Tüpoloogia tabel'!$C$1:$T$51,MATCH($A215,'Tüpoloogia tabel'!$C$1:$T$1,0),FALSE)</f>
        <v>0.49</v>
      </c>
      <c r="AU215" s="16">
        <f>VLOOKUP(AU$4,'Tüpoloogia tabel'!$C$1:$T$51,MATCH($A215,'Tüpoloogia tabel'!$C$1:$T$1,0),FALSE)</f>
        <v>0.15</v>
      </c>
      <c r="AV215" s="16">
        <f>VLOOKUP(AV$4,'Tüpoloogia tabel'!$C$1:$T$51,MATCH($A215,'Tüpoloogia tabel'!$C$1:$T$1,0),FALSE)</f>
        <v>0.5</v>
      </c>
      <c r="AW215" s="16">
        <f>VLOOKUP(AW$4,'Tüpoloogia tabel'!$C$1:$T$51,MATCH($A215,'Tüpoloogia tabel'!$C$1:$T$1,0),FALSE)</f>
        <v>0.77</v>
      </c>
      <c r="AX215" s="16">
        <f>VLOOKUP(AX$4,'Tüpoloogia tabel'!$C$1:$T$51,MATCH($A215,'Tüpoloogia tabel'!$C$1:$T$1,0),FALSE)</f>
        <v>1.03</v>
      </c>
      <c r="AY215" s="16">
        <f>VLOOKUP(AY$4,'Tüpoloogia tabel'!$C$1:$T$51,MATCH($A215,'Tüpoloogia tabel'!$C$1:$T$1,0),FALSE)</f>
        <v>7.0000000000000007E-2</v>
      </c>
      <c r="AZ215" s="16">
        <f>VLOOKUP(AZ$4,'Tüpoloogia tabel'!$C$1:$T$51,MATCH($A215,'Tüpoloogia tabel'!$C$1:$T$1,0),FALSE)</f>
        <v>6.1</v>
      </c>
      <c r="BA215" s="232">
        <f>VLOOKUP(BA$4,'Tüpoloogia tabel'!$C$1:$T$51,MATCH($A215,'Tüpoloogia tabel'!$C$1:$T$1,0),FALSE)</f>
        <v>0.25</v>
      </c>
      <c r="BB215" s="232">
        <f>VLOOKUP(BB$4,'Tüpoloogia tabel'!$C$1:$T$51,MATCH($A215,'Tüpoloogia tabel'!$C$1:$T$1,0),FALSE)</f>
        <v>0.4</v>
      </c>
      <c r="BC215" s="232">
        <f>VLOOKUP(BC$4,'Tüpoloogia tabel'!$C$1:$T$51,MATCH($A215,'Tüpoloogia tabel'!$C$1:$T$1,0),FALSE)</f>
        <v>0.35</v>
      </c>
      <c r="BD215" s="232">
        <f>VLOOKUP(BD$4,'Tüpoloogia tabel'!$C$1:$T$51,MATCH($A215,'Tüpoloogia tabel'!$C$1:$T$1,0),FALSE)</f>
        <v>0.25</v>
      </c>
      <c r="BE215" s="232">
        <f>VLOOKUP(BE$4,'Tüpoloogia tabel'!$C$1:$T$51,MATCH($A215,'Tüpoloogia tabel'!$C$1:$T$1,0),FALSE)</f>
        <v>0.22</v>
      </c>
      <c r="BF215" s="16">
        <f>VLOOKUP(BF$4,'Tüpoloogia tabel'!$C$1:$T$51,MATCH($A215,'Tüpoloogia tabel'!$C$1:$T$1,0),FALSE)</f>
        <v>1.7999999999999985</v>
      </c>
      <c r="BG215" s="16">
        <f>VLOOKUP(BG$4,'Tüpoloogia tabel'!$C$1:$T$51,MATCH($A215,'Tüpoloogia tabel'!$C$1:$T$1,0),FALSE)</f>
        <v>2.2000000000000015</v>
      </c>
      <c r="BH215" s="16">
        <f>VLOOKUP(BH$4,'Tüpoloogia tabel'!$C$1:$T$51,MATCH($A215,'Tüpoloogia tabel'!$C$1:$T$1,0),FALSE)</f>
        <v>1.4600000000000006</v>
      </c>
      <c r="BI215" s="16">
        <f>VLOOKUP(BI$4,'Tüpoloogia tabel'!$C$1:$T$51,MATCH($A215,'Tüpoloogia tabel'!$C$1:$T$1,0),FALSE)</f>
        <v>1.5793333333333326</v>
      </c>
      <c r="BJ215" s="16">
        <f>VLOOKUP(BJ$4,'Tüpoloogia tabel'!$C$1:$T$51,MATCH($A215,'Tüpoloogia tabel'!$C$1:$T$1,0),FALSE)</f>
        <v>0.8</v>
      </c>
      <c r="BK215" s="16">
        <f>VLOOKUP(BK$4,'Tüpoloogia tabel'!$C$1:$T$51,MATCH($A215,'Tüpoloogia tabel'!$C$1:$T$1,0),FALSE)</f>
        <v>2.0649999999999999</v>
      </c>
      <c r="BL215" s="216">
        <f t="shared" si="258"/>
        <v>1325.7105157219728</v>
      </c>
      <c r="BM215" s="1">
        <v>4</v>
      </c>
      <c r="BN215" s="1">
        <v>0</v>
      </c>
      <c r="BO215" s="1">
        <f t="shared" si="259"/>
        <v>10</v>
      </c>
      <c r="BP215" s="217">
        <f t="shared" si="260"/>
        <v>114.00833333333334</v>
      </c>
      <c r="BQ215" s="217">
        <f t="shared" ref="BQ215:BS215" si="293">BP215</f>
        <v>114.00833333333334</v>
      </c>
      <c r="BR215" s="217">
        <f t="shared" si="293"/>
        <v>114.00833333333334</v>
      </c>
      <c r="BS215" s="217">
        <f t="shared" si="293"/>
        <v>114.00833333333334</v>
      </c>
      <c r="BT215" s="217">
        <f t="shared" si="262"/>
        <v>0</v>
      </c>
      <c r="BU215" s="217">
        <f t="shared" si="263"/>
        <v>80.97794117647058</v>
      </c>
      <c r="BV215" s="217">
        <f t="shared" si="264"/>
        <v>87.446654168066274</v>
      </c>
      <c r="BW215" s="217">
        <f t="shared" si="265"/>
        <v>230.05796187019601</v>
      </c>
      <c r="BX215" s="216">
        <f t="shared" si="266"/>
        <v>7.7557593759726123E-2</v>
      </c>
      <c r="BY215" s="216">
        <f t="shared" si="281"/>
        <v>93.53445807422969</v>
      </c>
      <c r="BZ215" s="216">
        <f t="shared" si="282"/>
        <v>1649.3029356663985</v>
      </c>
      <c r="CA215" s="216">
        <f t="shared" si="283"/>
        <v>1419.2449737962024</v>
      </c>
      <c r="CB215" s="218">
        <f t="shared" si="267"/>
        <v>3.0485011949097371</v>
      </c>
    </row>
    <row r="216" spans="1:80" x14ac:dyDescent="0.25">
      <c r="A216" s="248" t="s">
        <v>476</v>
      </c>
      <c r="B216" s="231" t="s">
        <v>744</v>
      </c>
      <c r="C216" s="231" t="s">
        <v>463</v>
      </c>
      <c r="D216" s="249">
        <v>3</v>
      </c>
      <c r="E216" s="249">
        <v>2</v>
      </c>
      <c r="F216" s="250"/>
      <c r="G216" s="15">
        <f>(VLOOKUP(G$4,'Tüpoloogia tabel'!$C$1:$T$51,MATCH($A216,'Tüpoloogia tabel'!$C$1:$T$1,0),FALSE))*D216</f>
        <v>553.53382352941185</v>
      </c>
      <c r="H216" s="15">
        <f>(VLOOKUP(H$4,'Tüpoloogia tabel'!$C$1:$T$51,MATCH($A216,'Tüpoloogia tabel'!$C$1:$T$1,0),FALSE))*D216*E216</f>
        <v>18.27058823529412</v>
      </c>
      <c r="I216" s="15">
        <f>(VLOOKUP(I$4,'Tüpoloogia tabel'!$C$1:$T$51,MATCH($A216,'Tüpoloogia tabel'!$C$1:$T$1,0),FALSE))*D216*E216</f>
        <v>58.78235294117647</v>
      </c>
      <c r="J216" s="15">
        <f>(VLOOKUP(J$4,'Tüpoloogia tabel'!$C$1:$T$51,MATCH($A216,'Tüpoloogia tabel'!$C$1:$T$1,0),FALSE))*D216*E216</f>
        <v>1132.3517647058823</v>
      </c>
      <c r="K216" s="15">
        <f>(VLOOKUP(K$4,'Tüpoloogia tabel'!$C$1:$T$51,MATCH($A216,'Tüpoloogia tabel'!$C$1:$T$1,0),FALSE))*D216*E216</f>
        <v>931.1099999999999</v>
      </c>
      <c r="L216" s="244">
        <f>VLOOKUP(L$4,'Tüpoloogia tabel'!$C$1:$T$51,MATCH($A216,'Tüpoloogia tabel'!$C$1:$T$1,0),FALSE)</f>
        <v>29.411764705882355</v>
      </c>
      <c r="M216" s="228">
        <f>VLOOKUP(M$4,'Tüpoloogia tabel'!$C$1:$T$51,MATCH($A216,'Tüpoloogia tabel'!$C$1:$T$1,0),FALSE)</f>
        <v>0</v>
      </c>
      <c r="N216" s="228">
        <f>VLOOKUP(N$4,'Tüpoloogia tabel'!$C$1:$T$51,MATCH($A216,'Tüpoloogia tabel'!$C$1:$T$1,0),FALSE)</f>
        <v>100</v>
      </c>
      <c r="O216" s="245">
        <f>VLOOKUP(O$4,'Tüpoloogia tabel'!$C$1:$T$51,MATCH($A216,'Tüpoloogia tabel'!$C$1:$T$1,0),FALSE)</f>
        <v>0.26808190500004819</v>
      </c>
      <c r="P216" s="228">
        <f>VLOOKUP(P$4,'Tüpoloogia tabel'!$C$1:$T$51,MATCH($A216,'Tüpoloogia tabel'!$C$1:$T$1,0),FALSE)</f>
        <v>76.470588235294116</v>
      </c>
      <c r="Q216" s="335">
        <f t="shared" si="251"/>
        <v>939.81666666666683</v>
      </c>
      <c r="R216" s="336">
        <f t="shared" si="279"/>
        <v>675.98882431587151</v>
      </c>
      <c r="S216" s="14">
        <f t="shared" si="252"/>
        <v>553.53382352941185</v>
      </c>
      <c r="T216" s="336">
        <f t="shared" si="253"/>
        <v>553.53382352941185</v>
      </c>
      <c r="U216" s="4">
        <f t="shared" si="254"/>
        <v>11.879999999999997</v>
      </c>
      <c r="V216" s="337">
        <f t="shared" si="255"/>
        <v>251.94784235079533</v>
      </c>
      <c r="W216" s="338">
        <f t="shared" si="256"/>
        <v>3.2788407913710786</v>
      </c>
      <c r="X216" s="228">
        <f>VLOOKUP(X$4,'Tüpoloogia tabel'!$C$1:$T$51,MATCH($A216,'Tüpoloogia tabel'!$C$1:$T$1,0),FALSE)</f>
        <v>195.6875</v>
      </c>
      <c r="Y216" s="228">
        <f>VLOOKUP(Y$4,'Tüpoloogia tabel'!$C$1:$T$51,MATCH($A216,'Tüpoloogia tabel'!$C$1:$T$1,0),FALSE)</f>
        <v>134.375</v>
      </c>
      <c r="Z216" s="229">
        <f>VLOOKUP(Z$4,'Tüpoloogia tabel'!$C$1:$T$51,MATCH($A216,'Tüpoloogia tabel'!$C$1:$T$1,0),FALSE)</f>
        <v>32.625</v>
      </c>
      <c r="AA216" s="235"/>
      <c r="AB216" s="235"/>
      <c r="AC216" s="15">
        <f>VLOOKUP(AC$4,'Tüpoloogia tabel'!$C$1:$T$51,MATCH($A216,'Tüpoloogia tabel'!$C$1:$T$1,0),FALSE)</f>
        <v>3.1482352941176472</v>
      </c>
      <c r="AD216" s="15">
        <f>VLOOKUP(AD$4,'Tüpoloogia tabel'!$C$1:$T$51,MATCH($A216,'Tüpoloogia tabel'!$C$1:$T$1,0),FALSE)</f>
        <v>2.5</v>
      </c>
      <c r="AE216" s="15">
        <f>VLOOKUP(AE$4,'Tüpoloogia tabel'!$C$1:$T$51,MATCH($A216,'Tüpoloogia tabel'!$C$1:$T$1,0),FALSE)</f>
        <v>2.2000000000000002</v>
      </c>
      <c r="AF216" s="15">
        <f>VLOOKUP(AF$4,'Tüpoloogia tabel'!$C$1:$T$51,MATCH($A216,'Tüpoloogia tabel'!$C$1:$T$1,0),FALSE)</f>
        <v>12.516666666666667</v>
      </c>
      <c r="AG216" s="15">
        <f>VLOOKUP(AG$4,'Tüpoloogia tabel'!$C$1:$T$51,MATCH($A216,'Tüpoloogia tabel'!$C$1:$T$1,0),FALSE)</f>
        <v>14.829166666666667</v>
      </c>
      <c r="AH216" s="15">
        <f>(VLOOKUP(AH$4,'Tüpoloogia tabel'!$C$1:$T$51,MATCH($A216,'Tüpoloogia tabel'!$C$1:$T$1,0),FALSE))*E216</f>
        <v>5</v>
      </c>
      <c r="AI216" s="15">
        <f>(VLOOKUP(AI$4,'Tüpoloogia tabel'!$C$1:$T$51,MATCH($A216,'Tüpoloogia tabel'!$C$1:$T$1,0),FALSE))*D216*E216</f>
        <v>2767.669117647059</v>
      </c>
      <c r="AJ216" s="15">
        <f t="shared" si="257"/>
        <v>114.00833333333334</v>
      </c>
      <c r="AK216" s="15">
        <f>VLOOKUP(AK$4,'Tüpoloogia tabel'!$C$1:$T$51,MATCH($A216,'Tüpoloogia tabel'!$C$1:$T$1,0),FALSE)</f>
        <v>1.1000000000000001</v>
      </c>
      <c r="AL216" s="15">
        <f>VLOOKUP(AL$4,'Tüpoloogia tabel'!$C$1:$T$51,MATCH($A216,'Tüpoloogia tabel'!$C$1:$T$1,0),FALSE)</f>
        <v>1.1000000000000001</v>
      </c>
      <c r="AM216" s="15">
        <f>VLOOKUP(AM$4,'Tüpoloogia tabel'!$C$1:$T$51,MATCH($A216,'Tüpoloogia tabel'!$C$1:$T$1,0),FALSE)</f>
        <v>0.7</v>
      </c>
      <c r="AN216" s="15">
        <f>VLOOKUP(AN$4,'Tüpoloogia tabel'!$C$1:$T$51,MATCH($A216,'Tüpoloogia tabel'!$C$1:$T$1,0),FALSE)</f>
        <v>0.7</v>
      </c>
      <c r="AO216" s="15">
        <f>VLOOKUP(AO$4,'Tüpoloogia tabel'!$C$1:$T$51,MATCH($A216,'Tüpoloogia tabel'!$C$1:$T$1,0),FALSE)</f>
        <v>1.1000000000000001</v>
      </c>
      <c r="AP216" s="15">
        <f>VLOOKUP(AP$4,'Tüpoloogia tabel'!$C$1:$T$51,MATCH($A216,'Tüpoloogia tabel'!$C$1:$T$1,0),FALSE)</f>
        <v>2</v>
      </c>
      <c r="AQ216" s="15">
        <f>VLOOKUP(AQ$4,'Tüpoloogia tabel'!$C$1:$T$51,MATCH($A216,'Tüpoloogia tabel'!$C$1:$T$1,0),FALSE)</f>
        <v>2.9000000000000021</v>
      </c>
      <c r="AR216" s="16">
        <f>VLOOKUP(AR$4,'Tüpoloogia tabel'!$C$1:$T$51,MATCH($A216,'Tüpoloogia tabel'!$C$1:$T$1,0),FALSE)</f>
        <v>1.17</v>
      </c>
      <c r="AS216" s="16">
        <f>VLOOKUP(AS$4,'Tüpoloogia tabel'!$C$1:$T$51,MATCH($A216,'Tüpoloogia tabel'!$C$1:$T$1,0),FALSE)</f>
        <v>0.49</v>
      </c>
      <c r="AT216" s="16">
        <f>VLOOKUP(AT$4,'Tüpoloogia tabel'!$C$1:$T$51,MATCH($A216,'Tüpoloogia tabel'!$C$1:$T$1,0),FALSE)</f>
        <v>0.49</v>
      </c>
      <c r="AU216" s="16">
        <f>VLOOKUP(AU$4,'Tüpoloogia tabel'!$C$1:$T$51,MATCH($A216,'Tüpoloogia tabel'!$C$1:$T$1,0),FALSE)</f>
        <v>0.15</v>
      </c>
      <c r="AV216" s="16">
        <f>VLOOKUP(AV$4,'Tüpoloogia tabel'!$C$1:$T$51,MATCH($A216,'Tüpoloogia tabel'!$C$1:$T$1,0),FALSE)</f>
        <v>0.5</v>
      </c>
      <c r="AW216" s="16">
        <f>VLOOKUP(AW$4,'Tüpoloogia tabel'!$C$1:$T$51,MATCH($A216,'Tüpoloogia tabel'!$C$1:$T$1,0),FALSE)</f>
        <v>0.77</v>
      </c>
      <c r="AX216" s="16">
        <f>VLOOKUP(AX$4,'Tüpoloogia tabel'!$C$1:$T$51,MATCH($A216,'Tüpoloogia tabel'!$C$1:$T$1,0),FALSE)</f>
        <v>1.03</v>
      </c>
      <c r="AY216" s="16">
        <f>VLOOKUP(AY$4,'Tüpoloogia tabel'!$C$1:$T$51,MATCH($A216,'Tüpoloogia tabel'!$C$1:$T$1,0),FALSE)</f>
        <v>7.0000000000000007E-2</v>
      </c>
      <c r="AZ216" s="16">
        <f>VLOOKUP(AZ$4,'Tüpoloogia tabel'!$C$1:$T$51,MATCH($A216,'Tüpoloogia tabel'!$C$1:$T$1,0),FALSE)</f>
        <v>6.1</v>
      </c>
      <c r="BA216" s="232">
        <f>VLOOKUP(BA$4,'Tüpoloogia tabel'!$C$1:$T$51,MATCH($A216,'Tüpoloogia tabel'!$C$1:$T$1,0),FALSE)</f>
        <v>0.25</v>
      </c>
      <c r="BB216" s="232">
        <f>VLOOKUP(BB$4,'Tüpoloogia tabel'!$C$1:$T$51,MATCH($A216,'Tüpoloogia tabel'!$C$1:$T$1,0),FALSE)</f>
        <v>0.4</v>
      </c>
      <c r="BC216" s="232">
        <f>VLOOKUP(BC$4,'Tüpoloogia tabel'!$C$1:$T$51,MATCH($A216,'Tüpoloogia tabel'!$C$1:$T$1,0),FALSE)</f>
        <v>0.35</v>
      </c>
      <c r="BD216" s="232">
        <f>VLOOKUP(BD$4,'Tüpoloogia tabel'!$C$1:$T$51,MATCH($A216,'Tüpoloogia tabel'!$C$1:$T$1,0),FALSE)</f>
        <v>0.25</v>
      </c>
      <c r="BE216" s="232">
        <f>VLOOKUP(BE$4,'Tüpoloogia tabel'!$C$1:$T$51,MATCH($A216,'Tüpoloogia tabel'!$C$1:$T$1,0),FALSE)</f>
        <v>0.22</v>
      </c>
      <c r="BF216" s="16">
        <f>VLOOKUP(BF$4,'Tüpoloogia tabel'!$C$1:$T$51,MATCH($A216,'Tüpoloogia tabel'!$C$1:$T$1,0),FALSE)</f>
        <v>1.7999999999999985</v>
      </c>
      <c r="BG216" s="16">
        <f>VLOOKUP(BG$4,'Tüpoloogia tabel'!$C$1:$T$51,MATCH($A216,'Tüpoloogia tabel'!$C$1:$T$1,0),FALSE)</f>
        <v>2.2000000000000015</v>
      </c>
      <c r="BH216" s="16">
        <f>VLOOKUP(BH$4,'Tüpoloogia tabel'!$C$1:$T$51,MATCH($A216,'Tüpoloogia tabel'!$C$1:$T$1,0),FALSE)</f>
        <v>1.4600000000000006</v>
      </c>
      <c r="BI216" s="16">
        <f>VLOOKUP(BI$4,'Tüpoloogia tabel'!$C$1:$T$51,MATCH($A216,'Tüpoloogia tabel'!$C$1:$T$1,0),FALSE)</f>
        <v>1.5793333333333326</v>
      </c>
      <c r="BJ216" s="16">
        <f>VLOOKUP(BJ$4,'Tüpoloogia tabel'!$C$1:$T$51,MATCH($A216,'Tüpoloogia tabel'!$C$1:$T$1,0),FALSE)</f>
        <v>0.8</v>
      </c>
      <c r="BK216" s="16">
        <f>VLOOKUP(BK$4,'Tüpoloogia tabel'!$C$1:$T$51,MATCH($A216,'Tüpoloogia tabel'!$C$1:$T$1,0),FALSE)</f>
        <v>2.0649999999999999</v>
      </c>
      <c r="BL216" s="216">
        <f t="shared" si="258"/>
        <v>2217.2147053318322</v>
      </c>
      <c r="BM216" s="1">
        <v>4</v>
      </c>
      <c r="BN216" s="1">
        <v>0</v>
      </c>
      <c r="BO216" s="1">
        <f t="shared" si="259"/>
        <v>20</v>
      </c>
      <c r="BP216" s="217">
        <f t="shared" si="260"/>
        <v>114.00833333333334</v>
      </c>
      <c r="BQ216" s="217">
        <f t="shared" ref="BQ216:BS216" si="294">BP216</f>
        <v>114.00833333333334</v>
      </c>
      <c r="BR216" s="217">
        <f t="shared" si="294"/>
        <v>114.00833333333334</v>
      </c>
      <c r="BS216" s="217">
        <f t="shared" si="294"/>
        <v>114.00833333333334</v>
      </c>
      <c r="BT216" s="217">
        <f t="shared" si="262"/>
        <v>114.00833333333334</v>
      </c>
      <c r="BU216" s="217">
        <f t="shared" si="263"/>
        <v>308.91176470588232</v>
      </c>
      <c r="BV216" s="217">
        <f t="shared" si="264"/>
        <v>332.09498640466643</v>
      </c>
      <c r="BW216" s="217">
        <f t="shared" si="265"/>
        <v>581.44160002871877</v>
      </c>
      <c r="BX216" s="216">
        <f t="shared" si="266"/>
        <v>0.21086662014342777</v>
      </c>
      <c r="BY216" s="216">
        <f t="shared" si="281"/>
        <v>254.30514389297392</v>
      </c>
      <c r="BZ216" s="216">
        <f t="shared" si="282"/>
        <v>3052.9614492535247</v>
      </c>
      <c r="CA216" s="216">
        <f t="shared" si="283"/>
        <v>2471.519849224806</v>
      </c>
      <c r="CB216" s="218">
        <f t="shared" si="267"/>
        <v>2.6543800938931019</v>
      </c>
    </row>
    <row r="217" spans="1:80" x14ac:dyDescent="0.25">
      <c r="A217" s="248" t="s">
        <v>476</v>
      </c>
      <c r="B217" s="231" t="s">
        <v>745</v>
      </c>
      <c r="C217" s="231" t="s">
        <v>463</v>
      </c>
      <c r="D217" s="249">
        <v>3</v>
      </c>
      <c r="E217" s="249">
        <v>3</v>
      </c>
      <c r="F217" s="250"/>
      <c r="G217" s="15">
        <f>(VLOOKUP(G$4,'Tüpoloogia tabel'!$C$1:$T$51,MATCH($A217,'Tüpoloogia tabel'!$C$1:$T$1,0),FALSE))*D217</f>
        <v>553.53382352941185</v>
      </c>
      <c r="H217" s="15">
        <f>(VLOOKUP(H$4,'Tüpoloogia tabel'!$C$1:$T$51,MATCH($A217,'Tüpoloogia tabel'!$C$1:$T$1,0),FALSE))*D217*E217</f>
        <v>27.40588235294118</v>
      </c>
      <c r="I217" s="15">
        <f>(VLOOKUP(I$4,'Tüpoloogia tabel'!$C$1:$T$51,MATCH($A217,'Tüpoloogia tabel'!$C$1:$T$1,0),FALSE))*D217*E217</f>
        <v>88.173529411764704</v>
      </c>
      <c r="J217" s="15">
        <f>(VLOOKUP(J$4,'Tüpoloogia tabel'!$C$1:$T$51,MATCH($A217,'Tüpoloogia tabel'!$C$1:$T$1,0),FALSE))*D217*E217</f>
        <v>1698.5276470588233</v>
      </c>
      <c r="K217" s="15">
        <f>(VLOOKUP(K$4,'Tüpoloogia tabel'!$C$1:$T$51,MATCH($A217,'Tüpoloogia tabel'!$C$1:$T$1,0),FALSE))*D217*E217</f>
        <v>1396.665</v>
      </c>
      <c r="L217" s="244">
        <f>VLOOKUP(L$4,'Tüpoloogia tabel'!$C$1:$T$51,MATCH($A217,'Tüpoloogia tabel'!$C$1:$T$1,0),FALSE)</f>
        <v>29.411764705882355</v>
      </c>
      <c r="M217" s="228">
        <f>VLOOKUP(M$4,'Tüpoloogia tabel'!$C$1:$T$51,MATCH($A217,'Tüpoloogia tabel'!$C$1:$T$1,0),FALSE)</f>
        <v>0</v>
      </c>
      <c r="N217" s="228">
        <f>VLOOKUP(N$4,'Tüpoloogia tabel'!$C$1:$T$51,MATCH($A217,'Tüpoloogia tabel'!$C$1:$T$1,0),FALSE)</f>
        <v>100</v>
      </c>
      <c r="O217" s="245">
        <f>VLOOKUP(O$4,'Tüpoloogia tabel'!$C$1:$T$51,MATCH($A217,'Tüpoloogia tabel'!$C$1:$T$1,0),FALSE)</f>
        <v>0.26808190500004819</v>
      </c>
      <c r="P217" s="228">
        <f>VLOOKUP(P$4,'Tüpoloogia tabel'!$C$1:$T$51,MATCH($A217,'Tüpoloogia tabel'!$C$1:$T$1,0),FALSE)</f>
        <v>76.470588235294116</v>
      </c>
      <c r="Q217" s="335">
        <f t="shared" si="251"/>
        <v>2077.0375000000004</v>
      </c>
      <c r="R217" s="336">
        <f t="shared" si="279"/>
        <v>1508.3413302434626</v>
      </c>
      <c r="S217" s="14">
        <f t="shared" si="252"/>
        <v>553.53382352941185</v>
      </c>
      <c r="T217" s="336">
        <f t="shared" si="253"/>
        <v>553.53382352941185</v>
      </c>
      <c r="U217" s="4">
        <f t="shared" si="254"/>
        <v>11.879999999999997</v>
      </c>
      <c r="V217" s="337">
        <f t="shared" si="255"/>
        <v>556.81616975653765</v>
      </c>
      <c r="W217" s="338">
        <f t="shared" si="256"/>
        <v>3.8050045040301885</v>
      </c>
      <c r="X217" s="228">
        <f>VLOOKUP(X$4,'Tüpoloogia tabel'!$C$1:$T$51,MATCH($A217,'Tüpoloogia tabel'!$C$1:$T$1,0),FALSE)</f>
        <v>195.6875</v>
      </c>
      <c r="Y217" s="228">
        <f>VLOOKUP(Y$4,'Tüpoloogia tabel'!$C$1:$T$51,MATCH($A217,'Tüpoloogia tabel'!$C$1:$T$1,0),FALSE)</f>
        <v>134.375</v>
      </c>
      <c r="Z217" s="229">
        <f>VLOOKUP(Z$4,'Tüpoloogia tabel'!$C$1:$T$51,MATCH($A217,'Tüpoloogia tabel'!$C$1:$T$1,0),FALSE)</f>
        <v>32.625</v>
      </c>
      <c r="AA217" s="235"/>
      <c r="AB217" s="235"/>
      <c r="AC217" s="15">
        <f>VLOOKUP(AC$4,'Tüpoloogia tabel'!$C$1:$T$51,MATCH($A217,'Tüpoloogia tabel'!$C$1:$T$1,0),FALSE)</f>
        <v>3.1482352941176472</v>
      </c>
      <c r="AD217" s="15">
        <f>VLOOKUP(AD$4,'Tüpoloogia tabel'!$C$1:$T$51,MATCH($A217,'Tüpoloogia tabel'!$C$1:$T$1,0),FALSE)</f>
        <v>2.5</v>
      </c>
      <c r="AE217" s="15">
        <f>VLOOKUP(AE$4,'Tüpoloogia tabel'!$C$1:$T$51,MATCH($A217,'Tüpoloogia tabel'!$C$1:$T$1,0),FALSE)</f>
        <v>2.2000000000000002</v>
      </c>
      <c r="AF217" s="15">
        <f>VLOOKUP(AF$4,'Tüpoloogia tabel'!$C$1:$T$51,MATCH($A217,'Tüpoloogia tabel'!$C$1:$T$1,0),FALSE)</f>
        <v>12.516666666666667</v>
      </c>
      <c r="AG217" s="15">
        <f>VLOOKUP(AG$4,'Tüpoloogia tabel'!$C$1:$T$51,MATCH($A217,'Tüpoloogia tabel'!$C$1:$T$1,0),FALSE)</f>
        <v>14.829166666666667</v>
      </c>
      <c r="AH217" s="15">
        <f>(VLOOKUP(AH$4,'Tüpoloogia tabel'!$C$1:$T$51,MATCH($A217,'Tüpoloogia tabel'!$C$1:$T$1,0),FALSE))*E217</f>
        <v>7.5</v>
      </c>
      <c r="AI217" s="15">
        <f>(VLOOKUP(AI$4,'Tüpoloogia tabel'!$C$1:$T$51,MATCH($A217,'Tüpoloogia tabel'!$C$1:$T$1,0),FALSE))*D217*E217</f>
        <v>4151.5036764705883</v>
      </c>
      <c r="AJ217" s="15">
        <f t="shared" si="257"/>
        <v>114.00833333333334</v>
      </c>
      <c r="AK217" s="15">
        <f>VLOOKUP(AK$4,'Tüpoloogia tabel'!$C$1:$T$51,MATCH($A217,'Tüpoloogia tabel'!$C$1:$T$1,0),FALSE)</f>
        <v>1.1000000000000001</v>
      </c>
      <c r="AL217" s="15">
        <f>VLOOKUP(AL$4,'Tüpoloogia tabel'!$C$1:$T$51,MATCH($A217,'Tüpoloogia tabel'!$C$1:$T$1,0),FALSE)</f>
        <v>1.1000000000000001</v>
      </c>
      <c r="AM217" s="15">
        <f>VLOOKUP(AM$4,'Tüpoloogia tabel'!$C$1:$T$51,MATCH($A217,'Tüpoloogia tabel'!$C$1:$T$1,0),FALSE)</f>
        <v>0.7</v>
      </c>
      <c r="AN217" s="15">
        <f>VLOOKUP(AN$4,'Tüpoloogia tabel'!$C$1:$T$51,MATCH($A217,'Tüpoloogia tabel'!$C$1:$T$1,0),FALSE)</f>
        <v>0.7</v>
      </c>
      <c r="AO217" s="15">
        <f>VLOOKUP(AO$4,'Tüpoloogia tabel'!$C$1:$T$51,MATCH($A217,'Tüpoloogia tabel'!$C$1:$T$1,0),FALSE)</f>
        <v>1.1000000000000001</v>
      </c>
      <c r="AP217" s="15">
        <f>VLOOKUP(AP$4,'Tüpoloogia tabel'!$C$1:$T$51,MATCH($A217,'Tüpoloogia tabel'!$C$1:$T$1,0),FALSE)</f>
        <v>2</v>
      </c>
      <c r="AQ217" s="15">
        <f>VLOOKUP(AQ$4,'Tüpoloogia tabel'!$C$1:$T$51,MATCH($A217,'Tüpoloogia tabel'!$C$1:$T$1,0),FALSE)</f>
        <v>2.9000000000000021</v>
      </c>
      <c r="AR217" s="16">
        <f>VLOOKUP(AR$4,'Tüpoloogia tabel'!$C$1:$T$51,MATCH($A217,'Tüpoloogia tabel'!$C$1:$T$1,0),FALSE)</f>
        <v>1.17</v>
      </c>
      <c r="AS217" s="16">
        <f>VLOOKUP(AS$4,'Tüpoloogia tabel'!$C$1:$T$51,MATCH($A217,'Tüpoloogia tabel'!$C$1:$T$1,0),FALSE)</f>
        <v>0.49</v>
      </c>
      <c r="AT217" s="16">
        <f>VLOOKUP(AT$4,'Tüpoloogia tabel'!$C$1:$T$51,MATCH($A217,'Tüpoloogia tabel'!$C$1:$T$1,0),FALSE)</f>
        <v>0.49</v>
      </c>
      <c r="AU217" s="16">
        <f>VLOOKUP(AU$4,'Tüpoloogia tabel'!$C$1:$T$51,MATCH($A217,'Tüpoloogia tabel'!$C$1:$T$1,0),FALSE)</f>
        <v>0.15</v>
      </c>
      <c r="AV217" s="16">
        <f>VLOOKUP(AV$4,'Tüpoloogia tabel'!$C$1:$T$51,MATCH($A217,'Tüpoloogia tabel'!$C$1:$T$1,0),FALSE)</f>
        <v>0.5</v>
      </c>
      <c r="AW217" s="16">
        <f>VLOOKUP(AW$4,'Tüpoloogia tabel'!$C$1:$T$51,MATCH($A217,'Tüpoloogia tabel'!$C$1:$T$1,0),FALSE)</f>
        <v>0.77</v>
      </c>
      <c r="AX217" s="16">
        <f>VLOOKUP(AX$4,'Tüpoloogia tabel'!$C$1:$T$51,MATCH($A217,'Tüpoloogia tabel'!$C$1:$T$1,0),FALSE)</f>
        <v>1.03</v>
      </c>
      <c r="AY217" s="16">
        <f>VLOOKUP(AY$4,'Tüpoloogia tabel'!$C$1:$T$51,MATCH($A217,'Tüpoloogia tabel'!$C$1:$T$1,0),FALSE)</f>
        <v>7.0000000000000007E-2</v>
      </c>
      <c r="AZ217" s="16">
        <f>VLOOKUP(AZ$4,'Tüpoloogia tabel'!$C$1:$T$51,MATCH($A217,'Tüpoloogia tabel'!$C$1:$T$1,0),FALSE)</f>
        <v>6.1</v>
      </c>
      <c r="BA217" s="232">
        <f>VLOOKUP(BA$4,'Tüpoloogia tabel'!$C$1:$T$51,MATCH($A217,'Tüpoloogia tabel'!$C$1:$T$1,0),FALSE)</f>
        <v>0.25</v>
      </c>
      <c r="BB217" s="232">
        <f>VLOOKUP(BB$4,'Tüpoloogia tabel'!$C$1:$T$51,MATCH($A217,'Tüpoloogia tabel'!$C$1:$T$1,0),FALSE)</f>
        <v>0.4</v>
      </c>
      <c r="BC217" s="232">
        <f>VLOOKUP(BC$4,'Tüpoloogia tabel'!$C$1:$T$51,MATCH($A217,'Tüpoloogia tabel'!$C$1:$T$1,0),FALSE)</f>
        <v>0.35</v>
      </c>
      <c r="BD217" s="232">
        <f>VLOOKUP(BD$4,'Tüpoloogia tabel'!$C$1:$T$51,MATCH($A217,'Tüpoloogia tabel'!$C$1:$T$1,0),FALSE)</f>
        <v>0.25</v>
      </c>
      <c r="BE217" s="232">
        <f>VLOOKUP(BE$4,'Tüpoloogia tabel'!$C$1:$T$51,MATCH($A217,'Tüpoloogia tabel'!$C$1:$T$1,0),FALSE)</f>
        <v>0.22</v>
      </c>
      <c r="BF217" s="16">
        <f>VLOOKUP(BF$4,'Tüpoloogia tabel'!$C$1:$T$51,MATCH($A217,'Tüpoloogia tabel'!$C$1:$T$1,0),FALSE)</f>
        <v>1.7999999999999985</v>
      </c>
      <c r="BG217" s="16">
        <f>VLOOKUP(BG$4,'Tüpoloogia tabel'!$C$1:$T$51,MATCH($A217,'Tüpoloogia tabel'!$C$1:$T$1,0),FALSE)</f>
        <v>2.2000000000000015</v>
      </c>
      <c r="BH217" s="16">
        <f>VLOOKUP(BH$4,'Tüpoloogia tabel'!$C$1:$T$51,MATCH($A217,'Tüpoloogia tabel'!$C$1:$T$1,0),FALSE)</f>
        <v>1.4600000000000006</v>
      </c>
      <c r="BI217" s="16">
        <f>VLOOKUP(BI$4,'Tüpoloogia tabel'!$C$1:$T$51,MATCH($A217,'Tüpoloogia tabel'!$C$1:$T$1,0),FALSE)</f>
        <v>1.5793333333333326</v>
      </c>
      <c r="BJ217" s="16">
        <f>VLOOKUP(BJ$4,'Tüpoloogia tabel'!$C$1:$T$51,MATCH($A217,'Tüpoloogia tabel'!$C$1:$T$1,0),FALSE)</f>
        <v>0.8</v>
      </c>
      <c r="BK217" s="16">
        <f>VLOOKUP(BK$4,'Tüpoloogia tabel'!$C$1:$T$51,MATCH($A217,'Tüpoloogia tabel'!$C$1:$T$1,0),FALSE)</f>
        <v>2.0649999999999999</v>
      </c>
      <c r="BL217" s="216">
        <f t="shared" si="258"/>
        <v>3681.5654511825196</v>
      </c>
      <c r="BM217" s="1">
        <v>4</v>
      </c>
      <c r="BN217" s="1">
        <v>0</v>
      </c>
      <c r="BO217" s="1">
        <f t="shared" si="259"/>
        <v>30</v>
      </c>
      <c r="BP217" s="217">
        <f t="shared" si="260"/>
        <v>114.00833333333334</v>
      </c>
      <c r="BQ217" s="217">
        <f t="shared" ref="BQ217:BS217" si="295">BP217</f>
        <v>114.00833333333334</v>
      </c>
      <c r="BR217" s="217">
        <f t="shared" si="295"/>
        <v>114.00833333333334</v>
      </c>
      <c r="BS217" s="217">
        <f t="shared" si="295"/>
        <v>114.00833333333334</v>
      </c>
      <c r="BT217" s="217">
        <f t="shared" si="262"/>
        <v>228.01666666666668</v>
      </c>
      <c r="BU217" s="217">
        <f t="shared" si="263"/>
        <v>683.80147058823525</v>
      </c>
      <c r="BV217" s="217">
        <f t="shared" si="264"/>
        <v>733.94499670980053</v>
      </c>
      <c r="BW217" s="217">
        <f t="shared" si="265"/>
        <v>1095.1939144755684</v>
      </c>
      <c r="BX217" s="216">
        <f t="shared" si="266"/>
        <v>0.44573569648692818</v>
      </c>
      <c r="BY217" s="216">
        <f t="shared" si="281"/>
        <v>537.55724996323545</v>
      </c>
      <c r="BZ217" s="216">
        <f t="shared" si="282"/>
        <v>5314.3166156213229</v>
      </c>
      <c r="CA217" s="216">
        <f t="shared" si="283"/>
        <v>4219.1227011457549</v>
      </c>
      <c r="CB217" s="218">
        <f t="shared" si="267"/>
        <v>3.0208551808384652</v>
      </c>
    </row>
    <row r="218" spans="1:80" x14ac:dyDescent="0.25">
      <c r="A218" s="248" t="s">
        <v>476</v>
      </c>
      <c r="B218" s="231" t="s">
        <v>746</v>
      </c>
      <c r="C218" s="231" t="s">
        <v>463</v>
      </c>
      <c r="D218" s="249">
        <v>3</v>
      </c>
      <c r="E218" s="249">
        <v>4</v>
      </c>
      <c r="F218" s="250"/>
      <c r="G218" s="15">
        <f>(VLOOKUP(G$4,'Tüpoloogia tabel'!$C$1:$T$51,MATCH($A218,'Tüpoloogia tabel'!$C$1:$T$1,0),FALSE))*D218</f>
        <v>553.53382352941185</v>
      </c>
      <c r="H218" s="15">
        <f>(VLOOKUP(H$4,'Tüpoloogia tabel'!$C$1:$T$51,MATCH($A218,'Tüpoloogia tabel'!$C$1:$T$1,0),FALSE))*D218*E218</f>
        <v>36.54117647058824</v>
      </c>
      <c r="I218" s="15">
        <f>(VLOOKUP(I$4,'Tüpoloogia tabel'!$C$1:$T$51,MATCH($A218,'Tüpoloogia tabel'!$C$1:$T$1,0),FALSE))*D218*E218</f>
        <v>117.56470588235294</v>
      </c>
      <c r="J218" s="15">
        <f>(VLOOKUP(J$4,'Tüpoloogia tabel'!$C$1:$T$51,MATCH($A218,'Tüpoloogia tabel'!$C$1:$T$1,0),FALSE))*D218*E218</f>
        <v>2264.7035294117645</v>
      </c>
      <c r="K218" s="15">
        <f>(VLOOKUP(K$4,'Tüpoloogia tabel'!$C$1:$T$51,MATCH($A218,'Tüpoloogia tabel'!$C$1:$T$1,0),FALSE))*D218*E218</f>
        <v>1862.2199999999998</v>
      </c>
      <c r="L218" s="244">
        <f>VLOOKUP(L$4,'Tüpoloogia tabel'!$C$1:$T$51,MATCH($A218,'Tüpoloogia tabel'!$C$1:$T$1,0),FALSE)</f>
        <v>29.411764705882355</v>
      </c>
      <c r="M218" s="228">
        <f>VLOOKUP(M$4,'Tüpoloogia tabel'!$C$1:$T$51,MATCH($A218,'Tüpoloogia tabel'!$C$1:$T$1,0),FALSE)</f>
        <v>0</v>
      </c>
      <c r="N218" s="228">
        <f>VLOOKUP(N$4,'Tüpoloogia tabel'!$C$1:$T$51,MATCH($A218,'Tüpoloogia tabel'!$C$1:$T$1,0),FALSE)</f>
        <v>100</v>
      </c>
      <c r="O218" s="245">
        <f>VLOOKUP(O$4,'Tüpoloogia tabel'!$C$1:$T$51,MATCH($A218,'Tüpoloogia tabel'!$C$1:$T$1,0),FALSE)</f>
        <v>0.26808190500004819</v>
      </c>
      <c r="P218" s="228">
        <f>VLOOKUP(P$4,'Tüpoloogia tabel'!$C$1:$T$51,MATCH($A218,'Tüpoloogia tabel'!$C$1:$T$1,0),FALSE)</f>
        <v>76.470588235294116</v>
      </c>
      <c r="Q218" s="335">
        <f t="shared" si="251"/>
        <v>3659.1333333333337</v>
      </c>
      <c r="R218" s="336">
        <f t="shared" si="279"/>
        <v>2666.305898684157</v>
      </c>
      <c r="S218" s="14">
        <f t="shared" si="252"/>
        <v>553.53382352941185</v>
      </c>
      <c r="T218" s="336">
        <f t="shared" si="253"/>
        <v>553.53382352941185</v>
      </c>
      <c r="U218" s="4">
        <f t="shared" si="254"/>
        <v>11.879999999999997</v>
      </c>
      <c r="V218" s="337">
        <f t="shared" si="255"/>
        <v>980.94743464917644</v>
      </c>
      <c r="W218" s="338">
        <f t="shared" si="256"/>
        <v>4.4843982945031637</v>
      </c>
      <c r="X218" s="228">
        <f>VLOOKUP(X$4,'Tüpoloogia tabel'!$C$1:$T$51,MATCH($A218,'Tüpoloogia tabel'!$C$1:$T$1,0),FALSE)</f>
        <v>195.6875</v>
      </c>
      <c r="Y218" s="228">
        <f>VLOOKUP(Y$4,'Tüpoloogia tabel'!$C$1:$T$51,MATCH($A218,'Tüpoloogia tabel'!$C$1:$T$1,0),FALSE)</f>
        <v>134.375</v>
      </c>
      <c r="Z218" s="229">
        <f>VLOOKUP(Z$4,'Tüpoloogia tabel'!$C$1:$T$51,MATCH($A218,'Tüpoloogia tabel'!$C$1:$T$1,0),FALSE)</f>
        <v>32.625</v>
      </c>
      <c r="AA218" s="235"/>
      <c r="AB218" s="235"/>
      <c r="AC218" s="15">
        <f>VLOOKUP(AC$4,'Tüpoloogia tabel'!$C$1:$T$51,MATCH($A218,'Tüpoloogia tabel'!$C$1:$T$1,0),FALSE)</f>
        <v>3.1482352941176472</v>
      </c>
      <c r="AD218" s="15">
        <f>VLOOKUP(AD$4,'Tüpoloogia tabel'!$C$1:$T$51,MATCH($A218,'Tüpoloogia tabel'!$C$1:$T$1,0),FALSE)</f>
        <v>2.5</v>
      </c>
      <c r="AE218" s="15">
        <f>VLOOKUP(AE$4,'Tüpoloogia tabel'!$C$1:$T$51,MATCH($A218,'Tüpoloogia tabel'!$C$1:$T$1,0),FALSE)</f>
        <v>2.2000000000000002</v>
      </c>
      <c r="AF218" s="15">
        <f>VLOOKUP(AF$4,'Tüpoloogia tabel'!$C$1:$T$51,MATCH($A218,'Tüpoloogia tabel'!$C$1:$T$1,0),FALSE)</f>
        <v>12.516666666666667</v>
      </c>
      <c r="AG218" s="15">
        <f>VLOOKUP(AG$4,'Tüpoloogia tabel'!$C$1:$T$51,MATCH($A218,'Tüpoloogia tabel'!$C$1:$T$1,0),FALSE)</f>
        <v>14.829166666666667</v>
      </c>
      <c r="AH218" s="15">
        <f>(VLOOKUP(AH$4,'Tüpoloogia tabel'!$C$1:$T$51,MATCH($A218,'Tüpoloogia tabel'!$C$1:$T$1,0),FALSE))*E218</f>
        <v>10</v>
      </c>
      <c r="AI218" s="15">
        <f>(VLOOKUP(AI$4,'Tüpoloogia tabel'!$C$1:$T$51,MATCH($A218,'Tüpoloogia tabel'!$C$1:$T$1,0),FALSE))*D218*E218</f>
        <v>5535.338235294118</v>
      </c>
      <c r="AJ218" s="15">
        <f t="shared" si="257"/>
        <v>114.00833333333334</v>
      </c>
      <c r="AK218" s="15">
        <f>VLOOKUP(AK$4,'Tüpoloogia tabel'!$C$1:$T$51,MATCH($A218,'Tüpoloogia tabel'!$C$1:$T$1,0),FALSE)</f>
        <v>1.1000000000000001</v>
      </c>
      <c r="AL218" s="15">
        <f>VLOOKUP(AL$4,'Tüpoloogia tabel'!$C$1:$T$51,MATCH($A218,'Tüpoloogia tabel'!$C$1:$T$1,0),FALSE)</f>
        <v>1.1000000000000001</v>
      </c>
      <c r="AM218" s="15">
        <f>VLOOKUP(AM$4,'Tüpoloogia tabel'!$C$1:$T$51,MATCH($A218,'Tüpoloogia tabel'!$C$1:$T$1,0),FALSE)</f>
        <v>0.7</v>
      </c>
      <c r="AN218" s="15">
        <f>VLOOKUP(AN$4,'Tüpoloogia tabel'!$C$1:$T$51,MATCH($A218,'Tüpoloogia tabel'!$C$1:$T$1,0),FALSE)</f>
        <v>0.7</v>
      </c>
      <c r="AO218" s="15">
        <f>VLOOKUP(AO$4,'Tüpoloogia tabel'!$C$1:$T$51,MATCH($A218,'Tüpoloogia tabel'!$C$1:$T$1,0),FALSE)</f>
        <v>1.1000000000000001</v>
      </c>
      <c r="AP218" s="15">
        <f>VLOOKUP(AP$4,'Tüpoloogia tabel'!$C$1:$T$51,MATCH($A218,'Tüpoloogia tabel'!$C$1:$T$1,0),FALSE)</f>
        <v>2</v>
      </c>
      <c r="AQ218" s="15">
        <f>VLOOKUP(AQ$4,'Tüpoloogia tabel'!$C$1:$T$51,MATCH($A218,'Tüpoloogia tabel'!$C$1:$T$1,0),FALSE)</f>
        <v>2.9000000000000021</v>
      </c>
      <c r="AR218" s="16">
        <f>VLOOKUP(AR$4,'Tüpoloogia tabel'!$C$1:$T$51,MATCH($A218,'Tüpoloogia tabel'!$C$1:$T$1,0),FALSE)</f>
        <v>1.17</v>
      </c>
      <c r="AS218" s="16">
        <f>VLOOKUP(AS$4,'Tüpoloogia tabel'!$C$1:$T$51,MATCH($A218,'Tüpoloogia tabel'!$C$1:$T$1,0),FALSE)</f>
        <v>0.49</v>
      </c>
      <c r="AT218" s="16">
        <f>VLOOKUP(AT$4,'Tüpoloogia tabel'!$C$1:$T$51,MATCH($A218,'Tüpoloogia tabel'!$C$1:$T$1,0),FALSE)</f>
        <v>0.49</v>
      </c>
      <c r="AU218" s="16">
        <f>VLOOKUP(AU$4,'Tüpoloogia tabel'!$C$1:$T$51,MATCH($A218,'Tüpoloogia tabel'!$C$1:$T$1,0),FALSE)</f>
        <v>0.15</v>
      </c>
      <c r="AV218" s="16">
        <f>VLOOKUP(AV$4,'Tüpoloogia tabel'!$C$1:$T$51,MATCH($A218,'Tüpoloogia tabel'!$C$1:$T$1,0),FALSE)</f>
        <v>0.5</v>
      </c>
      <c r="AW218" s="16">
        <f>VLOOKUP(AW$4,'Tüpoloogia tabel'!$C$1:$T$51,MATCH($A218,'Tüpoloogia tabel'!$C$1:$T$1,0),FALSE)</f>
        <v>0.77</v>
      </c>
      <c r="AX218" s="16">
        <f>VLOOKUP(AX$4,'Tüpoloogia tabel'!$C$1:$T$51,MATCH($A218,'Tüpoloogia tabel'!$C$1:$T$1,0),FALSE)</f>
        <v>1.03</v>
      </c>
      <c r="AY218" s="16">
        <f>VLOOKUP(AY$4,'Tüpoloogia tabel'!$C$1:$T$51,MATCH($A218,'Tüpoloogia tabel'!$C$1:$T$1,0),FALSE)</f>
        <v>7.0000000000000007E-2</v>
      </c>
      <c r="AZ218" s="16">
        <f>VLOOKUP(AZ$4,'Tüpoloogia tabel'!$C$1:$T$51,MATCH($A218,'Tüpoloogia tabel'!$C$1:$T$1,0),FALSE)</f>
        <v>6.1</v>
      </c>
      <c r="BA218" s="232">
        <f>VLOOKUP(BA$4,'Tüpoloogia tabel'!$C$1:$T$51,MATCH($A218,'Tüpoloogia tabel'!$C$1:$T$1,0),FALSE)</f>
        <v>0.25</v>
      </c>
      <c r="BB218" s="232">
        <f>VLOOKUP(BB$4,'Tüpoloogia tabel'!$C$1:$T$51,MATCH($A218,'Tüpoloogia tabel'!$C$1:$T$1,0),FALSE)</f>
        <v>0.4</v>
      </c>
      <c r="BC218" s="232">
        <f>VLOOKUP(BC$4,'Tüpoloogia tabel'!$C$1:$T$51,MATCH($A218,'Tüpoloogia tabel'!$C$1:$T$1,0),FALSE)</f>
        <v>0.35</v>
      </c>
      <c r="BD218" s="232">
        <f>VLOOKUP(BD$4,'Tüpoloogia tabel'!$C$1:$T$51,MATCH($A218,'Tüpoloogia tabel'!$C$1:$T$1,0),FALSE)</f>
        <v>0.25</v>
      </c>
      <c r="BE218" s="232">
        <f>VLOOKUP(BE$4,'Tüpoloogia tabel'!$C$1:$T$51,MATCH($A218,'Tüpoloogia tabel'!$C$1:$T$1,0),FALSE)</f>
        <v>0.22</v>
      </c>
      <c r="BF218" s="16">
        <f>VLOOKUP(BF$4,'Tüpoloogia tabel'!$C$1:$T$51,MATCH($A218,'Tüpoloogia tabel'!$C$1:$T$1,0),FALSE)</f>
        <v>1.7999999999999985</v>
      </c>
      <c r="BG218" s="16">
        <f>VLOOKUP(BG$4,'Tüpoloogia tabel'!$C$1:$T$51,MATCH($A218,'Tüpoloogia tabel'!$C$1:$T$1,0),FALSE)</f>
        <v>2.2000000000000015</v>
      </c>
      <c r="BH218" s="16">
        <f>VLOOKUP(BH$4,'Tüpoloogia tabel'!$C$1:$T$51,MATCH($A218,'Tüpoloogia tabel'!$C$1:$T$1,0),FALSE)</f>
        <v>1.4600000000000006</v>
      </c>
      <c r="BI218" s="16">
        <f>VLOOKUP(BI$4,'Tüpoloogia tabel'!$C$1:$T$51,MATCH($A218,'Tüpoloogia tabel'!$C$1:$T$1,0),FALSE)</f>
        <v>1.5793333333333326</v>
      </c>
      <c r="BJ218" s="16">
        <f>VLOOKUP(BJ$4,'Tüpoloogia tabel'!$C$1:$T$51,MATCH($A218,'Tüpoloogia tabel'!$C$1:$T$1,0),FALSE)</f>
        <v>0.8</v>
      </c>
      <c r="BK218" s="16">
        <f>VLOOKUP(BK$4,'Tüpoloogia tabel'!$C$1:$T$51,MATCH($A218,'Tüpoloogia tabel'!$C$1:$T$1,0),FALSE)</f>
        <v>2.0649999999999999</v>
      </c>
      <c r="BL218" s="216">
        <f t="shared" si="258"/>
        <v>5718.7627532740335</v>
      </c>
      <c r="BM218" s="1">
        <v>4</v>
      </c>
      <c r="BN218" s="1">
        <v>0</v>
      </c>
      <c r="BO218" s="1">
        <f t="shared" si="259"/>
        <v>40</v>
      </c>
      <c r="BP218" s="217">
        <f t="shared" si="260"/>
        <v>114.00833333333334</v>
      </c>
      <c r="BQ218" s="217">
        <f t="shared" ref="BQ218:BS218" si="296">BP218</f>
        <v>114.00833333333334</v>
      </c>
      <c r="BR218" s="217">
        <f t="shared" si="296"/>
        <v>114.00833333333334</v>
      </c>
      <c r="BS218" s="217">
        <f t="shared" si="296"/>
        <v>114.00833333333334</v>
      </c>
      <c r="BT218" s="217">
        <f t="shared" si="262"/>
        <v>342.02500000000003</v>
      </c>
      <c r="BU218" s="217">
        <f t="shared" si="263"/>
        <v>1205.6470588235293</v>
      </c>
      <c r="BV218" s="217">
        <f t="shared" si="264"/>
        <v>1292.9966850834685</v>
      </c>
      <c r="BW218" s="217">
        <f t="shared" si="265"/>
        <v>1771.3149052107447</v>
      </c>
      <c r="BX218" s="216">
        <f t="shared" si="266"/>
        <v>0.71381304602396511</v>
      </c>
      <c r="BY218" s="216">
        <f t="shared" si="281"/>
        <v>860.85853350490186</v>
      </c>
      <c r="BZ218" s="216">
        <f t="shared" si="282"/>
        <v>8350.9361919896801</v>
      </c>
      <c r="CA218" s="216">
        <f t="shared" si="283"/>
        <v>6579.6212867789354</v>
      </c>
      <c r="CB218" s="218">
        <f t="shared" si="267"/>
        <v>3.5332137377855122</v>
      </c>
    </row>
    <row r="219" spans="1:80" x14ac:dyDescent="0.25">
      <c r="A219" s="248" t="s">
        <v>476</v>
      </c>
      <c r="B219" s="231" t="s">
        <v>747</v>
      </c>
      <c r="C219" s="231" t="s">
        <v>463</v>
      </c>
      <c r="D219" s="249">
        <v>3</v>
      </c>
      <c r="E219" s="249">
        <v>5</v>
      </c>
      <c r="F219" s="250"/>
      <c r="G219" s="15">
        <f>(VLOOKUP(G$4,'Tüpoloogia tabel'!$C$1:$T$51,MATCH($A219,'Tüpoloogia tabel'!$C$1:$T$1,0),FALSE))*D219</f>
        <v>553.53382352941185</v>
      </c>
      <c r="H219" s="15">
        <f>(VLOOKUP(H$4,'Tüpoloogia tabel'!$C$1:$T$51,MATCH($A219,'Tüpoloogia tabel'!$C$1:$T$1,0),FALSE))*D219*E219</f>
        <v>45.676470588235304</v>
      </c>
      <c r="I219" s="15">
        <f>(VLOOKUP(I$4,'Tüpoloogia tabel'!$C$1:$T$51,MATCH($A219,'Tüpoloogia tabel'!$C$1:$T$1,0),FALSE))*D219*E219</f>
        <v>146.95588235294116</v>
      </c>
      <c r="J219" s="15">
        <f>(VLOOKUP(J$4,'Tüpoloogia tabel'!$C$1:$T$51,MATCH($A219,'Tüpoloogia tabel'!$C$1:$T$1,0),FALSE))*D219*E219</f>
        <v>2830.8794117647058</v>
      </c>
      <c r="K219" s="15">
        <f>(VLOOKUP(K$4,'Tüpoloogia tabel'!$C$1:$T$51,MATCH($A219,'Tüpoloogia tabel'!$C$1:$T$1,0),FALSE))*D219*E219</f>
        <v>2327.7749999999996</v>
      </c>
      <c r="L219" s="244">
        <f>VLOOKUP(L$4,'Tüpoloogia tabel'!$C$1:$T$51,MATCH($A219,'Tüpoloogia tabel'!$C$1:$T$1,0),FALSE)</f>
        <v>29.411764705882355</v>
      </c>
      <c r="M219" s="228">
        <f>VLOOKUP(M$4,'Tüpoloogia tabel'!$C$1:$T$51,MATCH($A219,'Tüpoloogia tabel'!$C$1:$T$1,0),FALSE)</f>
        <v>0</v>
      </c>
      <c r="N219" s="228">
        <f>VLOOKUP(N$4,'Tüpoloogia tabel'!$C$1:$T$51,MATCH($A219,'Tüpoloogia tabel'!$C$1:$T$1,0),FALSE)</f>
        <v>100</v>
      </c>
      <c r="O219" s="245">
        <f>VLOOKUP(O$4,'Tüpoloogia tabel'!$C$1:$T$51,MATCH($A219,'Tüpoloogia tabel'!$C$1:$T$1,0),FALSE)</f>
        <v>0.26808190500004819</v>
      </c>
      <c r="P219" s="228">
        <f>VLOOKUP(P$4,'Tüpoloogia tabel'!$C$1:$T$51,MATCH($A219,'Tüpoloogia tabel'!$C$1:$T$1,0),FALSE)</f>
        <v>76.470588235294116</v>
      </c>
      <c r="Q219" s="335">
        <f t="shared" si="251"/>
        <v>5686.104166666667</v>
      </c>
      <c r="R219" s="336">
        <f t="shared" si="279"/>
        <v>4149.8825296379555</v>
      </c>
      <c r="S219" s="14">
        <f t="shared" si="252"/>
        <v>553.53382352941185</v>
      </c>
      <c r="T219" s="336">
        <f t="shared" si="253"/>
        <v>553.53382352941185</v>
      </c>
      <c r="U219" s="4">
        <f t="shared" si="254"/>
        <v>11.879999999999997</v>
      </c>
      <c r="V219" s="337">
        <f t="shared" si="255"/>
        <v>1524.3416370287116</v>
      </c>
      <c r="W219" s="338">
        <f t="shared" si="256"/>
        <v>5.2469337488104282</v>
      </c>
      <c r="X219" s="228">
        <f>VLOOKUP(X$4,'Tüpoloogia tabel'!$C$1:$T$51,MATCH($A219,'Tüpoloogia tabel'!$C$1:$T$1,0),FALSE)</f>
        <v>195.6875</v>
      </c>
      <c r="Y219" s="228">
        <f>VLOOKUP(Y$4,'Tüpoloogia tabel'!$C$1:$T$51,MATCH($A219,'Tüpoloogia tabel'!$C$1:$T$1,0),FALSE)</f>
        <v>134.375</v>
      </c>
      <c r="Z219" s="229">
        <f>VLOOKUP(Z$4,'Tüpoloogia tabel'!$C$1:$T$51,MATCH($A219,'Tüpoloogia tabel'!$C$1:$T$1,0),FALSE)</f>
        <v>32.625</v>
      </c>
      <c r="AA219" s="235"/>
      <c r="AB219" s="235"/>
      <c r="AC219" s="15">
        <f>VLOOKUP(AC$4,'Tüpoloogia tabel'!$C$1:$T$51,MATCH($A219,'Tüpoloogia tabel'!$C$1:$T$1,0),FALSE)</f>
        <v>3.1482352941176472</v>
      </c>
      <c r="AD219" s="15">
        <f>VLOOKUP(AD$4,'Tüpoloogia tabel'!$C$1:$T$51,MATCH($A219,'Tüpoloogia tabel'!$C$1:$T$1,0),FALSE)</f>
        <v>2.5</v>
      </c>
      <c r="AE219" s="15">
        <f>VLOOKUP(AE$4,'Tüpoloogia tabel'!$C$1:$T$51,MATCH($A219,'Tüpoloogia tabel'!$C$1:$T$1,0),FALSE)</f>
        <v>2.2000000000000002</v>
      </c>
      <c r="AF219" s="15">
        <f>VLOOKUP(AF$4,'Tüpoloogia tabel'!$C$1:$T$51,MATCH($A219,'Tüpoloogia tabel'!$C$1:$T$1,0),FALSE)</f>
        <v>12.516666666666667</v>
      </c>
      <c r="AG219" s="15">
        <f>VLOOKUP(AG$4,'Tüpoloogia tabel'!$C$1:$T$51,MATCH($A219,'Tüpoloogia tabel'!$C$1:$T$1,0),FALSE)</f>
        <v>14.829166666666667</v>
      </c>
      <c r="AH219" s="15">
        <f>(VLOOKUP(AH$4,'Tüpoloogia tabel'!$C$1:$T$51,MATCH($A219,'Tüpoloogia tabel'!$C$1:$T$1,0),FALSE))*E219</f>
        <v>12.5</v>
      </c>
      <c r="AI219" s="15">
        <f>(VLOOKUP(AI$4,'Tüpoloogia tabel'!$C$1:$T$51,MATCH($A219,'Tüpoloogia tabel'!$C$1:$T$1,0),FALSE))*D219*E219</f>
        <v>6919.1727941176478</v>
      </c>
      <c r="AJ219" s="15">
        <f t="shared" si="257"/>
        <v>114.00833333333334</v>
      </c>
      <c r="AK219" s="15">
        <f>VLOOKUP(AK$4,'Tüpoloogia tabel'!$C$1:$T$51,MATCH($A219,'Tüpoloogia tabel'!$C$1:$T$1,0),FALSE)</f>
        <v>1.1000000000000001</v>
      </c>
      <c r="AL219" s="15">
        <f>VLOOKUP(AL$4,'Tüpoloogia tabel'!$C$1:$T$51,MATCH($A219,'Tüpoloogia tabel'!$C$1:$T$1,0),FALSE)</f>
        <v>1.1000000000000001</v>
      </c>
      <c r="AM219" s="15">
        <f>VLOOKUP(AM$4,'Tüpoloogia tabel'!$C$1:$T$51,MATCH($A219,'Tüpoloogia tabel'!$C$1:$T$1,0),FALSE)</f>
        <v>0.7</v>
      </c>
      <c r="AN219" s="15">
        <f>VLOOKUP(AN$4,'Tüpoloogia tabel'!$C$1:$T$51,MATCH($A219,'Tüpoloogia tabel'!$C$1:$T$1,0),FALSE)</f>
        <v>0.7</v>
      </c>
      <c r="AO219" s="15">
        <f>VLOOKUP(AO$4,'Tüpoloogia tabel'!$C$1:$T$51,MATCH($A219,'Tüpoloogia tabel'!$C$1:$T$1,0),FALSE)</f>
        <v>1.1000000000000001</v>
      </c>
      <c r="AP219" s="15">
        <f>VLOOKUP(AP$4,'Tüpoloogia tabel'!$C$1:$T$51,MATCH($A219,'Tüpoloogia tabel'!$C$1:$T$1,0),FALSE)</f>
        <v>2</v>
      </c>
      <c r="AQ219" s="15">
        <f>VLOOKUP(AQ$4,'Tüpoloogia tabel'!$C$1:$T$51,MATCH($A219,'Tüpoloogia tabel'!$C$1:$T$1,0),FALSE)</f>
        <v>2.9000000000000021</v>
      </c>
      <c r="AR219" s="16">
        <f>VLOOKUP(AR$4,'Tüpoloogia tabel'!$C$1:$T$51,MATCH($A219,'Tüpoloogia tabel'!$C$1:$T$1,0),FALSE)</f>
        <v>1.17</v>
      </c>
      <c r="AS219" s="16">
        <f>VLOOKUP(AS$4,'Tüpoloogia tabel'!$C$1:$T$51,MATCH($A219,'Tüpoloogia tabel'!$C$1:$T$1,0),FALSE)</f>
        <v>0.49</v>
      </c>
      <c r="AT219" s="16">
        <f>VLOOKUP(AT$4,'Tüpoloogia tabel'!$C$1:$T$51,MATCH($A219,'Tüpoloogia tabel'!$C$1:$T$1,0),FALSE)</f>
        <v>0.49</v>
      </c>
      <c r="AU219" s="16">
        <f>VLOOKUP(AU$4,'Tüpoloogia tabel'!$C$1:$T$51,MATCH($A219,'Tüpoloogia tabel'!$C$1:$T$1,0),FALSE)</f>
        <v>0.15</v>
      </c>
      <c r="AV219" s="16">
        <f>VLOOKUP(AV$4,'Tüpoloogia tabel'!$C$1:$T$51,MATCH($A219,'Tüpoloogia tabel'!$C$1:$T$1,0),FALSE)</f>
        <v>0.5</v>
      </c>
      <c r="AW219" s="16">
        <f>VLOOKUP(AW$4,'Tüpoloogia tabel'!$C$1:$T$51,MATCH($A219,'Tüpoloogia tabel'!$C$1:$T$1,0),FALSE)</f>
        <v>0.77</v>
      </c>
      <c r="AX219" s="16">
        <f>VLOOKUP(AX$4,'Tüpoloogia tabel'!$C$1:$T$51,MATCH($A219,'Tüpoloogia tabel'!$C$1:$T$1,0),FALSE)</f>
        <v>1.03</v>
      </c>
      <c r="AY219" s="16">
        <f>VLOOKUP(AY$4,'Tüpoloogia tabel'!$C$1:$T$51,MATCH($A219,'Tüpoloogia tabel'!$C$1:$T$1,0),FALSE)</f>
        <v>7.0000000000000007E-2</v>
      </c>
      <c r="AZ219" s="16">
        <f>VLOOKUP(AZ$4,'Tüpoloogia tabel'!$C$1:$T$51,MATCH($A219,'Tüpoloogia tabel'!$C$1:$T$1,0),FALSE)</f>
        <v>6.1</v>
      </c>
      <c r="BA219" s="232">
        <f>VLOOKUP(BA$4,'Tüpoloogia tabel'!$C$1:$T$51,MATCH($A219,'Tüpoloogia tabel'!$C$1:$T$1,0),FALSE)</f>
        <v>0.25</v>
      </c>
      <c r="BB219" s="232">
        <f>VLOOKUP(BB$4,'Tüpoloogia tabel'!$C$1:$T$51,MATCH($A219,'Tüpoloogia tabel'!$C$1:$T$1,0),FALSE)</f>
        <v>0.4</v>
      </c>
      <c r="BC219" s="232">
        <f>VLOOKUP(BC$4,'Tüpoloogia tabel'!$C$1:$T$51,MATCH($A219,'Tüpoloogia tabel'!$C$1:$T$1,0),FALSE)</f>
        <v>0.35</v>
      </c>
      <c r="BD219" s="232">
        <f>VLOOKUP(BD$4,'Tüpoloogia tabel'!$C$1:$T$51,MATCH($A219,'Tüpoloogia tabel'!$C$1:$T$1,0),FALSE)</f>
        <v>0.25</v>
      </c>
      <c r="BE219" s="232">
        <f>VLOOKUP(BE$4,'Tüpoloogia tabel'!$C$1:$T$51,MATCH($A219,'Tüpoloogia tabel'!$C$1:$T$1,0),FALSE)</f>
        <v>0.22</v>
      </c>
      <c r="BF219" s="16">
        <f>VLOOKUP(BF$4,'Tüpoloogia tabel'!$C$1:$T$51,MATCH($A219,'Tüpoloogia tabel'!$C$1:$T$1,0),FALSE)</f>
        <v>1.7999999999999985</v>
      </c>
      <c r="BG219" s="16">
        <f>VLOOKUP(BG$4,'Tüpoloogia tabel'!$C$1:$T$51,MATCH($A219,'Tüpoloogia tabel'!$C$1:$T$1,0),FALSE)</f>
        <v>2.2000000000000015</v>
      </c>
      <c r="BH219" s="16">
        <f>VLOOKUP(BH$4,'Tüpoloogia tabel'!$C$1:$T$51,MATCH($A219,'Tüpoloogia tabel'!$C$1:$T$1,0),FALSE)</f>
        <v>1.4600000000000006</v>
      </c>
      <c r="BI219" s="16">
        <f>VLOOKUP(BI$4,'Tüpoloogia tabel'!$C$1:$T$51,MATCH($A219,'Tüpoloogia tabel'!$C$1:$T$1,0),FALSE)</f>
        <v>1.5793333333333326</v>
      </c>
      <c r="BJ219" s="16">
        <f>VLOOKUP(BJ$4,'Tüpoloogia tabel'!$C$1:$T$51,MATCH($A219,'Tüpoloogia tabel'!$C$1:$T$1,0),FALSE)</f>
        <v>0.8</v>
      </c>
      <c r="BK219" s="16">
        <f>VLOOKUP(BK$4,'Tüpoloogia tabel'!$C$1:$T$51,MATCH($A219,'Tüpoloogia tabel'!$C$1:$T$1,0),FALSE)</f>
        <v>2.0649999999999999</v>
      </c>
      <c r="BL219" s="216">
        <f t="shared" si="258"/>
        <v>8328.8066116063765</v>
      </c>
      <c r="BM219" s="1">
        <v>4</v>
      </c>
      <c r="BN219" s="1">
        <v>0</v>
      </c>
      <c r="BO219" s="1">
        <f t="shared" si="259"/>
        <v>50</v>
      </c>
      <c r="BP219" s="217">
        <f t="shared" si="260"/>
        <v>114.00833333333334</v>
      </c>
      <c r="BQ219" s="217">
        <f t="shared" ref="BQ219:BS219" si="297">BP219</f>
        <v>114.00833333333334</v>
      </c>
      <c r="BR219" s="217">
        <f t="shared" si="297"/>
        <v>114.00833333333334</v>
      </c>
      <c r="BS219" s="217">
        <f t="shared" si="297"/>
        <v>114.00833333333334</v>
      </c>
      <c r="BT219" s="217">
        <f t="shared" si="262"/>
        <v>456.03333333333336</v>
      </c>
      <c r="BU219" s="217">
        <f t="shared" si="263"/>
        <v>1874.4485294117646</v>
      </c>
      <c r="BV219" s="217">
        <f t="shared" si="264"/>
        <v>2009.2500515256702</v>
      </c>
      <c r="BW219" s="217">
        <f t="shared" si="265"/>
        <v>2609.8045722342476</v>
      </c>
      <c r="BX219" s="216">
        <f t="shared" si="266"/>
        <v>1.0572719927832241</v>
      </c>
      <c r="BY219" s="216">
        <f t="shared" si="281"/>
        <v>1275.0700232965683</v>
      </c>
      <c r="BZ219" s="216">
        <f t="shared" si="282"/>
        <v>12213.681207137193</v>
      </c>
      <c r="CA219" s="216">
        <f t="shared" si="283"/>
        <v>9603.8766349029447</v>
      </c>
      <c r="CB219" s="218">
        <f t="shared" si="267"/>
        <v>4.1257753154419765</v>
      </c>
    </row>
    <row r="220" spans="1:80" x14ac:dyDescent="0.25">
      <c r="A220" s="248" t="s">
        <v>476</v>
      </c>
      <c r="B220" s="231" t="s">
        <v>748</v>
      </c>
      <c r="C220" s="231" t="s">
        <v>463</v>
      </c>
      <c r="D220" s="249">
        <v>4</v>
      </c>
      <c r="E220" s="249">
        <v>1</v>
      </c>
      <c r="F220" s="250"/>
      <c r="G220" s="15">
        <f>(VLOOKUP(G$4,'Tüpoloogia tabel'!$C$1:$T$51,MATCH($A220,'Tüpoloogia tabel'!$C$1:$T$1,0),FALSE))*D220</f>
        <v>738.04509803921576</v>
      </c>
      <c r="H220" s="15">
        <f>(VLOOKUP(H$4,'Tüpoloogia tabel'!$C$1:$T$51,MATCH($A220,'Tüpoloogia tabel'!$C$1:$T$1,0),FALSE))*D220*E220</f>
        <v>12.180392156862746</v>
      </c>
      <c r="I220" s="15">
        <f>(VLOOKUP(I$4,'Tüpoloogia tabel'!$C$1:$T$51,MATCH($A220,'Tüpoloogia tabel'!$C$1:$T$1,0),FALSE))*D220*E220</f>
        <v>39.188235294117646</v>
      </c>
      <c r="J220" s="15">
        <f>(VLOOKUP(J$4,'Tüpoloogia tabel'!$C$1:$T$51,MATCH($A220,'Tüpoloogia tabel'!$C$1:$T$1,0),FALSE))*D220*E220</f>
        <v>754.90117647058821</v>
      </c>
      <c r="K220" s="15">
        <f>(VLOOKUP(K$4,'Tüpoloogia tabel'!$C$1:$T$51,MATCH($A220,'Tüpoloogia tabel'!$C$1:$T$1,0),FALSE))*D220*E220</f>
        <v>620.7399999999999</v>
      </c>
      <c r="L220" s="244">
        <f>VLOOKUP(L$4,'Tüpoloogia tabel'!$C$1:$T$51,MATCH($A220,'Tüpoloogia tabel'!$C$1:$T$1,0),FALSE)</f>
        <v>29.411764705882355</v>
      </c>
      <c r="M220" s="228">
        <f>VLOOKUP(M$4,'Tüpoloogia tabel'!$C$1:$T$51,MATCH($A220,'Tüpoloogia tabel'!$C$1:$T$1,0),FALSE)</f>
        <v>0</v>
      </c>
      <c r="N220" s="228">
        <f>VLOOKUP(N$4,'Tüpoloogia tabel'!$C$1:$T$51,MATCH($A220,'Tüpoloogia tabel'!$C$1:$T$1,0),FALSE)</f>
        <v>100</v>
      </c>
      <c r="O220" s="245">
        <f>VLOOKUP(O$4,'Tüpoloogia tabel'!$C$1:$T$51,MATCH($A220,'Tüpoloogia tabel'!$C$1:$T$1,0),FALSE)</f>
        <v>0.26808190500004819</v>
      </c>
      <c r="P220" s="228">
        <f>VLOOKUP(P$4,'Tüpoloogia tabel'!$C$1:$T$51,MATCH($A220,'Tüpoloogia tabel'!$C$1:$T$1,0),FALSE)</f>
        <v>76.470588235294116</v>
      </c>
      <c r="Q220" s="335">
        <f t="shared" si="251"/>
        <v>321.61666666666673</v>
      </c>
      <c r="R220" s="336">
        <f t="shared" si="279"/>
        <v>219.55705798690124</v>
      </c>
      <c r="S220" s="14">
        <f t="shared" si="252"/>
        <v>738.04509803921576</v>
      </c>
      <c r="T220" s="336">
        <f t="shared" si="253"/>
        <v>738.04509803921576</v>
      </c>
      <c r="U220" s="4">
        <f t="shared" si="254"/>
        <v>15.839999999999998</v>
      </c>
      <c r="V220" s="337">
        <f t="shared" si="255"/>
        <v>86.219608679765514</v>
      </c>
      <c r="W220" s="338">
        <f t="shared" si="256"/>
        <v>3.5019747052419725</v>
      </c>
      <c r="X220" s="228">
        <f>VLOOKUP(X$4,'Tüpoloogia tabel'!$C$1:$T$51,MATCH($A220,'Tüpoloogia tabel'!$C$1:$T$1,0),FALSE)</f>
        <v>195.6875</v>
      </c>
      <c r="Y220" s="228">
        <f>VLOOKUP(Y$4,'Tüpoloogia tabel'!$C$1:$T$51,MATCH($A220,'Tüpoloogia tabel'!$C$1:$T$1,0),FALSE)</f>
        <v>134.375</v>
      </c>
      <c r="Z220" s="229">
        <f>VLOOKUP(Z$4,'Tüpoloogia tabel'!$C$1:$T$51,MATCH($A220,'Tüpoloogia tabel'!$C$1:$T$1,0),FALSE)</f>
        <v>32.625</v>
      </c>
      <c r="AA220" s="235"/>
      <c r="AB220" s="235"/>
      <c r="AC220" s="15">
        <f>VLOOKUP(AC$4,'Tüpoloogia tabel'!$C$1:$T$51,MATCH($A220,'Tüpoloogia tabel'!$C$1:$T$1,0),FALSE)</f>
        <v>3.1482352941176472</v>
      </c>
      <c r="AD220" s="15">
        <f>VLOOKUP(AD$4,'Tüpoloogia tabel'!$C$1:$T$51,MATCH($A220,'Tüpoloogia tabel'!$C$1:$T$1,0),FALSE)</f>
        <v>2.5</v>
      </c>
      <c r="AE220" s="15">
        <f>VLOOKUP(AE$4,'Tüpoloogia tabel'!$C$1:$T$51,MATCH($A220,'Tüpoloogia tabel'!$C$1:$T$1,0),FALSE)</f>
        <v>2.2000000000000002</v>
      </c>
      <c r="AF220" s="15">
        <f>VLOOKUP(AF$4,'Tüpoloogia tabel'!$C$1:$T$51,MATCH($A220,'Tüpoloogia tabel'!$C$1:$T$1,0),FALSE)</f>
        <v>12.516666666666667</v>
      </c>
      <c r="AG220" s="15">
        <f>VLOOKUP(AG$4,'Tüpoloogia tabel'!$C$1:$T$51,MATCH($A220,'Tüpoloogia tabel'!$C$1:$T$1,0),FALSE)</f>
        <v>14.829166666666667</v>
      </c>
      <c r="AH220" s="15">
        <f>(VLOOKUP(AH$4,'Tüpoloogia tabel'!$C$1:$T$51,MATCH($A220,'Tüpoloogia tabel'!$C$1:$T$1,0),FALSE))*E220</f>
        <v>2.5</v>
      </c>
      <c r="AI220" s="15">
        <f>(VLOOKUP(AI$4,'Tüpoloogia tabel'!$C$1:$T$51,MATCH($A220,'Tüpoloogia tabel'!$C$1:$T$1,0),FALSE))*D220*E220</f>
        <v>1845.1127450980393</v>
      </c>
      <c r="AJ220" s="15">
        <f t="shared" si="257"/>
        <v>143.66666666666669</v>
      </c>
      <c r="AK220" s="15">
        <f>VLOOKUP(AK$4,'Tüpoloogia tabel'!$C$1:$T$51,MATCH($A220,'Tüpoloogia tabel'!$C$1:$T$1,0),FALSE)</f>
        <v>1.1000000000000001</v>
      </c>
      <c r="AL220" s="15">
        <f>VLOOKUP(AL$4,'Tüpoloogia tabel'!$C$1:$T$51,MATCH($A220,'Tüpoloogia tabel'!$C$1:$T$1,0),FALSE)</f>
        <v>1.1000000000000001</v>
      </c>
      <c r="AM220" s="15">
        <f>VLOOKUP(AM$4,'Tüpoloogia tabel'!$C$1:$T$51,MATCH($A220,'Tüpoloogia tabel'!$C$1:$T$1,0),FALSE)</f>
        <v>0.7</v>
      </c>
      <c r="AN220" s="15">
        <f>VLOOKUP(AN$4,'Tüpoloogia tabel'!$C$1:$T$51,MATCH($A220,'Tüpoloogia tabel'!$C$1:$T$1,0),FALSE)</f>
        <v>0.7</v>
      </c>
      <c r="AO220" s="15">
        <f>VLOOKUP(AO$4,'Tüpoloogia tabel'!$C$1:$T$51,MATCH($A220,'Tüpoloogia tabel'!$C$1:$T$1,0),FALSE)</f>
        <v>1.1000000000000001</v>
      </c>
      <c r="AP220" s="15">
        <f>VLOOKUP(AP$4,'Tüpoloogia tabel'!$C$1:$T$51,MATCH($A220,'Tüpoloogia tabel'!$C$1:$T$1,0),FALSE)</f>
        <v>2</v>
      </c>
      <c r="AQ220" s="15">
        <f>VLOOKUP(AQ$4,'Tüpoloogia tabel'!$C$1:$T$51,MATCH($A220,'Tüpoloogia tabel'!$C$1:$T$1,0),FALSE)</f>
        <v>2.9000000000000021</v>
      </c>
      <c r="AR220" s="16">
        <f>VLOOKUP(AR$4,'Tüpoloogia tabel'!$C$1:$T$51,MATCH($A220,'Tüpoloogia tabel'!$C$1:$T$1,0),FALSE)</f>
        <v>1.17</v>
      </c>
      <c r="AS220" s="16">
        <f>VLOOKUP(AS$4,'Tüpoloogia tabel'!$C$1:$T$51,MATCH($A220,'Tüpoloogia tabel'!$C$1:$T$1,0),FALSE)</f>
        <v>0.49</v>
      </c>
      <c r="AT220" s="16">
        <f>VLOOKUP(AT$4,'Tüpoloogia tabel'!$C$1:$T$51,MATCH($A220,'Tüpoloogia tabel'!$C$1:$T$1,0),FALSE)</f>
        <v>0.49</v>
      </c>
      <c r="AU220" s="16">
        <f>VLOOKUP(AU$4,'Tüpoloogia tabel'!$C$1:$T$51,MATCH($A220,'Tüpoloogia tabel'!$C$1:$T$1,0),FALSE)</f>
        <v>0.15</v>
      </c>
      <c r="AV220" s="16">
        <f>VLOOKUP(AV$4,'Tüpoloogia tabel'!$C$1:$T$51,MATCH($A220,'Tüpoloogia tabel'!$C$1:$T$1,0),FALSE)</f>
        <v>0.5</v>
      </c>
      <c r="AW220" s="16">
        <f>VLOOKUP(AW$4,'Tüpoloogia tabel'!$C$1:$T$51,MATCH($A220,'Tüpoloogia tabel'!$C$1:$T$1,0),FALSE)</f>
        <v>0.77</v>
      </c>
      <c r="AX220" s="16">
        <f>VLOOKUP(AX$4,'Tüpoloogia tabel'!$C$1:$T$51,MATCH($A220,'Tüpoloogia tabel'!$C$1:$T$1,0),FALSE)</f>
        <v>1.03</v>
      </c>
      <c r="AY220" s="16">
        <f>VLOOKUP(AY$4,'Tüpoloogia tabel'!$C$1:$T$51,MATCH($A220,'Tüpoloogia tabel'!$C$1:$T$1,0),FALSE)</f>
        <v>7.0000000000000007E-2</v>
      </c>
      <c r="AZ220" s="16">
        <f>VLOOKUP(AZ$4,'Tüpoloogia tabel'!$C$1:$T$51,MATCH($A220,'Tüpoloogia tabel'!$C$1:$T$1,0),FALSE)</f>
        <v>6.1</v>
      </c>
      <c r="BA220" s="232">
        <f>VLOOKUP(BA$4,'Tüpoloogia tabel'!$C$1:$T$51,MATCH($A220,'Tüpoloogia tabel'!$C$1:$T$1,0),FALSE)</f>
        <v>0.25</v>
      </c>
      <c r="BB220" s="232">
        <f>VLOOKUP(BB$4,'Tüpoloogia tabel'!$C$1:$T$51,MATCH($A220,'Tüpoloogia tabel'!$C$1:$T$1,0),FALSE)</f>
        <v>0.4</v>
      </c>
      <c r="BC220" s="232">
        <f>VLOOKUP(BC$4,'Tüpoloogia tabel'!$C$1:$T$51,MATCH($A220,'Tüpoloogia tabel'!$C$1:$T$1,0),FALSE)</f>
        <v>0.35</v>
      </c>
      <c r="BD220" s="232">
        <f>VLOOKUP(BD$4,'Tüpoloogia tabel'!$C$1:$T$51,MATCH($A220,'Tüpoloogia tabel'!$C$1:$T$1,0),FALSE)</f>
        <v>0.25</v>
      </c>
      <c r="BE220" s="232">
        <f>VLOOKUP(BE$4,'Tüpoloogia tabel'!$C$1:$T$51,MATCH($A220,'Tüpoloogia tabel'!$C$1:$T$1,0),FALSE)</f>
        <v>0.22</v>
      </c>
      <c r="BF220" s="16">
        <f>VLOOKUP(BF$4,'Tüpoloogia tabel'!$C$1:$T$51,MATCH($A220,'Tüpoloogia tabel'!$C$1:$T$1,0),FALSE)</f>
        <v>1.7999999999999985</v>
      </c>
      <c r="BG220" s="16">
        <f>VLOOKUP(BG$4,'Tüpoloogia tabel'!$C$1:$T$51,MATCH($A220,'Tüpoloogia tabel'!$C$1:$T$1,0),FALSE)</f>
        <v>2.2000000000000015</v>
      </c>
      <c r="BH220" s="16">
        <f>VLOOKUP(BH$4,'Tüpoloogia tabel'!$C$1:$T$51,MATCH($A220,'Tüpoloogia tabel'!$C$1:$T$1,0),FALSE)</f>
        <v>1.4600000000000006</v>
      </c>
      <c r="BI220" s="16">
        <f>VLOOKUP(BI$4,'Tüpoloogia tabel'!$C$1:$T$51,MATCH($A220,'Tüpoloogia tabel'!$C$1:$T$1,0),FALSE)</f>
        <v>1.5793333333333326</v>
      </c>
      <c r="BJ220" s="16">
        <f>VLOOKUP(BJ$4,'Tüpoloogia tabel'!$C$1:$T$51,MATCH($A220,'Tüpoloogia tabel'!$C$1:$T$1,0),FALSE)</f>
        <v>0.8</v>
      </c>
      <c r="BK220" s="16">
        <f>VLOOKUP(BK$4,'Tüpoloogia tabel'!$C$1:$T$51,MATCH($A220,'Tüpoloogia tabel'!$C$1:$T$1,0),FALSE)</f>
        <v>2.0649999999999999</v>
      </c>
      <c r="BL220" s="216">
        <f t="shared" si="258"/>
        <v>1756.8692358797578</v>
      </c>
      <c r="BM220" s="1">
        <v>4</v>
      </c>
      <c r="BN220" s="1">
        <v>0</v>
      </c>
      <c r="BO220" s="1">
        <f t="shared" si="259"/>
        <v>10</v>
      </c>
      <c r="BP220" s="217">
        <f t="shared" si="260"/>
        <v>143.66666666666669</v>
      </c>
      <c r="BQ220" s="217">
        <f t="shared" ref="BQ220:BS220" si="298">BP220</f>
        <v>143.66666666666669</v>
      </c>
      <c r="BR220" s="217">
        <f t="shared" si="298"/>
        <v>143.66666666666669</v>
      </c>
      <c r="BS220" s="217">
        <f t="shared" si="298"/>
        <v>143.66666666666669</v>
      </c>
      <c r="BT220" s="217">
        <f t="shared" si="262"/>
        <v>0</v>
      </c>
      <c r="BU220" s="217">
        <f t="shared" si="263"/>
        <v>107.97058823529412</v>
      </c>
      <c r="BV220" s="217">
        <f t="shared" si="264"/>
        <v>113.64693384615525</v>
      </c>
      <c r="BW220" s="217">
        <f t="shared" si="265"/>
        <v>293.20832458491714</v>
      </c>
      <c r="BX220" s="216">
        <f t="shared" si="266"/>
        <v>0.10260217086834734</v>
      </c>
      <c r="BY220" s="216">
        <f t="shared" si="281"/>
        <v>123.73821806722688</v>
      </c>
      <c r="BZ220" s="216">
        <f t="shared" si="282"/>
        <v>2173.8157785319017</v>
      </c>
      <c r="CA220" s="216">
        <f t="shared" si="283"/>
        <v>1880.6074539469846</v>
      </c>
      <c r="CB220" s="218">
        <f t="shared" si="267"/>
        <v>3.0296218286995922</v>
      </c>
    </row>
    <row r="221" spans="1:80" x14ac:dyDescent="0.25">
      <c r="A221" s="248" t="s">
        <v>476</v>
      </c>
      <c r="B221" s="231" t="s">
        <v>749</v>
      </c>
      <c r="C221" s="231" t="s">
        <v>463</v>
      </c>
      <c r="D221" s="249">
        <v>4</v>
      </c>
      <c r="E221" s="249">
        <v>2</v>
      </c>
      <c r="F221" s="250"/>
      <c r="G221" s="15">
        <f>(VLOOKUP(G$4,'Tüpoloogia tabel'!$C$1:$T$51,MATCH($A221,'Tüpoloogia tabel'!$C$1:$T$1,0),FALSE))*D221</f>
        <v>738.04509803921576</v>
      </c>
      <c r="H221" s="15">
        <f>(VLOOKUP(H$4,'Tüpoloogia tabel'!$C$1:$T$51,MATCH($A221,'Tüpoloogia tabel'!$C$1:$T$1,0),FALSE))*D221*E221</f>
        <v>24.360784313725492</v>
      </c>
      <c r="I221" s="15">
        <f>(VLOOKUP(I$4,'Tüpoloogia tabel'!$C$1:$T$51,MATCH($A221,'Tüpoloogia tabel'!$C$1:$T$1,0),FALSE))*D221*E221</f>
        <v>78.376470588235293</v>
      </c>
      <c r="J221" s="15">
        <f>(VLOOKUP(J$4,'Tüpoloogia tabel'!$C$1:$T$51,MATCH($A221,'Tüpoloogia tabel'!$C$1:$T$1,0),FALSE))*D221*E221</f>
        <v>1509.8023529411764</v>
      </c>
      <c r="K221" s="15">
        <f>(VLOOKUP(K$4,'Tüpoloogia tabel'!$C$1:$T$51,MATCH($A221,'Tüpoloogia tabel'!$C$1:$T$1,0),FALSE))*D221*E221</f>
        <v>1241.4799999999998</v>
      </c>
      <c r="L221" s="244">
        <f>VLOOKUP(L$4,'Tüpoloogia tabel'!$C$1:$T$51,MATCH($A221,'Tüpoloogia tabel'!$C$1:$T$1,0),FALSE)</f>
        <v>29.411764705882355</v>
      </c>
      <c r="M221" s="228">
        <f>VLOOKUP(M$4,'Tüpoloogia tabel'!$C$1:$T$51,MATCH($A221,'Tüpoloogia tabel'!$C$1:$T$1,0),FALSE)</f>
        <v>0</v>
      </c>
      <c r="N221" s="228">
        <f>VLOOKUP(N$4,'Tüpoloogia tabel'!$C$1:$T$51,MATCH($A221,'Tüpoloogia tabel'!$C$1:$T$1,0),FALSE)</f>
        <v>100</v>
      </c>
      <c r="O221" s="245">
        <f>VLOOKUP(O$4,'Tüpoloogia tabel'!$C$1:$T$51,MATCH($A221,'Tüpoloogia tabel'!$C$1:$T$1,0),FALSE)</f>
        <v>0.26808190500004819</v>
      </c>
      <c r="P221" s="228">
        <f>VLOOKUP(P$4,'Tüpoloogia tabel'!$C$1:$T$51,MATCH($A221,'Tüpoloogia tabel'!$C$1:$T$1,0),FALSE)</f>
        <v>76.470588235294116</v>
      </c>
      <c r="Q221" s="335">
        <f t="shared" si="251"/>
        <v>1236.4000000000001</v>
      </c>
      <c r="R221" s="336">
        <f t="shared" si="279"/>
        <v>889.1035326579406</v>
      </c>
      <c r="S221" s="14">
        <f t="shared" si="252"/>
        <v>738.04509803921576</v>
      </c>
      <c r="T221" s="336">
        <f t="shared" si="253"/>
        <v>738.04509803921576</v>
      </c>
      <c r="U221" s="4">
        <f t="shared" si="254"/>
        <v>15.839999999999998</v>
      </c>
      <c r="V221" s="337">
        <f t="shared" si="255"/>
        <v>331.45646734205963</v>
      </c>
      <c r="W221" s="338">
        <f t="shared" si="256"/>
        <v>3.239856032840827</v>
      </c>
      <c r="X221" s="228">
        <f>VLOOKUP(X$4,'Tüpoloogia tabel'!$C$1:$T$51,MATCH($A221,'Tüpoloogia tabel'!$C$1:$T$1,0),FALSE)</f>
        <v>195.6875</v>
      </c>
      <c r="Y221" s="228">
        <f>VLOOKUP(Y$4,'Tüpoloogia tabel'!$C$1:$T$51,MATCH($A221,'Tüpoloogia tabel'!$C$1:$T$1,0),FALSE)</f>
        <v>134.375</v>
      </c>
      <c r="Z221" s="229">
        <f>VLOOKUP(Z$4,'Tüpoloogia tabel'!$C$1:$T$51,MATCH($A221,'Tüpoloogia tabel'!$C$1:$T$1,0),FALSE)</f>
        <v>32.625</v>
      </c>
      <c r="AA221" s="235"/>
      <c r="AB221" s="235"/>
      <c r="AC221" s="15">
        <f>VLOOKUP(AC$4,'Tüpoloogia tabel'!$C$1:$T$51,MATCH($A221,'Tüpoloogia tabel'!$C$1:$T$1,0),FALSE)</f>
        <v>3.1482352941176472</v>
      </c>
      <c r="AD221" s="15">
        <f>VLOOKUP(AD$4,'Tüpoloogia tabel'!$C$1:$T$51,MATCH($A221,'Tüpoloogia tabel'!$C$1:$T$1,0),FALSE)</f>
        <v>2.5</v>
      </c>
      <c r="AE221" s="15">
        <f>VLOOKUP(AE$4,'Tüpoloogia tabel'!$C$1:$T$51,MATCH($A221,'Tüpoloogia tabel'!$C$1:$T$1,0),FALSE)</f>
        <v>2.2000000000000002</v>
      </c>
      <c r="AF221" s="15">
        <f>VLOOKUP(AF$4,'Tüpoloogia tabel'!$C$1:$T$51,MATCH($A221,'Tüpoloogia tabel'!$C$1:$T$1,0),FALSE)</f>
        <v>12.516666666666667</v>
      </c>
      <c r="AG221" s="15">
        <f>VLOOKUP(AG$4,'Tüpoloogia tabel'!$C$1:$T$51,MATCH($A221,'Tüpoloogia tabel'!$C$1:$T$1,0),FALSE)</f>
        <v>14.829166666666667</v>
      </c>
      <c r="AH221" s="15">
        <f>(VLOOKUP(AH$4,'Tüpoloogia tabel'!$C$1:$T$51,MATCH($A221,'Tüpoloogia tabel'!$C$1:$T$1,0),FALSE))*E221</f>
        <v>5</v>
      </c>
      <c r="AI221" s="15">
        <f>(VLOOKUP(AI$4,'Tüpoloogia tabel'!$C$1:$T$51,MATCH($A221,'Tüpoloogia tabel'!$C$1:$T$1,0),FALSE))*D221*E221</f>
        <v>3690.2254901960787</v>
      </c>
      <c r="AJ221" s="15">
        <f t="shared" si="257"/>
        <v>143.66666666666669</v>
      </c>
      <c r="AK221" s="15">
        <f>VLOOKUP(AK$4,'Tüpoloogia tabel'!$C$1:$T$51,MATCH($A221,'Tüpoloogia tabel'!$C$1:$T$1,0),FALSE)</f>
        <v>1.1000000000000001</v>
      </c>
      <c r="AL221" s="15">
        <f>VLOOKUP(AL$4,'Tüpoloogia tabel'!$C$1:$T$51,MATCH($A221,'Tüpoloogia tabel'!$C$1:$T$1,0),FALSE)</f>
        <v>1.1000000000000001</v>
      </c>
      <c r="AM221" s="15">
        <f>VLOOKUP(AM$4,'Tüpoloogia tabel'!$C$1:$T$51,MATCH($A221,'Tüpoloogia tabel'!$C$1:$T$1,0),FALSE)</f>
        <v>0.7</v>
      </c>
      <c r="AN221" s="15">
        <f>VLOOKUP(AN$4,'Tüpoloogia tabel'!$C$1:$T$51,MATCH($A221,'Tüpoloogia tabel'!$C$1:$T$1,0),FALSE)</f>
        <v>0.7</v>
      </c>
      <c r="AO221" s="15">
        <f>VLOOKUP(AO$4,'Tüpoloogia tabel'!$C$1:$T$51,MATCH($A221,'Tüpoloogia tabel'!$C$1:$T$1,0),FALSE)</f>
        <v>1.1000000000000001</v>
      </c>
      <c r="AP221" s="15">
        <f>VLOOKUP(AP$4,'Tüpoloogia tabel'!$C$1:$T$51,MATCH($A221,'Tüpoloogia tabel'!$C$1:$T$1,0),FALSE)</f>
        <v>2</v>
      </c>
      <c r="AQ221" s="15">
        <f>VLOOKUP(AQ$4,'Tüpoloogia tabel'!$C$1:$T$51,MATCH($A221,'Tüpoloogia tabel'!$C$1:$T$1,0),FALSE)</f>
        <v>2.9000000000000021</v>
      </c>
      <c r="AR221" s="16">
        <f>VLOOKUP(AR$4,'Tüpoloogia tabel'!$C$1:$T$51,MATCH($A221,'Tüpoloogia tabel'!$C$1:$T$1,0),FALSE)</f>
        <v>1.17</v>
      </c>
      <c r="AS221" s="16">
        <f>VLOOKUP(AS$4,'Tüpoloogia tabel'!$C$1:$T$51,MATCH($A221,'Tüpoloogia tabel'!$C$1:$T$1,0),FALSE)</f>
        <v>0.49</v>
      </c>
      <c r="AT221" s="16">
        <f>VLOOKUP(AT$4,'Tüpoloogia tabel'!$C$1:$T$51,MATCH($A221,'Tüpoloogia tabel'!$C$1:$T$1,0),FALSE)</f>
        <v>0.49</v>
      </c>
      <c r="AU221" s="16">
        <f>VLOOKUP(AU$4,'Tüpoloogia tabel'!$C$1:$T$51,MATCH($A221,'Tüpoloogia tabel'!$C$1:$T$1,0),FALSE)</f>
        <v>0.15</v>
      </c>
      <c r="AV221" s="16">
        <f>VLOOKUP(AV$4,'Tüpoloogia tabel'!$C$1:$T$51,MATCH($A221,'Tüpoloogia tabel'!$C$1:$T$1,0),FALSE)</f>
        <v>0.5</v>
      </c>
      <c r="AW221" s="16">
        <f>VLOOKUP(AW$4,'Tüpoloogia tabel'!$C$1:$T$51,MATCH($A221,'Tüpoloogia tabel'!$C$1:$T$1,0),FALSE)</f>
        <v>0.77</v>
      </c>
      <c r="AX221" s="16">
        <f>VLOOKUP(AX$4,'Tüpoloogia tabel'!$C$1:$T$51,MATCH($A221,'Tüpoloogia tabel'!$C$1:$T$1,0),FALSE)</f>
        <v>1.03</v>
      </c>
      <c r="AY221" s="16">
        <f>VLOOKUP(AY$4,'Tüpoloogia tabel'!$C$1:$T$51,MATCH($A221,'Tüpoloogia tabel'!$C$1:$T$1,0),FALSE)</f>
        <v>7.0000000000000007E-2</v>
      </c>
      <c r="AZ221" s="16">
        <f>VLOOKUP(AZ$4,'Tüpoloogia tabel'!$C$1:$T$51,MATCH($A221,'Tüpoloogia tabel'!$C$1:$T$1,0),FALSE)</f>
        <v>6.1</v>
      </c>
      <c r="BA221" s="232">
        <f>VLOOKUP(BA$4,'Tüpoloogia tabel'!$C$1:$T$51,MATCH($A221,'Tüpoloogia tabel'!$C$1:$T$1,0),FALSE)</f>
        <v>0.25</v>
      </c>
      <c r="BB221" s="232">
        <f>VLOOKUP(BB$4,'Tüpoloogia tabel'!$C$1:$T$51,MATCH($A221,'Tüpoloogia tabel'!$C$1:$T$1,0),FALSE)</f>
        <v>0.4</v>
      </c>
      <c r="BC221" s="232">
        <f>VLOOKUP(BC$4,'Tüpoloogia tabel'!$C$1:$T$51,MATCH($A221,'Tüpoloogia tabel'!$C$1:$T$1,0),FALSE)</f>
        <v>0.35</v>
      </c>
      <c r="BD221" s="232">
        <f>VLOOKUP(BD$4,'Tüpoloogia tabel'!$C$1:$T$51,MATCH($A221,'Tüpoloogia tabel'!$C$1:$T$1,0),FALSE)</f>
        <v>0.25</v>
      </c>
      <c r="BE221" s="232">
        <f>VLOOKUP(BE$4,'Tüpoloogia tabel'!$C$1:$T$51,MATCH($A221,'Tüpoloogia tabel'!$C$1:$T$1,0),FALSE)</f>
        <v>0.22</v>
      </c>
      <c r="BF221" s="16">
        <f>VLOOKUP(BF$4,'Tüpoloogia tabel'!$C$1:$T$51,MATCH($A221,'Tüpoloogia tabel'!$C$1:$T$1,0),FALSE)</f>
        <v>1.7999999999999985</v>
      </c>
      <c r="BG221" s="16">
        <f>VLOOKUP(BG$4,'Tüpoloogia tabel'!$C$1:$T$51,MATCH($A221,'Tüpoloogia tabel'!$C$1:$T$1,0),FALSE)</f>
        <v>2.2000000000000015</v>
      </c>
      <c r="BH221" s="16">
        <f>VLOOKUP(BH$4,'Tüpoloogia tabel'!$C$1:$T$51,MATCH($A221,'Tüpoloogia tabel'!$C$1:$T$1,0),FALSE)</f>
        <v>1.4600000000000006</v>
      </c>
      <c r="BI221" s="16">
        <f>VLOOKUP(BI$4,'Tüpoloogia tabel'!$C$1:$T$51,MATCH($A221,'Tüpoloogia tabel'!$C$1:$T$1,0),FALSE)</f>
        <v>1.5793333333333326</v>
      </c>
      <c r="BJ221" s="16">
        <f>VLOOKUP(BJ$4,'Tüpoloogia tabel'!$C$1:$T$51,MATCH($A221,'Tüpoloogia tabel'!$C$1:$T$1,0),FALSE)</f>
        <v>0.8</v>
      </c>
      <c r="BK221" s="16">
        <f>VLOOKUP(BK$4,'Tüpoloogia tabel'!$C$1:$T$51,MATCH($A221,'Tüpoloogia tabel'!$C$1:$T$1,0),FALSE)</f>
        <v>2.0649999999999999</v>
      </c>
      <c r="BL221" s="216">
        <f t="shared" si="258"/>
        <v>2934.7967036100313</v>
      </c>
      <c r="BM221" s="1">
        <v>4</v>
      </c>
      <c r="BN221" s="1">
        <v>0</v>
      </c>
      <c r="BO221" s="1">
        <f t="shared" si="259"/>
        <v>20</v>
      </c>
      <c r="BP221" s="217">
        <f t="shared" si="260"/>
        <v>143.66666666666669</v>
      </c>
      <c r="BQ221" s="217">
        <f t="shared" ref="BQ221:BS221" si="299">BP221</f>
        <v>143.66666666666669</v>
      </c>
      <c r="BR221" s="217">
        <f t="shared" si="299"/>
        <v>143.66666666666669</v>
      </c>
      <c r="BS221" s="217">
        <f t="shared" si="299"/>
        <v>143.66666666666669</v>
      </c>
      <c r="BT221" s="217">
        <f t="shared" si="262"/>
        <v>143.66666666666669</v>
      </c>
      <c r="BU221" s="217">
        <f t="shared" si="263"/>
        <v>411.88235294117646</v>
      </c>
      <c r="BV221" s="217">
        <f t="shared" si="264"/>
        <v>436.89610511702239</v>
      </c>
      <c r="BW221" s="217">
        <f t="shared" si="265"/>
        <v>751.18821755427018</v>
      </c>
      <c r="BX221" s="216">
        <f t="shared" si="266"/>
        <v>0.2787989606027596</v>
      </c>
      <c r="BY221" s="216">
        <f t="shared" si="281"/>
        <v>336.2315464869281</v>
      </c>
      <c r="BZ221" s="216">
        <f t="shared" si="282"/>
        <v>4022.2164676512293</v>
      </c>
      <c r="CA221" s="216">
        <f t="shared" si="283"/>
        <v>3271.0282500969593</v>
      </c>
      <c r="CB221" s="218">
        <f t="shared" si="267"/>
        <v>2.6347812692084931</v>
      </c>
    </row>
    <row r="222" spans="1:80" x14ac:dyDescent="0.25">
      <c r="A222" s="248" t="s">
        <v>476</v>
      </c>
      <c r="B222" s="231" t="s">
        <v>750</v>
      </c>
      <c r="C222" s="231" t="s">
        <v>463</v>
      </c>
      <c r="D222" s="249">
        <v>4</v>
      </c>
      <c r="E222" s="249">
        <v>3</v>
      </c>
      <c r="F222" s="250"/>
      <c r="G222" s="15">
        <f>(VLOOKUP(G$4,'Tüpoloogia tabel'!$C$1:$T$51,MATCH($A222,'Tüpoloogia tabel'!$C$1:$T$1,0),FALSE))*D222</f>
        <v>738.04509803921576</v>
      </c>
      <c r="H222" s="15">
        <f>(VLOOKUP(H$4,'Tüpoloogia tabel'!$C$1:$T$51,MATCH($A222,'Tüpoloogia tabel'!$C$1:$T$1,0),FALSE))*D222*E222</f>
        <v>36.54117647058824</v>
      </c>
      <c r="I222" s="15">
        <f>(VLOOKUP(I$4,'Tüpoloogia tabel'!$C$1:$T$51,MATCH($A222,'Tüpoloogia tabel'!$C$1:$T$1,0),FALSE))*D222*E222</f>
        <v>117.56470588235294</v>
      </c>
      <c r="J222" s="15">
        <f>(VLOOKUP(J$4,'Tüpoloogia tabel'!$C$1:$T$51,MATCH($A222,'Tüpoloogia tabel'!$C$1:$T$1,0),FALSE))*D222*E222</f>
        <v>2264.7035294117645</v>
      </c>
      <c r="K222" s="15">
        <f>(VLOOKUP(K$4,'Tüpoloogia tabel'!$C$1:$T$51,MATCH($A222,'Tüpoloogia tabel'!$C$1:$T$1,0),FALSE))*D222*E222</f>
        <v>1862.2199999999998</v>
      </c>
      <c r="L222" s="244">
        <f>VLOOKUP(L$4,'Tüpoloogia tabel'!$C$1:$T$51,MATCH($A222,'Tüpoloogia tabel'!$C$1:$T$1,0),FALSE)</f>
        <v>29.411764705882355</v>
      </c>
      <c r="M222" s="228">
        <f>VLOOKUP(M$4,'Tüpoloogia tabel'!$C$1:$T$51,MATCH($A222,'Tüpoloogia tabel'!$C$1:$T$1,0),FALSE)</f>
        <v>0</v>
      </c>
      <c r="N222" s="228">
        <f>VLOOKUP(N$4,'Tüpoloogia tabel'!$C$1:$T$51,MATCH($A222,'Tüpoloogia tabel'!$C$1:$T$1,0),FALSE)</f>
        <v>100</v>
      </c>
      <c r="O222" s="245">
        <f>VLOOKUP(O$4,'Tüpoloogia tabel'!$C$1:$T$51,MATCH($A222,'Tüpoloogia tabel'!$C$1:$T$1,0),FALSE)</f>
        <v>0.26808190500004819</v>
      </c>
      <c r="P222" s="228">
        <f>VLOOKUP(P$4,'Tüpoloogia tabel'!$C$1:$T$51,MATCH($A222,'Tüpoloogia tabel'!$C$1:$T$1,0),FALSE)</f>
        <v>76.470588235294116</v>
      </c>
      <c r="Q222" s="335">
        <f t="shared" si="251"/>
        <v>2744.35</v>
      </c>
      <c r="R222" s="336">
        <f t="shared" si="279"/>
        <v>1992.7994240131175</v>
      </c>
      <c r="S222" s="14">
        <f t="shared" si="252"/>
        <v>738.04509803921576</v>
      </c>
      <c r="T222" s="336">
        <f t="shared" si="253"/>
        <v>738.04509803921576</v>
      </c>
      <c r="U222" s="4">
        <f t="shared" si="254"/>
        <v>15.839999999999998</v>
      </c>
      <c r="V222" s="337">
        <f t="shared" si="255"/>
        <v>735.71057598688219</v>
      </c>
      <c r="W222" s="338">
        <f t="shared" si="256"/>
        <v>3.766368472497224</v>
      </c>
      <c r="X222" s="228">
        <f>VLOOKUP(X$4,'Tüpoloogia tabel'!$C$1:$T$51,MATCH($A222,'Tüpoloogia tabel'!$C$1:$T$1,0),FALSE)</f>
        <v>195.6875</v>
      </c>
      <c r="Y222" s="228">
        <f>VLOOKUP(Y$4,'Tüpoloogia tabel'!$C$1:$T$51,MATCH($A222,'Tüpoloogia tabel'!$C$1:$T$1,0),FALSE)</f>
        <v>134.375</v>
      </c>
      <c r="Z222" s="229">
        <f>VLOOKUP(Z$4,'Tüpoloogia tabel'!$C$1:$T$51,MATCH($A222,'Tüpoloogia tabel'!$C$1:$T$1,0),FALSE)</f>
        <v>32.625</v>
      </c>
      <c r="AA222" s="235"/>
      <c r="AB222" s="235"/>
      <c r="AC222" s="15">
        <f>VLOOKUP(AC$4,'Tüpoloogia tabel'!$C$1:$T$51,MATCH($A222,'Tüpoloogia tabel'!$C$1:$T$1,0),FALSE)</f>
        <v>3.1482352941176472</v>
      </c>
      <c r="AD222" s="15">
        <f>VLOOKUP(AD$4,'Tüpoloogia tabel'!$C$1:$T$51,MATCH($A222,'Tüpoloogia tabel'!$C$1:$T$1,0),FALSE)</f>
        <v>2.5</v>
      </c>
      <c r="AE222" s="15">
        <f>VLOOKUP(AE$4,'Tüpoloogia tabel'!$C$1:$T$51,MATCH($A222,'Tüpoloogia tabel'!$C$1:$T$1,0),FALSE)</f>
        <v>2.2000000000000002</v>
      </c>
      <c r="AF222" s="15">
        <f>VLOOKUP(AF$4,'Tüpoloogia tabel'!$C$1:$T$51,MATCH($A222,'Tüpoloogia tabel'!$C$1:$T$1,0),FALSE)</f>
        <v>12.516666666666667</v>
      </c>
      <c r="AG222" s="15">
        <f>VLOOKUP(AG$4,'Tüpoloogia tabel'!$C$1:$T$51,MATCH($A222,'Tüpoloogia tabel'!$C$1:$T$1,0),FALSE)</f>
        <v>14.829166666666667</v>
      </c>
      <c r="AH222" s="15">
        <f>(VLOOKUP(AH$4,'Tüpoloogia tabel'!$C$1:$T$51,MATCH($A222,'Tüpoloogia tabel'!$C$1:$T$1,0),FALSE))*E222</f>
        <v>7.5</v>
      </c>
      <c r="AI222" s="15">
        <f>(VLOOKUP(AI$4,'Tüpoloogia tabel'!$C$1:$T$51,MATCH($A222,'Tüpoloogia tabel'!$C$1:$T$1,0),FALSE))*D222*E222</f>
        <v>5535.338235294118</v>
      </c>
      <c r="AJ222" s="15">
        <f t="shared" si="257"/>
        <v>143.66666666666669</v>
      </c>
      <c r="AK222" s="15">
        <f>VLOOKUP(AK$4,'Tüpoloogia tabel'!$C$1:$T$51,MATCH($A222,'Tüpoloogia tabel'!$C$1:$T$1,0),FALSE)</f>
        <v>1.1000000000000001</v>
      </c>
      <c r="AL222" s="15">
        <f>VLOOKUP(AL$4,'Tüpoloogia tabel'!$C$1:$T$51,MATCH($A222,'Tüpoloogia tabel'!$C$1:$T$1,0),FALSE)</f>
        <v>1.1000000000000001</v>
      </c>
      <c r="AM222" s="15">
        <f>VLOOKUP(AM$4,'Tüpoloogia tabel'!$C$1:$T$51,MATCH($A222,'Tüpoloogia tabel'!$C$1:$T$1,0),FALSE)</f>
        <v>0.7</v>
      </c>
      <c r="AN222" s="15">
        <f>VLOOKUP(AN$4,'Tüpoloogia tabel'!$C$1:$T$51,MATCH($A222,'Tüpoloogia tabel'!$C$1:$T$1,0),FALSE)</f>
        <v>0.7</v>
      </c>
      <c r="AO222" s="15">
        <f>VLOOKUP(AO$4,'Tüpoloogia tabel'!$C$1:$T$51,MATCH($A222,'Tüpoloogia tabel'!$C$1:$T$1,0),FALSE)</f>
        <v>1.1000000000000001</v>
      </c>
      <c r="AP222" s="15">
        <f>VLOOKUP(AP$4,'Tüpoloogia tabel'!$C$1:$T$51,MATCH($A222,'Tüpoloogia tabel'!$C$1:$T$1,0),FALSE)</f>
        <v>2</v>
      </c>
      <c r="AQ222" s="15">
        <f>VLOOKUP(AQ$4,'Tüpoloogia tabel'!$C$1:$T$51,MATCH($A222,'Tüpoloogia tabel'!$C$1:$T$1,0),FALSE)</f>
        <v>2.9000000000000021</v>
      </c>
      <c r="AR222" s="16">
        <f>VLOOKUP(AR$4,'Tüpoloogia tabel'!$C$1:$T$51,MATCH($A222,'Tüpoloogia tabel'!$C$1:$T$1,0),FALSE)</f>
        <v>1.17</v>
      </c>
      <c r="AS222" s="16">
        <f>VLOOKUP(AS$4,'Tüpoloogia tabel'!$C$1:$T$51,MATCH($A222,'Tüpoloogia tabel'!$C$1:$T$1,0),FALSE)</f>
        <v>0.49</v>
      </c>
      <c r="AT222" s="16">
        <f>VLOOKUP(AT$4,'Tüpoloogia tabel'!$C$1:$T$51,MATCH($A222,'Tüpoloogia tabel'!$C$1:$T$1,0),FALSE)</f>
        <v>0.49</v>
      </c>
      <c r="AU222" s="16">
        <f>VLOOKUP(AU$4,'Tüpoloogia tabel'!$C$1:$T$51,MATCH($A222,'Tüpoloogia tabel'!$C$1:$T$1,0),FALSE)</f>
        <v>0.15</v>
      </c>
      <c r="AV222" s="16">
        <f>VLOOKUP(AV$4,'Tüpoloogia tabel'!$C$1:$T$51,MATCH($A222,'Tüpoloogia tabel'!$C$1:$T$1,0),FALSE)</f>
        <v>0.5</v>
      </c>
      <c r="AW222" s="16">
        <f>VLOOKUP(AW$4,'Tüpoloogia tabel'!$C$1:$T$51,MATCH($A222,'Tüpoloogia tabel'!$C$1:$T$1,0),FALSE)</f>
        <v>0.77</v>
      </c>
      <c r="AX222" s="16">
        <f>VLOOKUP(AX$4,'Tüpoloogia tabel'!$C$1:$T$51,MATCH($A222,'Tüpoloogia tabel'!$C$1:$T$1,0),FALSE)</f>
        <v>1.03</v>
      </c>
      <c r="AY222" s="16">
        <f>VLOOKUP(AY$4,'Tüpoloogia tabel'!$C$1:$T$51,MATCH($A222,'Tüpoloogia tabel'!$C$1:$T$1,0),FALSE)</f>
        <v>7.0000000000000007E-2</v>
      </c>
      <c r="AZ222" s="16">
        <f>VLOOKUP(AZ$4,'Tüpoloogia tabel'!$C$1:$T$51,MATCH($A222,'Tüpoloogia tabel'!$C$1:$T$1,0),FALSE)</f>
        <v>6.1</v>
      </c>
      <c r="BA222" s="232">
        <f>VLOOKUP(BA$4,'Tüpoloogia tabel'!$C$1:$T$51,MATCH($A222,'Tüpoloogia tabel'!$C$1:$T$1,0),FALSE)</f>
        <v>0.25</v>
      </c>
      <c r="BB222" s="232">
        <f>VLOOKUP(BB$4,'Tüpoloogia tabel'!$C$1:$T$51,MATCH($A222,'Tüpoloogia tabel'!$C$1:$T$1,0),FALSE)</f>
        <v>0.4</v>
      </c>
      <c r="BC222" s="232">
        <f>VLOOKUP(BC$4,'Tüpoloogia tabel'!$C$1:$T$51,MATCH($A222,'Tüpoloogia tabel'!$C$1:$T$1,0),FALSE)</f>
        <v>0.35</v>
      </c>
      <c r="BD222" s="232">
        <f>VLOOKUP(BD$4,'Tüpoloogia tabel'!$C$1:$T$51,MATCH($A222,'Tüpoloogia tabel'!$C$1:$T$1,0),FALSE)</f>
        <v>0.25</v>
      </c>
      <c r="BE222" s="232">
        <f>VLOOKUP(BE$4,'Tüpoloogia tabel'!$C$1:$T$51,MATCH($A222,'Tüpoloogia tabel'!$C$1:$T$1,0),FALSE)</f>
        <v>0.22</v>
      </c>
      <c r="BF222" s="16">
        <f>VLOOKUP(BF$4,'Tüpoloogia tabel'!$C$1:$T$51,MATCH($A222,'Tüpoloogia tabel'!$C$1:$T$1,0),FALSE)</f>
        <v>1.7999999999999985</v>
      </c>
      <c r="BG222" s="16">
        <f>VLOOKUP(BG$4,'Tüpoloogia tabel'!$C$1:$T$51,MATCH($A222,'Tüpoloogia tabel'!$C$1:$T$1,0),FALSE)</f>
        <v>2.2000000000000015</v>
      </c>
      <c r="BH222" s="16">
        <f>VLOOKUP(BH$4,'Tüpoloogia tabel'!$C$1:$T$51,MATCH($A222,'Tüpoloogia tabel'!$C$1:$T$1,0),FALSE)</f>
        <v>1.4600000000000006</v>
      </c>
      <c r="BI222" s="16">
        <f>VLOOKUP(BI$4,'Tüpoloogia tabel'!$C$1:$T$51,MATCH($A222,'Tüpoloogia tabel'!$C$1:$T$1,0),FALSE)</f>
        <v>1.5793333333333326</v>
      </c>
      <c r="BJ222" s="16">
        <f>VLOOKUP(BJ$4,'Tüpoloogia tabel'!$C$1:$T$51,MATCH($A222,'Tüpoloogia tabel'!$C$1:$T$1,0),FALSE)</f>
        <v>0.8</v>
      </c>
      <c r="BK222" s="16">
        <f>VLOOKUP(BK$4,'Tüpoloogia tabel'!$C$1:$T$51,MATCH($A222,'Tüpoloogia tabel'!$C$1:$T$1,0),FALSE)</f>
        <v>2.0649999999999999</v>
      </c>
      <c r="BL222" s="216">
        <f t="shared" si="258"/>
        <v>4876.5195796614071</v>
      </c>
      <c r="BM222" s="1">
        <v>4</v>
      </c>
      <c r="BN222" s="1">
        <v>0</v>
      </c>
      <c r="BO222" s="1">
        <f t="shared" si="259"/>
        <v>30</v>
      </c>
      <c r="BP222" s="217">
        <f t="shared" si="260"/>
        <v>143.66666666666669</v>
      </c>
      <c r="BQ222" s="217">
        <f t="shared" ref="BQ222:BS222" si="300">BP222</f>
        <v>143.66666666666669</v>
      </c>
      <c r="BR222" s="217">
        <f t="shared" si="300"/>
        <v>143.66666666666669</v>
      </c>
      <c r="BS222" s="217">
        <f t="shared" si="300"/>
        <v>143.66666666666669</v>
      </c>
      <c r="BT222" s="217">
        <f t="shared" si="262"/>
        <v>287.33333333333337</v>
      </c>
      <c r="BU222" s="217">
        <f t="shared" si="263"/>
        <v>911.73529411764707</v>
      </c>
      <c r="BV222" s="217">
        <f t="shared" si="264"/>
        <v>969.74751381260114</v>
      </c>
      <c r="BW222" s="217">
        <f t="shared" si="265"/>
        <v>1425.6596789080586</v>
      </c>
      <c r="BX222" s="216">
        <f t="shared" si="266"/>
        <v>0.59007250272331158</v>
      </c>
      <c r="BY222" s="216">
        <f t="shared" si="281"/>
        <v>711.62743828431383</v>
      </c>
      <c r="BZ222" s="216">
        <f t="shared" si="282"/>
        <v>7013.8066968537796</v>
      </c>
      <c r="CA222" s="216">
        <f t="shared" si="283"/>
        <v>5588.147017945721</v>
      </c>
      <c r="CB222" s="218">
        <f t="shared" si="267"/>
        <v>3.0007985189428323</v>
      </c>
    </row>
    <row r="223" spans="1:80" x14ac:dyDescent="0.25">
      <c r="A223" s="248" t="s">
        <v>476</v>
      </c>
      <c r="B223" s="231" t="s">
        <v>751</v>
      </c>
      <c r="C223" s="231" t="s">
        <v>463</v>
      </c>
      <c r="D223" s="249">
        <v>4</v>
      </c>
      <c r="E223" s="249">
        <v>4</v>
      </c>
      <c r="F223" s="250"/>
      <c r="G223" s="15">
        <f>(VLOOKUP(G$4,'Tüpoloogia tabel'!$C$1:$T$51,MATCH($A223,'Tüpoloogia tabel'!$C$1:$T$1,0),FALSE))*D223</f>
        <v>738.04509803921576</v>
      </c>
      <c r="H223" s="15">
        <f>(VLOOKUP(H$4,'Tüpoloogia tabel'!$C$1:$T$51,MATCH($A223,'Tüpoloogia tabel'!$C$1:$T$1,0),FALSE))*D223*E223</f>
        <v>48.721568627450985</v>
      </c>
      <c r="I223" s="15">
        <f>(VLOOKUP(I$4,'Tüpoloogia tabel'!$C$1:$T$51,MATCH($A223,'Tüpoloogia tabel'!$C$1:$T$1,0),FALSE))*D223*E223</f>
        <v>156.75294117647059</v>
      </c>
      <c r="J223" s="15">
        <f>(VLOOKUP(J$4,'Tüpoloogia tabel'!$C$1:$T$51,MATCH($A223,'Tüpoloogia tabel'!$C$1:$T$1,0),FALSE))*D223*E223</f>
        <v>3019.6047058823528</v>
      </c>
      <c r="K223" s="15">
        <f>(VLOOKUP(K$4,'Tüpoloogia tabel'!$C$1:$T$51,MATCH($A223,'Tüpoloogia tabel'!$C$1:$T$1,0),FALSE))*D223*E223</f>
        <v>2482.9599999999996</v>
      </c>
      <c r="L223" s="244">
        <f>VLOOKUP(L$4,'Tüpoloogia tabel'!$C$1:$T$51,MATCH($A223,'Tüpoloogia tabel'!$C$1:$T$1,0),FALSE)</f>
        <v>29.411764705882355</v>
      </c>
      <c r="M223" s="228">
        <f>VLOOKUP(M$4,'Tüpoloogia tabel'!$C$1:$T$51,MATCH($A223,'Tüpoloogia tabel'!$C$1:$T$1,0),FALSE)</f>
        <v>0</v>
      </c>
      <c r="N223" s="228">
        <f>VLOOKUP(N$4,'Tüpoloogia tabel'!$C$1:$T$51,MATCH($A223,'Tüpoloogia tabel'!$C$1:$T$1,0),FALSE)</f>
        <v>100</v>
      </c>
      <c r="O223" s="245">
        <f>VLOOKUP(O$4,'Tüpoloogia tabel'!$C$1:$T$51,MATCH($A223,'Tüpoloogia tabel'!$C$1:$T$1,0),FALSE)</f>
        <v>0.26808190500004819</v>
      </c>
      <c r="P223" s="228">
        <f>VLOOKUP(P$4,'Tüpoloogia tabel'!$C$1:$T$51,MATCH($A223,'Tüpoloogia tabel'!$C$1:$T$1,0),FALSE)</f>
        <v>76.470588235294116</v>
      </c>
      <c r="Q223" s="335">
        <f t="shared" si="251"/>
        <v>4845.4666666666672</v>
      </c>
      <c r="R223" s="336">
        <f t="shared" si="279"/>
        <v>3530.644732052433</v>
      </c>
      <c r="S223" s="14">
        <f t="shared" si="252"/>
        <v>738.04509803921576</v>
      </c>
      <c r="T223" s="336">
        <f t="shared" si="253"/>
        <v>738.04509803921576</v>
      </c>
      <c r="U223" s="4">
        <f t="shared" si="254"/>
        <v>15.839999999999998</v>
      </c>
      <c r="V223" s="337">
        <f t="shared" si="255"/>
        <v>1298.9819346142338</v>
      </c>
      <c r="W223" s="338">
        <f t="shared" si="256"/>
        <v>4.4461655450743542</v>
      </c>
      <c r="X223" s="228">
        <f>VLOOKUP(X$4,'Tüpoloogia tabel'!$C$1:$T$51,MATCH($A223,'Tüpoloogia tabel'!$C$1:$T$1,0),FALSE)</f>
        <v>195.6875</v>
      </c>
      <c r="Y223" s="228">
        <f>VLOOKUP(Y$4,'Tüpoloogia tabel'!$C$1:$T$51,MATCH($A223,'Tüpoloogia tabel'!$C$1:$T$1,0),FALSE)</f>
        <v>134.375</v>
      </c>
      <c r="Z223" s="229">
        <f>VLOOKUP(Z$4,'Tüpoloogia tabel'!$C$1:$T$51,MATCH($A223,'Tüpoloogia tabel'!$C$1:$T$1,0),FALSE)</f>
        <v>32.625</v>
      </c>
      <c r="AA223" s="235"/>
      <c r="AB223" s="235"/>
      <c r="AC223" s="15">
        <f>VLOOKUP(AC$4,'Tüpoloogia tabel'!$C$1:$T$51,MATCH($A223,'Tüpoloogia tabel'!$C$1:$T$1,0),FALSE)</f>
        <v>3.1482352941176472</v>
      </c>
      <c r="AD223" s="15">
        <f>VLOOKUP(AD$4,'Tüpoloogia tabel'!$C$1:$T$51,MATCH($A223,'Tüpoloogia tabel'!$C$1:$T$1,0),FALSE)</f>
        <v>2.5</v>
      </c>
      <c r="AE223" s="15">
        <f>VLOOKUP(AE$4,'Tüpoloogia tabel'!$C$1:$T$51,MATCH($A223,'Tüpoloogia tabel'!$C$1:$T$1,0),FALSE)</f>
        <v>2.2000000000000002</v>
      </c>
      <c r="AF223" s="15">
        <f>VLOOKUP(AF$4,'Tüpoloogia tabel'!$C$1:$T$51,MATCH($A223,'Tüpoloogia tabel'!$C$1:$T$1,0),FALSE)</f>
        <v>12.516666666666667</v>
      </c>
      <c r="AG223" s="15">
        <f>VLOOKUP(AG$4,'Tüpoloogia tabel'!$C$1:$T$51,MATCH($A223,'Tüpoloogia tabel'!$C$1:$T$1,0),FALSE)</f>
        <v>14.829166666666667</v>
      </c>
      <c r="AH223" s="15">
        <f>(VLOOKUP(AH$4,'Tüpoloogia tabel'!$C$1:$T$51,MATCH($A223,'Tüpoloogia tabel'!$C$1:$T$1,0),FALSE))*E223</f>
        <v>10</v>
      </c>
      <c r="AI223" s="15">
        <f>(VLOOKUP(AI$4,'Tüpoloogia tabel'!$C$1:$T$51,MATCH($A223,'Tüpoloogia tabel'!$C$1:$T$1,0),FALSE))*D223*E223</f>
        <v>7380.4509803921574</v>
      </c>
      <c r="AJ223" s="15">
        <f t="shared" si="257"/>
        <v>143.66666666666669</v>
      </c>
      <c r="AK223" s="15">
        <f>VLOOKUP(AK$4,'Tüpoloogia tabel'!$C$1:$T$51,MATCH($A223,'Tüpoloogia tabel'!$C$1:$T$1,0),FALSE)</f>
        <v>1.1000000000000001</v>
      </c>
      <c r="AL223" s="15">
        <f>VLOOKUP(AL$4,'Tüpoloogia tabel'!$C$1:$T$51,MATCH($A223,'Tüpoloogia tabel'!$C$1:$T$1,0),FALSE)</f>
        <v>1.1000000000000001</v>
      </c>
      <c r="AM223" s="15">
        <f>VLOOKUP(AM$4,'Tüpoloogia tabel'!$C$1:$T$51,MATCH($A223,'Tüpoloogia tabel'!$C$1:$T$1,0),FALSE)</f>
        <v>0.7</v>
      </c>
      <c r="AN223" s="15">
        <f>VLOOKUP(AN$4,'Tüpoloogia tabel'!$C$1:$T$51,MATCH($A223,'Tüpoloogia tabel'!$C$1:$T$1,0),FALSE)</f>
        <v>0.7</v>
      </c>
      <c r="AO223" s="15">
        <f>VLOOKUP(AO$4,'Tüpoloogia tabel'!$C$1:$T$51,MATCH($A223,'Tüpoloogia tabel'!$C$1:$T$1,0),FALSE)</f>
        <v>1.1000000000000001</v>
      </c>
      <c r="AP223" s="15">
        <f>VLOOKUP(AP$4,'Tüpoloogia tabel'!$C$1:$T$51,MATCH($A223,'Tüpoloogia tabel'!$C$1:$T$1,0),FALSE)</f>
        <v>2</v>
      </c>
      <c r="AQ223" s="15">
        <f>VLOOKUP(AQ$4,'Tüpoloogia tabel'!$C$1:$T$51,MATCH($A223,'Tüpoloogia tabel'!$C$1:$T$1,0),FALSE)</f>
        <v>2.9000000000000021</v>
      </c>
      <c r="AR223" s="16">
        <f>VLOOKUP(AR$4,'Tüpoloogia tabel'!$C$1:$T$51,MATCH($A223,'Tüpoloogia tabel'!$C$1:$T$1,0),FALSE)</f>
        <v>1.17</v>
      </c>
      <c r="AS223" s="16">
        <f>VLOOKUP(AS$4,'Tüpoloogia tabel'!$C$1:$T$51,MATCH($A223,'Tüpoloogia tabel'!$C$1:$T$1,0),FALSE)</f>
        <v>0.49</v>
      </c>
      <c r="AT223" s="16">
        <f>VLOOKUP(AT$4,'Tüpoloogia tabel'!$C$1:$T$51,MATCH($A223,'Tüpoloogia tabel'!$C$1:$T$1,0),FALSE)</f>
        <v>0.49</v>
      </c>
      <c r="AU223" s="16">
        <f>VLOOKUP(AU$4,'Tüpoloogia tabel'!$C$1:$T$51,MATCH($A223,'Tüpoloogia tabel'!$C$1:$T$1,0),FALSE)</f>
        <v>0.15</v>
      </c>
      <c r="AV223" s="16">
        <f>VLOOKUP(AV$4,'Tüpoloogia tabel'!$C$1:$T$51,MATCH($A223,'Tüpoloogia tabel'!$C$1:$T$1,0),FALSE)</f>
        <v>0.5</v>
      </c>
      <c r="AW223" s="16">
        <f>VLOOKUP(AW$4,'Tüpoloogia tabel'!$C$1:$T$51,MATCH($A223,'Tüpoloogia tabel'!$C$1:$T$1,0),FALSE)</f>
        <v>0.77</v>
      </c>
      <c r="AX223" s="16">
        <f>VLOOKUP(AX$4,'Tüpoloogia tabel'!$C$1:$T$51,MATCH($A223,'Tüpoloogia tabel'!$C$1:$T$1,0),FALSE)</f>
        <v>1.03</v>
      </c>
      <c r="AY223" s="16">
        <f>VLOOKUP(AY$4,'Tüpoloogia tabel'!$C$1:$T$51,MATCH($A223,'Tüpoloogia tabel'!$C$1:$T$1,0),FALSE)</f>
        <v>7.0000000000000007E-2</v>
      </c>
      <c r="AZ223" s="16">
        <f>VLOOKUP(AZ$4,'Tüpoloogia tabel'!$C$1:$T$51,MATCH($A223,'Tüpoloogia tabel'!$C$1:$T$1,0),FALSE)</f>
        <v>6.1</v>
      </c>
      <c r="BA223" s="232">
        <f>VLOOKUP(BA$4,'Tüpoloogia tabel'!$C$1:$T$51,MATCH($A223,'Tüpoloogia tabel'!$C$1:$T$1,0),FALSE)</f>
        <v>0.25</v>
      </c>
      <c r="BB223" s="232">
        <f>VLOOKUP(BB$4,'Tüpoloogia tabel'!$C$1:$T$51,MATCH($A223,'Tüpoloogia tabel'!$C$1:$T$1,0),FALSE)</f>
        <v>0.4</v>
      </c>
      <c r="BC223" s="232">
        <f>VLOOKUP(BC$4,'Tüpoloogia tabel'!$C$1:$T$51,MATCH($A223,'Tüpoloogia tabel'!$C$1:$T$1,0),FALSE)</f>
        <v>0.35</v>
      </c>
      <c r="BD223" s="232">
        <f>VLOOKUP(BD$4,'Tüpoloogia tabel'!$C$1:$T$51,MATCH($A223,'Tüpoloogia tabel'!$C$1:$T$1,0),FALSE)</f>
        <v>0.25</v>
      </c>
      <c r="BE223" s="232">
        <f>VLOOKUP(BE$4,'Tüpoloogia tabel'!$C$1:$T$51,MATCH($A223,'Tüpoloogia tabel'!$C$1:$T$1,0),FALSE)</f>
        <v>0.22</v>
      </c>
      <c r="BF223" s="16">
        <f>VLOOKUP(BF$4,'Tüpoloogia tabel'!$C$1:$T$51,MATCH($A223,'Tüpoloogia tabel'!$C$1:$T$1,0),FALSE)</f>
        <v>1.7999999999999985</v>
      </c>
      <c r="BG223" s="16">
        <f>VLOOKUP(BG$4,'Tüpoloogia tabel'!$C$1:$T$51,MATCH($A223,'Tüpoloogia tabel'!$C$1:$T$1,0),FALSE)</f>
        <v>2.2000000000000015</v>
      </c>
      <c r="BH223" s="16">
        <f>VLOOKUP(BH$4,'Tüpoloogia tabel'!$C$1:$T$51,MATCH($A223,'Tüpoloogia tabel'!$C$1:$T$1,0),FALSE)</f>
        <v>1.4600000000000006</v>
      </c>
      <c r="BI223" s="16">
        <f>VLOOKUP(BI$4,'Tüpoloogia tabel'!$C$1:$T$51,MATCH($A223,'Tüpoloogia tabel'!$C$1:$T$1,0),FALSE)</f>
        <v>1.5793333333333326</v>
      </c>
      <c r="BJ223" s="16">
        <f>VLOOKUP(BJ$4,'Tüpoloogia tabel'!$C$1:$T$51,MATCH($A223,'Tüpoloogia tabel'!$C$1:$T$1,0),FALSE)</f>
        <v>0.8</v>
      </c>
      <c r="BK223" s="16">
        <f>VLOOKUP(BK$4,'Tüpoloogia tabel'!$C$1:$T$51,MATCH($A223,'Tüpoloogia tabel'!$C$1:$T$1,0),FALSE)</f>
        <v>2.0649999999999999</v>
      </c>
      <c r="BL223" s="216">
        <f t="shared" si="258"/>
        <v>7582.0378640338877</v>
      </c>
      <c r="BM223" s="1">
        <v>4</v>
      </c>
      <c r="BN223" s="1">
        <v>0</v>
      </c>
      <c r="BO223" s="1">
        <f t="shared" si="259"/>
        <v>40</v>
      </c>
      <c r="BP223" s="217">
        <f t="shared" si="260"/>
        <v>143.66666666666669</v>
      </c>
      <c r="BQ223" s="217">
        <f t="shared" ref="BQ223:BS223" si="301">BP223</f>
        <v>143.66666666666669</v>
      </c>
      <c r="BR223" s="217">
        <f t="shared" si="301"/>
        <v>143.66666666666669</v>
      </c>
      <c r="BS223" s="217">
        <f t="shared" si="301"/>
        <v>143.66666666666669</v>
      </c>
      <c r="BT223" s="217">
        <f t="shared" si="262"/>
        <v>431.00000000000006</v>
      </c>
      <c r="BU223" s="217">
        <f t="shared" si="263"/>
        <v>1607.5294117647059</v>
      </c>
      <c r="BV223" s="217">
        <f t="shared" si="264"/>
        <v>1712.2011599328923</v>
      </c>
      <c r="BW223" s="217">
        <f t="shared" si="265"/>
        <v>2316.6227086462832</v>
      </c>
      <c r="BX223" s="216">
        <f t="shared" si="266"/>
        <v>0.94609504901960784</v>
      </c>
      <c r="BY223" s="216">
        <f t="shared" si="281"/>
        <v>1140.9906291176469</v>
      </c>
      <c r="BZ223" s="216">
        <f t="shared" si="282"/>
        <v>11039.651201797817</v>
      </c>
      <c r="CA223" s="216">
        <f t="shared" si="283"/>
        <v>8723.0284931515343</v>
      </c>
      <c r="CB223" s="218">
        <f t="shared" si="267"/>
        <v>3.5131570758898798</v>
      </c>
    </row>
    <row r="224" spans="1:80" x14ac:dyDescent="0.25">
      <c r="A224" s="248" t="s">
        <v>476</v>
      </c>
      <c r="B224" s="231" t="s">
        <v>752</v>
      </c>
      <c r="C224" s="231" t="s">
        <v>463</v>
      </c>
      <c r="D224" s="249">
        <v>4</v>
      </c>
      <c r="E224" s="249">
        <v>5</v>
      </c>
      <c r="F224" s="250"/>
      <c r="G224" s="15">
        <f>(VLOOKUP(G$4,'Tüpoloogia tabel'!$C$1:$T$51,MATCH($A224,'Tüpoloogia tabel'!$C$1:$T$1,0),FALSE))*D224</f>
        <v>738.04509803921576</v>
      </c>
      <c r="H224" s="15">
        <f>(VLOOKUP(H$4,'Tüpoloogia tabel'!$C$1:$T$51,MATCH($A224,'Tüpoloogia tabel'!$C$1:$T$1,0),FALSE))*D224*E224</f>
        <v>60.901960784313729</v>
      </c>
      <c r="I224" s="15">
        <f>(VLOOKUP(I$4,'Tüpoloogia tabel'!$C$1:$T$51,MATCH($A224,'Tüpoloogia tabel'!$C$1:$T$1,0),FALSE))*D224*E224</f>
        <v>195.94117647058823</v>
      </c>
      <c r="J224" s="15">
        <f>(VLOOKUP(J$4,'Tüpoloogia tabel'!$C$1:$T$51,MATCH($A224,'Tüpoloogia tabel'!$C$1:$T$1,0),FALSE))*D224*E224</f>
        <v>3774.5058823529412</v>
      </c>
      <c r="K224" s="15">
        <f>(VLOOKUP(K$4,'Tüpoloogia tabel'!$C$1:$T$51,MATCH($A224,'Tüpoloogia tabel'!$C$1:$T$1,0),FALSE))*D224*E224</f>
        <v>3103.6999999999994</v>
      </c>
      <c r="L224" s="244">
        <f>VLOOKUP(L$4,'Tüpoloogia tabel'!$C$1:$T$51,MATCH($A224,'Tüpoloogia tabel'!$C$1:$T$1,0),FALSE)</f>
        <v>29.411764705882355</v>
      </c>
      <c r="M224" s="228">
        <f>VLOOKUP(M$4,'Tüpoloogia tabel'!$C$1:$T$51,MATCH($A224,'Tüpoloogia tabel'!$C$1:$T$1,0),FALSE)</f>
        <v>0</v>
      </c>
      <c r="N224" s="228">
        <f>VLOOKUP(N$4,'Tüpoloogia tabel'!$C$1:$T$51,MATCH($A224,'Tüpoloogia tabel'!$C$1:$T$1,0),FALSE)</f>
        <v>100</v>
      </c>
      <c r="O224" s="245">
        <f>VLOOKUP(O$4,'Tüpoloogia tabel'!$C$1:$T$51,MATCH($A224,'Tüpoloogia tabel'!$C$1:$T$1,0),FALSE)</f>
        <v>0.26808190500004819</v>
      </c>
      <c r="P224" s="228">
        <f>VLOOKUP(P$4,'Tüpoloogia tabel'!$C$1:$T$51,MATCH($A224,'Tüpoloogia tabel'!$C$1:$T$1,0),FALSE)</f>
        <v>76.470588235294116</v>
      </c>
      <c r="Q224" s="335">
        <f t="shared" si="251"/>
        <v>7539.7500000000009</v>
      </c>
      <c r="R224" s="336">
        <f t="shared" si="279"/>
        <v>5502.6394567758871</v>
      </c>
      <c r="S224" s="14">
        <f t="shared" si="252"/>
        <v>738.04509803921576</v>
      </c>
      <c r="T224" s="336">
        <f t="shared" si="253"/>
        <v>738.04509803921576</v>
      </c>
      <c r="U224" s="4">
        <f t="shared" si="254"/>
        <v>15.839999999999998</v>
      </c>
      <c r="V224" s="337">
        <f t="shared" si="255"/>
        <v>2021.2705432241137</v>
      </c>
      <c r="W224" s="338">
        <f t="shared" si="256"/>
        <v>5.2089429686441138</v>
      </c>
      <c r="X224" s="228">
        <f>VLOOKUP(X$4,'Tüpoloogia tabel'!$C$1:$T$51,MATCH($A224,'Tüpoloogia tabel'!$C$1:$T$1,0),FALSE)</f>
        <v>195.6875</v>
      </c>
      <c r="Y224" s="228">
        <f>VLOOKUP(Y$4,'Tüpoloogia tabel'!$C$1:$T$51,MATCH($A224,'Tüpoloogia tabel'!$C$1:$T$1,0),FALSE)</f>
        <v>134.375</v>
      </c>
      <c r="Z224" s="229">
        <f>VLOOKUP(Z$4,'Tüpoloogia tabel'!$C$1:$T$51,MATCH($A224,'Tüpoloogia tabel'!$C$1:$T$1,0),FALSE)</f>
        <v>32.625</v>
      </c>
      <c r="AA224" s="235"/>
      <c r="AB224" s="235"/>
      <c r="AC224" s="15">
        <f>VLOOKUP(AC$4,'Tüpoloogia tabel'!$C$1:$T$51,MATCH($A224,'Tüpoloogia tabel'!$C$1:$T$1,0),FALSE)</f>
        <v>3.1482352941176472</v>
      </c>
      <c r="AD224" s="15">
        <f>VLOOKUP(AD$4,'Tüpoloogia tabel'!$C$1:$T$51,MATCH($A224,'Tüpoloogia tabel'!$C$1:$T$1,0),FALSE)</f>
        <v>2.5</v>
      </c>
      <c r="AE224" s="15">
        <f>VLOOKUP(AE$4,'Tüpoloogia tabel'!$C$1:$T$51,MATCH($A224,'Tüpoloogia tabel'!$C$1:$T$1,0),FALSE)</f>
        <v>2.2000000000000002</v>
      </c>
      <c r="AF224" s="15">
        <f>VLOOKUP(AF$4,'Tüpoloogia tabel'!$C$1:$T$51,MATCH($A224,'Tüpoloogia tabel'!$C$1:$T$1,0),FALSE)</f>
        <v>12.516666666666667</v>
      </c>
      <c r="AG224" s="15">
        <f>VLOOKUP(AG$4,'Tüpoloogia tabel'!$C$1:$T$51,MATCH($A224,'Tüpoloogia tabel'!$C$1:$T$1,0),FALSE)</f>
        <v>14.829166666666667</v>
      </c>
      <c r="AH224" s="15">
        <f>(VLOOKUP(AH$4,'Tüpoloogia tabel'!$C$1:$T$51,MATCH($A224,'Tüpoloogia tabel'!$C$1:$T$1,0),FALSE))*E224</f>
        <v>12.5</v>
      </c>
      <c r="AI224" s="15">
        <f>(VLOOKUP(AI$4,'Tüpoloogia tabel'!$C$1:$T$51,MATCH($A224,'Tüpoloogia tabel'!$C$1:$T$1,0),FALSE))*D224*E224</f>
        <v>9225.5637254901958</v>
      </c>
      <c r="AJ224" s="15">
        <f t="shared" si="257"/>
        <v>143.66666666666669</v>
      </c>
      <c r="AK224" s="15">
        <f>VLOOKUP(AK$4,'Tüpoloogia tabel'!$C$1:$T$51,MATCH($A224,'Tüpoloogia tabel'!$C$1:$T$1,0),FALSE)</f>
        <v>1.1000000000000001</v>
      </c>
      <c r="AL224" s="15">
        <f>VLOOKUP(AL$4,'Tüpoloogia tabel'!$C$1:$T$51,MATCH($A224,'Tüpoloogia tabel'!$C$1:$T$1,0),FALSE)</f>
        <v>1.1000000000000001</v>
      </c>
      <c r="AM224" s="15">
        <f>VLOOKUP(AM$4,'Tüpoloogia tabel'!$C$1:$T$51,MATCH($A224,'Tüpoloogia tabel'!$C$1:$T$1,0),FALSE)</f>
        <v>0.7</v>
      </c>
      <c r="AN224" s="15">
        <f>VLOOKUP(AN$4,'Tüpoloogia tabel'!$C$1:$T$51,MATCH($A224,'Tüpoloogia tabel'!$C$1:$T$1,0),FALSE)</f>
        <v>0.7</v>
      </c>
      <c r="AO224" s="15">
        <f>VLOOKUP(AO$4,'Tüpoloogia tabel'!$C$1:$T$51,MATCH($A224,'Tüpoloogia tabel'!$C$1:$T$1,0),FALSE)</f>
        <v>1.1000000000000001</v>
      </c>
      <c r="AP224" s="15">
        <f>VLOOKUP(AP$4,'Tüpoloogia tabel'!$C$1:$T$51,MATCH($A224,'Tüpoloogia tabel'!$C$1:$T$1,0),FALSE)</f>
        <v>2</v>
      </c>
      <c r="AQ224" s="15">
        <f>VLOOKUP(AQ$4,'Tüpoloogia tabel'!$C$1:$T$51,MATCH($A224,'Tüpoloogia tabel'!$C$1:$T$1,0),FALSE)</f>
        <v>2.9000000000000021</v>
      </c>
      <c r="AR224" s="16">
        <f>VLOOKUP(AR$4,'Tüpoloogia tabel'!$C$1:$T$51,MATCH($A224,'Tüpoloogia tabel'!$C$1:$T$1,0),FALSE)</f>
        <v>1.17</v>
      </c>
      <c r="AS224" s="16">
        <f>VLOOKUP(AS$4,'Tüpoloogia tabel'!$C$1:$T$51,MATCH($A224,'Tüpoloogia tabel'!$C$1:$T$1,0),FALSE)</f>
        <v>0.49</v>
      </c>
      <c r="AT224" s="16">
        <f>VLOOKUP(AT$4,'Tüpoloogia tabel'!$C$1:$T$51,MATCH($A224,'Tüpoloogia tabel'!$C$1:$T$1,0),FALSE)</f>
        <v>0.49</v>
      </c>
      <c r="AU224" s="16">
        <f>VLOOKUP(AU$4,'Tüpoloogia tabel'!$C$1:$T$51,MATCH($A224,'Tüpoloogia tabel'!$C$1:$T$1,0),FALSE)</f>
        <v>0.15</v>
      </c>
      <c r="AV224" s="16">
        <f>VLOOKUP(AV$4,'Tüpoloogia tabel'!$C$1:$T$51,MATCH($A224,'Tüpoloogia tabel'!$C$1:$T$1,0),FALSE)</f>
        <v>0.5</v>
      </c>
      <c r="AW224" s="16">
        <f>VLOOKUP(AW$4,'Tüpoloogia tabel'!$C$1:$T$51,MATCH($A224,'Tüpoloogia tabel'!$C$1:$T$1,0),FALSE)</f>
        <v>0.77</v>
      </c>
      <c r="AX224" s="16">
        <f>VLOOKUP(AX$4,'Tüpoloogia tabel'!$C$1:$T$51,MATCH($A224,'Tüpoloogia tabel'!$C$1:$T$1,0),FALSE)</f>
        <v>1.03</v>
      </c>
      <c r="AY224" s="16">
        <f>VLOOKUP(AY$4,'Tüpoloogia tabel'!$C$1:$T$51,MATCH($A224,'Tüpoloogia tabel'!$C$1:$T$1,0),FALSE)</f>
        <v>7.0000000000000007E-2</v>
      </c>
      <c r="AZ224" s="16">
        <f>VLOOKUP(AZ$4,'Tüpoloogia tabel'!$C$1:$T$51,MATCH($A224,'Tüpoloogia tabel'!$C$1:$T$1,0),FALSE)</f>
        <v>6.1</v>
      </c>
      <c r="BA224" s="232">
        <f>VLOOKUP(BA$4,'Tüpoloogia tabel'!$C$1:$T$51,MATCH($A224,'Tüpoloogia tabel'!$C$1:$T$1,0),FALSE)</f>
        <v>0.25</v>
      </c>
      <c r="BB224" s="232">
        <f>VLOOKUP(BB$4,'Tüpoloogia tabel'!$C$1:$T$51,MATCH($A224,'Tüpoloogia tabel'!$C$1:$T$1,0),FALSE)</f>
        <v>0.4</v>
      </c>
      <c r="BC224" s="232">
        <f>VLOOKUP(BC$4,'Tüpoloogia tabel'!$C$1:$T$51,MATCH($A224,'Tüpoloogia tabel'!$C$1:$T$1,0),FALSE)</f>
        <v>0.35</v>
      </c>
      <c r="BD224" s="232">
        <f>VLOOKUP(BD$4,'Tüpoloogia tabel'!$C$1:$T$51,MATCH($A224,'Tüpoloogia tabel'!$C$1:$T$1,0),FALSE)</f>
        <v>0.25</v>
      </c>
      <c r="BE224" s="232">
        <f>VLOOKUP(BE$4,'Tüpoloogia tabel'!$C$1:$T$51,MATCH($A224,'Tüpoloogia tabel'!$C$1:$T$1,0),FALSE)</f>
        <v>0.22</v>
      </c>
      <c r="BF224" s="16">
        <f>VLOOKUP(BF$4,'Tüpoloogia tabel'!$C$1:$T$51,MATCH($A224,'Tüpoloogia tabel'!$C$1:$T$1,0),FALSE)</f>
        <v>1.7999999999999985</v>
      </c>
      <c r="BG224" s="16">
        <f>VLOOKUP(BG$4,'Tüpoloogia tabel'!$C$1:$T$51,MATCH($A224,'Tüpoloogia tabel'!$C$1:$T$1,0),FALSE)</f>
        <v>2.2000000000000015</v>
      </c>
      <c r="BH224" s="16">
        <f>VLOOKUP(BH$4,'Tüpoloogia tabel'!$C$1:$T$51,MATCH($A224,'Tüpoloogia tabel'!$C$1:$T$1,0),FALSE)</f>
        <v>1.4600000000000006</v>
      </c>
      <c r="BI224" s="16">
        <f>VLOOKUP(BI$4,'Tüpoloogia tabel'!$C$1:$T$51,MATCH($A224,'Tüpoloogia tabel'!$C$1:$T$1,0),FALSE)</f>
        <v>1.5793333333333326</v>
      </c>
      <c r="BJ224" s="16">
        <f>VLOOKUP(BJ$4,'Tüpoloogia tabel'!$C$1:$T$51,MATCH($A224,'Tüpoloogia tabel'!$C$1:$T$1,0),FALSE)</f>
        <v>0.8</v>
      </c>
      <c r="BK224" s="16">
        <f>VLOOKUP(BK$4,'Tüpoloogia tabel'!$C$1:$T$51,MATCH($A224,'Tüpoloogia tabel'!$C$1:$T$1,0),FALSE)</f>
        <v>2.0649999999999999</v>
      </c>
      <c r="BL224" s="216">
        <f t="shared" si="258"/>
        <v>11051.351556727474</v>
      </c>
      <c r="BM224" s="1">
        <v>4</v>
      </c>
      <c r="BN224" s="1">
        <v>0</v>
      </c>
      <c r="BO224" s="1">
        <f t="shared" si="259"/>
        <v>50</v>
      </c>
      <c r="BP224" s="217">
        <f t="shared" si="260"/>
        <v>143.66666666666669</v>
      </c>
      <c r="BQ224" s="217">
        <f t="shared" ref="BQ224:BS224" si="302">BP224</f>
        <v>143.66666666666669</v>
      </c>
      <c r="BR224" s="217">
        <f t="shared" si="302"/>
        <v>143.66666666666669</v>
      </c>
      <c r="BS224" s="217">
        <f t="shared" si="302"/>
        <v>143.66666666666669</v>
      </c>
      <c r="BT224" s="217">
        <f t="shared" si="262"/>
        <v>574.66666666666674</v>
      </c>
      <c r="BU224" s="217">
        <f t="shared" si="263"/>
        <v>2499.2647058823532</v>
      </c>
      <c r="BV224" s="217">
        <f t="shared" si="264"/>
        <v>2664.257043477895</v>
      </c>
      <c r="BW224" s="217">
        <f t="shared" si="265"/>
        <v>3424.0773067689433</v>
      </c>
      <c r="BX224" s="216">
        <f t="shared" si="266"/>
        <v>1.4026263916122004</v>
      </c>
      <c r="BY224" s="216">
        <f t="shared" si="281"/>
        <v>1691.5674282843138</v>
      </c>
      <c r="BZ224" s="216">
        <f t="shared" si="282"/>
        <v>16166.996291780732</v>
      </c>
      <c r="CA224" s="216">
        <f t="shared" si="283"/>
        <v>12742.918985011787</v>
      </c>
      <c r="CB224" s="218">
        <f t="shared" si="267"/>
        <v>4.1057186535463446</v>
      </c>
    </row>
    <row r="225" spans="1:80" x14ac:dyDescent="0.25">
      <c r="A225" s="248" t="s">
        <v>476</v>
      </c>
      <c r="B225" s="231" t="s">
        <v>753</v>
      </c>
      <c r="C225" s="231" t="s">
        <v>463</v>
      </c>
      <c r="D225" s="249">
        <v>5</v>
      </c>
      <c r="E225" s="249">
        <v>1</v>
      </c>
      <c r="F225" s="250"/>
      <c r="G225" s="15">
        <f>(VLOOKUP(G$4,'Tüpoloogia tabel'!$C$1:$T$51,MATCH($A225,'Tüpoloogia tabel'!$C$1:$T$1,0),FALSE))*D225</f>
        <v>922.55637254901967</v>
      </c>
      <c r="H225" s="15">
        <f>(VLOOKUP(H$4,'Tüpoloogia tabel'!$C$1:$T$51,MATCH($A225,'Tüpoloogia tabel'!$C$1:$T$1,0),FALSE))*D225*E225</f>
        <v>15.225490196078432</v>
      </c>
      <c r="I225" s="15">
        <f>(VLOOKUP(I$4,'Tüpoloogia tabel'!$C$1:$T$51,MATCH($A225,'Tüpoloogia tabel'!$C$1:$T$1,0),FALSE))*D225*E225</f>
        <v>48.985294117647058</v>
      </c>
      <c r="J225" s="15">
        <f>(VLOOKUP(J$4,'Tüpoloogia tabel'!$C$1:$T$51,MATCH($A225,'Tüpoloogia tabel'!$C$1:$T$1,0),FALSE))*D225*E225</f>
        <v>943.62647058823529</v>
      </c>
      <c r="K225" s="15">
        <f>(VLOOKUP(K$4,'Tüpoloogia tabel'!$C$1:$T$51,MATCH($A225,'Tüpoloogia tabel'!$C$1:$T$1,0),FALSE))*D225*E225</f>
        <v>775.92499999999984</v>
      </c>
      <c r="L225" s="244">
        <f>VLOOKUP(L$4,'Tüpoloogia tabel'!$C$1:$T$51,MATCH($A225,'Tüpoloogia tabel'!$C$1:$T$1,0),FALSE)</f>
        <v>29.411764705882355</v>
      </c>
      <c r="M225" s="228">
        <f>VLOOKUP(M$4,'Tüpoloogia tabel'!$C$1:$T$51,MATCH($A225,'Tüpoloogia tabel'!$C$1:$T$1,0),FALSE)</f>
        <v>0</v>
      </c>
      <c r="N225" s="228">
        <f>VLOOKUP(N$4,'Tüpoloogia tabel'!$C$1:$T$51,MATCH($A225,'Tüpoloogia tabel'!$C$1:$T$1,0),FALSE)</f>
        <v>100</v>
      </c>
      <c r="O225" s="245">
        <f>VLOOKUP(O$4,'Tüpoloogia tabel'!$C$1:$T$51,MATCH($A225,'Tüpoloogia tabel'!$C$1:$T$1,0),FALSE)</f>
        <v>0.26808190500004819</v>
      </c>
      <c r="P225" s="228">
        <f>VLOOKUP(P$4,'Tüpoloogia tabel'!$C$1:$T$51,MATCH($A225,'Tüpoloogia tabel'!$C$1:$T$1,0),FALSE)</f>
        <v>76.470588235294116</v>
      </c>
      <c r="Q225" s="335">
        <f t="shared" si="251"/>
        <v>395.7625000000001</v>
      </c>
      <c r="R225" s="336">
        <f t="shared" si="279"/>
        <v>269.86573507241849</v>
      </c>
      <c r="S225" s="14">
        <f t="shared" si="252"/>
        <v>922.55637254901967</v>
      </c>
      <c r="T225" s="336">
        <f t="shared" si="253"/>
        <v>922.55637254901967</v>
      </c>
      <c r="U225" s="4">
        <f t="shared" si="254"/>
        <v>19.799999999999997</v>
      </c>
      <c r="V225" s="337">
        <f t="shared" si="255"/>
        <v>106.0967649275816</v>
      </c>
      <c r="W225" s="338">
        <f t="shared" si="256"/>
        <v>3.4775637096335417</v>
      </c>
      <c r="X225" s="228">
        <f>VLOOKUP(X$4,'Tüpoloogia tabel'!$C$1:$T$51,MATCH($A225,'Tüpoloogia tabel'!$C$1:$T$1,0),FALSE)</f>
        <v>195.6875</v>
      </c>
      <c r="Y225" s="228">
        <f>VLOOKUP(Y$4,'Tüpoloogia tabel'!$C$1:$T$51,MATCH($A225,'Tüpoloogia tabel'!$C$1:$T$1,0),FALSE)</f>
        <v>134.375</v>
      </c>
      <c r="Z225" s="229">
        <f>VLOOKUP(Z$4,'Tüpoloogia tabel'!$C$1:$T$51,MATCH($A225,'Tüpoloogia tabel'!$C$1:$T$1,0),FALSE)</f>
        <v>32.625</v>
      </c>
      <c r="AA225" s="235"/>
      <c r="AB225" s="235"/>
      <c r="AC225" s="15">
        <f>VLOOKUP(AC$4,'Tüpoloogia tabel'!$C$1:$T$51,MATCH($A225,'Tüpoloogia tabel'!$C$1:$T$1,0),FALSE)</f>
        <v>3.1482352941176472</v>
      </c>
      <c r="AD225" s="15">
        <f>VLOOKUP(AD$4,'Tüpoloogia tabel'!$C$1:$T$51,MATCH($A225,'Tüpoloogia tabel'!$C$1:$T$1,0),FALSE)</f>
        <v>2.5</v>
      </c>
      <c r="AE225" s="15">
        <f>VLOOKUP(AE$4,'Tüpoloogia tabel'!$C$1:$T$51,MATCH($A225,'Tüpoloogia tabel'!$C$1:$T$1,0),FALSE)</f>
        <v>2.2000000000000002</v>
      </c>
      <c r="AF225" s="15">
        <f>VLOOKUP(AF$4,'Tüpoloogia tabel'!$C$1:$T$51,MATCH($A225,'Tüpoloogia tabel'!$C$1:$T$1,0),FALSE)</f>
        <v>12.516666666666667</v>
      </c>
      <c r="AG225" s="15">
        <f>VLOOKUP(AG$4,'Tüpoloogia tabel'!$C$1:$T$51,MATCH($A225,'Tüpoloogia tabel'!$C$1:$T$1,0),FALSE)</f>
        <v>14.829166666666667</v>
      </c>
      <c r="AH225" s="15">
        <f>(VLOOKUP(AH$4,'Tüpoloogia tabel'!$C$1:$T$51,MATCH($A225,'Tüpoloogia tabel'!$C$1:$T$1,0),FALSE))*E225</f>
        <v>2.5</v>
      </c>
      <c r="AI225" s="15">
        <f>(VLOOKUP(AI$4,'Tüpoloogia tabel'!$C$1:$T$51,MATCH($A225,'Tüpoloogia tabel'!$C$1:$T$1,0),FALSE))*D225*E225</f>
        <v>2306.3909313725489</v>
      </c>
      <c r="AJ225" s="15">
        <f t="shared" si="257"/>
        <v>173.32500000000002</v>
      </c>
      <c r="AK225" s="15">
        <f>VLOOKUP(AK$4,'Tüpoloogia tabel'!$C$1:$T$51,MATCH($A225,'Tüpoloogia tabel'!$C$1:$T$1,0),FALSE)</f>
        <v>1.1000000000000001</v>
      </c>
      <c r="AL225" s="15">
        <f>VLOOKUP(AL$4,'Tüpoloogia tabel'!$C$1:$T$51,MATCH($A225,'Tüpoloogia tabel'!$C$1:$T$1,0),FALSE)</f>
        <v>1.1000000000000001</v>
      </c>
      <c r="AM225" s="15">
        <f>VLOOKUP(AM$4,'Tüpoloogia tabel'!$C$1:$T$51,MATCH($A225,'Tüpoloogia tabel'!$C$1:$T$1,0),FALSE)</f>
        <v>0.7</v>
      </c>
      <c r="AN225" s="15">
        <f>VLOOKUP(AN$4,'Tüpoloogia tabel'!$C$1:$T$51,MATCH($A225,'Tüpoloogia tabel'!$C$1:$T$1,0),FALSE)</f>
        <v>0.7</v>
      </c>
      <c r="AO225" s="15">
        <f>VLOOKUP(AO$4,'Tüpoloogia tabel'!$C$1:$T$51,MATCH($A225,'Tüpoloogia tabel'!$C$1:$T$1,0),FALSE)</f>
        <v>1.1000000000000001</v>
      </c>
      <c r="AP225" s="15">
        <f>VLOOKUP(AP$4,'Tüpoloogia tabel'!$C$1:$T$51,MATCH($A225,'Tüpoloogia tabel'!$C$1:$T$1,0),FALSE)</f>
        <v>2</v>
      </c>
      <c r="AQ225" s="15">
        <f>VLOOKUP(AQ$4,'Tüpoloogia tabel'!$C$1:$T$51,MATCH($A225,'Tüpoloogia tabel'!$C$1:$T$1,0),FALSE)</f>
        <v>2.9000000000000021</v>
      </c>
      <c r="AR225" s="16">
        <f>VLOOKUP(AR$4,'Tüpoloogia tabel'!$C$1:$T$51,MATCH($A225,'Tüpoloogia tabel'!$C$1:$T$1,0),FALSE)</f>
        <v>1.17</v>
      </c>
      <c r="AS225" s="16">
        <f>VLOOKUP(AS$4,'Tüpoloogia tabel'!$C$1:$T$51,MATCH($A225,'Tüpoloogia tabel'!$C$1:$T$1,0),FALSE)</f>
        <v>0.49</v>
      </c>
      <c r="AT225" s="16">
        <f>VLOOKUP(AT$4,'Tüpoloogia tabel'!$C$1:$T$51,MATCH($A225,'Tüpoloogia tabel'!$C$1:$T$1,0),FALSE)</f>
        <v>0.49</v>
      </c>
      <c r="AU225" s="16">
        <f>VLOOKUP(AU$4,'Tüpoloogia tabel'!$C$1:$T$51,MATCH($A225,'Tüpoloogia tabel'!$C$1:$T$1,0),FALSE)</f>
        <v>0.15</v>
      </c>
      <c r="AV225" s="16">
        <f>VLOOKUP(AV$4,'Tüpoloogia tabel'!$C$1:$T$51,MATCH($A225,'Tüpoloogia tabel'!$C$1:$T$1,0),FALSE)</f>
        <v>0.5</v>
      </c>
      <c r="AW225" s="16">
        <f>VLOOKUP(AW$4,'Tüpoloogia tabel'!$C$1:$T$51,MATCH($A225,'Tüpoloogia tabel'!$C$1:$T$1,0),FALSE)</f>
        <v>0.77</v>
      </c>
      <c r="AX225" s="16">
        <f>VLOOKUP(AX$4,'Tüpoloogia tabel'!$C$1:$T$51,MATCH($A225,'Tüpoloogia tabel'!$C$1:$T$1,0),FALSE)</f>
        <v>1.03</v>
      </c>
      <c r="AY225" s="16">
        <f>VLOOKUP(AY$4,'Tüpoloogia tabel'!$C$1:$T$51,MATCH($A225,'Tüpoloogia tabel'!$C$1:$T$1,0),FALSE)</f>
        <v>7.0000000000000007E-2</v>
      </c>
      <c r="AZ225" s="16">
        <f>VLOOKUP(AZ$4,'Tüpoloogia tabel'!$C$1:$T$51,MATCH($A225,'Tüpoloogia tabel'!$C$1:$T$1,0),FALSE)</f>
        <v>6.1</v>
      </c>
      <c r="BA225" s="232">
        <f>VLOOKUP(BA$4,'Tüpoloogia tabel'!$C$1:$T$51,MATCH($A225,'Tüpoloogia tabel'!$C$1:$T$1,0),FALSE)</f>
        <v>0.25</v>
      </c>
      <c r="BB225" s="232">
        <f>VLOOKUP(BB$4,'Tüpoloogia tabel'!$C$1:$T$51,MATCH($A225,'Tüpoloogia tabel'!$C$1:$T$1,0),FALSE)</f>
        <v>0.4</v>
      </c>
      <c r="BC225" s="232">
        <f>VLOOKUP(BC$4,'Tüpoloogia tabel'!$C$1:$T$51,MATCH($A225,'Tüpoloogia tabel'!$C$1:$T$1,0),FALSE)</f>
        <v>0.35</v>
      </c>
      <c r="BD225" s="232">
        <f>VLOOKUP(BD$4,'Tüpoloogia tabel'!$C$1:$T$51,MATCH($A225,'Tüpoloogia tabel'!$C$1:$T$1,0),FALSE)</f>
        <v>0.25</v>
      </c>
      <c r="BE225" s="232">
        <f>VLOOKUP(BE$4,'Tüpoloogia tabel'!$C$1:$T$51,MATCH($A225,'Tüpoloogia tabel'!$C$1:$T$1,0),FALSE)</f>
        <v>0.22</v>
      </c>
      <c r="BF225" s="16">
        <f>VLOOKUP(BF$4,'Tüpoloogia tabel'!$C$1:$T$51,MATCH($A225,'Tüpoloogia tabel'!$C$1:$T$1,0),FALSE)</f>
        <v>1.7999999999999985</v>
      </c>
      <c r="BG225" s="16">
        <f>VLOOKUP(BG$4,'Tüpoloogia tabel'!$C$1:$T$51,MATCH($A225,'Tüpoloogia tabel'!$C$1:$T$1,0),FALSE)</f>
        <v>2.2000000000000015</v>
      </c>
      <c r="BH225" s="16">
        <f>VLOOKUP(BH$4,'Tüpoloogia tabel'!$C$1:$T$51,MATCH($A225,'Tüpoloogia tabel'!$C$1:$T$1,0),FALSE)</f>
        <v>1.4600000000000006</v>
      </c>
      <c r="BI225" s="16">
        <f>VLOOKUP(BI$4,'Tüpoloogia tabel'!$C$1:$T$51,MATCH($A225,'Tüpoloogia tabel'!$C$1:$T$1,0),FALSE)</f>
        <v>1.5793333333333326</v>
      </c>
      <c r="BJ225" s="16">
        <f>VLOOKUP(BJ$4,'Tüpoloogia tabel'!$C$1:$T$51,MATCH($A225,'Tüpoloogia tabel'!$C$1:$T$1,0),FALSE)</f>
        <v>0.8</v>
      </c>
      <c r="BK225" s="16">
        <f>VLOOKUP(BK$4,'Tüpoloogia tabel'!$C$1:$T$51,MATCH($A225,'Tüpoloogia tabel'!$C$1:$T$1,0),FALSE)</f>
        <v>2.0649999999999999</v>
      </c>
      <c r="BL225" s="216">
        <f t="shared" si="258"/>
        <v>2188.0279560375429</v>
      </c>
      <c r="BM225" s="1">
        <v>4</v>
      </c>
      <c r="BN225" s="1">
        <v>0</v>
      </c>
      <c r="BO225" s="1">
        <f t="shared" si="259"/>
        <v>10</v>
      </c>
      <c r="BP225" s="217">
        <f t="shared" si="260"/>
        <v>173.32500000000002</v>
      </c>
      <c r="BQ225" s="217">
        <f t="shared" ref="BQ225:BS225" si="303">BP225</f>
        <v>173.32500000000002</v>
      </c>
      <c r="BR225" s="217">
        <f t="shared" si="303"/>
        <v>173.32500000000002</v>
      </c>
      <c r="BS225" s="217">
        <f t="shared" si="303"/>
        <v>173.32500000000002</v>
      </c>
      <c r="BT225" s="217">
        <f t="shared" si="262"/>
        <v>0</v>
      </c>
      <c r="BU225" s="217">
        <f t="shared" si="263"/>
        <v>134.96323529411765</v>
      </c>
      <c r="BV225" s="217">
        <f t="shared" si="264"/>
        <v>139.84721352424427</v>
      </c>
      <c r="BW225" s="217">
        <f t="shared" si="265"/>
        <v>356.35868729963835</v>
      </c>
      <c r="BX225" s="216">
        <f t="shared" si="266"/>
        <v>0.12764674797696859</v>
      </c>
      <c r="BY225" s="216">
        <f t="shared" si="281"/>
        <v>153.94197806022413</v>
      </c>
      <c r="BZ225" s="216">
        <f t="shared" si="282"/>
        <v>2698.3286213974052</v>
      </c>
      <c r="CA225" s="216">
        <f t="shared" si="283"/>
        <v>2341.9699340977672</v>
      </c>
      <c r="CB225" s="218">
        <f t="shared" si="267"/>
        <v>3.0182942089735061</v>
      </c>
    </row>
    <row r="226" spans="1:80" x14ac:dyDescent="0.25">
      <c r="A226" s="248" t="s">
        <v>476</v>
      </c>
      <c r="B226" s="231" t="s">
        <v>754</v>
      </c>
      <c r="C226" s="231" t="s">
        <v>463</v>
      </c>
      <c r="D226" s="249">
        <v>5</v>
      </c>
      <c r="E226" s="249">
        <v>2</v>
      </c>
      <c r="F226" s="250"/>
      <c r="G226" s="15">
        <f>(VLOOKUP(G$4,'Tüpoloogia tabel'!$C$1:$T$51,MATCH($A226,'Tüpoloogia tabel'!$C$1:$T$1,0),FALSE))*D226</f>
        <v>922.55637254901967</v>
      </c>
      <c r="H226" s="15">
        <f>(VLOOKUP(H$4,'Tüpoloogia tabel'!$C$1:$T$51,MATCH($A226,'Tüpoloogia tabel'!$C$1:$T$1,0),FALSE))*D226*E226</f>
        <v>30.450980392156865</v>
      </c>
      <c r="I226" s="15">
        <f>(VLOOKUP(I$4,'Tüpoloogia tabel'!$C$1:$T$51,MATCH($A226,'Tüpoloogia tabel'!$C$1:$T$1,0),FALSE))*D226*E226</f>
        <v>97.970588235294116</v>
      </c>
      <c r="J226" s="15">
        <f>(VLOOKUP(J$4,'Tüpoloogia tabel'!$C$1:$T$51,MATCH($A226,'Tüpoloogia tabel'!$C$1:$T$1,0),FALSE))*D226*E226</f>
        <v>1887.2529411764706</v>
      </c>
      <c r="K226" s="15">
        <f>(VLOOKUP(K$4,'Tüpoloogia tabel'!$C$1:$T$51,MATCH($A226,'Tüpoloogia tabel'!$C$1:$T$1,0),FALSE))*D226*E226</f>
        <v>1551.8499999999997</v>
      </c>
      <c r="L226" s="244">
        <f>VLOOKUP(L$4,'Tüpoloogia tabel'!$C$1:$T$51,MATCH($A226,'Tüpoloogia tabel'!$C$1:$T$1,0),FALSE)</f>
        <v>29.411764705882355</v>
      </c>
      <c r="M226" s="228">
        <f>VLOOKUP(M$4,'Tüpoloogia tabel'!$C$1:$T$51,MATCH($A226,'Tüpoloogia tabel'!$C$1:$T$1,0),FALSE)</f>
        <v>0</v>
      </c>
      <c r="N226" s="228">
        <f>VLOOKUP(N$4,'Tüpoloogia tabel'!$C$1:$T$51,MATCH($A226,'Tüpoloogia tabel'!$C$1:$T$1,0),FALSE)</f>
        <v>100</v>
      </c>
      <c r="O226" s="245">
        <f>VLOOKUP(O$4,'Tüpoloogia tabel'!$C$1:$T$51,MATCH($A226,'Tüpoloogia tabel'!$C$1:$T$1,0),FALSE)</f>
        <v>0.26808190500004819</v>
      </c>
      <c r="P226" s="228">
        <f>VLOOKUP(P$4,'Tüpoloogia tabel'!$C$1:$T$51,MATCH($A226,'Tüpoloogia tabel'!$C$1:$T$1,0),FALSE)</f>
        <v>76.470588235294116</v>
      </c>
      <c r="Q226" s="335">
        <f t="shared" si="251"/>
        <v>1532.9833333333336</v>
      </c>
      <c r="R226" s="336">
        <f t="shared" ref="R226:R289" si="304">Q226-U226-V226</f>
        <v>1102.2182410000096</v>
      </c>
      <c r="S226" s="14">
        <f t="shared" si="252"/>
        <v>922.55637254901967</v>
      </c>
      <c r="T226" s="336">
        <f t="shared" si="253"/>
        <v>922.55637254901967</v>
      </c>
      <c r="U226" s="4">
        <f t="shared" si="254"/>
        <v>19.799999999999997</v>
      </c>
      <c r="V226" s="337">
        <f t="shared" si="255"/>
        <v>410.96509233332392</v>
      </c>
      <c r="W226" s="338">
        <f t="shared" si="256"/>
        <v>3.216465177722676</v>
      </c>
      <c r="X226" s="228">
        <f>VLOOKUP(X$4,'Tüpoloogia tabel'!$C$1:$T$51,MATCH($A226,'Tüpoloogia tabel'!$C$1:$T$1,0),FALSE)</f>
        <v>195.6875</v>
      </c>
      <c r="Y226" s="228">
        <f>VLOOKUP(Y$4,'Tüpoloogia tabel'!$C$1:$T$51,MATCH($A226,'Tüpoloogia tabel'!$C$1:$T$1,0),FALSE)</f>
        <v>134.375</v>
      </c>
      <c r="Z226" s="229">
        <f>VLOOKUP(Z$4,'Tüpoloogia tabel'!$C$1:$T$51,MATCH($A226,'Tüpoloogia tabel'!$C$1:$T$1,0),FALSE)</f>
        <v>32.625</v>
      </c>
      <c r="AA226" s="235"/>
      <c r="AB226" s="235"/>
      <c r="AC226" s="15">
        <f>VLOOKUP(AC$4,'Tüpoloogia tabel'!$C$1:$T$51,MATCH($A226,'Tüpoloogia tabel'!$C$1:$T$1,0),FALSE)</f>
        <v>3.1482352941176472</v>
      </c>
      <c r="AD226" s="15">
        <f>VLOOKUP(AD$4,'Tüpoloogia tabel'!$C$1:$T$51,MATCH($A226,'Tüpoloogia tabel'!$C$1:$T$1,0),FALSE)</f>
        <v>2.5</v>
      </c>
      <c r="AE226" s="15">
        <f>VLOOKUP(AE$4,'Tüpoloogia tabel'!$C$1:$T$51,MATCH($A226,'Tüpoloogia tabel'!$C$1:$T$1,0),FALSE)</f>
        <v>2.2000000000000002</v>
      </c>
      <c r="AF226" s="15">
        <f>VLOOKUP(AF$4,'Tüpoloogia tabel'!$C$1:$T$51,MATCH($A226,'Tüpoloogia tabel'!$C$1:$T$1,0),FALSE)</f>
        <v>12.516666666666667</v>
      </c>
      <c r="AG226" s="15">
        <f>VLOOKUP(AG$4,'Tüpoloogia tabel'!$C$1:$T$51,MATCH($A226,'Tüpoloogia tabel'!$C$1:$T$1,0),FALSE)</f>
        <v>14.829166666666667</v>
      </c>
      <c r="AH226" s="15">
        <f>(VLOOKUP(AH$4,'Tüpoloogia tabel'!$C$1:$T$51,MATCH($A226,'Tüpoloogia tabel'!$C$1:$T$1,0),FALSE))*E226</f>
        <v>5</v>
      </c>
      <c r="AI226" s="15">
        <f>(VLOOKUP(AI$4,'Tüpoloogia tabel'!$C$1:$T$51,MATCH($A226,'Tüpoloogia tabel'!$C$1:$T$1,0),FALSE))*D226*E226</f>
        <v>4612.7818627450979</v>
      </c>
      <c r="AJ226" s="15">
        <f t="shared" si="257"/>
        <v>173.32500000000002</v>
      </c>
      <c r="AK226" s="15">
        <f>VLOOKUP(AK$4,'Tüpoloogia tabel'!$C$1:$T$51,MATCH($A226,'Tüpoloogia tabel'!$C$1:$T$1,0),FALSE)</f>
        <v>1.1000000000000001</v>
      </c>
      <c r="AL226" s="15">
        <f>VLOOKUP(AL$4,'Tüpoloogia tabel'!$C$1:$T$51,MATCH($A226,'Tüpoloogia tabel'!$C$1:$T$1,0),FALSE)</f>
        <v>1.1000000000000001</v>
      </c>
      <c r="AM226" s="15">
        <f>VLOOKUP(AM$4,'Tüpoloogia tabel'!$C$1:$T$51,MATCH($A226,'Tüpoloogia tabel'!$C$1:$T$1,0),FALSE)</f>
        <v>0.7</v>
      </c>
      <c r="AN226" s="15">
        <f>VLOOKUP(AN$4,'Tüpoloogia tabel'!$C$1:$T$51,MATCH($A226,'Tüpoloogia tabel'!$C$1:$T$1,0),FALSE)</f>
        <v>0.7</v>
      </c>
      <c r="AO226" s="15">
        <f>VLOOKUP(AO$4,'Tüpoloogia tabel'!$C$1:$T$51,MATCH($A226,'Tüpoloogia tabel'!$C$1:$T$1,0),FALSE)</f>
        <v>1.1000000000000001</v>
      </c>
      <c r="AP226" s="15">
        <f>VLOOKUP(AP$4,'Tüpoloogia tabel'!$C$1:$T$51,MATCH($A226,'Tüpoloogia tabel'!$C$1:$T$1,0),FALSE)</f>
        <v>2</v>
      </c>
      <c r="AQ226" s="15">
        <f>VLOOKUP(AQ$4,'Tüpoloogia tabel'!$C$1:$T$51,MATCH($A226,'Tüpoloogia tabel'!$C$1:$T$1,0),FALSE)</f>
        <v>2.9000000000000021</v>
      </c>
      <c r="AR226" s="16">
        <f>VLOOKUP(AR$4,'Tüpoloogia tabel'!$C$1:$T$51,MATCH($A226,'Tüpoloogia tabel'!$C$1:$T$1,0),FALSE)</f>
        <v>1.17</v>
      </c>
      <c r="AS226" s="16">
        <f>VLOOKUP(AS$4,'Tüpoloogia tabel'!$C$1:$T$51,MATCH($A226,'Tüpoloogia tabel'!$C$1:$T$1,0),FALSE)</f>
        <v>0.49</v>
      </c>
      <c r="AT226" s="16">
        <f>VLOOKUP(AT$4,'Tüpoloogia tabel'!$C$1:$T$51,MATCH($A226,'Tüpoloogia tabel'!$C$1:$T$1,0),FALSE)</f>
        <v>0.49</v>
      </c>
      <c r="AU226" s="16">
        <f>VLOOKUP(AU$4,'Tüpoloogia tabel'!$C$1:$T$51,MATCH($A226,'Tüpoloogia tabel'!$C$1:$T$1,0),FALSE)</f>
        <v>0.15</v>
      </c>
      <c r="AV226" s="16">
        <f>VLOOKUP(AV$4,'Tüpoloogia tabel'!$C$1:$T$51,MATCH($A226,'Tüpoloogia tabel'!$C$1:$T$1,0),FALSE)</f>
        <v>0.5</v>
      </c>
      <c r="AW226" s="16">
        <f>VLOOKUP(AW$4,'Tüpoloogia tabel'!$C$1:$T$51,MATCH($A226,'Tüpoloogia tabel'!$C$1:$T$1,0),FALSE)</f>
        <v>0.77</v>
      </c>
      <c r="AX226" s="16">
        <f>VLOOKUP(AX$4,'Tüpoloogia tabel'!$C$1:$T$51,MATCH($A226,'Tüpoloogia tabel'!$C$1:$T$1,0),FALSE)</f>
        <v>1.03</v>
      </c>
      <c r="AY226" s="16">
        <f>VLOOKUP(AY$4,'Tüpoloogia tabel'!$C$1:$T$51,MATCH($A226,'Tüpoloogia tabel'!$C$1:$T$1,0),FALSE)</f>
        <v>7.0000000000000007E-2</v>
      </c>
      <c r="AZ226" s="16">
        <f>VLOOKUP(AZ$4,'Tüpoloogia tabel'!$C$1:$T$51,MATCH($A226,'Tüpoloogia tabel'!$C$1:$T$1,0),FALSE)</f>
        <v>6.1</v>
      </c>
      <c r="BA226" s="232">
        <f>VLOOKUP(BA$4,'Tüpoloogia tabel'!$C$1:$T$51,MATCH($A226,'Tüpoloogia tabel'!$C$1:$T$1,0),FALSE)</f>
        <v>0.25</v>
      </c>
      <c r="BB226" s="232">
        <f>VLOOKUP(BB$4,'Tüpoloogia tabel'!$C$1:$T$51,MATCH($A226,'Tüpoloogia tabel'!$C$1:$T$1,0),FALSE)</f>
        <v>0.4</v>
      </c>
      <c r="BC226" s="232">
        <f>VLOOKUP(BC$4,'Tüpoloogia tabel'!$C$1:$T$51,MATCH($A226,'Tüpoloogia tabel'!$C$1:$T$1,0),FALSE)</f>
        <v>0.35</v>
      </c>
      <c r="BD226" s="232">
        <f>VLOOKUP(BD$4,'Tüpoloogia tabel'!$C$1:$T$51,MATCH($A226,'Tüpoloogia tabel'!$C$1:$T$1,0),FALSE)</f>
        <v>0.25</v>
      </c>
      <c r="BE226" s="232">
        <f>VLOOKUP(BE$4,'Tüpoloogia tabel'!$C$1:$T$51,MATCH($A226,'Tüpoloogia tabel'!$C$1:$T$1,0),FALSE)</f>
        <v>0.22</v>
      </c>
      <c r="BF226" s="16">
        <f>VLOOKUP(BF$4,'Tüpoloogia tabel'!$C$1:$T$51,MATCH($A226,'Tüpoloogia tabel'!$C$1:$T$1,0),FALSE)</f>
        <v>1.7999999999999985</v>
      </c>
      <c r="BG226" s="16">
        <f>VLOOKUP(BG$4,'Tüpoloogia tabel'!$C$1:$T$51,MATCH($A226,'Tüpoloogia tabel'!$C$1:$T$1,0),FALSE)</f>
        <v>2.2000000000000015</v>
      </c>
      <c r="BH226" s="16">
        <f>VLOOKUP(BH$4,'Tüpoloogia tabel'!$C$1:$T$51,MATCH($A226,'Tüpoloogia tabel'!$C$1:$T$1,0),FALSE)</f>
        <v>1.4600000000000006</v>
      </c>
      <c r="BI226" s="16">
        <f>VLOOKUP(BI$4,'Tüpoloogia tabel'!$C$1:$T$51,MATCH($A226,'Tüpoloogia tabel'!$C$1:$T$1,0),FALSE)</f>
        <v>1.5793333333333326</v>
      </c>
      <c r="BJ226" s="16">
        <f>VLOOKUP(BJ$4,'Tüpoloogia tabel'!$C$1:$T$51,MATCH($A226,'Tüpoloogia tabel'!$C$1:$T$1,0),FALSE)</f>
        <v>0.8</v>
      </c>
      <c r="BK226" s="16">
        <f>VLOOKUP(BK$4,'Tüpoloogia tabel'!$C$1:$T$51,MATCH($A226,'Tüpoloogia tabel'!$C$1:$T$1,0),FALSE)</f>
        <v>2.0649999999999999</v>
      </c>
      <c r="BL226" s="216">
        <f t="shared" si="258"/>
        <v>3652.3787018882304</v>
      </c>
      <c r="BM226" s="1">
        <v>4</v>
      </c>
      <c r="BN226" s="1">
        <v>0</v>
      </c>
      <c r="BO226" s="1">
        <f t="shared" si="259"/>
        <v>20</v>
      </c>
      <c r="BP226" s="217">
        <f t="shared" si="260"/>
        <v>173.32500000000002</v>
      </c>
      <c r="BQ226" s="217">
        <f t="shared" ref="BQ226:BS226" si="305">BP226</f>
        <v>173.32500000000002</v>
      </c>
      <c r="BR226" s="217">
        <f t="shared" si="305"/>
        <v>173.32500000000002</v>
      </c>
      <c r="BS226" s="217">
        <f t="shared" si="305"/>
        <v>173.32500000000002</v>
      </c>
      <c r="BT226" s="217">
        <f t="shared" si="262"/>
        <v>173.32500000000002</v>
      </c>
      <c r="BU226" s="217">
        <f t="shared" si="263"/>
        <v>514.85294117647061</v>
      </c>
      <c r="BV226" s="217">
        <f t="shared" si="264"/>
        <v>541.69722382937834</v>
      </c>
      <c r="BW226" s="217">
        <f t="shared" si="265"/>
        <v>920.93483507982126</v>
      </c>
      <c r="BX226" s="216">
        <f t="shared" si="266"/>
        <v>0.34673130106209149</v>
      </c>
      <c r="BY226" s="216">
        <f t="shared" si="281"/>
        <v>418.15794908088236</v>
      </c>
      <c r="BZ226" s="216">
        <f t="shared" ref="BZ226:BZ289" si="306">(BY226+BW226+BL226)</f>
        <v>4991.4714860489339</v>
      </c>
      <c r="CA226" s="216">
        <f t="shared" ref="CA226:CA289" si="307">(BY226+BL226)</f>
        <v>4070.5366509691125</v>
      </c>
      <c r="CB226" s="218">
        <f t="shared" si="267"/>
        <v>2.6230219743977274</v>
      </c>
    </row>
    <row r="227" spans="1:80" x14ac:dyDescent="0.25">
      <c r="A227" s="248" t="s">
        <v>476</v>
      </c>
      <c r="B227" s="231" t="s">
        <v>755</v>
      </c>
      <c r="C227" s="231" t="s">
        <v>463</v>
      </c>
      <c r="D227" s="249">
        <v>5</v>
      </c>
      <c r="E227" s="249">
        <v>3</v>
      </c>
      <c r="F227" s="250"/>
      <c r="G227" s="15">
        <f>(VLOOKUP(G$4,'Tüpoloogia tabel'!$C$1:$T$51,MATCH($A227,'Tüpoloogia tabel'!$C$1:$T$1,0),FALSE))*D227</f>
        <v>922.55637254901967</v>
      </c>
      <c r="H227" s="15">
        <f>(VLOOKUP(H$4,'Tüpoloogia tabel'!$C$1:$T$51,MATCH($A227,'Tüpoloogia tabel'!$C$1:$T$1,0),FALSE))*D227*E227</f>
        <v>45.676470588235297</v>
      </c>
      <c r="I227" s="15">
        <f>(VLOOKUP(I$4,'Tüpoloogia tabel'!$C$1:$T$51,MATCH($A227,'Tüpoloogia tabel'!$C$1:$T$1,0),FALSE))*D227*E227</f>
        <v>146.95588235294116</v>
      </c>
      <c r="J227" s="15">
        <f>(VLOOKUP(J$4,'Tüpoloogia tabel'!$C$1:$T$51,MATCH($A227,'Tüpoloogia tabel'!$C$1:$T$1,0),FALSE))*D227*E227</f>
        <v>2830.8794117647058</v>
      </c>
      <c r="K227" s="15">
        <f>(VLOOKUP(K$4,'Tüpoloogia tabel'!$C$1:$T$51,MATCH($A227,'Tüpoloogia tabel'!$C$1:$T$1,0),FALSE))*D227*E227</f>
        <v>2327.7749999999996</v>
      </c>
      <c r="L227" s="244">
        <f>VLOOKUP(L$4,'Tüpoloogia tabel'!$C$1:$T$51,MATCH($A227,'Tüpoloogia tabel'!$C$1:$T$1,0),FALSE)</f>
        <v>29.411764705882355</v>
      </c>
      <c r="M227" s="228">
        <f>VLOOKUP(M$4,'Tüpoloogia tabel'!$C$1:$T$51,MATCH($A227,'Tüpoloogia tabel'!$C$1:$T$1,0),FALSE)</f>
        <v>0</v>
      </c>
      <c r="N227" s="228">
        <f>VLOOKUP(N$4,'Tüpoloogia tabel'!$C$1:$T$51,MATCH($A227,'Tüpoloogia tabel'!$C$1:$T$1,0),FALSE)</f>
        <v>100</v>
      </c>
      <c r="O227" s="245">
        <f>VLOOKUP(O$4,'Tüpoloogia tabel'!$C$1:$T$51,MATCH($A227,'Tüpoloogia tabel'!$C$1:$T$1,0),FALSE)</f>
        <v>0.26808190500004819</v>
      </c>
      <c r="P227" s="228">
        <f>VLOOKUP(P$4,'Tüpoloogia tabel'!$C$1:$T$51,MATCH($A227,'Tüpoloogia tabel'!$C$1:$T$1,0),FALSE)</f>
        <v>76.470588235294116</v>
      </c>
      <c r="Q227" s="335">
        <f t="shared" si="251"/>
        <v>3411.6625000000008</v>
      </c>
      <c r="R227" s="336">
        <f t="shared" si="304"/>
        <v>2477.2575177827734</v>
      </c>
      <c r="S227" s="14">
        <f t="shared" si="252"/>
        <v>922.55637254901967</v>
      </c>
      <c r="T227" s="336">
        <f t="shared" si="253"/>
        <v>922.55637254901967</v>
      </c>
      <c r="U227" s="4">
        <f t="shared" si="254"/>
        <v>19.799999999999997</v>
      </c>
      <c r="V227" s="337">
        <f t="shared" si="255"/>
        <v>914.60498221722719</v>
      </c>
      <c r="W227" s="338">
        <f t="shared" si="256"/>
        <v>3.7431868535774462</v>
      </c>
      <c r="X227" s="228">
        <f>VLOOKUP(X$4,'Tüpoloogia tabel'!$C$1:$T$51,MATCH($A227,'Tüpoloogia tabel'!$C$1:$T$1,0),FALSE)</f>
        <v>195.6875</v>
      </c>
      <c r="Y227" s="228">
        <f>VLOOKUP(Y$4,'Tüpoloogia tabel'!$C$1:$T$51,MATCH($A227,'Tüpoloogia tabel'!$C$1:$T$1,0),FALSE)</f>
        <v>134.375</v>
      </c>
      <c r="Z227" s="229">
        <f>VLOOKUP(Z$4,'Tüpoloogia tabel'!$C$1:$T$51,MATCH($A227,'Tüpoloogia tabel'!$C$1:$T$1,0),FALSE)</f>
        <v>32.625</v>
      </c>
      <c r="AA227" s="235"/>
      <c r="AB227" s="235"/>
      <c r="AC227" s="15">
        <f>VLOOKUP(AC$4,'Tüpoloogia tabel'!$C$1:$T$51,MATCH($A227,'Tüpoloogia tabel'!$C$1:$T$1,0),FALSE)</f>
        <v>3.1482352941176472</v>
      </c>
      <c r="AD227" s="15">
        <f>VLOOKUP(AD$4,'Tüpoloogia tabel'!$C$1:$T$51,MATCH($A227,'Tüpoloogia tabel'!$C$1:$T$1,0),FALSE)</f>
        <v>2.5</v>
      </c>
      <c r="AE227" s="15">
        <f>VLOOKUP(AE$4,'Tüpoloogia tabel'!$C$1:$T$51,MATCH($A227,'Tüpoloogia tabel'!$C$1:$T$1,0),FALSE)</f>
        <v>2.2000000000000002</v>
      </c>
      <c r="AF227" s="15">
        <f>VLOOKUP(AF$4,'Tüpoloogia tabel'!$C$1:$T$51,MATCH($A227,'Tüpoloogia tabel'!$C$1:$T$1,0),FALSE)</f>
        <v>12.516666666666667</v>
      </c>
      <c r="AG227" s="15">
        <f>VLOOKUP(AG$4,'Tüpoloogia tabel'!$C$1:$T$51,MATCH($A227,'Tüpoloogia tabel'!$C$1:$T$1,0),FALSE)</f>
        <v>14.829166666666667</v>
      </c>
      <c r="AH227" s="15">
        <f>(VLOOKUP(AH$4,'Tüpoloogia tabel'!$C$1:$T$51,MATCH($A227,'Tüpoloogia tabel'!$C$1:$T$1,0),FALSE))*E227</f>
        <v>7.5</v>
      </c>
      <c r="AI227" s="15">
        <f>(VLOOKUP(AI$4,'Tüpoloogia tabel'!$C$1:$T$51,MATCH($A227,'Tüpoloogia tabel'!$C$1:$T$1,0),FALSE))*D227*E227</f>
        <v>6919.1727941176468</v>
      </c>
      <c r="AJ227" s="15">
        <f t="shared" si="257"/>
        <v>173.32500000000002</v>
      </c>
      <c r="AK227" s="15">
        <f>VLOOKUP(AK$4,'Tüpoloogia tabel'!$C$1:$T$51,MATCH($A227,'Tüpoloogia tabel'!$C$1:$T$1,0),FALSE)</f>
        <v>1.1000000000000001</v>
      </c>
      <c r="AL227" s="15">
        <f>VLOOKUP(AL$4,'Tüpoloogia tabel'!$C$1:$T$51,MATCH($A227,'Tüpoloogia tabel'!$C$1:$T$1,0),FALSE)</f>
        <v>1.1000000000000001</v>
      </c>
      <c r="AM227" s="15">
        <f>VLOOKUP(AM$4,'Tüpoloogia tabel'!$C$1:$T$51,MATCH($A227,'Tüpoloogia tabel'!$C$1:$T$1,0),FALSE)</f>
        <v>0.7</v>
      </c>
      <c r="AN227" s="15">
        <f>VLOOKUP(AN$4,'Tüpoloogia tabel'!$C$1:$T$51,MATCH($A227,'Tüpoloogia tabel'!$C$1:$T$1,0),FALSE)</f>
        <v>0.7</v>
      </c>
      <c r="AO227" s="15">
        <f>VLOOKUP(AO$4,'Tüpoloogia tabel'!$C$1:$T$51,MATCH($A227,'Tüpoloogia tabel'!$C$1:$T$1,0),FALSE)</f>
        <v>1.1000000000000001</v>
      </c>
      <c r="AP227" s="15">
        <f>VLOOKUP(AP$4,'Tüpoloogia tabel'!$C$1:$T$51,MATCH($A227,'Tüpoloogia tabel'!$C$1:$T$1,0),FALSE)</f>
        <v>2</v>
      </c>
      <c r="AQ227" s="15">
        <f>VLOOKUP(AQ$4,'Tüpoloogia tabel'!$C$1:$T$51,MATCH($A227,'Tüpoloogia tabel'!$C$1:$T$1,0),FALSE)</f>
        <v>2.9000000000000021</v>
      </c>
      <c r="AR227" s="16">
        <f>VLOOKUP(AR$4,'Tüpoloogia tabel'!$C$1:$T$51,MATCH($A227,'Tüpoloogia tabel'!$C$1:$T$1,0),FALSE)</f>
        <v>1.17</v>
      </c>
      <c r="AS227" s="16">
        <f>VLOOKUP(AS$4,'Tüpoloogia tabel'!$C$1:$T$51,MATCH($A227,'Tüpoloogia tabel'!$C$1:$T$1,0),FALSE)</f>
        <v>0.49</v>
      </c>
      <c r="AT227" s="16">
        <f>VLOOKUP(AT$4,'Tüpoloogia tabel'!$C$1:$T$51,MATCH($A227,'Tüpoloogia tabel'!$C$1:$T$1,0),FALSE)</f>
        <v>0.49</v>
      </c>
      <c r="AU227" s="16">
        <f>VLOOKUP(AU$4,'Tüpoloogia tabel'!$C$1:$T$51,MATCH($A227,'Tüpoloogia tabel'!$C$1:$T$1,0),FALSE)</f>
        <v>0.15</v>
      </c>
      <c r="AV227" s="16">
        <f>VLOOKUP(AV$4,'Tüpoloogia tabel'!$C$1:$T$51,MATCH($A227,'Tüpoloogia tabel'!$C$1:$T$1,0),FALSE)</f>
        <v>0.5</v>
      </c>
      <c r="AW227" s="16">
        <f>VLOOKUP(AW$4,'Tüpoloogia tabel'!$C$1:$T$51,MATCH($A227,'Tüpoloogia tabel'!$C$1:$T$1,0),FALSE)</f>
        <v>0.77</v>
      </c>
      <c r="AX227" s="16">
        <f>VLOOKUP(AX$4,'Tüpoloogia tabel'!$C$1:$T$51,MATCH($A227,'Tüpoloogia tabel'!$C$1:$T$1,0),FALSE)</f>
        <v>1.03</v>
      </c>
      <c r="AY227" s="16">
        <f>VLOOKUP(AY$4,'Tüpoloogia tabel'!$C$1:$T$51,MATCH($A227,'Tüpoloogia tabel'!$C$1:$T$1,0),FALSE)</f>
        <v>7.0000000000000007E-2</v>
      </c>
      <c r="AZ227" s="16">
        <f>VLOOKUP(AZ$4,'Tüpoloogia tabel'!$C$1:$T$51,MATCH($A227,'Tüpoloogia tabel'!$C$1:$T$1,0),FALSE)</f>
        <v>6.1</v>
      </c>
      <c r="BA227" s="232">
        <f>VLOOKUP(BA$4,'Tüpoloogia tabel'!$C$1:$T$51,MATCH($A227,'Tüpoloogia tabel'!$C$1:$T$1,0),FALSE)</f>
        <v>0.25</v>
      </c>
      <c r="BB227" s="232">
        <f>VLOOKUP(BB$4,'Tüpoloogia tabel'!$C$1:$T$51,MATCH($A227,'Tüpoloogia tabel'!$C$1:$T$1,0),FALSE)</f>
        <v>0.4</v>
      </c>
      <c r="BC227" s="232">
        <f>VLOOKUP(BC$4,'Tüpoloogia tabel'!$C$1:$T$51,MATCH($A227,'Tüpoloogia tabel'!$C$1:$T$1,0),FALSE)</f>
        <v>0.35</v>
      </c>
      <c r="BD227" s="232">
        <f>VLOOKUP(BD$4,'Tüpoloogia tabel'!$C$1:$T$51,MATCH($A227,'Tüpoloogia tabel'!$C$1:$T$1,0),FALSE)</f>
        <v>0.25</v>
      </c>
      <c r="BE227" s="232">
        <f>VLOOKUP(BE$4,'Tüpoloogia tabel'!$C$1:$T$51,MATCH($A227,'Tüpoloogia tabel'!$C$1:$T$1,0),FALSE)</f>
        <v>0.22</v>
      </c>
      <c r="BF227" s="16">
        <f>VLOOKUP(BF$4,'Tüpoloogia tabel'!$C$1:$T$51,MATCH($A227,'Tüpoloogia tabel'!$C$1:$T$1,0),FALSE)</f>
        <v>1.7999999999999985</v>
      </c>
      <c r="BG227" s="16">
        <f>VLOOKUP(BG$4,'Tüpoloogia tabel'!$C$1:$T$51,MATCH($A227,'Tüpoloogia tabel'!$C$1:$T$1,0),FALSE)</f>
        <v>2.2000000000000015</v>
      </c>
      <c r="BH227" s="16">
        <f>VLOOKUP(BH$4,'Tüpoloogia tabel'!$C$1:$T$51,MATCH($A227,'Tüpoloogia tabel'!$C$1:$T$1,0),FALSE)</f>
        <v>1.4600000000000006</v>
      </c>
      <c r="BI227" s="16">
        <f>VLOOKUP(BI$4,'Tüpoloogia tabel'!$C$1:$T$51,MATCH($A227,'Tüpoloogia tabel'!$C$1:$T$1,0),FALSE)</f>
        <v>1.5793333333333326</v>
      </c>
      <c r="BJ227" s="16">
        <f>VLOOKUP(BJ$4,'Tüpoloogia tabel'!$C$1:$T$51,MATCH($A227,'Tüpoloogia tabel'!$C$1:$T$1,0),FALSE)</f>
        <v>0.8</v>
      </c>
      <c r="BK227" s="16">
        <f>VLOOKUP(BK$4,'Tüpoloogia tabel'!$C$1:$T$51,MATCH($A227,'Tüpoloogia tabel'!$C$1:$T$1,0),FALSE)</f>
        <v>2.0649999999999999</v>
      </c>
      <c r="BL227" s="216">
        <f t="shared" si="258"/>
        <v>6071.4737081402973</v>
      </c>
      <c r="BM227" s="1">
        <v>4</v>
      </c>
      <c r="BN227" s="1">
        <v>0</v>
      </c>
      <c r="BO227" s="1">
        <f t="shared" si="259"/>
        <v>30</v>
      </c>
      <c r="BP227" s="217">
        <f t="shared" si="260"/>
        <v>173.32500000000002</v>
      </c>
      <c r="BQ227" s="217">
        <f t="shared" ref="BQ227:BS227" si="308">BP227</f>
        <v>173.32500000000002</v>
      </c>
      <c r="BR227" s="217">
        <f t="shared" si="308"/>
        <v>173.32500000000002</v>
      </c>
      <c r="BS227" s="217">
        <f t="shared" si="308"/>
        <v>173.32500000000002</v>
      </c>
      <c r="BT227" s="217">
        <f t="shared" si="262"/>
        <v>346.65000000000003</v>
      </c>
      <c r="BU227" s="217">
        <f t="shared" si="263"/>
        <v>1139.6691176470588</v>
      </c>
      <c r="BV227" s="217">
        <f t="shared" si="264"/>
        <v>1205.5500309154024</v>
      </c>
      <c r="BW227" s="217">
        <f t="shared" si="265"/>
        <v>1756.1254433405488</v>
      </c>
      <c r="BX227" s="216">
        <f t="shared" si="266"/>
        <v>0.73440930895969514</v>
      </c>
      <c r="BY227" s="216">
        <f t="shared" si="281"/>
        <v>885.69762660539232</v>
      </c>
      <c r="BZ227" s="216">
        <f t="shared" si="306"/>
        <v>8713.2967780862382</v>
      </c>
      <c r="CA227" s="216">
        <f t="shared" si="307"/>
        <v>6957.1713347456898</v>
      </c>
      <c r="CB227" s="218">
        <f t="shared" si="267"/>
        <v>2.9887645218054542</v>
      </c>
    </row>
    <row r="228" spans="1:80" x14ac:dyDescent="0.25">
      <c r="A228" s="248" t="s">
        <v>476</v>
      </c>
      <c r="B228" s="231" t="s">
        <v>756</v>
      </c>
      <c r="C228" s="231" t="s">
        <v>463</v>
      </c>
      <c r="D228" s="249">
        <v>5</v>
      </c>
      <c r="E228" s="249">
        <v>4</v>
      </c>
      <c r="F228" s="250"/>
      <c r="G228" s="15">
        <f>(VLOOKUP(G$4,'Tüpoloogia tabel'!$C$1:$T$51,MATCH($A228,'Tüpoloogia tabel'!$C$1:$T$1,0),FALSE))*D228</f>
        <v>922.55637254901967</v>
      </c>
      <c r="H228" s="15">
        <f>(VLOOKUP(H$4,'Tüpoloogia tabel'!$C$1:$T$51,MATCH($A228,'Tüpoloogia tabel'!$C$1:$T$1,0),FALSE))*D228*E228</f>
        <v>60.901960784313729</v>
      </c>
      <c r="I228" s="15">
        <f>(VLOOKUP(I$4,'Tüpoloogia tabel'!$C$1:$T$51,MATCH($A228,'Tüpoloogia tabel'!$C$1:$T$1,0),FALSE))*D228*E228</f>
        <v>195.94117647058823</v>
      </c>
      <c r="J228" s="15">
        <f>(VLOOKUP(J$4,'Tüpoloogia tabel'!$C$1:$T$51,MATCH($A228,'Tüpoloogia tabel'!$C$1:$T$1,0),FALSE))*D228*E228</f>
        <v>3774.5058823529412</v>
      </c>
      <c r="K228" s="15">
        <f>(VLOOKUP(K$4,'Tüpoloogia tabel'!$C$1:$T$51,MATCH($A228,'Tüpoloogia tabel'!$C$1:$T$1,0),FALSE))*D228*E228</f>
        <v>3103.6999999999994</v>
      </c>
      <c r="L228" s="244">
        <f>VLOOKUP(L$4,'Tüpoloogia tabel'!$C$1:$T$51,MATCH($A228,'Tüpoloogia tabel'!$C$1:$T$1,0),FALSE)</f>
        <v>29.411764705882355</v>
      </c>
      <c r="M228" s="228">
        <f>VLOOKUP(M$4,'Tüpoloogia tabel'!$C$1:$T$51,MATCH($A228,'Tüpoloogia tabel'!$C$1:$T$1,0),FALSE)</f>
        <v>0</v>
      </c>
      <c r="N228" s="228">
        <f>VLOOKUP(N$4,'Tüpoloogia tabel'!$C$1:$T$51,MATCH($A228,'Tüpoloogia tabel'!$C$1:$T$1,0),FALSE)</f>
        <v>100</v>
      </c>
      <c r="O228" s="245">
        <f>VLOOKUP(O$4,'Tüpoloogia tabel'!$C$1:$T$51,MATCH($A228,'Tüpoloogia tabel'!$C$1:$T$1,0),FALSE)</f>
        <v>0.26808190500004819</v>
      </c>
      <c r="P228" s="228">
        <f>VLOOKUP(P$4,'Tüpoloogia tabel'!$C$1:$T$51,MATCH($A228,'Tüpoloogia tabel'!$C$1:$T$1,0),FALSE)</f>
        <v>76.470588235294116</v>
      </c>
      <c r="Q228" s="335">
        <f t="shared" si="251"/>
        <v>6031.8000000000011</v>
      </c>
      <c r="R228" s="336">
        <f t="shared" si="304"/>
        <v>4394.98356542071</v>
      </c>
      <c r="S228" s="14">
        <f t="shared" si="252"/>
        <v>922.55637254901967</v>
      </c>
      <c r="T228" s="336">
        <f t="shared" si="253"/>
        <v>922.55637254901967</v>
      </c>
      <c r="U228" s="4">
        <f t="shared" si="254"/>
        <v>19.799999999999997</v>
      </c>
      <c r="V228" s="337">
        <f t="shared" si="255"/>
        <v>1617.0164345792909</v>
      </c>
      <c r="W228" s="338">
        <f t="shared" si="256"/>
        <v>4.4232258954170707</v>
      </c>
      <c r="X228" s="228">
        <f>VLOOKUP(X$4,'Tüpoloogia tabel'!$C$1:$T$51,MATCH($A228,'Tüpoloogia tabel'!$C$1:$T$1,0),FALSE)</f>
        <v>195.6875</v>
      </c>
      <c r="Y228" s="228">
        <f>VLOOKUP(Y$4,'Tüpoloogia tabel'!$C$1:$T$51,MATCH($A228,'Tüpoloogia tabel'!$C$1:$T$1,0),FALSE)</f>
        <v>134.375</v>
      </c>
      <c r="Z228" s="229">
        <f>VLOOKUP(Z$4,'Tüpoloogia tabel'!$C$1:$T$51,MATCH($A228,'Tüpoloogia tabel'!$C$1:$T$1,0),FALSE)</f>
        <v>32.625</v>
      </c>
      <c r="AA228" s="235"/>
      <c r="AB228" s="235"/>
      <c r="AC228" s="15">
        <f>VLOOKUP(AC$4,'Tüpoloogia tabel'!$C$1:$T$51,MATCH($A228,'Tüpoloogia tabel'!$C$1:$T$1,0),FALSE)</f>
        <v>3.1482352941176472</v>
      </c>
      <c r="AD228" s="15">
        <f>VLOOKUP(AD$4,'Tüpoloogia tabel'!$C$1:$T$51,MATCH($A228,'Tüpoloogia tabel'!$C$1:$T$1,0),FALSE)</f>
        <v>2.5</v>
      </c>
      <c r="AE228" s="15">
        <f>VLOOKUP(AE$4,'Tüpoloogia tabel'!$C$1:$T$51,MATCH($A228,'Tüpoloogia tabel'!$C$1:$T$1,0),FALSE)</f>
        <v>2.2000000000000002</v>
      </c>
      <c r="AF228" s="15">
        <f>VLOOKUP(AF$4,'Tüpoloogia tabel'!$C$1:$T$51,MATCH($A228,'Tüpoloogia tabel'!$C$1:$T$1,0),FALSE)</f>
        <v>12.516666666666667</v>
      </c>
      <c r="AG228" s="15">
        <f>VLOOKUP(AG$4,'Tüpoloogia tabel'!$C$1:$T$51,MATCH($A228,'Tüpoloogia tabel'!$C$1:$T$1,0),FALSE)</f>
        <v>14.829166666666667</v>
      </c>
      <c r="AH228" s="15">
        <f>(VLOOKUP(AH$4,'Tüpoloogia tabel'!$C$1:$T$51,MATCH($A228,'Tüpoloogia tabel'!$C$1:$T$1,0),FALSE))*E228</f>
        <v>10</v>
      </c>
      <c r="AI228" s="15">
        <f>(VLOOKUP(AI$4,'Tüpoloogia tabel'!$C$1:$T$51,MATCH($A228,'Tüpoloogia tabel'!$C$1:$T$1,0),FALSE))*D228*E228</f>
        <v>9225.5637254901958</v>
      </c>
      <c r="AJ228" s="15">
        <f t="shared" si="257"/>
        <v>173.32500000000002</v>
      </c>
      <c r="AK228" s="15">
        <f>VLOOKUP(AK$4,'Tüpoloogia tabel'!$C$1:$T$51,MATCH($A228,'Tüpoloogia tabel'!$C$1:$T$1,0),FALSE)</f>
        <v>1.1000000000000001</v>
      </c>
      <c r="AL228" s="15">
        <f>VLOOKUP(AL$4,'Tüpoloogia tabel'!$C$1:$T$51,MATCH($A228,'Tüpoloogia tabel'!$C$1:$T$1,0),FALSE)</f>
        <v>1.1000000000000001</v>
      </c>
      <c r="AM228" s="15">
        <f>VLOOKUP(AM$4,'Tüpoloogia tabel'!$C$1:$T$51,MATCH($A228,'Tüpoloogia tabel'!$C$1:$T$1,0),FALSE)</f>
        <v>0.7</v>
      </c>
      <c r="AN228" s="15">
        <f>VLOOKUP(AN$4,'Tüpoloogia tabel'!$C$1:$T$51,MATCH($A228,'Tüpoloogia tabel'!$C$1:$T$1,0),FALSE)</f>
        <v>0.7</v>
      </c>
      <c r="AO228" s="15">
        <f>VLOOKUP(AO$4,'Tüpoloogia tabel'!$C$1:$T$51,MATCH($A228,'Tüpoloogia tabel'!$C$1:$T$1,0),FALSE)</f>
        <v>1.1000000000000001</v>
      </c>
      <c r="AP228" s="15">
        <f>VLOOKUP(AP$4,'Tüpoloogia tabel'!$C$1:$T$51,MATCH($A228,'Tüpoloogia tabel'!$C$1:$T$1,0),FALSE)</f>
        <v>2</v>
      </c>
      <c r="AQ228" s="15">
        <f>VLOOKUP(AQ$4,'Tüpoloogia tabel'!$C$1:$T$51,MATCH($A228,'Tüpoloogia tabel'!$C$1:$T$1,0),FALSE)</f>
        <v>2.9000000000000021</v>
      </c>
      <c r="AR228" s="16">
        <f>VLOOKUP(AR$4,'Tüpoloogia tabel'!$C$1:$T$51,MATCH($A228,'Tüpoloogia tabel'!$C$1:$T$1,0),FALSE)</f>
        <v>1.17</v>
      </c>
      <c r="AS228" s="16">
        <f>VLOOKUP(AS$4,'Tüpoloogia tabel'!$C$1:$T$51,MATCH($A228,'Tüpoloogia tabel'!$C$1:$T$1,0),FALSE)</f>
        <v>0.49</v>
      </c>
      <c r="AT228" s="16">
        <f>VLOOKUP(AT$4,'Tüpoloogia tabel'!$C$1:$T$51,MATCH($A228,'Tüpoloogia tabel'!$C$1:$T$1,0),FALSE)</f>
        <v>0.49</v>
      </c>
      <c r="AU228" s="16">
        <f>VLOOKUP(AU$4,'Tüpoloogia tabel'!$C$1:$T$51,MATCH($A228,'Tüpoloogia tabel'!$C$1:$T$1,0),FALSE)</f>
        <v>0.15</v>
      </c>
      <c r="AV228" s="16">
        <f>VLOOKUP(AV$4,'Tüpoloogia tabel'!$C$1:$T$51,MATCH($A228,'Tüpoloogia tabel'!$C$1:$T$1,0),FALSE)</f>
        <v>0.5</v>
      </c>
      <c r="AW228" s="16">
        <f>VLOOKUP(AW$4,'Tüpoloogia tabel'!$C$1:$T$51,MATCH($A228,'Tüpoloogia tabel'!$C$1:$T$1,0),FALSE)</f>
        <v>0.77</v>
      </c>
      <c r="AX228" s="16">
        <f>VLOOKUP(AX$4,'Tüpoloogia tabel'!$C$1:$T$51,MATCH($A228,'Tüpoloogia tabel'!$C$1:$T$1,0),FALSE)</f>
        <v>1.03</v>
      </c>
      <c r="AY228" s="16">
        <f>VLOOKUP(AY$4,'Tüpoloogia tabel'!$C$1:$T$51,MATCH($A228,'Tüpoloogia tabel'!$C$1:$T$1,0),FALSE)</f>
        <v>7.0000000000000007E-2</v>
      </c>
      <c r="AZ228" s="16">
        <f>VLOOKUP(AZ$4,'Tüpoloogia tabel'!$C$1:$T$51,MATCH($A228,'Tüpoloogia tabel'!$C$1:$T$1,0),FALSE)</f>
        <v>6.1</v>
      </c>
      <c r="BA228" s="232">
        <f>VLOOKUP(BA$4,'Tüpoloogia tabel'!$C$1:$T$51,MATCH($A228,'Tüpoloogia tabel'!$C$1:$T$1,0),FALSE)</f>
        <v>0.25</v>
      </c>
      <c r="BB228" s="232">
        <f>VLOOKUP(BB$4,'Tüpoloogia tabel'!$C$1:$T$51,MATCH($A228,'Tüpoloogia tabel'!$C$1:$T$1,0),FALSE)</f>
        <v>0.4</v>
      </c>
      <c r="BC228" s="232">
        <f>VLOOKUP(BC$4,'Tüpoloogia tabel'!$C$1:$T$51,MATCH($A228,'Tüpoloogia tabel'!$C$1:$T$1,0),FALSE)</f>
        <v>0.35</v>
      </c>
      <c r="BD228" s="232">
        <f>VLOOKUP(BD$4,'Tüpoloogia tabel'!$C$1:$T$51,MATCH($A228,'Tüpoloogia tabel'!$C$1:$T$1,0),FALSE)</f>
        <v>0.25</v>
      </c>
      <c r="BE228" s="232">
        <f>VLOOKUP(BE$4,'Tüpoloogia tabel'!$C$1:$T$51,MATCH($A228,'Tüpoloogia tabel'!$C$1:$T$1,0),FALSE)</f>
        <v>0.22</v>
      </c>
      <c r="BF228" s="16">
        <f>VLOOKUP(BF$4,'Tüpoloogia tabel'!$C$1:$T$51,MATCH($A228,'Tüpoloogia tabel'!$C$1:$T$1,0),FALSE)</f>
        <v>1.7999999999999985</v>
      </c>
      <c r="BG228" s="16">
        <f>VLOOKUP(BG$4,'Tüpoloogia tabel'!$C$1:$T$51,MATCH($A228,'Tüpoloogia tabel'!$C$1:$T$1,0),FALSE)</f>
        <v>2.2000000000000015</v>
      </c>
      <c r="BH228" s="16">
        <f>VLOOKUP(BH$4,'Tüpoloogia tabel'!$C$1:$T$51,MATCH($A228,'Tüpoloogia tabel'!$C$1:$T$1,0),FALSE)</f>
        <v>1.4600000000000006</v>
      </c>
      <c r="BI228" s="16">
        <f>VLOOKUP(BI$4,'Tüpoloogia tabel'!$C$1:$T$51,MATCH($A228,'Tüpoloogia tabel'!$C$1:$T$1,0),FALSE)</f>
        <v>1.5793333333333326</v>
      </c>
      <c r="BJ228" s="16">
        <f>VLOOKUP(BJ$4,'Tüpoloogia tabel'!$C$1:$T$51,MATCH($A228,'Tüpoloogia tabel'!$C$1:$T$1,0),FALSE)</f>
        <v>0.8</v>
      </c>
      <c r="BK228" s="16">
        <f>VLOOKUP(BK$4,'Tüpoloogia tabel'!$C$1:$T$51,MATCH($A228,'Tüpoloogia tabel'!$C$1:$T$1,0),FALSE)</f>
        <v>2.0649999999999999</v>
      </c>
      <c r="BL228" s="216">
        <f t="shared" si="258"/>
        <v>9445.3129747937455</v>
      </c>
      <c r="BM228" s="1">
        <v>4</v>
      </c>
      <c r="BN228" s="1">
        <v>0</v>
      </c>
      <c r="BO228" s="1">
        <f t="shared" si="259"/>
        <v>40</v>
      </c>
      <c r="BP228" s="217">
        <f t="shared" si="260"/>
        <v>173.32500000000002</v>
      </c>
      <c r="BQ228" s="217">
        <f t="shared" ref="BQ228:BS228" si="309">BP228</f>
        <v>173.32500000000002</v>
      </c>
      <c r="BR228" s="217">
        <f t="shared" si="309"/>
        <v>173.32500000000002</v>
      </c>
      <c r="BS228" s="217">
        <f t="shared" si="309"/>
        <v>173.32500000000002</v>
      </c>
      <c r="BT228" s="217">
        <f t="shared" si="262"/>
        <v>519.97500000000002</v>
      </c>
      <c r="BU228" s="217">
        <f t="shared" si="263"/>
        <v>2009.4117647058824</v>
      </c>
      <c r="BV228" s="217">
        <f t="shared" si="264"/>
        <v>2131.4056347823162</v>
      </c>
      <c r="BW228" s="217">
        <f t="shared" si="265"/>
        <v>2861.9305120818212</v>
      </c>
      <c r="BX228" s="216">
        <f t="shared" si="266"/>
        <v>1.1783770520152506</v>
      </c>
      <c r="BY228" s="216">
        <f t="shared" si="281"/>
        <v>1421.1227247303921</v>
      </c>
      <c r="BZ228" s="216">
        <f t="shared" si="306"/>
        <v>13728.366211605959</v>
      </c>
      <c r="CA228" s="216">
        <f t="shared" si="307"/>
        <v>10866.435699524138</v>
      </c>
      <c r="CB228" s="218">
        <f t="shared" si="267"/>
        <v>3.5011230787525021</v>
      </c>
    </row>
    <row r="229" spans="1:80" x14ac:dyDescent="0.25">
      <c r="A229" s="248" t="s">
        <v>476</v>
      </c>
      <c r="B229" s="231" t="s">
        <v>757</v>
      </c>
      <c r="C229" s="231" t="s">
        <v>463</v>
      </c>
      <c r="D229" s="249">
        <v>5</v>
      </c>
      <c r="E229" s="249">
        <v>5</v>
      </c>
      <c r="F229" s="250"/>
      <c r="G229" s="15">
        <f>(VLOOKUP(G$4,'Tüpoloogia tabel'!$C$1:$T$51,MATCH($A229,'Tüpoloogia tabel'!$C$1:$T$1,0),FALSE))*D229</f>
        <v>922.55637254901967</v>
      </c>
      <c r="H229" s="15">
        <f>(VLOOKUP(H$4,'Tüpoloogia tabel'!$C$1:$T$51,MATCH($A229,'Tüpoloogia tabel'!$C$1:$T$1,0),FALSE))*D229*E229</f>
        <v>76.127450980392155</v>
      </c>
      <c r="I229" s="15">
        <f>(VLOOKUP(I$4,'Tüpoloogia tabel'!$C$1:$T$51,MATCH($A229,'Tüpoloogia tabel'!$C$1:$T$1,0),FALSE))*D229*E229</f>
        <v>244.9264705882353</v>
      </c>
      <c r="J229" s="15">
        <f>(VLOOKUP(J$4,'Tüpoloogia tabel'!$C$1:$T$51,MATCH($A229,'Tüpoloogia tabel'!$C$1:$T$1,0),FALSE))*D229*E229</f>
        <v>4718.1323529411766</v>
      </c>
      <c r="K229" s="15">
        <f>(VLOOKUP(K$4,'Tüpoloogia tabel'!$C$1:$T$51,MATCH($A229,'Tüpoloogia tabel'!$C$1:$T$1,0),FALSE))*D229*E229</f>
        <v>3879.6249999999991</v>
      </c>
      <c r="L229" s="244">
        <f>VLOOKUP(L$4,'Tüpoloogia tabel'!$C$1:$T$51,MATCH($A229,'Tüpoloogia tabel'!$C$1:$T$1,0),FALSE)</f>
        <v>29.411764705882355</v>
      </c>
      <c r="M229" s="228">
        <f>VLOOKUP(M$4,'Tüpoloogia tabel'!$C$1:$T$51,MATCH($A229,'Tüpoloogia tabel'!$C$1:$T$1,0),FALSE)</f>
        <v>0</v>
      </c>
      <c r="N229" s="228">
        <f>VLOOKUP(N$4,'Tüpoloogia tabel'!$C$1:$T$51,MATCH($A229,'Tüpoloogia tabel'!$C$1:$T$1,0),FALSE)</f>
        <v>100</v>
      </c>
      <c r="O229" s="245">
        <f>VLOOKUP(O$4,'Tüpoloogia tabel'!$C$1:$T$51,MATCH($A229,'Tüpoloogia tabel'!$C$1:$T$1,0),FALSE)</f>
        <v>0.26808190500004819</v>
      </c>
      <c r="P229" s="228">
        <f>VLOOKUP(P$4,'Tüpoloogia tabel'!$C$1:$T$51,MATCH($A229,'Tüpoloogia tabel'!$C$1:$T$1,0),FALSE)</f>
        <v>76.470588235294116</v>
      </c>
      <c r="Q229" s="335">
        <f t="shared" si="251"/>
        <v>9393.3958333333339</v>
      </c>
      <c r="R229" s="336">
        <f t="shared" si="304"/>
        <v>6855.3963839138196</v>
      </c>
      <c r="S229" s="14">
        <f t="shared" si="252"/>
        <v>922.55637254901967</v>
      </c>
      <c r="T229" s="336">
        <f t="shared" si="253"/>
        <v>922.55637254901967</v>
      </c>
      <c r="U229" s="4">
        <f t="shared" si="254"/>
        <v>19.799999999999997</v>
      </c>
      <c r="V229" s="337">
        <f t="shared" si="255"/>
        <v>2518.1994494195155</v>
      </c>
      <c r="W229" s="338">
        <f t="shared" si="256"/>
        <v>5.1861485005443244</v>
      </c>
      <c r="X229" s="228">
        <f>VLOOKUP(X$4,'Tüpoloogia tabel'!$C$1:$T$51,MATCH($A229,'Tüpoloogia tabel'!$C$1:$T$1,0),FALSE)</f>
        <v>195.6875</v>
      </c>
      <c r="Y229" s="228">
        <f>VLOOKUP(Y$4,'Tüpoloogia tabel'!$C$1:$T$51,MATCH($A229,'Tüpoloogia tabel'!$C$1:$T$1,0),FALSE)</f>
        <v>134.375</v>
      </c>
      <c r="Z229" s="229">
        <f>VLOOKUP(Z$4,'Tüpoloogia tabel'!$C$1:$T$51,MATCH($A229,'Tüpoloogia tabel'!$C$1:$T$1,0),FALSE)</f>
        <v>32.625</v>
      </c>
      <c r="AA229" s="235"/>
      <c r="AB229" s="235"/>
      <c r="AC229" s="15">
        <f>VLOOKUP(AC$4,'Tüpoloogia tabel'!$C$1:$T$51,MATCH($A229,'Tüpoloogia tabel'!$C$1:$T$1,0),FALSE)</f>
        <v>3.1482352941176472</v>
      </c>
      <c r="AD229" s="15">
        <f>VLOOKUP(AD$4,'Tüpoloogia tabel'!$C$1:$T$51,MATCH($A229,'Tüpoloogia tabel'!$C$1:$T$1,0),FALSE)</f>
        <v>2.5</v>
      </c>
      <c r="AE229" s="15">
        <f>VLOOKUP(AE$4,'Tüpoloogia tabel'!$C$1:$T$51,MATCH($A229,'Tüpoloogia tabel'!$C$1:$T$1,0),FALSE)</f>
        <v>2.2000000000000002</v>
      </c>
      <c r="AF229" s="15">
        <f>VLOOKUP(AF$4,'Tüpoloogia tabel'!$C$1:$T$51,MATCH($A229,'Tüpoloogia tabel'!$C$1:$T$1,0),FALSE)</f>
        <v>12.516666666666667</v>
      </c>
      <c r="AG229" s="15">
        <f>VLOOKUP(AG$4,'Tüpoloogia tabel'!$C$1:$T$51,MATCH($A229,'Tüpoloogia tabel'!$C$1:$T$1,0),FALSE)</f>
        <v>14.829166666666667</v>
      </c>
      <c r="AH229" s="15">
        <f>(VLOOKUP(AH$4,'Tüpoloogia tabel'!$C$1:$T$51,MATCH($A229,'Tüpoloogia tabel'!$C$1:$T$1,0),FALSE))*E229</f>
        <v>12.5</v>
      </c>
      <c r="AI229" s="15">
        <f>(VLOOKUP(AI$4,'Tüpoloogia tabel'!$C$1:$T$51,MATCH($A229,'Tüpoloogia tabel'!$C$1:$T$1,0),FALSE))*D229*E229</f>
        <v>11531.954656862745</v>
      </c>
      <c r="AJ229" s="15">
        <f t="shared" si="257"/>
        <v>173.32500000000002</v>
      </c>
      <c r="AK229" s="15">
        <f>VLOOKUP(AK$4,'Tüpoloogia tabel'!$C$1:$T$51,MATCH($A229,'Tüpoloogia tabel'!$C$1:$T$1,0),FALSE)</f>
        <v>1.1000000000000001</v>
      </c>
      <c r="AL229" s="15">
        <f>VLOOKUP(AL$4,'Tüpoloogia tabel'!$C$1:$T$51,MATCH($A229,'Tüpoloogia tabel'!$C$1:$T$1,0),FALSE)</f>
        <v>1.1000000000000001</v>
      </c>
      <c r="AM229" s="15">
        <f>VLOOKUP(AM$4,'Tüpoloogia tabel'!$C$1:$T$51,MATCH($A229,'Tüpoloogia tabel'!$C$1:$T$1,0),FALSE)</f>
        <v>0.7</v>
      </c>
      <c r="AN229" s="15">
        <f>VLOOKUP(AN$4,'Tüpoloogia tabel'!$C$1:$T$51,MATCH($A229,'Tüpoloogia tabel'!$C$1:$T$1,0),FALSE)</f>
        <v>0.7</v>
      </c>
      <c r="AO229" s="15">
        <f>VLOOKUP(AO$4,'Tüpoloogia tabel'!$C$1:$T$51,MATCH($A229,'Tüpoloogia tabel'!$C$1:$T$1,0),FALSE)</f>
        <v>1.1000000000000001</v>
      </c>
      <c r="AP229" s="15">
        <f>VLOOKUP(AP$4,'Tüpoloogia tabel'!$C$1:$T$51,MATCH($A229,'Tüpoloogia tabel'!$C$1:$T$1,0),FALSE)</f>
        <v>2</v>
      </c>
      <c r="AQ229" s="15">
        <f>VLOOKUP(AQ$4,'Tüpoloogia tabel'!$C$1:$T$51,MATCH($A229,'Tüpoloogia tabel'!$C$1:$T$1,0),FALSE)</f>
        <v>2.9000000000000021</v>
      </c>
      <c r="AR229" s="16">
        <f>VLOOKUP(AR$4,'Tüpoloogia tabel'!$C$1:$T$51,MATCH($A229,'Tüpoloogia tabel'!$C$1:$T$1,0),FALSE)</f>
        <v>1.17</v>
      </c>
      <c r="AS229" s="16">
        <f>VLOOKUP(AS$4,'Tüpoloogia tabel'!$C$1:$T$51,MATCH($A229,'Tüpoloogia tabel'!$C$1:$T$1,0),FALSE)</f>
        <v>0.49</v>
      </c>
      <c r="AT229" s="16">
        <f>VLOOKUP(AT$4,'Tüpoloogia tabel'!$C$1:$T$51,MATCH($A229,'Tüpoloogia tabel'!$C$1:$T$1,0),FALSE)</f>
        <v>0.49</v>
      </c>
      <c r="AU229" s="16">
        <f>VLOOKUP(AU$4,'Tüpoloogia tabel'!$C$1:$T$51,MATCH($A229,'Tüpoloogia tabel'!$C$1:$T$1,0),FALSE)</f>
        <v>0.15</v>
      </c>
      <c r="AV229" s="16">
        <f>VLOOKUP(AV$4,'Tüpoloogia tabel'!$C$1:$T$51,MATCH($A229,'Tüpoloogia tabel'!$C$1:$T$1,0),FALSE)</f>
        <v>0.5</v>
      </c>
      <c r="AW229" s="16">
        <f>VLOOKUP(AW$4,'Tüpoloogia tabel'!$C$1:$T$51,MATCH($A229,'Tüpoloogia tabel'!$C$1:$T$1,0),FALSE)</f>
        <v>0.77</v>
      </c>
      <c r="AX229" s="16">
        <f>VLOOKUP(AX$4,'Tüpoloogia tabel'!$C$1:$T$51,MATCH($A229,'Tüpoloogia tabel'!$C$1:$T$1,0),FALSE)</f>
        <v>1.03</v>
      </c>
      <c r="AY229" s="16">
        <f>VLOOKUP(AY$4,'Tüpoloogia tabel'!$C$1:$T$51,MATCH($A229,'Tüpoloogia tabel'!$C$1:$T$1,0),FALSE)</f>
        <v>7.0000000000000007E-2</v>
      </c>
      <c r="AZ229" s="16">
        <f>VLOOKUP(AZ$4,'Tüpoloogia tabel'!$C$1:$T$51,MATCH($A229,'Tüpoloogia tabel'!$C$1:$T$1,0),FALSE)</f>
        <v>6.1</v>
      </c>
      <c r="BA229" s="232">
        <f>VLOOKUP(BA$4,'Tüpoloogia tabel'!$C$1:$T$51,MATCH($A229,'Tüpoloogia tabel'!$C$1:$T$1,0),FALSE)</f>
        <v>0.25</v>
      </c>
      <c r="BB229" s="232">
        <f>VLOOKUP(BB$4,'Tüpoloogia tabel'!$C$1:$T$51,MATCH($A229,'Tüpoloogia tabel'!$C$1:$T$1,0),FALSE)</f>
        <v>0.4</v>
      </c>
      <c r="BC229" s="232">
        <f>VLOOKUP(BC$4,'Tüpoloogia tabel'!$C$1:$T$51,MATCH($A229,'Tüpoloogia tabel'!$C$1:$T$1,0),FALSE)</f>
        <v>0.35</v>
      </c>
      <c r="BD229" s="232">
        <f>VLOOKUP(BD$4,'Tüpoloogia tabel'!$C$1:$T$51,MATCH($A229,'Tüpoloogia tabel'!$C$1:$T$1,0),FALSE)</f>
        <v>0.25</v>
      </c>
      <c r="BE229" s="232">
        <f>VLOOKUP(BE$4,'Tüpoloogia tabel'!$C$1:$T$51,MATCH($A229,'Tüpoloogia tabel'!$C$1:$T$1,0),FALSE)</f>
        <v>0.22</v>
      </c>
      <c r="BF229" s="16">
        <f>VLOOKUP(BF$4,'Tüpoloogia tabel'!$C$1:$T$51,MATCH($A229,'Tüpoloogia tabel'!$C$1:$T$1,0),FALSE)</f>
        <v>1.7999999999999985</v>
      </c>
      <c r="BG229" s="16">
        <f>VLOOKUP(BG$4,'Tüpoloogia tabel'!$C$1:$T$51,MATCH($A229,'Tüpoloogia tabel'!$C$1:$T$1,0),FALSE)</f>
        <v>2.2000000000000015</v>
      </c>
      <c r="BH229" s="16">
        <f>VLOOKUP(BH$4,'Tüpoloogia tabel'!$C$1:$T$51,MATCH($A229,'Tüpoloogia tabel'!$C$1:$T$1,0),FALSE)</f>
        <v>1.4600000000000006</v>
      </c>
      <c r="BI229" s="16">
        <f>VLOOKUP(BI$4,'Tüpoloogia tabel'!$C$1:$T$51,MATCH($A229,'Tüpoloogia tabel'!$C$1:$T$1,0),FALSE)</f>
        <v>1.5793333333333326</v>
      </c>
      <c r="BJ229" s="16">
        <f>VLOOKUP(BJ$4,'Tüpoloogia tabel'!$C$1:$T$51,MATCH($A229,'Tüpoloogia tabel'!$C$1:$T$1,0),FALSE)</f>
        <v>0.8</v>
      </c>
      <c r="BK229" s="16">
        <f>VLOOKUP(BK$4,'Tüpoloogia tabel'!$C$1:$T$51,MATCH($A229,'Tüpoloogia tabel'!$C$1:$T$1,0),FALSE)</f>
        <v>2.0649999999999999</v>
      </c>
      <c r="BL229" s="216">
        <f t="shared" si="258"/>
        <v>13773.896501848572</v>
      </c>
      <c r="BM229" s="1">
        <v>4</v>
      </c>
      <c r="BN229" s="1">
        <v>0</v>
      </c>
      <c r="BO229" s="1">
        <f t="shared" si="259"/>
        <v>50</v>
      </c>
      <c r="BP229" s="217">
        <f t="shared" si="260"/>
        <v>173.32500000000002</v>
      </c>
      <c r="BQ229" s="217">
        <f t="shared" ref="BQ229:BS229" si="310">BP229</f>
        <v>173.32500000000002</v>
      </c>
      <c r="BR229" s="217">
        <f t="shared" si="310"/>
        <v>173.32500000000002</v>
      </c>
      <c r="BS229" s="217">
        <f t="shared" si="310"/>
        <v>173.32500000000002</v>
      </c>
      <c r="BT229" s="217">
        <f t="shared" si="262"/>
        <v>693.30000000000007</v>
      </c>
      <c r="BU229" s="217">
        <f t="shared" si="263"/>
        <v>3124.0808823529414</v>
      </c>
      <c r="BV229" s="217">
        <f t="shared" si="264"/>
        <v>3319.2640354301197</v>
      </c>
      <c r="BW229" s="217">
        <f t="shared" si="265"/>
        <v>4238.3500413036381</v>
      </c>
      <c r="BX229" s="216">
        <f t="shared" si="266"/>
        <v>1.7479807904411766</v>
      </c>
      <c r="BY229" s="216">
        <f t="shared" si="281"/>
        <v>2108.0648332720589</v>
      </c>
      <c r="BZ229" s="216">
        <f t="shared" si="306"/>
        <v>20120.31137642427</v>
      </c>
      <c r="CA229" s="216">
        <f t="shared" si="307"/>
        <v>15881.961335120632</v>
      </c>
      <c r="CB229" s="218">
        <f t="shared" si="267"/>
        <v>4.0936846564089659</v>
      </c>
    </row>
    <row r="230" spans="1:80" x14ac:dyDescent="0.25">
      <c r="A230" s="248" t="s">
        <v>476</v>
      </c>
      <c r="B230" s="231" t="s">
        <v>758</v>
      </c>
      <c r="C230" s="231" t="s">
        <v>463</v>
      </c>
      <c r="D230" s="249">
        <v>6</v>
      </c>
      <c r="E230" s="249">
        <v>1</v>
      </c>
      <c r="F230" s="250"/>
      <c r="G230" s="15">
        <f>(VLOOKUP(G$4,'Tüpoloogia tabel'!$C$1:$T$51,MATCH($A230,'Tüpoloogia tabel'!$C$1:$T$1,0),FALSE))*D230</f>
        <v>1107.0676470588237</v>
      </c>
      <c r="H230" s="15">
        <f>(VLOOKUP(H$4,'Tüpoloogia tabel'!$C$1:$T$51,MATCH($A230,'Tüpoloogia tabel'!$C$1:$T$1,0),FALSE))*D230*E230</f>
        <v>18.27058823529412</v>
      </c>
      <c r="I230" s="15">
        <f>(VLOOKUP(I$4,'Tüpoloogia tabel'!$C$1:$T$51,MATCH($A230,'Tüpoloogia tabel'!$C$1:$T$1,0),FALSE))*D230*E230</f>
        <v>58.78235294117647</v>
      </c>
      <c r="J230" s="15">
        <f>(VLOOKUP(J$4,'Tüpoloogia tabel'!$C$1:$T$51,MATCH($A230,'Tüpoloogia tabel'!$C$1:$T$1,0),FALSE))*D230*E230</f>
        <v>1132.3517647058823</v>
      </c>
      <c r="K230" s="15">
        <f>(VLOOKUP(K$4,'Tüpoloogia tabel'!$C$1:$T$51,MATCH($A230,'Tüpoloogia tabel'!$C$1:$T$1,0),FALSE))*D230*E230</f>
        <v>931.1099999999999</v>
      </c>
      <c r="L230" s="244">
        <f>VLOOKUP(L$4,'Tüpoloogia tabel'!$C$1:$T$51,MATCH($A230,'Tüpoloogia tabel'!$C$1:$T$1,0),FALSE)</f>
        <v>29.411764705882355</v>
      </c>
      <c r="M230" s="228">
        <f>VLOOKUP(M$4,'Tüpoloogia tabel'!$C$1:$T$51,MATCH($A230,'Tüpoloogia tabel'!$C$1:$T$1,0),FALSE)</f>
        <v>0</v>
      </c>
      <c r="N230" s="228">
        <f>VLOOKUP(N$4,'Tüpoloogia tabel'!$C$1:$T$51,MATCH($A230,'Tüpoloogia tabel'!$C$1:$T$1,0),FALSE)</f>
        <v>100</v>
      </c>
      <c r="O230" s="245">
        <f>VLOOKUP(O$4,'Tüpoloogia tabel'!$C$1:$T$51,MATCH($A230,'Tüpoloogia tabel'!$C$1:$T$1,0),FALSE)</f>
        <v>0.26808190500004819</v>
      </c>
      <c r="P230" s="228">
        <f>VLOOKUP(P$4,'Tüpoloogia tabel'!$C$1:$T$51,MATCH($A230,'Tüpoloogia tabel'!$C$1:$T$1,0),FALSE)</f>
        <v>76.470588235294116</v>
      </c>
      <c r="Q230" s="335">
        <f t="shared" si="251"/>
        <v>469.90833333333342</v>
      </c>
      <c r="R230" s="336">
        <f t="shared" si="304"/>
        <v>320.17441215793576</v>
      </c>
      <c r="S230" s="14">
        <f t="shared" si="252"/>
        <v>1107.0676470588237</v>
      </c>
      <c r="T230" s="336">
        <f t="shared" si="253"/>
        <v>1107.0676470588237</v>
      </c>
      <c r="U230" s="4">
        <f t="shared" si="254"/>
        <v>23.759999999999994</v>
      </c>
      <c r="V230" s="337">
        <f t="shared" si="255"/>
        <v>125.97392117539766</v>
      </c>
      <c r="W230" s="338">
        <f t="shared" si="256"/>
        <v>3.4612897125612538</v>
      </c>
      <c r="X230" s="228">
        <f>VLOOKUP(X$4,'Tüpoloogia tabel'!$C$1:$T$51,MATCH($A230,'Tüpoloogia tabel'!$C$1:$T$1,0),FALSE)</f>
        <v>195.6875</v>
      </c>
      <c r="Y230" s="228">
        <f>VLOOKUP(Y$4,'Tüpoloogia tabel'!$C$1:$T$51,MATCH($A230,'Tüpoloogia tabel'!$C$1:$T$1,0),FALSE)</f>
        <v>134.375</v>
      </c>
      <c r="Z230" s="229">
        <f>VLOOKUP(Z$4,'Tüpoloogia tabel'!$C$1:$T$51,MATCH($A230,'Tüpoloogia tabel'!$C$1:$T$1,0),FALSE)</f>
        <v>32.625</v>
      </c>
      <c r="AA230" s="235"/>
      <c r="AB230" s="235"/>
      <c r="AC230" s="15">
        <f>VLOOKUP(AC$4,'Tüpoloogia tabel'!$C$1:$T$51,MATCH($A230,'Tüpoloogia tabel'!$C$1:$T$1,0),FALSE)</f>
        <v>3.1482352941176472</v>
      </c>
      <c r="AD230" s="15">
        <f>VLOOKUP(AD$4,'Tüpoloogia tabel'!$C$1:$T$51,MATCH($A230,'Tüpoloogia tabel'!$C$1:$T$1,0),FALSE)</f>
        <v>2.5</v>
      </c>
      <c r="AE230" s="15">
        <f>VLOOKUP(AE$4,'Tüpoloogia tabel'!$C$1:$T$51,MATCH($A230,'Tüpoloogia tabel'!$C$1:$T$1,0),FALSE)</f>
        <v>2.2000000000000002</v>
      </c>
      <c r="AF230" s="15">
        <f>VLOOKUP(AF$4,'Tüpoloogia tabel'!$C$1:$T$51,MATCH($A230,'Tüpoloogia tabel'!$C$1:$T$1,0),FALSE)</f>
        <v>12.516666666666667</v>
      </c>
      <c r="AG230" s="15">
        <f>VLOOKUP(AG$4,'Tüpoloogia tabel'!$C$1:$T$51,MATCH($A230,'Tüpoloogia tabel'!$C$1:$T$1,0),FALSE)</f>
        <v>14.829166666666667</v>
      </c>
      <c r="AH230" s="15">
        <f>(VLOOKUP(AH$4,'Tüpoloogia tabel'!$C$1:$T$51,MATCH($A230,'Tüpoloogia tabel'!$C$1:$T$1,0),FALSE))*E230</f>
        <v>2.5</v>
      </c>
      <c r="AI230" s="15">
        <f>(VLOOKUP(AI$4,'Tüpoloogia tabel'!$C$1:$T$51,MATCH($A230,'Tüpoloogia tabel'!$C$1:$T$1,0),FALSE))*D230*E230</f>
        <v>2767.669117647059</v>
      </c>
      <c r="AJ230" s="15">
        <f t="shared" si="257"/>
        <v>202.98333333333335</v>
      </c>
      <c r="AK230" s="15">
        <f>VLOOKUP(AK$4,'Tüpoloogia tabel'!$C$1:$T$51,MATCH($A230,'Tüpoloogia tabel'!$C$1:$T$1,0),FALSE)</f>
        <v>1.1000000000000001</v>
      </c>
      <c r="AL230" s="15">
        <f>VLOOKUP(AL$4,'Tüpoloogia tabel'!$C$1:$T$51,MATCH($A230,'Tüpoloogia tabel'!$C$1:$T$1,0),FALSE)</f>
        <v>1.1000000000000001</v>
      </c>
      <c r="AM230" s="15">
        <f>VLOOKUP(AM$4,'Tüpoloogia tabel'!$C$1:$T$51,MATCH($A230,'Tüpoloogia tabel'!$C$1:$T$1,0),FALSE)</f>
        <v>0.7</v>
      </c>
      <c r="AN230" s="15">
        <f>VLOOKUP(AN$4,'Tüpoloogia tabel'!$C$1:$T$51,MATCH($A230,'Tüpoloogia tabel'!$C$1:$T$1,0),FALSE)</f>
        <v>0.7</v>
      </c>
      <c r="AO230" s="15">
        <f>VLOOKUP(AO$4,'Tüpoloogia tabel'!$C$1:$T$51,MATCH($A230,'Tüpoloogia tabel'!$C$1:$T$1,0),FALSE)</f>
        <v>1.1000000000000001</v>
      </c>
      <c r="AP230" s="15">
        <f>VLOOKUP(AP$4,'Tüpoloogia tabel'!$C$1:$T$51,MATCH($A230,'Tüpoloogia tabel'!$C$1:$T$1,0),FALSE)</f>
        <v>2</v>
      </c>
      <c r="AQ230" s="15">
        <f>VLOOKUP(AQ$4,'Tüpoloogia tabel'!$C$1:$T$51,MATCH($A230,'Tüpoloogia tabel'!$C$1:$T$1,0),FALSE)</f>
        <v>2.9000000000000021</v>
      </c>
      <c r="AR230" s="16">
        <f>VLOOKUP(AR$4,'Tüpoloogia tabel'!$C$1:$T$51,MATCH($A230,'Tüpoloogia tabel'!$C$1:$T$1,0),FALSE)</f>
        <v>1.17</v>
      </c>
      <c r="AS230" s="16">
        <f>VLOOKUP(AS$4,'Tüpoloogia tabel'!$C$1:$T$51,MATCH($A230,'Tüpoloogia tabel'!$C$1:$T$1,0),FALSE)</f>
        <v>0.49</v>
      </c>
      <c r="AT230" s="16">
        <f>VLOOKUP(AT$4,'Tüpoloogia tabel'!$C$1:$T$51,MATCH($A230,'Tüpoloogia tabel'!$C$1:$T$1,0),FALSE)</f>
        <v>0.49</v>
      </c>
      <c r="AU230" s="16">
        <f>VLOOKUP(AU$4,'Tüpoloogia tabel'!$C$1:$T$51,MATCH($A230,'Tüpoloogia tabel'!$C$1:$T$1,0),FALSE)</f>
        <v>0.15</v>
      </c>
      <c r="AV230" s="16">
        <f>VLOOKUP(AV$4,'Tüpoloogia tabel'!$C$1:$T$51,MATCH($A230,'Tüpoloogia tabel'!$C$1:$T$1,0),FALSE)</f>
        <v>0.5</v>
      </c>
      <c r="AW230" s="16">
        <f>VLOOKUP(AW$4,'Tüpoloogia tabel'!$C$1:$T$51,MATCH($A230,'Tüpoloogia tabel'!$C$1:$T$1,0),FALSE)</f>
        <v>0.77</v>
      </c>
      <c r="AX230" s="16">
        <f>VLOOKUP(AX$4,'Tüpoloogia tabel'!$C$1:$T$51,MATCH($A230,'Tüpoloogia tabel'!$C$1:$T$1,0),FALSE)</f>
        <v>1.03</v>
      </c>
      <c r="AY230" s="16">
        <f>VLOOKUP(AY$4,'Tüpoloogia tabel'!$C$1:$T$51,MATCH($A230,'Tüpoloogia tabel'!$C$1:$T$1,0),FALSE)</f>
        <v>7.0000000000000007E-2</v>
      </c>
      <c r="AZ230" s="16">
        <f>VLOOKUP(AZ$4,'Tüpoloogia tabel'!$C$1:$T$51,MATCH($A230,'Tüpoloogia tabel'!$C$1:$T$1,0),FALSE)</f>
        <v>6.1</v>
      </c>
      <c r="BA230" s="232">
        <f>VLOOKUP(BA$4,'Tüpoloogia tabel'!$C$1:$T$51,MATCH($A230,'Tüpoloogia tabel'!$C$1:$T$1,0),FALSE)</f>
        <v>0.25</v>
      </c>
      <c r="BB230" s="232">
        <f>VLOOKUP(BB$4,'Tüpoloogia tabel'!$C$1:$T$51,MATCH($A230,'Tüpoloogia tabel'!$C$1:$T$1,0),FALSE)</f>
        <v>0.4</v>
      </c>
      <c r="BC230" s="232">
        <f>VLOOKUP(BC$4,'Tüpoloogia tabel'!$C$1:$T$51,MATCH($A230,'Tüpoloogia tabel'!$C$1:$T$1,0),FALSE)</f>
        <v>0.35</v>
      </c>
      <c r="BD230" s="232">
        <f>VLOOKUP(BD$4,'Tüpoloogia tabel'!$C$1:$T$51,MATCH($A230,'Tüpoloogia tabel'!$C$1:$T$1,0),FALSE)</f>
        <v>0.25</v>
      </c>
      <c r="BE230" s="232">
        <f>VLOOKUP(BE$4,'Tüpoloogia tabel'!$C$1:$T$51,MATCH($A230,'Tüpoloogia tabel'!$C$1:$T$1,0),FALSE)</f>
        <v>0.22</v>
      </c>
      <c r="BF230" s="16">
        <f>VLOOKUP(BF$4,'Tüpoloogia tabel'!$C$1:$T$51,MATCH($A230,'Tüpoloogia tabel'!$C$1:$T$1,0),FALSE)</f>
        <v>1.7999999999999985</v>
      </c>
      <c r="BG230" s="16">
        <f>VLOOKUP(BG$4,'Tüpoloogia tabel'!$C$1:$T$51,MATCH($A230,'Tüpoloogia tabel'!$C$1:$T$1,0),FALSE)</f>
        <v>2.2000000000000015</v>
      </c>
      <c r="BH230" s="16">
        <f>VLOOKUP(BH$4,'Tüpoloogia tabel'!$C$1:$T$51,MATCH($A230,'Tüpoloogia tabel'!$C$1:$T$1,0),FALSE)</f>
        <v>1.4600000000000006</v>
      </c>
      <c r="BI230" s="16">
        <f>VLOOKUP(BI$4,'Tüpoloogia tabel'!$C$1:$T$51,MATCH($A230,'Tüpoloogia tabel'!$C$1:$T$1,0),FALSE)</f>
        <v>1.5793333333333326</v>
      </c>
      <c r="BJ230" s="16">
        <f>VLOOKUP(BJ$4,'Tüpoloogia tabel'!$C$1:$T$51,MATCH($A230,'Tüpoloogia tabel'!$C$1:$T$1,0),FALSE)</f>
        <v>0.8</v>
      </c>
      <c r="BK230" s="16">
        <f>VLOOKUP(BK$4,'Tüpoloogia tabel'!$C$1:$T$51,MATCH($A230,'Tüpoloogia tabel'!$C$1:$T$1,0),FALSE)</f>
        <v>2.0649999999999999</v>
      </c>
      <c r="BL230" s="216">
        <f t="shared" si="258"/>
        <v>2619.1866761953279</v>
      </c>
      <c r="BM230" s="1">
        <v>4</v>
      </c>
      <c r="BN230" s="1">
        <v>0</v>
      </c>
      <c r="BO230" s="1">
        <f t="shared" si="259"/>
        <v>10</v>
      </c>
      <c r="BP230" s="217">
        <f t="shared" si="260"/>
        <v>202.98333333333335</v>
      </c>
      <c r="BQ230" s="217">
        <f t="shared" ref="BQ230:BS230" si="311">BP230</f>
        <v>202.98333333333335</v>
      </c>
      <c r="BR230" s="217">
        <f t="shared" si="311"/>
        <v>202.98333333333335</v>
      </c>
      <c r="BS230" s="217">
        <f t="shared" si="311"/>
        <v>202.98333333333335</v>
      </c>
      <c r="BT230" s="217">
        <f t="shared" si="262"/>
        <v>0</v>
      </c>
      <c r="BU230" s="217">
        <f t="shared" si="263"/>
        <v>161.95588235294116</v>
      </c>
      <c r="BV230" s="217">
        <f t="shared" si="264"/>
        <v>166.04749320233321</v>
      </c>
      <c r="BW230" s="217">
        <f t="shared" si="265"/>
        <v>419.50905001435939</v>
      </c>
      <c r="BX230" s="216">
        <f t="shared" si="266"/>
        <v>0.1526913250855898</v>
      </c>
      <c r="BY230" s="216">
        <f t="shared" si="281"/>
        <v>184.14573805322129</v>
      </c>
      <c r="BZ230" s="216">
        <f t="shared" si="306"/>
        <v>3222.8414642629086</v>
      </c>
      <c r="CA230" s="216">
        <f t="shared" si="307"/>
        <v>2803.332414248549</v>
      </c>
      <c r="CB230" s="218">
        <f t="shared" si="267"/>
        <v>3.0107424624894472</v>
      </c>
    </row>
    <row r="231" spans="1:80" x14ac:dyDescent="0.25">
      <c r="A231" s="248" t="s">
        <v>476</v>
      </c>
      <c r="B231" s="231" t="s">
        <v>759</v>
      </c>
      <c r="C231" s="231" t="s">
        <v>463</v>
      </c>
      <c r="D231" s="249">
        <v>6</v>
      </c>
      <c r="E231" s="249">
        <v>2</v>
      </c>
      <c r="F231" s="250"/>
      <c r="G231" s="15">
        <f>(VLOOKUP(G$4,'Tüpoloogia tabel'!$C$1:$T$51,MATCH($A231,'Tüpoloogia tabel'!$C$1:$T$1,0),FALSE))*D231</f>
        <v>1107.0676470588237</v>
      </c>
      <c r="H231" s="15">
        <f>(VLOOKUP(H$4,'Tüpoloogia tabel'!$C$1:$T$51,MATCH($A231,'Tüpoloogia tabel'!$C$1:$T$1,0),FALSE))*D231*E231</f>
        <v>36.54117647058824</v>
      </c>
      <c r="I231" s="15">
        <f>(VLOOKUP(I$4,'Tüpoloogia tabel'!$C$1:$T$51,MATCH($A231,'Tüpoloogia tabel'!$C$1:$T$1,0),FALSE))*D231*E231</f>
        <v>117.56470588235294</v>
      </c>
      <c r="J231" s="15">
        <f>(VLOOKUP(J$4,'Tüpoloogia tabel'!$C$1:$T$51,MATCH($A231,'Tüpoloogia tabel'!$C$1:$T$1,0),FALSE))*D231*E231</f>
        <v>2264.7035294117645</v>
      </c>
      <c r="K231" s="15">
        <f>(VLOOKUP(K$4,'Tüpoloogia tabel'!$C$1:$T$51,MATCH($A231,'Tüpoloogia tabel'!$C$1:$T$1,0),FALSE))*D231*E231</f>
        <v>1862.2199999999998</v>
      </c>
      <c r="L231" s="244">
        <f>VLOOKUP(L$4,'Tüpoloogia tabel'!$C$1:$T$51,MATCH($A231,'Tüpoloogia tabel'!$C$1:$T$1,0),FALSE)</f>
        <v>29.411764705882355</v>
      </c>
      <c r="M231" s="228">
        <f>VLOOKUP(M$4,'Tüpoloogia tabel'!$C$1:$T$51,MATCH($A231,'Tüpoloogia tabel'!$C$1:$T$1,0),FALSE)</f>
        <v>0</v>
      </c>
      <c r="N231" s="228">
        <f>VLOOKUP(N$4,'Tüpoloogia tabel'!$C$1:$T$51,MATCH($A231,'Tüpoloogia tabel'!$C$1:$T$1,0),FALSE)</f>
        <v>100</v>
      </c>
      <c r="O231" s="245">
        <f>VLOOKUP(O$4,'Tüpoloogia tabel'!$C$1:$T$51,MATCH($A231,'Tüpoloogia tabel'!$C$1:$T$1,0),FALSE)</f>
        <v>0.26808190500004819</v>
      </c>
      <c r="P231" s="228">
        <f>VLOOKUP(P$4,'Tüpoloogia tabel'!$C$1:$T$51,MATCH($A231,'Tüpoloogia tabel'!$C$1:$T$1,0),FALSE)</f>
        <v>76.470588235294116</v>
      </c>
      <c r="Q231" s="335">
        <f t="shared" si="251"/>
        <v>1829.5666666666668</v>
      </c>
      <c r="R231" s="336">
        <f t="shared" si="304"/>
        <v>1315.3329493420786</v>
      </c>
      <c r="S231" s="14">
        <f t="shared" si="252"/>
        <v>1107.0676470588237</v>
      </c>
      <c r="T231" s="336">
        <f t="shared" si="253"/>
        <v>1107.0676470588237</v>
      </c>
      <c r="U231" s="4">
        <f t="shared" si="254"/>
        <v>23.759999999999994</v>
      </c>
      <c r="V231" s="337">
        <f t="shared" si="255"/>
        <v>490.47371732458822</v>
      </c>
      <c r="W231" s="338">
        <f t="shared" si="256"/>
        <v>3.2008712743105749</v>
      </c>
      <c r="X231" s="228">
        <f>VLOOKUP(X$4,'Tüpoloogia tabel'!$C$1:$T$51,MATCH($A231,'Tüpoloogia tabel'!$C$1:$T$1,0),FALSE)</f>
        <v>195.6875</v>
      </c>
      <c r="Y231" s="228">
        <f>VLOOKUP(Y$4,'Tüpoloogia tabel'!$C$1:$T$51,MATCH($A231,'Tüpoloogia tabel'!$C$1:$T$1,0),FALSE)</f>
        <v>134.375</v>
      </c>
      <c r="Z231" s="229">
        <f>VLOOKUP(Z$4,'Tüpoloogia tabel'!$C$1:$T$51,MATCH($A231,'Tüpoloogia tabel'!$C$1:$T$1,0),FALSE)</f>
        <v>32.625</v>
      </c>
      <c r="AA231" s="235"/>
      <c r="AB231" s="235"/>
      <c r="AC231" s="15">
        <f>VLOOKUP(AC$4,'Tüpoloogia tabel'!$C$1:$T$51,MATCH($A231,'Tüpoloogia tabel'!$C$1:$T$1,0),FALSE)</f>
        <v>3.1482352941176472</v>
      </c>
      <c r="AD231" s="15">
        <f>VLOOKUP(AD$4,'Tüpoloogia tabel'!$C$1:$T$51,MATCH($A231,'Tüpoloogia tabel'!$C$1:$T$1,0),FALSE)</f>
        <v>2.5</v>
      </c>
      <c r="AE231" s="15">
        <f>VLOOKUP(AE$4,'Tüpoloogia tabel'!$C$1:$T$51,MATCH($A231,'Tüpoloogia tabel'!$C$1:$T$1,0),FALSE)</f>
        <v>2.2000000000000002</v>
      </c>
      <c r="AF231" s="15">
        <f>VLOOKUP(AF$4,'Tüpoloogia tabel'!$C$1:$T$51,MATCH($A231,'Tüpoloogia tabel'!$C$1:$T$1,0),FALSE)</f>
        <v>12.516666666666667</v>
      </c>
      <c r="AG231" s="15">
        <f>VLOOKUP(AG$4,'Tüpoloogia tabel'!$C$1:$T$51,MATCH($A231,'Tüpoloogia tabel'!$C$1:$T$1,0),FALSE)</f>
        <v>14.829166666666667</v>
      </c>
      <c r="AH231" s="15">
        <f>(VLOOKUP(AH$4,'Tüpoloogia tabel'!$C$1:$T$51,MATCH($A231,'Tüpoloogia tabel'!$C$1:$T$1,0),FALSE))*E231</f>
        <v>5</v>
      </c>
      <c r="AI231" s="15">
        <f>(VLOOKUP(AI$4,'Tüpoloogia tabel'!$C$1:$T$51,MATCH($A231,'Tüpoloogia tabel'!$C$1:$T$1,0),FALSE))*D231*E231</f>
        <v>5535.338235294118</v>
      </c>
      <c r="AJ231" s="15">
        <f t="shared" si="257"/>
        <v>202.98333333333335</v>
      </c>
      <c r="AK231" s="15">
        <f>VLOOKUP(AK$4,'Tüpoloogia tabel'!$C$1:$T$51,MATCH($A231,'Tüpoloogia tabel'!$C$1:$T$1,0),FALSE)</f>
        <v>1.1000000000000001</v>
      </c>
      <c r="AL231" s="15">
        <f>VLOOKUP(AL$4,'Tüpoloogia tabel'!$C$1:$T$51,MATCH($A231,'Tüpoloogia tabel'!$C$1:$T$1,0),FALSE)</f>
        <v>1.1000000000000001</v>
      </c>
      <c r="AM231" s="15">
        <f>VLOOKUP(AM$4,'Tüpoloogia tabel'!$C$1:$T$51,MATCH($A231,'Tüpoloogia tabel'!$C$1:$T$1,0),FALSE)</f>
        <v>0.7</v>
      </c>
      <c r="AN231" s="15">
        <f>VLOOKUP(AN$4,'Tüpoloogia tabel'!$C$1:$T$51,MATCH($A231,'Tüpoloogia tabel'!$C$1:$T$1,0),FALSE)</f>
        <v>0.7</v>
      </c>
      <c r="AO231" s="15">
        <f>VLOOKUP(AO$4,'Tüpoloogia tabel'!$C$1:$T$51,MATCH($A231,'Tüpoloogia tabel'!$C$1:$T$1,0),FALSE)</f>
        <v>1.1000000000000001</v>
      </c>
      <c r="AP231" s="15">
        <f>VLOOKUP(AP$4,'Tüpoloogia tabel'!$C$1:$T$51,MATCH($A231,'Tüpoloogia tabel'!$C$1:$T$1,0),FALSE)</f>
        <v>2</v>
      </c>
      <c r="AQ231" s="15">
        <f>VLOOKUP(AQ$4,'Tüpoloogia tabel'!$C$1:$T$51,MATCH($A231,'Tüpoloogia tabel'!$C$1:$T$1,0),FALSE)</f>
        <v>2.9000000000000021</v>
      </c>
      <c r="AR231" s="16">
        <f>VLOOKUP(AR$4,'Tüpoloogia tabel'!$C$1:$T$51,MATCH($A231,'Tüpoloogia tabel'!$C$1:$T$1,0),FALSE)</f>
        <v>1.17</v>
      </c>
      <c r="AS231" s="16">
        <f>VLOOKUP(AS$4,'Tüpoloogia tabel'!$C$1:$T$51,MATCH($A231,'Tüpoloogia tabel'!$C$1:$T$1,0),FALSE)</f>
        <v>0.49</v>
      </c>
      <c r="AT231" s="16">
        <f>VLOOKUP(AT$4,'Tüpoloogia tabel'!$C$1:$T$51,MATCH($A231,'Tüpoloogia tabel'!$C$1:$T$1,0),FALSE)</f>
        <v>0.49</v>
      </c>
      <c r="AU231" s="16">
        <f>VLOOKUP(AU$4,'Tüpoloogia tabel'!$C$1:$T$51,MATCH($A231,'Tüpoloogia tabel'!$C$1:$T$1,0),FALSE)</f>
        <v>0.15</v>
      </c>
      <c r="AV231" s="16">
        <f>VLOOKUP(AV$4,'Tüpoloogia tabel'!$C$1:$T$51,MATCH($A231,'Tüpoloogia tabel'!$C$1:$T$1,0),FALSE)</f>
        <v>0.5</v>
      </c>
      <c r="AW231" s="16">
        <f>VLOOKUP(AW$4,'Tüpoloogia tabel'!$C$1:$T$51,MATCH($A231,'Tüpoloogia tabel'!$C$1:$T$1,0),FALSE)</f>
        <v>0.77</v>
      </c>
      <c r="AX231" s="16">
        <f>VLOOKUP(AX$4,'Tüpoloogia tabel'!$C$1:$T$51,MATCH($A231,'Tüpoloogia tabel'!$C$1:$T$1,0),FALSE)</f>
        <v>1.03</v>
      </c>
      <c r="AY231" s="16">
        <f>VLOOKUP(AY$4,'Tüpoloogia tabel'!$C$1:$T$51,MATCH($A231,'Tüpoloogia tabel'!$C$1:$T$1,0),FALSE)</f>
        <v>7.0000000000000007E-2</v>
      </c>
      <c r="AZ231" s="16">
        <f>VLOOKUP(AZ$4,'Tüpoloogia tabel'!$C$1:$T$51,MATCH($A231,'Tüpoloogia tabel'!$C$1:$T$1,0),FALSE)</f>
        <v>6.1</v>
      </c>
      <c r="BA231" s="232">
        <f>VLOOKUP(BA$4,'Tüpoloogia tabel'!$C$1:$T$51,MATCH($A231,'Tüpoloogia tabel'!$C$1:$T$1,0),FALSE)</f>
        <v>0.25</v>
      </c>
      <c r="BB231" s="232">
        <f>VLOOKUP(BB$4,'Tüpoloogia tabel'!$C$1:$T$51,MATCH($A231,'Tüpoloogia tabel'!$C$1:$T$1,0),FALSE)</f>
        <v>0.4</v>
      </c>
      <c r="BC231" s="232">
        <f>VLOOKUP(BC$4,'Tüpoloogia tabel'!$C$1:$T$51,MATCH($A231,'Tüpoloogia tabel'!$C$1:$T$1,0),FALSE)</f>
        <v>0.35</v>
      </c>
      <c r="BD231" s="232">
        <f>VLOOKUP(BD$4,'Tüpoloogia tabel'!$C$1:$T$51,MATCH($A231,'Tüpoloogia tabel'!$C$1:$T$1,0),FALSE)</f>
        <v>0.25</v>
      </c>
      <c r="BE231" s="232">
        <f>VLOOKUP(BE$4,'Tüpoloogia tabel'!$C$1:$T$51,MATCH($A231,'Tüpoloogia tabel'!$C$1:$T$1,0),FALSE)</f>
        <v>0.22</v>
      </c>
      <c r="BF231" s="16">
        <f>VLOOKUP(BF$4,'Tüpoloogia tabel'!$C$1:$T$51,MATCH($A231,'Tüpoloogia tabel'!$C$1:$T$1,0),FALSE)</f>
        <v>1.7999999999999985</v>
      </c>
      <c r="BG231" s="16">
        <f>VLOOKUP(BG$4,'Tüpoloogia tabel'!$C$1:$T$51,MATCH($A231,'Tüpoloogia tabel'!$C$1:$T$1,0),FALSE)</f>
        <v>2.2000000000000015</v>
      </c>
      <c r="BH231" s="16">
        <f>VLOOKUP(BH$4,'Tüpoloogia tabel'!$C$1:$T$51,MATCH($A231,'Tüpoloogia tabel'!$C$1:$T$1,0),FALSE)</f>
        <v>1.4600000000000006</v>
      </c>
      <c r="BI231" s="16">
        <f>VLOOKUP(BI$4,'Tüpoloogia tabel'!$C$1:$T$51,MATCH($A231,'Tüpoloogia tabel'!$C$1:$T$1,0),FALSE)</f>
        <v>1.5793333333333326</v>
      </c>
      <c r="BJ231" s="16">
        <f>VLOOKUP(BJ$4,'Tüpoloogia tabel'!$C$1:$T$51,MATCH($A231,'Tüpoloogia tabel'!$C$1:$T$1,0),FALSE)</f>
        <v>0.8</v>
      </c>
      <c r="BK231" s="16">
        <f>VLOOKUP(BK$4,'Tüpoloogia tabel'!$C$1:$T$51,MATCH($A231,'Tüpoloogia tabel'!$C$1:$T$1,0),FALSE)</f>
        <v>2.0649999999999999</v>
      </c>
      <c r="BL231" s="216">
        <f t="shared" si="258"/>
        <v>4369.960700166429</v>
      </c>
      <c r="BM231" s="1">
        <v>4</v>
      </c>
      <c r="BN231" s="1">
        <v>0</v>
      </c>
      <c r="BO231" s="1">
        <f t="shared" si="259"/>
        <v>20</v>
      </c>
      <c r="BP231" s="217">
        <f t="shared" si="260"/>
        <v>202.98333333333335</v>
      </c>
      <c r="BQ231" s="217">
        <f t="shared" ref="BQ231:BS231" si="312">BP231</f>
        <v>202.98333333333335</v>
      </c>
      <c r="BR231" s="217">
        <f t="shared" si="312"/>
        <v>202.98333333333335</v>
      </c>
      <c r="BS231" s="217">
        <f t="shared" si="312"/>
        <v>202.98333333333335</v>
      </c>
      <c r="BT231" s="217">
        <f t="shared" si="262"/>
        <v>202.98333333333335</v>
      </c>
      <c r="BU231" s="217">
        <f t="shared" si="263"/>
        <v>617.82352941176464</v>
      </c>
      <c r="BV231" s="217">
        <f t="shared" si="264"/>
        <v>646.49834254173425</v>
      </c>
      <c r="BW231" s="217">
        <f t="shared" si="265"/>
        <v>1090.6814526053724</v>
      </c>
      <c r="BX231" s="216">
        <f t="shared" si="266"/>
        <v>0.41466364152142338</v>
      </c>
      <c r="BY231" s="216">
        <f t="shared" si="281"/>
        <v>500.08435167483657</v>
      </c>
      <c r="BZ231" s="216">
        <f t="shared" si="306"/>
        <v>5960.7265044466385</v>
      </c>
      <c r="CA231" s="216">
        <f t="shared" si="307"/>
        <v>4870.0450518412654</v>
      </c>
      <c r="CB231" s="218">
        <f t="shared" si="267"/>
        <v>2.6151824445238834</v>
      </c>
    </row>
    <row r="232" spans="1:80" x14ac:dyDescent="0.25">
      <c r="A232" s="248" t="s">
        <v>476</v>
      </c>
      <c r="B232" s="231" t="s">
        <v>760</v>
      </c>
      <c r="C232" s="231" t="s">
        <v>463</v>
      </c>
      <c r="D232" s="249">
        <v>6</v>
      </c>
      <c r="E232" s="249">
        <v>3</v>
      </c>
      <c r="F232" s="250"/>
      <c r="G232" s="15">
        <f>(VLOOKUP(G$4,'Tüpoloogia tabel'!$C$1:$T$51,MATCH($A232,'Tüpoloogia tabel'!$C$1:$T$1,0),FALSE))*D232</f>
        <v>1107.0676470588237</v>
      </c>
      <c r="H232" s="15">
        <f>(VLOOKUP(H$4,'Tüpoloogia tabel'!$C$1:$T$51,MATCH($A232,'Tüpoloogia tabel'!$C$1:$T$1,0),FALSE))*D232*E232</f>
        <v>54.811764705882361</v>
      </c>
      <c r="I232" s="15">
        <f>(VLOOKUP(I$4,'Tüpoloogia tabel'!$C$1:$T$51,MATCH($A232,'Tüpoloogia tabel'!$C$1:$T$1,0),FALSE))*D232*E232</f>
        <v>176.34705882352941</v>
      </c>
      <c r="J232" s="15">
        <f>(VLOOKUP(J$4,'Tüpoloogia tabel'!$C$1:$T$51,MATCH($A232,'Tüpoloogia tabel'!$C$1:$T$1,0),FALSE))*D232*E232</f>
        <v>3397.0552941176466</v>
      </c>
      <c r="K232" s="15">
        <f>(VLOOKUP(K$4,'Tüpoloogia tabel'!$C$1:$T$51,MATCH($A232,'Tüpoloogia tabel'!$C$1:$T$1,0),FALSE))*D232*E232</f>
        <v>2793.33</v>
      </c>
      <c r="L232" s="244">
        <f>VLOOKUP(L$4,'Tüpoloogia tabel'!$C$1:$T$51,MATCH($A232,'Tüpoloogia tabel'!$C$1:$T$1,0),FALSE)</f>
        <v>29.411764705882355</v>
      </c>
      <c r="M232" s="228">
        <f>VLOOKUP(M$4,'Tüpoloogia tabel'!$C$1:$T$51,MATCH($A232,'Tüpoloogia tabel'!$C$1:$T$1,0),FALSE)</f>
        <v>0</v>
      </c>
      <c r="N232" s="228">
        <f>VLOOKUP(N$4,'Tüpoloogia tabel'!$C$1:$T$51,MATCH($A232,'Tüpoloogia tabel'!$C$1:$T$1,0),FALSE)</f>
        <v>100</v>
      </c>
      <c r="O232" s="245">
        <f>VLOOKUP(O$4,'Tüpoloogia tabel'!$C$1:$T$51,MATCH($A232,'Tüpoloogia tabel'!$C$1:$T$1,0),FALSE)</f>
        <v>0.26808190500004819</v>
      </c>
      <c r="P232" s="228">
        <f>VLOOKUP(P$4,'Tüpoloogia tabel'!$C$1:$T$51,MATCH($A232,'Tüpoloogia tabel'!$C$1:$T$1,0),FALSE)</f>
        <v>76.470588235294116</v>
      </c>
      <c r="Q232" s="335">
        <f t="shared" si="251"/>
        <v>4078.9750000000008</v>
      </c>
      <c r="R232" s="336">
        <f t="shared" si="304"/>
        <v>2961.7156115524285</v>
      </c>
      <c r="S232" s="14">
        <f t="shared" si="252"/>
        <v>1107.0676470588237</v>
      </c>
      <c r="T232" s="336">
        <f t="shared" si="253"/>
        <v>1107.0676470588237</v>
      </c>
      <c r="U232" s="4">
        <f t="shared" si="254"/>
        <v>23.759999999999994</v>
      </c>
      <c r="V232" s="337">
        <f t="shared" si="255"/>
        <v>1093.4993884475718</v>
      </c>
      <c r="W232" s="338">
        <f t="shared" si="256"/>
        <v>3.7277324409642598</v>
      </c>
      <c r="X232" s="228">
        <f>VLOOKUP(X$4,'Tüpoloogia tabel'!$C$1:$T$51,MATCH($A232,'Tüpoloogia tabel'!$C$1:$T$1,0),FALSE)</f>
        <v>195.6875</v>
      </c>
      <c r="Y232" s="228">
        <f>VLOOKUP(Y$4,'Tüpoloogia tabel'!$C$1:$T$51,MATCH($A232,'Tüpoloogia tabel'!$C$1:$T$1,0),FALSE)</f>
        <v>134.375</v>
      </c>
      <c r="Z232" s="229">
        <f>VLOOKUP(Z$4,'Tüpoloogia tabel'!$C$1:$T$51,MATCH($A232,'Tüpoloogia tabel'!$C$1:$T$1,0),FALSE)</f>
        <v>32.625</v>
      </c>
      <c r="AA232" s="235"/>
      <c r="AB232" s="235"/>
      <c r="AC232" s="15">
        <f>VLOOKUP(AC$4,'Tüpoloogia tabel'!$C$1:$T$51,MATCH($A232,'Tüpoloogia tabel'!$C$1:$T$1,0),FALSE)</f>
        <v>3.1482352941176472</v>
      </c>
      <c r="AD232" s="15">
        <f>VLOOKUP(AD$4,'Tüpoloogia tabel'!$C$1:$T$51,MATCH($A232,'Tüpoloogia tabel'!$C$1:$T$1,0),FALSE)</f>
        <v>2.5</v>
      </c>
      <c r="AE232" s="15">
        <f>VLOOKUP(AE$4,'Tüpoloogia tabel'!$C$1:$T$51,MATCH($A232,'Tüpoloogia tabel'!$C$1:$T$1,0),FALSE)</f>
        <v>2.2000000000000002</v>
      </c>
      <c r="AF232" s="15">
        <f>VLOOKUP(AF$4,'Tüpoloogia tabel'!$C$1:$T$51,MATCH($A232,'Tüpoloogia tabel'!$C$1:$T$1,0),FALSE)</f>
        <v>12.516666666666667</v>
      </c>
      <c r="AG232" s="15">
        <f>VLOOKUP(AG$4,'Tüpoloogia tabel'!$C$1:$T$51,MATCH($A232,'Tüpoloogia tabel'!$C$1:$T$1,0),FALSE)</f>
        <v>14.829166666666667</v>
      </c>
      <c r="AH232" s="15">
        <f>(VLOOKUP(AH$4,'Tüpoloogia tabel'!$C$1:$T$51,MATCH($A232,'Tüpoloogia tabel'!$C$1:$T$1,0),FALSE))*E232</f>
        <v>7.5</v>
      </c>
      <c r="AI232" s="15">
        <f>(VLOOKUP(AI$4,'Tüpoloogia tabel'!$C$1:$T$51,MATCH($A232,'Tüpoloogia tabel'!$C$1:$T$1,0),FALSE))*D232*E232</f>
        <v>8303.0073529411766</v>
      </c>
      <c r="AJ232" s="15">
        <f t="shared" si="257"/>
        <v>202.98333333333335</v>
      </c>
      <c r="AK232" s="15">
        <f>VLOOKUP(AK$4,'Tüpoloogia tabel'!$C$1:$T$51,MATCH($A232,'Tüpoloogia tabel'!$C$1:$T$1,0),FALSE)</f>
        <v>1.1000000000000001</v>
      </c>
      <c r="AL232" s="15">
        <f>VLOOKUP(AL$4,'Tüpoloogia tabel'!$C$1:$T$51,MATCH($A232,'Tüpoloogia tabel'!$C$1:$T$1,0),FALSE)</f>
        <v>1.1000000000000001</v>
      </c>
      <c r="AM232" s="15">
        <f>VLOOKUP(AM$4,'Tüpoloogia tabel'!$C$1:$T$51,MATCH($A232,'Tüpoloogia tabel'!$C$1:$T$1,0),FALSE)</f>
        <v>0.7</v>
      </c>
      <c r="AN232" s="15">
        <f>VLOOKUP(AN$4,'Tüpoloogia tabel'!$C$1:$T$51,MATCH($A232,'Tüpoloogia tabel'!$C$1:$T$1,0),FALSE)</f>
        <v>0.7</v>
      </c>
      <c r="AO232" s="15">
        <f>VLOOKUP(AO$4,'Tüpoloogia tabel'!$C$1:$T$51,MATCH($A232,'Tüpoloogia tabel'!$C$1:$T$1,0),FALSE)</f>
        <v>1.1000000000000001</v>
      </c>
      <c r="AP232" s="15">
        <f>VLOOKUP(AP$4,'Tüpoloogia tabel'!$C$1:$T$51,MATCH($A232,'Tüpoloogia tabel'!$C$1:$T$1,0),FALSE)</f>
        <v>2</v>
      </c>
      <c r="AQ232" s="15">
        <f>VLOOKUP(AQ$4,'Tüpoloogia tabel'!$C$1:$T$51,MATCH($A232,'Tüpoloogia tabel'!$C$1:$T$1,0),FALSE)</f>
        <v>2.9000000000000021</v>
      </c>
      <c r="AR232" s="16">
        <f>VLOOKUP(AR$4,'Tüpoloogia tabel'!$C$1:$T$51,MATCH($A232,'Tüpoloogia tabel'!$C$1:$T$1,0),FALSE)</f>
        <v>1.17</v>
      </c>
      <c r="AS232" s="16">
        <f>VLOOKUP(AS$4,'Tüpoloogia tabel'!$C$1:$T$51,MATCH($A232,'Tüpoloogia tabel'!$C$1:$T$1,0),FALSE)</f>
        <v>0.49</v>
      </c>
      <c r="AT232" s="16">
        <f>VLOOKUP(AT$4,'Tüpoloogia tabel'!$C$1:$T$51,MATCH($A232,'Tüpoloogia tabel'!$C$1:$T$1,0),FALSE)</f>
        <v>0.49</v>
      </c>
      <c r="AU232" s="16">
        <f>VLOOKUP(AU$4,'Tüpoloogia tabel'!$C$1:$T$51,MATCH($A232,'Tüpoloogia tabel'!$C$1:$T$1,0),FALSE)</f>
        <v>0.15</v>
      </c>
      <c r="AV232" s="16">
        <f>VLOOKUP(AV$4,'Tüpoloogia tabel'!$C$1:$T$51,MATCH($A232,'Tüpoloogia tabel'!$C$1:$T$1,0),FALSE)</f>
        <v>0.5</v>
      </c>
      <c r="AW232" s="16">
        <f>VLOOKUP(AW$4,'Tüpoloogia tabel'!$C$1:$T$51,MATCH($A232,'Tüpoloogia tabel'!$C$1:$T$1,0),FALSE)</f>
        <v>0.77</v>
      </c>
      <c r="AX232" s="16">
        <f>VLOOKUP(AX$4,'Tüpoloogia tabel'!$C$1:$T$51,MATCH($A232,'Tüpoloogia tabel'!$C$1:$T$1,0),FALSE)</f>
        <v>1.03</v>
      </c>
      <c r="AY232" s="16">
        <f>VLOOKUP(AY$4,'Tüpoloogia tabel'!$C$1:$T$51,MATCH($A232,'Tüpoloogia tabel'!$C$1:$T$1,0),FALSE)</f>
        <v>7.0000000000000007E-2</v>
      </c>
      <c r="AZ232" s="16">
        <f>VLOOKUP(AZ$4,'Tüpoloogia tabel'!$C$1:$T$51,MATCH($A232,'Tüpoloogia tabel'!$C$1:$T$1,0),FALSE)</f>
        <v>6.1</v>
      </c>
      <c r="BA232" s="232">
        <f>VLOOKUP(BA$4,'Tüpoloogia tabel'!$C$1:$T$51,MATCH($A232,'Tüpoloogia tabel'!$C$1:$T$1,0),FALSE)</f>
        <v>0.25</v>
      </c>
      <c r="BB232" s="232">
        <f>VLOOKUP(BB$4,'Tüpoloogia tabel'!$C$1:$T$51,MATCH($A232,'Tüpoloogia tabel'!$C$1:$T$1,0),FALSE)</f>
        <v>0.4</v>
      </c>
      <c r="BC232" s="232">
        <f>VLOOKUP(BC$4,'Tüpoloogia tabel'!$C$1:$T$51,MATCH($A232,'Tüpoloogia tabel'!$C$1:$T$1,0),FALSE)</f>
        <v>0.35</v>
      </c>
      <c r="BD232" s="232">
        <f>VLOOKUP(BD$4,'Tüpoloogia tabel'!$C$1:$T$51,MATCH($A232,'Tüpoloogia tabel'!$C$1:$T$1,0),FALSE)</f>
        <v>0.25</v>
      </c>
      <c r="BE232" s="232">
        <f>VLOOKUP(BE$4,'Tüpoloogia tabel'!$C$1:$T$51,MATCH($A232,'Tüpoloogia tabel'!$C$1:$T$1,0),FALSE)</f>
        <v>0.22</v>
      </c>
      <c r="BF232" s="16">
        <f>VLOOKUP(BF$4,'Tüpoloogia tabel'!$C$1:$T$51,MATCH($A232,'Tüpoloogia tabel'!$C$1:$T$1,0),FALSE)</f>
        <v>1.7999999999999985</v>
      </c>
      <c r="BG232" s="16">
        <f>VLOOKUP(BG$4,'Tüpoloogia tabel'!$C$1:$T$51,MATCH($A232,'Tüpoloogia tabel'!$C$1:$T$1,0),FALSE)</f>
        <v>2.2000000000000015</v>
      </c>
      <c r="BH232" s="16">
        <f>VLOOKUP(BH$4,'Tüpoloogia tabel'!$C$1:$T$51,MATCH($A232,'Tüpoloogia tabel'!$C$1:$T$1,0),FALSE)</f>
        <v>1.4600000000000006</v>
      </c>
      <c r="BI232" s="16">
        <f>VLOOKUP(BI$4,'Tüpoloogia tabel'!$C$1:$T$51,MATCH($A232,'Tüpoloogia tabel'!$C$1:$T$1,0),FALSE)</f>
        <v>1.5793333333333326</v>
      </c>
      <c r="BJ232" s="16">
        <f>VLOOKUP(BJ$4,'Tüpoloogia tabel'!$C$1:$T$51,MATCH($A232,'Tüpoloogia tabel'!$C$1:$T$1,0),FALSE)</f>
        <v>0.8</v>
      </c>
      <c r="BK232" s="16">
        <f>VLOOKUP(BK$4,'Tüpoloogia tabel'!$C$1:$T$51,MATCH($A232,'Tüpoloogia tabel'!$C$1:$T$1,0),FALSE)</f>
        <v>2.0649999999999999</v>
      </c>
      <c r="BL232" s="216">
        <f t="shared" si="258"/>
        <v>7266.4278366191866</v>
      </c>
      <c r="BM232" s="1">
        <v>4</v>
      </c>
      <c r="BN232" s="1">
        <v>0</v>
      </c>
      <c r="BO232" s="1">
        <f t="shared" si="259"/>
        <v>30</v>
      </c>
      <c r="BP232" s="217">
        <f t="shared" si="260"/>
        <v>202.98333333333335</v>
      </c>
      <c r="BQ232" s="217">
        <f t="shared" ref="BQ232:BS232" si="313">BP232</f>
        <v>202.98333333333335</v>
      </c>
      <c r="BR232" s="217">
        <f t="shared" si="313"/>
        <v>202.98333333333335</v>
      </c>
      <c r="BS232" s="217">
        <f t="shared" si="313"/>
        <v>202.98333333333335</v>
      </c>
      <c r="BT232" s="217">
        <f t="shared" si="262"/>
        <v>405.9666666666667</v>
      </c>
      <c r="BU232" s="217">
        <f t="shared" si="263"/>
        <v>1367.6029411764705</v>
      </c>
      <c r="BV232" s="217">
        <f t="shared" si="264"/>
        <v>1441.3525480182034</v>
      </c>
      <c r="BW232" s="217">
        <f t="shared" si="265"/>
        <v>2086.5912077730391</v>
      </c>
      <c r="BX232" s="216">
        <f t="shared" si="266"/>
        <v>0.87874611519607859</v>
      </c>
      <c r="BY232" s="216">
        <f t="shared" si="281"/>
        <v>1059.7678149264707</v>
      </c>
      <c r="BZ232" s="216">
        <f t="shared" si="306"/>
        <v>10412.786859318696</v>
      </c>
      <c r="CA232" s="216">
        <f t="shared" si="307"/>
        <v>8326.1956515456568</v>
      </c>
      <c r="CB232" s="218">
        <f t="shared" si="267"/>
        <v>2.9807418570472008</v>
      </c>
    </row>
    <row r="233" spans="1:80" x14ac:dyDescent="0.25">
      <c r="A233" s="248" t="s">
        <v>476</v>
      </c>
      <c r="B233" s="231" t="s">
        <v>761</v>
      </c>
      <c r="C233" s="231" t="s">
        <v>463</v>
      </c>
      <c r="D233" s="249">
        <v>6</v>
      </c>
      <c r="E233" s="249">
        <v>4</v>
      </c>
      <c r="F233" s="250"/>
      <c r="G233" s="15">
        <f>(VLOOKUP(G$4,'Tüpoloogia tabel'!$C$1:$T$51,MATCH($A233,'Tüpoloogia tabel'!$C$1:$T$1,0),FALSE))*D233</f>
        <v>1107.0676470588237</v>
      </c>
      <c r="H233" s="15">
        <f>(VLOOKUP(H$4,'Tüpoloogia tabel'!$C$1:$T$51,MATCH($A233,'Tüpoloogia tabel'!$C$1:$T$1,0),FALSE))*D233*E233</f>
        <v>73.082352941176481</v>
      </c>
      <c r="I233" s="15">
        <f>(VLOOKUP(I$4,'Tüpoloogia tabel'!$C$1:$T$51,MATCH($A233,'Tüpoloogia tabel'!$C$1:$T$1,0),FALSE))*D233*E233</f>
        <v>235.12941176470588</v>
      </c>
      <c r="J233" s="15">
        <f>(VLOOKUP(J$4,'Tüpoloogia tabel'!$C$1:$T$51,MATCH($A233,'Tüpoloogia tabel'!$C$1:$T$1,0),FALSE))*D233*E233</f>
        <v>4529.407058823529</v>
      </c>
      <c r="K233" s="15">
        <f>(VLOOKUP(K$4,'Tüpoloogia tabel'!$C$1:$T$51,MATCH($A233,'Tüpoloogia tabel'!$C$1:$T$1,0),FALSE))*D233*E233</f>
        <v>3724.4399999999996</v>
      </c>
      <c r="L233" s="244">
        <f>VLOOKUP(L$4,'Tüpoloogia tabel'!$C$1:$T$51,MATCH($A233,'Tüpoloogia tabel'!$C$1:$T$1,0),FALSE)</f>
        <v>29.411764705882355</v>
      </c>
      <c r="M233" s="228">
        <f>VLOOKUP(M$4,'Tüpoloogia tabel'!$C$1:$T$51,MATCH($A233,'Tüpoloogia tabel'!$C$1:$T$1,0),FALSE)</f>
        <v>0</v>
      </c>
      <c r="N233" s="228">
        <f>VLOOKUP(N$4,'Tüpoloogia tabel'!$C$1:$T$51,MATCH($A233,'Tüpoloogia tabel'!$C$1:$T$1,0),FALSE)</f>
        <v>100</v>
      </c>
      <c r="O233" s="245">
        <f>VLOOKUP(O$4,'Tüpoloogia tabel'!$C$1:$T$51,MATCH($A233,'Tüpoloogia tabel'!$C$1:$T$1,0),FALSE)</f>
        <v>0.26808190500004819</v>
      </c>
      <c r="P233" s="228">
        <f>VLOOKUP(P$4,'Tüpoloogia tabel'!$C$1:$T$51,MATCH($A233,'Tüpoloogia tabel'!$C$1:$T$1,0),FALSE)</f>
        <v>76.470588235294116</v>
      </c>
      <c r="Q233" s="335">
        <f t="shared" si="251"/>
        <v>7218.1333333333341</v>
      </c>
      <c r="R233" s="336">
        <f t="shared" si="304"/>
        <v>5259.322398788986</v>
      </c>
      <c r="S233" s="14">
        <f t="shared" si="252"/>
        <v>1107.0676470588237</v>
      </c>
      <c r="T233" s="336">
        <f t="shared" si="253"/>
        <v>1107.0676470588237</v>
      </c>
      <c r="U233" s="4">
        <f t="shared" si="254"/>
        <v>23.759999999999994</v>
      </c>
      <c r="V233" s="337">
        <f t="shared" si="255"/>
        <v>1935.0509345443481</v>
      </c>
      <c r="W233" s="338">
        <f t="shared" si="256"/>
        <v>4.4079327956455456</v>
      </c>
      <c r="X233" s="228">
        <f>VLOOKUP(X$4,'Tüpoloogia tabel'!$C$1:$T$51,MATCH($A233,'Tüpoloogia tabel'!$C$1:$T$1,0),FALSE)</f>
        <v>195.6875</v>
      </c>
      <c r="Y233" s="228">
        <f>VLOOKUP(Y$4,'Tüpoloogia tabel'!$C$1:$T$51,MATCH($A233,'Tüpoloogia tabel'!$C$1:$T$1,0),FALSE)</f>
        <v>134.375</v>
      </c>
      <c r="Z233" s="229">
        <f>VLOOKUP(Z$4,'Tüpoloogia tabel'!$C$1:$T$51,MATCH($A233,'Tüpoloogia tabel'!$C$1:$T$1,0),FALSE)</f>
        <v>32.625</v>
      </c>
      <c r="AA233" s="235"/>
      <c r="AB233" s="235"/>
      <c r="AC233" s="15">
        <f>VLOOKUP(AC$4,'Tüpoloogia tabel'!$C$1:$T$51,MATCH($A233,'Tüpoloogia tabel'!$C$1:$T$1,0),FALSE)</f>
        <v>3.1482352941176472</v>
      </c>
      <c r="AD233" s="15">
        <f>VLOOKUP(AD$4,'Tüpoloogia tabel'!$C$1:$T$51,MATCH($A233,'Tüpoloogia tabel'!$C$1:$T$1,0),FALSE)</f>
        <v>2.5</v>
      </c>
      <c r="AE233" s="15">
        <f>VLOOKUP(AE$4,'Tüpoloogia tabel'!$C$1:$T$51,MATCH($A233,'Tüpoloogia tabel'!$C$1:$T$1,0),FALSE)</f>
        <v>2.2000000000000002</v>
      </c>
      <c r="AF233" s="15">
        <f>VLOOKUP(AF$4,'Tüpoloogia tabel'!$C$1:$T$51,MATCH($A233,'Tüpoloogia tabel'!$C$1:$T$1,0),FALSE)</f>
        <v>12.516666666666667</v>
      </c>
      <c r="AG233" s="15">
        <f>VLOOKUP(AG$4,'Tüpoloogia tabel'!$C$1:$T$51,MATCH($A233,'Tüpoloogia tabel'!$C$1:$T$1,0),FALSE)</f>
        <v>14.829166666666667</v>
      </c>
      <c r="AH233" s="15">
        <f>(VLOOKUP(AH$4,'Tüpoloogia tabel'!$C$1:$T$51,MATCH($A233,'Tüpoloogia tabel'!$C$1:$T$1,0),FALSE))*E233</f>
        <v>10</v>
      </c>
      <c r="AI233" s="15">
        <f>(VLOOKUP(AI$4,'Tüpoloogia tabel'!$C$1:$T$51,MATCH($A233,'Tüpoloogia tabel'!$C$1:$T$1,0),FALSE))*D233*E233</f>
        <v>11070.676470588236</v>
      </c>
      <c r="AJ233" s="15">
        <f t="shared" si="257"/>
        <v>202.98333333333335</v>
      </c>
      <c r="AK233" s="15">
        <f>VLOOKUP(AK$4,'Tüpoloogia tabel'!$C$1:$T$51,MATCH($A233,'Tüpoloogia tabel'!$C$1:$T$1,0),FALSE)</f>
        <v>1.1000000000000001</v>
      </c>
      <c r="AL233" s="15">
        <f>VLOOKUP(AL$4,'Tüpoloogia tabel'!$C$1:$T$51,MATCH($A233,'Tüpoloogia tabel'!$C$1:$T$1,0),FALSE)</f>
        <v>1.1000000000000001</v>
      </c>
      <c r="AM233" s="15">
        <f>VLOOKUP(AM$4,'Tüpoloogia tabel'!$C$1:$T$51,MATCH($A233,'Tüpoloogia tabel'!$C$1:$T$1,0),FALSE)</f>
        <v>0.7</v>
      </c>
      <c r="AN233" s="15">
        <f>VLOOKUP(AN$4,'Tüpoloogia tabel'!$C$1:$T$51,MATCH($A233,'Tüpoloogia tabel'!$C$1:$T$1,0),FALSE)</f>
        <v>0.7</v>
      </c>
      <c r="AO233" s="15">
        <f>VLOOKUP(AO$4,'Tüpoloogia tabel'!$C$1:$T$51,MATCH($A233,'Tüpoloogia tabel'!$C$1:$T$1,0),FALSE)</f>
        <v>1.1000000000000001</v>
      </c>
      <c r="AP233" s="15">
        <f>VLOOKUP(AP$4,'Tüpoloogia tabel'!$C$1:$T$51,MATCH($A233,'Tüpoloogia tabel'!$C$1:$T$1,0),FALSE)</f>
        <v>2</v>
      </c>
      <c r="AQ233" s="15">
        <f>VLOOKUP(AQ$4,'Tüpoloogia tabel'!$C$1:$T$51,MATCH($A233,'Tüpoloogia tabel'!$C$1:$T$1,0),FALSE)</f>
        <v>2.9000000000000021</v>
      </c>
      <c r="AR233" s="16">
        <f>VLOOKUP(AR$4,'Tüpoloogia tabel'!$C$1:$T$51,MATCH($A233,'Tüpoloogia tabel'!$C$1:$T$1,0),FALSE)</f>
        <v>1.17</v>
      </c>
      <c r="AS233" s="16">
        <f>VLOOKUP(AS$4,'Tüpoloogia tabel'!$C$1:$T$51,MATCH($A233,'Tüpoloogia tabel'!$C$1:$T$1,0),FALSE)</f>
        <v>0.49</v>
      </c>
      <c r="AT233" s="16">
        <f>VLOOKUP(AT$4,'Tüpoloogia tabel'!$C$1:$T$51,MATCH($A233,'Tüpoloogia tabel'!$C$1:$T$1,0),FALSE)</f>
        <v>0.49</v>
      </c>
      <c r="AU233" s="16">
        <f>VLOOKUP(AU$4,'Tüpoloogia tabel'!$C$1:$T$51,MATCH($A233,'Tüpoloogia tabel'!$C$1:$T$1,0),FALSE)</f>
        <v>0.15</v>
      </c>
      <c r="AV233" s="16">
        <f>VLOOKUP(AV$4,'Tüpoloogia tabel'!$C$1:$T$51,MATCH($A233,'Tüpoloogia tabel'!$C$1:$T$1,0),FALSE)</f>
        <v>0.5</v>
      </c>
      <c r="AW233" s="16">
        <f>VLOOKUP(AW$4,'Tüpoloogia tabel'!$C$1:$T$51,MATCH($A233,'Tüpoloogia tabel'!$C$1:$T$1,0),FALSE)</f>
        <v>0.77</v>
      </c>
      <c r="AX233" s="16">
        <f>VLOOKUP(AX$4,'Tüpoloogia tabel'!$C$1:$T$51,MATCH($A233,'Tüpoloogia tabel'!$C$1:$T$1,0),FALSE)</f>
        <v>1.03</v>
      </c>
      <c r="AY233" s="16">
        <f>VLOOKUP(AY$4,'Tüpoloogia tabel'!$C$1:$T$51,MATCH($A233,'Tüpoloogia tabel'!$C$1:$T$1,0),FALSE)</f>
        <v>7.0000000000000007E-2</v>
      </c>
      <c r="AZ233" s="16">
        <f>VLOOKUP(AZ$4,'Tüpoloogia tabel'!$C$1:$T$51,MATCH($A233,'Tüpoloogia tabel'!$C$1:$T$1,0),FALSE)</f>
        <v>6.1</v>
      </c>
      <c r="BA233" s="232">
        <f>VLOOKUP(BA$4,'Tüpoloogia tabel'!$C$1:$T$51,MATCH($A233,'Tüpoloogia tabel'!$C$1:$T$1,0),FALSE)</f>
        <v>0.25</v>
      </c>
      <c r="BB233" s="232">
        <f>VLOOKUP(BB$4,'Tüpoloogia tabel'!$C$1:$T$51,MATCH($A233,'Tüpoloogia tabel'!$C$1:$T$1,0),FALSE)</f>
        <v>0.4</v>
      </c>
      <c r="BC233" s="232">
        <f>VLOOKUP(BC$4,'Tüpoloogia tabel'!$C$1:$T$51,MATCH($A233,'Tüpoloogia tabel'!$C$1:$T$1,0),FALSE)</f>
        <v>0.35</v>
      </c>
      <c r="BD233" s="232">
        <f>VLOOKUP(BD$4,'Tüpoloogia tabel'!$C$1:$T$51,MATCH($A233,'Tüpoloogia tabel'!$C$1:$T$1,0),FALSE)</f>
        <v>0.25</v>
      </c>
      <c r="BE233" s="232">
        <f>VLOOKUP(BE$4,'Tüpoloogia tabel'!$C$1:$T$51,MATCH($A233,'Tüpoloogia tabel'!$C$1:$T$1,0),FALSE)</f>
        <v>0.22</v>
      </c>
      <c r="BF233" s="16">
        <f>VLOOKUP(BF$4,'Tüpoloogia tabel'!$C$1:$T$51,MATCH($A233,'Tüpoloogia tabel'!$C$1:$T$1,0),FALSE)</f>
        <v>1.7999999999999985</v>
      </c>
      <c r="BG233" s="16">
        <f>VLOOKUP(BG$4,'Tüpoloogia tabel'!$C$1:$T$51,MATCH($A233,'Tüpoloogia tabel'!$C$1:$T$1,0),FALSE)</f>
        <v>2.2000000000000015</v>
      </c>
      <c r="BH233" s="16">
        <f>VLOOKUP(BH$4,'Tüpoloogia tabel'!$C$1:$T$51,MATCH($A233,'Tüpoloogia tabel'!$C$1:$T$1,0),FALSE)</f>
        <v>1.4600000000000006</v>
      </c>
      <c r="BI233" s="16">
        <f>VLOOKUP(BI$4,'Tüpoloogia tabel'!$C$1:$T$51,MATCH($A233,'Tüpoloogia tabel'!$C$1:$T$1,0),FALSE)</f>
        <v>1.5793333333333326</v>
      </c>
      <c r="BJ233" s="16">
        <f>VLOOKUP(BJ$4,'Tüpoloogia tabel'!$C$1:$T$51,MATCH($A233,'Tüpoloogia tabel'!$C$1:$T$1,0),FALSE)</f>
        <v>0.8</v>
      </c>
      <c r="BK233" s="16">
        <f>VLOOKUP(BK$4,'Tüpoloogia tabel'!$C$1:$T$51,MATCH($A233,'Tüpoloogia tabel'!$C$1:$T$1,0),FALSE)</f>
        <v>2.0649999999999999</v>
      </c>
      <c r="BL233" s="216">
        <f t="shared" si="258"/>
        <v>11308.588085553598</v>
      </c>
      <c r="BM233" s="1">
        <v>4</v>
      </c>
      <c r="BN233" s="1">
        <v>0</v>
      </c>
      <c r="BO233" s="1">
        <f t="shared" si="259"/>
        <v>40</v>
      </c>
      <c r="BP233" s="217">
        <f t="shared" si="260"/>
        <v>202.98333333333335</v>
      </c>
      <c r="BQ233" s="217">
        <f t="shared" ref="BQ233:BS233" si="314">BP233</f>
        <v>202.98333333333335</v>
      </c>
      <c r="BR233" s="217">
        <f t="shared" si="314"/>
        <v>202.98333333333335</v>
      </c>
      <c r="BS233" s="217">
        <f t="shared" si="314"/>
        <v>202.98333333333335</v>
      </c>
      <c r="BT233" s="217">
        <f t="shared" si="262"/>
        <v>608.95000000000005</v>
      </c>
      <c r="BU233" s="217">
        <f t="shared" si="263"/>
        <v>2411.2941176470586</v>
      </c>
      <c r="BV233" s="217">
        <f t="shared" si="264"/>
        <v>2550.6101096317398</v>
      </c>
      <c r="BW233" s="217">
        <f t="shared" si="265"/>
        <v>3407.2383155173588</v>
      </c>
      <c r="BX233" s="216">
        <f t="shared" si="266"/>
        <v>1.4106590550108935</v>
      </c>
      <c r="BY233" s="216">
        <f t="shared" si="281"/>
        <v>1701.2548203431375</v>
      </c>
      <c r="BZ233" s="216">
        <f t="shared" si="306"/>
        <v>16417.081221414093</v>
      </c>
      <c r="CA233" s="216">
        <f t="shared" si="307"/>
        <v>13009.842905896736</v>
      </c>
      <c r="CB233" s="218">
        <f t="shared" si="267"/>
        <v>3.4931004139942479</v>
      </c>
    </row>
    <row r="234" spans="1:80" x14ac:dyDescent="0.25">
      <c r="A234" s="248" t="s">
        <v>476</v>
      </c>
      <c r="B234" s="231" t="s">
        <v>762</v>
      </c>
      <c r="C234" s="231" t="s">
        <v>463</v>
      </c>
      <c r="D234" s="249">
        <v>6</v>
      </c>
      <c r="E234" s="249">
        <v>5</v>
      </c>
      <c r="F234" s="250"/>
      <c r="G234" s="15">
        <f>(VLOOKUP(G$4,'Tüpoloogia tabel'!$C$1:$T$51,MATCH($A234,'Tüpoloogia tabel'!$C$1:$T$1,0),FALSE))*D234</f>
        <v>1107.0676470588237</v>
      </c>
      <c r="H234" s="15">
        <f>(VLOOKUP(H$4,'Tüpoloogia tabel'!$C$1:$T$51,MATCH($A234,'Tüpoloogia tabel'!$C$1:$T$1,0),FALSE))*D234*E234</f>
        <v>91.352941176470608</v>
      </c>
      <c r="I234" s="15">
        <f>(VLOOKUP(I$4,'Tüpoloogia tabel'!$C$1:$T$51,MATCH($A234,'Tüpoloogia tabel'!$C$1:$T$1,0),FALSE))*D234*E234</f>
        <v>293.91176470588232</v>
      </c>
      <c r="J234" s="15">
        <f>(VLOOKUP(J$4,'Tüpoloogia tabel'!$C$1:$T$51,MATCH($A234,'Tüpoloogia tabel'!$C$1:$T$1,0),FALSE))*D234*E234</f>
        <v>5661.7588235294115</v>
      </c>
      <c r="K234" s="15">
        <f>(VLOOKUP(K$4,'Tüpoloogia tabel'!$C$1:$T$51,MATCH($A234,'Tüpoloogia tabel'!$C$1:$T$1,0),FALSE))*D234*E234</f>
        <v>4655.5499999999993</v>
      </c>
      <c r="L234" s="244">
        <f>VLOOKUP(L$4,'Tüpoloogia tabel'!$C$1:$T$51,MATCH($A234,'Tüpoloogia tabel'!$C$1:$T$1,0),FALSE)</f>
        <v>29.411764705882355</v>
      </c>
      <c r="M234" s="228">
        <f>VLOOKUP(M$4,'Tüpoloogia tabel'!$C$1:$T$51,MATCH($A234,'Tüpoloogia tabel'!$C$1:$T$1,0),FALSE)</f>
        <v>0</v>
      </c>
      <c r="N234" s="228">
        <f>VLOOKUP(N$4,'Tüpoloogia tabel'!$C$1:$T$51,MATCH($A234,'Tüpoloogia tabel'!$C$1:$T$1,0),FALSE)</f>
        <v>100</v>
      </c>
      <c r="O234" s="245">
        <f>VLOOKUP(O$4,'Tüpoloogia tabel'!$C$1:$T$51,MATCH($A234,'Tüpoloogia tabel'!$C$1:$T$1,0),FALSE)</f>
        <v>0.26808190500004819</v>
      </c>
      <c r="P234" s="228">
        <f>VLOOKUP(P$4,'Tüpoloogia tabel'!$C$1:$T$51,MATCH($A234,'Tüpoloogia tabel'!$C$1:$T$1,0),FALSE)</f>
        <v>76.470588235294116</v>
      </c>
      <c r="Q234" s="335">
        <f t="shared" si="251"/>
        <v>11247.041666666666</v>
      </c>
      <c r="R234" s="336">
        <f t="shared" si="304"/>
        <v>8208.1533110517485</v>
      </c>
      <c r="S234" s="14">
        <f t="shared" si="252"/>
        <v>1107.0676470588237</v>
      </c>
      <c r="T234" s="336">
        <f t="shared" si="253"/>
        <v>1107.0676470588237</v>
      </c>
      <c r="U234" s="4">
        <f t="shared" si="254"/>
        <v>23.759999999999994</v>
      </c>
      <c r="V234" s="337">
        <f t="shared" si="255"/>
        <v>3015.1283556149169</v>
      </c>
      <c r="W234" s="338">
        <f t="shared" si="256"/>
        <v>5.1709521884777967</v>
      </c>
      <c r="X234" s="228">
        <f>VLOOKUP(X$4,'Tüpoloogia tabel'!$C$1:$T$51,MATCH($A234,'Tüpoloogia tabel'!$C$1:$T$1,0),FALSE)</f>
        <v>195.6875</v>
      </c>
      <c r="Y234" s="228">
        <f>VLOOKUP(Y$4,'Tüpoloogia tabel'!$C$1:$T$51,MATCH($A234,'Tüpoloogia tabel'!$C$1:$T$1,0),FALSE)</f>
        <v>134.375</v>
      </c>
      <c r="Z234" s="229">
        <f>VLOOKUP(Z$4,'Tüpoloogia tabel'!$C$1:$T$51,MATCH($A234,'Tüpoloogia tabel'!$C$1:$T$1,0),FALSE)</f>
        <v>32.625</v>
      </c>
      <c r="AA234" s="235"/>
      <c r="AB234" s="235"/>
      <c r="AC234" s="15">
        <f>VLOOKUP(AC$4,'Tüpoloogia tabel'!$C$1:$T$51,MATCH($A234,'Tüpoloogia tabel'!$C$1:$T$1,0),FALSE)</f>
        <v>3.1482352941176472</v>
      </c>
      <c r="AD234" s="15">
        <f>VLOOKUP(AD$4,'Tüpoloogia tabel'!$C$1:$T$51,MATCH($A234,'Tüpoloogia tabel'!$C$1:$T$1,0),FALSE)</f>
        <v>2.5</v>
      </c>
      <c r="AE234" s="15">
        <f>VLOOKUP(AE$4,'Tüpoloogia tabel'!$C$1:$T$51,MATCH($A234,'Tüpoloogia tabel'!$C$1:$T$1,0),FALSE)</f>
        <v>2.2000000000000002</v>
      </c>
      <c r="AF234" s="15">
        <f>VLOOKUP(AF$4,'Tüpoloogia tabel'!$C$1:$T$51,MATCH($A234,'Tüpoloogia tabel'!$C$1:$T$1,0),FALSE)</f>
        <v>12.516666666666667</v>
      </c>
      <c r="AG234" s="15">
        <f>VLOOKUP(AG$4,'Tüpoloogia tabel'!$C$1:$T$51,MATCH($A234,'Tüpoloogia tabel'!$C$1:$T$1,0),FALSE)</f>
        <v>14.829166666666667</v>
      </c>
      <c r="AH234" s="15">
        <f>(VLOOKUP(AH$4,'Tüpoloogia tabel'!$C$1:$T$51,MATCH($A234,'Tüpoloogia tabel'!$C$1:$T$1,0),FALSE))*E234</f>
        <v>12.5</v>
      </c>
      <c r="AI234" s="15">
        <f>(VLOOKUP(AI$4,'Tüpoloogia tabel'!$C$1:$T$51,MATCH($A234,'Tüpoloogia tabel'!$C$1:$T$1,0),FALSE))*D234*E234</f>
        <v>13838.345588235296</v>
      </c>
      <c r="AJ234" s="15">
        <f t="shared" si="257"/>
        <v>202.98333333333335</v>
      </c>
      <c r="AK234" s="15">
        <f>VLOOKUP(AK$4,'Tüpoloogia tabel'!$C$1:$T$51,MATCH($A234,'Tüpoloogia tabel'!$C$1:$T$1,0),FALSE)</f>
        <v>1.1000000000000001</v>
      </c>
      <c r="AL234" s="15">
        <f>VLOOKUP(AL$4,'Tüpoloogia tabel'!$C$1:$T$51,MATCH($A234,'Tüpoloogia tabel'!$C$1:$T$1,0),FALSE)</f>
        <v>1.1000000000000001</v>
      </c>
      <c r="AM234" s="15">
        <f>VLOOKUP(AM$4,'Tüpoloogia tabel'!$C$1:$T$51,MATCH($A234,'Tüpoloogia tabel'!$C$1:$T$1,0),FALSE)</f>
        <v>0.7</v>
      </c>
      <c r="AN234" s="15">
        <f>VLOOKUP(AN$4,'Tüpoloogia tabel'!$C$1:$T$51,MATCH($A234,'Tüpoloogia tabel'!$C$1:$T$1,0),FALSE)</f>
        <v>0.7</v>
      </c>
      <c r="AO234" s="15">
        <f>VLOOKUP(AO$4,'Tüpoloogia tabel'!$C$1:$T$51,MATCH($A234,'Tüpoloogia tabel'!$C$1:$T$1,0),FALSE)</f>
        <v>1.1000000000000001</v>
      </c>
      <c r="AP234" s="15">
        <f>VLOOKUP(AP$4,'Tüpoloogia tabel'!$C$1:$T$51,MATCH($A234,'Tüpoloogia tabel'!$C$1:$T$1,0),FALSE)</f>
        <v>2</v>
      </c>
      <c r="AQ234" s="15">
        <f>VLOOKUP(AQ$4,'Tüpoloogia tabel'!$C$1:$T$51,MATCH($A234,'Tüpoloogia tabel'!$C$1:$T$1,0),FALSE)</f>
        <v>2.9000000000000021</v>
      </c>
      <c r="AR234" s="16">
        <f>VLOOKUP(AR$4,'Tüpoloogia tabel'!$C$1:$T$51,MATCH($A234,'Tüpoloogia tabel'!$C$1:$T$1,0),FALSE)</f>
        <v>1.17</v>
      </c>
      <c r="AS234" s="16">
        <f>VLOOKUP(AS$4,'Tüpoloogia tabel'!$C$1:$T$51,MATCH($A234,'Tüpoloogia tabel'!$C$1:$T$1,0),FALSE)</f>
        <v>0.49</v>
      </c>
      <c r="AT234" s="16">
        <f>VLOOKUP(AT$4,'Tüpoloogia tabel'!$C$1:$T$51,MATCH($A234,'Tüpoloogia tabel'!$C$1:$T$1,0),FALSE)</f>
        <v>0.49</v>
      </c>
      <c r="AU234" s="16">
        <f>VLOOKUP(AU$4,'Tüpoloogia tabel'!$C$1:$T$51,MATCH($A234,'Tüpoloogia tabel'!$C$1:$T$1,0),FALSE)</f>
        <v>0.15</v>
      </c>
      <c r="AV234" s="16">
        <f>VLOOKUP(AV$4,'Tüpoloogia tabel'!$C$1:$T$51,MATCH($A234,'Tüpoloogia tabel'!$C$1:$T$1,0),FALSE)</f>
        <v>0.5</v>
      </c>
      <c r="AW234" s="16">
        <f>VLOOKUP(AW$4,'Tüpoloogia tabel'!$C$1:$T$51,MATCH($A234,'Tüpoloogia tabel'!$C$1:$T$1,0),FALSE)</f>
        <v>0.77</v>
      </c>
      <c r="AX234" s="16">
        <f>VLOOKUP(AX$4,'Tüpoloogia tabel'!$C$1:$T$51,MATCH($A234,'Tüpoloogia tabel'!$C$1:$T$1,0),FALSE)</f>
        <v>1.03</v>
      </c>
      <c r="AY234" s="16">
        <f>VLOOKUP(AY$4,'Tüpoloogia tabel'!$C$1:$T$51,MATCH($A234,'Tüpoloogia tabel'!$C$1:$T$1,0),FALSE)</f>
        <v>7.0000000000000007E-2</v>
      </c>
      <c r="AZ234" s="16">
        <f>VLOOKUP(AZ$4,'Tüpoloogia tabel'!$C$1:$T$51,MATCH($A234,'Tüpoloogia tabel'!$C$1:$T$1,0),FALSE)</f>
        <v>6.1</v>
      </c>
      <c r="BA234" s="232">
        <f>VLOOKUP(BA$4,'Tüpoloogia tabel'!$C$1:$T$51,MATCH($A234,'Tüpoloogia tabel'!$C$1:$T$1,0),FALSE)</f>
        <v>0.25</v>
      </c>
      <c r="BB234" s="232">
        <f>VLOOKUP(BB$4,'Tüpoloogia tabel'!$C$1:$T$51,MATCH($A234,'Tüpoloogia tabel'!$C$1:$T$1,0),FALSE)</f>
        <v>0.4</v>
      </c>
      <c r="BC234" s="232">
        <f>VLOOKUP(BC$4,'Tüpoloogia tabel'!$C$1:$T$51,MATCH($A234,'Tüpoloogia tabel'!$C$1:$T$1,0),FALSE)</f>
        <v>0.35</v>
      </c>
      <c r="BD234" s="232">
        <f>VLOOKUP(BD$4,'Tüpoloogia tabel'!$C$1:$T$51,MATCH($A234,'Tüpoloogia tabel'!$C$1:$T$1,0),FALSE)</f>
        <v>0.25</v>
      </c>
      <c r="BE234" s="232">
        <f>VLOOKUP(BE$4,'Tüpoloogia tabel'!$C$1:$T$51,MATCH($A234,'Tüpoloogia tabel'!$C$1:$T$1,0),FALSE)</f>
        <v>0.22</v>
      </c>
      <c r="BF234" s="16">
        <f>VLOOKUP(BF$4,'Tüpoloogia tabel'!$C$1:$T$51,MATCH($A234,'Tüpoloogia tabel'!$C$1:$T$1,0),FALSE)</f>
        <v>1.7999999999999985</v>
      </c>
      <c r="BG234" s="16">
        <f>VLOOKUP(BG$4,'Tüpoloogia tabel'!$C$1:$T$51,MATCH($A234,'Tüpoloogia tabel'!$C$1:$T$1,0),FALSE)</f>
        <v>2.2000000000000015</v>
      </c>
      <c r="BH234" s="16">
        <f>VLOOKUP(BH$4,'Tüpoloogia tabel'!$C$1:$T$51,MATCH($A234,'Tüpoloogia tabel'!$C$1:$T$1,0),FALSE)</f>
        <v>1.4600000000000006</v>
      </c>
      <c r="BI234" s="16">
        <f>VLOOKUP(BI$4,'Tüpoloogia tabel'!$C$1:$T$51,MATCH($A234,'Tüpoloogia tabel'!$C$1:$T$1,0),FALSE)</f>
        <v>1.5793333333333326</v>
      </c>
      <c r="BJ234" s="16">
        <f>VLOOKUP(BJ$4,'Tüpoloogia tabel'!$C$1:$T$51,MATCH($A234,'Tüpoloogia tabel'!$C$1:$T$1,0),FALSE)</f>
        <v>0.8</v>
      </c>
      <c r="BK234" s="16">
        <f>VLOOKUP(BK$4,'Tüpoloogia tabel'!$C$1:$T$51,MATCH($A234,'Tüpoloogia tabel'!$C$1:$T$1,0),FALSE)</f>
        <v>2.0649999999999999</v>
      </c>
      <c r="BL234" s="216">
        <f t="shared" si="258"/>
        <v>16496.441446969664</v>
      </c>
      <c r="BM234" s="1">
        <v>4</v>
      </c>
      <c r="BN234" s="1">
        <v>0</v>
      </c>
      <c r="BO234" s="1">
        <f t="shared" si="259"/>
        <v>50</v>
      </c>
      <c r="BP234" s="217">
        <f t="shared" si="260"/>
        <v>202.98333333333335</v>
      </c>
      <c r="BQ234" s="217">
        <f t="shared" ref="BQ234:BS234" si="315">BP234</f>
        <v>202.98333333333335</v>
      </c>
      <c r="BR234" s="217">
        <f t="shared" si="315"/>
        <v>202.98333333333335</v>
      </c>
      <c r="BS234" s="217">
        <f t="shared" si="315"/>
        <v>202.98333333333335</v>
      </c>
      <c r="BT234" s="217">
        <f t="shared" si="262"/>
        <v>811.93333333333339</v>
      </c>
      <c r="BU234" s="217">
        <f t="shared" si="263"/>
        <v>3748.8970588235293</v>
      </c>
      <c r="BV234" s="217">
        <f t="shared" si="264"/>
        <v>3974.2710273823436</v>
      </c>
      <c r="BW234" s="217">
        <f t="shared" si="265"/>
        <v>5052.6227758383329</v>
      </c>
      <c r="BX234" s="216">
        <f t="shared" si="266"/>
        <v>2.0933351892701517</v>
      </c>
      <c r="BY234" s="216">
        <f t="shared" si="281"/>
        <v>2524.5622382598031</v>
      </c>
      <c r="BZ234" s="216">
        <f t="shared" si="306"/>
        <v>24073.626461067801</v>
      </c>
      <c r="CA234" s="216">
        <f t="shared" si="307"/>
        <v>19021.003685229465</v>
      </c>
      <c r="CB234" s="218">
        <f t="shared" si="267"/>
        <v>4.0856619916507109</v>
      </c>
    </row>
    <row r="235" spans="1:80" x14ac:dyDescent="0.25">
      <c r="A235" s="248" t="s">
        <v>476</v>
      </c>
      <c r="B235" s="231" t="s">
        <v>763</v>
      </c>
      <c r="C235" s="231" t="s">
        <v>463</v>
      </c>
      <c r="D235" s="249">
        <v>7</v>
      </c>
      <c r="E235" s="249">
        <v>1</v>
      </c>
      <c r="F235" s="250"/>
      <c r="G235" s="15">
        <f>(VLOOKUP(G$4,'Tüpoloogia tabel'!$C$1:$T$51,MATCH($A235,'Tüpoloogia tabel'!$C$1:$T$1,0),FALSE))*D235</f>
        <v>1291.5789215686275</v>
      </c>
      <c r="H235" s="15">
        <f>(VLOOKUP(H$4,'Tüpoloogia tabel'!$C$1:$T$51,MATCH($A235,'Tüpoloogia tabel'!$C$1:$T$1,0),FALSE))*D235*E235</f>
        <v>21.315686274509805</v>
      </c>
      <c r="I235" s="15">
        <f>(VLOOKUP(I$4,'Tüpoloogia tabel'!$C$1:$T$51,MATCH($A235,'Tüpoloogia tabel'!$C$1:$T$1,0),FALSE))*D235*E235</f>
        <v>68.579411764705881</v>
      </c>
      <c r="J235" s="15">
        <f>(VLOOKUP(J$4,'Tüpoloogia tabel'!$C$1:$T$51,MATCH($A235,'Tüpoloogia tabel'!$C$1:$T$1,0),FALSE))*D235*E235</f>
        <v>1321.0770588235293</v>
      </c>
      <c r="K235" s="15">
        <f>(VLOOKUP(K$4,'Tüpoloogia tabel'!$C$1:$T$51,MATCH($A235,'Tüpoloogia tabel'!$C$1:$T$1,0),FALSE))*D235*E235</f>
        <v>1086.2949999999998</v>
      </c>
      <c r="L235" s="244">
        <f>VLOOKUP(L$4,'Tüpoloogia tabel'!$C$1:$T$51,MATCH($A235,'Tüpoloogia tabel'!$C$1:$T$1,0),FALSE)</f>
        <v>29.411764705882355</v>
      </c>
      <c r="M235" s="228">
        <f>VLOOKUP(M$4,'Tüpoloogia tabel'!$C$1:$T$51,MATCH($A235,'Tüpoloogia tabel'!$C$1:$T$1,0),FALSE)</f>
        <v>0</v>
      </c>
      <c r="N235" s="228">
        <f>VLOOKUP(N$4,'Tüpoloogia tabel'!$C$1:$T$51,MATCH($A235,'Tüpoloogia tabel'!$C$1:$T$1,0),FALSE)</f>
        <v>100</v>
      </c>
      <c r="O235" s="245">
        <f>VLOOKUP(O$4,'Tüpoloogia tabel'!$C$1:$T$51,MATCH($A235,'Tüpoloogia tabel'!$C$1:$T$1,0),FALSE)</f>
        <v>0.26808190500004819</v>
      </c>
      <c r="P235" s="228">
        <f>VLOOKUP(P$4,'Tüpoloogia tabel'!$C$1:$T$51,MATCH($A235,'Tüpoloogia tabel'!$C$1:$T$1,0),FALSE)</f>
        <v>76.470588235294116</v>
      </c>
      <c r="Q235" s="335">
        <f t="shared" si="251"/>
        <v>544.05416666666667</v>
      </c>
      <c r="R235" s="336">
        <f t="shared" si="304"/>
        <v>370.48308924345292</v>
      </c>
      <c r="S235" s="14">
        <f t="shared" si="252"/>
        <v>1291.5789215686275</v>
      </c>
      <c r="T235" s="336">
        <f t="shared" si="253"/>
        <v>1291.5789215686275</v>
      </c>
      <c r="U235" s="4">
        <f t="shared" si="254"/>
        <v>27.719999999999995</v>
      </c>
      <c r="V235" s="337">
        <f t="shared" si="255"/>
        <v>145.85107742321372</v>
      </c>
      <c r="W235" s="338">
        <f t="shared" si="256"/>
        <v>3.4496654289381912</v>
      </c>
      <c r="X235" s="228">
        <f>VLOOKUP(X$4,'Tüpoloogia tabel'!$C$1:$T$51,MATCH($A235,'Tüpoloogia tabel'!$C$1:$T$1,0),FALSE)</f>
        <v>195.6875</v>
      </c>
      <c r="Y235" s="228">
        <f>VLOOKUP(Y$4,'Tüpoloogia tabel'!$C$1:$T$51,MATCH($A235,'Tüpoloogia tabel'!$C$1:$T$1,0),FALSE)</f>
        <v>134.375</v>
      </c>
      <c r="Z235" s="229">
        <f>VLOOKUP(Z$4,'Tüpoloogia tabel'!$C$1:$T$51,MATCH($A235,'Tüpoloogia tabel'!$C$1:$T$1,0),FALSE)</f>
        <v>32.625</v>
      </c>
      <c r="AA235" s="235"/>
      <c r="AB235" s="235"/>
      <c r="AC235" s="15">
        <f>VLOOKUP(AC$4,'Tüpoloogia tabel'!$C$1:$T$51,MATCH($A235,'Tüpoloogia tabel'!$C$1:$T$1,0),FALSE)</f>
        <v>3.1482352941176472</v>
      </c>
      <c r="AD235" s="15">
        <f>VLOOKUP(AD$4,'Tüpoloogia tabel'!$C$1:$T$51,MATCH($A235,'Tüpoloogia tabel'!$C$1:$T$1,0),FALSE)</f>
        <v>2.5</v>
      </c>
      <c r="AE235" s="15">
        <f>VLOOKUP(AE$4,'Tüpoloogia tabel'!$C$1:$T$51,MATCH($A235,'Tüpoloogia tabel'!$C$1:$T$1,0),FALSE)</f>
        <v>2.2000000000000002</v>
      </c>
      <c r="AF235" s="15">
        <f>VLOOKUP(AF$4,'Tüpoloogia tabel'!$C$1:$T$51,MATCH($A235,'Tüpoloogia tabel'!$C$1:$T$1,0),FALSE)</f>
        <v>12.516666666666667</v>
      </c>
      <c r="AG235" s="15">
        <f>VLOOKUP(AG$4,'Tüpoloogia tabel'!$C$1:$T$51,MATCH($A235,'Tüpoloogia tabel'!$C$1:$T$1,0),FALSE)</f>
        <v>14.829166666666667</v>
      </c>
      <c r="AH235" s="15">
        <f>(VLOOKUP(AH$4,'Tüpoloogia tabel'!$C$1:$T$51,MATCH($A235,'Tüpoloogia tabel'!$C$1:$T$1,0),FALSE))*E235</f>
        <v>2.5</v>
      </c>
      <c r="AI235" s="15">
        <f>(VLOOKUP(AI$4,'Tüpoloogia tabel'!$C$1:$T$51,MATCH($A235,'Tüpoloogia tabel'!$C$1:$T$1,0),FALSE))*D235*E235</f>
        <v>3228.9473039215691</v>
      </c>
      <c r="AJ235" s="15">
        <f t="shared" si="257"/>
        <v>232.64166666666668</v>
      </c>
      <c r="AK235" s="15">
        <f>VLOOKUP(AK$4,'Tüpoloogia tabel'!$C$1:$T$51,MATCH($A235,'Tüpoloogia tabel'!$C$1:$T$1,0),FALSE)</f>
        <v>1.1000000000000001</v>
      </c>
      <c r="AL235" s="15">
        <f>VLOOKUP(AL$4,'Tüpoloogia tabel'!$C$1:$T$51,MATCH($A235,'Tüpoloogia tabel'!$C$1:$T$1,0),FALSE)</f>
        <v>1.1000000000000001</v>
      </c>
      <c r="AM235" s="15">
        <f>VLOOKUP(AM$4,'Tüpoloogia tabel'!$C$1:$T$51,MATCH($A235,'Tüpoloogia tabel'!$C$1:$T$1,0),FALSE)</f>
        <v>0.7</v>
      </c>
      <c r="AN235" s="15">
        <f>VLOOKUP(AN$4,'Tüpoloogia tabel'!$C$1:$T$51,MATCH($A235,'Tüpoloogia tabel'!$C$1:$T$1,0),FALSE)</f>
        <v>0.7</v>
      </c>
      <c r="AO235" s="15">
        <f>VLOOKUP(AO$4,'Tüpoloogia tabel'!$C$1:$T$51,MATCH($A235,'Tüpoloogia tabel'!$C$1:$T$1,0),FALSE)</f>
        <v>1.1000000000000001</v>
      </c>
      <c r="AP235" s="15">
        <f>VLOOKUP(AP$4,'Tüpoloogia tabel'!$C$1:$T$51,MATCH($A235,'Tüpoloogia tabel'!$C$1:$T$1,0),FALSE)</f>
        <v>2</v>
      </c>
      <c r="AQ235" s="15">
        <f>VLOOKUP(AQ$4,'Tüpoloogia tabel'!$C$1:$T$51,MATCH($A235,'Tüpoloogia tabel'!$C$1:$T$1,0),FALSE)</f>
        <v>2.9000000000000021</v>
      </c>
      <c r="AR235" s="16">
        <f>VLOOKUP(AR$4,'Tüpoloogia tabel'!$C$1:$T$51,MATCH($A235,'Tüpoloogia tabel'!$C$1:$T$1,0),FALSE)</f>
        <v>1.17</v>
      </c>
      <c r="AS235" s="16">
        <f>VLOOKUP(AS$4,'Tüpoloogia tabel'!$C$1:$T$51,MATCH($A235,'Tüpoloogia tabel'!$C$1:$T$1,0),FALSE)</f>
        <v>0.49</v>
      </c>
      <c r="AT235" s="16">
        <f>VLOOKUP(AT$4,'Tüpoloogia tabel'!$C$1:$T$51,MATCH($A235,'Tüpoloogia tabel'!$C$1:$T$1,0),FALSE)</f>
        <v>0.49</v>
      </c>
      <c r="AU235" s="16">
        <f>VLOOKUP(AU$4,'Tüpoloogia tabel'!$C$1:$T$51,MATCH($A235,'Tüpoloogia tabel'!$C$1:$T$1,0),FALSE)</f>
        <v>0.15</v>
      </c>
      <c r="AV235" s="16">
        <f>VLOOKUP(AV$4,'Tüpoloogia tabel'!$C$1:$T$51,MATCH($A235,'Tüpoloogia tabel'!$C$1:$T$1,0),FALSE)</f>
        <v>0.5</v>
      </c>
      <c r="AW235" s="16">
        <f>VLOOKUP(AW$4,'Tüpoloogia tabel'!$C$1:$T$51,MATCH($A235,'Tüpoloogia tabel'!$C$1:$T$1,0),FALSE)</f>
        <v>0.77</v>
      </c>
      <c r="AX235" s="16">
        <f>VLOOKUP(AX$4,'Tüpoloogia tabel'!$C$1:$T$51,MATCH($A235,'Tüpoloogia tabel'!$C$1:$T$1,0),FALSE)</f>
        <v>1.03</v>
      </c>
      <c r="AY235" s="16">
        <f>VLOOKUP(AY$4,'Tüpoloogia tabel'!$C$1:$T$51,MATCH($A235,'Tüpoloogia tabel'!$C$1:$T$1,0),FALSE)</f>
        <v>7.0000000000000007E-2</v>
      </c>
      <c r="AZ235" s="16">
        <f>VLOOKUP(AZ$4,'Tüpoloogia tabel'!$C$1:$T$51,MATCH($A235,'Tüpoloogia tabel'!$C$1:$T$1,0),FALSE)</f>
        <v>6.1</v>
      </c>
      <c r="BA235" s="232">
        <f>VLOOKUP(BA$4,'Tüpoloogia tabel'!$C$1:$T$51,MATCH($A235,'Tüpoloogia tabel'!$C$1:$T$1,0),FALSE)</f>
        <v>0.25</v>
      </c>
      <c r="BB235" s="232">
        <f>VLOOKUP(BB$4,'Tüpoloogia tabel'!$C$1:$T$51,MATCH($A235,'Tüpoloogia tabel'!$C$1:$T$1,0),FALSE)</f>
        <v>0.4</v>
      </c>
      <c r="BC235" s="232">
        <f>VLOOKUP(BC$4,'Tüpoloogia tabel'!$C$1:$T$51,MATCH($A235,'Tüpoloogia tabel'!$C$1:$T$1,0),FALSE)</f>
        <v>0.35</v>
      </c>
      <c r="BD235" s="232">
        <f>VLOOKUP(BD$4,'Tüpoloogia tabel'!$C$1:$T$51,MATCH($A235,'Tüpoloogia tabel'!$C$1:$T$1,0),FALSE)</f>
        <v>0.25</v>
      </c>
      <c r="BE235" s="232">
        <f>VLOOKUP(BE$4,'Tüpoloogia tabel'!$C$1:$T$51,MATCH($A235,'Tüpoloogia tabel'!$C$1:$T$1,0),FALSE)</f>
        <v>0.22</v>
      </c>
      <c r="BF235" s="16">
        <f>VLOOKUP(BF$4,'Tüpoloogia tabel'!$C$1:$T$51,MATCH($A235,'Tüpoloogia tabel'!$C$1:$T$1,0),FALSE)</f>
        <v>1.7999999999999985</v>
      </c>
      <c r="BG235" s="16">
        <f>VLOOKUP(BG$4,'Tüpoloogia tabel'!$C$1:$T$51,MATCH($A235,'Tüpoloogia tabel'!$C$1:$T$1,0),FALSE)</f>
        <v>2.2000000000000015</v>
      </c>
      <c r="BH235" s="16">
        <f>VLOOKUP(BH$4,'Tüpoloogia tabel'!$C$1:$T$51,MATCH($A235,'Tüpoloogia tabel'!$C$1:$T$1,0),FALSE)</f>
        <v>1.4600000000000006</v>
      </c>
      <c r="BI235" s="16">
        <f>VLOOKUP(BI$4,'Tüpoloogia tabel'!$C$1:$T$51,MATCH($A235,'Tüpoloogia tabel'!$C$1:$T$1,0),FALSE)</f>
        <v>1.5793333333333326</v>
      </c>
      <c r="BJ235" s="16">
        <f>VLOOKUP(BJ$4,'Tüpoloogia tabel'!$C$1:$T$51,MATCH($A235,'Tüpoloogia tabel'!$C$1:$T$1,0),FALSE)</f>
        <v>0.8</v>
      </c>
      <c r="BK235" s="16">
        <f>VLOOKUP(BK$4,'Tüpoloogia tabel'!$C$1:$T$51,MATCH($A235,'Tüpoloogia tabel'!$C$1:$T$1,0),FALSE)</f>
        <v>2.0649999999999999</v>
      </c>
      <c r="BL235" s="216">
        <f t="shared" si="258"/>
        <v>3050.3453963531128</v>
      </c>
      <c r="BM235" s="1">
        <v>4</v>
      </c>
      <c r="BN235" s="1">
        <v>0</v>
      </c>
      <c r="BO235" s="1">
        <f t="shared" si="259"/>
        <v>10</v>
      </c>
      <c r="BP235" s="217">
        <f t="shared" si="260"/>
        <v>232.64166666666668</v>
      </c>
      <c r="BQ235" s="217">
        <f t="shared" ref="BQ235:BS235" si="316">BP235</f>
        <v>232.64166666666668</v>
      </c>
      <c r="BR235" s="217">
        <f t="shared" si="316"/>
        <v>232.64166666666668</v>
      </c>
      <c r="BS235" s="217">
        <f t="shared" si="316"/>
        <v>232.64166666666668</v>
      </c>
      <c r="BT235" s="217">
        <f t="shared" si="262"/>
        <v>0</v>
      </c>
      <c r="BU235" s="217">
        <f t="shared" si="263"/>
        <v>188.9485294117647</v>
      </c>
      <c r="BV235" s="217">
        <f t="shared" si="264"/>
        <v>192.24777288042219</v>
      </c>
      <c r="BW235" s="217">
        <f t="shared" si="265"/>
        <v>482.65941272908054</v>
      </c>
      <c r="BX235" s="216">
        <f t="shared" si="266"/>
        <v>0.17773590219421098</v>
      </c>
      <c r="BY235" s="216">
        <f t="shared" si="281"/>
        <v>214.34949804621846</v>
      </c>
      <c r="BZ235" s="216">
        <f t="shared" si="306"/>
        <v>3747.3543071284121</v>
      </c>
      <c r="CA235" s="216">
        <f t="shared" si="307"/>
        <v>3264.6948943993311</v>
      </c>
      <c r="CB235" s="218">
        <f t="shared" si="267"/>
        <v>3.0053483578579776</v>
      </c>
    </row>
    <row r="236" spans="1:80" x14ac:dyDescent="0.25">
      <c r="A236" s="248" t="s">
        <v>476</v>
      </c>
      <c r="B236" s="231" t="s">
        <v>764</v>
      </c>
      <c r="C236" s="231" t="s">
        <v>463</v>
      </c>
      <c r="D236" s="249">
        <v>7</v>
      </c>
      <c r="E236" s="249">
        <v>2</v>
      </c>
      <c r="F236" s="250"/>
      <c r="G236" s="15">
        <f>(VLOOKUP(G$4,'Tüpoloogia tabel'!$C$1:$T$51,MATCH($A236,'Tüpoloogia tabel'!$C$1:$T$1,0),FALSE))*D236</f>
        <v>1291.5789215686275</v>
      </c>
      <c r="H236" s="15">
        <f>(VLOOKUP(H$4,'Tüpoloogia tabel'!$C$1:$T$51,MATCH($A236,'Tüpoloogia tabel'!$C$1:$T$1,0),FALSE))*D236*E236</f>
        <v>42.631372549019609</v>
      </c>
      <c r="I236" s="15">
        <f>(VLOOKUP(I$4,'Tüpoloogia tabel'!$C$1:$T$51,MATCH($A236,'Tüpoloogia tabel'!$C$1:$T$1,0),FALSE))*D236*E236</f>
        <v>137.15882352941176</v>
      </c>
      <c r="J236" s="15">
        <f>(VLOOKUP(J$4,'Tüpoloogia tabel'!$C$1:$T$51,MATCH($A236,'Tüpoloogia tabel'!$C$1:$T$1,0),FALSE))*D236*E236</f>
        <v>2642.1541176470587</v>
      </c>
      <c r="K236" s="15">
        <f>(VLOOKUP(K$4,'Tüpoloogia tabel'!$C$1:$T$51,MATCH($A236,'Tüpoloogia tabel'!$C$1:$T$1,0),FALSE))*D236*E236</f>
        <v>2172.5899999999997</v>
      </c>
      <c r="L236" s="244">
        <f>VLOOKUP(L$4,'Tüpoloogia tabel'!$C$1:$T$51,MATCH($A236,'Tüpoloogia tabel'!$C$1:$T$1,0),FALSE)</f>
        <v>29.411764705882355</v>
      </c>
      <c r="M236" s="228">
        <f>VLOOKUP(M$4,'Tüpoloogia tabel'!$C$1:$T$51,MATCH($A236,'Tüpoloogia tabel'!$C$1:$T$1,0),FALSE)</f>
        <v>0</v>
      </c>
      <c r="N236" s="228">
        <f>VLOOKUP(N$4,'Tüpoloogia tabel'!$C$1:$T$51,MATCH($A236,'Tüpoloogia tabel'!$C$1:$T$1,0),FALSE)</f>
        <v>100</v>
      </c>
      <c r="O236" s="245">
        <f>VLOOKUP(O$4,'Tüpoloogia tabel'!$C$1:$T$51,MATCH($A236,'Tüpoloogia tabel'!$C$1:$T$1,0),FALSE)</f>
        <v>0.26808190500004819</v>
      </c>
      <c r="P236" s="228">
        <f>VLOOKUP(P$4,'Tüpoloogia tabel'!$C$1:$T$51,MATCH($A236,'Tüpoloogia tabel'!$C$1:$T$1,0),FALSE)</f>
        <v>76.470588235294116</v>
      </c>
      <c r="Q236" s="335">
        <f t="shared" si="251"/>
        <v>2126.15</v>
      </c>
      <c r="R236" s="336">
        <f t="shared" si="304"/>
        <v>1528.4476576841478</v>
      </c>
      <c r="S236" s="14">
        <f t="shared" si="252"/>
        <v>1291.5789215686275</v>
      </c>
      <c r="T236" s="336">
        <f t="shared" si="253"/>
        <v>1291.5789215686275</v>
      </c>
      <c r="U236" s="4">
        <f t="shared" si="254"/>
        <v>27.719999999999995</v>
      </c>
      <c r="V236" s="337">
        <f t="shared" si="255"/>
        <v>569.98234231585252</v>
      </c>
      <c r="W236" s="338">
        <f t="shared" si="256"/>
        <v>3.1897327718733601</v>
      </c>
      <c r="X236" s="228">
        <f>VLOOKUP(X$4,'Tüpoloogia tabel'!$C$1:$T$51,MATCH($A236,'Tüpoloogia tabel'!$C$1:$T$1,0),FALSE)</f>
        <v>195.6875</v>
      </c>
      <c r="Y236" s="228">
        <f>VLOOKUP(Y$4,'Tüpoloogia tabel'!$C$1:$T$51,MATCH($A236,'Tüpoloogia tabel'!$C$1:$T$1,0),FALSE)</f>
        <v>134.375</v>
      </c>
      <c r="Z236" s="229">
        <f>VLOOKUP(Z$4,'Tüpoloogia tabel'!$C$1:$T$51,MATCH($A236,'Tüpoloogia tabel'!$C$1:$T$1,0),FALSE)</f>
        <v>32.625</v>
      </c>
      <c r="AA236" s="235"/>
      <c r="AB236" s="235"/>
      <c r="AC236" s="15">
        <f>VLOOKUP(AC$4,'Tüpoloogia tabel'!$C$1:$T$51,MATCH($A236,'Tüpoloogia tabel'!$C$1:$T$1,0),FALSE)</f>
        <v>3.1482352941176472</v>
      </c>
      <c r="AD236" s="15">
        <f>VLOOKUP(AD$4,'Tüpoloogia tabel'!$C$1:$T$51,MATCH($A236,'Tüpoloogia tabel'!$C$1:$T$1,0),FALSE)</f>
        <v>2.5</v>
      </c>
      <c r="AE236" s="15">
        <f>VLOOKUP(AE$4,'Tüpoloogia tabel'!$C$1:$T$51,MATCH($A236,'Tüpoloogia tabel'!$C$1:$T$1,0),FALSE)</f>
        <v>2.2000000000000002</v>
      </c>
      <c r="AF236" s="15">
        <f>VLOOKUP(AF$4,'Tüpoloogia tabel'!$C$1:$T$51,MATCH($A236,'Tüpoloogia tabel'!$C$1:$T$1,0),FALSE)</f>
        <v>12.516666666666667</v>
      </c>
      <c r="AG236" s="15">
        <f>VLOOKUP(AG$4,'Tüpoloogia tabel'!$C$1:$T$51,MATCH($A236,'Tüpoloogia tabel'!$C$1:$T$1,0),FALSE)</f>
        <v>14.829166666666667</v>
      </c>
      <c r="AH236" s="15">
        <f>(VLOOKUP(AH$4,'Tüpoloogia tabel'!$C$1:$T$51,MATCH($A236,'Tüpoloogia tabel'!$C$1:$T$1,0),FALSE))*E236</f>
        <v>5</v>
      </c>
      <c r="AI236" s="15">
        <f>(VLOOKUP(AI$4,'Tüpoloogia tabel'!$C$1:$T$51,MATCH($A236,'Tüpoloogia tabel'!$C$1:$T$1,0),FALSE))*D236*E236</f>
        <v>6457.8946078431381</v>
      </c>
      <c r="AJ236" s="15">
        <f t="shared" si="257"/>
        <v>232.64166666666668</v>
      </c>
      <c r="AK236" s="15">
        <f>VLOOKUP(AK$4,'Tüpoloogia tabel'!$C$1:$T$51,MATCH($A236,'Tüpoloogia tabel'!$C$1:$T$1,0),FALSE)</f>
        <v>1.1000000000000001</v>
      </c>
      <c r="AL236" s="15">
        <f>VLOOKUP(AL$4,'Tüpoloogia tabel'!$C$1:$T$51,MATCH($A236,'Tüpoloogia tabel'!$C$1:$T$1,0),FALSE)</f>
        <v>1.1000000000000001</v>
      </c>
      <c r="AM236" s="15">
        <f>VLOOKUP(AM$4,'Tüpoloogia tabel'!$C$1:$T$51,MATCH($A236,'Tüpoloogia tabel'!$C$1:$T$1,0),FALSE)</f>
        <v>0.7</v>
      </c>
      <c r="AN236" s="15">
        <f>VLOOKUP(AN$4,'Tüpoloogia tabel'!$C$1:$T$51,MATCH($A236,'Tüpoloogia tabel'!$C$1:$T$1,0),FALSE)</f>
        <v>0.7</v>
      </c>
      <c r="AO236" s="15">
        <f>VLOOKUP(AO$4,'Tüpoloogia tabel'!$C$1:$T$51,MATCH($A236,'Tüpoloogia tabel'!$C$1:$T$1,0),FALSE)</f>
        <v>1.1000000000000001</v>
      </c>
      <c r="AP236" s="15">
        <f>VLOOKUP(AP$4,'Tüpoloogia tabel'!$C$1:$T$51,MATCH($A236,'Tüpoloogia tabel'!$C$1:$T$1,0),FALSE)</f>
        <v>2</v>
      </c>
      <c r="AQ236" s="15">
        <f>VLOOKUP(AQ$4,'Tüpoloogia tabel'!$C$1:$T$51,MATCH($A236,'Tüpoloogia tabel'!$C$1:$T$1,0),FALSE)</f>
        <v>2.9000000000000021</v>
      </c>
      <c r="AR236" s="16">
        <f>VLOOKUP(AR$4,'Tüpoloogia tabel'!$C$1:$T$51,MATCH($A236,'Tüpoloogia tabel'!$C$1:$T$1,0),FALSE)</f>
        <v>1.17</v>
      </c>
      <c r="AS236" s="16">
        <f>VLOOKUP(AS$4,'Tüpoloogia tabel'!$C$1:$T$51,MATCH($A236,'Tüpoloogia tabel'!$C$1:$T$1,0),FALSE)</f>
        <v>0.49</v>
      </c>
      <c r="AT236" s="16">
        <f>VLOOKUP(AT$4,'Tüpoloogia tabel'!$C$1:$T$51,MATCH($A236,'Tüpoloogia tabel'!$C$1:$T$1,0),FALSE)</f>
        <v>0.49</v>
      </c>
      <c r="AU236" s="16">
        <f>VLOOKUP(AU$4,'Tüpoloogia tabel'!$C$1:$T$51,MATCH($A236,'Tüpoloogia tabel'!$C$1:$T$1,0),FALSE)</f>
        <v>0.15</v>
      </c>
      <c r="AV236" s="16">
        <f>VLOOKUP(AV$4,'Tüpoloogia tabel'!$C$1:$T$51,MATCH($A236,'Tüpoloogia tabel'!$C$1:$T$1,0),FALSE)</f>
        <v>0.5</v>
      </c>
      <c r="AW236" s="16">
        <f>VLOOKUP(AW$4,'Tüpoloogia tabel'!$C$1:$T$51,MATCH($A236,'Tüpoloogia tabel'!$C$1:$T$1,0),FALSE)</f>
        <v>0.77</v>
      </c>
      <c r="AX236" s="16">
        <f>VLOOKUP(AX$4,'Tüpoloogia tabel'!$C$1:$T$51,MATCH($A236,'Tüpoloogia tabel'!$C$1:$T$1,0),FALSE)</f>
        <v>1.03</v>
      </c>
      <c r="AY236" s="16">
        <f>VLOOKUP(AY$4,'Tüpoloogia tabel'!$C$1:$T$51,MATCH($A236,'Tüpoloogia tabel'!$C$1:$T$1,0),FALSE)</f>
        <v>7.0000000000000007E-2</v>
      </c>
      <c r="AZ236" s="16">
        <f>VLOOKUP(AZ$4,'Tüpoloogia tabel'!$C$1:$T$51,MATCH($A236,'Tüpoloogia tabel'!$C$1:$T$1,0),FALSE)</f>
        <v>6.1</v>
      </c>
      <c r="BA236" s="232">
        <f>VLOOKUP(BA$4,'Tüpoloogia tabel'!$C$1:$T$51,MATCH($A236,'Tüpoloogia tabel'!$C$1:$T$1,0),FALSE)</f>
        <v>0.25</v>
      </c>
      <c r="BB236" s="232">
        <f>VLOOKUP(BB$4,'Tüpoloogia tabel'!$C$1:$T$51,MATCH($A236,'Tüpoloogia tabel'!$C$1:$T$1,0),FALSE)</f>
        <v>0.4</v>
      </c>
      <c r="BC236" s="232">
        <f>VLOOKUP(BC$4,'Tüpoloogia tabel'!$C$1:$T$51,MATCH($A236,'Tüpoloogia tabel'!$C$1:$T$1,0),FALSE)</f>
        <v>0.35</v>
      </c>
      <c r="BD236" s="232">
        <f>VLOOKUP(BD$4,'Tüpoloogia tabel'!$C$1:$T$51,MATCH($A236,'Tüpoloogia tabel'!$C$1:$T$1,0),FALSE)</f>
        <v>0.25</v>
      </c>
      <c r="BE236" s="232">
        <f>VLOOKUP(BE$4,'Tüpoloogia tabel'!$C$1:$T$51,MATCH($A236,'Tüpoloogia tabel'!$C$1:$T$1,0),FALSE)</f>
        <v>0.22</v>
      </c>
      <c r="BF236" s="16">
        <f>VLOOKUP(BF$4,'Tüpoloogia tabel'!$C$1:$T$51,MATCH($A236,'Tüpoloogia tabel'!$C$1:$T$1,0),FALSE)</f>
        <v>1.7999999999999985</v>
      </c>
      <c r="BG236" s="16">
        <f>VLOOKUP(BG$4,'Tüpoloogia tabel'!$C$1:$T$51,MATCH($A236,'Tüpoloogia tabel'!$C$1:$T$1,0),FALSE)</f>
        <v>2.2000000000000015</v>
      </c>
      <c r="BH236" s="16">
        <f>VLOOKUP(BH$4,'Tüpoloogia tabel'!$C$1:$T$51,MATCH($A236,'Tüpoloogia tabel'!$C$1:$T$1,0),FALSE)</f>
        <v>1.4600000000000006</v>
      </c>
      <c r="BI236" s="16">
        <f>VLOOKUP(BI$4,'Tüpoloogia tabel'!$C$1:$T$51,MATCH($A236,'Tüpoloogia tabel'!$C$1:$T$1,0),FALSE)</f>
        <v>1.5793333333333326</v>
      </c>
      <c r="BJ236" s="16">
        <f>VLOOKUP(BJ$4,'Tüpoloogia tabel'!$C$1:$T$51,MATCH($A236,'Tüpoloogia tabel'!$C$1:$T$1,0),FALSE)</f>
        <v>0.8</v>
      </c>
      <c r="BK236" s="16">
        <f>VLOOKUP(BK$4,'Tüpoloogia tabel'!$C$1:$T$51,MATCH($A236,'Tüpoloogia tabel'!$C$1:$T$1,0),FALSE)</f>
        <v>2.0649999999999999</v>
      </c>
      <c r="BL236" s="216">
        <f t="shared" si="258"/>
        <v>5087.5426984446276</v>
      </c>
      <c r="BM236" s="1">
        <v>4</v>
      </c>
      <c r="BN236" s="1">
        <v>0</v>
      </c>
      <c r="BO236" s="1">
        <f t="shared" si="259"/>
        <v>20</v>
      </c>
      <c r="BP236" s="217">
        <f t="shared" si="260"/>
        <v>232.64166666666668</v>
      </c>
      <c r="BQ236" s="217">
        <f t="shared" ref="BQ236:BS236" si="317">BP236</f>
        <v>232.64166666666668</v>
      </c>
      <c r="BR236" s="217">
        <f t="shared" si="317"/>
        <v>232.64166666666668</v>
      </c>
      <c r="BS236" s="217">
        <f t="shared" si="317"/>
        <v>232.64166666666668</v>
      </c>
      <c r="BT236" s="217">
        <f t="shared" si="262"/>
        <v>232.64166666666668</v>
      </c>
      <c r="BU236" s="217">
        <f t="shared" si="263"/>
        <v>720.79411764705878</v>
      </c>
      <c r="BV236" s="217">
        <f t="shared" si="264"/>
        <v>751.29946125409015</v>
      </c>
      <c r="BW236" s="217">
        <f t="shared" si="265"/>
        <v>1260.4280701309237</v>
      </c>
      <c r="BX236" s="216">
        <f t="shared" si="266"/>
        <v>0.48259598198075521</v>
      </c>
      <c r="BY236" s="216">
        <f t="shared" si="281"/>
        <v>582.01075426879072</v>
      </c>
      <c r="BZ236" s="216">
        <f t="shared" si="306"/>
        <v>6929.9815228443422</v>
      </c>
      <c r="CA236" s="216">
        <f t="shared" si="307"/>
        <v>5669.5534527134187</v>
      </c>
      <c r="CB236" s="218">
        <f t="shared" si="267"/>
        <v>2.6095827803282807</v>
      </c>
    </row>
    <row r="237" spans="1:80" x14ac:dyDescent="0.25">
      <c r="A237" s="248" t="s">
        <v>476</v>
      </c>
      <c r="B237" s="231" t="s">
        <v>765</v>
      </c>
      <c r="C237" s="231" t="s">
        <v>463</v>
      </c>
      <c r="D237" s="249">
        <v>7</v>
      </c>
      <c r="E237" s="249">
        <v>3</v>
      </c>
      <c r="F237" s="250"/>
      <c r="G237" s="15">
        <f>(VLOOKUP(G$4,'Tüpoloogia tabel'!$C$1:$T$51,MATCH($A237,'Tüpoloogia tabel'!$C$1:$T$1,0),FALSE))*D237</f>
        <v>1291.5789215686275</v>
      </c>
      <c r="H237" s="15">
        <f>(VLOOKUP(H$4,'Tüpoloogia tabel'!$C$1:$T$51,MATCH($A237,'Tüpoloogia tabel'!$C$1:$T$1,0),FALSE))*D237*E237</f>
        <v>63.947058823529417</v>
      </c>
      <c r="I237" s="15">
        <f>(VLOOKUP(I$4,'Tüpoloogia tabel'!$C$1:$T$51,MATCH($A237,'Tüpoloogia tabel'!$C$1:$T$1,0),FALSE))*D237*E237</f>
        <v>205.73823529411766</v>
      </c>
      <c r="J237" s="15">
        <f>(VLOOKUP(J$4,'Tüpoloogia tabel'!$C$1:$T$51,MATCH($A237,'Tüpoloogia tabel'!$C$1:$T$1,0),FALSE))*D237*E237</f>
        <v>3963.2311764705883</v>
      </c>
      <c r="K237" s="15">
        <f>(VLOOKUP(K$4,'Tüpoloogia tabel'!$C$1:$T$51,MATCH($A237,'Tüpoloogia tabel'!$C$1:$T$1,0),FALSE))*D237*E237</f>
        <v>3258.8849999999993</v>
      </c>
      <c r="L237" s="244">
        <f>VLOOKUP(L$4,'Tüpoloogia tabel'!$C$1:$T$51,MATCH($A237,'Tüpoloogia tabel'!$C$1:$T$1,0),FALSE)</f>
        <v>29.411764705882355</v>
      </c>
      <c r="M237" s="228">
        <f>VLOOKUP(M$4,'Tüpoloogia tabel'!$C$1:$T$51,MATCH($A237,'Tüpoloogia tabel'!$C$1:$T$1,0),FALSE)</f>
        <v>0</v>
      </c>
      <c r="N237" s="228">
        <f>VLOOKUP(N$4,'Tüpoloogia tabel'!$C$1:$T$51,MATCH($A237,'Tüpoloogia tabel'!$C$1:$T$1,0),FALSE)</f>
        <v>100</v>
      </c>
      <c r="O237" s="245">
        <f>VLOOKUP(O$4,'Tüpoloogia tabel'!$C$1:$T$51,MATCH($A237,'Tüpoloogia tabel'!$C$1:$T$1,0),FALSE)</f>
        <v>0.26808190500004819</v>
      </c>
      <c r="P237" s="228">
        <f>VLOOKUP(P$4,'Tüpoloogia tabel'!$C$1:$T$51,MATCH($A237,'Tüpoloogia tabel'!$C$1:$T$1,0),FALSE)</f>
        <v>76.470588235294116</v>
      </c>
      <c r="Q237" s="335">
        <f t="shared" si="251"/>
        <v>4746.2875000000004</v>
      </c>
      <c r="R237" s="336">
        <f t="shared" si="304"/>
        <v>3446.1737053220841</v>
      </c>
      <c r="S237" s="14">
        <f t="shared" si="252"/>
        <v>1291.5789215686275</v>
      </c>
      <c r="T237" s="336">
        <f t="shared" si="253"/>
        <v>1291.5789215686275</v>
      </c>
      <c r="U237" s="4">
        <f t="shared" si="254"/>
        <v>27.719999999999995</v>
      </c>
      <c r="V237" s="337">
        <f t="shared" si="255"/>
        <v>1272.3937946779163</v>
      </c>
      <c r="W237" s="338">
        <f t="shared" si="256"/>
        <v>3.716693574811984</v>
      </c>
      <c r="X237" s="228">
        <f>VLOOKUP(X$4,'Tüpoloogia tabel'!$C$1:$T$51,MATCH($A237,'Tüpoloogia tabel'!$C$1:$T$1,0),FALSE)</f>
        <v>195.6875</v>
      </c>
      <c r="Y237" s="228">
        <f>VLOOKUP(Y$4,'Tüpoloogia tabel'!$C$1:$T$51,MATCH($A237,'Tüpoloogia tabel'!$C$1:$T$1,0),FALSE)</f>
        <v>134.375</v>
      </c>
      <c r="Z237" s="229">
        <f>VLOOKUP(Z$4,'Tüpoloogia tabel'!$C$1:$T$51,MATCH($A237,'Tüpoloogia tabel'!$C$1:$T$1,0),FALSE)</f>
        <v>32.625</v>
      </c>
      <c r="AA237" s="235"/>
      <c r="AB237" s="235"/>
      <c r="AC237" s="15">
        <f>VLOOKUP(AC$4,'Tüpoloogia tabel'!$C$1:$T$51,MATCH($A237,'Tüpoloogia tabel'!$C$1:$T$1,0),FALSE)</f>
        <v>3.1482352941176472</v>
      </c>
      <c r="AD237" s="15">
        <f>VLOOKUP(AD$4,'Tüpoloogia tabel'!$C$1:$T$51,MATCH($A237,'Tüpoloogia tabel'!$C$1:$T$1,0),FALSE)</f>
        <v>2.5</v>
      </c>
      <c r="AE237" s="15">
        <f>VLOOKUP(AE$4,'Tüpoloogia tabel'!$C$1:$T$51,MATCH($A237,'Tüpoloogia tabel'!$C$1:$T$1,0),FALSE)</f>
        <v>2.2000000000000002</v>
      </c>
      <c r="AF237" s="15">
        <f>VLOOKUP(AF$4,'Tüpoloogia tabel'!$C$1:$T$51,MATCH($A237,'Tüpoloogia tabel'!$C$1:$T$1,0),FALSE)</f>
        <v>12.516666666666667</v>
      </c>
      <c r="AG237" s="15">
        <f>VLOOKUP(AG$4,'Tüpoloogia tabel'!$C$1:$T$51,MATCH($A237,'Tüpoloogia tabel'!$C$1:$T$1,0),FALSE)</f>
        <v>14.829166666666667</v>
      </c>
      <c r="AH237" s="15">
        <f>(VLOOKUP(AH$4,'Tüpoloogia tabel'!$C$1:$T$51,MATCH($A237,'Tüpoloogia tabel'!$C$1:$T$1,0),FALSE))*E237</f>
        <v>7.5</v>
      </c>
      <c r="AI237" s="15">
        <f>(VLOOKUP(AI$4,'Tüpoloogia tabel'!$C$1:$T$51,MATCH($A237,'Tüpoloogia tabel'!$C$1:$T$1,0),FALSE))*D237*E237</f>
        <v>9686.8419117647063</v>
      </c>
      <c r="AJ237" s="15">
        <f t="shared" si="257"/>
        <v>232.64166666666668</v>
      </c>
      <c r="AK237" s="15">
        <f>VLOOKUP(AK$4,'Tüpoloogia tabel'!$C$1:$T$51,MATCH($A237,'Tüpoloogia tabel'!$C$1:$T$1,0),FALSE)</f>
        <v>1.1000000000000001</v>
      </c>
      <c r="AL237" s="15">
        <f>VLOOKUP(AL$4,'Tüpoloogia tabel'!$C$1:$T$51,MATCH($A237,'Tüpoloogia tabel'!$C$1:$T$1,0),FALSE)</f>
        <v>1.1000000000000001</v>
      </c>
      <c r="AM237" s="15">
        <f>VLOOKUP(AM$4,'Tüpoloogia tabel'!$C$1:$T$51,MATCH($A237,'Tüpoloogia tabel'!$C$1:$T$1,0),FALSE)</f>
        <v>0.7</v>
      </c>
      <c r="AN237" s="15">
        <f>VLOOKUP(AN$4,'Tüpoloogia tabel'!$C$1:$T$51,MATCH($A237,'Tüpoloogia tabel'!$C$1:$T$1,0),FALSE)</f>
        <v>0.7</v>
      </c>
      <c r="AO237" s="15">
        <f>VLOOKUP(AO$4,'Tüpoloogia tabel'!$C$1:$T$51,MATCH($A237,'Tüpoloogia tabel'!$C$1:$T$1,0),FALSE)</f>
        <v>1.1000000000000001</v>
      </c>
      <c r="AP237" s="15">
        <f>VLOOKUP(AP$4,'Tüpoloogia tabel'!$C$1:$T$51,MATCH($A237,'Tüpoloogia tabel'!$C$1:$T$1,0),FALSE)</f>
        <v>2</v>
      </c>
      <c r="AQ237" s="15">
        <f>VLOOKUP(AQ$4,'Tüpoloogia tabel'!$C$1:$T$51,MATCH($A237,'Tüpoloogia tabel'!$C$1:$T$1,0),FALSE)</f>
        <v>2.9000000000000021</v>
      </c>
      <c r="AR237" s="16">
        <f>VLOOKUP(AR$4,'Tüpoloogia tabel'!$C$1:$T$51,MATCH($A237,'Tüpoloogia tabel'!$C$1:$T$1,0),FALSE)</f>
        <v>1.17</v>
      </c>
      <c r="AS237" s="16">
        <f>VLOOKUP(AS$4,'Tüpoloogia tabel'!$C$1:$T$51,MATCH($A237,'Tüpoloogia tabel'!$C$1:$T$1,0),FALSE)</f>
        <v>0.49</v>
      </c>
      <c r="AT237" s="16">
        <f>VLOOKUP(AT$4,'Tüpoloogia tabel'!$C$1:$T$51,MATCH($A237,'Tüpoloogia tabel'!$C$1:$T$1,0),FALSE)</f>
        <v>0.49</v>
      </c>
      <c r="AU237" s="16">
        <f>VLOOKUP(AU$4,'Tüpoloogia tabel'!$C$1:$T$51,MATCH($A237,'Tüpoloogia tabel'!$C$1:$T$1,0),FALSE)</f>
        <v>0.15</v>
      </c>
      <c r="AV237" s="16">
        <f>VLOOKUP(AV$4,'Tüpoloogia tabel'!$C$1:$T$51,MATCH($A237,'Tüpoloogia tabel'!$C$1:$T$1,0),FALSE)</f>
        <v>0.5</v>
      </c>
      <c r="AW237" s="16">
        <f>VLOOKUP(AW$4,'Tüpoloogia tabel'!$C$1:$T$51,MATCH($A237,'Tüpoloogia tabel'!$C$1:$T$1,0),FALSE)</f>
        <v>0.77</v>
      </c>
      <c r="AX237" s="16">
        <f>VLOOKUP(AX$4,'Tüpoloogia tabel'!$C$1:$T$51,MATCH($A237,'Tüpoloogia tabel'!$C$1:$T$1,0),FALSE)</f>
        <v>1.03</v>
      </c>
      <c r="AY237" s="16">
        <f>VLOOKUP(AY$4,'Tüpoloogia tabel'!$C$1:$T$51,MATCH($A237,'Tüpoloogia tabel'!$C$1:$T$1,0),FALSE)</f>
        <v>7.0000000000000007E-2</v>
      </c>
      <c r="AZ237" s="16">
        <f>VLOOKUP(AZ$4,'Tüpoloogia tabel'!$C$1:$T$51,MATCH($A237,'Tüpoloogia tabel'!$C$1:$T$1,0),FALSE)</f>
        <v>6.1</v>
      </c>
      <c r="BA237" s="232">
        <f>VLOOKUP(BA$4,'Tüpoloogia tabel'!$C$1:$T$51,MATCH($A237,'Tüpoloogia tabel'!$C$1:$T$1,0),FALSE)</f>
        <v>0.25</v>
      </c>
      <c r="BB237" s="232">
        <f>VLOOKUP(BB$4,'Tüpoloogia tabel'!$C$1:$T$51,MATCH($A237,'Tüpoloogia tabel'!$C$1:$T$1,0),FALSE)</f>
        <v>0.4</v>
      </c>
      <c r="BC237" s="232">
        <f>VLOOKUP(BC$4,'Tüpoloogia tabel'!$C$1:$T$51,MATCH($A237,'Tüpoloogia tabel'!$C$1:$T$1,0),FALSE)</f>
        <v>0.35</v>
      </c>
      <c r="BD237" s="232">
        <f>VLOOKUP(BD$4,'Tüpoloogia tabel'!$C$1:$T$51,MATCH($A237,'Tüpoloogia tabel'!$C$1:$T$1,0),FALSE)</f>
        <v>0.25</v>
      </c>
      <c r="BE237" s="232">
        <f>VLOOKUP(BE$4,'Tüpoloogia tabel'!$C$1:$T$51,MATCH($A237,'Tüpoloogia tabel'!$C$1:$T$1,0),FALSE)</f>
        <v>0.22</v>
      </c>
      <c r="BF237" s="16">
        <f>VLOOKUP(BF$4,'Tüpoloogia tabel'!$C$1:$T$51,MATCH($A237,'Tüpoloogia tabel'!$C$1:$T$1,0),FALSE)</f>
        <v>1.7999999999999985</v>
      </c>
      <c r="BG237" s="16">
        <f>VLOOKUP(BG$4,'Tüpoloogia tabel'!$C$1:$T$51,MATCH($A237,'Tüpoloogia tabel'!$C$1:$T$1,0),FALSE)</f>
        <v>2.2000000000000015</v>
      </c>
      <c r="BH237" s="16">
        <f>VLOOKUP(BH$4,'Tüpoloogia tabel'!$C$1:$T$51,MATCH($A237,'Tüpoloogia tabel'!$C$1:$T$1,0),FALSE)</f>
        <v>1.4600000000000006</v>
      </c>
      <c r="BI237" s="16">
        <f>VLOOKUP(BI$4,'Tüpoloogia tabel'!$C$1:$T$51,MATCH($A237,'Tüpoloogia tabel'!$C$1:$T$1,0),FALSE)</f>
        <v>1.5793333333333326</v>
      </c>
      <c r="BJ237" s="16">
        <f>VLOOKUP(BJ$4,'Tüpoloogia tabel'!$C$1:$T$51,MATCH($A237,'Tüpoloogia tabel'!$C$1:$T$1,0),FALSE)</f>
        <v>0.8</v>
      </c>
      <c r="BK237" s="16">
        <f>VLOOKUP(BK$4,'Tüpoloogia tabel'!$C$1:$T$51,MATCH($A237,'Tüpoloogia tabel'!$C$1:$T$1,0),FALSE)</f>
        <v>2.0649999999999999</v>
      </c>
      <c r="BL237" s="216">
        <f t="shared" si="258"/>
        <v>8461.3819650980731</v>
      </c>
      <c r="BM237" s="1">
        <v>4</v>
      </c>
      <c r="BN237" s="1">
        <v>0</v>
      </c>
      <c r="BO237" s="1">
        <f t="shared" si="259"/>
        <v>30</v>
      </c>
      <c r="BP237" s="217">
        <f t="shared" si="260"/>
        <v>232.64166666666668</v>
      </c>
      <c r="BQ237" s="217">
        <f t="shared" ref="BQ237:BS237" si="318">BP237</f>
        <v>232.64166666666668</v>
      </c>
      <c r="BR237" s="217">
        <f t="shared" si="318"/>
        <v>232.64166666666668</v>
      </c>
      <c r="BS237" s="217">
        <f t="shared" si="318"/>
        <v>232.64166666666668</v>
      </c>
      <c r="BT237" s="217">
        <f t="shared" si="262"/>
        <v>465.28333333333336</v>
      </c>
      <c r="BU237" s="217">
        <f t="shared" si="263"/>
        <v>1595.5367647058824</v>
      </c>
      <c r="BV237" s="217">
        <f t="shared" si="264"/>
        <v>1677.1550651210041</v>
      </c>
      <c r="BW237" s="217">
        <f t="shared" si="265"/>
        <v>2417.0569722055288</v>
      </c>
      <c r="BX237" s="216">
        <f t="shared" si="266"/>
        <v>1.0230829214324617</v>
      </c>
      <c r="BY237" s="216">
        <f t="shared" si="281"/>
        <v>1233.8380032475486</v>
      </c>
      <c r="BZ237" s="216">
        <f t="shared" si="306"/>
        <v>12112.27694055115</v>
      </c>
      <c r="CA237" s="216">
        <f t="shared" si="307"/>
        <v>9695.219968345622</v>
      </c>
      <c r="CB237" s="218">
        <f t="shared" si="267"/>
        <v>2.9750113822198769</v>
      </c>
    </row>
    <row r="238" spans="1:80" x14ac:dyDescent="0.25">
      <c r="A238" s="248" t="s">
        <v>476</v>
      </c>
      <c r="B238" s="231" t="s">
        <v>766</v>
      </c>
      <c r="C238" s="231" t="s">
        <v>463</v>
      </c>
      <c r="D238" s="249">
        <v>7</v>
      </c>
      <c r="E238" s="249">
        <v>4</v>
      </c>
      <c r="F238" s="250"/>
      <c r="G238" s="15">
        <f>(VLOOKUP(G$4,'Tüpoloogia tabel'!$C$1:$T$51,MATCH($A238,'Tüpoloogia tabel'!$C$1:$T$1,0),FALSE))*D238</f>
        <v>1291.5789215686275</v>
      </c>
      <c r="H238" s="15">
        <f>(VLOOKUP(H$4,'Tüpoloogia tabel'!$C$1:$T$51,MATCH($A238,'Tüpoloogia tabel'!$C$1:$T$1,0),FALSE))*D238*E238</f>
        <v>85.262745098039218</v>
      </c>
      <c r="I238" s="15">
        <f>(VLOOKUP(I$4,'Tüpoloogia tabel'!$C$1:$T$51,MATCH($A238,'Tüpoloogia tabel'!$C$1:$T$1,0),FALSE))*D238*E238</f>
        <v>274.31764705882352</v>
      </c>
      <c r="J238" s="15">
        <f>(VLOOKUP(J$4,'Tüpoloogia tabel'!$C$1:$T$51,MATCH($A238,'Tüpoloogia tabel'!$C$1:$T$1,0),FALSE))*D238*E238</f>
        <v>5284.3082352941174</v>
      </c>
      <c r="K238" s="15">
        <f>(VLOOKUP(K$4,'Tüpoloogia tabel'!$C$1:$T$51,MATCH($A238,'Tüpoloogia tabel'!$C$1:$T$1,0),FALSE))*D238*E238</f>
        <v>4345.1799999999994</v>
      </c>
      <c r="L238" s="244">
        <f>VLOOKUP(L$4,'Tüpoloogia tabel'!$C$1:$T$51,MATCH($A238,'Tüpoloogia tabel'!$C$1:$T$1,0),FALSE)</f>
        <v>29.411764705882355</v>
      </c>
      <c r="M238" s="228">
        <f>VLOOKUP(M$4,'Tüpoloogia tabel'!$C$1:$T$51,MATCH($A238,'Tüpoloogia tabel'!$C$1:$T$1,0),FALSE)</f>
        <v>0</v>
      </c>
      <c r="N238" s="228">
        <f>VLOOKUP(N$4,'Tüpoloogia tabel'!$C$1:$T$51,MATCH($A238,'Tüpoloogia tabel'!$C$1:$T$1,0),FALSE)</f>
        <v>100</v>
      </c>
      <c r="O238" s="245">
        <f>VLOOKUP(O$4,'Tüpoloogia tabel'!$C$1:$T$51,MATCH($A238,'Tüpoloogia tabel'!$C$1:$T$1,0),FALSE)</f>
        <v>0.26808190500004819</v>
      </c>
      <c r="P238" s="228">
        <f>VLOOKUP(P$4,'Tüpoloogia tabel'!$C$1:$T$51,MATCH($A238,'Tüpoloogia tabel'!$C$1:$T$1,0),FALSE)</f>
        <v>76.470588235294116</v>
      </c>
      <c r="Q238" s="335">
        <f t="shared" si="251"/>
        <v>8404.4666666666672</v>
      </c>
      <c r="R238" s="336">
        <f t="shared" si="304"/>
        <v>6123.6612321572629</v>
      </c>
      <c r="S238" s="14">
        <f t="shared" si="252"/>
        <v>1291.5789215686275</v>
      </c>
      <c r="T238" s="336">
        <f t="shared" si="253"/>
        <v>1291.5789215686275</v>
      </c>
      <c r="U238" s="4">
        <f t="shared" si="254"/>
        <v>27.719999999999995</v>
      </c>
      <c r="V238" s="337">
        <f t="shared" si="255"/>
        <v>2253.0854345094053</v>
      </c>
      <c r="W238" s="338">
        <f t="shared" si="256"/>
        <v>4.3970091529516004</v>
      </c>
      <c r="X238" s="228">
        <f>VLOOKUP(X$4,'Tüpoloogia tabel'!$C$1:$T$51,MATCH($A238,'Tüpoloogia tabel'!$C$1:$T$1,0),FALSE)</f>
        <v>195.6875</v>
      </c>
      <c r="Y238" s="228">
        <f>VLOOKUP(Y$4,'Tüpoloogia tabel'!$C$1:$T$51,MATCH($A238,'Tüpoloogia tabel'!$C$1:$T$1,0),FALSE)</f>
        <v>134.375</v>
      </c>
      <c r="Z238" s="229">
        <f>VLOOKUP(Z$4,'Tüpoloogia tabel'!$C$1:$T$51,MATCH($A238,'Tüpoloogia tabel'!$C$1:$T$1,0),FALSE)</f>
        <v>32.625</v>
      </c>
      <c r="AA238" s="235"/>
      <c r="AB238" s="235"/>
      <c r="AC238" s="15">
        <f>VLOOKUP(AC$4,'Tüpoloogia tabel'!$C$1:$T$51,MATCH($A238,'Tüpoloogia tabel'!$C$1:$T$1,0),FALSE)</f>
        <v>3.1482352941176472</v>
      </c>
      <c r="AD238" s="15">
        <f>VLOOKUP(AD$4,'Tüpoloogia tabel'!$C$1:$T$51,MATCH($A238,'Tüpoloogia tabel'!$C$1:$T$1,0),FALSE)</f>
        <v>2.5</v>
      </c>
      <c r="AE238" s="15">
        <f>VLOOKUP(AE$4,'Tüpoloogia tabel'!$C$1:$T$51,MATCH($A238,'Tüpoloogia tabel'!$C$1:$T$1,0),FALSE)</f>
        <v>2.2000000000000002</v>
      </c>
      <c r="AF238" s="15">
        <f>VLOOKUP(AF$4,'Tüpoloogia tabel'!$C$1:$T$51,MATCH($A238,'Tüpoloogia tabel'!$C$1:$T$1,0),FALSE)</f>
        <v>12.516666666666667</v>
      </c>
      <c r="AG238" s="15">
        <f>VLOOKUP(AG$4,'Tüpoloogia tabel'!$C$1:$T$51,MATCH($A238,'Tüpoloogia tabel'!$C$1:$T$1,0),FALSE)</f>
        <v>14.829166666666667</v>
      </c>
      <c r="AH238" s="15">
        <f>(VLOOKUP(AH$4,'Tüpoloogia tabel'!$C$1:$T$51,MATCH($A238,'Tüpoloogia tabel'!$C$1:$T$1,0),FALSE))*E238</f>
        <v>10</v>
      </c>
      <c r="AI238" s="15">
        <f>(VLOOKUP(AI$4,'Tüpoloogia tabel'!$C$1:$T$51,MATCH($A238,'Tüpoloogia tabel'!$C$1:$T$1,0),FALSE))*D238*E238</f>
        <v>12915.789215686276</v>
      </c>
      <c r="AJ238" s="15">
        <f t="shared" si="257"/>
        <v>232.64166666666668</v>
      </c>
      <c r="AK238" s="15">
        <f>VLOOKUP(AK$4,'Tüpoloogia tabel'!$C$1:$T$51,MATCH($A238,'Tüpoloogia tabel'!$C$1:$T$1,0),FALSE)</f>
        <v>1.1000000000000001</v>
      </c>
      <c r="AL238" s="15">
        <f>VLOOKUP(AL$4,'Tüpoloogia tabel'!$C$1:$T$51,MATCH($A238,'Tüpoloogia tabel'!$C$1:$T$1,0),FALSE)</f>
        <v>1.1000000000000001</v>
      </c>
      <c r="AM238" s="15">
        <f>VLOOKUP(AM$4,'Tüpoloogia tabel'!$C$1:$T$51,MATCH($A238,'Tüpoloogia tabel'!$C$1:$T$1,0),FALSE)</f>
        <v>0.7</v>
      </c>
      <c r="AN238" s="15">
        <f>VLOOKUP(AN$4,'Tüpoloogia tabel'!$C$1:$T$51,MATCH($A238,'Tüpoloogia tabel'!$C$1:$T$1,0),FALSE)</f>
        <v>0.7</v>
      </c>
      <c r="AO238" s="15">
        <f>VLOOKUP(AO$4,'Tüpoloogia tabel'!$C$1:$T$51,MATCH($A238,'Tüpoloogia tabel'!$C$1:$T$1,0),FALSE)</f>
        <v>1.1000000000000001</v>
      </c>
      <c r="AP238" s="15">
        <f>VLOOKUP(AP$4,'Tüpoloogia tabel'!$C$1:$T$51,MATCH($A238,'Tüpoloogia tabel'!$C$1:$T$1,0),FALSE)</f>
        <v>2</v>
      </c>
      <c r="AQ238" s="15">
        <f>VLOOKUP(AQ$4,'Tüpoloogia tabel'!$C$1:$T$51,MATCH($A238,'Tüpoloogia tabel'!$C$1:$T$1,0),FALSE)</f>
        <v>2.9000000000000021</v>
      </c>
      <c r="AR238" s="16">
        <f>VLOOKUP(AR$4,'Tüpoloogia tabel'!$C$1:$T$51,MATCH($A238,'Tüpoloogia tabel'!$C$1:$T$1,0),FALSE)</f>
        <v>1.17</v>
      </c>
      <c r="AS238" s="16">
        <f>VLOOKUP(AS$4,'Tüpoloogia tabel'!$C$1:$T$51,MATCH($A238,'Tüpoloogia tabel'!$C$1:$T$1,0),FALSE)</f>
        <v>0.49</v>
      </c>
      <c r="AT238" s="16">
        <f>VLOOKUP(AT$4,'Tüpoloogia tabel'!$C$1:$T$51,MATCH($A238,'Tüpoloogia tabel'!$C$1:$T$1,0),FALSE)</f>
        <v>0.49</v>
      </c>
      <c r="AU238" s="16">
        <f>VLOOKUP(AU$4,'Tüpoloogia tabel'!$C$1:$T$51,MATCH($A238,'Tüpoloogia tabel'!$C$1:$T$1,0),FALSE)</f>
        <v>0.15</v>
      </c>
      <c r="AV238" s="16">
        <f>VLOOKUP(AV$4,'Tüpoloogia tabel'!$C$1:$T$51,MATCH($A238,'Tüpoloogia tabel'!$C$1:$T$1,0),FALSE)</f>
        <v>0.5</v>
      </c>
      <c r="AW238" s="16">
        <f>VLOOKUP(AW$4,'Tüpoloogia tabel'!$C$1:$T$51,MATCH($A238,'Tüpoloogia tabel'!$C$1:$T$1,0),FALSE)</f>
        <v>0.77</v>
      </c>
      <c r="AX238" s="16">
        <f>VLOOKUP(AX$4,'Tüpoloogia tabel'!$C$1:$T$51,MATCH($A238,'Tüpoloogia tabel'!$C$1:$T$1,0),FALSE)</f>
        <v>1.03</v>
      </c>
      <c r="AY238" s="16">
        <f>VLOOKUP(AY$4,'Tüpoloogia tabel'!$C$1:$T$51,MATCH($A238,'Tüpoloogia tabel'!$C$1:$T$1,0),FALSE)</f>
        <v>7.0000000000000007E-2</v>
      </c>
      <c r="AZ238" s="16">
        <f>VLOOKUP(AZ$4,'Tüpoloogia tabel'!$C$1:$T$51,MATCH($A238,'Tüpoloogia tabel'!$C$1:$T$1,0),FALSE)</f>
        <v>6.1</v>
      </c>
      <c r="BA238" s="232">
        <f>VLOOKUP(BA$4,'Tüpoloogia tabel'!$C$1:$T$51,MATCH($A238,'Tüpoloogia tabel'!$C$1:$T$1,0),FALSE)</f>
        <v>0.25</v>
      </c>
      <c r="BB238" s="232">
        <f>VLOOKUP(BB$4,'Tüpoloogia tabel'!$C$1:$T$51,MATCH($A238,'Tüpoloogia tabel'!$C$1:$T$1,0),FALSE)</f>
        <v>0.4</v>
      </c>
      <c r="BC238" s="232">
        <f>VLOOKUP(BC$4,'Tüpoloogia tabel'!$C$1:$T$51,MATCH($A238,'Tüpoloogia tabel'!$C$1:$T$1,0),FALSE)</f>
        <v>0.35</v>
      </c>
      <c r="BD238" s="232">
        <f>VLOOKUP(BD$4,'Tüpoloogia tabel'!$C$1:$T$51,MATCH($A238,'Tüpoloogia tabel'!$C$1:$T$1,0),FALSE)</f>
        <v>0.25</v>
      </c>
      <c r="BE238" s="232">
        <f>VLOOKUP(BE$4,'Tüpoloogia tabel'!$C$1:$T$51,MATCH($A238,'Tüpoloogia tabel'!$C$1:$T$1,0),FALSE)</f>
        <v>0.22</v>
      </c>
      <c r="BF238" s="16">
        <f>VLOOKUP(BF$4,'Tüpoloogia tabel'!$C$1:$T$51,MATCH($A238,'Tüpoloogia tabel'!$C$1:$T$1,0),FALSE)</f>
        <v>1.7999999999999985</v>
      </c>
      <c r="BG238" s="16">
        <f>VLOOKUP(BG$4,'Tüpoloogia tabel'!$C$1:$T$51,MATCH($A238,'Tüpoloogia tabel'!$C$1:$T$1,0),FALSE)</f>
        <v>2.2000000000000015</v>
      </c>
      <c r="BH238" s="16">
        <f>VLOOKUP(BH$4,'Tüpoloogia tabel'!$C$1:$T$51,MATCH($A238,'Tüpoloogia tabel'!$C$1:$T$1,0),FALSE)</f>
        <v>1.4600000000000006</v>
      </c>
      <c r="BI238" s="16">
        <f>VLOOKUP(BI$4,'Tüpoloogia tabel'!$C$1:$T$51,MATCH($A238,'Tüpoloogia tabel'!$C$1:$T$1,0),FALSE)</f>
        <v>1.5793333333333326</v>
      </c>
      <c r="BJ238" s="16">
        <f>VLOOKUP(BJ$4,'Tüpoloogia tabel'!$C$1:$T$51,MATCH($A238,'Tüpoloogia tabel'!$C$1:$T$1,0),FALSE)</f>
        <v>0.8</v>
      </c>
      <c r="BK238" s="16">
        <f>VLOOKUP(BK$4,'Tüpoloogia tabel'!$C$1:$T$51,MATCH($A238,'Tüpoloogia tabel'!$C$1:$T$1,0),FALSE)</f>
        <v>2.0649999999999999</v>
      </c>
      <c r="BL238" s="216">
        <f t="shared" si="258"/>
        <v>13171.863196313454</v>
      </c>
      <c r="BM238" s="1">
        <v>4</v>
      </c>
      <c r="BN238" s="1">
        <v>0</v>
      </c>
      <c r="BO238" s="1">
        <f t="shared" si="259"/>
        <v>40</v>
      </c>
      <c r="BP238" s="217">
        <f t="shared" si="260"/>
        <v>232.64166666666668</v>
      </c>
      <c r="BQ238" s="217">
        <f t="shared" ref="BQ238:BS238" si="319">BP238</f>
        <v>232.64166666666668</v>
      </c>
      <c r="BR238" s="217">
        <f t="shared" si="319"/>
        <v>232.64166666666668</v>
      </c>
      <c r="BS238" s="217">
        <f t="shared" si="319"/>
        <v>232.64166666666668</v>
      </c>
      <c r="BT238" s="217">
        <f t="shared" si="262"/>
        <v>697.92500000000007</v>
      </c>
      <c r="BU238" s="217">
        <f t="shared" si="263"/>
        <v>2813.1764705882351</v>
      </c>
      <c r="BV238" s="217">
        <f t="shared" si="264"/>
        <v>2969.8145844811634</v>
      </c>
      <c r="BW238" s="217">
        <f t="shared" si="265"/>
        <v>3952.5461189528969</v>
      </c>
      <c r="BX238" s="216">
        <f t="shared" si="266"/>
        <v>1.6429410580065362</v>
      </c>
      <c r="BY238" s="216">
        <f t="shared" si="281"/>
        <v>1981.3869159558826</v>
      </c>
      <c r="BZ238" s="216">
        <f t="shared" si="306"/>
        <v>19105.796231222233</v>
      </c>
      <c r="CA238" s="216">
        <f t="shared" si="307"/>
        <v>15153.250112269336</v>
      </c>
      <c r="CB238" s="218">
        <f t="shared" si="267"/>
        <v>3.4873699391669248</v>
      </c>
    </row>
    <row r="239" spans="1:80" x14ac:dyDescent="0.25">
      <c r="A239" s="248" t="s">
        <v>476</v>
      </c>
      <c r="B239" s="231" t="s">
        <v>767</v>
      </c>
      <c r="C239" s="231" t="s">
        <v>463</v>
      </c>
      <c r="D239" s="249">
        <v>7</v>
      </c>
      <c r="E239" s="249">
        <v>5</v>
      </c>
      <c r="F239" s="250"/>
      <c r="G239" s="15">
        <f>(VLOOKUP(G$4,'Tüpoloogia tabel'!$C$1:$T$51,MATCH($A239,'Tüpoloogia tabel'!$C$1:$T$1,0),FALSE))*D239</f>
        <v>1291.5789215686275</v>
      </c>
      <c r="H239" s="15">
        <f>(VLOOKUP(H$4,'Tüpoloogia tabel'!$C$1:$T$51,MATCH($A239,'Tüpoloogia tabel'!$C$1:$T$1,0),FALSE))*D239*E239</f>
        <v>106.57843137254902</v>
      </c>
      <c r="I239" s="15">
        <f>(VLOOKUP(I$4,'Tüpoloogia tabel'!$C$1:$T$51,MATCH($A239,'Tüpoloogia tabel'!$C$1:$T$1,0),FALSE))*D239*E239</f>
        <v>342.89705882352939</v>
      </c>
      <c r="J239" s="15">
        <f>(VLOOKUP(J$4,'Tüpoloogia tabel'!$C$1:$T$51,MATCH($A239,'Tüpoloogia tabel'!$C$1:$T$1,0),FALSE))*D239*E239</f>
        <v>6605.3852941176465</v>
      </c>
      <c r="K239" s="15">
        <f>(VLOOKUP(K$4,'Tüpoloogia tabel'!$C$1:$T$51,MATCH($A239,'Tüpoloogia tabel'!$C$1:$T$1,0),FALSE))*D239*E239</f>
        <v>5431.4749999999995</v>
      </c>
      <c r="L239" s="244">
        <f>VLOOKUP(L$4,'Tüpoloogia tabel'!$C$1:$T$51,MATCH($A239,'Tüpoloogia tabel'!$C$1:$T$1,0),FALSE)</f>
        <v>29.411764705882355</v>
      </c>
      <c r="M239" s="228">
        <f>VLOOKUP(M$4,'Tüpoloogia tabel'!$C$1:$T$51,MATCH($A239,'Tüpoloogia tabel'!$C$1:$T$1,0),FALSE)</f>
        <v>0</v>
      </c>
      <c r="N239" s="228">
        <f>VLOOKUP(N$4,'Tüpoloogia tabel'!$C$1:$T$51,MATCH($A239,'Tüpoloogia tabel'!$C$1:$T$1,0),FALSE)</f>
        <v>100</v>
      </c>
      <c r="O239" s="245">
        <f>VLOOKUP(O$4,'Tüpoloogia tabel'!$C$1:$T$51,MATCH($A239,'Tüpoloogia tabel'!$C$1:$T$1,0),FALSE)</f>
        <v>0.26808190500004819</v>
      </c>
      <c r="P239" s="228">
        <f>VLOOKUP(P$4,'Tüpoloogia tabel'!$C$1:$T$51,MATCH($A239,'Tüpoloogia tabel'!$C$1:$T$1,0),FALSE)</f>
        <v>76.470588235294116</v>
      </c>
      <c r="Q239" s="335">
        <f t="shared" si="251"/>
        <v>13100.687500000002</v>
      </c>
      <c r="R239" s="336">
        <f t="shared" si="304"/>
        <v>9560.9102381896828</v>
      </c>
      <c r="S239" s="14">
        <f t="shared" si="252"/>
        <v>1291.5789215686275</v>
      </c>
      <c r="T239" s="336">
        <f t="shared" si="253"/>
        <v>1291.5789215686275</v>
      </c>
      <c r="U239" s="4">
        <f t="shared" si="254"/>
        <v>27.719999999999995</v>
      </c>
      <c r="V239" s="337">
        <f t="shared" si="255"/>
        <v>3512.0572618103192</v>
      </c>
      <c r="W239" s="338">
        <f t="shared" si="256"/>
        <v>5.1600976798588487</v>
      </c>
      <c r="X239" s="228">
        <f>VLOOKUP(X$4,'Tüpoloogia tabel'!$C$1:$T$51,MATCH($A239,'Tüpoloogia tabel'!$C$1:$T$1,0),FALSE)</f>
        <v>195.6875</v>
      </c>
      <c r="Y239" s="228">
        <f>VLOOKUP(Y$4,'Tüpoloogia tabel'!$C$1:$T$51,MATCH($A239,'Tüpoloogia tabel'!$C$1:$T$1,0),FALSE)</f>
        <v>134.375</v>
      </c>
      <c r="Z239" s="229">
        <f>VLOOKUP(Z$4,'Tüpoloogia tabel'!$C$1:$T$51,MATCH($A239,'Tüpoloogia tabel'!$C$1:$T$1,0),FALSE)</f>
        <v>32.625</v>
      </c>
      <c r="AA239" s="235"/>
      <c r="AB239" s="235"/>
      <c r="AC239" s="15">
        <f>VLOOKUP(AC$4,'Tüpoloogia tabel'!$C$1:$T$51,MATCH($A239,'Tüpoloogia tabel'!$C$1:$T$1,0),FALSE)</f>
        <v>3.1482352941176472</v>
      </c>
      <c r="AD239" s="15">
        <f>VLOOKUP(AD$4,'Tüpoloogia tabel'!$C$1:$T$51,MATCH($A239,'Tüpoloogia tabel'!$C$1:$T$1,0),FALSE)</f>
        <v>2.5</v>
      </c>
      <c r="AE239" s="15">
        <f>VLOOKUP(AE$4,'Tüpoloogia tabel'!$C$1:$T$51,MATCH($A239,'Tüpoloogia tabel'!$C$1:$T$1,0),FALSE)</f>
        <v>2.2000000000000002</v>
      </c>
      <c r="AF239" s="15">
        <f>VLOOKUP(AF$4,'Tüpoloogia tabel'!$C$1:$T$51,MATCH($A239,'Tüpoloogia tabel'!$C$1:$T$1,0),FALSE)</f>
        <v>12.516666666666667</v>
      </c>
      <c r="AG239" s="15">
        <f>VLOOKUP(AG$4,'Tüpoloogia tabel'!$C$1:$T$51,MATCH($A239,'Tüpoloogia tabel'!$C$1:$T$1,0),FALSE)</f>
        <v>14.829166666666667</v>
      </c>
      <c r="AH239" s="15">
        <f>(VLOOKUP(AH$4,'Tüpoloogia tabel'!$C$1:$T$51,MATCH($A239,'Tüpoloogia tabel'!$C$1:$T$1,0),FALSE))*E239</f>
        <v>12.5</v>
      </c>
      <c r="AI239" s="15">
        <f>(VLOOKUP(AI$4,'Tüpoloogia tabel'!$C$1:$T$51,MATCH($A239,'Tüpoloogia tabel'!$C$1:$T$1,0),FALSE))*D239*E239</f>
        <v>16144.736519607846</v>
      </c>
      <c r="AJ239" s="15">
        <f t="shared" si="257"/>
        <v>232.64166666666668</v>
      </c>
      <c r="AK239" s="15">
        <f>VLOOKUP(AK$4,'Tüpoloogia tabel'!$C$1:$T$51,MATCH($A239,'Tüpoloogia tabel'!$C$1:$T$1,0),FALSE)</f>
        <v>1.1000000000000001</v>
      </c>
      <c r="AL239" s="15">
        <f>VLOOKUP(AL$4,'Tüpoloogia tabel'!$C$1:$T$51,MATCH($A239,'Tüpoloogia tabel'!$C$1:$T$1,0),FALSE)</f>
        <v>1.1000000000000001</v>
      </c>
      <c r="AM239" s="15">
        <f>VLOOKUP(AM$4,'Tüpoloogia tabel'!$C$1:$T$51,MATCH($A239,'Tüpoloogia tabel'!$C$1:$T$1,0),FALSE)</f>
        <v>0.7</v>
      </c>
      <c r="AN239" s="15">
        <f>VLOOKUP(AN$4,'Tüpoloogia tabel'!$C$1:$T$51,MATCH($A239,'Tüpoloogia tabel'!$C$1:$T$1,0),FALSE)</f>
        <v>0.7</v>
      </c>
      <c r="AO239" s="15">
        <f>VLOOKUP(AO$4,'Tüpoloogia tabel'!$C$1:$T$51,MATCH($A239,'Tüpoloogia tabel'!$C$1:$T$1,0),FALSE)</f>
        <v>1.1000000000000001</v>
      </c>
      <c r="AP239" s="15">
        <f>VLOOKUP(AP$4,'Tüpoloogia tabel'!$C$1:$T$51,MATCH($A239,'Tüpoloogia tabel'!$C$1:$T$1,0),FALSE)</f>
        <v>2</v>
      </c>
      <c r="AQ239" s="15">
        <f>VLOOKUP(AQ$4,'Tüpoloogia tabel'!$C$1:$T$51,MATCH($A239,'Tüpoloogia tabel'!$C$1:$T$1,0),FALSE)</f>
        <v>2.9000000000000021</v>
      </c>
      <c r="AR239" s="16">
        <f>VLOOKUP(AR$4,'Tüpoloogia tabel'!$C$1:$T$51,MATCH($A239,'Tüpoloogia tabel'!$C$1:$T$1,0),FALSE)</f>
        <v>1.17</v>
      </c>
      <c r="AS239" s="16">
        <f>VLOOKUP(AS$4,'Tüpoloogia tabel'!$C$1:$T$51,MATCH($A239,'Tüpoloogia tabel'!$C$1:$T$1,0),FALSE)</f>
        <v>0.49</v>
      </c>
      <c r="AT239" s="16">
        <f>VLOOKUP(AT$4,'Tüpoloogia tabel'!$C$1:$T$51,MATCH($A239,'Tüpoloogia tabel'!$C$1:$T$1,0),FALSE)</f>
        <v>0.49</v>
      </c>
      <c r="AU239" s="16">
        <f>VLOOKUP(AU$4,'Tüpoloogia tabel'!$C$1:$T$51,MATCH($A239,'Tüpoloogia tabel'!$C$1:$T$1,0),FALSE)</f>
        <v>0.15</v>
      </c>
      <c r="AV239" s="16">
        <f>VLOOKUP(AV$4,'Tüpoloogia tabel'!$C$1:$T$51,MATCH($A239,'Tüpoloogia tabel'!$C$1:$T$1,0),FALSE)</f>
        <v>0.5</v>
      </c>
      <c r="AW239" s="16">
        <f>VLOOKUP(AW$4,'Tüpoloogia tabel'!$C$1:$T$51,MATCH($A239,'Tüpoloogia tabel'!$C$1:$T$1,0),FALSE)</f>
        <v>0.77</v>
      </c>
      <c r="AX239" s="16">
        <f>VLOOKUP(AX$4,'Tüpoloogia tabel'!$C$1:$T$51,MATCH($A239,'Tüpoloogia tabel'!$C$1:$T$1,0),FALSE)</f>
        <v>1.03</v>
      </c>
      <c r="AY239" s="16">
        <f>VLOOKUP(AY$4,'Tüpoloogia tabel'!$C$1:$T$51,MATCH($A239,'Tüpoloogia tabel'!$C$1:$T$1,0),FALSE)</f>
        <v>7.0000000000000007E-2</v>
      </c>
      <c r="AZ239" s="16">
        <f>VLOOKUP(AZ$4,'Tüpoloogia tabel'!$C$1:$T$51,MATCH($A239,'Tüpoloogia tabel'!$C$1:$T$1,0),FALSE)</f>
        <v>6.1</v>
      </c>
      <c r="BA239" s="232">
        <f>VLOOKUP(BA$4,'Tüpoloogia tabel'!$C$1:$T$51,MATCH($A239,'Tüpoloogia tabel'!$C$1:$T$1,0),FALSE)</f>
        <v>0.25</v>
      </c>
      <c r="BB239" s="232">
        <f>VLOOKUP(BB$4,'Tüpoloogia tabel'!$C$1:$T$51,MATCH($A239,'Tüpoloogia tabel'!$C$1:$T$1,0),FALSE)</f>
        <v>0.4</v>
      </c>
      <c r="BC239" s="232">
        <f>VLOOKUP(BC$4,'Tüpoloogia tabel'!$C$1:$T$51,MATCH($A239,'Tüpoloogia tabel'!$C$1:$T$1,0),FALSE)</f>
        <v>0.35</v>
      </c>
      <c r="BD239" s="232">
        <f>VLOOKUP(BD$4,'Tüpoloogia tabel'!$C$1:$T$51,MATCH($A239,'Tüpoloogia tabel'!$C$1:$T$1,0),FALSE)</f>
        <v>0.25</v>
      </c>
      <c r="BE239" s="232">
        <f>VLOOKUP(BE$4,'Tüpoloogia tabel'!$C$1:$T$51,MATCH($A239,'Tüpoloogia tabel'!$C$1:$T$1,0),FALSE)</f>
        <v>0.22</v>
      </c>
      <c r="BF239" s="16">
        <f>VLOOKUP(BF$4,'Tüpoloogia tabel'!$C$1:$T$51,MATCH($A239,'Tüpoloogia tabel'!$C$1:$T$1,0),FALSE)</f>
        <v>1.7999999999999985</v>
      </c>
      <c r="BG239" s="16">
        <f>VLOOKUP(BG$4,'Tüpoloogia tabel'!$C$1:$T$51,MATCH($A239,'Tüpoloogia tabel'!$C$1:$T$1,0),FALSE)</f>
        <v>2.2000000000000015</v>
      </c>
      <c r="BH239" s="16">
        <f>VLOOKUP(BH$4,'Tüpoloogia tabel'!$C$1:$T$51,MATCH($A239,'Tüpoloogia tabel'!$C$1:$T$1,0),FALSE)</f>
        <v>1.4600000000000006</v>
      </c>
      <c r="BI239" s="16">
        <f>VLOOKUP(BI$4,'Tüpoloogia tabel'!$C$1:$T$51,MATCH($A239,'Tüpoloogia tabel'!$C$1:$T$1,0),FALSE)</f>
        <v>1.5793333333333326</v>
      </c>
      <c r="BJ239" s="16">
        <f>VLOOKUP(BJ$4,'Tüpoloogia tabel'!$C$1:$T$51,MATCH($A239,'Tüpoloogia tabel'!$C$1:$T$1,0),FALSE)</f>
        <v>0.8</v>
      </c>
      <c r="BK239" s="16">
        <f>VLOOKUP(BK$4,'Tüpoloogia tabel'!$C$1:$T$51,MATCH($A239,'Tüpoloogia tabel'!$C$1:$T$1,0),FALSE)</f>
        <v>2.0649999999999999</v>
      </c>
      <c r="BL239" s="216">
        <f t="shared" si="258"/>
        <v>19218.986392090763</v>
      </c>
      <c r="BM239" s="1">
        <v>4</v>
      </c>
      <c r="BN239" s="1">
        <v>0</v>
      </c>
      <c r="BO239" s="1">
        <f t="shared" si="259"/>
        <v>50</v>
      </c>
      <c r="BP239" s="217">
        <f t="shared" si="260"/>
        <v>232.64166666666668</v>
      </c>
      <c r="BQ239" s="217">
        <f t="shared" ref="BQ239:BS239" si="320">BP239</f>
        <v>232.64166666666668</v>
      </c>
      <c r="BR239" s="217">
        <f t="shared" si="320"/>
        <v>232.64166666666668</v>
      </c>
      <c r="BS239" s="217">
        <f t="shared" si="320"/>
        <v>232.64166666666668</v>
      </c>
      <c r="BT239" s="217">
        <f t="shared" si="262"/>
        <v>930.56666666666672</v>
      </c>
      <c r="BU239" s="217">
        <f t="shared" si="263"/>
        <v>4373.7132352941171</v>
      </c>
      <c r="BV239" s="217">
        <f t="shared" si="264"/>
        <v>4629.2780193345689</v>
      </c>
      <c r="BW239" s="217">
        <f t="shared" si="265"/>
        <v>5866.8955103730268</v>
      </c>
      <c r="BX239" s="216">
        <f t="shared" si="266"/>
        <v>2.4386895880991286</v>
      </c>
      <c r="BY239" s="216">
        <f t="shared" si="281"/>
        <v>2941.059643247549</v>
      </c>
      <c r="BZ239" s="216">
        <f t="shared" si="306"/>
        <v>28026.941545711339</v>
      </c>
      <c r="CA239" s="216">
        <f t="shared" si="307"/>
        <v>22160.046035338313</v>
      </c>
      <c r="CB239" s="218">
        <f t="shared" si="267"/>
        <v>4.0799315168233887</v>
      </c>
    </row>
    <row r="240" spans="1:80" x14ac:dyDescent="0.25">
      <c r="A240" s="248" t="s">
        <v>476</v>
      </c>
      <c r="B240" s="231" t="s">
        <v>768</v>
      </c>
      <c r="C240" s="231" t="s">
        <v>463</v>
      </c>
      <c r="D240" s="249">
        <v>8</v>
      </c>
      <c r="E240" s="249">
        <v>1</v>
      </c>
      <c r="F240" s="250"/>
      <c r="G240" s="15">
        <f>(VLOOKUP(G$4,'Tüpoloogia tabel'!$C$1:$T$51,MATCH($A240,'Tüpoloogia tabel'!$C$1:$T$1,0),FALSE))*D240</f>
        <v>1476.0901960784315</v>
      </c>
      <c r="H240" s="15">
        <f>(VLOOKUP(H$4,'Tüpoloogia tabel'!$C$1:$T$51,MATCH($A240,'Tüpoloogia tabel'!$C$1:$T$1,0),FALSE))*D240*E240</f>
        <v>24.360784313725492</v>
      </c>
      <c r="I240" s="15">
        <f>(VLOOKUP(I$4,'Tüpoloogia tabel'!$C$1:$T$51,MATCH($A240,'Tüpoloogia tabel'!$C$1:$T$1,0),FALSE))*D240*E240</f>
        <v>78.376470588235293</v>
      </c>
      <c r="J240" s="15">
        <f>(VLOOKUP(J$4,'Tüpoloogia tabel'!$C$1:$T$51,MATCH($A240,'Tüpoloogia tabel'!$C$1:$T$1,0),FALSE))*D240*E240</f>
        <v>1509.8023529411764</v>
      </c>
      <c r="K240" s="15">
        <f>(VLOOKUP(K$4,'Tüpoloogia tabel'!$C$1:$T$51,MATCH($A240,'Tüpoloogia tabel'!$C$1:$T$1,0),FALSE))*D240*E240</f>
        <v>1241.4799999999998</v>
      </c>
      <c r="L240" s="244">
        <f>VLOOKUP(L$4,'Tüpoloogia tabel'!$C$1:$T$51,MATCH($A240,'Tüpoloogia tabel'!$C$1:$T$1,0),FALSE)</f>
        <v>29.411764705882355</v>
      </c>
      <c r="M240" s="228">
        <f>VLOOKUP(M$4,'Tüpoloogia tabel'!$C$1:$T$51,MATCH($A240,'Tüpoloogia tabel'!$C$1:$T$1,0),FALSE)</f>
        <v>0</v>
      </c>
      <c r="N240" s="228">
        <f>VLOOKUP(N$4,'Tüpoloogia tabel'!$C$1:$T$51,MATCH($A240,'Tüpoloogia tabel'!$C$1:$T$1,0),FALSE)</f>
        <v>100</v>
      </c>
      <c r="O240" s="245">
        <f>VLOOKUP(O$4,'Tüpoloogia tabel'!$C$1:$T$51,MATCH($A240,'Tüpoloogia tabel'!$C$1:$T$1,0),FALSE)</f>
        <v>0.26808190500004819</v>
      </c>
      <c r="P240" s="228">
        <f>VLOOKUP(P$4,'Tüpoloogia tabel'!$C$1:$T$51,MATCH($A240,'Tüpoloogia tabel'!$C$1:$T$1,0),FALSE)</f>
        <v>76.470588235294116</v>
      </c>
      <c r="Q240" s="335">
        <f t="shared" si="251"/>
        <v>618.20000000000005</v>
      </c>
      <c r="R240" s="336">
        <f t="shared" si="304"/>
        <v>420.79176632897031</v>
      </c>
      <c r="S240" s="14">
        <f t="shared" si="252"/>
        <v>1476.0901960784315</v>
      </c>
      <c r="T240" s="336">
        <f t="shared" si="253"/>
        <v>1476.0901960784315</v>
      </c>
      <c r="U240" s="4">
        <f t="shared" si="254"/>
        <v>31.679999999999996</v>
      </c>
      <c r="V240" s="337">
        <f t="shared" si="255"/>
        <v>165.72823367102981</v>
      </c>
      <c r="W240" s="338">
        <f t="shared" si="256"/>
        <v>3.4409472162208945</v>
      </c>
      <c r="X240" s="228">
        <f>VLOOKUP(X$4,'Tüpoloogia tabel'!$C$1:$T$51,MATCH($A240,'Tüpoloogia tabel'!$C$1:$T$1,0),FALSE)</f>
        <v>195.6875</v>
      </c>
      <c r="Y240" s="228">
        <f>VLOOKUP(Y$4,'Tüpoloogia tabel'!$C$1:$T$51,MATCH($A240,'Tüpoloogia tabel'!$C$1:$T$1,0),FALSE)</f>
        <v>134.375</v>
      </c>
      <c r="Z240" s="229">
        <f>VLOOKUP(Z$4,'Tüpoloogia tabel'!$C$1:$T$51,MATCH($A240,'Tüpoloogia tabel'!$C$1:$T$1,0),FALSE)</f>
        <v>32.625</v>
      </c>
      <c r="AA240" s="235"/>
      <c r="AB240" s="235"/>
      <c r="AC240" s="15">
        <f>VLOOKUP(AC$4,'Tüpoloogia tabel'!$C$1:$T$51,MATCH($A240,'Tüpoloogia tabel'!$C$1:$T$1,0),FALSE)</f>
        <v>3.1482352941176472</v>
      </c>
      <c r="AD240" s="15">
        <f>VLOOKUP(AD$4,'Tüpoloogia tabel'!$C$1:$T$51,MATCH($A240,'Tüpoloogia tabel'!$C$1:$T$1,0),FALSE)</f>
        <v>2.5</v>
      </c>
      <c r="AE240" s="15">
        <f>VLOOKUP(AE$4,'Tüpoloogia tabel'!$C$1:$T$51,MATCH($A240,'Tüpoloogia tabel'!$C$1:$T$1,0),FALSE)</f>
        <v>2.2000000000000002</v>
      </c>
      <c r="AF240" s="15">
        <f>VLOOKUP(AF$4,'Tüpoloogia tabel'!$C$1:$T$51,MATCH($A240,'Tüpoloogia tabel'!$C$1:$T$1,0),FALSE)</f>
        <v>12.516666666666667</v>
      </c>
      <c r="AG240" s="15">
        <f>VLOOKUP(AG$4,'Tüpoloogia tabel'!$C$1:$T$51,MATCH($A240,'Tüpoloogia tabel'!$C$1:$T$1,0),FALSE)</f>
        <v>14.829166666666667</v>
      </c>
      <c r="AH240" s="15">
        <f>(VLOOKUP(AH$4,'Tüpoloogia tabel'!$C$1:$T$51,MATCH($A240,'Tüpoloogia tabel'!$C$1:$T$1,0),FALSE))*E240</f>
        <v>2.5</v>
      </c>
      <c r="AI240" s="15">
        <f>(VLOOKUP(AI$4,'Tüpoloogia tabel'!$C$1:$T$51,MATCH($A240,'Tüpoloogia tabel'!$C$1:$T$1,0),FALSE))*D240*E240</f>
        <v>3690.2254901960787</v>
      </c>
      <c r="AJ240" s="15">
        <f t="shared" si="257"/>
        <v>262.3</v>
      </c>
      <c r="AK240" s="15">
        <f>VLOOKUP(AK$4,'Tüpoloogia tabel'!$C$1:$T$51,MATCH($A240,'Tüpoloogia tabel'!$C$1:$T$1,0),FALSE)</f>
        <v>1.1000000000000001</v>
      </c>
      <c r="AL240" s="15">
        <f>VLOOKUP(AL$4,'Tüpoloogia tabel'!$C$1:$T$51,MATCH($A240,'Tüpoloogia tabel'!$C$1:$T$1,0),FALSE)</f>
        <v>1.1000000000000001</v>
      </c>
      <c r="AM240" s="15">
        <f>VLOOKUP(AM$4,'Tüpoloogia tabel'!$C$1:$T$51,MATCH($A240,'Tüpoloogia tabel'!$C$1:$T$1,0),FALSE)</f>
        <v>0.7</v>
      </c>
      <c r="AN240" s="15">
        <f>VLOOKUP(AN$4,'Tüpoloogia tabel'!$C$1:$T$51,MATCH($A240,'Tüpoloogia tabel'!$C$1:$T$1,0),FALSE)</f>
        <v>0.7</v>
      </c>
      <c r="AO240" s="15">
        <f>VLOOKUP(AO$4,'Tüpoloogia tabel'!$C$1:$T$51,MATCH($A240,'Tüpoloogia tabel'!$C$1:$T$1,0),FALSE)</f>
        <v>1.1000000000000001</v>
      </c>
      <c r="AP240" s="15">
        <f>VLOOKUP(AP$4,'Tüpoloogia tabel'!$C$1:$T$51,MATCH($A240,'Tüpoloogia tabel'!$C$1:$T$1,0),FALSE)</f>
        <v>2</v>
      </c>
      <c r="AQ240" s="15">
        <f>VLOOKUP(AQ$4,'Tüpoloogia tabel'!$C$1:$T$51,MATCH($A240,'Tüpoloogia tabel'!$C$1:$T$1,0),FALSE)</f>
        <v>2.9000000000000021</v>
      </c>
      <c r="AR240" s="16">
        <f>VLOOKUP(AR$4,'Tüpoloogia tabel'!$C$1:$T$51,MATCH($A240,'Tüpoloogia tabel'!$C$1:$T$1,0),FALSE)</f>
        <v>1.17</v>
      </c>
      <c r="AS240" s="16">
        <f>VLOOKUP(AS$4,'Tüpoloogia tabel'!$C$1:$T$51,MATCH($A240,'Tüpoloogia tabel'!$C$1:$T$1,0),FALSE)</f>
        <v>0.49</v>
      </c>
      <c r="AT240" s="16">
        <f>VLOOKUP(AT$4,'Tüpoloogia tabel'!$C$1:$T$51,MATCH($A240,'Tüpoloogia tabel'!$C$1:$T$1,0),FALSE)</f>
        <v>0.49</v>
      </c>
      <c r="AU240" s="16">
        <f>VLOOKUP(AU$4,'Tüpoloogia tabel'!$C$1:$T$51,MATCH($A240,'Tüpoloogia tabel'!$C$1:$T$1,0),FALSE)</f>
        <v>0.15</v>
      </c>
      <c r="AV240" s="16">
        <f>VLOOKUP(AV$4,'Tüpoloogia tabel'!$C$1:$T$51,MATCH($A240,'Tüpoloogia tabel'!$C$1:$T$1,0),FALSE)</f>
        <v>0.5</v>
      </c>
      <c r="AW240" s="16">
        <f>VLOOKUP(AW$4,'Tüpoloogia tabel'!$C$1:$T$51,MATCH($A240,'Tüpoloogia tabel'!$C$1:$T$1,0),FALSE)</f>
        <v>0.77</v>
      </c>
      <c r="AX240" s="16">
        <f>VLOOKUP(AX$4,'Tüpoloogia tabel'!$C$1:$T$51,MATCH($A240,'Tüpoloogia tabel'!$C$1:$T$1,0),FALSE)</f>
        <v>1.03</v>
      </c>
      <c r="AY240" s="16">
        <f>VLOOKUP(AY$4,'Tüpoloogia tabel'!$C$1:$T$51,MATCH($A240,'Tüpoloogia tabel'!$C$1:$T$1,0),FALSE)</f>
        <v>7.0000000000000007E-2</v>
      </c>
      <c r="AZ240" s="16">
        <f>VLOOKUP(AZ$4,'Tüpoloogia tabel'!$C$1:$T$51,MATCH($A240,'Tüpoloogia tabel'!$C$1:$T$1,0),FALSE)</f>
        <v>6.1</v>
      </c>
      <c r="BA240" s="232">
        <f>VLOOKUP(BA$4,'Tüpoloogia tabel'!$C$1:$T$51,MATCH($A240,'Tüpoloogia tabel'!$C$1:$T$1,0),FALSE)</f>
        <v>0.25</v>
      </c>
      <c r="BB240" s="232">
        <f>VLOOKUP(BB$4,'Tüpoloogia tabel'!$C$1:$T$51,MATCH($A240,'Tüpoloogia tabel'!$C$1:$T$1,0),FALSE)</f>
        <v>0.4</v>
      </c>
      <c r="BC240" s="232">
        <f>VLOOKUP(BC$4,'Tüpoloogia tabel'!$C$1:$T$51,MATCH($A240,'Tüpoloogia tabel'!$C$1:$T$1,0),FALSE)</f>
        <v>0.35</v>
      </c>
      <c r="BD240" s="232">
        <f>VLOOKUP(BD$4,'Tüpoloogia tabel'!$C$1:$T$51,MATCH($A240,'Tüpoloogia tabel'!$C$1:$T$1,0),FALSE)</f>
        <v>0.25</v>
      </c>
      <c r="BE240" s="232">
        <f>VLOOKUP(BE$4,'Tüpoloogia tabel'!$C$1:$T$51,MATCH($A240,'Tüpoloogia tabel'!$C$1:$T$1,0),FALSE)</f>
        <v>0.22</v>
      </c>
      <c r="BF240" s="16">
        <f>VLOOKUP(BF$4,'Tüpoloogia tabel'!$C$1:$T$51,MATCH($A240,'Tüpoloogia tabel'!$C$1:$T$1,0),FALSE)</f>
        <v>1.7999999999999985</v>
      </c>
      <c r="BG240" s="16">
        <f>VLOOKUP(BG$4,'Tüpoloogia tabel'!$C$1:$T$51,MATCH($A240,'Tüpoloogia tabel'!$C$1:$T$1,0),FALSE)</f>
        <v>2.2000000000000015</v>
      </c>
      <c r="BH240" s="16">
        <f>VLOOKUP(BH$4,'Tüpoloogia tabel'!$C$1:$T$51,MATCH($A240,'Tüpoloogia tabel'!$C$1:$T$1,0),FALSE)</f>
        <v>1.4600000000000006</v>
      </c>
      <c r="BI240" s="16">
        <f>VLOOKUP(BI$4,'Tüpoloogia tabel'!$C$1:$T$51,MATCH($A240,'Tüpoloogia tabel'!$C$1:$T$1,0),FALSE)</f>
        <v>1.5793333333333326</v>
      </c>
      <c r="BJ240" s="16">
        <f>VLOOKUP(BJ$4,'Tüpoloogia tabel'!$C$1:$T$51,MATCH($A240,'Tüpoloogia tabel'!$C$1:$T$1,0),FALSE)</f>
        <v>0.8</v>
      </c>
      <c r="BK240" s="16">
        <f>VLOOKUP(BK$4,'Tüpoloogia tabel'!$C$1:$T$51,MATCH($A240,'Tüpoloogia tabel'!$C$1:$T$1,0),FALSE)</f>
        <v>2.0649999999999999</v>
      </c>
      <c r="BL240" s="216">
        <f t="shared" si="258"/>
        <v>3481.5041165108978</v>
      </c>
      <c r="BM240" s="1">
        <v>4</v>
      </c>
      <c r="BN240" s="1">
        <v>0</v>
      </c>
      <c r="BO240" s="1">
        <f t="shared" si="259"/>
        <v>10</v>
      </c>
      <c r="BP240" s="217">
        <f t="shared" si="260"/>
        <v>262.3</v>
      </c>
      <c r="BQ240" s="217">
        <f t="shared" ref="BQ240:BS240" si="321">BP240</f>
        <v>262.3</v>
      </c>
      <c r="BR240" s="217">
        <f t="shared" si="321"/>
        <v>262.3</v>
      </c>
      <c r="BS240" s="217">
        <f t="shared" si="321"/>
        <v>262.3</v>
      </c>
      <c r="BT240" s="217">
        <f t="shared" si="262"/>
        <v>0</v>
      </c>
      <c r="BU240" s="217">
        <f t="shared" si="263"/>
        <v>215.94117647058823</v>
      </c>
      <c r="BV240" s="217">
        <f t="shared" si="264"/>
        <v>218.44805255851119</v>
      </c>
      <c r="BW240" s="217">
        <f t="shared" si="265"/>
        <v>545.80977544380164</v>
      </c>
      <c r="BX240" s="216">
        <f t="shared" si="266"/>
        <v>0.20278047930283224</v>
      </c>
      <c r="BY240" s="216">
        <f t="shared" ref="BY240:BY303" si="322">BX240*1.2*1005</f>
        <v>244.55325803921568</v>
      </c>
      <c r="BZ240" s="216">
        <f t="shared" si="306"/>
        <v>4271.8671499939155</v>
      </c>
      <c r="CA240" s="216">
        <f t="shared" si="307"/>
        <v>3726.0573745501133</v>
      </c>
      <c r="CB240" s="218">
        <f t="shared" si="267"/>
        <v>3.0013027793843752</v>
      </c>
    </row>
    <row r="241" spans="1:80" x14ac:dyDescent="0.25">
      <c r="A241" s="248" t="s">
        <v>476</v>
      </c>
      <c r="B241" s="231" t="s">
        <v>769</v>
      </c>
      <c r="C241" s="231" t="s">
        <v>463</v>
      </c>
      <c r="D241" s="249">
        <v>8</v>
      </c>
      <c r="E241" s="249">
        <v>2</v>
      </c>
      <c r="F241" s="250"/>
      <c r="G241" s="15">
        <f>(VLOOKUP(G$4,'Tüpoloogia tabel'!$C$1:$T$51,MATCH($A241,'Tüpoloogia tabel'!$C$1:$T$1,0),FALSE))*D241</f>
        <v>1476.0901960784315</v>
      </c>
      <c r="H241" s="15">
        <f>(VLOOKUP(H$4,'Tüpoloogia tabel'!$C$1:$T$51,MATCH($A241,'Tüpoloogia tabel'!$C$1:$T$1,0),FALSE))*D241*E241</f>
        <v>48.721568627450985</v>
      </c>
      <c r="I241" s="15">
        <f>(VLOOKUP(I$4,'Tüpoloogia tabel'!$C$1:$T$51,MATCH($A241,'Tüpoloogia tabel'!$C$1:$T$1,0),FALSE))*D241*E241</f>
        <v>156.75294117647059</v>
      </c>
      <c r="J241" s="15">
        <f>(VLOOKUP(J$4,'Tüpoloogia tabel'!$C$1:$T$51,MATCH($A241,'Tüpoloogia tabel'!$C$1:$T$1,0),FALSE))*D241*E241</f>
        <v>3019.6047058823528</v>
      </c>
      <c r="K241" s="15">
        <f>(VLOOKUP(K$4,'Tüpoloogia tabel'!$C$1:$T$51,MATCH($A241,'Tüpoloogia tabel'!$C$1:$T$1,0),FALSE))*D241*E241</f>
        <v>2482.9599999999996</v>
      </c>
      <c r="L241" s="244">
        <f>VLOOKUP(L$4,'Tüpoloogia tabel'!$C$1:$T$51,MATCH($A241,'Tüpoloogia tabel'!$C$1:$T$1,0),FALSE)</f>
        <v>29.411764705882355</v>
      </c>
      <c r="M241" s="228">
        <f>VLOOKUP(M$4,'Tüpoloogia tabel'!$C$1:$T$51,MATCH($A241,'Tüpoloogia tabel'!$C$1:$T$1,0),FALSE)</f>
        <v>0</v>
      </c>
      <c r="N241" s="228">
        <f>VLOOKUP(N$4,'Tüpoloogia tabel'!$C$1:$T$51,MATCH($A241,'Tüpoloogia tabel'!$C$1:$T$1,0),FALSE)</f>
        <v>100</v>
      </c>
      <c r="O241" s="245">
        <f>VLOOKUP(O$4,'Tüpoloogia tabel'!$C$1:$T$51,MATCH($A241,'Tüpoloogia tabel'!$C$1:$T$1,0),FALSE)</f>
        <v>0.26808190500004819</v>
      </c>
      <c r="P241" s="228">
        <f>VLOOKUP(P$4,'Tüpoloogia tabel'!$C$1:$T$51,MATCH($A241,'Tüpoloogia tabel'!$C$1:$T$1,0),FALSE)</f>
        <v>76.470588235294116</v>
      </c>
      <c r="Q241" s="335">
        <f t="shared" si="251"/>
        <v>2422.7333333333336</v>
      </c>
      <c r="R241" s="336">
        <f t="shared" si="304"/>
        <v>1741.5623660262168</v>
      </c>
      <c r="S241" s="14">
        <f t="shared" si="252"/>
        <v>1476.0901960784315</v>
      </c>
      <c r="T241" s="336">
        <f t="shared" si="253"/>
        <v>1476.0901960784315</v>
      </c>
      <c r="U241" s="4">
        <f t="shared" si="254"/>
        <v>31.679999999999996</v>
      </c>
      <c r="V241" s="337">
        <f t="shared" si="255"/>
        <v>649.49096730711688</v>
      </c>
      <c r="W241" s="338">
        <f t="shared" si="256"/>
        <v>3.1813788950454494</v>
      </c>
      <c r="X241" s="228">
        <f>VLOOKUP(X$4,'Tüpoloogia tabel'!$C$1:$T$51,MATCH($A241,'Tüpoloogia tabel'!$C$1:$T$1,0),FALSE)</f>
        <v>195.6875</v>
      </c>
      <c r="Y241" s="228">
        <f>VLOOKUP(Y$4,'Tüpoloogia tabel'!$C$1:$T$51,MATCH($A241,'Tüpoloogia tabel'!$C$1:$T$1,0),FALSE)</f>
        <v>134.375</v>
      </c>
      <c r="Z241" s="229">
        <f>VLOOKUP(Z$4,'Tüpoloogia tabel'!$C$1:$T$51,MATCH($A241,'Tüpoloogia tabel'!$C$1:$T$1,0),FALSE)</f>
        <v>32.625</v>
      </c>
      <c r="AA241" s="235"/>
      <c r="AB241" s="235"/>
      <c r="AC241" s="15">
        <f>VLOOKUP(AC$4,'Tüpoloogia tabel'!$C$1:$T$51,MATCH($A241,'Tüpoloogia tabel'!$C$1:$T$1,0),FALSE)</f>
        <v>3.1482352941176472</v>
      </c>
      <c r="AD241" s="15">
        <f>VLOOKUP(AD$4,'Tüpoloogia tabel'!$C$1:$T$51,MATCH($A241,'Tüpoloogia tabel'!$C$1:$T$1,0),FALSE)</f>
        <v>2.5</v>
      </c>
      <c r="AE241" s="15">
        <f>VLOOKUP(AE$4,'Tüpoloogia tabel'!$C$1:$T$51,MATCH($A241,'Tüpoloogia tabel'!$C$1:$T$1,0),FALSE)</f>
        <v>2.2000000000000002</v>
      </c>
      <c r="AF241" s="15">
        <f>VLOOKUP(AF$4,'Tüpoloogia tabel'!$C$1:$T$51,MATCH($A241,'Tüpoloogia tabel'!$C$1:$T$1,0),FALSE)</f>
        <v>12.516666666666667</v>
      </c>
      <c r="AG241" s="15">
        <f>VLOOKUP(AG$4,'Tüpoloogia tabel'!$C$1:$T$51,MATCH($A241,'Tüpoloogia tabel'!$C$1:$T$1,0),FALSE)</f>
        <v>14.829166666666667</v>
      </c>
      <c r="AH241" s="15">
        <f>(VLOOKUP(AH$4,'Tüpoloogia tabel'!$C$1:$T$51,MATCH($A241,'Tüpoloogia tabel'!$C$1:$T$1,0),FALSE))*E241</f>
        <v>5</v>
      </c>
      <c r="AI241" s="15">
        <f>(VLOOKUP(AI$4,'Tüpoloogia tabel'!$C$1:$T$51,MATCH($A241,'Tüpoloogia tabel'!$C$1:$T$1,0),FALSE))*D241*E241</f>
        <v>7380.4509803921574</v>
      </c>
      <c r="AJ241" s="15">
        <f t="shared" si="257"/>
        <v>262.3</v>
      </c>
      <c r="AK241" s="15">
        <f>VLOOKUP(AK$4,'Tüpoloogia tabel'!$C$1:$T$51,MATCH($A241,'Tüpoloogia tabel'!$C$1:$T$1,0),FALSE)</f>
        <v>1.1000000000000001</v>
      </c>
      <c r="AL241" s="15">
        <f>VLOOKUP(AL$4,'Tüpoloogia tabel'!$C$1:$T$51,MATCH($A241,'Tüpoloogia tabel'!$C$1:$T$1,0),FALSE)</f>
        <v>1.1000000000000001</v>
      </c>
      <c r="AM241" s="15">
        <f>VLOOKUP(AM$4,'Tüpoloogia tabel'!$C$1:$T$51,MATCH($A241,'Tüpoloogia tabel'!$C$1:$T$1,0),FALSE)</f>
        <v>0.7</v>
      </c>
      <c r="AN241" s="15">
        <f>VLOOKUP(AN$4,'Tüpoloogia tabel'!$C$1:$T$51,MATCH($A241,'Tüpoloogia tabel'!$C$1:$T$1,0),FALSE)</f>
        <v>0.7</v>
      </c>
      <c r="AO241" s="15">
        <f>VLOOKUP(AO$4,'Tüpoloogia tabel'!$C$1:$T$51,MATCH($A241,'Tüpoloogia tabel'!$C$1:$T$1,0),FALSE)</f>
        <v>1.1000000000000001</v>
      </c>
      <c r="AP241" s="15">
        <f>VLOOKUP(AP$4,'Tüpoloogia tabel'!$C$1:$T$51,MATCH($A241,'Tüpoloogia tabel'!$C$1:$T$1,0),FALSE)</f>
        <v>2</v>
      </c>
      <c r="AQ241" s="15">
        <f>VLOOKUP(AQ$4,'Tüpoloogia tabel'!$C$1:$T$51,MATCH($A241,'Tüpoloogia tabel'!$C$1:$T$1,0),FALSE)</f>
        <v>2.9000000000000021</v>
      </c>
      <c r="AR241" s="16">
        <f>VLOOKUP(AR$4,'Tüpoloogia tabel'!$C$1:$T$51,MATCH($A241,'Tüpoloogia tabel'!$C$1:$T$1,0),FALSE)</f>
        <v>1.17</v>
      </c>
      <c r="AS241" s="16">
        <f>VLOOKUP(AS$4,'Tüpoloogia tabel'!$C$1:$T$51,MATCH($A241,'Tüpoloogia tabel'!$C$1:$T$1,0),FALSE)</f>
        <v>0.49</v>
      </c>
      <c r="AT241" s="16">
        <f>VLOOKUP(AT$4,'Tüpoloogia tabel'!$C$1:$T$51,MATCH($A241,'Tüpoloogia tabel'!$C$1:$T$1,0),FALSE)</f>
        <v>0.49</v>
      </c>
      <c r="AU241" s="16">
        <f>VLOOKUP(AU$4,'Tüpoloogia tabel'!$C$1:$T$51,MATCH($A241,'Tüpoloogia tabel'!$C$1:$T$1,0),FALSE)</f>
        <v>0.15</v>
      </c>
      <c r="AV241" s="16">
        <f>VLOOKUP(AV$4,'Tüpoloogia tabel'!$C$1:$T$51,MATCH($A241,'Tüpoloogia tabel'!$C$1:$T$1,0),FALSE)</f>
        <v>0.5</v>
      </c>
      <c r="AW241" s="16">
        <f>VLOOKUP(AW$4,'Tüpoloogia tabel'!$C$1:$T$51,MATCH($A241,'Tüpoloogia tabel'!$C$1:$T$1,0),FALSE)</f>
        <v>0.77</v>
      </c>
      <c r="AX241" s="16">
        <f>VLOOKUP(AX$4,'Tüpoloogia tabel'!$C$1:$T$51,MATCH($A241,'Tüpoloogia tabel'!$C$1:$T$1,0),FALSE)</f>
        <v>1.03</v>
      </c>
      <c r="AY241" s="16">
        <f>VLOOKUP(AY$4,'Tüpoloogia tabel'!$C$1:$T$51,MATCH($A241,'Tüpoloogia tabel'!$C$1:$T$1,0),FALSE)</f>
        <v>7.0000000000000007E-2</v>
      </c>
      <c r="AZ241" s="16">
        <f>VLOOKUP(AZ$4,'Tüpoloogia tabel'!$C$1:$T$51,MATCH($A241,'Tüpoloogia tabel'!$C$1:$T$1,0),FALSE)</f>
        <v>6.1</v>
      </c>
      <c r="BA241" s="232">
        <f>VLOOKUP(BA$4,'Tüpoloogia tabel'!$C$1:$T$51,MATCH($A241,'Tüpoloogia tabel'!$C$1:$T$1,0),FALSE)</f>
        <v>0.25</v>
      </c>
      <c r="BB241" s="232">
        <f>VLOOKUP(BB$4,'Tüpoloogia tabel'!$C$1:$T$51,MATCH($A241,'Tüpoloogia tabel'!$C$1:$T$1,0),FALSE)</f>
        <v>0.4</v>
      </c>
      <c r="BC241" s="232">
        <f>VLOOKUP(BC$4,'Tüpoloogia tabel'!$C$1:$T$51,MATCH($A241,'Tüpoloogia tabel'!$C$1:$T$1,0),FALSE)</f>
        <v>0.35</v>
      </c>
      <c r="BD241" s="232">
        <f>VLOOKUP(BD$4,'Tüpoloogia tabel'!$C$1:$T$51,MATCH($A241,'Tüpoloogia tabel'!$C$1:$T$1,0),FALSE)</f>
        <v>0.25</v>
      </c>
      <c r="BE241" s="232">
        <f>VLOOKUP(BE$4,'Tüpoloogia tabel'!$C$1:$T$51,MATCH($A241,'Tüpoloogia tabel'!$C$1:$T$1,0),FALSE)</f>
        <v>0.22</v>
      </c>
      <c r="BF241" s="16">
        <f>VLOOKUP(BF$4,'Tüpoloogia tabel'!$C$1:$T$51,MATCH($A241,'Tüpoloogia tabel'!$C$1:$T$1,0),FALSE)</f>
        <v>1.7999999999999985</v>
      </c>
      <c r="BG241" s="16">
        <f>VLOOKUP(BG$4,'Tüpoloogia tabel'!$C$1:$T$51,MATCH($A241,'Tüpoloogia tabel'!$C$1:$T$1,0),FALSE)</f>
        <v>2.2000000000000015</v>
      </c>
      <c r="BH241" s="16">
        <f>VLOOKUP(BH$4,'Tüpoloogia tabel'!$C$1:$T$51,MATCH($A241,'Tüpoloogia tabel'!$C$1:$T$1,0),FALSE)</f>
        <v>1.4600000000000006</v>
      </c>
      <c r="BI241" s="16">
        <f>VLOOKUP(BI$4,'Tüpoloogia tabel'!$C$1:$T$51,MATCH($A241,'Tüpoloogia tabel'!$C$1:$T$1,0),FALSE)</f>
        <v>1.5793333333333326</v>
      </c>
      <c r="BJ241" s="16">
        <f>VLOOKUP(BJ$4,'Tüpoloogia tabel'!$C$1:$T$51,MATCH($A241,'Tüpoloogia tabel'!$C$1:$T$1,0),FALSE)</f>
        <v>0.8</v>
      </c>
      <c r="BK241" s="16">
        <f>VLOOKUP(BK$4,'Tüpoloogia tabel'!$C$1:$T$51,MATCH($A241,'Tüpoloogia tabel'!$C$1:$T$1,0),FALSE)</f>
        <v>2.0649999999999999</v>
      </c>
      <c r="BL241" s="216">
        <f t="shared" si="258"/>
        <v>5805.1246967228271</v>
      </c>
      <c r="BM241" s="1">
        <v>4</v>
      </c>
      <c r="BN241" s="1">
        <v>0</v>
      </c>
      <c r="BO241" s="1">
        <f t="shared" si="259"/>
        <v>20</v>
      </c>
      <c r="BP241" s="217">
        <f t="shared" si="260"/>
        <v>262.3</v>
      </c>
      <c r="BQ241" s="217">
        <f t="shared" ref="BQ241:BS241" si="323">BP241</f>
        <v>262.3</v>
      </c>
      <c r="BR241" s="217">
        <f t="shared" si="323"/>
        <v>262.3</v>
      </c>
      <c r="BS241" s="217">
        <f t="shared" si="323"/>
        <v>262.3</v>
      </c>
      <c r="BT241" s="217">
        <f t="shared" si="262"/>
        <v>262.3</v>
      </c>
      <c r="BU241" s="217">
        <f t="shared" si="263"/>
        <v>823.76470588235293</v>
      </c>
      <c r="BV241" s="217">
        <f t="shared" si="264"/>
        <v>856.10057996644616</v>
      </c>
      <c r="BW241" s="217">
        <f t="shared" si="265"/>
        <v>1430.1746876564748</v>
      </c>
      <c r="BX241" s="216">
        <f t="shared" si="266"/>
        <v>0.5505283224400872</v>
      </c>
      <c r="BY241" s="216">
        <f t="shared" si="322"/>
        <v>663.93715686274516</v>
      </c>
      <c r="BZ241" s="216">
        <f t="shared" si="306"/>
        <v>7899.2365412420477</v>
      </c>
      <c r="CA241" s="216">
        <f t="shared" si="307"/>
        <v>6469.061853585572</v>
      </c>
      <c r="CB241" s="218">
        <f t="shared" si="267"/>
        <v>2.605383032181579</v>
      </c>
    </row>
    <row r="242" spans="1:80" x14ac:dyDescent="0.25">
      <c r="A242" s="248" t="s">
        <v>476</v>
      </c>
      <c r="B242" s="231" t="s">
        <v>770</v>
      </c>
      <c r="C242" s="231" t="s">
        <v>463</v>
      </c>
      <c r="D242" s="249">
        <v>8</v>
      </c>
      <c r="E242" s="249">
        <v>3</v>
      </c>
      <c r="F242" s="250"/>
      <c r="G242" s="15">
        <f>(VLOOKUP(G$4,'Tüpoloogia tabel'!$C$1:$T$51,MATCH($A242,'Tüpoloogia tabel'!$C$1:$T$1,0),FALSE))*D242</f>
        <v>1476.0901960784315</v>
      </c>
      <c r="H242" s="15">
        <f>(VLOOKUP(H$4,'Tüpoloogia tabel'!$C$1:$T$51,MATCH($A242,'Tüpoloogia tabel'!$C$1:$T$1,0),FALSE))*D242*E242</f>
        <v>73.082352941176481</v>
      </c>
      <c r="I242" s="15">
        <f>(VLOOKUP(I$4,'Tüpoloogia tabel'!$C$1:$T$51,MATCH($A242,'Tüpoloogia tabel'!$C$1:$T$1,0),FALSE))*D242*E242</f>
        <v>235.12941176470588</v>
      </c>
      <c r="J242" s="15">
        <f>(VLOOKUP(J$4,'Tüpoloogia tabel'!$C$1:$T$51,MATCH($A242,'Tüpoloogia tabel'!$C$1:$T$1,0),FALSE))*D242*E242</f>
        <v>4529.407058823529</v>
      </c>
      <c r="K242" s="15">
        <f>(VLOOKUP(K$4,'Tüpoloogia tabel'!$C$1:$T$51,MATCH($A242,'Tüpoloogia tabel'!$C$1:$T$1,0),FALSE))*D242*E242</f>
        <v>3724.4399999999996</v>
      </c>
      <c r="L242" s="244">
        <f>VLOOKUP(L$4,'Tüpoloogia tabel'!$C$1:$T$51,MATCH($A242,'Tüpoloogia tabel'!$C$1:$T$1,0),FALSE)</f>
        <v>29.411764705882355</v>
      </c>
      <c r="M242" s="228">
        <f>VLOOKUP(M$4,'Tüpoloogia tabel'!$C$1:$T$51,MATCH($A242,'Tüpoloogia tabel'!$C$1:$T$1,0),FALSE)</f>
        <v>0</v>
      </c>
      <c r="N242" s="228">
        <f>VLOOKUP(N$4,'Tüpoloogia tabel'!$C$1:$T$51,MATCH($A242,'Tüpoloogia tabel'!$C$1:$T$1,0),FALSE)</f>
        <v>100</v>
      </c>
      <c r="O242" s="245">
        <f>VLOOKUP(O$4,'Tüpoloogia tabel'!$C$1:$T$51,MATCH($A242,'Tüpoloogia tabel'!$C$1:$T$1,0),FALSE)</f>
        <v>0.26808190500004819</v>
      </c>
      <c r="P242" s="228">
        <f>VLOOKUP(P$4,'Tüpoloogia tabel'!$C$1:$T$51,MATCH($A242,'Tüpoloogia tabel'!$C$1:$T$1,0),FALSE)</f>
        <v>76.470588235294116</v>
      </c>
      <c r="Q242" s="335">
        <f t="shared" si="251"/>
        <v>5413.6</v>
      </c>
      <c r="R242" s="336">
        <f t="shared" si="304"/>
        <v>3930.6317990917391</v>
      </c>
      <c r="S242" s="14">
        <f t="shared" si="252"/>
        <v>1476.0901960784315</v>
      </c>
      <c r="T242" s="336">
        <f t="shared" si="253"/>
        <v>1476.0901960784315</v>
      </c>
      <c r="U242" s="4">
        <f t="shared" si="254"/>
        <v>31.679999999999996</v>
      </c>
      <c r="V242" s="337">
        <f t="shared" si="255"/>
        <v>1451.2882009082609</v>
      </c>
      <c r="W242" s="338">
        <f t="shared" si="256"/>
        <v>3.7084144251977778</v>
      </c>
      <c r="X242" s="228">
        <f>VLOOKUP(X$4,'Tüpoloogia tabel'!$C$1:$T$51,MATCH($A242,'Tüpoloogia tabel'!$C$1:$T$1,0),FALSE)</f>
        <v>195.6875</v>
      </c>
      <c r="Y242" s="228">
        <f>VLOOKUP(Y$4,'Tüpoloogia tabel'!$C$1:$T$51,MATCH($A242,'Tüpoloogia tabel'!$C$1:$T$1,0),FALSE)</f>
        <v>134.375</v>
      </c>
      <c r="Z242" s="229">
        <f>VLOOKUP(Z$4,'Tüpoloogia tabel'!$C$1:$T$51,MATCH($A242,'Tüpoloogia tabel'!$C$1:$T$1,0),FALSE)</f>
        <v>32.625</v>
      </c>
      <c r="AA242" s="235"/>
      <c r="AB242" s="235"/>
      <c r="AC242" s="15">
        <f>VLOOKUP(AC$4,'Tüpoloogia tabel'!$C$1:$T$51,MATCH($A242,'Tüpoloogia tabel'!$C$1:$T$1,0),FALSE)</f>
        <v>3.1482352941176472</v>
      </c>
      <c r="AD242" s="15">
        <f>VLOOKUP(AD$4,'Tüpoloogia tabel'!$C$1:$T$51,MATCH($A242,'Tüpoloogia tabel'!$C$1:$T$1,0),FALSE)</f>
        <v>2.5</v>
      </c>
      <c r="AE242" s="15">
        <f>VLOOKUP(AE$4,'Tüpoloogia tabel'!$C$1:$T$51,MATCH($A242,'Tüpoloogia tabel'!$C$1:$T$1,0),FALSE)</f>
        <v>2.2000000000000002</v>
      </c>
      <c r="AF242" s="15">
        <f>VLOOKUP(AF$4,'Tüpoloogia tabel'!$C$1:$T$51,MATCH($A242,'Tüpoloogia tabel'!$C$1:$T$1,0),FALSE)</f>
        <v>12.516666666666667</v>
      </c>
      <c r="AG242" s="15">
        <f>VLOOKUP(AG$4,'Tüpoloogia tabel'!$C$1:$T$51,MATCH($A242,'Tüpoloogia tabel'!$C$1:$T$1,0),FALSE)</f>
        <v>14.829166666666667</v>
      </c>
      <c r="AH242" s="15">
        <f>(VLOOKUP(AH$4,'Tüpoloogia tabel'!$C$1:$T$51,MATCH($A242,'Tüpoloogia tabel'!$C$1:$T$1,0),FALSE))*E242</f>
        <v>7.5</v>
      </c>
      <c r="AI242" s="15">
        <f>(VLOOKUP(AI$4,'Tüpoloogia tabel'!$C$1:$T$51,MATCH($A242,'Tüpoloogia tabel'!$C$1:$T$1,0),FALSE))*D242*E242</f>
        <v>11070.676470588236</v>
      </c>
      <c r="AJ242" s="15">
        <f t="shared" si="257"/>
        <v>262.3</v>
      </c>
      <c r="AK242" s="15">
        <f>VLOOKUP(AK$4,'Tüpoloogia tabel'!$C$1:$T$51,MATCH($A242,'Tüpoloogia tabel'!$C$1:$T$1,0),FALSE)</f>
        <v>1.1000000000000001</v>
      </c>
      <c r="AL242" s="15">
        <f>VLOOKUP(AL$4,'Tüpoloogia tabel'!$C$1:$T$51,MATCH($A242,'Tüpoloogia tabel'!$C$1:$T$1,0),FALSE)</f>
        <v>1.1000000000000001</v>
      </c>
      <c r="AM242" s="15">
        <f>VLOOKUP(AM$4,'Tüpoloogia tabel'!$C$1:$T$51,MATCH($A242,'Tüpoloogia tabel'!$C$1:$T$1,0),FALSE)</f>
        <v>0.7</v>
      </c>
      <c r="AN242" s="15">
        <f>VLOOKUP(AN$4,'Tüpoloogia tabel'!$C$1:$T$51,MATCH($A242,'Tüpoloogia tabel'!$C$1:$T$1,0),FALSE)</f>
        <v>0.7</v>
      </c>
      <c r="AO242" s="15">
        <f>VLOOKUP(AO$4,'Tüpoloogia tabel'!$C$1:$T$51,MATCH($A242,'Tüpoloogia tabel'!$C$1:$T$1,0),FALSE)</f>
        <v>1.1000000000000001</v>
      </c>
      <c r="AP242" s="15">
        <f>VLOOKUP(AP$4,'Tüpoloogia tabel'!$C$1:$T$51,MATCH($A242,'Tüpoloogia tabel'!$C$1:$T$1,0),FALSE)</f>
        <v>2</v>
      </c>
      <c r="AQ242" s="15">
        <f>VLOOKUP(AQ$4,'Tüpoloogia tabel'!$C$1:$T$51,MATCH($A242,'Tüpoloogia tabel'!$C$1:$T$1,0),FALSE)</f>
        <v>2.9000000000000021</v>
      </c>
      <c r="AR242" s="16">
        <f>VLOOKUP(AR$4,'Tüpoloogia tabel'!$C$1:$T$51,MATCH($A242,'Tüpoloogia tabel'!$C$1:$T$1,0),FALSE)</f>
        <v>1.17</v>
      </c>
      <c r="AS242" s="16">
        <f>VLOOKUP(AS$4,'Tüpoloogia tabel'!$C$1:$T$51,MATCH($A242,'Tüpoloogia tabel'!$C$1:$T$1,0),FALSE)</f>
        <v>0.49</v>
      </c>
      <c r="AT242" s="16">
        <f>VLOOKUP(AT$4,'Tüpoloogia tabel'!$C$1:$T$51,MATCH($A242,'Tüpoloogia tabel'!$C$1:$T$1,0),FALSE)</f>
        <v>0.49</v>
      </c>
      <c r="AU242" s="16">
        <f>VLOOKUP(AU$4,'Tüpoloogia tabel'!$C$1:$T$51,MATCH($A242,'Tüpoloogia tabel'!$C$1:$T$1,0),FALSE)</f>
        <v>0.15</v>
      </c>
      <c r="AV242" s="16">
        <f>VLOOKUP(AV$4,'Tüpoloogia tabel'!$C$1:$T$51,MATCH($A242,'Tüpoloogia tabel'!$C$1:$T$1,0),FALSE)</f>
        <v>0.5</v>
      </c>
      <c r="AW242" s="16">
        <f>VLOOKUP(AW$4,'Tüpoloogia tabel'!$C$1:$T$51,MATCH($A242,'Tüpoloogia tabel'!$C$1:$T$1,0),FALSE)</f>
        <v>0.77</v>
      </c>
      <c r="AX242" s="16">
        <f>VLOOKUP(AX$4,'Tüpoloogia tabel'!$C$1:$T$51,MATCH($A242,'Tüpoloogia tabel'!$C$1:$T$1,0),FALSE)</f>
        <v>1.03</v>
      </c>
      <c r="AY242" s="16">
        <f>VLOOKUP(AY$4,'Tüpoloogia tabel'!$C$1:$T$51,MATCH($A242,'Tüpoloogia tabel'!$C$1:$T$1,0),FALSE)</f>
        <v>7.0000000000000007E-2</v>
      </c>
      <c r="AZ242" s="16">
        <f>VLOOKUP(AZ$4,'Tüpoloogia tabel'!$C$1:$T$51,MATCH($A242,'Tüpoloogia tabel'!$C$1:$T$1,0),FALSE)</f>
        <v>6.1</v>
      </c>
      <c r="BA242" s="232">
        <f>VLOOKUP(BA$4,'Tüpoloogia tabel'!$C$1:$T$51,MATCH($A242,'Tüpoloogia tabel'!$C$1:$T$1,0),FALSE)</f>
        <v>0.25</v>
      </c>
      <c r="BB242" s="232">
        <f>VLOOKUP(BB$4,'Tüpoloogia tabel'!$C$1:$T$51,MATCH($A242,'Tüpoloogia tabel'!$C$1:$T$1,0),FALSE)</f>
        <v>0.4</v>
      </c>
      <c r="BC242" s="232">
        <f>VLOOKUP(BC$4,'Tüpoloogia tabel'!$C$1:$T$51,MATCH($A242,'Tüpoloogia tabel'!$C$1:$T$1,0),FALSE)</f>
        <v>0.35</v>
      </c>
      <c r="BD242" s="232">
        <f>VLOOKUP(BD$4,'Tüpoloogia tabel'!$C$1:$T$51,MATCH($A242,'Tüpoloogia tabel'!$C$1:$T$1,0),FALSE)</f>
        <v>0.25</v>
      </c>
      <c r="BE242" s="232">
        <f>VLOOKUP(BE$4,'Tüpoloogia tabel'!$C$1:$T$51,MATCH($A242,'Tüpoloogia tabel'!$C$1:$T$1,0),FALSE)</f>
        <v>0.22</v>
      </c>
      <c r="BF242" s="16">
        <f>VLOOKUP(BF$4,'Tüpoloogia tabel'!$C$1:$T$51,MATCH($A242,'Tüpoloogia tabel'!$C$1:$T$1,0),FALSE)</f>
        <v>1.7999999999999985</v>
      </c>
      <c r="BG242" s="16">
        <f>VLOOKUP(BG$4,'Tüpoloogia tabel'!$C$1:$T$51,MATCH($A242,'Tüpoloogia tabel'!$C$1:$T$1,0),FALSE)</f>
        <v>2.2000000000000015</v>
      </c>
      <c r="BH242" s="16">
        <f>VLOOKUP(BH$4,'Tüpoloogia tabel'!$C$1:$T$51,MATCH($A242,'Tüpoloogia tabel'!$C$1:$T$1,0),FALSE)</f>
        <v>1.4600000000000006</v>
      </c>
      <c r="BI242" s="16">
        <f>VLOOKUP(BI$4,'Tüpoloogia tabel'!$C$1:$T$51,MATCH($A242,'Tüpoloogia tabel'!$C$1:$T$1,0),FALSE)</f>
        <v>1.5793333333333326</v>
      </c>
      <c r="BJ242" s="16">
        <f>VLOOKUP(BJ$4,'Tüpoloogia tabel'!$C$1:$T$51,MATCH($A242,'Tüpoloogia tabel'!$C$1:$T$1,0),FALSE)</f>
        <v>0.8</v>
      </c>
      <c r="BK242" s="16">
        <f>VLOOKUP(BK$4,'Tüpoloogia tabel'!$C$1:$T$51,MATCH($A242,'Tüpoloogia tabel'!$C$1:$T$1,0),FALSE)</f>
        <v>2.0649999999999999</v>
      </c>
      <c r="BL242" s="216">
        <f t="shared" si="258"/>
        <v>9656.3360935769633</v>
      </c>
      <c r="BM242" s="1">
        <v>4</v>
      </c>
      <c r="BN242" s="1">
        <v>0</v>
      </c>
      <c r="BO242" s="1">
        <f t="shared" si="259"/>
        <v>30</v>
      </c>
      <c r="BP242" s="217">
        <f t="shared" si="260"/>
        <v>262.3</v>
      </c>
      <c r="BQ242" s="217">
        <f t="shared" ref="BQ242:BS242" si="324">BP242</f>
        <v>262.3</v>
      </c>
      <c r="BR242" s="217">
        <f t="shared" si="324"/>
        <v>262.3</v>
      </c>
      <c r="BS242" s="217">
        <f t="shared" si="324"/>
        <v>262.3</v>
      </c>
      <c r="BT242" s="217">
        <f t="shared" si="262"/>
        <v>524.6</v>
      </c>
      <c r="BU242" s="217">
        <f t="shared" si="263"/>
        <v>1823.4705882352941</v>
      </c>
      <c r="BV242" s="217">
        <f t="shared" si="264"/>
        <v>1912.9575822238048</v>
      </c>
      <c r="BW242" s="217">
        <f t="shared" si="265"/>
        <v>2747.5227366380191</v>
      </c>
      <c r="BX242" s="216">
        <f t="shared" si="266"/>
        <v>1.1674197276688454</v>
      </c>
      <c r="BY242" s="216">
        <f t="shared" si="322"/>
        <v>1407.9081915686274</v>
      </c>
      <c r="BZ242" s="216">
        <f t="shared" si="306"/>
        <v>13811.767021783609</v>
      </c>
      <c r="CA242" s="216">
        <f t="shared" si="307"/>
        <v>11064.244285145591</v>
      </c>
      <c r="CB242" s="218">
        <f t="shared" si="267"/>
        <v>2.9707135260993844</v>
      </c>
    </row>
    <row r="243" spans="1:80" x14ac:dyDescent="0.25">
      <c r="A243" s="248" t="s">
        <v>476</v>
      </c>
      <c r="B243" s="231" t="s">
        <v>771</v>
      </c>
      <c r="C243" s="231" t="s">
        <v>463</v>
      </c>
      <c r="D243" s="249">
        <v>8</v>
      </c>
      <c r="E243" s="249">
        <v>4</v>
      </c>
      <c r="F243" s="250"/>
      <c r="G243" s="15">
        <f>(VLOOKUP(G$4,'Tüpoloogia tabel'!$C$1:$T$51,MATCH($A243,'Tüpoloogia tabel'!$C$1:$T$1,0),FALSE))*D243</f>
        <v>1476.0901960784315</v>
      </c>
      <c r="H243" s="15">
        <f>(VLOOKUP(H$4,'Tüpoloogia tabel'!$C$1:$T$51,MATCH($A243,'Tüpoloogia tabel'!$C$1:$T$1,0),FALSE))*D243*E243</f>
        <v>97.44313725490197</v>
      </c>
      <c r="I243" s="15">
        <f>(VLOOKUP(I$4,'Tüpoloogia tabel'!$C$1:$T$51,MATCH($A243,'Tüpoloogia tabel'!$C$1:$T$1,0),FALSE))*D243*E243</f>
        <v>313.50588235294117</v>
      </c>
      <c r="J243" s="15">
        <f>(VLOOKUP(J$4,'Tüpoloogia tabel'!$C$1:$T$51,MATCH($A243,'Tüpoloogia tabel'!$C$1:$T$1,0),FALSE))*D243*E243</f>
        <v>6039.2094117647057</v>
      </c>
      <c r="K243" s="15">
        <f>(VLOOKUP(K$4,'Tüpoloogia tabel'!$C$1:$T$51,MATCH($A243,'Tüpoloogia tabel'!$C$1:$T$1,0),FALSE))*D243*E243</f>
        <v>4965.9199999999992</v>
      </c>
      <c r="L243" s="244">
        <f>VLOOKUP(L$4,'Tüpoloogia tabel'!$C$1:$T$51,MATCH($A243,'Tüpoloogia tabel'!$C$1:$T$1,0),FALSE)</f>
        <v>29.411764705882355</v>
      </c>
      <c r="M243" s="228">
        <f>VLOOKUP(M$4,'Tüpoloogia tabel'!$C$1:$T$51,MATCH($A243,'Tüpoloogia tabel'!$C$1:$T$1,0),FALSE)</f>
        <v>0</v>
      </c>
      <c r="N243" s="228">
        <f>VLOOKUP(N$4,'Tüpoloogia tabel'!$C$1:$T$51,MATCH($A243,'Tüpoloogia tabel'!$C$1:$T$1,0),FALSE)</f>
        <v>100</v>
      </c>
      <c r="O243" s="245">
        <f>VLOOKUP(O$4,'Tüpoloogia tabel'!$C$1:$T$51,MATCH($A243,'Tüpoloogia tabel'!$C$1:$T$1,0),FALSE)</f>
        <v>0.26808190500004819</v>
      </c>
      <c r="P243" s="228">
        <f>VLOOKUP(P$4,'Tüpoloogia tabel'!$C$1:$T$51,MATCH($A243,'Tüpoloogia tabel'!$C$1:$T$1,0),FALSE)</f>
        <v>76.470588235294116</v>
      </c>
      <c r="Q243" s="335">
        <f t="shared" si="251"/>
        <v>9590.8000000000011</v>
      </c>
      <c r="R243" s="336">
        <f t="shared" si="304"/>
        <v>6988.000065525539</v>
      </c>
      <c r="S243" s="14">
        <f t="shared" si="252"/>
        <v>1476.0901960784315</v>
      </c>
      <c r="T243" s="336">
        <f t="shared" si="253"/>
        <v>1476.0901960784315</v>
      </c>
      <c r="U243" s="4">
        <f t="shared" si="254"/>
        <v>31.679999999999996</v>
      </c>
      <c r="V243" s="337">
        <f t="shared" si="255"/>
        <v>2571.1199344744623</v>
      </c>
      <c r="W243" s="338">
        <f t="shared" si="256"/>
        <v>4.3888164209311418</v>
      </c>
      <c r="X243" s="228">
        <f>VLOOKUP(X$4,'Tüpoloogia tabel'!$C$1:$T$51,MATCH($A243,'Tüpoloogia tabel'!$C$1:$T$1,0),FALSE)</f>
        <v>195.6875</v>
      </c>
      <c r="Y243" s="228">
        <f>VLOOKUP(Y$4,'Tüpoloogia tabel'!$C$1:$T$51,MATCH($A243,'Tüpoloogia tabel'!$C$1:$T$1,0),FALSE)</f>
        <v>134.375</v>
      </c>
      <c r="Z243" s="229">
        <f>VLOOKUP(Z$4,'Tüpoloogia tabel'!$C$1:$T$51,MATCH($A243,'Tüpoloogia tabel'!$C$1:$T$1,0),FALSE)</f>
        <v>32.625</v>
      </c>
      <c r="AA243" s="235"/>
      <c r="AB243" s="235"/>
      <c r="AC243" s="15">
        <f>VLOOKUP(AC$4,'Tüpoloogia tabel'!$C$1:$T$51,MATCH($A243,'Tüpoloogia tabel'!$C$1:$T$1,0),FALSE)</f>
        <v>3.1482352941176472</v>
      </c>
      <c r="AD243" s="15">
        <f>VLOOKUP(AD$4,'Tüpoloogia tabel'!$C$1:$T$51,MATCH($A243,'Tüpoloogia tabel'!$C$1:$T$1,0),FALSE)</f>
        <v>2.5</v>
      </c>
      <c r="AE243" s="15">
        <f>VLOOKUP(AE$4,'Tüpoloogia tabel'!$C$1:$T$51,MATCH($A243,'Tüpoloogia tabel'!$C$1:$T$1,0),FALSE)</f>
        <v>2.2000000000000002</v>
      </c>
      <c r="AF243" s="15">
        <f>VLOOKUP(AF$4,'Tüpoloogia tabel'!$C$1:$T$51,MATCH($A243,'Tüpoloogia tabel'!$C$1:$T$1,0),FALSE)</f>
        <v>12.516666666666667</v>
      </c>
      <c r="AG243" s="15">
        <f>VLOOKUP(AG$4,'Tüpoloogia tabel'!$C$1:$T$51,MATCH($A243,'Tüpoloogia tabel'!$C$1:$T$1,0),FALSE)</f>
        <v>14.829166666666667</v>
      </c>
      <c r="AH243" s="15">
        <f>(VLOOKUP(AH$4,'Tüpoloogia tabel'!$C$1:$T$51,MATCH($A243,'Tüpoloogia tabel'!$C$1:$T$1,0),FALSE))*E243</f>
        <v>10</v>
      </c>
      <c r="AI243" s="15">
        <f>(VLOOKUP(AI$4,'Tüpoloogia tabel'!$C$1:$T$51,MATCH($A243,'Tüpoloogia tabel'!$C$1:$T$1,0),FALSE))*D243*E243</f>
        <v>14760.901960784315</v>
      </c>
      <c r="AJ243" s="15">
        <f t="shared" si="257"/>
        <v>262.3</v>
      </c>
      <c r="AK243" s="15">
        <f>VLOOKUP(AK$4,'Tüpoloogia tabel'!$C$1:$T$51,MATCH($A243,'Tüpoloogia tabel'!$C$1:$T$1,0),FALSE)</f>
        <v>1.1000000000000001</v>
      </c>
      <c r="AL243" s="15">
        <f>VLOOKUP(AL$4,'Tüpoloogia tabel'!$C$1:$T$51,MATCH($A243,'Tüpoloogia tabel'!$C$1:$T$1,0),FALSE)</f>
        <v>1.1000000000000001</v>
      </c>
      <c r="AM243" s="15">
        <f>VLOOKUP(AM$4,'Tüpoloogia tabel'!$C$1:$T$51,MATCH($A243,'Tüpoloogia tabel'!$C$1:$T$1,0),FALSE)</f>
        <v>0.7</v>
      </c>
      <c r="AN243" s="15">
        <f>VLOOKUP(AN$4,'Tüpoloogia tabel'!$C$1:$T$51,MATCH($A243,'Tüpoloogia tabel'!$C$1:$T$1,0),FALSE)</f>
        <v>0.7</v>
      </c>
      <c r="AO243" s="15">
        <f>VLOOKUP(AO$4,'Tüpoloogia tabel'!$C$1:$T$51,MATCH($A243,'Tüpoloogia tabel'!$C$1:$T$1,0),FALSE)</f>
        <v>1.1000000000000001</v>
      </c>
      <c r="AP243" s="15">
        <f>VLOOKUP(AP$4,'Tüpoloogia tabel'!$C$1:$T$51,MATCH($A243,'Tüpoloogia tabel'!$C$1:$T$1,0),FALSE)</f>
        <v>2</v>
      </c>
      <c r="AQ243" s="15">
        <f>VLOOKUP(AQ$4,'Tüpoloogia tabel'!$C$1:$T$51,MATCH($A243,'Tüpoloogia tabel'!$C$1:$T$1,0),FALSE)</f>
        <v>2.9000000000000021</v>
      </c>
      <c r="AR243" s="16">
        <f>VLOOKUP(AR$4,'Tüpoloogia tabel'!$C$1:$T$51,MATCH($A243,'Tüpoloogia tabel'!$C$1:$T$1,0),FALSE)</f>
        <v>1.17</v>
      </c>
      <c r="AS243" s="16">
        <f>VLOOKUP(AS$4,'Tüpoloogia tabel'!$C$1:$T$51,MATCH($A243,'Tüpoloogia tabel'!$C$1:$T$1,0),FALSE)</f>
        <v>0.49</v>
      </c>
      <c r="AT243" s="16">
        <f>VLOOKUP(AT$4,'Tüpoloogia tabel'!$C$1:$T$51,MATCH($A243,'Tüpoloogia tabel'!$C$1:$T$1,0),FALSE)</f>
        <v>0.49</v>
      </c>
      <c r="AU243" s="16">
        <f>VLOOKUP(AU$4,'Tüpoloogia tabel'!$C$1:$T$51,MATCH($A243,'Tüpoloogia tabel'!$C$1:$T$1,0),FALSE)</f>
        <v>0.15</v>
      </c>
      <c r="AV243" s="16">
        <f>VLOOKUP(AV$4,'Tüpoloogia tabel'!$C$1:$T$51,MATCH($A243,'Tüpoloogia tabel'!$C$1:$T$1,0),FALSE)</f>
        <v>0.5</v>
      </c>
      <c r="AW243" s="16">
        <f>VLOOKUP(AW$4,'Tüpoloogia tabel'!$C$1:$T$51,MATCH($A243,'Tüpoloogia tabel'!$C$1:$T$1,0),FALSE)</f>
        <v>0.77</v>
      </c>
      <c r="AX243" s="16">
        <f>VLOOKUP(AX$4,'Tüpoloogia tabel'!$C$1:$T$51,MATCH($A243,'Tüpoloogia tabel'!$C$1:$T$1,0),FALSE)</f>
        <v>1.03</v>
      </c>
      <c r="AY243" s="16">
        <f>VLOOKUP(AY$4,'Tüpoloogia tabel'!$C$1:$T$51,MATCH($A243,'Tüpoloogia tabel'!$C$1:$T$1,0),FALSE)</f>
        <v>7.0000000000000007E-2</v>
      </c>
      <c r="AZ243" s="16">
        <f>VLOOKUP(AZ$4,'Tüpoloogia tabel'!$C$1:$T$51,MATCH($A243,'Tüpoloogia tabel'!$C$1:$T$1,0),FALSE)</f>
        <v>6.1</v>
      </c>
      <c r="BA243" s="232">
        <f>VLOOKUP(BA$4,'Tüpoloogia tabel'!$C$1:$T$51,MATCH($A243,'Tüpoloogia tabel'!$C$1:$T$1,0),FALSE)</f>
        <v>0.25</v>
      </c>
      <c r="BB243" s="232">
        <f>VLOOKUP(BB$4,'Tüpoloogia tabel'!$C$1:$T$51,MATCH($A243,'Tüpoloogia tabel'!$C$1:$T$1,0),FALSE)</f>
        <v>0.4</v>
      </c>
      <c r="BC243" s="232">
        <f>VLOOKUP(BC$4,'Tüpoloogia tabel'!$C$1:$T$51,MATCH($A243,'Tüpoloogia tabel'!$C$1:$T$1,0),FALSE)</f>
        <v>0.35</v>
      </c>
      <c r="BD243" s="232">
        <f>VLOOKUP(BD$4,'Tüpoloogia tabel'!$C$1:$T$51,MATCH($A243,'Tüpoloogia tabel'!$C$1:$T$1,0),FALSE)</f>
        <v>0.25</v>
      </c>
      <c r="BE243" s="232">
        <f>VLOOKUP(BE$4,'Tüpoloogia tabel'!$C$1:$T$51,MATCH($A243,'Tüpoloogia tabel'!$C$1:$T$1,0),FALSE)</f>
        <v>0.22</v>
      </c>
      <c r="BF243" s="16">
        <f>VLOOKUP(BF$4,'Tüpoloogia tabel'!$C$1:$T$51,MATCH($A243,'Tüpoloogia tabel'!$C$1:$T$1,0),FALSE)</f>
        <v>1.7999999999999985</v>
      </c>
      <c r="BG243" s="16">
        <f>VLOOKUP(BG$4,'Tüpoloogia tabel'!$C$1:$T$51,MATCH($A243,'Tüpoloogia tabel'!$C$1:$T$1,0),FALSE)</f>
        <v>2.2000000000000015</v>
      </c>
      <c r="BH243" s="16">
        <f>VLOOKUP(BH$4,'Tüpoloogia tabel'!$C$1:$T$51,MATCH($A243,'Tüpoloogia tabel'!$C$1:$T$1,0),FALSE)</f>
        <v>1.4600000000000006</v>
      </c>
      <c r="BI243" s="16">
        <f>VLOOKUP(BI$4,'Tüpoloogia tabel'!$C$1:$T$51,MATCH($A243,'Tüpoloogia tabel'!$C$1:$T$1,0),FALSE)</f>
        <v>1.5793333333333326</v>
      </c>
      <c r="BJ243" s="16">
        <f>VLOOKUP(BJ$4,'Tüpoloogia tabel'!$C$1:$T$51,MATCH($A243,'Tüpoloogia tabel'!$C$1:$T$1,0),FALSE)</f>
        <v>0.8</v>
      </c>
      <c r="BK243" s="16">
        <f>VLOOKUP(BK$4,'Tüpoloogia tabel'!$C$1:$T$51,MATCH($A243,'Tüpoloogia tabel'!$C$1:$T$1,0),FALSE)</f>
        <v>2.0649999999999999</v>
      </c>
      <c r="BL243" s="216">
        <f t="shared" si="258"/>
        <v>15035.13830707331</v>
      </c>
      <c r="BM243" s="1">
        <v>4</v>
      </c>
      <c r="BN243" s="1">
        <v>0</v>
      </c>
      <c r="BO243" s="1">
        <f t="shared" si="259"/>
        <v>40</v>
      </c>
      <c r="BP243" s="217">
        <f t="shared" si="260"/>
        <v>262.3</v>
      </c>
      <c r="BQ243" s="217">
        <f t="shared" ref="BQ243:BS243" si="325">BP243</f>
        <v>262.3</v>
      </c>
      <c r="BR243" s="217">
        <f t="shared" si="325"/>
        <v>262.3</v>
      </c>
      <c r="BS243" s="217">
        <f t="shared" si="325"/>
        <v>262.3</v>
      </c>
      <c r="BT243" s="217">
        <f t="shared" si="262"/>
        <v>786.90000000000009</v>
      </c>
      <c r="BU243" s="217">
        <f t="shared" si="263"/>
        <v>3215.0588235294117</v>
      </c>
      <c r="BV243" s="217">
        <f t="shared" si="264"/>
        <v>3389.0190593305874</v>
      </c>
      <c r="BW243" s="217">
        <f t="shared" si="265"/>
        <v>4497.8539223884354</v>
      </c>
      <c r="BX243" s="216">
        <f t="shared" si="266"/>
        <v>1.8752230610021789</v>
      </c>
      <c r="BY243" s="216">
        <f t="shared" si="322"/>
        <v>2261.5190115686278</v>
      </c>
      <c r="BZ243" s="216">
        <f t="shared" si="306"/>
        <v>21794.511241030374</v>
      </c>
      <c r="CA243" s="216">
        <f t="shared" si="307"/>
        <v>17296.657318641937</v>
      </c>
      <c r="CB243" s="218">
        <f t="shared" si="267"/>
        <v>3.4830720830464323</v>
      </c>
    </row>
    <row r="244" spans="1:80" x14ac:dyDescent="0.25">
      <c r="A244" s="248" t="s">
        <v>476</v>
      </c>
      <c r="B244" s="231" t="s">
        <v>772</v>
      </c>
      <c r="C244" s="231" t="s">
        <v>463</v>
      </c>
      <c r="D244" s="249">
        <v>8</v>
      </c>
      <c r="E244" s="249">
        <v>5</v>
      </c>
      <c r="F244" s="250"/>
      <c r="G244" s="15">
        <f>(VLOOKUP(G$4,'Tüpoloogia tabel'!$C$1:$T$51,MATCH($A244,'Tüpoloogia tabel'!$C$1:$T$1,0),FALSE))*D244</f>
        <v>1476.0901960784315</v>
      </c>
      <c r="H244" s="15">
        <f>(VLOOKUP(H$4,'Tüpoloogia tabel'!$C$1:$T$51,MATCH($A244,'Tüpoloogia tabel'!$C$1:$T$1,0),FALSE))*D244*E244</f>
        <v>121.80392156862746</v>
      </c>
      <c r="I244" s="15">
        <f>(VLOOKUP(I$4,'Tüpoloogia tabel'!$C$1:$T$51,MATCH($A244,'Tüpoloogia tabel'!$C$1:$T$1,0),FALSE))*D244*E244</f>
        <v>391.88235294117646</v>
      </c>
      <c r="J244" s="15">
        <f>(VLOOKUP(J$4,'Tüpoloogia tabel'!$C$1:$T$51,MATCH($A244,'Tüpoloogia tabel'!$C$1:$T$1,0),FALSE))*D244*E244</f>
        <v>7549.0117647058823</v>
      </c>
      <c r="K244" s="15">
        <f>(VLOOKUP(K$4,'Tüpoloogia tabel'!$C$1:$T$51,MATCH($A244,'Tüpoloogia tabel'!$C$1:$T$1,0),FALSE))*D244*E244</f>
        <v>6207.3999999999987</v>
      </c>
      <c r="L244" s="244">
        <f>VLOOKUP(L$4,'Tüpoloogia tabel'!$C$1:$T$51,MATCH($A244,'Tüpoloogia tabel'!$C$1:$T$1,0),FALSE)</f>
        <v>29.411764705882355</v>
      </c>
      <c r="M244" s="228">
        <f>VLOOKUP(M$4,'Tüpoloogia tabel'!$C$1:$T$51,MATCH($A244,'Tüpoloogia tabel'!$C$1:$T$1,0),FALSE)</f>
        <v>0</v>
      </c>
      <c r="N244" s="228">
        <f>VLOOKUP(N$4,'Tüpoloogia tabel'!$C$1:$T$51,MATCH($A244,'Tüpoloogia tabel'!$C$1:$T$1,0),FALSE)</f>
        <v>100</v>
      </c>
      <c r="O244" s="245">
        <f>VLOOKUP(O$4,'Tüpoloogia tabel'!$C$1:$T$51,MATCH($A244,'Tüpoloogia tabel'!$C$1:$T$1,0),FALSE)</f>
        <v>0.26808190500004819</v>
      </c>
      <c r="P244" s="228">
        <f>VLOOKUP(P$4,'Tüpoloogia tabel'!$C$1:$T$51,MATCH($A244,'Tüpoloogia tabel'!$C$1:$T$1,0),FALSE)</f>
        <v>76.470588235294116</v>
      </c>
      <c r="Q244" s="335">
        <f t="shared" si="251"/>
        <v>14954.333333333334</v>
      </c>
      <c r="R244" s="336">
        <f t="shared" si="304"/>
        <v>10913.667165327613</v>
      </c>
      <c r="S244" s="14">
        <f t="shared" si="252"/>
        <v>1476.0901960784315</v>
      </c>
      <c r="T244" s="336">
        <f t="shared" si="253"/>
        <v>1476.0901960784315</v>
      </c>
      <c r="U244" s="4">
        <f t="shared" si="254"/>
        <v>31.679999999999996</v>
      </c>
      <c r="V244" s="337">
        <f t="shared" si="255"/>
        <v>4008.9861680057206</v>
      </c>
      <c r="W244" s="338">
        <f t="shared" si="256"/>
        <v>5.1519567983946395</v>
      </c>
      <c r="X244" s="228">
        <f>VLOOKUP(X$4,'Tüpoloogia tabel'!$C$1:$T$51,MATCH($A244,'Tüpoloogia tabel'!$C$1:$T$1,0),FALSE)</f>
        <v>195.6875</v>
      </c>
      <c r="Y244" s="228">
        <f>VLOOKUP(Y$4,'Tüpoloogia tabel'!$C$1:$T$51,MATCH($A244,'Tüpoloogia tabel'!$C$1:$T$1,0),FALSE)</f>
        <v>134.375</v>
      </c>
      <c r="Z244" s="229">
        <f>VLOOKUP(Z$4,'Tüpoloogia tabel'!$C$1:$T$51,MATCH($A244,'Tüpoloogia tabel'!$C$1:$T$1,0),FALSE)</f>
        <v>32.625</v>
      </c>
      <c r="AA244" s="235"/>
      <c r="AB244" s="235"/>
      <c r="AC244" s="15">
        <f>VLOOKUP(AC$4,'Tüpoloogia tabel'!$C$1:$T$51,MATCH($A244,'Tüpoloogia tabel'!$C$1:$T$1,0),FALSE)</f>
        <v>3.1482352941176472</v>
      </c>
      <c r="AD244" s="15">
        <f>VLOOKUP(AD$4,'Tüpoloogia tabel'!$C$1:$T$51,MATCH($A244,'Tüpoloogia tabel'!$C$1:$T$1,0),FALSE)</f>
        <v>2.5</v>
      </c>
      <c r="AE244" s="15">
        <f>VLOOKUP(AE$4,'Tüpoloogia tabel'!$C$1:$T$51,MATCH($A244,'Tüpoloogia tabel'!$C$1:$T$1,0),FALSE)</f>
        <v>2.2000000000000002</v>
      </c>
      <c r="AF244" s="15">
        <f>VLOOKUP(AF$4,'Tüpoloogia tabel'!$C$1:$T$51,MATCH($A244,'Tüpoloogia tabel'!$C$1:$T$1,0),FALSE)</f>
        <v>12.516666666666667</v>
      </c>
      <c r="AG244" s="15">
        <f>VLOOKUP(AG$4,'Tüpoloogia tabel'!$C$1:$T$51,MATCH($A244,'Tüpoloogia tabel'!$C$1:$T$1,0),FALSE)</f>
        <v>14.829166666666667</v>
      </c>
      <c r="AH244" s="15">
        <f>(VLOOKUP(AH$4,'Tüpoloogia tabel'!$C$1:$T$51,MATCH($A244,'Tüpoloogia tabel'!$C$1:$T$1,0),FALSE))*E244</f>
        <v>12.5</v>
      </c>
      <c r="AI244" s="15">
        <f>(VLOOKUP(AI$4,'Tüpoloogia tabel'!$C$1:$T$51,MATCH($A244,'Tüpoloogia tabel'!$C$1:$T$1,0),FALSE))*D244*E244</f>
        <v>18451.127450980392</v>
      </c>
      <c r="AJ244" s="15">
        <f t="shared" si="257"/>
        <v>262.3</v>
      </c>
      <c r="AK244" s="15">
        <f>VLOOKUP(AK$4,'Tüpoloogia tabel'!$C$1:$T$51,MATCH($A244,'Tüpoloogia tabel'!$C$1:$T$1,0),FALSE)</f>
        <v>1.1000000000000001</v>
      </c>
      <c r="AL244" s="15">
        <f>VLOOKUP(AL$4,'Tüpoloogia tabel'!$C$1:$T$51,MATCH($A244,'Tüpoloogia tabel'!$C$1:$T$1,0),FALSE)</f>
        <v>1.1000000000000001</v>
      </c>
      <c r="AM244" s="15">
        <f>VLOOKUP(AM$4,'Tüpoloogia tabel'!$C$1:$T$51,MATCH($A244,'Tüpoloogia tabel'!$C$1:$T$1,0),FALSE)</f>
        <v>0.7</v>
      </c>
      <c r="AN244" s="15">
        <f>VLOOKUP(AN$4,'Tüpoloogia tabel'!$C$1:$T$51,MATCH($A244,'Tüpoloogia tabel'!$C$1:$T$1,0),FALSE)</f>
        <v>0.7</v>
      </c>
      <c r="AO244" s="15">
        <f>VLOOKUP(AO$4,'Tüpoloogia tabel'!$C$1:$T$51,MATCH($A244,'Tüpoloogia tabel'!$C$1:$T$1,0),FALSE)</f>
        <v>1.1000000000000001</v>
      </c>
      <c r="AP244" s="15">
        <f>VLOOKUP(AP$4,'Tüpoloogia tabel'!$C$1:$T$51,MATCH($A244,'Tüpoloogia tabel'!$C$1:$T$1,0),FALSE)</f>
        <v>2</v>
      </c>
      <c r="AQ244" s="15">
        <f>VLOOKUP(AQ$4,'Tüpoloogia tabel'!$C$1:$T$51,MATCH($A244,'Tüpoloogia tabel'!$C$1:$T$1,0),FALSE)</f>
        <v>2.9000000000000021</v>
      </c>
      <c r="AR244" s="16">
        <f>VLOOKUP(AR$4,'Tüpoloogia tabel'!$C$1:$T$51,MATCH($A244,'Tüpoloogia tabel'!$C$1:$T$1,0),FALSE)</f>
        <v>1.17</v>
      </c>
      <c r="AS244" s="16">
        <f>VLOOKUP(AS$4,'Tüpoloogia tabel'!$C$1:$T$51,MATCH($A244,'Tüpoloogia tabel'!$C$1:$T$1,0),FALSE)</f>
        <v>0.49</v>
      </c>
      <c r="AT244" s="16">
        <f>VLOOKUP(AT$4,'Tüpoloogia tabel'!$C$1:$T$51,MATCH($A244,'Tüpoloogia tabel'!$C$1:$T$1,0),FALSE)</f>
        <v>0.49</v>
      </c>
      <c r="AU244" s="16">
        <f>VLOOKUP(AU$4,'Tüpoloogia tabel'!$C$1:$T$51,MATCH($A244,'Tüpoloogia tabel'!$C$1:$T$1,0),FALSE)</f>
        <v>0.15</v>
      </c>
      <c r="AV244" s="16">
        <f>VLOOKUP(AV$4,'Tüpoloogia tabel'!$C$1:$T$51,MATCH($A244,'Tüpoloogia tabel'!$C$1:$T$1,0),FALSE)</f>
        <v>0.5</v>
      </c>
      <c r="AW244" s="16">
        <f>VLOOKUP(AW$4,'Tüpoloogia tabel'!$C$1:$T$51,MATCH($A244,'Tüpoloogia tabel'!$C$1:$T$1,0),FALSE)</f>
        <v>0.77</v>
      </c>
      <c r="AX244" s="16">
        <f>VLOOKUP(AX$4,'Tüpoloogia tabel'!$C$1:$T$51,MATCH($A244,'Tüpoloogia tabel'!$C$1:$T$1,0),FALSE)</f>
        <v>1.03</v>
      </c>
      <c r="AY244" s="16">
        <f>VLOOKUP(AY$4,'Tüpoloogia tabel'!$C$1:$T$51,MATCH($A244,'Tüpoloogia tabel'!$C$1:$T$1,0),FALSE)</f>
        <v>7.0000000000000007E-2</v>
      </c>
      <c r="AZ244" s="16">
        <f>VLOOKUP(AZ$4,'Tüpoloogia tabel'!$C$1:$T$51,MATCH($A244,'Tüpoloogia tabel'!$C$1:$T$1,0),FALSE)</f>
        <v>6.1</v>
      </c>
      <c r="BA244" s="232">
        <f>VLOOKUP(BA$4,'Tüpoloogia tabel'!$C$1:$T$51,MATCH($A244,'Tüpoloogia tabel'!$C$1:$T$1,0),FALSE)</f>
        <v>0.25</v>
      </c>
      <c r="BB244" s="232">
        <f>VLOOKUP(BB$4,'Tüpoloogia tabel'!$C$1:$T$51,MATCH($A244,'Tüpoloogia tabel'!$C$1:$T$1,0),FALSE)</f>
        <v>0.4</v>
      </c>
      <c r="BC244" s="232">
        <f>VLOOKUP(BC$4,'Tüpoloogia tabel'!$C$1:$T$51,MATCH($A244,'Tüpoloogia tabel'!$C$1:$T$1,0),FALSE)</f>
        <v>0.35</v>
      </c>
      <c r="BD244" s="232">
        <f>VLOOKUP(BD$4,'Tüpoloogia tabel'!$C$1:$T$51,MATCH($A244,'Tüpoloogia tabel'!$C$1:$T$1,0),FALSE)</f>
        <v>0.25</v>
      </c>
      <c r="BE244" s="232">
        <f>VLOOKUP(BE$4,'Tüpoloogia tabel'!$C$1:$T$51,MATCH($A244,'Tüpoloogia tabel'!$C$1:$T$1,0),FALSE)</f>
        <v>0.22</v>
      </c>
      <c r="BF244" s="16">
        <f>VLOOKUP(BF$4,'Tüpoloogia tabel'!$C$1:$T$51,MATCH($A244,'Tüpoloogia tabel'!$C$1:$T$1,0),FALSE)</f>
        <v>1.7999999999999985</v>
      </c>
      <c r="BG244" s="16">
        <f>VLOOKUP(BG$4,'Tüpoloogia tabel'!$C$1:$T$51,MATCH($A244,'Tüpoloogia tabel'!$C$1:$T$1,0),FALSE)</f>
        <v>2.2000000000000015</v>
      </c>
      <c r="BH244" s="16">
        <f>VLOOKUP(BH$4,'Tüpoloogia tabel'!$C$1:$T$51,MATCH($A244,'Tüpoloogia tabel'!$C$1:$T$1,0),FALSE)</f>
        <v>1.4600000000000006</v>
      </c>
      <c r="BI244" s="16">
        <f>VLOOKUP(BI$4,'Tüpoloogia tabel'!$C$1:$T$51,MATCH($A244,'Tüpoloogia tabel'!$C$1:$T$1,0),FALSE)</f>
        <v>1.5793333333333326</v>
      </c>
      <c r="BJ244" s="16">
        <f>VLOOKUP(BJ$4,'Tüpoloogia tabel'!$C$1:$T$51,MATCH($A244,'Tüpoloogia tabel'!$C$1:$T$1,0),FALSE)</f>
        <v>0.8</v>
      </c>
      <c r="BK244" s="16">
        <f>VLOOKUP(BK$4,'Tüpoloogia tabel'!$C$1:$T$51,MATCH($A244,'Tüpoloogia tabel'!$C$1:$T$1,0),FALSE)</f>
        <v>2.0649999999999999</v>
      </c>
      <c r="BL244" s="216">
        <f t="shared" si="258"/>
        <v>21941.531337211862</v>
      </c>
      <c r="BM244" s="1">
        <v>4</v>
      </c>
      <c r="BN244" s="1">
        <v>0</v>
      </c>
      <c r="BO244" s="1">
        <f t="shared" si="259"/>
        <v>50</v>
      </c>
      <c r="BP244" s="217">
        <f t="shared" si="260"/>
        <v>262.3</v>
      </c>
      <c r="BQ244" s="217">
        <f t="shared" ref="BQ244:BS244" si="326">BP244</f>
        <v>262.3</v>
      </c>
      <c r="BR244" s="217">
        <f t="shared" si="326"/>
        <v>262.3</v>
      </c>
      <c r="BS244" s="217">
        <f t="shared" si="326"/>
        <v>262.3</v>
      </c>
      <c r="BT244" s="217">
        <f t="shared" si="262"/>
        <v>1049.2</v>
      </c>
      <c r="BU244" s="217">
        <f t="shared" si="263"/>
        <v>4998.5294117647063</v>
      </c>
      <c r="BV244" s="217">
        <f t="shared" si="264"/>
        <v>5284.2850112867936</v>
      </c>
      <c r="BW244" s="217">
        <f t="shared" si="265"/>
        <v>6681.1682449077234</v>
      </c>
      <c r="BX244" s="216">
        <f t="shared" si="266"/>
        <v>2.7840439869281046</v>
      </c>
      <c r="BY244" s="216">
        <f t="shared" si="322"/>
        <v>3357.5570482352941</v>
      </c>
      <c r="BZ244" s="216">
        <f t="shared" si="306"/>
        <v>31980.256630354881</v>
      </c>
      <c r="CA244" s="216">
        <f t="shared" si="307"/>
        <v>25299.088385447154</v>
      </c>
      <c r="CB244" s="218">
        <f t="shared" si="267"/>
        <v>4.0756336607028967</v>
      </c>
    </row>
    <row r="245" spans="1:80" x14ac:dyDescent="0.25">
      <c r="A245" s="248" t="s">
        <v>476</v>
      </c>
      <c r="B245" s="231" t="s">
        <v>773</v>
      </c>
      <c r="C245" s="231" t="s">
        <v>463</v>
      </c>
      <c r="D245" s="249">
        <v>9</v>
      </c>
      <c r="E245" s="249">
        <v>1</v>
      </c>
      <c r="F245" s="250"/>
      <c r="G245" s="15">
        <f>(VLOOKUP(G$4,'Tüpoloogia tabel'!$C$1:$T$51,MATCH($A245,'Tüpoloogia tabel'!$C$1:$T$1,0),FALSE))*D245</f>
        <v>1660.6014705882355</v>
      </c>
      <c r="H245" s="15">
        <f>(VLOOKUP(H$4,'Tüpoloogia tabel'!$C$1:$T$51,MATCH($A245,'Tüpoloogia tabel'!$C$1:$T$1,0),FALSE))*D245*E245</f>
        <v>27.40588235294118</v>
      </c>
      <c r="I245" s="15">
        <f>(VLOOKUP(I$4,'Tüpoloogia tabel'!$C$1:$T$51,MATCH($A245,'Tüpoloogia tabel'!$C$1:$T$1,0),FALSE))*D245*E245</f>
        <v>88.173529411764704</v>
      </c>
      <c r="J245" s="15">
        <f>(VLOOKUP(J$4,'Tüpoloogia tabel'!$C$1:$T$51,MATCH($A245,'Tüpoloogia tabel'!$C$1:$T$1,0),FALSE))*D245*E245</f>
        <v>1698.5276470588235</v>
      </c>
      <c r="K245" s="15">
        <f>(VLOOKUP(K$4,'Tüpoloogia tabel'!$C$1:$T$51,MATCH($A245,'Tüpoloogia tabel'!$C$1:$T$1,0),FALSE))*D245*E245</f>
        <v>1396.6649999999997</v>
      </c>
      <c r="L245" s="244">
        <f>VLOOKUP(L$4,'Tüpoloogia tabel'!$C$1:$T$51,MATCH($A245,'Tüpoloogia tabel'!$C$1:$T$1,0),FALSE)</f>
        <v>29.411764705882355</v>
      </c>
      <c r="M245" s="228">
        <f>VLOOKUP(M$4,'Tüpoloogia tabel'!$C$1:$T$51,MATCH($A245,'Tüpoloogia tabel'!$C$1:$T$1,0),FALSE)</f>
        <v>0</v>
      </c>
      <c r="N245" s="228">
        <f>VLOOKUP(N$4,'Tüpoloogia tabel'!$C$1:$T$51,MATCH($A245,'Tüpoloogia tabel'!$C$1:$T$1,0),FALSE)</f>
        <v>100</v>
      </c>
      <c r="O245" s="245">
        <f>VLOOKUP(O$4,'Tüpoloogia tabel'!$C$1:$T$51,MATCH($A245,'Tüpoloogia tabel'!$C$1:$T$1,0),FALSE)</f>
        <v>0.26808190500004819</v>
      </c>
      <c r="P245" s="228">
        <f>VLOOKUP(P$4,'Tüpoloogia tabel'!$C$1:$T$51,MATCH($A245,'Tüpoloogia tabel'!$C$1:$T$1,0),FALSE)</f>
        <v>76.470588235294116</v>
      </c>
      <c r="Q245" s="335">
        <f t="shared" si="251"/>
        <v>692.3458333333333</v>
      </c>
      <c r="R245" s="336">
        <f t="shared" si="304"/>
        <v>471.10044341448747</v>
      </c>
      <c r="S245" s="14">
        <f t="shared" si="252"/>
        <v>1660.6014705882355</v>
      </c>
      <c r="T245" s="336">
        <f t="shared" si="253"/>
        <v>1660.6014705882355</v>
      </c>
      <c r="U245" s="4">
        <f t="shared" si="254"/>
        <v>35.639999999999993</v>
      </c>
      <c r="V245" s="337">
        <f t="shared" si="255"/>
        <v>185.60538991884584</v>
      </c>
      <c r="W245" s="338">
        <f t="shared" si="256"/>
        <v>3.4341663841074417</v>
      </c>
      <c r="X245" s="228">
        <f>VLOOKUP(X$4,'Tüpoloogia tabel'!$C$1:$T$51,MATCH($A245,'Tüpoloogia tabel'!$C$1:$T$1,0),FALSE)</f>
        <v>195.6875</v>
      </c>
      <c r="Y245" s="228">
        <f>VLOOKUP(Y$4,'Tüpoloogia tabel'!$C$1:$T$51,MATCH($A245,'Tüpoloogia tabel'!$C$1:$T$1,0),FALSE)</f>
        <v>134.375</v>
      </c>
      <c r="Z245" s="229">
        <f>VLOOKUP(Z$4,'Tüpoloogia tabel'!$C$1:$T$51,MATCH($A245,'Tüpoloogia tabel'!$C$1:$T$1,0),FALSE)</f>
        <v>32.625</v>
      </c>
      <c r="AA245" s="235"/>
      <c r="AB245" s="235"/>
      <c r="AC245" s="15">
        <f>VLOOKUP(AC$4,'Tüpoloogia tabel'!$C$1:$T$51,MATCH($A245,'Tüpoloogia tabel'!$C$1:$T$1,0),FALSE)</f>
        <v>3.1482352941176472</v>
      </c>
      <c r="AD245" s="15">
        <f>VLOOKUP(AD$4,'Tüpoloogia tabel'!$C$1:$T$51,MATCH($A245,'Tüpoloogia tabel'!$C$1:$T$1,0),FALSE)</f>
        <v>2.5</v>
      </c>
      <c r="AE245" s="15">
        <f>VLOOKUP(AE$4,'Tüpoloogia tabel'!$C$1:$T$51,MATCH($A245,'Tüpoloogia tabel'!$C$1:$T$1,0),FALSE)</f>
        <v>2.2000000000000002</v>
      </c>
      <c r="AF245" s="15">
        <f>VLOOKUP(AF$4,'Tüpoloogia tabel'!$C$1:$T$51,MATCH($A245,'Tüpoloogia tabel'!$C$1:$T$1,0),FALSE)</f>
        <v>12.516666666666667</v>
      </c>
      <c r="AG245" s="15">
        <f>VLOOKUP(AG$4,'Tüpoloogia tabel'!$C$1:$T$51,MATCH($A245,'Tüpoloogia tabel'!$C$1:$T$1,0),FALSE)</f>
        <v>14.829166666666667</v>
      </c>
      <c r="AH245" s="15">
        <f>(VLOOKUP(AH$4,'Tüpoloogia tabel'!$C$1:$T$51,MATCH($A245,'Tüpoloogia tabel'!$C$1:$T$1,0),FALSE))*E245</f>
        <v>2.5</v>
      </c>
      <c r="AI245" s="15">
        <f>(VLOOKUP(AI$4,'Tüpoloogia tabel'!$C$1:$T$51,MATCH($A245,'Tüpoloogia tabel'!$C$1:$T$1,0),FALSE))*D245*E245</f>
        <v>4151.5036764705883</v>
      </c>
      <c r="AJ245" s="15">
        <f t="shared" si="257"/>
        <v>291.95833333333337</v>
      </c>
      <c r="AK245" s="15">
        <f>VLOOKUP(AK$4,'Tüpoloogia tabel'!$C$1:$T$51,MATCH($A245,'Tüpoloogia tabel'!$C$1:$T$1,0),FALSE)</f>
        <v>1.1000000000000001</v>
      </c>
      <c r="AL245" s="15">
        <f>VLOOKUP(AL$4,'Tüpoloogia tabel'!$C$1:$T$51,MATCH($A245,'Tüpoloogia tabel'!$C$1:$T$1,0),FALSE)</f>
        <v>1.1000000000000001</v>
      </c>
      <c r="AM245" s="15">
        <f>VLOOKUP(AM$4,'Tüpoloogia tabel'!$C$1:$T$51,MATCH($A245,'Tüpoloogia tabel'!$C$1:$T$1,0),FALSE)</f>
        <v>0.7</v>
      </c>
      <c r="AN245" s="15">
        <f>VLOOKUP(AN$4,'Tüpoloogia tabel'!$C$1:$T$51,MATCH($A245,'Tüpoloogia tabel'!$C$1:$T$1,0),FALSE)</f>
        <v>0.7</v>
      </c>
      <c r="AO245" s="15">
        <f>VLOOKUP(AO$4,'Tüpoloogia tabel'!$C$1:$T$51,MATCH($A245,'Tüpoloogia tabel'!$C$1:$T$1,0),FALSE)</f>
        <v>1.1000000000000001</v>
      </c>
      <c r="AP245" s="15">
        <f>VLOOKUP(AP$4,'Tüpoloogia tabel'!$C$1:$T$51,MATCH($A245,'Tüpoloogia tabel'!$C$1:$T$1,0),FALSE)</f>
        <v>2</v>
      </c>
      <c r="AQ245" s="15">
        <f>VLOOKUP(AQ$4,'Tüpoloogia tabel'!$C$1:$T$51,MATCH($A245,'Tüpoloogia tabel'!$C$1:$T$1,0),FALSE)</f>
        <v>2.9000000000000021</v>
      </c>
      <c r="AR245" s="16">
        <f>VLOOKUP(AR$4,'Tüpoloogia tabel'!$C$1:$T$51,MATCH($A245,'Tüpoloogia tabel'!$C$1:$T$1,0),FALSE)</f>
        <v>1.17</v>
      </c>
      <c r="AS245" s="16">
        <f>VLOOKUP(AS$4,'Tüpoloogia tabel'!$C$1:$T$51,MATCH($A245,'Tüpoloogia tabel'!$C$1:$T$1,0),FALSE)</f>
        <v>0.49</v>
      </c>
      <c r="AT245" s="16">
        <f>VLOOKUP(AT$4,'Tüpoloogia tabel'!$C$1:$T$51,MATCH($A245,'Tüpoloogia tabel'!$C$1:$T$1,0),FALSE)</f>
        <v>0.49</v>
      </c>
      <c r="AU245" s="16">
        <f>VLOOKUP(AU$4,'Tüpoloogia tabel'!$C$1:$T$51,MATCH($A245,'Tüpoloogia tabel'!$C$1:$T$1,0),FALSE)</f>
        <v>0.15</v>
      </c>
      <c r="AV245" s="16">
        <f>VLOOKUP(AV$4,'Tüpoloogia tabel'!$C$1:$T$51,MATCH($A245,'Tüpoloogia tabel'!$C$1:$T$1,0),FALSE)</f>
        <v>0.5</v>
      </c>
      <c r="AW245" s="16">
        <f>VLOOKUP(AW$4,'Tüpoloogia tabel'!$C$1:$T$51,MATCH($A245,'Tüpoloogia tabel'!$C$1:$T$1,0),FALSE)</f>
        <v>0.77</v>
      </c>
      <c r="AX245" s="16">
        <f>VLOOKUP(AX$4,'Tüpoloogia tabel'!$C$1:$T$51,MATCH($A245,'Tüpoloogia tabel'!$C$1:$T$1,0),FALSE)</f>
        <v>1.03</v>
      </c>
      <c r="AY245" s="16">
        <f>VLOOKUP(AY$4,'Tüpoloogia tabel'!$C$1:$T$51,MATCH($A245,'Tüpoloogia tabel'!$C$1:$T$1,0),FALSE)</f>
        <v>7.0000000000000007E-2</v>
      </c>
      <c r="AZ245" s="16">
        <f>VLOOKUP(AZ$4,'Tüpoloogia tabel'!$C$1:$T$51,MATCH($A245,'Tüpoloogia tabel'!$C$1:$T$1,0),FALSE)</f>
        <v>6.1</v>
      </c>
      <c r="BA245" s="232">
        <f>VLOOKUP(BA$4,'Tüpoloogia tabel'!$C$1:$T$51,MATCH($A245,'Tüpoloogia tabel'!$C$1:$T$1,0),FALSE)</f>
        <v>0.25</v>
      </c>
      <c r="BB245" s="232">
        <f>VLOOKUP(BB$4,'Tüpoloogia tabel'!$C$1:$T$51,MATCH($A245,'Tüpoloogia tabel'!$C$1:$T$1,0),FALSE)</f>
        <v>0.4</v>
      </c>
      <c r="BC245" s="232">
        <f>VLOOKUP(BC$4,'Tüpoloogia tabel'!$C$1:$T$51,MATCH($A245,'Tüpoloogia tabel'!$C$1:$T$1,0),FALSE)</f>
        <v>0.35</v>
      </c>
      <c r="BD245" s="232">
        <f>VLOOKUP(BD$4,'Tüpoloogia tabel'!$C$1:$T$51,MATCH($A245,'Tüpoloogia tabel'!$C$1:$T$1,0),FALSE)</f>
        <v>0.25</v>
      </c>
      <c r="BE245" s="232">
        <f>VLOOKUP(BE$4,'Tüpoloogia tabel'!$C$1:$T$51,MATCH($A245,'Tüpoloogia tabel'!$C$1:$T$1,0),FALSE)</f>
        <v>0.22</v>
      </c>
      <c r="BF245" s="16">
        <f>VLOOKUP(BF$4,'Tüpoloogia tabel'!$C$1:$T$51,MATCH($A245,'Tüpoloogia tabel'!$C$1:$T$1,0),FALSE)</f>
        <v>1.7999999999999985</v>
      </c>
      <c r="BG245" s="16">
        <f>VLOOKUP(BG$4,'Tüpoloogia tabel'!$C$1:$T$51,MATCH($A245,'Tüpoloogia tabel'!$C$1:$T$1,0),FALSE)</f>
        <v>2.2000000000000015</v>
      </c>
      <c r="BH245" s="16">
        <f>VLOOKUP(BH$4,'Tüpoloogia tabel'!$C$1:$T$51,MATCH($A245,'Tüpoloogia tabel'!$C$1:$T$1,0),FALSE)</f>
        <v>1.4600000000000006</v>
      </c>
      <c r="BI245" s="16">
        <f>VLOOKUP(BI$4,'Tüpoloogia tabel'!$C$1:$T$51,MATCH($A245,'Tüpoloogia tabel'!$C$1:$T$1,0),FALSE)</f>
        <v>1.5793333333333326</v>
      </c>
      <c r="BJ245" s="16">
        <f>VLOOKUP(BJ$4,'Tüpoloogia tabel'!$C$1:$T$51,MATCH($A245,'Tüpoloogia tabel'!$C$1:$T$1,0),FALSE)</f>
        <v>0.8</v>
      </c>
      <c r="BK245" s="16">
        <f>VLOOKUP(BK$4,'Tüpoloogia tabel'!$C$1:$T$51,MATCH($A245,'Tüpoloogia tabel'!$C$1:$T$1,0),FALSE)</f>
        <v>2.0649999999999999</v>
      </c>
      <c r="BL245" s="216">
        <f t="shared" si="258"/>
        <v>3912.6628366686832</v>
      </c>
      <c r="BM245" s="1">
        <v>4</v>
      </c>
      <c r="BN245" s="1">
        <v>0</v>
      </c>
      <c r="BO245" s="1">
        <f t="shared" si="259"/>
        <v>10</v>
      </c>
      <c r="BP245" s="217">
        <f t="shared" si="260"/>
        <v>291.95833333333337</v>
      </c>
      <c r="BQ245" s="217">
        <f t="shared" ref="BQ245:BS245" si="327">BP245</f>
        <v>291.95833333333337</v>
      </c>
      <c r="BR245" s="217">
        <f t="shared" si="327"/>
        <v>291.95833333333337</v>
      </c>
      <c r="BS245" s="217">
        <f t="shared" si="327"/>
        <v>291.95833333333337</v>
      </c>
      <c r="BT245" s="217">
        <f t="shared" si="262"/>
        <v>0</v>
      </c>
      <c r="BU245" s="217">
        <f t="shared" si="263"/>
        <v>242.93382352941177</v>
      </c>
      <c r="BV245" s="217">
        <f t="shared" si="264"/>
        <v>244.64833223660011</v>
      </c>
      <c r="BW245" s="217">
        <f t="shared" si="265"/>
        <v>608.9601381585228</v>
      </c>
      <c r="BX245" s="216">
        <f t="shared" si="266"/>
        <v>0.22782505641145345</v>
      </c>
      <c r="BY245" s="216">
        <f t="shared" si="322"/>
        <v>274.75701803221284</v>
      </c>
      <c r="BZ245" s="216">
        <f t="shared" si="306"/>
        <v>4796.379992859419</v>
      </c>
      <c r="CA245" s="216">
        <f t="shared" si="307"/>
        <v>4187.4198547008964</v>
      </c>
      <c r="CB245" s="218">
        <f t="shared" si="267"/>
        <v>2.9981562183493518</v>
      </c>
    </row>
    <row r="246" spans="1:80" x14ac:dyDescent="0.25">
      <c r="A246" s="248" t="s">
        <v>476</v>
      </c>
      <c r="B246" s="231" t="s">
        <v>774</v>
      </c>
      <c r="C246" s="231" t="s">
        <v>463</v>
      </c>
      <c r="D246" s="249">
        <v>9</v>
      </c>
      <c r="E246" s="249">
        <v>2</v>
      </c>
      <c r="F246" s="250"/>
      <c r="G246" s="15">
        <f>(VLOOKUP(G$4,'Tüpoloogia tabel'!$C$1:$T$51,MATCH($A246,'Tüpoloogia tabel'!$C$1:$T$1,0),FALSE))*D246</f>
        <v>1660.6014705882355</v>
      </c>
      <c r="H246" s="15">
        <f>(VLOOKUP(H$4,'Tüpoloogia tabel'!$C$1:$T$51,MATCH($A246,'Tüpoloogia tabel'!$C$1:$T$1,0),FALSE))*D246*E246</f>
        <v>54.811764705882361</v>
      </c>
      <c r="I246" s="15">
        <f>(VLOOKUP(I$4,'Tüpoloogia tabel'!$C$1:$T$51,MATCH($A246,'Tüpoloogia tabel'!$C$1:$T$1,0),FALSE))*D246*E246</f>
        <v>176.34705882352941</v>
      </c>
      <c r="J246" s="15">
        <f>(VLOOKUP(J$4,'Tüpoloogia tabel'!$C$1:$T$51,MATCH($A246,'Tüpoloogia tabel'!$C$1:$T$1,0),FALSE))*D246*E246</f>
        <v>3397.055294117647</v>
      </c>
      <c r="K246" s="15">
        <f>(VLOOKUP(K$4,'Tüpoloogia tabel'!$C$1:$T$51,MATCH($A246,'Tüpoloogia tabel'!$C$1:$T$1,0),FALSE))*D246*E246</f>
        <v>2793.3299999999995</v>
      </c>
      <c r="L246" s="244">
        <f>VLOOKUP(L$4,'Tüpoloogia tabel'!$C$1:$T$51,MATCH($A246,'Tüpoloogia tabel'!$C$1:$T$1,0),FALSE)</f>
        <v>29.411764705882355</v>
      </c>
      <c r="M246" s="228">
        <f>VLOOKUP(M$4,'Tüpoloogia tabel'!$C$1:$T$51,MATCH($A246,'Tüpoloogia tabel'!$C$1:$T$1,0),FALSE)</f>
        <v>0</v>
      </c>
      <c r="N246" s="228">
        <f>VLOOKUP(N$4,'Tüpoloogia tabel'!$C$1:$T$51,MATCH($A246,'Tüpoloogia tabel'!$C$1:$T$1,0),FALSE)</f>
        <v>100</v>
      </c>
      <c r="O246" s="245">
        <f>VLOOKUP(O$4,'Tüpoloogia tabel'!$C$1:$T$51,MATCH($A246,'Tüpoloogia tabel'!$C$1:$T$1,0),FALSE)</f>
        <v>0.26808190500004819</v>
      </c>
      <c r="P246" s="228">
        <f>VLOOKUP(P$4,'Tüpoloogia tabel'!$C$1:$T$51,MATCH($A246,'Tüpoloogia tabel'!$C$1:$T$1,0),FALSE)</f>
        <v>76.470588235294116</v>
      </c>
      <c r="Q246" s="335">
        <f t="shared" si="251"/>
        <v>2719.3166666666666</v>
      </c>
      <c r="R246" s="336">
        <f t="shared" si="304"/>
        <v>1954.6770743682857</v>
      </c>
      <c r="S246" s="14">
        <f t="shared" si="252"/>
        <v>1660.6014705882355</v>
      </c>
      <c r="T246" s="336">
        <f t="shared" si="253"/>
        <v>1660.6014705882355</v>
      </c>
      <c r="U246" s="4">
        <f t="shared" si="254"/>
        <v>35.639999999999993</v>
      </c>
      <c r="V246" s="337">
        <f t="shared" si="255"/>
        <v>728.999592298381</v>
      </c>
      <c r="W246" s="338">
        <f t="shared" si="256"/>
        <v>3.1748814352904073</v>
      </c>
      <c r="X246" s="228">
        <f>VLOOKUP(X$4,'Tüpoloogia tabel'!$C$1:$T$51,MATCH($A246,'Tüpoloogia tabel'!$C$1:$T$1,0),FALSE)</f>
        <v>195.6875</v>
      </c>
      <c r="Y246" s="228">
        <f>VLOOKUP(Y$4,'Tüpoloogia tabel'!$C$1:$T$51,MATCH($A246,'Tüpoloogia tabel'!$C$1:$T$1,0),FALSE)</f>
        <v>134.375</v>
      </c>
      <c r="Z246" s="229">
        <f>VLOOKUP(Z$4,'Tüpoloogia tabel'!$C$1:$T$51,MATCH($A246,'Tüpoloogia tabel'!$C$1:$T$1,0),FALSE)</f>
        <v>32.625</v>
      </c>
      <c r="AA246" s="235"/>
      <c r="AB246" s="235"/>
      <c r="AC246" s="15">
        <f>VLOOKUP(AC$4,'Tüpoloogia tabel'!$C$1:$T$51,MATCH($A246,'Tüpoloogia tabel'!$C$1:$T$1,0),FALSE)</f>
        <v>3.1482352941176472</v>
      </c>
      <c r="AD246" s="15">
        <f>VLOOKUP(AD$4,'Tüpoloogia tabel'!$C$1:$T$51,MATCH($A246,'Tüpoloogia tabel'!$C$1:$T$1,0),FALSE)</f>
        <v>2.5</v>
      </c>
      <c r="AE246" s="15">
        <f>VLOOKUP(AE$4,'Tüpoloogia tabel'!$C$1:$T$51,MATCH($A246,'Tüpoloogia tabel'!$C$1:$T$1,0),FALSE)</f>
        <v>2.2000000000000002</v>
      </c>
      <c r="AF246" s="15">
        <f>VLOOKUP(AF$4,'Tüpoloogia tabel'!$C$1:$T$51,MATCH($A246,'Tüpoloogia tabel'!$C$1:$T$1,0),FALSE)</f>
        <v>12.516666666666667</v>
      </c>
      <c r="AG246" s="15">
        <f>VLOOKUP(AG$4,'Tüpoloogia tabel'!$C$1:$T$51,MATCH($A246,'Tüpoloogia tabel'!$C$1:$T$1,0),FALSE)</f>
        <v>14.829166666666667</v>
      </c>
      <c r="AH246" s="15">
        <f>(VLOOKUP(AH$4,'Tüpoloogia tabel'!$C$1:$T$51,MATCH($A246,'Tüpoloogia tabel'!$C$1:$T$1,0),FALSE))*E246</f>
        <v>5</v>
      </c>
      <c r="AI246" s="15">
        <f>(VLOOKUP(AI$4,'Tüpoloogia tabel'!$C$1:$T$51,MATCH($A246,'Tüpoloogia tabel'!$C$1:$T$1,0),FALSE))*D246*E246</f>
        <v>8303.0073529411766</v>
      </c>
      <c r="AJ246" s="15">
        <f t="shared" si="257"/>
        <v>291.95833333333337</v>
      </c>
      <c r="AK246" s="15">
        <f>VLOOKUP(AK$4,'Tüpoloogia tabel'!$C$1:$T$51,MATCH($A246,'Tüpoloogia tabel'!$C$1:$T$1,0),FALSE)</f>
        <v>1.1000000000000001</v>
      </c>
      <c r="AL246" s="15">
        <f>VLOOKUP(AL$4,'Tüpoloogia tabel'!$C$1:$T$51,MATCH($A246,'Tüpoloogia tabel'!$C$1:$T$1,0),FALSE)</f>
        <v>1.1000000000000001</v>
      </c>
      <c r="AM246" s="15">
        <f>VLOOKUP(AM$4,'Tüpoloogia tabel'!$C$1:$T$51,MATCH($A246,'Tüpoloogia tabel'!$C$1:$T$1,0),FALSE)</f>
        <v>0.7</v>
      </c>
      <c r="AN246" s="15">
        <f>VLOOKUP(AN$4,'Tüpoloogia tabel'!$C$1:$T$51,MATCH($A246,'Tüpoloogia tabel'!$C$1:$T$1,0),FALSE)</f>
        <v>0.7</v>
      </c>
      <c r="AO246" s="15">
        <f>VLOOKUP(AO$4,'Tüpoloogia tabel'!$C$1:$T$51,MATCH($A246,'Tüpoloogia tabel'!$C$1:$T$1,0),FALSE)</f>
        <v>1.1000000000000001</v>
      </c>
      <c r="AP246" s="15">
        <f>VLOOKUP(AP$4,'Tüpoloogia tabel'!$C$1:$T$51,MATCH($A246,'Tüpoloogia tabel'!$C$1:$T$1,0),FALSE)</f>
        <v>2</v>
      </c>
      <c r="AQ246" s="15">
        <f>VLOOKUP(AQ$4,'Tüpoloogia tabel'!$C$1:$T$51,MATCH($A246,'Tüpoloogia tabel'!$C$1:$T$1,0),FALSE)</f>
        <v>2.9000000000000021</v>
      </c>
      <c r="AR246" s="16">
        <f>VLOOKUP(AR$4,'Tüpoloogia tabel'!$C$1:$T$51,MATCH($A246,'Tüpoloogia tabel'!$C$1:$T$1,0),FALSE)</f>
        <v>1.17</v>
      </c>
      <c r="AS246" s="16">
        <f>VLOOKUP(AS$4,'Tüpoloogia tabel'!$C$1:$T$51,MATCH($A246,'Tüpoloogia tabel'!$C$1:$T$1,0),FALSE)</f>
        <v>0.49</v>
      </c>
      <c r="AT246" s="16">
        <f>VLOOKUP(AT$4,'Tüpoloogia tabel'!$C$1:$T$51,MATCH($A246,'Tüpoloogia tabel'!$C$1:$T$1,0),FALSE)</f>
        <v>0.49</v>
      </c>
      <c r="AU246" s="16">
        <f>VLOOKUP(AU$4,'Tüpoloogia tabel'!$C$1:$T$51,MATCH($A246,'Tüpoloogia tabel'!$C$1:$T$1,0),FALSE)</f>
        <v>0.15</v>
      </c>
      <c r="AV246" s="16">
        <f>VLOOKUP(AV$4,'Tüpoloogia tabel'!$C$1:$T$51,MATCH($A246,'Tüpoloogia tabel'!$C$1:$T$1,0),FALSE)</f>
        <v>0.5</v>
      </c>
      <c r="AW246" s="16">
        <f>VLOOKUP(AW$4,'Tüpoloogia tabel'!$C$1:$T$51,MATCH($A246,'Tüpoloogia tabel'!$C$1:$T$1,0),FALSE)</f>
        <v>0.77</v>
      </c>
      <c r="AX246" s="16">
        <f>VLOOKUP(AX$4,'Tüpoloogia tabel'!$C$1:$T$51,MATCH($A246,'Tüpoloogia tabel'!$C$1:$T$1,0),FALSE)</f>
        <v>1.03</v>
      </c>
      <c r="AY246" s="16">
        <f>VLOOKUP(AY$4,'Tüpoloogia tabel'!$C$1:$T$51,MATCH($A246,'Tüpoloogia tabel'!$C$1:$T$1,0),FALSE)</f>
        <v>7.0000000000000007E-2</v>
      </c>
      <c r="AZ246" s="16">
        <f>VLOOKUP(AZ$4,'Tüpoloogia tabel'!$C$1:$T$51,MATCH($A246,'Tüpoloogia tabel'!$C$1:$T$1,0),FALSE)</f>
        <v>6.1</v>
      </c>
      <c r="BA246" s="232">
        <f>VLOOKUP(BA$4,'Tüpoloogia tabel'!$C$1:$T$51,MATCH($A246,'Tüpoloogia tabel'!$C$1:$T$1,0),FALSE)</f>
        <v>0.25</v>
      </c>
      <c r="BB246" s="232">
        <f>VLOOKUP(BB$4,'Tüpoloogia tabel'!$C$1:$T$51,MATCH($A246,'Tüpoloogia tabel'!$C$1:$T$1,0),FALSE)</f>
        <v>0.4</v>
      </c>
      <c r="BC246" s="232">
        <f>VLOOKUP(BC$4,'Tüpoloogia tabel'!$C$1:$T$51,MATCH($A246,'Tüpoloogia tabel'!$C$1:$T$1,0),FALSE)</f>
        <v>0.35</v>
      </c>
      <c r="BD246" s="232">
        <f>VLOOKUP(BD$4,'Tüpoloogia tabel'!$C$1:$T$51,MATCH($A246,'Tüpoloogia tabel'!$C$1:$T$1,0),FALSE)</f>
        <v>0.25</v>
      </c>
      <c r="BE246" s="232">
        <f>VLOOKUP(BE$4,'Tüpoloogia tabel'!$C$1:$T$51,MATCH($A246,'Tüpoloogia tabel'!$C$1:$T$1,0),FALSE)</f>
        <v>0.22</v>
      </c>
      <c r="BF246" s="16">
        <f>VLOOKUP(BF$4,'Tüpoloogia tabel'!$C$1:$T$51,MATCH($A246,'Tüpoloogia tabel'!$C$1:$T$1,0),FALSE)</f>
        <v>1.7999999999999985</v>
      </c>
      <c r="BG246" s="16">
        <f>VLOOKUP(BG$4,'Tüpoloogia tabel'!$C$1:$T$51,MATCH($A246,'Tüpoloogia tabel'!$C$1:$T$1,0),FALSE)</f>
        <v>2.2000000000000015</v>
      </c>
      <c r="BH246" s="16">
        <f>VLOOKUP(BH$4,'Tüpoloogia tabel'!$C$1:$T$51,MATCH($A246,'Tüpoloogia tabel'!$C$1:$T$1,0),FALSE)</f>
        <v>1.4600000000000006</v>
      </c>
      <c r="BI246" s="16">
        <f>VLOOKUP(BI$4,'Tüpoloogia tabel'!$C$1:$T$51,MATCH($A246,'Tüpoloogia tabel'!$C$1:$T$1,0),FALSE)</f>
        <v>1.5793333333333326</v>
      </c>
      <c r="BJ246" s="16">
        <f>VLOOKUP(BJ$4,'Tüpoloogia tabel'!$C$1:$T$51,MATCH($A246,'Tüpoloogia tabel'!$C$1:$T$1,0),FALSE)</f>
        <v>0.8</v>
      </c>
      <c r="BK246" s="16">
        <f>VLOOKUP(BK$4,'Tüpoloogia tabel'!$C$1:$T$51,MATCH($A246,'Tüpoloogia tabel'!$C$1:$T$1,0),FALSE)</f>
        <v>2.0649999999999999</v>
      </c>
      <c r="BL246" s="216">
        <f t="shared" si="258"/>
        <v>6522.7066950010258</v>
      </c>
      <c r="BM246" s="1">
        <v>4</v>
      </c>
      <c r="BN246" s="1">
        <v>0</v>
      </c>
      <c r="BO246" s="1">
        <f t="shared" si="259"/>
        <v>20</v>
      </c>
      <c r="BP246" s="217">
        <f t="shared" si="260"/>
        <v>291.95833333333337</v>
      </c>
      <c r="BQ246" s="217">
        <f t="shared" ref="BQ246:BS246" si="328">BP246</f>
        <v>291.95833333333337</v>
      </c>
      <c r="BR246" s="217">
        <f t="shared" si="328"/>
        <v>291.95833333333337</v>
      </c>
      <c r="BS246" s="217">
        <f t="shared" si="328"/>
        <v>291.95833333333337</v>
      </c>
      <c r="BT246" s="217">
        <f t="shared" si="262"/>
        <v>291.95833333333337</v>
      </c>
      <c r="BU246" s="217">
        <f t="shared" si="263"/>
        <v>926.73529411764707</v>
      </c>
      <c r="BV246" s="217">
        <f t="shared" si="264"/>
        <v>960.90169867880195</v>
      </c>
      <c r="BW246" s="217">
        <f t="shared" si="265"/>
        <v>1599.9213051820261</v>
      </c>
      <c r="BX246" s="216">
        <f t="shared" si="266"/>
        <v>0.61846066289941892</v>
      </c>
      <c r="BY246" s="216">
        <f t="shared" si="322"/>
        <v>745.86355945669925</v>
      </c>
      <c r="BZ246" s="216">
        <f t="shared" si="306"/>
        <v>8868.4915596397514</v>
      </c>
      <c r="CA246" s="216">
        <f t="shared" si="307"/>
        <v>7268.5702544577252</v>
      </c>
      <c r="CB246" s="218">
        <f t="shared" si="267"/>
        <v>2.6021165614008108</v>
      </c>
    </row>
    <row r="247" spans="1:80" x14ac:dyDescent="0.25">
      <c r="A247" s="248" t="s">
        <v>476</v>
      </c>
      <c r="B247" s="231" t="s">
        <v>775</v>
      </c>
      <c r="C247" s="231" t="s">
        <v>463</v>
      </c>
      <c r="D247" s="249">
        <v>9</v>
      </c>
      <c r="E247" s="249">
        <v>3</v>
      </c>
      <c r="F247" s="250"/>
      <c r="G247" s="15">
        <f>(VLOOKUP(G$4,'Tüpoloogia tabel'!$C$1:$T$51,MATCH($A247,'Tüpoloogia tabel'!$C$1:$T$1,0),FALSE))*D247</f>
        <v>1660.6014705882355</v>
      </c>
      <c r="H247" s="15">
        <f>(VLOOKUP(H$4,'Tüpoloogia tabel'!$C$1:$T$51,MATCH($A247,'Tüpoloogia tabel'!$C$1:$T$1,0),FALSE))*D247*E247</f>
        <v>82.217647058823545</v>
      </c>
      <c r="I247" s="15">
        <f>(VLOOKUP(I$4,'Tüpoloogia tabel'!$C$1:$T$51,MATCH($A247,'Tüpoloogia tabel'!$C$1:$T$1,0),FALSE))*D247*E247</f>
        <v>264.5205882352941</v>
      </c>
      <c r="J247" s="15">
        <f>(VLOOKUP(J$4,'Tüpoloogia tabel'!$C$1:$T$51,MATCH($A247,'Tüpoloogia tabel'!$C$1:$T$1,0),FALSE))*D247*E247</f>
        <v>5095.5829411764707</v>
      </c>
      <c r="K247" s="15">
        <f>(VLOOKUP(K$4,'Tüpoloogia tabel'!$C$1:$T$51,MATCH($A247,'Tüpoloogia tabel'!$C$1:$T$1,0),FALSE))*D247*E247</f>
        <v>4189.994999999999</v>
      </c>
      <c r="L247" s="244">
        <f>VLOOKUP(L$4,'Tüpoloogia tabel'!$C$1:$T$51,MATCH($A247,'Tüpoloogia tabel'!$C$1:$T$1,0),FALSE)</f>
        <v>29.411764705882355</v>
      </c>
      <c r="M247" s="228">
        <f>VLOOKUP(M$4,'Tüpoloogia tabel'!$C$1:$T$51,MATCH($A247,'Tüpoloogia tabel'!$C$1:$T$1,0),FALSE)</f>
        <v>0</v>
      </c>
      <c r="N247" s="228">
        <f>VLOOKUP(N$4,'Tüpoloogia tabel'!$C$1:$T$51,MATCH($A247,'Tüpoloogia tabel'!$C$1:$T$1,0),FALSE)</f>
        <v>100</v>
      </c>
      <c r="O247" s="245">
        <f>VLOOKUP(O$4,'Tüpoloogia tabel'!$C$1:$T$51,MATCH($A247,'Tüpoloogia tabel'!$C$1:$T$1,0),FALSE)</f>
        <v>0.26808190500004819</v>
      </c>
      <c r="P247" s="228">
        <f>VLOOKUP(P$4,'Tüpoloogia tabel'!$C$1:$T$51,MATCH($A247,'Tüpoloogia tabel'!$C$1:$T$1,0),FALSE)</f>
        <v>76.470588235294116</v>
      </c>
      <c r="Q247" s="335">
        <f t="shared" si="251"/>
        <v>6080.9125000000004</v>
      </c>
      <c r="R247" s="336">
        <f t="shared" si="304"/>
        <v>4415.0898928613942</v>
      </c>
      <c r="S247" s="14">
        <f t="shared" si="252"/>
        <v>1660.6014705882355</v>
      </c>
      <c r="T247" s="336">
        <f t="shared" si="253"/>
        <v>1660.6014705882355</v>
      </c>
      <c r="U247" s="4">
        <f t="shared" si="254"/>
        <v>35.639999999999993</v>
      </c>
      <c r="V247" s="337">
        <f t="shared" si="255"/>
        <v>1630.1826071386056</v>
      </c>
      <c r="W247" s="338">
        <f t="shared" si="256"/>
        <v>3.7019750866089507</v>
      </c>
      <c r="X247" s="228">
        <f>VLOOKUP(X$4,'Tüpoloogia tabel'!$C$1:$T$51,MATCH($A247,'Tüpoloogia tabel'!$C$1:$T$1,0),FALSE)</f>
        <v>195.6875</v>
      </c>
      <c r="Y247" s="228">
        <f>VLOOKUP(Y$4,'Tüpoloogia tabel'!$C$1:$T$51,MATCH($A247,'Tüpoloogia tabel'!$C$1:$T$1,0),FALSE)</f>
        <v>134.375</v>
      </c>
      <c r="Z247" s="229">
        <f>VLOOKUP(Z$4,'Tüpoloogia tabel'!$C$1:$T$51,MATCH($A247,'Tüpoloogia tabel'!$C$1:$T$1,0),FALSE)</f>
        <v>32.625</v>
      </c>
      <c r="AA247" s="235"/>
      <c r="AB247" s="235"/>
      <c r="AC247" s="15">
        <f>VLOOKUP(AC$4,'Tüpoloogia tabel'!$C$1:$T$51,MATCH($A247,'Tüpoloogia tabel'!$C$1:$T$1,0),FALSE)</f>
        <v>3.1482352941176472</v>
      </c>
      <c r="AD247" s="15">
        <f>VLOOKUP(AD$4,'Tüpoloogia tabel'!$C$1:$T$51,MATCH($A247,'Tüpoloogia tabel'!$C$1:$T$1,0),FALSE)</f>
        <v>2.5</v>
      </c>
      <c r="AE247" s="15">
        <f>VLOOKUP(AE$4,'Tüpoloogia tabel'!$C$1:$T$51,MATCH($A247,'Tüpoloogia tabel'!$C$1:$T$1,0),FALSE)</f>
        <v>2.2000000000000002</v>
      </c>
      <c r="AF247" s="15">
        <f>VLOOKUP(AF$4,'Tüpoloogia tabel'!$C$1:$T$51,MATCH($A247,'Tüpoloogia tabel'!$C$1:$T$1,0),FALSE)</f>
        <v>12.516666666666667</v>
      </c>
      <c r="AG247" s="15">
        <f>VLOOKUP(AG$4,'Tüpoloogia tabel'!$C$1:$T$51,MATCH($A247,'Tüpoloogia tabel'!$C$1:$T$1,0),FALSE)</f>
        <v>14.829166666666667</v>
      </c>
      <c r="AH247" s="15">
        <f>(VLOOKUP(AH$4,'Tüpoloogia tabel'!$C$1:$T$51,MATCH($A247,'Tüpoloogia tabel'!$C$1:$T$1,0),FALSE))*E247</f>
        <v>7.5</v>
      </c>
      <c r="AI247" s="15">
        <f>(VLOOKUP(AI$4,'Tüpoloogia tabel'!$C$1:$T$51,MATCH($A247,'Tüpoloogia tabel'!$C$1:$T$1,0),FALSE))*D247*E247</f>
        <v>12454.511029411766</v>
      </c>
      <c r="AJ247" s="15">
        <f t="shared" si="257"/>
        <v>291.95833333333337</v>
      </c>
      <c r="AK247" s="15">
        <f>VLOOKUP(AK$4,'Tüpoloogia tabel'!$C$1:$T$51,MATCH($A247,'Tüpoloogia tabel'!$C$1:$T$1,0),FALSE)</f>
        <v>1.1000000000000001</v>
      </c>
      <c r="AL247" s="15">
        <f>VLOOKUP(AL$4,'Tüpoloogia tabel'!$C$1:$T$51,MATCH($A247,'Tüpoloogia tabel'!$C$1:$T$1,0),FALSE)</f>
        <v>1.1000000000000001</v>
      </c>
      <c r="AM247" s="15">
        <f>VLOOKUP(AM$4,'Tüpoloogia tabel'!$C$1:$T$51,MATCH($A247,'Tüpoloogia tabel'!$C$1:$T$1,0),FALSE)</f>
        <v>0.7</v>
      </c>
      <c r="AN247" s="15">
        <f>VLOOKUP(AN$4,'Tüpoloogia tabel'!$C$1:$T$51,MATCH($A247,'Tüpoloogia tabel'!$C$1:$T$1,0),FALSE)</f>
        <v>0.7</v>
      </c>
      <c r="AO247" s="15">
        <f>VLOOKUP(AO$4,'Tüpoloogia tabel'!$C$1:$T$51,MATCH($A247,'Tüpoloogia tabel'!$C$1:$T$1,0),FALSE)</f>
        <v>1.1000000000000001</v>
      </c>
      <c r="AP247" s="15">
        <f>VLOOKUP(AP$4,'Tüpoloogia tabel'!$C$1:$T$51,MATCH($A247,'Tüpoloogia tabel'!$C$1:$T$1,0),FALSE)</f>
        <v>2</v>
      </c>
      <c r="AQ247" s="15">
        <f>VLOOKUP(AQ$4,'Tüpoloogia tabel'!$C$1:$T$51,MATCH($A247,'Tüpoloogia tabel'!$C$1:$T$1,0),FALSE)</f>
        <v>2.9000000000000021</v>
      </c>
      <c r="AR247" s="16">
        <f>VLOOKUP(AR$4,'Tüpoloogia tabel'!$C$1:$T$51,MATCH($A247,'Tüpoloogia tabel'!$C$1:$T$1,0),FALSE)</f>
        <v>1.17</v>
      </c>
      <c r="AS247" s="16">
        <f>VLOOKUP(AS$4,'Tüpoloogia tabel'!$C$1:$T$51,MATCH($A247,'Tüpoloogia tabel'!$C$1:$T$1,0),FALSE)</f>
        <v>0.49</v>
      </c>
      <c r="AT247" s="16">
        <f>VLOOKUP(AT$4,'Tüpoloogia tabel'!$C$1:$T$51,MATCH($A247,'Tüpoloogia tabel'!$C$1:$T$1,0),FALSE)</f>
        <v>0.49</v>
      </c>
      <c r="AU247" s="16">
        <f>VLOOKUP(AU$4,'Tüpoloogia tabel'!$C$1:$T$51,MATCH($A247,'Tüpoloogia tabel'!$C$1:$T$1,0),FALSE)</f>
        <v>0.15</v>
      </c>
      <c r="AV247" s="16">
        <f>VLOOKUP(AV$4,'Tüpoloogia tabel'!$C$1:$T$51,MATCH($A247,'Tüpoloogia tabel'!$C$1:$T$1,0),FALSE)</f>
        <v>0.5</v>
      </c>
      <c r="AW247" s="16">
        <f>VLOOKUP(AW$4,'Tüpoloogia tabel'!$C$1:$T$51,MATCH($A247,'Tüpoloogia tabel'!$C$1:$T$1,0),FALSE)</f>
        <v>0.77</v>
      </c>
      <c r="AX247" s="16">
        <f>VLOOKUP(AX$4,'Tüpoloogia tabel'!$C$1:$T$51,MATCH($A247,'Tüpoloogia tabel'!$C$1:$T$1,0),FALSE)</f>
        <v>1.03</v>
      </c>
      <c r="AY247" s="16">
        <f>VLOOKUP(AY$4,'Tüpoloogia tabel'!$C$1:$T$51,MATCH($A247,'Tüpoloogia tabel'!$C$1:$T$1,0),FALSE)</f>
        <v>7.0000000000000007E-2</v>
      </c>
      <c r="AZ247" s="16">
        <f>VLOOKUP(AZ$4,'Tüpoloogia tabel'!$C$1:$T$51,MATCH($A247,'Tüpoloogia tabel'!$C$1:$T$1,0),FALSE)</f>
        <v>6.1</v>
      </c>
      <c r="BA247" s="232">
        <f>VLOOKUP(BA$4,'Tüpoloogia tabel'!$C$1:$T$51,MATCH($A247,'Tüpoloogia tabel'!$C$1:$T$1,0),FALSE)</f>
        <v>0.25</v>
      </c>
      <c r="BB247" s="232">
        <f>VLOOKUP(BB$4,'Tüpoloogia tabel'!$C$1:$T$51,MATCH($A247,'Tüpoloogia tabel'!$C$1:$T$1,0),FALSE)</f>
        <v>0.4</v>
      </c>
      <c r="BC247" s="232">
        <f>VLOOKUP(BC$4,'Tüpoloogia tabel'!$C$1:$T$51,MATCH($A247,'Tüpoloogia tabel'!$C$1:$T$1,0),FALSE)</f>
        <v>0.35</v>
      </c>
      <c r="BD247" s="232">
        <f>VLOOKUP(BD$4,'Tüpoloogia tabel'!$C$1:$T$51,MATCH($A247,'Tüpoloogia tabel'!$C$1:$T$1,0),FALSE)</f>
        <v>0.25</v>
      </c>
      <c r="BE247" s="232">
        <f>VLOOKUP(BE$4,'Tüpoloogia tabel'!$C$1:$T$51,MATCH($A247,'Tüpoloogia tabel'!$C$1:$T$1,0),FALSE)</f>
        <v>0.22</v>
      </c>
      <c r="BF247" s="16">
        <f>VLOOKUP(BF$4,'Tüpoloogia tabel'!$C$1:$T$51,MATCH($A247,'Tüpoloogia tabel'!$C$1:$T$1,0),FALSE)</f>
        <v>1.7999999999999985</v>
      </c>
      <c r="BG247" s="16">
        <f>VLOOKUP(BG$4,'Tüpoloogia tabel'!$C$1:$T$51,MATCH($A247,'Tüpoloogia tabel'!$C$1:$T$1,0),FALSE)</f>
        <v>2.2000000000000015</v>
      </c>
      <c r="BH247" s="16">
        <f>VLOOKUP(BH$4,'Tüpoloogia tabel'!$C$1:$T$51,MATCH($A247,'Tüpoloogia tabel'!$C$1:$T$1,0),FALSE)</f>
        <v>1.4600000000000006</v>
      </c>
      <c r="BI247" s="16">
        <f>VLOOKUP(BI$4,'Tüpoloogia tabel'!$C$1:$T$51,MATCH($A247,'Tüpoloogia tabel'!$C$1:$T$1,0),FALSE)</f>
        <v>1.5793333333333326</v>
      </c>
      <c r="BJ247" s="16">
        <f>VLOOKUP(BJ$4,'Tüpoloogia tabel'!$C$1:$T$51,MATCH($A247,'Tüpoloogia tabel'!$C$1:$T$1,0),FALSE)</f>
        <v>0.8</v>
      </c>
      <c r="BK247" s="16">
        <f>VLOOKUP(BK$4,'Tüpoloogia tabel'!$C$1:$T$51,MATCH($A247,'Tüpoloogia tabel'!$C$1:$T$1,0),FALSE)</f>
        <v>2.0649999999999999</v>
      </c>
      <c r="BL247" s="216">
        <f t="shared" si="258"/>
        <v>10851.290222055852</v>
      </c>
      <c r="BM247" s="1">
        <v>4</v>
      </c>
      <c r="BN247" s="1">
        <v>0</v>
      </c>
      <c r="BO247" s="1">
        <f t="shared" si="259"/>
        <v>30</v>
      </c>
      <c r="BP247" s="217">
        <f t="shared" si="260"/>
        <v>291.95833333333337</v>
      </c>
      <c r="BQ247" s="217">
        <f t="shared" ref="BQ247:BS247" si="329">BP247</f>
        <v>291.95833333333337</v>
      </c>
      <c r="BR247" s="217">
        <f t="shared" si="329"/>
        <v>291.95833333333337</v>
      </c>
      <c r="BS247" s="217">
        <f t="shared" si="329"/>
        <v>291.95833333333337</v>
      </c>
      <c r="BT247" s="217">
        <f t="shared" si="262"/>
        <v>583.91666666666674</v>
      </c>
      <c r="BU247" s="217">
        <f t="shared" si="263"/>
        <v>2051.4044117647059</v>
      </c>
      <c r="BV247" s="217">
        <f t="shared" si="264"/>
        <v>2148.7600993266055</v>
      </c>
      <c r="BW247" s="217">
        <f t="shared" si="265"/>
        <v>3077.9885010705093</v>
      </c>
      <c r="BX247" s="216">
        <f t="shared" si="266"/>
        <v>1.3117565339052288</v>
      </c>
      <c r="BY247" s="216">
        <f t="shared" si="322"/>
        <v>1581.9783798897058</v>
      </c>
      <c r="BZ247" s="216">
        <f t="shared" si="306"/>
        <v>15511.257103016067</v>
      </c>
      <c r="CA247" s="216">
        <f t="shared" si="307"/>
        <v>12433.268601945558</v>
      </c>
      <c r="CB247" s="218">
        <f t="shared" si="267"/>
        <v>2.9673707491167796</v>
      </c>
    </row>
    <row r="248" spans="1:80" x14ac:dyDescent="0.25">
      <c r="A248" s="248" t="s">
        <v>476</v>
      </c>
      <c r="B248" s="231" t="s">
        <v>776</v>
      </c>
      <c r="C248" s="231" t="s">
        <v>463</v>
      </c>
      <c r="D248" s="249">
        <v>9</v>
      </c>
      <c r="E248" s="249">
        <v>4</v>
      </c>
      <c r="F248" s="250"/>
      <c r="G248" s="15">
        <f>(VLOOKUP(G$4,'Tüpoloogia tabel'!$C$1:$T$51,MATCH($A248,'Tüpoloogia tabel'!$C$1:$T$1,0),FALSE))*D248</f>
        <v>1660.6014705882355</v>
      </c>
      <c r="H248" s="15">
        <f>(VLOOKUP(H$4,'Tüpoloogia tabel'!$C$1:$T$51,MATCH($A248,'Tüpoloogia tabel'!$C$1:$T$1,0),FALSE))*D248*E248</f>
        <v>109.62352941176472</v>
      </c>
      <c r="I248" s="15">
        <f>(VLOOKUP(I$4,'Tüpoloogia tabel'!$C$1:$T$51,MATCH($A248,'Tüpoloogia tabel'!$C$1:$T$1,0),FALSE))*D248*E248</f>
        <v>352.69411764705882</v>
      </c>
      <c r="J248" s="15">
        <f>(VLOOKUP(J$4,'Tüpoloogia tabel'!$C$1:$T$51,MATCH($A248,'Tüpoloogia tabel'!$C$1:$T$1,0),FALSE))*D248*E248</f>
        <v>6794.110588235294</v>
      </c>
      <c r="K248" s="15">
        <f>(VLOOKUP(K$4,'Tüpoloogia tabel'!$C$1:$T$51,MATCH($A248,'Tüpoloogia tabel'!$C$1:$T$1,0),FALSE))*D248*E248</f>
        <v>5586.6599999999989</v>
      </c>
      <c r="L248" s="244">
        <f>VLOOKUP(L$4,'Tüpoloogia tabel'!$C$1:$T$51,MATCH($A248,'Tüpoloogia tabel'!$C$1:$T$1,0),FALSE)</f>
        <v>29.411764705882355</v>
      </c>
      <c r="M248" s="228">
        <f>VLOOKUP(M$4,'Tüpoloogia tabel'!$C$1:$T$51,MATCH($A248,'Tüpoloogia tabel'!$C$1:$T$1,0),FALSE)</f>
        <v>0</v>
      </c>
      <c r="N248" s="228">
        <f>VLOOKUP(N$4,'Tüpoloogia tabel'!$C$1:$T$51,MATCH($A248,'Tüpoloogia tabel'!$C$1:$T$1,0),FALSE)</f>
        <v>100</v>
      </c>
      <c r="O248" s="245">
        <f>VLOOKUP(O$4,'Tüpoloogia tabel'!$C$1:$T$51,MATCH($A248,'Tüpoloogia tabel'!$C$1:$T$1,0),FALSE)</f>
        <v>0.26808190500004819</v>
      </c>
      <c r="P248" s="228">
        <f>VLOOKUP(P$4,'Tüpoloogia tabel'!$C$1:$T$51,MATCH($A248,'Tüpoloogia tabel'!$C$1:$T$1,0),FALSE)</f>
        <v>76.470588235294116</v>
      </c>
      <c r="Q248" s="335">
        <f t="shared" si="251"/>
        <v>10777.133333333333</v>
      </c>
      <c r="R248" s="336">
        <f t="shared" si="304"/>
        <v>7852.338898893815</v>
      </c>
      <c r="S248" s="14">
        <f t="shared" si="252"/>
        <v>1660.6014705882355</v>
      </c>
      <c r="T248" s="336">
        <f t="shared" si="253"/>
        <v>1660.6014705882355</v>
      </c>
      <c r="U248" s="4">
        <f t="shared" si="254"/>
        <v>35.639999999999993</v>
      </c>
      <c r="V248" s="337">
        <f t="shared" si="255"/>
        <v>2889.1544344395193</v>
      </c>
      <c r="W248" s="338">
        <f t="shared" si="256"/>
        <v>4.3824442960263408</v>
      </c>
      <c r="X248" s="228">
        <f>VLOOKUP(X$4,'Tüpoloogia tabel'!$C$1:$T$51,MATCH($A248,'Tüpoloogia tabel'!$C$1:$T$1,0),FALSE)</f>
        <v>195.6875</v>
      </c>
      <c r="Y248" s="228">
        <f>VLOOKUP(Y$4,'Tüpoloogia tabel'!$C$1:$T$51,MATCH($A248,'Tüpoloogia tabel'!$C$1:$T$1,0),FALSE)</f>
        <v>134.375</v>
      </c>
      <c r="Z248" s="229">
        <f>VLOOKUP(Z$4,'Tüpoloogia tabel'!$C$1:$T$51,MATCH($A248,'Tüpoloogia tabel'!$C$1:$T$1,0),FALSE)</f>
        <v>32.625</v>
      </c>
      <c r="AA248" s="235"/>
      <c r="AB248" s="235"/>
      <c r="AC248" s="15">
        <f>VLOOKUP(AC$4,'Tüpoloogia tabel'!$C$1:$T$51,MATCH($A248,'Tüpoloogia tabel'!$C$1:$T$1,0),FALSE)</f>
        <v>3.1482352941176472</v>
      </c>
      <c r="AD248" s="15">
        <f>VLOOKUP(AD$4,'Tüpoloogia tabel'!$C$1:$T$51,MATCH($A248,'Tüpoloogia tabel'!$C$1:$T$1,0),FALSE)</f>
        <v>2.5</v>
      </c>
      <c r="AE248" s="15">
        <f>VLOOKUP(AE$4,'Tüpoloogia tabel'!$C$1:$T$51,MATCH($A248,'Tüpoloogia tabel'!$C$1:$T$1,0),FALSE)</f>
        <v>2.2000000000000002</v>
      </c>
      <c r="AF248" s="15">
        <f>VLOOKUP(AF$4,'Tüpoloogia tabel'!$C$1:$T$51,MATCH($A248,'Tüpoloogia tabel'!$C$1:$T$1,0),FALSE)</f>
        <v>12.516666666666667</v>
      </c>
      <c r="AG248" s="15">
        <f>VLOOKUP(AG$4,'Tüpoloogia tabel'!$C$1:$T$51,MATCH($A248,'Tüpoloogia tabel'!$C$1:$T$1,0),FALSE)</f>
        <v>14.829166666666667</v>
      </c>
      <c r="AH248" s="15">
        <f>(VLOOKUP(AH$4,'Tüpoloogia tabel'!$C$1:$T$51,MATCH($A248,'Tüpoloogia tabel'!$C$1:$T$1,0),FALSE))*E248</f>
        <v>10</v>
      </c>
      <c r="AI248" s="15">
        <f>(VLOOKUP(AI$4,'Tüpoloogia tabel'!$C$1:$T$51,MATCH($A248,'Tüpoloogia tabel'!$C$1:$T$1,0),FALSE))*D248*E248</f>
        <v>16606.014705882353</v>
      </c>
      <c r="AJ248" s="15">
        <f t="shared" si="257"/>
        <v>291.95833333333337</v>
      </c>
      <c r="AK248" s="15">
        <f>VLOOKUP(AK$4,'Tüpoloogia tabel'!$C$1:$T$51,MATCH($A248,'Tüpoloogia tabel'!$C$1:$T$1,0),FALSE)</f>
        <v>1.1000000000000001</v>
      </c>
      <c r="AL248" s="15">
        <f>VLOOKUP(AL$4,'Tüpoloogia tabel'!$C$1:$T$51,MATCH($A248,'Tüpoloogia tabel'!$C$1:$T$1,0),FALSE)</f>
        <v>1.1000000000000001</v>
      </c>
      <c r="AM248" s="15">
        <f>VLOOKUP(AM$4,'Tüpoloogia tabel'!$C$1:$T$51,MATCH($A248,'Tüpoloogia tabel'!$C$1:$T$1,0),FALSE)</f>
        <v>0.7</v>
      </c>
      <c r="AN248" s="15">
        <f>VLOOKUP(AN$4,'Tüpoloogia tabel'!$C$1:$T$51,MATCH($A248,'Tüpoloogia tabel'!$C$1:$T$1,0),FALSE)</f>
        <v>0.7</v>
      </c>
      <c r="AO248" s="15">
        <f>VLOOKUP(AO$4,'Tüpoloogia tabel'!$C$1:$T$51,MATCH($A248,'Tüpoloogia tabel'!$C$1:$T$1,0),FALSE)</f>
        <v>1.1000000000000001</v>
      </c>
      <c r="AP248" s="15">
        <f>VLOOKUP(AP$4,'Tüpoloogia tabel'!$C$1:$T$51,MATCH($A248,'Tüpoloogia tabel'!$C$1:$T$1,0),FALSE)</f>
        <v>2</v>
      </c>
      <c r="AQ248" s="15">
        <f>VLOOKUP(AQ$4,'Tüpoloogia tabel'!$C$1:$T$51,MATCH($A248,'Tüpoloogia tabel'!$C$1:$T$1,0),FALSE)</f>
        <v>2.9000000000000021</v>
      </c>
      <c r="AR248" s="16">
        <f>VLOOKUP(AR$4,'Tüpoloogia tabel'!$C$1:$T$51,MATCH($A248,'Tüpoloogia tabel'!$C$1:$T$1,0),FALSE)</f>
        <v>1.17</v>
      </c>
      <c r="AS248" s="16">
        <f>VLOOKUP(AS$4,'Tüpoloogia tabel'!$C$1:$T$51,MATCH($A248,'Tüpoloogia tabel'!$C$1:$T$1,0),FALSE)</f>
        <v>0.49</v>
      </c>
      <c r="AT248" s="16">
        <f>VLOOKUP(AT$4,'Tüpoloogia tabel'!$C$1:$T$51,MATCH($A248,'Tüpoloogia tabel'!$C$1:$T$1,0),FALSE)</f>
        <v>0.49</v>
      </c>
      <c r="AU248" s="16">
        <f>VLOOKUP(AU$4,'Tüpoloogia tabel'!$C$1:$T$51,MATCH($A248,'Tüpoloogia tabel'!$C$1:$T$1,0),FALSE)</f>
        <v>0.15</v>
      </c>
      <c r="AV248" s="16">
        <f>VLOOKUP(AV$4,'Tüpoloogia tabel'!$C$1:$T$51,MATCH($A248,'Tüpoloogia tabel'!$C$1:$T$1,0),FALSE)</f>
        <v>0.5</v>
      </c>
      <c r="AW248" s="16">
        <f>VLOOKUP(AW$4,'Tüpoloogia tabel'!$C$1:$T$51,MATCH($A248,'Tüpoloogia tabel'!$C$1:$T$1,0),FALSE)</f>
        <v>0.77</v>
      </c>
      <c r="AX248" s="16">
        <f>VLOOKUP(AX$4,'Tüpoloogia tabel'!$C$1:$T$51,MATCH($A248,'Tüpoloogia tabel'!$C$1:$T$1,0),FALSE)</f>
        <v>1.03</v>
      </c>
      <c r="AY248" s="16">
        <f>VLOOKUP(AY$4,'Tüpoloogia tabel'!$C$1:$T$51,MATCH($A248,'Tüpoloogia tabel'!$C$1:$T$1,0),FALSE)</f>
        <v>7.0000000000000007E-2</v>
      </c>
      <c r="AZ248" s="16">
        <f>VLOOKUP(AZ$4,'Tüpoloogia tabel'!$C$1:$T$51,MATCH($A248,'Tüpoloogia tabel'!$C$1:$T$1,0),FALSE)</f>
        <v>6.1</v>
      </c>
      <c r="BA248" s="232">
        <f>VLOOKUP(BA$4,'Tüpoloogia tabel'!$C$1:$T$51,MATCH($A248,'Tüpoloogia tabel'!$C$1:$T$1,0),FALSE)</f>
        <v>0.25</v>
      </c>
      <c r="BB248" s="232">
        <f>VLOOKUP(BB$4,'Tüpoloogia tabel'!$C$1:$T$51,MATCH($A248,'Tüpoloogia tabel'!$C$1:$T$1,0),FALSE)</f>
        <v>0.4</v>
      </c>
      <c r="BC248" s="232">
        <f>VLOOKUP(BC$4,'Tüpoloogia tabel'!$C$1:$T$51,MATCH($A248,'Tüpoloogia tabel'!$C$1:$T$1,0),FALSE)</f>
        <v>0.35</v>
      </c>
      <c r="BD248" s="232">
        <f>VLOOKUP(BD$4,'Tüpoloogia tabel'!$C$1:$T$51,MATCH($A248,'Tüpoloogia tabel'!$C$1:$T$1,0),FALSE)</f>
        <v>0.25</v>
      </c>
      <c r="BE248" s="232">
        <f>VLOOKUP(BE$4,'Tüpoloogia tabel'!$C$1:$T$51,MATCH($A248,'Tüpoloogia tabel'!$C$1:$T$1,0),FALSE)</f>
        <v>0.22</v>
      </c>
      <c r="BF248" s="16">
        <f>VLOOKUP(BF$4,'Tüpoloogia tabel'!$C$1:$T$51,MATCH($A248,'Tüpoloogia tabel'!$C$1:$T$1,0),FALSE)</f>
        <v>1.7999999999999985</v>
      </c>
      <c r="BG248" s="16">
        <f>VLOOKUP(BG$4,'Tüpoloogia tabel'!$C$1:$T$51,MATCH($A248,'Tüpoloogia tabel'!$C$1:$T$1,0),FALSE)</f>
        <v>2.2000000000000015</v>
      </c>
      <c r="BH248" s="16">
        <f>VLOOKUP(BH$4,'Tüpoloogia tabel'!$C$1:$T$51,MATCH($A248,'Tüpoloogia tabel'!$C$1:$T$1,0),FALSE)</f>
        <v>1.4600000000000006</v>
      </c>
      <c r="BI248" s="16">
        <f>VLOOKUP(BI$4,'Tüpoloogia tabel'!$C$1:$T$51,MATCH($A248,'Tüpoloogia tabel'!$C$1:$T$1,0),FALSE)</f>
        <v>1.5793333333333326</v>
      </c>
      <c r="BJ248" s="16">
        <f>VLOOKUP(BJ$4,'Tüpoloogia tabel'!$C$1:$T$51,MATCH($A248,'Tüpoloogia tabel'!$C$1:$T$1,0),FALSE)</f>
        <v>0.8</v>
      </c>
      <c r="BK248" s="16">
        <f>VLOOKUP(BK$4,'Tüpoloogia tabel'!$C$1:$T$51,MATCH($A248,'Tüpoloogia tabel'!$C$1:$T$1,0),FALSE)</f>
        <v>2.0649999999999999</v>
      </c>
      <c r="BL248" s="216">
        <f t="shared" si="258"/>
        <v>16898.413417833166</v>
      </c>
      <c r="BM248" s="1">
        <v>4</v>
      </c>
      <c r="BN248" s="1">
        <v>0</v>
      </c>
      <c r="BO248" s="1">
        <f t="shared" si="259"/>
        <v>40</v>
      </c>
      <c r="BP248" s="217">
        <f t="shared" si="260"/>
        <v>291.95833333333337</v>
      </c>
      <c r="BQ248" s="217">
        <f t="shared" ref="BQ248:BS248" si="330">BP248</f>
        <v>291.95833333333337</v>
      </c>
      <c r="BR248" s="217">
        <f t="shared" si="330"/>
        <v>291.95833333333337</v>
      </c>
      <c r="BS248" s="217">
        <f t="shared" si="330"/>
        <v>291.95833333333337</v>
      </c>
      <c r="BT248" s="217">
        <f t="shared" si="262"/>
        <v>875.87500000000011</v>
      </c>
      <c r="BU248" s="217">
        <f t="shared" si="263"/>
        <v>3616.9411764705883</v>
      </c>
      <c r="BV248" s="217">
        <f t="shared" si="264"/>
        <v>3808.2235341800101</v>
      </c>
      <c r="BW248" s="217">
        <f t="shared" si="265"/>
        <v>5043.161725823973</v>
      </c>
      <c r="BX248" s="216">
        <f t="shared" si="266"/>
        <v>2.1075050639978219</v>
      </c>
      <c r="BY248" s="216">
        <f t="shared" si="322"/>
        <v>2541.6511071813729</v>
      </c>
      <c r="BZ248" s="216">
        <f t="shared" si="306"/>
        <v>24483.22625083851</v>
      </c>
      <c r="CA248" s="216">
        <f t="shared" si="307"/>
        <v>19440.064525014539</v>
      </c>
      <c r="CB248" s="218">
        <f t="shared" si="267"/>
        <v>3.4797293060638275</v>
      </c>
    </row>
    <row r="249" spans="1:80" x14ac:dyDescent="0.25">
      <c r="A249" s="248" t="s">
        <v>476</v>
      </c>
      <c r="B249" s="231" t="s">
        <v>777</v>
      </c>
      <c r="C249" s="231" t="s">
        <v>463</v>
      </c>
      <c r="D249" s="249">
        <v>9</v>
      </c>
      <c r="E249" s="249">
        <v>5</v>
      </c>
      <c r="F249" s="250"/>
      <c r="G249" s="15">
        <f>(VLOOKUP(G$4,'Tüpoloogia tabel'!$C$1:$T$51,MATCH($A249,'Tüpoloogia tabel'!$C$1:$T$1,0),FALSE))*D249</f>
        <v>1660.6014705882355</v>
      </c>
      <c r="H249" s="15">
        <f>(VLOOKUP(H$4,'Tüpoloogia tabel'!$C$1:$T$51,MATCH($A249,'Tüpoloogia tabel'!$C$1:$T$1,0),FALSE))*D249*E249</f>
        <v>137.02941176470591</v>
      </c>
      <c r="I249" s="15">
        <f>(VLOOKUP(I$4,'Tüpoloogia tabel'!$C$1:$T$51,MATCH($A249,'Tüpoloogia tabel'!$C$1:$T$1,0),FALSE))*D249*E249</f>
        <v>440.86764705882354</v>
      </c>
      <c r="J249" s="15">
        <f>(VLOOKUP(J$4,'Tüpoloogia tabel'!$C$1:$T$51,MATCH($A249,'Tüpoloogia tabel'!$C$1:$T$1,0),FALSE))*D249*E249</f>
        <v>8492.6382352941182</v>
      </c>
      <c r="K249" s="15">
        <f>(VLOOKUP(K$4,'Tüpoloogia tabel'!$C$1:$T$51,MATCH($A249,'Tüpoloogia tabel'!$C$1:$T$1,0),FALSE))*D249*E249</f>
        <v>6983.3249999999989</v>
      </c>
      <c r="L249" s="244">
        <f>VLOOKUP(L$4,'Tüpoloogia tabel'!$C$1:$T$51,MATCH($A249,'Tüpoloogia tabel'!$C$1:$T$1,0),FALSE)</f>
        <v>29.411764705882355</v>
      </c>
      <c r="M249" s="228">
        <f>VLOOKUP(M$4,'Tüpoloogia tabel'!$C$1:$T$51,MATCH($A249,'Tüpoloogia tabel'!$C$1:$T$1,0),FALSE)</f>
        <v>0</v>
      </c>
      <c r="N249" s="228">
        <f>VLOOKUP(N$4,'Tüpoloogia tabel'!$C$1:$T$51,MATCH($A249,'Tüpoloogia tabel'!$C$1:$T$1,0),FALSE)</f>
        <v>100</v>
      </c>
      <c r="O249" s="245">
        <f>VLOOKUP(O$4,'Tüpoloogia tabel'!$C$1:$T$51,MATCH($A249,'Tüpoloogia tabel'!$C$1:$T$1,0),FALSE)</f>
        <v>0.26808190500004819</v>
      </c>
      <c r="P249" s="228">
        <f>VLOOKUP(P$4,'Tüpoloogia tabel'!$C$1:$T$51,MATCH($A249,'Tüpoloogia tabel'!$C$1:$T$1,0),FALSE)</f>
        <v>76.470588235294116</v>
      </c>
      <c r="Q249" s="335">
        <f t="shared" si="251"/>
        <v>16807.979166666668</v>
      </c>
      <c r="R249" s="336">
        <f t="shared" si="304"/>
        <v>12266.424092465546</v>
      </c>
      <c r="S249" s="14">
        <f t="shared" si="252"/>
        <v>1660.6014705882355</v>
      </c>
      <c r="T249" s="336">
        <f t="shared" si="253"/>
        <v>1660.6014705882355</v>
      </c>
      <c r="U249" s="4">
        <f t="shared" si="254"/>
        <v>35.639999999999993</v>
      </c>
      <c r="V249" s="337">
        <f t="shared" si="255"/>
        <v>4505.9150742011225</v>
      </c>
      <c r="W249" s="338">
        <f t="shared" si="256"/>
        <v>5.1456250017002532</v>
      </c>
      <c r="X249" s="228">
        <f>VLOOKUP(X$4,'Tüpoloogia tabel'!$C$1:$T$51,MATCH($A249,'Tüpoloogia tabel'!$C$1:$T$1,0),FALSE)</f>
        <v>195.6875</v>
      </c>
      <c r="Y249" s="228">
        <f>VLOOKUP(Y$4,'Tüpoloogia tabel'!$C$1:$T$51,MATCH($A249,'Tüpoloogia tabel'!$C$1:$T$1,0),FALSE)</f>
        <v>134.375</v>
      </c>
      <c r="Z249" s="229">
        <f>VLOOKUP(Z$4,'Tüpoloogia tabel'!$C$1:$T$51,MATCH($A249,'Tüpoloogia tabel'!$C$1:$T$1,0),FALSE)</f>
        <v>32.625</v>
      </c>
      <c r="AA249" s="235"/>
      <c r="AB249" s="235"/>
      <c r="AC249" s="15">
        <f>VLOOKUP(AC$4,'Tüpoloogia tabel'!$C$1:$T$51,MATCH($A249,'Tüpoloogia tabel'!$C$1:$T$1,0),FALSE)</f>
        <v>3.1482352941176472</v>
      </c>
      <c r="AD249" s="15">
        <f>VLOOKUP(AD$4,'Tüpoloogia tabel'!$C$1:$T$51,MATCH($A249,'Tüpoloogia tabel'!$C$1:$T$1,0),FALSE)</f>
        <v>2.5</v>
      </c>
      <c r="AE249" s="15">
        <f>VLOOKUP(AE$4,'Tüpoloogia tabel'!$C$1:$T$51,MATCH($A249,'Tüpoloogia tabel'!$C$1:$T$1,0),FALSE)</f>
        <v>2.2000000000000002</v>
      </c>
      <c r="AF249" s="15">
        <f>VLOOKUP(AF$4,'Tüpoloogia tabel'!$C$1:$T$51,MATCH($A249,'Tüpoloogia tabel'!$C$1:$T$1,0),FALSE)</f>
        <v>12.516666666666667</v>
      </c>
      <c r="AG249" s="15">
        <f>VLOOKUP(AG$4,'Tüpoloogia tabel'!$C$1:$T$51,MATCH($A249,'Tüpoloogia tabel'!$C$1:$T$1,0),FALSE)</f>
        <v>14.829166666666667</v>
      </c>
      <c r="AH249" s="15">
        <f>(VLOOKUP(AH$4,'Tüpoloogia tabel'!$C$1:$T$51,MATCH($A249,'Tüpoloogia tabel'!$C$1:$T$1,0),FALSE))*E249</f>
        <v>12.5</v>
      </c>
      <c r="AI249" s="15">
        <f>(VLOOKUP(AI$4,'Tüpoloogia tabel'!$C$1:$T$51,MATCH($A249,'Tüpoloogia tabel'!$C$1:$T$1,0),FALSE))*D249*E249</f>
        <v>20757.518382352941</v>
      </c>
      <c r="AJ249" s="15">
        <f t="shared" si="257"/>
        <v>291.95833333333337</v>
      </c>
      <c r="AK249" s="15">
        <f>VLOOKUP(AK$4,'Tüpoloogia tabel'!$C$1:$T$51,MATCH($A249,'Tüpoloogia tabel'!$C$1:$T$1,0),FALSE)</f>
        <v>1.1000000000000001</v>
      </c>
      <c r="AL249" s="15">
        <f>VLOOKUP(AL$4,'Tüpoloogia tabel'!$C$1:$T$51,MATCH($A249,'Tüpoloogia tabel'!$C$1:$T$1,0),FALSE)</f>
        <v>1.1000000000000001</v>
      </c>
      <c r="AM249" s="15">
        <f>VLOOKUP(AM$4,'Tüpoloogia tabel'!$C$1:$T$51,MATCH($A249,'Tüpoloogia tabel'!$C$1:$T$1,0),FALSE)</f>
        <v>0.7</v>
      </c>
      <c r="AN249" s="15">
        <f>VLOOKUP(AN$4,'Tüpoloogia tabel'!$C$1:$T$51,MATCH($A249,'Tüpoloogia tabel'!$C$1:$T$1,0),FALSE)</f>
        <v>0.7</v>
      </c>
      <c r="AO249" s="15">
        <f>VLOOKUP(AO$4,'Tüpoloogia tabel'!$C$1:$T$51,MATCH($A249,'Tüpoloogia tabel'!$C$1:$T$1,0),FALSE)</f>
        <v>1.1000000000000001</v>
      </c>
      <c r="AP249" s="15">
        <f>VLOOKUP(AP$4,'Tüpoloogia tabel'!$C$1:$T$51,MATCH($A249,'Tüpoloogia tabel'!$C$1:$T$1,0),FALSE)</f>
        <v>2</v>
      </c>
      <c r="AQ249" s="15">
        <f>VLOOKUP(AQ$4,'Tüpoloogia tabel'!$C$1:$T$51,MATCH($A249,'Tüpoloogia tabel'!$C$1:$T$1,0),FALSE)</f>
        <v>2.9000000000000021</v>
      </c>
      <c r="AR249" s="16">
        <f>VLOOKUP(AR$4,'Tüpoloogia tabel'!$C$1:$T$51,MATCH($A249,'Tüpoloogia tabel'!$C$1:$T$1,0),FALSE)</f>
        <v>1.17</v>
      </c>
      <c r="AS249" s="16">
        <f>VLOOKUP(AS$4,'Tüpoloogia tabel'!$C$1:$T$51,MATCH($A249,'Tüpoloogia tabel'!$C$1:$T$1,0),FALSE)</f>
        <v>0.49</v>
      </c>
      <c r="AT249" s="16">
        <f>VLOOKUP(AT$4,'Tüpoloogia tabel'!$C$1:$T$51,MATCH($A249,'Tüpoloogia tabel'!$C$1:$T$1,0),FALSE)</f>
        <v>0.49</v>
      </c>
      <c r="AU249" s="16">
        <f>VLOOKUP(AU$4,'Tüpoloogia tabel'!$C$1:$T$51,MATCH($A249,'Tüpoloogia tabel'!$C$1:$T$1,0),FALSE)</f>
        <v>0.15</v>
      </c>
      <c r="AV249" s="16">
        <f>VLOOKUP(AV$4,'Tüpoloogia tabel'!$C$1:$T$51,MATCH($A249,'Tüpoloogia tabel'!$C$1:$T$1,0),FALSE)</f>
        <v>0.5</v>
      </c>
      <c r="AW249" s="16">
        <f>VLOOKUP(AW$4,'Tüpoloogia tabel'!$C$1:$T$51,MATCH($A249,'Tüpoloogia tabel'!$C$1:$T$1,0),FALSE)</f>
        <v>0.77</v>
      </c>
      <c r="AX249" s="16">
        <f>VLOOKUP(AX$4,'Tüpoloogia tabel'!$C$1:$T$51,MATCH($A249,'Tüpoloogia tabel'!$C$1:$T$1,0),FALSE)</f>
        <v>1.03</v>
      </c>
      <c r="AY249" s="16">
        <f>VLOOKUP(AY$4,'Tüpoloogia tabel'!$C$1:$T$51,MATCH($A249,'Tüpoloogia tabel'!$C$1:$T$1,0),FALSE)</f>
        <v>7.0000000000000007E-2</v>
      </c>
      <c r="AZ249" s="16">
        <f>VLOOKUP(AZ$4,'Tüpoloogia tabel'!$C$1:$T$51,MATCH($A249,'Tüpoloogia tabel'!$C$1:$T$1,0),FALSE)</f>
        <v>6.1</v>
      </c>
      <c r="BA249" s="232">
        <f>VLOOKUP(BA$4,'Tüpoloogia tabel'!$C$1:$T$51,MATCH($A249,'Tüpoloogia tabel'!$C$1:$T$1,0),FALSE)</f>
        <v>0.25</v>
      </c>
      <c r="BB249" s="232">
        <f>VLOOKUP(BB$4,'Tüpoloogia tabel'!$C$1:$T$51,MATCH($A249,'Tüpoloogia tabel'!$C$1:$T$1,0),FALSE)</f>
        <v>0.4</v>
      </c>
      <c r="BC249" s="232">
        <f>VLOOKUP(BC$4,'Tüpoloogia tabel'!$C$1:$T$51,MATCH($A249,'Tüpoloogia tabel'!$C$1:$T$1,0),FALSE)</f>
        <v>0.35</v>
      </c>
      <c r="BD249" s="232">
        <f>VLOOKUP(BD$4,'Tüpoloogia tabel'!$C$1:$T$51,MATCH($A249,'Tüpoloogia tabel'!$C$1:$T$1,0),FALSE)</f>
        <v>0.25</v>
      </c>
      <c r="BE249" s="232">
        <f>VLOOKUP(BE$4,'Tüpoloogia tabel'!$C$1:$T$51,MATCH($A249,'Tüpoloogia tabel'!$C$1:$T$1,0),FALSE)</f>
        <v>0.22</v>
      </c>
      <c r="BF249" s="16">
        <f>VLOOKUP(BF$4,'Tüpoloogia tabel'!$C$1:$T$51,MATCH($A249,'Tüpoloogia tabel'!$C$1:$T$1,0),FALSE)</f>
        <v>1.7999999999999985</v>
      </c>
      <c r="BG249" s="16">
        <f>VLOOKUP(BG$4,'Tüpoloogia tabel'!$C$1:$T$51,MATCH($A249,'Tüpoloogia tabel'!$C$1:$T$1,0),FALSE)</f>
        <v>2.2000000000000015</v>
      </c>
      <c r="BH249" s="16">
        <f>VLOOKUP(BH$4,'Tüpoloogia tabel'!$C$1:$T$51,MATCH($A249,'Tüpoloogia tabel'!$C$1:$T$1,0),FALSE)</f>
        <v>1.4600000000000006</v>
      </c>
      <c r="BI249" s="16">
        <f>VLOOKUP(BI$4,'Tüpoloogia tabel'!$C$1:$T$51,MATCH($A249,'Tüpoloogia tabel'!$C$1:$T$1,0),FALSE)</f>
        <v>1.5793333333333326</v>
      </c>
      <c r="BJ249" s="16">
        <f>VLOOKUP(BJ$4,'Tüpoloogia tabel'!$C$1:$T$51,MATCH($A249,'Tüpoloogia tabel'!$C$1:$T$1,0),FALSE)</f>
        <v>0.8</v>
      </c>
      <c r="BK249" s="16">
        <f>VLOOKUP(BK$4,'Tüpoloogia tabel'!$C$1:$T$51,MATCH($A249,'Tüpoloogia tabel'!$C$1:$T$1,0),FALSE)</f>
        <v>2.0649999999999999</v>
      </c>
      <c r="BL249" s="216">
        <f t="shared" si="258"/>
        <v>24664.076282332957</v>
      </c>
      <c r="BM249" s="1">
        <v>4</v>
      </c>
      <c r="BN249" s="1">
        <v>0</v>
      </c>
      <c r="BO249" s="1">
        <f t="shared" si="259"/>
        <v>50</v>
      </c>
      <c r="BP249" s="217">
        <f t="shared" si="260"/>
        <v>291.95833333333337</v>
      </c>
      <c r="BQ249" s="217">
        <f t="shared" ref="BQ249:BS249" si="331">BP249</f>
        <v>291.95833333333337</v>
      </c>
      <c r="BR249" s="217">
        <f t="shared" si="331"/>
        <v>291.95833333333337</v>
      </c>
      <c r="BS249" s="217">
        <f t="shared" si="331"/>
        <v>291.95833333333337</v>
      </c>
      <c r="BT249" s="217">
        <f t="shared" si="262"/>
        <v>1167.8333333333335</v>
      </c>
      <c r="BU249" s="217">
        <f t="shared" si="263"/>
        <v>5623.3455882352937</v>
      </c>
      <c r="BV249" s="217">
        <f t="shared" si="264"/>
        <v>5939.2920032390175</v>
      </c>
      <c r="BW249" s="217">
        <f t="shared" si="265"/>
        <v>7495.4409794424173</v>
      </c>
      <c r="BX249" s="216">
        <f t="shared" si="266"/>
        <v>3.1293983857570806</v>
      </c>
      <c r="BY249" s="216">
        <f t="shared" si="322"/>
        <v>3774.0544532230392</v>
      </c>
      <c r="BZ249" s="216">
        <f t="shared" si="306"/>
        <v>35933.571714998412</v>
      </c>
      <c r="CA249" s="216">
        <f t="shared" si="307"/>
        <v>28438.130735555995</v>
      </c>
      <c r="CB249" s="218">
        <f t="shared" si="267"/>
        <v>4.0722908837202905</v>
      </c>
    </row>
    <row r="250" spans="1:80" x14ac:dyDescent="0.25">
      <c r="A250" s="248" t="s">
        <v>476</v>
      </c>
      <c r="B250" s="231" t="s">
        <v>778</v>
      </c>
      <c r="C250" s="231" t="s">
        <v>463</v>
      </c>
      <c r="D250" s="249">
        <v>10</v>
      </c>
      <c r="E250" s="249">
        <v>1</v>
      </c>
      <c r="F250" s="250"/>
      <c r="G250" s="15">
        <f>(VLOOKUP(G$4,'Tüpoloogia tabel'!$C$1:$T$51,MATCH($A250,'Tüpoloogia tabel'!$C$1:$T$1,0),FALSE))*D250</f>
        <v>1845.1127450980393</v>
      </c>
      <c r="H250" s="15">
        <f>(VLOOKUP(H$4,'Tüpoloogia tabel'!$C$1:$T$51,MATCH($A250,'Tüpoloogia tabel'!$C$1:$T$1,0),FALSE))*D250*E250</f>
        <v>30.450980392156865</v>
      </c>
      <c r="I250" s="15">
        <f>(VLOOKUP(I$4,'Tüpoloogia tabel'!$C$1:$T$51,MATCH($A250,'Tüpoloogia tabel'!$C$1:$T$1,0),FALSE))*D250*E250</f>
        <v>97.970588235294116</v>
      </c>
      <c r="J250" s="15">
        <f>(VLOOKUP(J$4,'Tüpoloogia tabel'!$C$1:$T$51,MATCH($A250,'Tüpoloogia tabel'!$C$1:$T$1,0),FALSE))*D250*E250</f>
        <v>1887.2529411764706</v>
      </c>
      <c r="K250" s="15">
        <f>(VLOOKUP(K$4,'Tüpoloogia tabel'!$C$1:$T$51,MATCH($A250,'Tüpoloogia tabel'!$C$1:$T$1,0),FALSE))*D250*E250</f>
        <v>1551.8499999999997</v>
      </c>
      <c r="L250" s="244">
        <f>VLOOKUP(L$4,'Tüpoloogia tabel'!$C$1:$T$51,MATCH($A250,'Tüpoloogia tabel'!$C$1:$T$1,0),FALSE)</f>
        <v>29.411764705882355</v>
      </c>
      <c r="M250" s="228">
        <f>VLOOKUP(M$4,'Tüpoloogia tabel'!$C$1:$T$51,MATCH($A250,'Tüpoloogia tabel'!$C$1:$T$1,0),FALSE)</f>
        <v>0</v>
      </c>
      <c r="N250" s="228">
        <f>VLOOKUP(N$4,'Tüpoloogia tabel'!$C$1:$T$51,MATCH($A250,'Tüpoloogia tabel'!$C$1:$T$1,0),FALSE)</f>
        <v>100</v>
      </c>
      <c r="O250" s="245">
        <f>VLOOKUP(O$4,'Tüpoloogia tabel'!$C$1:$T$51,MATCH($A250,'Tüpoloogia tabel'!$C$1:$T$1,0),FALSE)</f>
        <v>0.26808190500004819</v>
      </c>
      <c r="P250" s="228">
        <f>VLOOKUP(P$4,'Tüpoloogia tabel'!$C$1:$T$51,MATCH($A250,'Tüpoloogia tabel'!$C$1:$T$1,0),FALSE)</f>
        <v>76.470588235294116</v>
      </c>
      <c r="Q250" s="335">
        <f t="shared" si="251"/>
        <v>766.49166666666679</v>
      </c>
      <c r="R250" s="336">
        <f t="shared" si="304"/>
        <v>521.40912050000475</v>
      </c>
      <c r="S250" s="14">
        <f t="shared" si="252"/>
        <v>1845.1127450980393</v>
      </c>
      <c r="T250" s="336">
        <f t="shared" si="253"/>
        <v>1845.1127450980393</v>
      </c>
      <c r="U250" s="4">
        <f t="shared" si="254"/>
        <v>39.599999999999994</v>
      </c>
      <c r="V250" s="337">
        <f t="shared" si="255"/>
        <v>205.48254616666196</v>
      </c>
      <c r="W250" s="338">
        <f t="shared" si="256"/>
        <v>3.4287417184166786</v>
      </c>
      <c r="X250" s="228">
        <f>VLOOKUP(X$4,'Tüpoloogia tabel'!$C$1:$T$51,MATCH($A250,'Tüpoloogia tabel'!$C$1:$T$1,0),FALSE)</f>
        <v>195.6875</v>
      </c>
      <c r="Y250" s="228">
        <f>VLOOKUP(Y$4,'Tüpoloogia tabel'!$C$1:$T$51,MATCH($A250,'Tüpoloogia tabel'!$C$1:$T$1,0),FALSE)</f>
        <v>134.375</v>
      </c>
      <c r="Z250" s="229">
        <f>VLOOKUP(Z$4,'Tüpoloogia tabel'!$C$1:$T$51,MATCH($A250,'Tüpoloogia tabel'!$C$1:$T$1,0),FALSE)</f>
        <v>32.625</v>
      </c>
      <c r="AA250" s="235"/>
      <c r="AB250" s="235"/>
      <c r="AC250" s="15">
        <f>VLOOKUP(AC$4,'Tüpoloogia tabel'!$C$1:$T$51,MATCH($A250,'Tüpoloogia tabel'!$C$1:$T$1,0),FALSE)</f>
        <v>3.1482352941176472</v>
      </c>
      <c r="AD250" s="15">
        <f>VLOOKUP(AD$4,'Tüpoloogia tabel'!$C$1:$T$51,MATCH($A250,'Tüpoloogia tabel'!$C$1:$T$1,0),FALSE)</f>
        <v>2.5</v>
      </c>
      <c r="AE250" s="15">
        <f>VLOOKUP(AE$4,'Tüpoloogia tabel'!$C$1:$T$51,MATCH($A250,'Tüpoloogia tabel'!$C$1:$T$1,0),FALSE)</f>
        <v>2.2000000000000002</v>
      </c>
      <c r="AF250" s="15">
        <f>VLOOKUP(AF$4,'Tüpoloogia tabel'!$C$1:$T$51,MATCH($A250,'Tüpoloogia tabel'!$C$1:$T$1,0),FALSE)</f>
        <v>12.516666666666667</v>
      </c>
      <c r="AG250" s="15">
        <f>VLOOKUP(AG$4,'Tüpoloogia tabel'!$C$1:$T$51,MATCH($A250,'Tüpoloogia tabel'!$C$1:$T$1,0),FALSE)</f>
        <v>14.829166666666667</v>
      </c>
      <c r="AH250" s="15">
        <f>(VLOOKUP(AH$4,'Tüpoloogia tabel'!$C$1:$T$51,MATCH($A250,'Tüpoloogia tabel'!$C$1:$T$1,0),FALSE))*E250</f>
        <v>2.5</v>
      </c>
      <c r="AI250" s="15">
        <f>(VLOOKUP(AI$4,'Tüpoloogia tabel'!$C$1:$T$51,MATCH($A250,'Tüpoloogia tabel'!$C$1:$T$1,0),FALSE))*D250*E250</f>
        <v>4612.7818627450979</v>
      </c>
      <c r="AJ250" s="15">
        <f t="shared" si="257"/>
        <v>321.61666666666673</v>
      </c>
      <c r="AK250" s="15">
        <f>VLOOKUP(AK$4,'Tüpoloogia tabel'!$C$1:$T$51,MATCH($A250,'Tüpoloogia tabel'!$C$1:$T$1,0),FALSE)</f>
        <v>1.1000000000000001</v>
      </c>
      <c r="AL250" s="15">
        <f>VLOOKUP(AL$4,'Tüpoloogia tabel'!$C$1:$T$51,MATCH($A250,'Tüpoloogia tabel'!$C$1:$T$1,0),FALSE)</f>
        <v>1.1000000000000001</v>
      </c>
      <c r="AM250" s="15">
        <f>VLOOKUP(AM$4,'Tüpoloogia tabel'!$C$1:$T$51,MATCH($A250,'Tüpoloogia tabel'!$C$1:$T$1,0),FALSE)</f>
        <v>0.7</v>
      </c>
      <c r="AN250" s="15">
        <f>VLOOKUP(AN$4,'Tüpoloogia tabel'!$C$1:$T$51,MATCH($A250,'Tüpoloogia tabel'!$C$1:$T$1,0),FALSE)</f>
        <v>0.7</v>
      </c>
      <c r="AO250" s="15">
        <f>VLOOKUP(AO$4,'Tüpoloogia tabel'!$C$1:$T$51,MATCH($A250,'Tüpoloogia tabel'!$C$1:$T$1,0),FALSE)</f>
        <v>1.1000000000000001</v>
      </c>
      <c r="AP250" s="15">
        <f>VLOOKUP(AP$4,'Tüpoloogia tabel'!$C$1:$T$51,MATCH($A250,'Tüpoloogia tabel'!$C$1:$T$1,0),FALSE)</f>
        <v>2</v>
      </c>
      <c r="AQ250" s="15">
        <f>VLOOKUP(AQ$4,'Tüpoloogia tabel'!$C$1:$T$51,MATCH($A250,'Tüpoloogia tabel'!$C$1:$T$1,0),FALSE)</f>
        <v>2.9000000000000021</v>
      </c>
      <c r="AR250" s="16">
        <f>VLOOKUP(AR$4,'Tüpoloogia tabel'!$C$1:$T$51,MATCH($A250,'Tüpoloogia tabel'!$C$1:$T$1,0),FALSE)</f>
        <v>1.17</v>
      </c>
      <c r="AS250" s="16">
        <f>VLOOKUP(AS$4,'Tüpoloogia tabel'!$C$1:$T$51,MATCH($A250,'Tüpoloogia tabel'!$C$1:$T$1,0),FALSE)</f>
        <v>0.49</v>
      </c>
      <c r="AT250" s="16">
        <f>VLOOKUP(AT$4,'Tüpoloogia tabel'!$C$1:$T$51,MATCH($A250,'Tüpoloogia tabel'!$C$1:$T$1,0),FALSE)</f>
        <v>0.49</v>
      </c>
      <c r="AU250" s="16">
        <f>VLOOKUP(AU$4,'Tüpoloogia tabel'!$C$1:$T$51,MATCH($A250,'Tüpoloogia tabel'!$C$1:$T$1,0),FALSE)</f>
        <v>0.15</v>
      </c>
      <c r="AV250" s="16">
        <f>VLOOKUP(AV$4,'Tüpoloogia tabel'!$C$1:$T$51,MATCH($A250,'Tüpoloogia tabel'!$C$1:$T$1,0),FALSE)</f>
        <v>0.5</v>
      </c>
      <c r="AW250" s="16">
        <f>VLOOKUP(AW$4,'Tüpoloogia tabel'!$C$1:$T$51,MATCH($A250,'Tüpoloogia tabel'!$C$1:$T$1,0),FALSE)</f>
        <v>0.77</v>
      </c>
      <c r="AX250" s="16">
        <f>VLOOKUP(AX$4,'Tüpoloogia tabel'!$C$1:$T$51,MATCH($A250,'Tüpoloogia tabel'!$C$1:$T$1,0),FALSE)</f>
        <v>1.03</v>
      </c>
      <c r="AY250" s="16">
        <f>VLOOKUP(AY$4,'Tüpoloogia tabel'!$C$1:$T$51,MATCH($A250,'Tüpoloogia tabel'!$C$1:$T$1,0),FALSE)</f>
        <v>7.0000000000000007E-2</v>
      </c>
      <c r="AZ250" s="16">
        <f>VLOOKUP(AZ$4,'Tüpoloogia tabel'!$C$1:$T$51,MATCH($A250,'Tüpoloogia tabel'!$C$1:$T$1,0),FALSE)</f>
        <v>6.1</v>
      </c>
      <c r="BA250" s="232">
        <f>VLOOKUP(BA$4,'Tüpoloogia tabel'!$C$1:$T$51,MATCH($A250,'Tüpoloogia tabel'!$C$1:$T$1,0),FALSE)</f>
        <v>0.25</v>
      </c>
      <c r="BB250" s="232">
        <f>VLOOKUP(BB$4,'Tüpoloogia tabel'!$C$1:$T$51,MATCH($A250,'Tüpoloogia tabel'!$C$1:$T$1,0),FALSE)</f>
        <v>0.4</v>
      </c>
      <c r="BC250" s="232">
        <f>VLOOKUP(BC$4,'Tüpoloogia tabel'!$C$1:$T$51,MATCH($A250,'Tüpoloogia tabel'!$C$1:$T$1,0),FALSE)</f>
        <v>0.35</v>
      </c>
      <c r="BD250" s="232">
        <f>VLOOKUP(BD$4,'Tüpoloogia tabel'!$C$1:$T$51,MATCH($A250,'Tüpoloogia tabel'!$C$1:$T$1,0),FALSE)</f>
        <v>0.25</v>
      </c>
      <c r="BE250" s="232">
        <f>VLOOKUP(BE$4,'Tüpoloogia tabel'!$C$1:$T$51,MATCH($A250,'Tüpoloogia tabel'!$C$1:$T$1,0),FALSE)</f>
        <v>0.22</v>
      </c>
      <c r="BF250" s="16">
        <f>VLOOKUP(BF$4,'Tüpoloogia tabel'!$C$1:$T$51,MATCH($A250,'Tüpoloogia tabel'!$C$1:$T$1,0),FALSE)</f>
        <v>1.7999999999999985</v>
      </c>
      <c r="BG250" s="16">
        <f>VLOOKUP(BG$4,'Tüpoloogia tabel'!$C$1:$T$51,MATCH($A250,'Tüpoloogia tabel'!$C$1:$T$1,0),FALSE)</f>
        <v>2.2000000000000015</v>
      </c>
      <c r="BH250" s="16">
        <f>VLOOKUP(BH$4,'Tüpoloogia tabel'!$C$1:$T$51,MATCH($A250,'Tüpoloogia tabel'!$C$1:$T$1,0),FALSE)</f>
        <v>1.4600000000000006</v>
      </c>
      <c r="BI250" s="16">
        <f>VLOOKUP(BI$4,'Tüpoloogia tabel'!$C$1:$T$51,MATCH($A250,'Tüpoloogia tabel'!$C$1:$T$1,0),FALSE)</f>
        <v>1.5793333333333326</v>
      </c>
      <c r="BJ250" s="16">
        <f>VLOOKUP(BJ$4,'Tüpoloogia tabel'!$C$1:$T$51,MATCH($A250,'Tüpoloogia tabel'!$C$1:$T$1,0),FALSE)</f>
        <v>0.8</v>
      </c>
      <c r="BK250" s="16">
        <f>VLOOKUP(BK$4,'Tüpoloogia tabel'!$C$1:$T$51,MATCH($A250,'Tüpoloogia tabel'!$C$1:$T$1,0),FALSE)</f>
        <v>2.0649999999999999</v>
      </c>
      <c r="BL250" s="216">
        <f t="shared" si="258"/>
        <v>4343.8215568264677</v>
      </c>
      <c r="BM250" s="1">
        <v>4</v>
      </c>
      <c r="BN250" s="1">
        <v>0</v>
      </c>
      <c r="BO250" s="1">
        <f t="shared" si="259"/>
        <v>10</v>
      </c>
      <c r="BP250" s="217">
        <f t="shared" si="260"/>
        <v>321.61666666666673</v>
      </c>
      <c r="BQ250" s="217">
        <f t="shared" ref="BQ250:BS250" si="332">BP250</f>
        <v>321.61666666666673</v>
      </c>
      <c r="BR250" s="217">
        <f t="shared" si="332"/>
        <v>321.61666666666673</v>
      </c>
      <c r="BS250" s="217">
        <f t="shared" si="332"/>
        <v>321.61666666666673</v>
      </c>
      <c r="BT250" s="217">
        <f t="shared" si="262"/>
        <v>0</v>
      </c>
      <c r="BU250" s="217">
        <f t="shared" si="263"/>
        <v>269.9264705882353</v>
      </c>
      <c r="BV250" s="217">
        <f t="shared" si="264"/>
        <v>270.84861191468917</v>
      </c>
      <c r="BW250" s="217">
        <f t="shared" si="265"/>
        <v>672.11050087324395</v>
      </c>
      <c r="BX250" s="216">
        <f t="shared" si="266"/>
        <v>0.25286963352007474</v>
      </c>
      <c r="BY250" s="216">
        <f t="shared" si="322"/>
        <v>304.96077802521012</v>
      </c>
      <c r="BZ250" s="216">
        <f t="shared" si="306"/>
        <v>5320.8928357249215</v>
      </c>
      <c r="CA250" s="216">
        <f t="shared" si="307"/>
        <v>4648.7823348516777</v>
      </c>
      <c r="CB250" s="218">
        <f t="shared" si="267"/>
        <v>2.9956389695213317</v>
      </c>
    </row>
    <row r="251" spans="1:80" x14ac:dyDescent="0.25">
      <c r="A251" s="248" t="s">
        <v>476</v>
      </c>
      <c r="B251" s="231" t="s">
        <v>779</v>
      </c>
      <c r="C251" s="231" t="s">
        <v>463</v>
      </c>
      <c r="D251" s="249">
        <v>10</v>
      </c>
      <c r="E251" s="249">
        <v>2</v>
      </c>
      <c r="F251" s="250"/>
      <c r="G251" s="15">
        <f>(VLOOKUP(G$4,'Tüpoloogia tabel'!$C$1:$T$51,MATCH($A251,'Tüpoloogia tabel'!$C$1:$T$1,0),FALSE))*D251</f>
        <v>1845.1127450980393</v>
      </c>
      <c r="H251" s="15">
        <f>(VLOOKUP(H$4,'Tüpoloogia tabel'!$C$1:$T$51,MATCH($A251,'Tüpoloogia tabel'!$C$1:$T$1,0),FALSE))*D251*E251</f>
        <v>60.901960784313729</v>
      </c>
      <c r="I251" s="15">
        <f>(VLOOKUP(I$4,'Tüpoloogia tabel'!$C$1:$T$51,MATCH($A251,'Tüpoloogia tabel'!$C$1:$T$1,0),FALSE))*D251*E251</f>
        <v>195.94117647058823</v>
      </c>
      <c r="J251" s="15">
        <f>(VLOOKUP(J$4,'Tüpoloogia tabel'!$C$1:$T$51,MATCH($A251,'Tüpoloogia tabel'!$C$1:$T$1,0),FALSE))*D251*E251</f>
        <v>3774.5058823529412</v>
      </c>
      <c r="K251" s="15">
        <f>(VLOOKUP(K$4,'Tüpoloogia tabel'!$C$1:$T$51,MATCH($A251,'Tüpoloogia tabel'!$C$1:$T$1,0),FALSE))*D251*E251</f>
        <v>3103.6999999999994</v>
      </c>
      <c r="L251" s="244">
        <f>VLOOKUP(L$4,'Tüpoloogia tabel'!$C$1:$T$51,MATCH($A251,'Tüpoloogia tabel'!$C$1:$T$1,0),FALSE)</f>
        <v>29.411764705882355</v>
      </c>
      <c r="M251" s="228">
        <f>VLOOKUP(M$4,'Tüpoloogia tabel'!$C$1:$T$51,MATCH($A251,'Tüpoloogia tabel'!$C$1:$T$1,0),FALSE)</f>
        <v>0</v>
      </c>
      <c r="N251" s="228">
        <f>VLOOKUP(N$4,'Tüpoloogia tabel'!$C$1:$T$51,MATCH($A251,'Tüpoloogia tabel'!$C$1:$T$1,0),FALSE)</f>
        <v>100</v>
      </c>
      <c r="O251" s="245">
        <f>VLOOKUP(O$4,'Tüpoloogia tabel'!$C$1:$T$51,MATCH($A251,'Tüpoloogia tabel'!$C$1:$T$1,0),FALSE)</f>
        <v>0.26808190500004819</v>
      </c>
      <c r="P251" s="228">
        <f>VLOOKUP(P$4,'Tüpoloogia tabel'!$C$1:$T$51,MATCH($A251,'Tüpoloogia tabel'!$C$1:$T$1,0),FALSE)</f>
        <v>76.470588235294116</v>
      </c>
      <c r="Q251" s="335">
        <f t="shared" si="251"/>
        <v>3015.9000000000005</v>
      </c>
      <c r="R251" s="336">
        <f t="shared" si="304"/>
        <v>2167.7917827103552</v>
      </c>
      <c r="S251" s="14">
        <f t="shared" si="252"/>
        <v>1845.1127450980393</v>
      </c>
      <c r="T251" s="336">
        <f t="shared" si="253"/>
        <v>1845.1127450980393</v>
      </c>
      <c r="U251" s="4">
        <f t="shared" si="254"/>
        <v>39.599999999999994</v>
      </c>
      <c r="V251" s="337">
        <f t="shared" si="255"/>
        <v>808.50821728964547</v>
      </c>
      <c r="W251" s="338">
        <f t="shared" si="256"/>
        <v>3.1696834674863741</v>
      </c>
      <c r="X251" s="228">
        <f>VLOOKUP(X$4,'Tüpoloogia tabel'!$C$1:$T$51,MATCH($A251,'Tüpoloogia tabel'!$C$1:$T$1,0),FALSE)</f>
        <v>195.6875</v>
      </c>
      <c r="Y251" s="228">
        <f>VLOOKUP(Y$4,'Tüpoloogia tabel'!$C$1:$T$51,MATCH($A251,'Tüpoloogia tabel'!$C$1:$T$1,0),FALSE)</f>
        <v>134.375</v>
      </c>
      <c r="Z251" s="229">
        <f>VLOOKUP(Z$4,'Tüpoloogia tabel'!$C$1:$T$51,MATCH($A251,'Tüpoloogia tabel'!$C$1:$T$1,0),FALSE)</f>
        <v>32.625</v>
      </c>
      <c r="AA251" s="235"/>
      <c r="AB251" s="235"/>
      <c r="AC251" s="15">
        <f>VLOOKUP(AC$4,'Tüpoloogia tabel'!$C$1:$T$51,MATCH($A251,'Tüpoloogia tabel'!$C$1:$T$1,0),FALSE)</f>
        <v>3.1482352941176472</v>
      </c>
      <c r="AD251" s="15">
        <f>VLOOKUP(AD$4,'Tüpoloogia tabel'!$C$1:$T$51,MATCH($A251,'Tüpoloogia tabel'!$C$1:$T$1,0),FALSE)</f>
        <v>2.5</v>
      </c>
      <c r="AE251" s="15">
        <f>VLOOKUP(AE$4,'Tüpoloogia tabel'!$C$1:$T$51,MATCH($A251,'Tüpoloogia tabel'!$C$1:$T$1,0),FALSE)</f>
        <v>2.2000000000000002</v>
      </c>
      <c r="AF251" s="15">
        <f>VLOOKUP(AF$4,'Tüpoloogia tabel'!$C$1:$T$51,MATCH($A251,'Tüpoloogia tabel'!$C$1:$T$1,0),FALSE)</f>
        <v>12.516666666666667</v>
      </c>
      <c r="AG251" s="15">
        <f>VLOOKUP(AG$4,'Tüpoloogia tabel'!$C$1:$T$51,MATCH($A251,'Tüpoloogia tabel'!$C$1:$T$1,0),FALSE)</f>
        <v>14.829166666666667</v>
      </c>
      <c r="AH251" s="15">
        <f>(VLOOKUP(AH$4,'Tüpoloogia tabel'!$C$1:$T$51,MATCH($A251,'Tüpoloogia tabel'!$C$1:$T$1,0),FALSE))*E251</f>
        <v>5</v>
      </c>
      <c r="AI251" s="15">
        <f>(VLOOKUP(AI$4,'Tüpoloogia tabel'!$C$1:$T$51,MATCH($A251,'Tüpoloogia tabel'!$C$1:$T$1,0),FALSE))*D251*E251</f>
        <v>9225.5637254901958</v>
      </c>
      <c r="AJ251" s="15">
        <f t="shared" si="257"/>
        <v>321.61666666666673</v>
      </c>
      <c r="AK251" s="15">
        <f>VLOOKUP(AK$4,'Tüpoloogia tabel'!$C$1:$T$51,MATCH($A251,'Tüpoloogia tabel'!$C$1:$T$1,0),FALSE)</f>
        <v>1.1000000000000001</v>
      </c>
      <c r="AL251" s="15">
        <f>VLOOKUP(AL$4,'Tüpoloogia tabel'!$C$1:$T$51,MATCH($A251,'Tüpoloogia tabel'!$C$1:$T$1,0),FALSE)</f>
        <v>1.1000000000000001</v>
      </c>
      <c r="AM251" s="15">
        <f>VLOOKUP(AM$4,'Tüpoloogia tabel'!$C$1:$T$51,MATCH($A251,'Tüpoloogia tabel'!$C$1:$T$1,0),FALSE)</f>
        <v>0.7</v>
      </c>
      <c r="AN251" s="15">
        <f>VLOOKUP(AN$4,'Tüpoloogia tabel'!$C$1:$T$51,MATCH($A251,'Tüpoloogia tabel'!$C$1:$T$1,0),FALSE)</f>
        <v>0.7</v>
      </c>
      <c r="AO251" s="15">
        <f>VLOOKUP(AO$4,'Tüpoloogia tabel'!$C$1:$T$51,MATCH($A251,'Tüpoloogia tabel'!$C$1:$T$1,0),FALSE)</f>
        <v>1.1000000000000001</v>
      </c>
      <c r="AP251" s="15">
        <f>VLOOKUP(AP$4,'Tüpoloogia tabel'!$C$1:$T$51,MATCH($A251,'Tüpoloogia tabel'!$C$1:$T$1,0),FALSE)</f>
        <v>2</v>
      </c>
      <c r="AQ251" s="15">
        <f>VLOOKUP(AQ$4,'Tüpoloogia tabel'!$C$1:$T$51,MATCH($A251,'Tüpoloogia tabel'!$C$1:$T$1,0),FALSE)</f>
        <v>2.9000000000000021</v>
      </c>
      <c r="AR251" s="16">
        <f>VLOOKUP(AR$4,'Tüpoloogia tabel'!$C$1:$T$51,MATCH($A251,'Tüpoloogia tabel'!$C$1:$T$1,0),FALSE)</f>
        <v>1.17</v>
      </c>
      <c r="AS251" s="16">
        <f>VLOOKUP(AS$4,'Tüpoloogia tabel'!$C$1:$T$51,MATCH($A251,'Tüpoloogia tabel'!$C$1:$T$1,0),FALSE)</f>
        <v>0.49</v>
      </c>
      <c r="AT251" s="16">
        <f>VLOOKUP(AT$4,'Tüpoloogia tabel'!$C$1:$T$51,MATCH($A251,'Tüpoloogia tabel'!$C$1:$T$1,0),FALSE)</f>
        <v>0.49</v>
      </c>
      <c r="AU251" s="16">
        <f>VLOOKUP(AU$4,'Tüpoloogia tabel'!$C$1:$T$51,MATCH($A251,'Tüpoloogia tabel'!$C$1:$T$1,0),FALSE)</f>
        <v>0.15</v>
      </c>
      <c r="AV251" s="16">
        <f>VLOOKUP(AV$4,'Tüpoloogia tabel'!$C$1:$T$51,MATCH($A251,'Tüpoloogia tabel'!$C$1:$T$1,0),FALSE)</f>
        <v>0.5</v>
      </c>
      <c r="AW251" s="16">
        <f>VLOOKUP(AW$4,'Tüpoloogia tabel'!$C$1:$T$51,MATCH($A251,'Tüpoloogia tabel'!$C$1:$T$1,0),FALSE)</f>
        <v>0.77</v>
      </c>
      <c r="AX251" s="16">
        <f>VLOOKUP(AX$4,'Tüpoloogia tabel'!$C$1:$T$51,MATCH($A251,'Tüpoloogia tabel'!$C$1:$T$1,0),FALSE)</f>
        <v>1.03</v>
      </c>
      <c r="AY251" s="16">
        <f>VLOOKUP(AY$4,'Tüpoloogia tabel'!$C$1:$T$51,MATCH($A251,'Tüpoloogia tabel'!$C$1:$T$1,0),FALSE)</f>
        <v>7.0000000000000007E-2</v>
      </c>
      <c r="AZ251" s="16">
        <f>VLOOKUP(AZ$4,'Tüpoloogia tabel'!$C$1:$T$51,MATCH($A251,'Tüpoloogia tabel'!$C$1:$T$1,0),FALSE)</f>
        <v>6.1</v>
      </c>
      <c r="BA251" s="232">
        <f>VLOOKUP(BA$4,'Tüpoloogia tabel'!$C$1:$T$51,MATCH($A251,'Tüpoloogia tabel'!$C$1:$T$1,0),FALSE)</f>
        <v>0.25</v>
      </c>
      <c r="BB251" s="232">
        <f>VLOOKUP(BB$4,'Tüpoloogia tabel'!$C$1:$T$51,MATCH($A251,'Tüpoloogia tabel'!$C$1:$T$1,0),FALSE)</f>
        <v>0.4</v>
      </c>
      <c r="BC251" s="232">
        <f>VLOOKUP(BC$4,'Tüpoloogia tabel'!$C$1:$T$51,MATCH($A251,'Tüpoloogia tabel'!$C$1:$T$1,0),FALSE)</f>
        <v>0.35</v>
      </c>
      <c r="BD251" s="232">
        <f>VLOOKUP(BD$4,'Tüpoloogia tabel'!$C$1:$T$51,MATCH($A251,'Tüpoloogia tabel'!$C$1:$T$1,0),FALSE)</f>
        <v>0.25</v>
      </c>
      <c r="BE251" s="232">
        <f>VLOOKUP(BE$4,'Tüpoloogia tabel'!$C$1:$T$51,MATCH($A251,'Tüpoloogia tabel'!$C$1:$T$1,0),FALSE)</f>
        <v>0.22</v>
      </c>
      <c r="BF251" s="16">
        <f>VLOOKUP(BF$4,'Tüpoloogia tabel'!$C$1:$T$51,MATCH($A251,'Tüpoloogia tabel'!$C$1:$T$1,0),FALSE)</f>
        <v>1.7999999999999985</v>
      </c>
      <c r="BG251" s="16">
        <f>VLOOKUP(BG$4,'Tüpoloogia tabel'!$C$1:$T$51,MATCH($A251,'Tüpoloogia tabel'!$C$1:$T$1,0),FALSE)</f>
        <v>2.2000000000000015</v>
      </c>
      <c r="BH251" s="16">
        <f>VLOOKUP(BH$4,'Tüpoloogia tabel'!$C$1:$T$51,MATCH($A251,'Tüpoloogia tabel'!$C$1:$T$1,0),FALSE)</f>
        <v>1.4600000000000006</v>
      </c>
      <c r="BI251" s="16">
        <f>VLOOKUP(BI$4,'Tüpoloogia tabel'!$C$1:$T$51,MATCH($A251,'Tüpoloogia tabel'!$C$1:$T$1,0),FALSE)</f>
        <v>1.5793333333333326</v>
      </c>
      <c r="BJ251" s="16">
        <f>VLOOKUP(BJ$4,'Tüpoloogia tabel'!$C$1:$T$51,MATCH($A251,'Tüpoloogia tabel'!$C$1:$T$1,0),FALSE)</f>
        <v>0.8</v>
      </c>
      <c r="BK251" s="16">
        <f>VLOOKUP(BK$4,'Tüpoloogia tabel'!$C$1:$T$51,MATCH($A251,'Tüpoloogia tabel'!$C$1:$T$1,0),FALSE)</f>
        <v>2.0649999999999999</v>
      </c>
      <c r="BL251" s="216">
        <f t="shared" si="258"/>
        <v>7240.2886932792253</v>
      </c>
      <c r="BM251" s="1">
        <v>4</v>
      </c>
      <c r="BN251" s="1">
        <v>0</v>
      </c>
      <c r="BO251" s="1">
        <f t="shared" si="259"/>
        <v>20</v>
      </c>
      <c r="BP251" s="217">
        <f t="shared" si="260"/>
        <v>321.61666666666673</v>
      </c>
      <c r="BQ251" s="217">
        <f t="shared" ref="BQ251:BS251" si="333">BP251</f>
        <v>321.61666666666673</v>
      </c>
      <c r="BR251" s="217">
        <f t="shared" si="333"/>
        <v>321.61666666666673</v>
      </c>
      <c r="BS251" s="217">
        <f t="shared" si="333"/>
        <v>321.61666666666673</v>
      </c>
      <c r="BT251" s="217">
        <f t="shared" si="262"/>
        <v>321.61666666666673</v>
      </c>
      <c r="BU251" s="217">
        <f t="shared" si="263"/>
        <v>1029.7058823529412</v>
      </c>
      <c r="BV251" s="217">
        <f t="shared" si="264"/>
        <v>1065.7028173911581</v>
      </c>
      <c r="BW251" s="217">
        <f t="shared" si="265"/>
        <v>1769.6679227075774</v>
      </c>
      <c r="BX251" s="216">
        <f t="shared" si="266"/>
        <v>0.68639300335875097</v>
      </c>
      <c r="BY251" s="216">
        <f t="shared" si="322"/>
        <v>827.78996205065357</v>
      </c>
      <c r="BZ251" s="216">
        <f t="shared" si="306"/>
        <v>9837.7465780374569</v>
      </c>
      <c r="CA251" s="216">
        <f t="shared" si="307"/>
        <v>8068.0786553298785</v>
      </c>
      <c r="CB251" s="218">
        <f t="shared" si="267"/>
        <v>2.5995033847761961</v>
      </c>
    </row>
    <row r="252" spans="1:80" x14ac:dyDescent="0.25">
      <c r="A252" s="248" t="s">
        <v>476</v>
      </c>
      <c r="B252" s="231" t="s">
        <v>780</v>
      </c>
      <c r="C252" s="231" t="s">
        <v>463</v>
      </c>
      <c r="D252" s="249">
        <v>10</v>
      </c>
      <c r="E252" s="249">
        <v>3</v>
      </c>
      <c r="F252" s="250"/>
      <c r="G252" s="15">
        <f>(VLOOKUP(G$4,'Tüpoloogia tabel'!$C$1:$T$51,MATCH($A252,'Tüpoloogia tabel'!$C$1:$T$1,0),FALSE))*D252</f>
        <v>1845.1127450980393</v>
      </c>
      <c r="H252" s="15">
        <f>(VLOOKUP(H$4,'Tüpoloogia tabel'!$C$1:$T$51,MATCH($A252,'Tüpoloogia tabel'!$C$1:$T$1,0),FALSE))*D252*E252</f>
        <v>91.352941176470594</v>
      </c>
      <c r="I252" s="15">
        <f>(VLOOKUP(I$4,'Tüpoloogia tabel'!$C$1:$T$51,MATCH($A252,'Tüpoloogia tabel'!$C$1:$T$1,0),FALSE))*D252*E252</f>
        <v>293.91176470588232</v>
      </c>
      <c r="J252" s="15">
        <f>(VLOOKUP(J$4,'Tüpoloogia tabel'!$C$1:$T$51,MATCH($A252,'Tüpoloogia tabel'!$C$1:$T$1,0),FALSE))*D252*E252</f>
        <v>5661.7588235294115</v>
      </c>
      <c r="K252" s="15">
        <f>(VLOOKUP(K$4,'Tüpoloogia tabel'!$C$1:$T$51,MATCH($A252,'Tüpoloogia tabel'!$C$1:$T$1,0),FALSE))*D252*E252</f>
        <v>4655.5499999999993</v>
      </c>
      <c r="L252" s="244">
        <f>VLOOKUP(L$4,'Tüpoloogia tabel'!$C$1:$T$51,MATCH($A252,'Tüpoloogia tabel'!$C$1:$T$1,0),FALSE)</f>
        <v>29.411764705882355</v>
      </c>
      <c r="M252" s="228">
        <f>VLOOKUP(M$4,'Tüpoloogia tabel'!$C$1:$T$51,MATCH($A252,'Tüpoloogia tabel'!$C$1:$T$1,0),FALSE)</f>
        <v>0</v>
      </c>
      <c r="N252" s="228">
        <f>VLOOKUP(N$4,'Tüpoloogia tabel'!$C$1:$T$51,MATCH($A252,'Tüpoloogia tabel'!$C$1:$T$1,0),FALSE)</f>
        <v>100</v>
      </c>
      <c r="O252" s="245">
        <f>VLOOKUP(O$4,'Tüpoloogia tabel'!$C$1:$T$51,MATCH($A252,'Tüpoloogia tabel'!$C$1:$T$1,0),FALSE)</f>
        <v>0.26808190500004819</v>
      </c>
      <c r="P252" s="228">
        <f>VLOOKUP(P$4,'Tüpoloogia tabel'!$C$1:$T$51,MATCH($A252,'Tüpoloogia tabel'!$C$1:$T$1,0),FALSE)</f>
        <v>76.470588235294116</v>
      </c>
      <c r="Q252" s="335">
        <f t="shared" si="251"/>
        <v>6748.2250000000022</v>
      </c>
      <c r="R252" s="336">
        <f t="shared" si="304"/>
        <v>4899.5479866310507</v>
      </c>
      <c r="S252" s="14">
        <f t="shared" si="252"/>
        <v>1845.1127450980393</v>
      </c>
      <c r="T252" s="336">
        <f t="shared" si="253"/>
        <v>1845.1127450980393</v>
      </c>
      <c r="U252" s="4">
        <f t="shared" si="254"/>
        <v>39.599999999999994</v>
      </c>
      <c r="V252" s="337">
        <f t="shared" si="255"/>
        <v>1809.0770133689507</v>
      </c>
      <c r="W252" s="338">
        <f t="shared" si="256"/>
        <v>3.6968236157378884</v>
      </c>
      <c r="X252" s="228">
        <f>VLOOKUP(X$4,'Tüpoloogia tabel'!$C$1:$T$51,MATCH($A252,'Tüpoloogia tabel'!$C$1:$T$1,0),FALSE)</f>
        <v>195.6875</v>
      </c>
      <c r="Y252" s="228">
        <f>VLOOKUP(Y$4,'Tüpoloogia tabel'!$C$1:$T$51,MATCH($A252,'Tüpoloogia tabel'!$C$1:$T$1,0),FALSE)</f>
        <v>134.375</v>
      </c>
      <c r="Z252" s="229">
        <f>VLOOKUP(Z$4,'Tüpoloogia tabel'!$C$1:$T$51,MATCH($A252,'Tüpoloogia tabel'!$C$1:$T$1,0),FALSE)</f>
        <v>32.625</v>
      </c>
      <c r="AA252" s="235"/>
      <c r="AB252" s="235"/>
      <c r="AC252" s="15">
        <f>VLOOKUP(AC$4,'Tüpoloogia tabel'!$C$1:$T$51,MATCH($A252,'Tüpoloogia tabel'!$C$1:$T$1,0),FALSE)</f>
        <v>3.1482352941176472</v>
      </c>
      <c r="AD252" s="15">
        <f>VLOOKUP(AD$4,'Tüpoloogia tabel'!$C$1:$T$51,MATCH($A252,'Tüpoloogia tabel'!$C$1:$T$1,0),FALSE)</f>
        <v>2.5</v>
      </c>
      <c r="AE252" s="15">
        <f>VLOOKUP(AE$4,'Tüpoloogia tabel'!$C$1:$T$51,MATCH($A252,'Tüpoloogia tabel'!$C$1:$T$1,0),FALSE)</f>
        <v>2.2000000000000002</v>
      </c>
      <c r="AF252" s="15">
        <f>VLOOKUP(AF$4,'Tüpoloogia tabel'!$C$1:$T$51,MATCH($A252,'Tüpoloogia tabel'!$C$1:$T$1,0),FALSE)</f>
        <v>12.516666666666667</v>
      </c>
      <c r="AG252" s="15">
        <f>VLOOKUP(AG$4,'Tüpoloogia tabel'!$C$1:$T$51,MATCH($A252,'Tüpoloogia tabel'!$C$1:$T$1,0),FALSE)</f>
        <v>14.829166666666667</v>
      </c>
      <c r="AH252" s="15">
        <f>(VLOOKUP(AH$4,'Tüpoloogia tabel'!$C$1:$T$51,MATCH($A252,'Tüpoloogia tabel'!$C$1:$T$1,0),FALSE))*E252</f>
        <v>7.5</v>
      </c>
      <c r="AI252" s="15">
        <f>(VLOOKUP(AI$4,'Tüpoloogia tabel'!$C$1:$T$51,MATCH($A252,'Tüpoloogia tabel'!$C$1:$T$1,0),FALSE))*D252*E252</f>
        <v>13838.345588235294</v>
      </c>
      <c r="AJ252" s="15">
        <f t="shared" si="257"/>
        <v>321.61666666666673</v>
      </c>
      <c r="AK252" s="15">
        <f>VLOOKUP(AK$4,'Tüpoloogia tabel'!$C$1:$T$51,MATCH($A252,'Tüpoloogia tabel'!$C$1:$T$1,0),FALSE)</f>
        <v>1.1000000000000001</v>
      </c>
      <c r="AL252" s="15">
        <f>VLOOKUP(AL$4,'Tüpoloogia tabel'!$C$1:$T$51,MATCH($A252,'Tüpoloogia tabel'!$C$1:$T$1,0),FALSE)</f>
        <v>1.1000000000000001</v>
      </c>
      <c r="AM252" s="15">
        <f>VLOOKUP(AM$4,'Tüpoloogia tabel'!$C$1:$T$51,MATCH($A252,'Tüpoloogia tabel'!$C$1:$T$1,0),FALSE)</f>
        <v>0.7</v>
      </c>
      <c r="AN252" s="15">
        <f>VLOOKUP(AN$4,'Tüpoloogia tabel'!$C$1:$T$51,MATCH($A252,'Tüpoloogia tabel'!$C$1:$T$1,0),FALSE)</f>
        <v>0.7</v>
      </c>
      <c r="AO252" s="15">
        <f>VLOOKUP(AO$4,'Tüpoloogia tabel'!$C$1:$T$51,MATCH($A252,'Tüpoloogia tabel'!$C$1:$T$1,0),FALSE)</f>
        <v>1.1000000000000001</v>
      </c>
      <c r="AP252" s="15">
        <f>VLOOKUP(AP$4,'Tüpoloogia tabel'!$C$1:$T$51,MATCH($A252,'Tüpoloogia tabel'!$C$1:$T$1,0),FALSE)</f>
        <v>2</v>
      </c>
      <c r="AQ252" s="15">
        <f>VLOOKUP(AQ$4,'Tüpoloogia tabel'!$C$1:$T$51,MATCH($A252,'Tüpoloogia tabel'!$C$1:$T$1,0),FALSE)</f>
        <v>2.9000000000000021</v>
      </c>
      <c r="AR252" s="16">
        <f>VLOOKUP(AR$4,'Tüpoloogia tabel'!$C$1:$T$51,MATCH($A252,'Tüpoloogia tabel'!$C$1:$T$1,0),FALSE)</f>
        <v>1.17</v>
      </c>
      <c r="AS252" s="16">
        <f>VLOOKUP(AS$4,'Tüpoloogia tabel'!$C$1:$T$51,MATCH($A252,'Tüpoloogia tabel'!$C$1:$T$1,0),FALSE)</f>
        <v>0.49</v>
      </c>
      <c r="AT252" s="16">
        <f>VLOOKUP(AT$4,'Tüpoloogia tabel'!$C$1:$T$51,MATCH($A252,'Tüpoloogia tabel'!$C$1:$T$1,0),FALSE)</f>
        <v>0.49</v>
      </c>
      <c r="AU252" s="16">
        <f>VLOOKUP(AU$4,'Tüpoloogia tabel'!$C$1:$T$51,MATCH($A252,'Tüpoloogia tabel'!$C$1:$T$1,0),FALSE)</f>
        <v>0.15</v>
      </c>
      <c r="AV252" s="16">
        <f>VLOOKUP(AV$4,'Tüpoloogia tabel'!$C$1:$T$51,MATCH($A252,'Tüpoloogia tabel'!$C$1:$T$1,0),FALSE)</f>
        <v>0.5</v>
      </c>
      <c r="AW252" s="16">
        <f>VLOOKUP(AW$4,'Tüpoloogia tabel'!$C$1:$T$51,MATCH($A252,'Tüpoloogia tabel'!$C$1:$T$1,0),FALSE)</f>
        <v>0.77</v>
      </c>
      <c r="AX252" s="16">
        <f>VLOOKUP(AX$4,'Tüpoloogia tabel'!$C$1:$T$51,MATCH($A252,'Tüpoloogia tabel'!$C$1:$T$1,0),FALSE)</f>
        <v>1.03</v>
      </c>
      <c r="AY252" s="16">
        <f>VLOOKUP(AY$4,'Tüpoloogia tabel'!$C$1:$T$51,MATCH($A252,'Tüpoloogia tabel'!$C$1:$T$1,0),FALSE)</f>
        <v>7.0000000000000007E-2</v>
      </c>
      <c r="AZ252" s="16">
        <f>VLOOKUP(AZ$4,'Tüpoloogia tabel'!$C$1:$T$51,MATCH($A252,'Tüpoloogia tabel'!$C$1:$T$1,0),FALSE)</f>
        <v>6.1</v>
      </c>
      <c r="BA252" s="232">
        <f>VLOOKUP(BA$4,'Tüpoloogia tabel'!$C$1:$T$51,MATCH($A252,'Tüpoloogia tabel'!$C$1:$T$1,0),FALSE)</f>
        <v>0.25</v>
      </c>
      <c r="BB252" s="232">
        <f>VLOOKUP(BB$4,'Tüpoloogia tabel'!$C$1:$T$51,MATCH($A252,'Tüpoloogia tabel'!$C$1:$T$1,0),FALSE)</f>
        <v>0.4</v>
      </c>
      <c r="BC252" s="232">
        <f>VLOOKUP(BC$4,'Tüpoloogia tabel'!$C$1:$T$51,MATCH($A252,'Tüpoloogia tabel'!$C$1:$T$1,0),FALSE)</f>
        <v>0.35</v>
      </c>
      <c r="BD252" s="232">
        <f>VLOOKUP(BD$4,'Tüpoloogia tabel'!$C$1:$T$51,MATCH($A252,'Tüpoloogia tabel'!$C$1:$T$1,0),FALSE)</f>
        <v>0.25</v>
      </c>
      <c r="BE252" s="232">
        <f>VLOOKUP(BE$4,'Tüpoloogia tabel'!$C$1:$T$51,MATCH($A252,'Tüpoloogia tabel'!$C$1:$T$1,0),FALSE)</f>
        <v>0.22</v>
      </c>
      <c r="BF252" s="16">
        <f>VLOOKUP(BF$4,'Tüpoloogia tabel'!$C$1:$T$51,MATCH($A252,'Tüpoloogia tabel'!$C$1:$T$1,0),FALSE)</f>
        <v>1.7999999999999985</v>
      </c>
      <c r="BG252" s="16">
        <f>VLOOKUP(BG$4,'Tüpoloogia tabel'!$C$1:$T$51,MATCH($A252,'Tüpoloogia tabel'!$C$1:$T$1,0),FALSE)</f>
        <v>2.2000000000000015</v>
      </c>
      <c r="BH252" s="16">
        <f>VLOOKUP(BH$4,'Tüpoloogia tabel'!$C$1:$T$51,MATCH($A252,'Tüpoloogia tabel'!$C$1:$T$1,0),FALSE)</f>
        <v>1.4600000000000006</v>
      </c>
      <c r="BI252" s="16">
        <f>VLOOKUP(BI$4,'Tüpoloogia tabel'!$C$1:$T$51,MATCH($A252,'Tüpoloogia tabel'!$C$1:$T$1,0),FALSE)</f>
        <v>1.5793333333333326</v>
      </c>
      <c r="BJ252" s="16">
        <f>VLOOKUP(BJ$4,'Tüpoloogia tabel'!$C$1:$T$51,MATCH($A252,'Tüpoloogia tabel'!$C$1:$T$1,0),FALSE)</f>
        <v>0.8</v>
      </c>
      <c r="BK252" s="16">
        <f>VLOOKUP(BK$4,'Tüpoloogia tabel'!$C$1:$T$51,MATCH($A252,'Tüpoloogia tabel'!$C$1:$T$1,0),FALSE)</f>
        <v>2.0649999999999999</v>
      </c>
      <c r="BL252" s="216">
        <f t="shared" si="258"/>
        <v>12046.244350534742</v>
      </c>
      <c r="BM252" s="1">
        <v>4</v>
      </c>
      <c r="BN252" s="1">
        <v>0</v>
      </c>
      <c r="BO252" s="1">
        <f t="shared" si="259"/>
        <v>30</v>
      </c>
      <c r="BP252" s="217">
        <f t="shared" si="260"/>
        <v>321.61666666666673</v>
      </c>
      <c r="BQ252" s="217">
        <f t="shared" ref="BQ252:BS252" si="334">BP252</f>
        <v>321.61666666666673</v>
      </c>
      <c r="BR252" s="217">
        <f t="shared" si="334"/>
        <v>321.61666666666673</v>
      </c>
      <c r="BS252" s="217">
        <f t="shared" si="334"/>
        <v>321.61666666666673</v>
      </c>
      <c r="BT252" s="217">
        <f t="shared" si="262"/>
        <v>643.23333333333346</v>
      </c>
      <c r="BU252" s="217">
        <f t="shared" si="263"/>
        <v>2279.3382352941176</v>
      </c>
      <c r="BV252" s="217">
        <f t="shared" si="264"/>
        <v>2384.5626164294067</v>
      </c>
      <c r="BW252" s="217">
        <f t="shared" si="265"/>
        <v>3408.4542655029995</v>
      </c>
      <c r="BX252" s="216">
        <f t="shared" si="266"/>
        <v>1.4560933401416125</v>
      </c>
      <c r="BY252" s="216">
        <f t="shared" si="322"/>
        <v>1756.0485682107847</v>
      </c>
      <c r="BZ252" s="216">
        <f t="shared" si="306"/>
        <v>17210.747184248525</v>
      </c>
      <c r="CA252" s="216">
        <f t="shared" si="307"/>
        <v>13802.292918745527</v>
      </c>
      <c r="CB252" s="218">
        <f t="shared" si="267"/>
        <v>2.9646965275306951</v>
      </c>
    </row>
    <row r="253" spans="1:80" x14ac:dyDescent="0.25">
      <c r="A253" s="248" t="s">
        <v>476</v>
      </c>
      <c r="B253" s="231" t="s">
        <v>781</v>
      </c>
      <c r="C253" s="231" t="s">
        <v>463</v>
      </c>
      <c r="D253" s="249">
        <v>10</v>
      </c>
      <c r="E253" s="249">
        <v>4</v>
      </c>
      <c r="F253" s="250"/>
      <c r="G253" s="15">
        <f>(VLOOKUP(G$4,'Tüpoloogia tabel'!$C$1:$T$51,MATCH($A253,'Tüpoloogia tabel'!$C$1:$T$1,0),FALSE))*D253</f>
        <v>1845.1127450980393</v>
      </c>
      <c r="H253" s="15">
        <f>(VLOOKUP(H$4,'Tüpoloogia tabel'!$C$1:$T$51,MATCH($A253,'Tüpoloogia tabel'!$C$1:$T$1,0),FALSE))*D253*E253</f>
        <v>121.80392156862746</v>
      </c>
      <c r="I253" s="15">
        <f>(VLOOKUP(I$4,'Tüpoloogia tabel'!$C$1:$T$51,MATCH($A253,'Tüpoloogia tabel'!$C$1:$T$1,0),FALSE))*D253*E253</f>
        <v>391.88235294117646</v>
      </c>
      <c r="J253" s="15">
        <f>(VLOOKUP(J$4,'Tüpoloogia tabel'!$C$1:$T$51,MATCH($A253,'Tüpoloogia tabel'!$C$1:$T$1,0),FALSE))*D253*E253</f>
        <v>7549.0117647058823</v>
      </c>
      <c r="K253" s="15">
        <f>(VLOOKUP(K$4,'Tüpoloogia tabel'!$C$1:$T$51,MATCH($A253,'Tüpoloogia tabel'!$C$1:$T$1,0),FALSE))*D253*E253</f>
        <v>6207.3999999999987</v>
      </c>
      <c r="L253" s="244">
        <f>VLOOKUP(L$4,'Tüpoloogia tabel'!$C$1:$T$51,MATCH($A253,'Tüpoloogia tabel'!$C$1:$T$1,0),FALSE)</f>
        <v>29.411764705882355</v>
      </c>
      <c r="M253" s="228">
        <f>VLOOKUP(M$4,'Tüpoloogia tabel'!$C$1:$T$51,MATCH($A253,'Tüpoloogia tabel'!$C$1:$T$1,0),FALSE)</f>
        <v>0</v>
      </c>
      <c r="N253" s="228">
        <f>VLOOKUP(N$4,'Tüpoloogia tabel'!$C$1:$T$51,MATCH($A253,'Tüpoloogia tabel'!$C$1:$T$1,0),FALSE)</f>
        <v>100</v>
      </c>
      <c r="O253" s="245">
        <f>VLOOKUP(O$4,'Tüpoloogia tabel'!$C$1:$T$51,MATCH($A253,'Tüpoloogia tabel'!$C$1:$T$1,0),FALSE)</f>
        <v>0.26808190500004819</v>
      </c>
      <c r="P253" s="228">
        <f>VLOOKUP(P$4,'Tüpoloogia tabel'!$C$1:$T$51,MATCH($A253,'Tüpoloogia tabel'!$C$1:$T$1,0),FALSE)</f>
        <v>76.470588235294116</v>
      </c>
      <c r="Q253" s="335">
        <f t="shared" si="251"/>
        <v>11963.466666666669</v>
      </c>
      <c r="R253" s="336">
        <f t="shared" si="304"/>
        <v>8716.677732262091</v>
      </c>
      <c r="S253" s="14">
        <f t="shared" si="252"/>
        <v>1845.1127450980393</v>
      </c>
      <c r="T253" s="336">
        <f t="shared" si="253"/>
        <v>1845.1127450980393</v>
      </c>
      <c r="U253" s="4">
        <f t="shared" si="254"/>
        <v>39.599999999999994</v>
      </c>
      <c r="V253" s="337">
        <f t="shared" si="255"/>
        <v>3207.1889344045771</v>
      </c>
      <c r="W253" s="338">
        <f t="shared" si="256"/>
        <v>4.3773465961025</v>
      </c>
      <c r="X253" s="228">
        <f>VLOOKUP(X$4,'Tüpoloogia tabel'!$C$1:$T$51,MATCH($A253,'Tüpoloogia tabel'!$C$1:$T$1,0),FALSE)</f>
        <v>195.6875</v>
      </c>
      <c r="Y253" s="228">
        <f>VLOOKUP(Y$4,'Tüpoloogia tabel'!$C$1:$T$51,MATCH($A253,'Tüpoloogia tabel'!$C$1:$T$1,0),FALSE)</f>
        <v>134.375</v>
      </c>
      <c r="Z253" s="229">
        <f>VLOOKUP(Z$4,'Tüpoloogia tabel'!$C$1:$T$51,MATCH($A253,'Tüpoloogia tabel'!$C$1:$T$1,0),FALSE)</f>
        <v>32.625</v>
      </c>
      <c r="AA253" s="235"/>
      <c r="AB253" s="235"/>
      <c r="AC253" s="15">
        <f>VLOOKUP(AC$4,'Tüpoloogia tabel'!$C$1:$T$51,MATCH($A253,'Tüpoloogia tabel'!$C$1:$T$1,0),FALSE)</f>
        <v>3.1482352941176472</v>
      </c>
      <c r="AD253" s="15">
        <f>VLOOKUP(AD$4,'Tüpoloogia tabel'!$C$1:$T$51,MATCH($A253,'Tüpoloogia tabel'!$C$1:$T$1,0),FALSE)</f>
        <v>2.5</v>
      </c>
      <c r="AE253" s="15">
        <f>VLOOKUP(AE$4,'Tüpoloogia tabel'!$C$1:$T$51,MATCH($A253,'Tüpoloogia tabel'!$C$1:$T$1,0),FALSE)</f>
        <v>2.2000000000000002</v>
      </c>
      <c r="AF253" s="15">
        <f>VLOOKUP(AF$4,'Tüpoloogia tabel'!$C$1:$T$51,MATCH($A253,'Tüpoloogia tabel'!$C$1:$T$1,0),FALSE)</f>
        <v>12.516666666666667</v>
      </c>
      <c r="AG253" s="15">
        <f>VLOOKUP(AG$4,'Tüpoloogia tabel'!$C$1:$T$51,MATCH($A253,'Tüpoloogia tabel'!$C$1:$T$1,0),FALSE)</f>
        <v>14.829166666666667</v>
      </c>
      <c r="AH253" s="15">
        <f>(VLOOKUP(AH$4,'Tüpoloogia tabel'!$C$1:$T$51,MATCH($A253,'Tüpoloogia tabel'!$C$1:$T$1,0),FALSE))*E253</f>
        <v>10</v>
      </c>
      <c r="AI253" s="15">
        <f>(VLOOKUP(AI$4,'Tüpoloogia tabel'!$C$1:$T$51,MATCH($A253,'Tüpoloogia tabel'!$C$1:$T$1,0),FALSE))*D253*E253</f>
        <v>18451.127450980392</v>
      </c>
      <c r="AJ253" s="15">
        <f t="shared" si="257"/>
        <v>321.61666666666673</v>
      </c>
      <c r="AK253" s="15">
        <f>VLOOKUP(AK$4,'Tüpoloogia tabel'!$C$1:$T$51,MATCH($A253,'Tüpoloogia tabel'!$C$1:$T$1,0),FALSE)</f>
        <v>1.1000000000000001</v>
      </c>
      <c r="AL253" s="15">
        <f>VLOOKUP(AL$4,'Tüpoloogia tabel'!$C$1:$T$51,MATCH($A253,'Tüpoloogia tabel'!$C$1:$T$1,0),FALSE)</f>
        <v>1.1000000000000001</v>
      </c>
      <c r="AM253" s="15">
        <f>VLOOKUP(AM$4,'Tüpoloogia tabel'!$C$1:$T$51,MATCH($A253,'Tüpoloogia tabel'!$C$1:$T$1,0),FALSE)</f>
        <v>0.7</v>
      </c>
      <c r="AN253" s="15">
        <f>VLOOKUP(AN$4,'Tüpoloogia tabel'!$C$1:$T$51,MATCH($A253,'Tüpoloogia tabel'!$C$1:$T$1,0),FALSE)</f>
        <v>0.7</v>
      </c>
      <c r="AO253" s="15">
        <f>VLOOKUP(AO$4,'Tüpoloogia tabel'!$C$1:$T$51,MATCH($A253,'Tüpoloogia tabel'!$C$1:$T$1,0),FALSE)</f>
        <v>1.1000000000000001</v>
      </c>
      <c r="AP253" s="15">
        <f>VLOOKUP(AP$4,'Tüpoloogia tabel'!$C$1:$T$51,MATCH($A253,'Tüpoloogia tabel'!$C$1:$T$1,0),FALSE)</f>
        <v>2</v>
      </c>
      <c r="AQ253" s="15">
        <f>VLOOKUP(AQ$4,'Tüpoloogia tabel'!$C$1:$T$51,MATCH($A253,'Tüpoloogia tabel'!$C$1:$T$1,0),FALSE)</f>
        <v>2.9000000000000021</v>
      </c>
      <c r="AR253" s="16">
        <f>VLOOKUP(AR$4,'Tüpoloogia tabel'!$C$1:$T$51,MATCH($A253,'Tüpoloogia tabel'!$C$1:$T$1,0),FALSE)</f>
        <v>1.17</v>
      </c>
      <c r="AS253" s="16">
        <f>VLOOKUP(AS$4,'Tüpoloogia tabel'!$C$1:$T$51,MATCH($A253,'Tüpoloogia tabel'!$C$1:$T$1,0),FALSE)</f>
        <v>0.49</v>
      </c>
      <c r="AT253" s="16">
        <f>VLOOKUP(AT$4,'Tüpoloogia tabel'!$C$1:$T$51,MATCH($A253,'Tüpoloogia tabel'!$C$1:$T$1,0),FALSE)</f>
        <v>0.49</v>
      </c>
      <c r="AU253" s="16">
        <f>VLOOKUP(AU$4,'Tüpoloogia tabel'!$C$1:$T$51,MATCH($A253,'Tüpoloogia tabel'!$C$1:$T$1,0),FALSE)</f>
        <v>0.15</v>
      </c>
      <c r="AV253" s="16">
        <f>VLOOKUP(AV$4,'Tüpoloogia tabel'!$C$1:$T$51,MATCH($A253,'Tüpoloogia tabel'!$C$1:$T$1,0),FALSE)</f>
        <v>0.5</v>
      </c>
      <c r="AW253" s="16">
        <f>VLOOKUP(AW$4,'Tüpoloogia tabel'!$C$1:$T$51,MATCH($A253,'Tüpoloogia tabel'!$C$1:$T$1,0),FALSE)</f>
        <v>0.77</v>
      </c>
      <c r="AX253" s="16">
        <f>VLOOKUP(AX$4,'Tüpoloogia tabel'!$C$1:$T$51,MATCH($A253,'Tüpoloogia tabel'!$C$1:$T$1,0),FALSE)</f>
        <v>1.03</v>
      </c>
      <c r="AY253" s="16">
        <f>VLOOKUP(AY$4,'Tüpoloogia tabel'!$C$1:$T$51,MATCH($A253,'Tüpoloogia tabel'!$C$1:$T$1,0),FALSE)</f>
        <v>7.0000000000000007E-2</v>
      </c>
      <c r="AZ253" s="16">
        <f>VLOOKUP(AZ$4,'Tüpoloogia tabel'!$C$1:$T$51,MATCH($A253,'Tüpoloogia tabel'!$C$1:$T$1,0),FALSE)</f>
        <v>6.1</v>
      </c>
      <c r="BA253" s="232">
        <f>VLOOKUP(BA$4,'Tüpoloogia tabel'!$C$1:$T$51,MATCH($A253,'Tüpoloogia tabel'!$C$1:$T$1,0),FALSE)</f>
        <v>0.25</v>
      </c>
      <c r="BB253" s="232">
        <f>VLOOKUP(BB$4,'Tüpoloogia tabel'!$C$1:$T$51,MATCH($A253,'Tüpoloogia tabel'!$C$1:$T$1,0),FALSE)</f>
        <v>0.4</v>
      </c>
      <c r="BC253" s="232">
        <f>VLOOKUP(BC$4,'Tüpoloogia tabel'!$C$1:$T$51,MATCH($A253,'Tüpoloogia tabel'!$C$1:$T$1,0),FALSE)</f>
        <v>0.35</v>
      </c>
      <c r="BD253" s="232">
        <f>VLOOKUP(BD$4,'Tüpoloogia tabel'!$C$1:$T$51,MATCH($A253,'Tüpoloogia tabel'!$C$1:$T$1,0),FALSE)</f>
        <v>0.25</v>
      </c>
      <c r="BE253" s="232">
        <f>VLOOKUP(BE$4,'Tüpoloogia tabel'!$C$1:$T$51,MATCH($A253,'Tüpoloogia tabel'!$C$1:$T$1,0),FALSE)</f>
        <v>0.22</v>
      </c>
      <c r="BF253" s="16">
        <f>VLOOKUP(BF$4,'Tüpoloogia tabel'!$C$1:$T$51,MATCH($A253,'Tüpoloogia tabel'!$C$1:$T$1,0),FALSE)</f>
        <v>1.7999999999999985</v>
      </c>
      <c r="BG253" s="16">
        <f>VLOOKUP(BG$4,'Tüpoloogia tabel'!$C$1:$T$51,MATCH($A253,'Tüpoloogia tabel'!$C$1:$T$1,0),FALSE)</f>
        <v>2.2000000000000015</v>
      </c>
      <c r="BH253" s="16">
        <f>VLOOKUP(BH$4,'Tüpoloogia tabel'!$C$1:$T$51,MATCH($A253,'Tüpoloogia tabel'!$C$1:$T$1,0),FALSE)</f>
        <v>1.4600000000000006</v>
      </c>
      <c r="BI253" s="16">
        <f>VLOOKUP(BI$4,'Tüpoloogia tabel'!$C$1:$T$51,MATCH($A253,'Tüpoloogia tabel'!$C$1:$T$1,0),FALSE)</f>
        <v>1.5793333333333326</v>
      </c>
      <c r="BJ253" s="16">
        <f>VLOOKUP(BJ$4,'Tüpoloogia tabel'!$C$1:$T$51,MATCH($A253,'Tüpoloogia tabel'!$C$1:$T$1,0),FALSE)</f>
        <v>0.8</v>
      </c>
      <c r="BK253" s="16">
        <f>VLOOKUP(BK$4,'Tüpoloogia tabel'!$C$1:$T$51,MATCH($A253,'Tüpoloogia tabel'!$C$1:$T$1,0),FALSE)</f>
        <v>2.0649999999999999</v>
      </c>
      <c r="BL253" s="216">
        <f t="shared" si="258"/>
        <v>18761.688528593018</v>
      </c>
      <c r="BM253" s="1">
        <v>4</v>
      </c>
      <c r="BN253" s="1">
        <v>0</v>
      </c>
      <c r="BO253" s="1">
        <f t="shared" si="259"/>
        <v>40</v>
      </c>
      <c r="BP253" s="217">
        <f t="shared" si="260"/>
        <v>321.61666666666673</v>
      </c>
      <c r="BQ253" s="217">
        <f t="shared" ref="BQ253:BS253" si="335">BP253</f>
        <v>321.61666666666673</v>
      </c>
      <c r="BR253" s="217">
        <f t="shared" si="335"/>
        <v>321.61666666666673</v>
      </c>
      <c r="BS253" s="217">
        <f t="shared" si="335"/>
        <v>321.61666666666673</v>
      </c>
      <c r="BT253" s="217">
        <f t="shared" si="262"/>
        <v>964.85000000000014</v>
      </c>
      <c r="BU253" s="217">
        <f t="shared" si="263"/>
        <v>4018.8235294117649</v>
      </c>
      <c r="BV253" s="217">
        <f t="shared" si="264"/>
        <v>4227.4280090294351</v>
      </c>
      <c r="BW253" s="217">
        <f t="shared" si="265"/>
        <v>5588.4695292595125</v>
      </c>
      <c r="BX253" s="216">
        <f t="shared" si="266"/>
        <v>2.3397870669934635</v>
      </c>
      <c r="BY253" s="216">
        <f t="shared" si="322"/>
        <v>2821.7832027941172</v>
      </c>
      <c r="BZ253" s="216">
        <f t="shared" si="306"/>
        <v>27171.94126064665</v>
      </c>
      <c r="CA253" s="216">
        <f t="shared" si="307"/>
        <v>21583.471731387137</v>
      </c>
      <c r="CB253" s="218">
        <f t="shared" si="267"/>
        <v>3.477055084477743</v>
      </c>
    </row>
    <row r="254" spans="1:80" s="220" customFormat="1" ht="15.75" thickBot="1" x14ac:dyDescent="0.3">
      <c r="A254" s="251" t="s">
        <v>476</v>
      </c>
      <c r="B254" s="241" t="s">
        <v>782</v>
      </c>
      <c r="C254" s="241" t="s">
        <v>463</v>
      </c>
      <c r="D254" s="252">
        <v>10</v>
      </c>
      <c r="E254" s="252">
        <v>5</v>
      </c>
      <c r="F254" s="253"/>
      <c r="G254" s="221">
        <f>(VLOOKUP(G$4,'Tüpoloogia tabel'!$C$1:$T$51,MATCH($A254,'Tüpoloogia tabel'!$C$1:$T$1,0),FALSE))*D254</f>
        <v>1845.1127450980393</v>
      </c>
      <c r="H254" s="221">
        <f>(VLOOKUP(H$4,'Tüpoloogia tabel'!$C$1:$T$51,MATCH($A254,'Tüpoloogia tabel'!$C$1:$T$1,0),FALSE))*D254*E254</f>
        <v>152.25490196078431</v>
      </c>
      <c r="I254" s="221">
        <f>(VLOOKUP(I$4,'Tüpoloogia tabel'!$C$1:$T$51,MATCH($A254,'Tüpoloogia tabel'!$C$1:$T$1,0),FALSE))*D254*E254</f>
        <v>489.85294117647061</v>
      </c>
      <c r="J254" s="221">
        <f>(VLOOKUP(J$4,'Tüpoloogia tabel'!$C$1:$T$51,MATCH($A254,'Tüpoloogia tabel'!$C$1:$T$1,0),FALSE))*D254*E254</f>
        <v>9436.2647058823532</v>
      </c>
      <c r="K254" s="221">
        <f>(VLOOKUP(K$4,'Tüpoloogia tabel'!$C$1:$T$51,MATCH($A254,'Tüpoloogia tabel'!$C$1:$T$1,0),FALSE))*D254*E254</f>
        <v>7759.2499999999982</v>
      </c>
      <c r="L254" s="246">
        <f>VLOOKUP(L$4,'Tüpoloogia tabel'!$C$1:$T$51,MATCH($A254,'Tüpoloogia tabel'!$C$1:$T$1,0),FALSE)</f>
        <v>29.411764705882355</v>
      </c>
      <c r="M254" s="226">
        <f>VLOOKUP(M$4,'Tüpoloogia tabel'!$C$1:$T$51,MATCH($A254,'Tüpoloogia tabel'!$C$1:$T$1,0),FALSE)</f>
        <v>0</v>
      </c>
      <c r="N254" s="226">
        <f>VLOOKUP(N$4,'Tüpoloogia tabel'!$C$1:$T$51,MATCH($A254,'Tüpoloogia tabel'!$C$1:$T$1,0),FALSE)</f>
        <v>100</v>
      </c>
      <c r="O254" s="242">
        <f>VLOOKUP(O$4,'Tüpoloogia tabel'!$C$1:$T$51,MATCH($A254,'Tüpoloogia tabel'!$C$1:$T$1,0),FALSE)</f>
        <v>0.26808190500004819</v>
      </c>
      <c r="P254" s="226">
        <f>VLOOKUP(P$4,'Tüpoloogia tabel'!$C$1:$T$51,MATCH($A254,'Tüpoloogia tabel'!$C$1:$T$1,0),FALSE)</f>
        <v>76.470588235294116</v>
      </c>
      <c r="Q254" s="339">
        <f t="shared" si="251"/>
        <v>18661.625000000004</v>
      </c>
      <c r="R254" s="341">
        <f t="shared" si="304"/>
        <v>13619.181019603478</v>
      </c>
      <c r="S254" s="340">
        <f t="shared" si="252"/>
        <v>1845.1127450980393</v>
      </c>
      <c r="T254" s="341">
        <f t="shared" si="253"/>
        <v>1845.1127450980393</v>
      </c>
      <c r="U254" s="342">
        <f t="shared" si="254"/>
        <v>39.599999999999994</v>
      </c>
      <c r="V254" s="343">
        <f t="shared" si="255"/>
        <v>5002.8439803965257</v>
      </c>
      <c r="W254" s="344">
        <f t="shared" si="256"/>
        <v>5.1405595643447448</v>
      </c>
      <c r="X254" s="226">
        <f>VLOOKUP(X$4,'Tüpoloogia tabel'!$C$1:$T$51,MATCH($A254,'Tüpoloogia tabel'!$C$1:$T$1,0),FALSE)</f>
        <v>195.6875</v>
      </c>
      <c r="Y254" s="226">
        <f>VLOOKUP(Y$4,'Tüpoloogia tabel'!$C$1:$T$51,MATCH($A254,'Tüpoloogia tabel'!$C$1:$T$1,0),FALSE)</f>
        <v>134.375</v>
      </c>
      <c r="Z254" s="230">
        <f>VLOOKUP(Z$4,'Tüpoloogia tabel'!$C$1:$T$51,MATCH($A254,'Tüpoloogia tabel'!$C$1:$T$1,0),FALSE)</f>
        <v>32.625</v>
      </c>
      <c r="AA254" s="236"/>
      <c r="AB254" s="236"/>
      <c r="AC254" s="221">
        <f>VLOOKUP(AC$4,'Tüpoloogia tabel'!$C$1:$T$51,MATCH($A254,'Tüpoloogia tabel'!$C$1:$T$1,0),FALSE)</f>
        <v>3.1482352941176472</v>
      </c>
      <c r="AD254" s="221">
        <f>VLOOKUP(AD$4,'Tüpoloogia tabel'!$C$1:$T$51,MATCH($A254,'Tüpoloogia tabel'!$C$1:$T$1,0),FALSE)</f>
        <v>2.5</v>
      </c>
      <c r="AE254" s="221">
        <f>VLOOKUP(AE$4,'Tüpoloogia tabel'!$C$1:$T$51,MATCH($A254,'Tüpoloogia tabel'!$C$1:$T$1,0),FALSE)</f>
        <v>2.2000000000000002</v>
      </c>
      <c r="AF254" s="221">
        <f>VLOOKUP(AF$4,'Tüpoloogia tabel'!$C$1:$T$51,MATCH($A254,'Tüpoloogia tabel'!$C$1:$T$1,0),FALSE)</f>
        <v>12.516666666666667</v>
      </c>
      <c r="AG254" s="221">
        <f>VLOOKUP(AG$4,'Tüpoloogia tabel'!$C$1:$T$51,MATCH($A254,'Tüpoloogia tabel'!$C$1:$T$1,0),FALSE)</f>
        <v>14.829166666666667</v>
      </c>
      <c r="AH254" s="221">
        <f>(VLOOKUP(AH$4,'Tüpoloogia tabel'!$C$1:$T$51,MATCH($A254,'Tüpoloogia tabel'!$C$1:$T$1,0),FALSE))*E254</f>
        <v>12.5</v>
      </c>
      <c r="AI254" s="221">
        <f>(VLOOKUP(AI$4,'Tüpoloogia tabel'!$C$1:$T$51,MATCH($A254,'Tüpoloogia tabel'!$C$1:$T$1,0),FALSE))*D254*E254</f>
        <v>23063.909313725489</v>
      </c>
      <c r="AJ254" s="221">
        <f t="shared" si="257"/>
        <v>321.61666666666673</v>
      </c>
      <c r="AK254" s="221">
        <f>VLOOKUP(AK$4,'Tüpoloogia tabel'!$C$1:$T$51,MATCH($A254,'Tüpoloogia tabel'!$C$1:$T$1,0),FALSE)</f>
        <v>1.1000000000000001</v>
      </c>
      <c r="AL254" s="221">
        <f>VLOOKUP(AL$4,'Tüpoloogia tabel'!$C$1:$T$51,MATCH($A254,'Tüpoloogia tabel'!$C$1:$T$1,0),FALSE)</f>
        <v>1.1000000000000001</v>
      </c>
      <c r="AM254" s="221">
        <f>VLOOKUP(AM$4,'Tüpoloogia tabel'!$C$1:$T$51,MATCH($A254,'Tüpoloogia tabel'!$C$1:$T$1,0),FALSE)</f>
        <v>0.7</v>
      </c>
      <c r="AN254" s="221">
        <f>VLOOKUP(AN$4,'Tüpoloogia tabel'!$C$1:$T$51,MATCH($A254,'Tüpoloogia tabel'!$C$1:$T$1,0),FALSE)</f>
        <v>0.7</v>
      </c>
      <c r="AO254" s="221">
        <f>VLOOKUP(AO$4,'Tüpoloogia tabel'!$C$1:$T$51,MATCH($A254,'Tüpoloogia tabel'!$C$1:$T$1,0),FALSE)</f>
        <v>1.1000000000000001</v>
      </c>
      <c r="AP254" s="221">
        <f>VLOOKUP(AP$4,'Tüpoloogia tabel'!$C$1:$T$51,MATCH($A254,'Tüpoloogia tabel'!$C$1:$T$1,0),FALSE)</f>
        <v>2</v>
      </c>
      <c r="AQ254" s="221">
        <f>VLOOKUP(AQ$4,'Tüpoloogia tabel'!$C$1:$T$51,MATCH($A254,'Tüpoloogia tabel'!$C$1:$T$1,0),FALSE)</f>
        <v>2.9000000000000021</v>
      </c>
      <c r="AR254" s="222">
        <f>VLOOKUP(AR$4,'Tüpoloogia tabel'!$C$1:$T$51,MATCH($A254,'Tüpoloogia tabel'!$C$1:$T$1,0),FALSE)</f>
        <v>1.17</v>
      </c>
      <c r="AS254" s="222">
        <f>VLOOKUP(AS$4,'Tüpoloogia tabel'!$C$1:$T$51,MATCH($A254,'Tüpoloogia tabel'!$C$1:$T$1,0),FALSE)</f>
        <v>0.49</v>
      </c>
      <c r="AT254" s="222">
        <f>VLOOKUP(AT$4,'Tüpoloogia tabel'!$C$1:$T$51,MATCH($A254,'Tüpoloogia tabel'!$C$1:$T$1,0),FALSE)</f>
        <v>0.49</v>
      </c>
      <c r="AU254" s="222">
        <f>VLOOKUP(AU$4,'Tüpoloogia tabel'!$C$1:$T$51,MATCH($A254,'Tüpoloogia tabel'!$C$1:$T$1,0),FALSE)</f>
        <v>0.15</v>
      </c>
      <c r="AV254" s="222">
        <f>VLOOKUP(AV$4,'Tüpoloogia tabel'!$C$1:$T$51,MATCH($A254,'Tüpoloogia tabel'!$C$1:$T$1,0),FALSE)</f>
        <v>0.5</v>
      </c>
      <c r="AW254" s="222">
        <f>VLOOKUP(AW$4,'Tüpoloogia tabel'!$C$1:$T$51,MATCH($A254,'Tüpoloogia tabel'!$C$1:$T$1,0),FALSE)</f>
        <v>0.77</v>
      </c>
      <c r="AX254" s="222">
        <f>VLOOKUP(AX$4,'Tüpoloogia tabel'!$C$1:$T$51,MATCH($A254,'Tüpoloogia tabel'!$C$1:$T$1,0),FALSE)</f>
        <v>1.03</v>
      </c>
      <c r="AY254" s="222">
        <f>VLOOKUP(AY$4,'Tüpoloogia tabel'!$C$1:$T$51,MATCH($A254,'Tüpoloogia tabel'!$C$1:$T$1,0),FALSE)</f>
        <v>7.0000000000000007E-2</v>
      </c>
      <c r="AZ254" s="222">
        <f>VLOOKUP(AZ$4,'Tüpoloogia tabel'!$C$1:$T$51,MATCH($A254,'Tüpoloogia tabel'!$C$1:$T$1,0),FALSE)</f>
        <v>6.1</v>
      </c>
      <c r="BA254" s="233">
        <f>VLOOKUP(BA$4,'Tüpoloogia tabel'!$C$1:$T$51,MATCH($A254,'Tüpoloogia tabel'!$C$1:$T$1,0),FALSE)</f>
        <v>0.25</v>
      </c>
      <c r="BB254" s="233">
        <f>VLOOKUP(BB$4,'Tüpoloogia tabel'!$C$1:$T$51,MATCH($A254,'Tüpoloogia tabel'!$C$1:$T$1,0),FALSE)</f>
        <v>0.4</v>
      </c>
      <c r="BC254" s="233">
        <f>VLOOKUP(BC$4,'Tüpoloogia tabel'!$C$1:$T$51,MATCH($A254,'Tüpoloogia tabel'!$C$1:$T$1,0),FALSE)</f>
        <v>0.35</v>
      </c>
      <c r="BD254" s="233">
        <f>VLOOKUP(BD$4,'Tüpoloogia tabel'!$C$1:$T$51,MATCH($A254,'Tüpoloogia tabel'!$C$1:$T$1,0),FALSE)</f>
        <v>0.25</v>
      </c>
      <c r="BE254" s="233">
        <f>VLOOKUP(BE$4,'Tüpoloogia tabel'!$C$1:$T$51,MATCH($A254,'Tüpoloogia tabel'!$C$1:$T$1,0),FALSE)</f>
        <v>0.22</v>
      </c>
      <c r="BF254" s="222">
        <f>VLOOKUP(BF$4,'Tüpoloogia tabel'!$C$1:$T$51,MATCH($A254,'Tüpoloogia tabel'!$C$1:$T$1,0),FALSE)</f>
        <v>1.7999999999999985</v>
      </c>
      <c r="BG254" s="222">
        <f>VLOOKUP(BG$4,'Tüpoloogia tabel'!$C$1:$T$51,MATCH($A254,'Tüpoloogia tabel'!$C$1:$T$1,0),FALSE)</f>
        <v>2.2000000000000015</v>
      </c>
      <c r="BH254" s="222">
        <f>VLOOKUP(BH$4,'Tüpoloogia tabel'!$C$1:$T$51,MATCH($A254,'Tüpoloogia tabel'!$C$1:$T$1,0),FALSE)</f>
        <v>1.4600000000000006</v>
      </c>
      <c r="BI254" s="222">
        <f>VLOOKUP(BI$4,'Tüpoloogia tabel'!$C$1:$T$51,MATCH($A254,'Tüpoloogia tabel'!$C$1:$T$1,0),FALSE)</f>
        <v>1.5793333333333326</v>
      </c>
      <c r="BJ254" s="222">
        <f>VLOOKUP(BJ$4,'Tüpoloogia tabel'!$C$1:$T$51,MATCH($A254,'Tüpoloogia tabel'!$C$1:$T$1,0),FALSE)</f>
        <v>0.8</v>
      </c>
      <c r="BK254" s="222">
        <f>VLOOKUP(BK$4,'Tüpoloogia tabel'!$C$1:$T$51,MATCH($A254,'Tüpoloogia tabel'!$C$1:$T$1,0),FALSE)</f>
        <v>2.0649999999999999</v>
      </c>
      <c r="BL254" s="223">
        <f t="shared" si="258"/>
        <v>27386.621227454052</v>
      </c>
      <c r="BM254" s="220">
        <v>4</v>
      </c>
      <c r="BN254" s="220">
        <v>0</v>
      </c>
      <c r="BO254" s="220">
        <f t="shared" si="259"/>
        <v>50</v>
      </c>
      <c r="BP254" s="224">
        <f t="shared" si="260"/>
        <v>321.61666666666673</v>
      </c>
      <c r="BQ254" s="224">
        <f t="shared" ref="BQ254:BS254" si="336">BP254</f>
        <v>321.61666666666673</v>
      </c>
      <c r="BR254" s="224">
        <f t="shared" si="336"/>
        <v>321.61666666666673</v>
      </c>
      <c r="BS254" s="224">
        <f t="shared" si="336"/>
        <v>321.61666666666673</v>
      </c>
      <c r="BT254" s="224">
        <f t="shared" si="262"/>
        <v>1286.4666666666669</v>
      </c>
      <c r="BU254" s="224">
        <f t="shared" si="263"/>
        <v>6248.1617647058829</v>
      </c>
      <c r="BV254" s="224">
        <f t="shared" si="264"/>
        <v>6594.2989951912441</v>
      </c>
      <c r="BW254" s="217">
        <f t="shared" si="265"/>
        <v>8309.713713977113</v>
      </c>
      <c r="BX254" s="223">
        <f t="shared" si="266"/>
        <v>3.4747527845860566</v>
      </c>
      <c r="BY254" s="223">
        <f t="shared" si="322"/>
        <v>4190.5518582107843</v>
      </c>
      <c r="BZ254" s="223">
        <f t="shared" si="306"/>
        <v>39886.88679964195</v>
      </c>
      <c r="CA254" s="223">
        <f t="shared" si="307"/>
        <v>31577.173085664836</v>
      </c>
      <c r="CB254" s="225">
        <f t="shared" si="267"/>
        <v>4.0696166621342069</v>
      </c>
    </row>
    <row r="255" spans="1:80" s="219" customFormat="1" x14ac:dyDescent="0.25">
      <c r="A255" s="258" t="s">
        <v>477</v>
      </c>
      <c r="B255" s="259" t="s">
        <v>783</v>
      </c>
      <c r="C255" s="259" t="s">
        <v>463</v>
      </c>
      <c r="D255" s="260">
        <v>1</v>
      </c>
      <c r="E255" s="260">
        <v>1</v>
      </c>
      <c r="F255" s="261"/>
      <c r="G255" s="262">
        <f>(VLOOKUP(G$4,'Tüpoloogia tabel'!$C$1:$T$51,MATCH($A255,'Tüpoloogia tabel'!$C$1:$T$1,0),FALSE))*D255</f>
        <v>195.45255813953486</v>
      </c>
      <c r="H255" s="262">
        <f>(VLOOKUP(H$4,'Tüpoloogia tabel'!$C$1:$T$51,MATCH($A255,'Tüpoloogia tabel'!$C$1:$T$1,0),FALSE))*D255*E255</f>
        <v>2.8070155038759692</v>
      </c>
      <c r="I255" s="262">
        <f>(VLOOKUP(I$4,'Tüpoloogia tabel'!$C$1:$T$51,MATCH($A255,'Tüpoloogia tabel'!$C$1:$T$1,0),FALSE))*D255*E255</f>
        <v>8.7106330749353997</v>
      </c>
      <c r="J255" s="262">
        <f>(VLOOKUP(J$4,'Tüpoloogia tabel'!$C$1:$T$51,MATCH($A255,'Tüpoloogia tabel'!$C$1:$T$1,0),FALSE))*D255*E255</f>
        <v>198.25239405684746</v>
      </c>
      <c r="K255" s="262">
        <f>(VLOOKUP(K$4,'Tüpoloogia tabel'!$C$1:$T$51,MATCH($A255,'Tüpoloogia tabel'!$C$1:$T$1,0),FALSE))*D255*E255</f>
        <v>163.30225452196382</v>
      </c>
      <c r="L255" s="263">
        <f>VLOOKUP(L$4,'Tüpoloogia tabel'!$C$1:$T$51,MATCH($A255,'Tüpoloogia tabel'!$C$1:$T$1,0),FALSE)</f>
        <v>9.3023255813953494</v>
      </c>
      <c r="M255" s="264">
        <f>VLOOKUP(M$4,'Tüpoloogia tabel'!$C$1:$T$51,MATCH($A255,'Tüpoloogia tabel'!$C$1:$T$1,0),FALSE)</f>
        <v>55.813953488372093</v>
      </c>
      <c r="N255" s="264">
        <f>VLOOKUP(N$4,'Tüpoloogia tabel'!$C$1:$T$51,MATCH($A255,'Tüpoloogia tabel'!$C$1:$T$1,0),FALSE)</f>
        <v>100</v>
      </c>
      <c r="O255" s="265">
        <f>VLOOKUP(O$4,'Tüpoloogia tabel'!$C$1:$T$51,MATCH($A255,'Tüpoloogia tabel'!$C$1:$T$1,0),FALSE)</f>
        <v>0.22858037816556093</v>
      </c>
      <c r="P255" s="264">
        <f>VLOOKUP(P$4,'Tüpoloogia tabel'!$C$1:$T$51,MATCH($A255,'Tüpoloogia tabel'!$C$1:$T$1,0),FALSE)</f>
        <v>37.209302325581397</v>
      </c>
      <c r="Q255" s="345">
        <f t="shared" si="251"/>
        <v>106.84430107526885</v>
      </c>
      <c r="R255" s="346">
        <f t="shared" si="304"/>
        <v>78.461790330648853</v>
      </c>
      <c r="S255" s="347">
        <f t="shared" si="252"/>
        <v>195.45255813953486</v>
      </c>
      <c r="T255" s="346">
        <f t="shared" si="253"/>
        <v>195.45255813953486</v>
      </c>
      <c r="U255" s="348">
        <f t="shared" si="254"/>
        <v>3.9600000000000004</v>
      </c>
      <c r="V255" s="349">
        <f t="shared" si="255"/>
        <v>24.422510744620002</v>
      </c>
      <c r="W255" s="350">
        <f t="shared" si="256"/>
        <v>3.4807820800608926</v>
      </c>
      <c r="X255" s="264">
        <f>VLOOKUP(X$4,'Tüpoloogia tabel'!$C$1:$T$51,MATCH($A255,'Tüpoloogia tabel'!$C$1:$T$1,0),FALSE)</f>
        <v>210.5</v>
      </c>
      <c r="Y255" s="264">
        <f>VLOOKUP(Y$4,'Tüpoloogia tabel'!$C$1:$T$51,MATCH($A255,'Tüpoloogia tabel'!$C$1:$T$1,0),FALSE)</f>
        <v>147.72222222222223</v>
      </c>
      <c r="Z255" s="268">
        <f>VLOOKUP(Z$4,'Tüpoloogia tabel'!$C$1:$T$51,MATCH($A255,'Tüpoloogia tabel'!$C$1:$T$1,0),FALSE)</f>
        <v>34.888888888888886</v>
      </c>
      <c r="AA255" s="269"/>
      <c r="AB255" s="269"/>
      <c r="AC255" s="262">
        <f>VLOOKUP(AC$4,'Tüpoloogia tabel'!$C$1:$T$51,MATCH($A255,'Tüpoloogia tabel'!$C$1:$T$1,0),FALSE)</f>
        <v>3.2531782945736434</v>
      </c>
      <c r="AD255" s="262">
        <f>VLOOKUP(AD$4,'Tüpoloogia tabel'!$C$1:$T$51,MATCH($A255,'Tüpoloogia tabel'!$C$1:$T$1,0),FALSE)</f>
        <v>2.5</v>
      </c>
      <c r="AE255" s="262">
        <f>VLOOKUP(AE$4,'Tüpoloogia tabel'!$C$1:$T$51,MATCH($A255,'Tüpoloogia tabel'!$C$1:$T$1,0),FALSE)</f>
        <v>2.2000000000000002</v>
      </c>
      <c r="AF255" s="262">
        <f>VLOOKUP(AF$4,'Tüpoloogia tabel'!$C$1:$T$51,MATCH($A255,'Tüpoloogia tabel'!$C$1:$T$1,0),FALSE)</f>
        <v>12.640967741935485</v>
      </c>
      <c r="AG255" s="262">
        <f>VLOOKUP(AG$4,'Tüpoloogia tabel'!$C$1:$T$51,MATCH($A255,'Tüpoloogia tabel'!$C$1:$T$1,0),FALSE)</f>
        <v>16.312473118279577</v>
      </c>
      <c r="AH255" s="262">
        <f>(VLOOKUP(AH$4,'Tüpoloogia tabel'!$C$1:$T$51,MATCH($A255,'Tüpoloogia tabel'!$C$1:$T$1,0),FALSE))*E255</f>
        <v>2.5</v>
      </c>
      <c r="AI255" s="262">
        <f>(VLOOKUP(AI$4,'Tüpoloogia tabel'!$C$1:$T$51,MATCH($A255,'Tüpoloogia tabel'!$C$1:$T$1,0),FALSE))*D255*E255</f>
        <v>488.63139534883715</v>
      </c>
      <c r="AJ255" s="262">
        <f t="shared" si="257"/>
        <v>57.906881720430121</v>
      </c>
      <c r="AK255" s="262">
        <f>VLOOKUP(AK$4,'Tüpoloogia tabel'!$C$1:$T$51,MATCH($A255,'Tüpoloogia tabel'!$C$1:$T$1,0),FALSE)</f>
        <v>1</v>
      </c>
      <c r="AL255" s="262">
        <f>VLOOKUP(AL$4,'Tüpoloogia tabel'!$C$1:$T$51,MATCH($A255,'Tüpoloogia tabel'!$C$1:$T$1,0),FALSE)</f>
        <v>0.9</v>
      </c>
      <c r="AM255" s="262">
        <f>VLOOKUP(AM$4,'Tüpoloogia tabel'!$C$1:$T$51,MATCH($A255,'Tüpoloogia tabel'!$C$1:$T$1,0),FALSE)</f>
        <v>0.7</v>
      </c>
      <c r="AN255" s="262">
        <f>VLOOKUP(AN$4,'Tüpoloogia tabel'!$C$1:$T$51,MATCH($A255,'Tüpoloogia tabel'!$C$1:$T$1,0),FALSE)</f>
        <v>0.7</v>
      </c>
      <c r="AO255" s="262">
        <f>VLOOKUP(AO$4,'Tüpoloogia tabel'!$C$1:$T$51,MATCH($A255,'Tüpoloogia tabel'!$C$1:$T$1,0),FALSE)</f>
        <v>1</v>
      </c>
      <c r="AP255" s="262">
        <f>VLOOKUP(AP$4,'Tüpoloogia tabel'!$C$1:$T$51,MATCH($A255,'Tüpoloogia tabel'!$C$1:$T$1,0),FALSE)</f>
        <v>2</v>
      </c>
      <c r="AQ255" s="262">
        <f>VLOOKUP(AQ$4,'Tüpoloogia tabel'!$C$1:$T$51,MATCH($A255,'Tüpoloogia tabel'!$C$1:$T$1,0),FALSE)</f>
        <v>2.899999999999999</v>
      </c>
      <c r="AR255" s="270">
        <f>VLOOKUP(AR$4,'Tüpoloogia tabel'!$C$1:$T$51,MATCH($A255,'Tüpoloogia tabel'!$C$1:$T$1,0),FALSE)</f>
        <v>1.17</v>
      </c>
      <c r="AS255" s="270">
        <f>VLOOKUP(AS$4,'Tüpoloogia tabel'!$C$1:$T$51,MATCH($A255,'Tüpoloogia tabel'!$C$1:$T$1,0),FALSE)</f>
        <v>0.49</v>
      </c>
      <c r="AT255" s="270">
        <f>VLOOKUP(AT$4,'Tüpoloogia tabel'!$C$1:$T$51,MATCH($A255,'Tüpoloogia tabel'!$C$1:$T$1,0),FALSE)</f>
        <v>0.49</v>
      </c>
      <c r="AU255" s="270">
        <f>VLOOKUP(AU$4,'Tüpoloogia tabel'!$C$1:$T$51,MATCH($A255,'Tüpoloogia tabel'!$C$1:$T$1,0),FALSE)</f>
        <v>0.15</v>
      </c>
      <c r="AV255" s="270">
        <f>VLOOKUP(AV$4,'Tüpoloogia tabel'!$C$1:$T$51,MATCH($A255,'Tüpoloogia tabel'!$C$1:$T$1,0),FALSE)</f>
        <v>0.5</v>
      </c>
      <c r="AW255" s="270">
        <f>VLOOKUP(AW$4,'Tüpoloogia tabel'!$C$1:$T$51,MATCH($A255,'Tüpoloogia tabel'!$C$1:$T$1,0),FALSE)</f>
        <v>0.77</v>
      </c>
      <c r="AX255" s="270">
        <f>VLOOKUP(AX$4,'Tüpoloogia tabel'!$C$1:$T$51,MATCH($A255,'Tüpoloogia tabel'!$C$1:$T$1,0),FALSE)</f>
        <v>1.03</v>
      </c>
      <c r="AY255" s="270">
        <f>VLOOKUP(AY$4,'Tüpoloogia tabel'!$C$1:$T$51,MATCH($A255,'Tüpoloogia tabel'!$C$1:$T$1,0),FALSE)</f>
        <v>7.0000000000000007E-2</v>
      </c>
      <c r="AZ255" s="270">
        <f>VLOOKUP(AZ$4,'Tüpoloogia tabel'!$C$1:$T$51,MATCH($A255,'Tüpoloogia tabel'!$C$1:$T$1,0),FALSE)</f>
        <v>3.2</v>
      </c>
      <c r="BA255" s="271">
        <f>VLOOKUP(BA$4,'Tüpoloogia tabel'!$C$1:$T$51,MATCH($A255,'Tüpoloogia tabel'!$C$1:$T$1,0),FALSE)</f>
        <v>0.25</v>
      </c>
      <c r="BB255" s="271">
        <f>VLOOKUP(BB$4,'Tüpoloogia tabel'!$C$1:$T$51,MATCH($A255,'Tüpoloogia tabel'!$C$1:$T$1,0),FALSE)</f>
        <v>0.5</v>
      </c>
      <c r="BC255" s="271">
        <f>VLOOKUP(BC$4,'Tüpoloogia tabel'!$C$1:$T$51,MATCH($A255,'Tüpoloogia tabel'!$C$1:$T$1,0),FALSE)</f>
        <v>0.35</v>
      </c>
      <c r="BD255" s="271">
        <f>VLOOKUP(BD$4,'Tüpoloogia tabel'!$C$1:$T$51,MATCH($A255,'Tüpoloogia tabel'!$C$1:$T$1,0),FALSE)</f>
        <v>0.25</v>
      </c>
      <c r="BE255" s="271">
        <f>VLOOKUP(BE$4,'Tüpoloogia tabel'!$C$1:$T$51,MATCH($A255,'Tüpoloogia tabel'!$C$1:$T$1,0),FALSE)</f>
        <v>0.22000000000000008</v>
      </c>
      <c r="BF255" s="270">
        <f>VLOOKUP(BF$4,'Tüpoloogia tabel'!$C$1:$T$51,MATCH($A255,'Tüpoloogia tabel'!$C$1:$T$1,0),FALSE)</f>
        <v>1.8</v>
      </c>
      <c r="BG255" s="270">
        <f>VLOOKUP(BG$4,'Tüpoloogia tabel'!$C$1:$T$51,MATCH($A255,'Tüpoloogia tabel'!$C$1:$T$1,0),FALSE)</f>
        <v>2.2000000000000002</v>
      </c>
      <c r="BH255" s="270">
        <f>VLOOKUP(BH$4,'Tüpoloogia tabel'!$C$1:$T$51,MATCH($A255,'Tüpoloogia tabel'!$C$1:$T$1,0),FALSE)</f>
        <v>1.4600000000000004</v>
      </c>
      <c r="BI255" s="270">
        <f>VLOOKUP(BI$4,'Tüpoloogia tabel'!$C$1:$T$51,MATCH($A255,'Tüpoloogia tabel'!$C$1:$T$1,0),FALSE)</f>
        <v>1.5793333333333337</v>
      </c>
      <c r="BJ255" s="270">
        <f>VLOOKUP(BJ$4,'Tüpoloogia tabel'!$C$1:$T$51,MATCH($A255,'Tüpoloogia tabel'!$C$1:$T$1,0),FALSE)</f>
        <v>0.8</v>
      </c>
      <c r="BK255" s="270">
        <f>VLOOKUP(BK$4,'Tüpoloogia tabel'!$C$1:$T$51,MATCH($A255,'Tüpoloogia tabel'!$C$1:$T$1,0),FALSE)</f>
        <v>2.0649999999999999</v>
      </c>
      <c r="BL255" s="266">
        <f t="shared" si="258"/>
        <v>445.50865376868262</v>
      </c>
      <c r="BM255" s="219">
        <v>4</v>
      </c>
      <c r="BN255" s="219">
        <v>0</v>
      </c>
      <c r="BO255" s="219">
        <f t="shared" si="259"/>
        <v>10</v>
      </c>
      <c r="BP255" s="267">
        <f t="shared" si="260"/>
        <v>57.906881720430121</v>
      </c>
      <c r="BQ255" s="267">
        <f t="shared" ref="BQ255:BS255" si="337">BP255</f>
        <v>57.906881720430121</v>
      </c>
      <c r="BR255" s="267">
        <f t="shared" si="337"/>
        <v>57.906881720430121</v>
      </c>
      <c r="BS255" s="267">
        <f t="shared" si="337"/>
        <v>57.906881720430121</v>
      </c>
      <c r="BT255" s="267">
        <f t="shared" si="262"/>
        <v>0</v>
      </c>
      <c r="BU255" s="267">
        <f t="shared" si="263"/>
        <v>24.2765826873385</v>
      </c>
      <c r="BV255" s="267">
        <f t="shared" si="264"/>
        <v>32.191557181147637</v>
      </c>
      <c r="BW255" s="217">
        <f t="shared" si="265"/>
        <v>104.39306551472502</v>
      </c>
      <c r="BX255" s="266">
        <f t="shared" si="266"/>
        <v>1.5354761102974157E-2</v>
      </c>
      <c r="BY255" s="266">
        <f t="shared" si="322"/>
        <v>18.517841890186833</v>
      </c>
      <c r="BZ255" s="266">
        <f t="shared" si="306"/>
        <v>568.4195611735945</v>
      </c>
      <c r="CA255" s="266">
        <f t="shared" si="307"/>
        <v>464.02649565886946</v>
      </c>
      <c r="CB255" s="272">
        <f t="shared" si="267"/>
        <v>2.8415192246868757</v>
      </c>
    </row>
    <row r="256" spans="1:80" x14ac:dyDescent="0.25">
      <c r="A256" s="248" t="s">
        <v>477</v>
      </c>
      <c r="B256" s="231" t="s">
        <v>784</v>
      </c>
      <c r="C256" s="231" t="s">
        <v>463</v>
      </c>
      <c r="D256" s="249">
        <v>1</v>
      </c>
      <c r="E256" s="249">
        <v>2</v>
      </c>
      <c r="F256" s="250"/>
      <c r="G256" s="15">
        <f>(VLOOKUP(G$4,'Tüpoloogia tabel'!$C$1:$T$51,MATCH($A256,'Tüpoloogia tabel'!$C$1:$T$1,0),FALSE))*D256</f>
        <v>195.45255813953486</v>
      </c>
      <c r="H256" s="15">
        <f>(VLOOKUP(H$4,'Tüpoloogia tabel'!$C$1:$T$51,MATCH($A256,'Tüpoloogia tabel'!$C$1:$T$1,0),FALSE))*D256*E256</f>
        <v>5.6140310077519384</v>
      </c>
      <c r="I256" s="15">
        <f>(VLOOKUP(I$4,'Tüpoloogia tabel'!$C$1:$T$51,MATCH($A256,'Tüpoloogia tabel'!$C$1:$T$1,0),FALSE))*D256*E256</f>
        <v>17.421266149870799</v>
      </c>
      <c r="J256" s="15">
        <f>(VLOOKUP(J$4,'Tüpoloogia tabel'!$C$1:$T$51,MATCH($A256,'Tüpoloogia tabel'!$C$1:$T$1,0),FALSE))*D256*E256</f>
        <v>396.50478811369493</v>
      </c>
      <c r="K256" s="15">
        <f>(VLOOKUP(K$4,'Tüpoloogia tabel'!$C$1:$T$51,MATCH($A256,'Tüpoloogia tabel'!$C$1:$T$1,0),FALSE))*D256*E256</f>
        <v>326.60450904392764</v>
      </c>
      <c r="L256" s="244">
        <f>VLOOKUP(L$4,'Tüpoloogia tabel'!$C$1:$T$51,MATCH($A256,'Tüpoloogia tabel'!$C$1:$T$1,0),FALSE)</f>
        <v>9.3023255813953494</v>
      </c>
      <c r="M256" s="228">
        <f>VLOOKUP(M$4,'Tüpoloogia tabel'!$C$1:$T$51,MATCH($A256,'Tüpoloogia tabel'!$C$1:$T$1,0),FALSE)</f>
        <v>55.813953488372093</v>
      </c>
      <c r="N256" s="228">
        <f>VLOOKUP(N$4,'Tüpoloogia tabel'!$C$1:$T$51,MATCH($A256,'Tüpoloogia tabel'!$C$1:$T$1,0),FALSE)</f>
        <v>100</v>
      </c>
      <c r="O256" s="245">
        <f>VLOOKUP(O$4,'Tüpoloogia tabel'!$C$1:$T$51,MATCH($A256,'Tüpoloogia tabel'!$C$1:$T$1,0),FALSE)</f>
        <v>0.22858037816556093</v>
      </c>
      <c r="P256" s="228">
        <f>VLOOKUP(P$4,'Tüpoloogia tabel'!$C$1:$T$51,MATCH($A256,'Tüpoloogia tabel'!$C$1:$T$1,0),FALSE)</f>
        <v>37.209302325581397</v>
      </c>
      <c r="Q256" s="335">
        <f t="shared" si="251"/>
        <v>376.81333333333345</v>
      </c>
      <c r="R256" s="336">
        <f t="shared" si="304"/>
        <v>286.72119910217452</v>
      </c>
      <c r="S256" s="14">
        <f t="shared" si="252"/>
        <v>195.45255813953486</v>
      </c>
      <c r="T256" s="336">
        <f t="shared" si="253"/>
        <v>195.45255813953486</v>
      </c>
      <c r="U256" s="4">
        <f t="shared" si="254"/>
        <v>3.9600000000000004</v>
      </c>
      <c r="V256" s="337">
        <f t="shared" si="255"/>
        <v>86.132134231158929</v>
      </c>
      <c r="W256" s="338">
        <f t="shared" si="256"/>
        <v>3.2405510265133519</v>
      </c>
      <c r="X256" s="228">
        <f>VLOOKUP(X$4,'Tüpoloogia tabel'!$C$1:$T$51,MATCH($A256,'Tüpoloogia tabel'!$C$1:$T$1,0),FALSE)</f>
        <v>210.5</v>
      </c>
      <c r="Y256" s="228">
        <f>VLOOKUP(Y$4,'Tüpoloogia tabel'!$C$1:$T$51,MATCH($A256,'Tüpoloogia tabel'!$C$1:$T$1,0),FALSE)</f>
        <v>147.72222222222223</v>
      </c>
      <c r="Z256" s="229">
        <f>VLOOKUP(Z$4,'Tüpoloogia tabel'!$C$1:$T$51,MATCH($A256,'Tüpoloogia tabel'!$C$1:$T$1,0),FALSE)</f>
        <v>34.888888888888886</v>
      </c>
      <c r="AA256" s="235"/>
      <c r="AB256" s="235"/>
      <c r="AC256" s="15">
        <f>VLOOKUP(AC$4,'Tüpoloogia tabel'!$C$1:$T$51,MATCH($A256,'Tüpoloogia tabel'!$C$1:$T$1,0),FALSE)</f>
        <v>3.2531782945736434</v>
      </c>
      <c r="AD256" s="15">
        <f>VLOOKUP(AD$4,'Tüpoloogia tabel'!$C$1:$T$51,MATCH($A256,'Tüpoloogia tabel'!$C$1:$T$1,0),FALSE)</f>
        <v>2.5</v>
      </c>
      <c r="AE256" s="15">
        <f>VLOOKUP(AE$4,'Tüpoloogia tabel'!$C$1:$T$51,MATCH($A256,'Tüpoloogia tabel'!$C$1:$T$1,0),FALSE)</f>
        <v>2.2000000000000002</v>
      </c>
      <c r="AF256" s="15">
        <f>VLOOKUP(AF$4,'Tüpoloogia tabel'!$C$1:$T$51,MATCH($A256,'Tüpoloogia tabel'!$C$1:$T$1,0),FALSE)</f>
        <v>12.640967741935485</v>
      </c>
      <c r="AG256" s="15">
        <f>VLOOKUP(AG$4,'Tüpoloogia tabel'!$C$1:$T$51,MATCH($A256,'Tüpoloogia tabel'!$C$1:$T$1,0),FALSE)</f>
        <v>16.312473118279577</v>
      </c>
      <c r="AH256" s="15">
        <f>(VLOOKUP(AH$4,'Tüpoloogia tabel'!$C$1:$T$51,MATCH($A256,'Tüpoloogia tabel'!$C$1:$T$1,0),FALSE))*E256</f>
        <v>5</v>
      </c>
      <c r="AI256" s="15">
        <f>(VLOOKUP(AI$4,'Tüpoloogia tabel'!$C$1:$T$51,MATCH($A256,'Tüpoloogia tabel'!$C$1:$T$1,0),FALSE))*D256*E256</f>
        <v>977.26279069767429</v>
      </c>
      <c r="AJ256" s="15">
        <f t="shared" si="257"/>
        <v>57.906881720430121</v>
      </c>
      <c r="AK256" s="15">
        <f>VLOOKUP(AK$4,'Tüpoloogia tabel'!$C$1:$T$51,MATCH($A256,'Tüpoloogia tabel'!$C$1:$T$1,0),FALSE)</f>
        <v>1</v>
      </c>
      <c r="AL256" s="15">
        <f>VLOOKUP(AL$4,'Tüpoloogia tabel'!$C$1:$T$51,MATCH($A256,'Tüpoloogia tabel'!$C$1:$T$1,0),FALSE)</f>
        <v>0.9</v>
      </c>
      <c r="AM256" s="15">
        <f>VLOOKUP(AM$4,'Tüpoloogia tabel'!$C$1:$T$51,MATCH($A256,'Tüpoloogia tabel'!$C$1:$T$1,0),FALSE)</f>
        <v>0.7</v>
      </c>
      <c r="AN256" s="15">
        <f>VLOOKUP(AN$4,'Tüpoloogia tabel'!$C$1:$T$51,MATCH($A256,'Tüpoloogia tabel'!$C$1:$T$1,0),FALSE)</f>
        <v>0.7</v>
      </c>
      <c r="AO256" s="15">
        <f>VLOOKUP(AO$4,'Tüpoloogia tabel'!$C$1:$T$51,MATCH($A256,'Tüpoloogia tabel'!$C$1:$T$1,0),FALSE)</f>
        <v>1</v>
      </c>
      <c r="AP256" s="15">
        <f>VLOOKUP(AP$4,'Tüpoloogia tabel'!$C$1:$T$51,MATCH($A256,'Tüpoloogia tabel'!$C$1:$T$1,0),FALSE)</f>
        <v>2</v>
      </c>
      <c r="AQ256" s="15">
        <f>VLOOKUP(AQ$4,'Tüpoloogia tabel'!$C$1:$T$51,MATCH($A256,'Tüpoloogia tabel'!$C$1:$T$1,0),FALSE)</f>
        <v>2.899999999999999</v>
      </c>
      <c r="AR256" s="16">
        <f>VLOOKUP(AR$4,'Tüpoloogia tabel'!$C$1:$T$51,MATCH($A256,'Tüpoloogia tabel'!$C$1:$T$1,0),FALSE)</f>
        <v>1.17</v>
      </c>
      <c r="AS256" s="16">
        <f>VLOOKUP(AS$4,'Tüpoloogia tabel'!$C$1:$T$51,MATCH($A256,'Tüpoloogia tabel'!$C$1:$T$1,0),FALSE)</f>
        <v>0.49</v>
      </c>
      <c r="AT256" s="16">
        <f>VLOOKUP(AT$4,'Tüpoloogia tabel'!$C$1:$T$51,MATCH($A256,'Tüpoloogia tabel'!$C$1:$T$1,0),FALSE)</f>
        <v>0.49</v>
      </c>
      <c r="AU256" s="16">
        <f>VLOOKUP(AU$4,'Tüpoloogia tabel'!$C$1:$T$51,MATCH($A256,'Tüpoloogia tabel'!$C$1:$T$1,0),FALSE)</f>
        <v>0.15</v>
      </c>
      <c r="AV256" s="16">
        <f>VLOOKUP(AV$4,'Tüpoloogia tabel'!$C$1:$T$51,MATCH($A256,'Tüpoloogia tabel'!$C$1:$T$1,0),FALSE)</f>
        <v>0.5</v>
      </c>
      <c r="AW256" s="16">
        <f>VLOOKUP(AW$4,'Tüpoloogia tabel'!$C$1:$T$51,MATCH($A256,'Tüpoloogia tabel'!$C$1:$T$1,0),FALSE)</f>
        <v>0.77</v>
      </c>
      <c r="AX256" s="16">
        <f>VLOOKUP(AX$4,'Tüpoloogia tabel'!$C$1:$T$51,MATCH($A256,'Tüpoloogia tabel'!$C$1:$T$1,0),FALSE)</f>
        <v>1.03</v>
      </c>
      <c r="AY256" s="16">
        <f>VLOOKUP(AY$4,'Tüpoloogia tabel'!$C$1:$T$51,MATCH($A256,'Tüpoloogia tabel'!$C$1:$T$1,0),FALSE)</f>
        <v>7.0000000000000007E-2</v>
      </c>
      <c r="AZ256" s="16">
        <f>VLOOKUP(AZ$4,'Tüpoloogia tabel'!$C$1:$T$51,MATCH($A256,'Tüpoloogia tabel'!$C$1:$T$1,0),FALSE)</f>
        <v>3.2</v>
      </c>
      <c r="BA256" s="232">
        <f>VLOOKUP(BA$4,'Tüpoloogia tabel'!$C$1:$T$51,MATCH($A256,'Tüpoloogia tabel'!$C$1:$T$1,0),FALSE)</f>
        <v>0.25</v>
      </c>
      <c r="BB256" s="232">
        <f>VLOOKUP(BB$4,'Tüpoloogia tabel'!$C$1:$T$51,MATCH($A256,'Tüpoloogia tabel'!$C$1:$T$1,0),FALSE)</f>
        <v>0.5</v>
      </c>
      <c r="BC256" s="232">
        <f>VLOOKUP(BC$4,'Tüpoloogia tabel'!$C$1:$T$51,MATCH($A256,'Tüpoloogia tabel'!$C$1:$T$1,0),FALSE)</f>
        <v>0.35</v>
      </c>
      <c r="BD256" s="232">
        <f>VLOOKUP(BD$4,'Tüpoloogia tabel'!$C$1:$T$51,MATCH($A256,'Tüpoloogia tabel'!$C$1:$T$1,0),FALSE)</f>
        <v>0.25</v>
      </c>
      <c r="BE256" s="232">
        <f>VLOOKUP(BE$4,'Tüpoloogia tabel'!$C$1:$T$51,MATCH($A256,'Tüpoloogia tabel'!$C$1:$T$1,0),FALSE)</f>
        <v>0.22000000000000008</v>
      </c>
      <c r="BF256" s="16">
        <f>VLOOKUP(BF$4,'Tüpoloogia tabel'!$C$1:$T$51,MATCH($A256,'Tüpoloogia tabel'!$C$1:$T$1,0),FALSE)</f>
        <v>1.8</v>
      </c>
      <c r="BG256" s="16">
        <f>VLOOKUP(BG$4,'Tüpoloogia tabel'!$C$1:$T$51,MATCH($A256,'Tüpoloogia tabel'!$C$1:$T$1,0),FALSE)</f>
        <v>2.2000000000000002</v>
      </c>
      <c r="BH256" s="16">
        <f>VLOOKUP(BH$4,'Tüpoloogia tabel'!$C$1:$T$51,MATCH($A256,'Tüpoloogia tabel'!$C$1:$T$1,0),FALSE)</f>
        <v>1.4600000000000004</v>
      </c>
      <c r="BI256" s="16">
        <f>VLOOKUP(BI$4,'Tüpoloogia tabel'!$C$1:$T$51,MATCH($A256,'Tüpoloogia tabel'!$C$1:$T$1,0),FALSE)</f>
        <v>1.5793333333333337</v>
      </c>
      <c r="BJ256" s="16">
        <f>VLOOKUP(BJ$4,'Tüpoloogia tabel'!$C$1:$T$51,MATCH($A256,'Tüpoloogia tabel'!$C$1:$T$1,0),FALSE)</f>
        <v>0.8</v>
      </c>
      <c r="BK256" s="16">
        <f>VLOOKUP(BK$4,'Tüpoloogia tabel'!$C$1:$T$51,MATCH($A256,'Tüpoloogia tabel'!$C$1:$T$1,0),FALSE)</f>
        <v>2.0649999999999999</v>
      </c>
      <c r="BL256" s="216">
        <f t="shared" si="258"/>
        <v>771.01634716463218</v>
      </c>
      <c r="BM256" s="1">
        <v>4</v>
      </c>
      <c r="BN256" s="1">
        <v>0</v>
      </c>
      <c r="BO256" s="1">
        <f t="shared" si="259"/>
        <v>20</v>
      </c>
      <c r="BP256" s="217">
        <f t="shared" si="260"/>
        <v>57.906881720430121</v>
      </c>
      <c r="BQ256" s="217">
        <f t="shared" ref="BQ256:BS256" si="338">BP256</f>
        <v>57.906881720430121</v>
      </c>
      <c r="BR256" s="217">
        <f t="shared" si="338"/>
        <v>57.906881720430121</v>
      </c>
      <c r="BS256" s="217">
        <f t="shared" si="338"/>
        <v>57.906881720430121</v>
      </c>
      <c r="BT256" s="217">
        <f t="shared" si="262"/>
        <v>57.906881720430121</v>
      </c>
      <c r="BU256" s="217">
        <f t="shared" si="263"/>
        <v>92.106330749354001</v>
      </c>
      <c r="BV256" s="217">
        <f t="shared" si="264"/>
        <v>113.53163289517383</v>
      </c>
      <c r="BW256" s="217">
        <f t="shared" si="265"/>
        <v>236.239810243314</v>
      </c>
      <c r="BX256" s="216">
        <f t="shared" si="266"/>
        <v>4.2390066035027284E-2</v>
      </c>
      <c r="BY256" s="216">
        <f t="shared" si="322"/>
        <v>51.122419638242903</v>
      </c>
      <c r="BZ256" s="216">
        <f t="shared" si="306"/>
        <v>1058.3785770461891</v>
      </c>
      <c r="CA256" s="216">
        <f t="shared" si="307"/>
        <v>822.13876680287512</v>
      </c>
      <c r="CB256" s="218">
        <f t="shared" si="267"/>
        <v>2.5172303015948234</v>
      </c>
    </row>
    <row r="257" spans="1:80" x14ac:dyDescent="0.25">
      <c r="A257" s="248" t="s">
        <v>477</v>
      </c>
      <c r="B257" s="231" t="s">
        <v>785</v>
      </c>
      <c r="C257" s="231" t="s">
        <v>463</v>
      </c>
      <c r="D257" s="249">
        <v>1</v>
      </c>
      <c r="E257" s="249">
        <v>3</v>
      </c>
      <c r="F257" s="250"/>
      <c r="G257" s="15">
        <f>(VLOOKUP(G$4,'Tüpoloogia tabel'!$C$1:$T$51,MATCH($A257,'Tüpoloogia tabel'!$C$1:$T$1,0),FALSE))*D257</f>
        <v>195.45255813953486</v>
      </c>
      <c r="H257" s="15">
        <f>(VLOOKUP(H$4,'Tüpoloogia tabel'!$C$1:$T$51,MATCH($A257,'Tüpoloogia tabel'!$C$1:$T$1,0),FALSE))*D257*E257</f>
        <v>8.4210465116279067</v>
      </c>
      <c r="I257" s="15">
        <f>(VLOOKUP(I$4,'Tüpoloogia tabel'!$C$1:$T$51,MATCH($A257,'Tüpoloogia tabel'!$C$1:$T$1,0),FALSE))*D257*E257</f>
        <v>26.131899224806197</v>
      </c>
      <c r="J257" s="15">
        <f>(VLOOKUP(J$4,'Tüpoloogia tabel'!$C$1:$T$51,MATCH($A257,'Tüpoloogia tabel'!$C$1:$T$1,0),FALSE))*D257*E257</f>
        <v>594.75718217054236</v>
      </c>
      <c r="K257" s="15">
        <f>(VLOOKUP(K$4,'Tüpoloogia tabel'!$C$1:$T$51,MATCH($A257,'Tüpoloogia tabel'!$C$1:$T$1,0),FALSE))*D257*E257</f>
        <v>489.90676356589142</v>
      </c>
      <c r="L257" s="244">
        <f>VLOOKUP(L$4,'Tüpoloogia tabel'!$C$1:$T$51,MATCH($A257,'Tüpoloogia tabel'!$C$1:$T$1,0),FALSE)</f>
        <v>9.3023255813953494</v>
      </c>
      <c r="M257" s="228">
        <f>VLOOKUP(M$4,'Tüpoloogia tabel'!$C$1:$T$51,MATCH($A257,'Tüpoloogia tabel'!$C$1:$T$1,0),FALSE)</f>
        <v>55.813953488372093</v>
      </c>
      <c r="N257" s="228">
        <f>VLOOKUP(N$4,'Tüpoloogia tabel'!$C$1:$T$51,MATCH($A257,'Tüpoloogia tabel'!$C$1:$T$1,0),FALSE)</f>
        <v>100</v>
      </c>
      <c r="O257" s="245">
        <f>VLOOKUP(O$4,'Tüpoloogia tabel'!$C$1:$T$51,MATCH($A257,'Tüpoloogia tabel'!$C$1:$T$1,0),FALSE)</f>
        <v>0.22858037816556093</v>
      </c>
      <c r="P257" s="228">
        <f>VLOOKUP(P$4,'Tüpoloogia tabel'!$C$1:$T$51,MATCH($A257,'Tüpoloogia tabel'!$C$1:$T$1,0),FALSE)</f>
        <v>37.209302325581397</v>
      </c>
      <c r="Q257" s="335">
        <f t="shared" si="251"/>
        <v>809.90709677419397</v>
      </c>
      <c r="R257" s="336">
        <f t="shared" si="304"/>
        <v>620.81822631457715</v>
      </c>
      <c r="S257" s="14">
        <f t="shared" si="252"/>
        <v>195.45255813953486</v>
      </c>
      <c r="T257" s="336">
        <f t="shared" si="253"/>
        <v>195.45255813953486</v>
      </c>
      <c r="U257" s="4">
        <f t="shared" si="254"/>
        <v>3.9600000000000004</v>
      </c>
      <c r="V257" s="337">
        <f t="shared" si="255"/>
        <v>185.12887045961682</v>
      </c>
      <c r="W257" s="338">
        <f t="shared" si="256"/>
        <v>3.7096210442061919</v>
      </c>
      <c r="X257" s="228">
        <f>VLOOKUP(X$4,'Tüpoloogia tabel'!$C$1:$T$51,MATCH($A257,'Tüpoloogia tabel'!$C$1:$T$1,0),FALSE)</f>
        <v>210.5</v>
      </c>
      <c r="Y257" s="228">
        <f>VLOOKUP(Y$4,'Tüpoloogia tabel'!$C$1:$T$51,MATCH($A257,'Tüpoloogia tabel'!$C$1:$T$1,0),FALSE)</f>
        <v>147.72222222222223</v>
      </c>
      <c r="Z257" s="229">
        <f>VLOOKUP(Z$4,'Tüpoloogia tabel'!$C$1:$T$51,MATCH($A257,'Tüpoloogia tabel'!$C$1:$T$1,0),FALSE)</f>
        <v>34.888888888888886</v>
      </c>
      <c r="AA257" s="235"/>
      <c r="AB257" s="235"/>
      <c r="AC257" s="15">
        <f>VLOOKUP(AC$4,'Tüpoloogia tabel'!$C$1:$T$51,MATCH($A257,'Tüpoloogia tabel'!$C$1:$T$1,0),FALSE)</f>
        <v>3.2531782945736434</v>
      </c>
      <c r="AD257" s="15">
        <f>VLOOKUP(AD$4,'Tüpoloogia tabel'!$C$1:$T$51,MATCH($A257,'Tüpoloogia tabel'!$C$1:$T$1,0),FALSE)</f>
        <v>2.5</v>
      </c>
      <c r="AE257" s="15">
        <f>VLOOKUP(AE$4,'Tüpoloogia tabel'!$C$1:$T$51,MATCH($A257,'Tüpoloogia tabel'!$C$1:$T$1,0),FALSE)</f>
        <v>2.2000000000000002</v>
      </c>
      <c r="AF257" s="15">
        <f>VLOOKUP(AF$4,'Tüpoloogia tabel'!$C$1:$T$51,MATCH($A257,'Tüpoloogia tabel'!$C$1:$T$1,0),FALSE)</f>
        <v>12.640967741935485</v>
      </c>
      <c r="AG257" s="15">
        <f>VLOOKUP(AG$4,'Tüpoloogia tabel'!$C$1:$T$51,MATCH($A257,'Tüpoloogia tabel'!$C$1:$T$1,0),FALSE)</f>
        <v>16.312473118279577</v>
      </c>
      <c r="AH257" s="15">
        <f>(VLOOKUP(AH$4,'Tüpoloogia tabel'!$C$1:$T$51,MATCH($A257,'Tüpoloogia tabel'!$C$1:$T$1,0),FALSE))*E257</f>
        <v>7.5</v>
      </c>
      <c r="AI257" s="15">
        <f>(VLOOKUP(AI$4,'Tüpoloogia tabel'!$C$1:$T$51,MATCH($A257,'Tüpoloogia tabel'!$C$1:$T$1,0),FALSE))*D257*E257</f>
        <v>1465.8941860465115</v>
      </c>
      <c r="AJ257" s="15">
        <f t="shared" si="257"/>
        <v>57.906881720430121</v>
      </c>
      <c r="AK257" s="15">
        <f>VLOOKUP(AK$4,'Tüpoloogia tabel'!$C$1:$T$51,MATCH($A257,'Tüpoloogia tabel'!$C$1:$T$1,0),FALSE)</f>
        <v>1</v>
      </c>
      <c r="AL257" s="15">
        <f>VLOOKUP(AL$4,'Tüpoloogia tabel'!$C$1:$T$51,MATCH($A257,'Tüpoloogia tabel'!$C$1:$T$1,0),FALSE)</f>
        <v>0.9</v>
      </c>
      <c r="AM257" s="15">
        <f>VLOOKUP(AM$4,'Tüpoloogia tabel'!$C$1:$T$51,MATCH($A257,'Tüpoloogia tabel'!$C$1:$T$1,0),FALSE)</f>
        <v>0.7</v>
      </c>
      <c r="AN257" s="15">
        <f>VLOOKUP(AN$4,'Tüpoloogia tabel'!$C$1:$T$51,MATCH($A257,'Tüpoloogia tabel'!$C$1:$T$1,0),FALSE)</f>
        <v>0.7</v>
      </c>
      <c r="AO257" s="15">
        <f>VLOOKUP(AO$4,'Tüpoloogia tabel'!$C$1:$T$51,MATCH($A257,'Tüpoloogia tabel'!$C$1:$T$1,0),FALSE)</f>
        <v>1</v>
      </c>
      <c r="AP257" s="15">
        <f>VLOOKUP(AP$4,'Tüpoloogia tabel'!$C$1:$T$51,MATCH($A257,'Tüpoloogia tabel'!$C$1:$T$1,0),FALSE)</f>
        <v>2</v>
      </c>
      <c r="AQ257" s="15">
        <f>VLOOKUP(AQ$4,'Tüpoloogia tabel'!$C$1:$T$51,MATCH($A257,'Tüpoloogia tabel'!$C$1:$T$1,0),FALSE)</f>
        <v>2.899999999999999</v>
      </c>
      <c r="AR257" s="16">
        <f>VLOOKUP(AR$4,'Tüpoloogia tabel'!$C$1:$T$51,MATCH($A257,'Tüpoloogia tabel'!$C$1:$T$1,0),FALSE)</f>
        <v>1.17</v>
      </c>
      <c r="AS257" s="16">
        <f>VLOOKUP(AS$4,'Tüpoloogia tabel'!$C$1:$T$51,MATCH($A257,'Tüpoloogia tabel'!$C$1:$T$1,0),FALSE)</f>
        <v>0.49</v>
      </c>
      <c r="AT257" s="16">
        <f>VLOOKUP(AT$4,'Tüpoloogia tabel'!$C$1:$T$51,MATCH($A257,'Tüpoloogia tabel'!$C$1:$T$1,0),FALSE)</f>
        <v>0.49</v>
      </c>
      <c r="AU257" s="16">
        <f>VLOOKUP(AU$4,'Tüpoloogia tabel'!$C$1:$T$51,MATCH($A257,'Tüpoloogia tabel'!$C$1:$T$1,0),FALSE)</f>
        <v>0.15</v>
      </c>
      <c r="AV257" s="16">
        <f>VLOOKUP(AV$4,'Tüpoloogia tabel'!$C$1:$T$51,MATCH($A257,'Tüpoloogia tabel'!$C$1:$T$1,0),FALSE)</f>
        <v>0.5</v>
      </c>
      <c r="AW257" s="16">
        <f>VLOOKUP(AW$4,'Tüpoloogia tabel'!$C$1:$T$51,MATCH($A257,'Tüpoloogia tabel'!$C$1:$T$1,0),FALSE)</f>
        <v>0.77</v>
      </c>
      <c r="AX257" s="16">
        <f>VLOOKUP(AX$4,'Tüpoloogia tabel'!$C$1:$T$51,MATCH($A257,'Tüpoloogia tabel'!$C$1:$T$1,0),FALSE)</f>
        <v>1.03</v>
      </c>
      <c r="AY257" s="16">
        <f>VLOOKUP(AY$4,'Tüpoloogia tabel'!$C$1:$T$51,MATCH($A257,'Tüpoloogia tabel'!$C$1:$T$1,0),FALSE)</f>
        <v>7.0000000000000007E-2</v>
      </c>
      <c r="AZ257" s="16">
        <f>VLOOKUP(AZ$4,'Tüpoloogia tabel'!$C$1:$T$51,MATCH($A257,'Tüpoloogia tabel'!$C$1:$T$1,0),FALSE)</f>
        <v>3.2</v>
      </c>
      <c r="BA257" s="232">
        <f>VLOOKUP(BA$4,'Tüpoloogia tabel'!$C$1:$T$51,MATCH($A257,'Tüpoloogia tabel'!$C$1:$T$1,0),FALSE)</f>
        <v>0.25</v>
      </c>
      <c r="BB257" s="232">
        <f>VLOOKUP(BB$4,'Tüpoloogia tabel'!$C$1:$T$51,MATCH($A257,'Tüpoloogia tabel'!$C$1:$T$1,0),FALSE)</f>
        <v>0.5</v>
      </c>
      <c r="BC257" s="232">
        <f>VLOOKUP(BC$4,'Tüpoloogia tabel'!$C$1:$T$51,MATCH($A257,'Tüpoloogia tabel'!$C$1:$T$1,0),FALSE)</f>
        <v>0.35</v>
      </c>
      <c r="BD257" s="232">
        <f>VLOOKUP(BD$4,'Tüpoloogia tabel'!$C$1:$T$51,MATCH($A257,'Tüpoloogia tabel'!$C$1:$T$1,0),FALSE)</f>
        <v>0.25</v>
      </c>
      <c r="BE257" s="232">
        <f>VLOOKUP(BE$4,'Tüpoloogia tabel'!$C$1:$T$51,MATCH($A257,'Tüpoloogia tabel'!$C$1:$T$1,0),FALSE)</f>
        <v>0.22000000000000008</v>
      </c>
      <c r="BF257" s="16">
        <f>VLOOKUP(BF$4,'Tüpoloogia tabel'!$C$1:$T$51,MATCH($A257,'Tüpoloogia tabel'!$C$1:$T$1,0),FALSE)</f>
        <v>1.8</v>
      </c>
      <c r="BG257" s="16">
        <f>VLOOKUP(BG$4,'Tüpoloogia tabel'!$C$1:$T$51,MATCH($A257,'Tüpoloogia tabel'!$C$1:$T$1,0),FALSE)</f>
        <v>2.2000000000000002</v>
      </c>
      <c r="BH257" s="16">
        <f>VLOOKUP(BH$4,'Tüpoloogia tabel'!$C$1:$T$51,MATCH($A257,'Tüpoloogia tabel'!$C$1:$T$1,0),FALSE)</f>
        <v>1.4600000000000004</v>
      </c>
      <c r="BI257" s="16">
        <f>VLOOKUP(BI$4,'Tüpoloogia tabel'!$C$1:$T$51,MATCH($A257,'Tüpoloogia tabel'!$C$1:$T$1,0),FALSE)</f>
        <v>1.5793333333333337</v>
      </c>
      <c r="BJ257" s="16">
        <f>VLOOKUP(BJ$4,'Tüpoloogia tabel'!$C$1:$T$51,MATCH($A257,'Tüpoloogia tabel'!$C$1:$T$1,0),FALSE)</f>
        <v>0.8</v>
      </c>
      <c r="BK257" s="16">
        <f>VLOOKUP(BK$4,'Tüpoloogia tabel'!$C$1:$T$51,MATCH($A257,'Tüpoloogia tabel'!$C$1:$T$1,0),FALSE)</f>
        <v>2.0649999999999999</v>
      </c>
      <c r="BL257" s="216">
        <f t="shared" si="258"/>
        <v>1293.2071732111046</v>
      </c>
      <c r="BM257" s="1">
        <v>4</v>
      </c>
      <c r="BN257" s="1">
        <v>0</v>
      </c>
      <c r="BO257" s="1">
        <f t="shared" si="259"/>
        <v>30</v>
      </c>
      <c r="BP257" s="217">
        <f t="shared" si="260"/>
        <v>57.906881720430121</v>
      </c>
      <c r="BQ257" s="217">
        <f t="shared" ref="BQ257:BS257" si="339">BP257</f>
        <v>57.906881720430121</v>
      </c>
      <c r="BR257" s="217">
        <f t="shared" si="339"/>
        <v>57.906881720430121</v>
      </c>
      <c r="BS257" s="217">
        <f t="shared" si="339"/>
        <v>57.906881720430121</v>
      </c>
      <c r="BT257" s="217">
        <f t="shared" si="262"/>
        <v>115.81376344086024</v>
      </c>
      <c r="BU257" s="217">
        <f t="shared" si="263"/>
        <v>203.48924418604645</v>
      </c>
      <c r="BV257" s="217">
        <f t="shared" si="264"/>
        <v>244.0202271420786</v>
      </c>
      <c r="BW257" s="217">
        <f t="shared" si="265"/>
        <v>416.38671160512177</v>
      </c>
      <c r="BX257" s="216">
        <f t="shared" si="266"/>
        <v>8.9365302658998128E-2</v>
      </c>
      <c r="BY257" s="216">
        <f t="shared" si="322"/>
        <v>107.77455500675174</v>
      </c>
      <c r="BZ257" s="216">
        <f t="shared" si="306"/>
        <v>1817.3684398229782</v>
      </c>
      <c r="CA257" s="216">
        <f t="shared" si="307"/>
        <v>1400.9817282178565</v>
      </c>
      <c r="CB257" s="218">
        <f t="shared" si="267"/>
        <v>2.8596905215606956</v>
      </c>
    </row>
    <row r="258" spans="1:80" x14ac:dyDescent="0.25">
      <c r="A258" s="248" t="s">
        <v>477</v>
      </c>
      <c r="B258" s="231" t="s">
        <v>786</v>
      </c>
      <c r="C258" s="231" t="s">
        <v>463</v>
      </c>
      <c r="D258" s="249">
        <v>1</v>
      </c>
      <c r="E258" s="249">
        <v>4</v>
      </c>
      <c r="F258" s="250"/>
      <c r="G258" s="15">
        <f>(VLOOKUP(G$4,'Tüpoloogia tabel'!$C$1:$T$51,MATCH($A258,'Tüpoloogia tabel'!$C$1:$T$1,0),FALSE))*D258</f>
        <v>195.45255813953486</v>
      </c>
      <c r="H258" s="15">
        <f>(VLOOKUP(H$4,'Tüpoloogia tabel'!$C$1:$T$51,MATCH($A258,'Tüpoloogia tabel'!$C$1:$T$1,0),FALSE))*D258*E258</f>
        <v>11.228062015503877</v>
      </c>
      <c r="I258" s="15">
        <f>(VLOOKUP(I$4,'Tüpoloogia tabel'!$C$1:$T$51,MATCH($A258,'Tüpoloogia tabel'!$C$1:$T$1,0),FALSE))*D258*E258</f>
        <v>34.842532299741599</v>
      </c>
      <c r="J258" s="15">
        <f>(VLOOKUP(J$4,'Tüpoloogia tabel'!$C$1:$T$51,MATCH($A258,'Tüpoloogia tabel'!$C$1:$T$1,0),FALSE))*D258*E258</f>
        <v>793.00957622738986</v>
      </c>
      <c r="K258" s="15">
        <f>(VLOOKUP(K$4,'Tüpoloogia tabel'!$C$1:$T$51,MATCH($A258,'Tüpoloogia tabel'!$C$1:$T$1,0),FALSE))*D258*E258</f>
        <v>653.20901808785527</v>
      </c>
      <c r="L258" s="244">
        <f>VLOOKUP(L$4,'Tüpoloogia tabel'!$C$1:$T$51,MATCH($A258,'Tüpoloogia tabel'!$C$1:$T$1,0),FALSE)</f>
        <v>9.3023255813953494</v>
      </c>
      <c r="M258" s="228">
        <f>VLOOKUP(M$4,'Tüpoloogia tabel'!$C$1:$T$51,MATCH($A258,'Tüpoloogia tabel'!$C$1:$T$1,0),FALSE)</f>
        <v>55.813953488372093</v>
      </c>
      <c r="N258" s="228">
        <f>VLOOKUP(N$4,'Tüpoloogia tabel'!$C$1:$T$51,MATCH($A258,'Tüpoloogia tabel'!$C$1:$T$1,0),FALSE)</f>
        <v>100</v>
      </c>
      <c r="O258" s="245">
        <f>VLOOKUP(O$4,'Tüpoloogia tabel'!$C$1:$T$51,MATCH($A258,'Tüpoloogia tabel'!$C$1:$T$1,0),FALSE)</f>
        <v>0.22858037816556093</v>
      </c>
      <c r="P258" s="228">
        <f>VLOOKUP(P$4,'Tüpoloogia tabel'!$C$1:$T$51,MATCH($A258,'Tüpoloogia tabel'!$C$1:$T$1,0),FALSE)</f>
        <v>37.209302325581397</v>
      </c>
      <c r="Q258" s="335">
        <f t="shared" si="251"/>
        <v>1406.12559139785</v>
      </c>
      <c r="R258" s="336">
        <f t="shared" si="304"/>
        <v>1080.7528719678564</v>
      </c>
      <c r="S258" s="14">
        <f t="shared" si="252"/>
        <v>195.45255813953486</v>
      </c>
      <c r="T258" s="336">
        <f t="shared" si="253"/>
        <v>195.45255813953486</v>
      </c>
      <c r="U258" s="4">
        <f t="shared" si="254"/>
        <v>3.9600000000000004</v>
      </c>
      <c r="V258" s="337">
        <f t="shared" si="255"/>
        <v>321.41271942999356</v>
      </c>
      <c r="W258" s="338">
        <f t="shared" si="256"/>
        <v>4.3303200060202087</v>
      </c>
      <c r="X258" s="228">
        <f>VLOOKUP(X$4,'Tüpoloogia tabel'!$C$1:$T$51,MATCH($A258,'Tüpoloogia tabel'!$C$1:$T$1,0),FALSE)</f>
        <v>210.5</v>
      </c>
      <c r="Y258" s="228">
        <f>VLOOKUP(Y$4,'Tüpoloogia tabel'!$C$1:$T$51,MATCH($A258,'Tüpoloogia tabel'!$C$1:$T$1,0),FALSE)</f>
        <v>147.72222222222223</v>
      </c>
      <c r="Z258" s="229">
        <f>VLOOKUP(Z$4,'Tüpoloogia tabel'!$C$1:$T$51,MATCH($A258,'Tüpoloogia tabel'!$C$1:$T$1,0),FALSE)</f>
        <v>34.888888888888886</v>
      </c>
      <c r="AA258" s="235"/>
      <c r="AB258" s="235"/>
      <c r="AC258" s="15">
        <f>VLOOKUP(AC$4,'Tüpoloogia tabel'!$C$1:$T$51,MATCH($A258,'Tüpoloogia tabel'!$C$1:$T$1,0),FALSE)</f>
        <v>3.2531782945736434</v>
      </c>
      <c r="AD258" s="15">
        <f>VLOOKUP(AD$4,'Tüpoloogia tabel'!$C$1:$T$51,MATCH($A258,'Tüpoloogia tabel'!$C$1:$T$1,0),FALSE)</f>
        <v>2.5</v>
      </c>
      <c r="AE258" s="15">
        <f>VLOOKUP(AE$4,'Tüpoloogia tabel'!$C$1:$T$51,MATCH($A258,'Tüpoloogia tabel'!$C$1:$T$1,0),FALSE)</f>
        <v>2.2000000000000002</v>
      </c>
      <c r="AF258" s="15">
        <f>VLOOKUP(AF$4,'Tüpoloogia tabel'!$C$1:$T$51,MATCH($A258,'Tüpoloogia tabel'!$C$1:$T$1,0),FALSE)</f>
        <v>12.640967741935485</v>
      </c>
      <c r="AG258" s="15">
        <f>VLOOKUP(AG$4,'Tüpoloogia tabel'!$C$1:$T$51,MATCH($A258,'Tüpoloogia tabel'!$C$1:$T$1,0),FALSE)</f>
        <v>16.312473118279577</v>
      </c>
      <c r="AH258" s="15">
        <f>(VLOOKUP(AH$4,'Tüpoloogia tabel'!$C$1:$T$51,MATCH($A258,'Tüpoloogia tabel'!$C$1:$T$1,0),FALSE))*E258</f>
        <v>10</v>
      </c>
      <c r="AI258" s="15">
        <f>(VLOOKUP(AI$4,'Tüpoloogia tabel'!$C$1:$T$51,MATCH($A258,'Tüpoloogia tabel'!$C$1:$T$1,0),FALSE))*D258*E258</f>
        <v>1954.5255813953486</v>
      </c>
      <c r="AJ258" s="15">
        <f t="shared" si="257"/>
        <v>57.906881720430121</v>
      </c>
      <c r="AK258" s="15">
        <f>VLOOKUP(AK$4,'Tüpoloogia tabel'!$C$1:$T$51,MATCH($A258,'Tüpoloogia tabel'!$C$1:$T$1,0),FALSE)</f>
        <v>1</v>
      </c>
      <c r="AL258" s="15">
        <f>VLOOKUP(AL$4,'Tüpoloogia tabel'!$C$1:$T$51,MATCH($A258,'Tüpoloogia tabel'!$C$1:$T$1,0),FALSE)</f>
        <v>0.9</v>
      </c>
      <c r="AM258" s="15">
        <f>VLOOKUP(AM$4,'Tüpoloogia tabel'!$C$1:$T$51,MATCH($A258,'Tüpoloogia tabel'!$C$1:$T$1,0),FALSE)</f>
        <v>0.7</v>
      </c>
      <c r="AN258" s="15">
        <f>VLOOKUP(AN$4,'Tüpoloogia tabel'!$C$1:$T$51,MATCH($A258,'Tüpoloogia tabel'!$C$1:$T$1,0),FALSE)</f>
        <v>0.7</v>
      </c>
      <c r="AO258" s="15">
        <f>VLOOKUP(AO$4,'Tüpoloogia tabel'!$C$1:$T$51,MATCH($A258,'Tüpoloogia tabel'!$C$1:$T$1,0),FALSE)</f>
        <v>1</v>
      </c>
      <c r="AP258" s="15">
        <f>VLOOKUP(AP$4,'Tüpoloogia tabel'!$C$1:$T$51,MATCH($A258,'Tüpoloogia tabel'!$C$1:$T$1,0),FALSE)</f>
        <v>2</v>
      </c>
      <c r="AQ258" s="15">
        <f>VLOOKUP(AQ$4,'Tüpoloogia tabel'!$C$1:$T$51,MATCH($A258,'Tüpoloogia tabel'!$C$1:$T$1,0),FALSE)</f>
        <v>2.899999999999999</v>
      </c>
      <c r="AR258" s="16">
        <f>VLOOKUP(AR$4,'Tüpoloogia tabel'!$C$1:$T$51,MATCH($A258,'Tüpoloogia tabel'!$C$1:$T$1,0),FALSE)</f>
        <v>1.17</v>
      </c>
      <c r="AS258" s="16">
        <f>VLOOKUP(AS$4,'Tüpoloogia tabel'!$C$1:$T$51,MATCH($A258,'Tüpoloogia tabel'!$C$1:$T$1,0),FALSE)</f>
        <v>0.49</v>
      </c>
      <c r="AT258" s="16">
        <f>VLOOKUP(AT$4,'Tüpoloogia tabel'!$C$1:$T$51,MATCH($A258,'Tüpoloogia tabel'!$C$1:$T$1,0),FALSE)</f>
        <v>0.49</v>
      </c>
      <c r="AU258" s="16">
        <f>VLOOKUP(AU$4,'Tüpoloogia tabel'!$C$1:$T$51,MATCH($A258,'Tüpoloogia tabel'!$C$1:$T$1,0),FALSE)</f>
        <v>0.15</v>
      </c>
      <c r="AV258" s="16">
        <f>VLOOKUP(AV$4,'Tüpoloogia tabel'!$C$1:$T$51,MATCH($A258,'Tüpoloogia tabel'!$C$1:$T$1,0),FALSE)</f>
        <v>0.5</v>
      </c>
      <c r="AW258" s="16">
        <f>VLOOKUP(AW$4,'Tüpoloogia tabel'!$C$1:$T$51,MATCH($A258,'Tüpoloogia tabel'!$C$1:$T$1,0),FALSE)</f>
        <v>0.77</v>
      </c>
      <c r="AX258" s="16">
        <f>VLOOKUP(AX$4,'Tüpoloogia tabel'!$C$1:$T$51,MATCH($A258,'Tüpoloogia tabel'!$C$1:$T$1,0),FALSE)</f>
        <v>1.03</v>
      </c>
      <c r="AY258" s="16">
        <f>VLOOKUP(AY$4,'Tüpoloogia tabel'!$C$1:$T$51,MATCH($A258,'Tüpoloogia tabel'!$C$1:$T$1,0),FALSE)</f>
        <v>7.0000000000000007E-2</v>
      </c>
      <c r="AZ258" s="16">
        <f>VLOOKUP(AZ$4,'Tüpoloogia tabel'!$C$1:$T$51,MATCH($A258,'Tüpoloogia tabel'!$C$1:$T$1,0),FALSE)</f>
        <v>3.2</v>
      </c>
      <c r="BA258" s="232">
        <f>VLOOKUP(BA$4,'Tüpoloogia tabel'!$C$1:$T$51,MATCH($A258,'Tüpoloogia tabel'!$C$1:$T$1,0),FALSE)</f>
        <v>0.25</v>
      </c>
      <c r="BB258" s="232">
        <f>VLOOKUP(BB$4,'Tüpoloogia tabel'!$C$1:$T$51,MATCH($A258,'Tüpoloogia tabel'!$C$1:$T$1,0),FALSE)</f>
        <v>0.5</v>
      </c>
      <c r="BC258" s="232">
        <f>VLOOKUP(BC$4,'Tüpoloogia tabel'!$C$1:$T$51,MATCH($A258,'Tüpoloogia tabel'!$C$1:$T$1,0),FALSE)</f>
        <v>0.35</v>
      </c>
      <c r="BD258" s="232">
        <f>VLOOKUP(BD$4,'Tüpoloogia tabel'!$C$1:$T$51,MATCH($A258,'Tüpoloogia tabel'!$C$1:$T$1,0),FALSE)</f>
        <v>0.25</v>
      </c>
      <c r="BE258" s="232">
        <f>VLOOKUP(BE$4,'Tüpoloogia tabel'!$C$1:$T$51,MATCH($A258,'Tüpoloogia tabel'!$C$1:$T$1,0),FALSE)</f>
        <v>0.22000000000000008</v>
      </c>
      <c r="BF258" s="16">
        <f>VLOOKUP(BF$4,'Tüpoloogia tabel'!$C$1:$T$51,MATCH($A258,'Tüpoloogia tabel'!$C$1:$T$1,0),FALSE)</f>
        <v>1.8</v>
      </c>
      <c r="BG258" s="16">
        <f>VLOOKUP(BG$4,'Tüpoloogia tabel'!$C$1:$T$51,MATCH($A258,'Tüpoloogia tabel'!$C$1:$T$1,0),FALSE)</f>
        <v>2.2000000000000002</v>
      </c>
      <c r="BH258" s="16">
        <f>VLOOKUP(BH$4,'Tüpoloogia tabel'!$C$1:$T$51,MATCH($A258,'Tüpoloogia tabel'!$C$1:$T$1,0),FALSE)</f>
        <v>1.4600000000000004</v>
      </c>
      <c r="BI258" s="16">
        <f>VLOOKUP(BI$4,'Tüpoloogia tabel'!$C$1:$T$51,MATCH($A258,'Tüpoloogia tabel'!$C$1:$T$1,0),FALSE)</f>
        <v>1.5793333333333337</v>
      </c>
      <c r="BJ258" s="16">
        <f>VLOOKUP(BJ$4,'Tüpoloogia tabel'!$C$1:$T$51,MATCH($A258,'Tüpoloogia tabel'!$C$1:$T$1,0),FALSE)</f>
        <v>0.8</v>
      </c>
      <c r="BK258" s="16">
        <f>VLOOKUP(BK$4,'Tüpoloogia tabel'!$C$1:$T$51,MATCH($A258,'Tüpoloogia tabel'!$C$1:$T$1,0),FALSE)</f>
        <v>2.0649999999999999</v>
      </c>
      <c r="BL258" s="216">
        <f t="shared" si="258"/>
        <v>2012.0811319080999</v>
      </c>
      <c r="BM258" s="1">
        <v>4</v>
      </c>
      <c r="BN258" s="1">
        <v>0</v>
      </c>
      <c r="BO258" s="1">
        <f t="shared" si="259"/>
        <v>40</v>
      </c>
      <c r="BP258" s="217">
        <f t="shared" si="260"/>
        <v>57.906881720430121</v>
      </c>
      <c r="BQ258" s="217">
        <f t="shared" ref="BQ258:BS258" si="340">BP258</f>
        <v>57.906881720430121</v>
      </c>
      <c r="BR258" s="217">
        <f t="shared" si="340"/>
        <v>57.906881720430121</v>
      </c>
      <c r="BS258" s="217">
        <f t="shared" si="340"/>
        <v>57.906881720430121</v>
      </c>
      <c r="BT258" s="217">
        <f t="shared" si="262"/>
        <v>173.72064516129035</v>
      </c>
      <c r="BU258" s="217">
        <f t="shared" si="263"/>
        <v>358.425322997416</v>
      </c>
      <c r="BV258" s="217">
        <f t="shared" si="264"/>
        <v>423.65733992186182</v>
      </c>
      <c r="BW258" s="217">
        <f t="shared" si="265"/>
        <v>644.83376960014834</v>
      </c>
      <c r="BX258" s="216">
        <f t="shared" si="266"/>
        <v>0.14236250218110089</v>
      </c>
      <c r="BY258" s="216">
        <f t="shared" si="322"/>
        <v>171.68917763040767</v>
      </c>
      <c r="BZ258" s="216">
        <f t="shared" si="306"/>
        <v>2828.6040791386558</v>
      </c>
      <c r="CA258" s="216">
        <f t="shared" si="307"/>
        <v>2183.7703095385077</v>
      </c>
      <c r="CB258" s="218">
        <f t="shared" si="267"/>
        <v>3.3431417036021309</v>
      </c>
    </row>
    <row r="259" spans="1:80" x14ac:dyDescent="0.25">
      <c r="A259" s="248" t="s">
        <v>477</v>
      </c>
      <c r="B259" s="231" t="s">
        <v>787</v>
      </c>
      <c r="C259" s="231" t="s">
        <v>463</v>
      </c>
      <c r="D259" s="249">
        <v>1</v>
      </c>
      <c r="E259" s="249">
        <v>5</v>
      </c>
      <c r="F259" s="250"/>
      <c r="G259" s="15">
        <f>(VLOOKUP(G$4,'Tüpoloogia tabel'!$C$1:$T$51,MATCH($A259,'Tüpoloogia tabel'!$C$1:$T$1,0),FALSE))*D259</f>
        <v>195.45255813953486</v>
      </c>
      <c r="H259" s="15">
        <f>(VLOOKUP(H$4,'Tüpoloogia tabel'!$C$1:$T$51,MATCH($A259,'Tüpoloogia tabel'!$C$1:$T$1,0),FALSE))*D259*E259</f>
        <v>14.035077519379847</v>
      </c>
      <c r="I259" s="15">
        <f>(VLOOKUP(I$4,'Tüpoloogia tabel'!$C$1:$T$51,MATCH($A259,'Tüpoloogia tabel'!$C$1:$T$1,0),FALSE))*D259*E259</f>
        <v>43.553165374677</v>
      </c>
      <c r="J259" s="15">
        <f>(VLOOKUP(J$4,'Tüpoloogia tabel'!$C$1:$T$51,MATCH($A259,'Tüpoloogia tabel'!$C$1:$T$1,0),FALSE))*D259*E259</f>
        <v>991.26197028423735</v>
      </c>
      <c r="K259" s="15">
        <f>(VLOOKUP(K$4,'Tüpoloogia tabel'!$C$1:$T$51,MATCH($A259,'Tüpoloogia tabel'!$C$1:$T$1,0),FALSE))*D259*E259</f>
        <v>816.51127260981912</v>
      </c>
      <c r="L259" s="244">
        <f>VLOOKUP(L$4,'Tüpoloogia tabel'!$C$1:$T$51,MATCH($A259,'Tüpoloogia tabel'!$C$1:$T$1,0),FALSE)</f>
        <v>9.3023255813953494</v>
      </c>
      <c r="M259" s="228">
        <f>VLOOKUP(M$4,'Tüpoloogia tabel'!$C$1:$T$51,MATCH($A259,'Tüpoloogia tabel'!$C$1:$T$1,0),FALSE)</f>
        <v>55.813953488372093</v>
      </c>
      <c r="N259" s="228">
        <f>VLOOKUP(N$4,'Tüpoloogia tabel'!$C$1:$T$51,MATCH($A259,'Tüpoloogia tabel'!$C$1:$T$1,0),FALSE)</f>
        <v>100</v>
      </c>
      <c r="O259" s="245">
        <f>VLOOKUP(O$4,'Tüpoloogia tabel'!$C$1:$T$51,MATCH($A259,'Tüpoloogia tabel'!$C$1:$T$1,0),FALSE)</f>
        <v>0.22858037816556093</v>
      </c>
      <c r="P259" s="228">
        <f>VLOOKUP(P$4,'Tüpoloogia tabel'!$C$1:$T$51,MATCH($A259,'Tüpoloogia tabel'!$C$1:$T$1,0),FALSE)</f>
        <v>37.209302325581397</v>
      </c>
      <c r="Q259" s="335">
        <f t="shared" si="251"/>
        <v>2165.468817204302</v>
      </c>
      <c r="R259" s="336">
        <f t="shared" si="304"/>
        <v>1666.5251360620127</v>
      </c>
      <c r="S259" s="14">
        <f t="shared" si="252"/>
        <v>195.45255813953486</v>
      </c>
      <c r="T259" s="336">
        <f t="shared" si="253"/>
        <v>195.45255813953486</v>
      </c>
      <c r="U259" s="4">
        <f t="shared" si="254"/>
        <v>3.9600000000000004</v>
      </c>
      <c r="V259" s="337">
        <f t="shared" si="255"/>
        <v>494.9836811422893</v>
      </c>
      <c r="W259" s="338">
        <f t="shared" si="256"/>
        <v>5.0241927044174624</v>
      </c>
      <c r="X259" s="228">
        <f>VLOOKUP(X$4,'Tüpoloogia tabel'!$C$1:$T$51,MATCH($A259,'Tüpoloogia tabel'!$C$1:$T$1,0),FALSE)</f>
        <v>210.5</v>
      </c>
      <c r="Y259" s="228">
        <f>VLOOKUP(Y$4,'Tüpoloogia tabel'!$C$1:$T$51,MATCH($A259,'Tüpoloogia tabel'!$C$1:$T$1,0),FALSE)</f>
        <v>147.72222222222223</v>
      </c>
      <c r="Z259" s="229">
        <f>VLOOKUP(Z$4,'Tüpoloogia tabel'!$C$1:$T$51,MATCH($A259,'Tüpoloogia tabel'!$C$1:$T$1,0),FALSE)</f>
        <v>34.888888888888886</v>
      </c>
      <c r="AA259" s="235"/>
      <c r="AB259" s="235"/>
      <c r="AC259" s="15">
        <f>VLOOKUP(AC$4,'Tüpoloogia tabel'!$C$1:$T$51,MATCH($A259,'Tüpoloogia tabel'!$C$1:$T$1,0),FALSE)</f>
        <v>3.2531782945736434</v>
      </c>
      <c r="AD259" s="15">
        <f>VLOOKUP(AD$4,'Tüpoloogia tabel'!$C$1:$T$51,MATCH($A259,'Tüpoloogia tabel'!$C$1:$T$1,0),FALSE)</f>
        <v>2.5</v>
      </c>
      <c r="AE259" s="15">
        <f>VLOOKUP(AE$4,'Tüpoloogia tabel'!$C$1:$T$51,MATCH($A259,'Tüpoloogia tabel'!$C$1:$T$1,0),FALSE)</f>
        <v>2.2000000000000002</v>
      </c>
      <c r="AF259" s="15">
        <f>VLOOKUP(AF$4,'Tüpoloogia tabel'!$C$1:$T$51,MATCH($A259,'Tüpoloogia tabel'!$C$1:$T$1,0),FALSE)</f>
        <v>12.640967741935485</v>
      </c>
      <c r="AG259" s="15">
        <f>VLOOKUP(AG$4,'Tüpoloogia tabel'!$C$1:$T$51,MATCH($A259,'Tüpoloogia tabel'!$C$1:$T$1,0),FALSE)</f>
        <v>16.312473118279577</v>
      </c>
      <c r="AH259" s="15">
        <f>(VLOOKUP(AH$4,'Tüpoloogia tabel'!$C$1:$T$51,MATCH($A259,'Tüpoloogia tabel'!$C$1:$T$1,0),FALSE))*E259</f>
        <v>12.5</v>
      </c>
      <c r="AI259" s="15">
        <f>(VLOOKUP(AI$4,'Tüpoloogia tabel'!$C$1:$T$51,MATCH($A259,'Tüpoloogia tabel'!$C$1:$T$1,0),FALSE))*D259*E259</f>
        <v>2443.1569767441856</v>
      </c>
      <c r="AJ259" s="15">
        <f t="shared" si="257"/>
        <v>57.906881720430121</v>
      </c>
      <c r="AK259" s="15">
        <f>VLOOKUP(AK$4,'Tüpoloogia tabel'!$C$1:$T$51,MATCH($A259,'Tüpoloogia tabel'!$C$1:$T$1,0),FALSE)</f>
        <v>1</v>
      </c>
      <c r="AL259" s="15">
        <f>VLOOKUP(AL$4,'Tüpoloogia tabel'!$C$1:$T$51,MATCH($A259,'Tüpoloogia tabel'!$C$1:$T$1,0),FALSE)</f>
        <v>0.9</v>
      </c>
      <c r="AM259" s="15">
        <f>VLOOKUP(AM$4,'Tüpoloogia tabel'!$C$1:$T$51,MATCH($A259,'Tüpoloogia tabel'!$C$1:$T$1,0),FALSE)</f>
        <v>0.7</v>
      </c>
      <c r="AN259" s="15">
        <f>VLOOKUP(AN$4,'Tüpoloogia tabel'!$C$1:$T$51,MATCH($A259,'Tüpoloogia tabel'!$C$1:$T$1,0),FALSE)</f>
        <v>0.7</v>
      </c>
      <c r="AO259" s="15">
        <f>VLOOKUP(AO$4,'Tüpoloogia tabel'!$C$1:$T$51,MATCH($A259,'Tüpoloogia tabel'!$C$1:$T$1,0),FALSE)</f>
        <v>1</v>
      </c>
      <c r="AP259" s="15">
        <f>VLOOKUP(AP$4,'Tüpoloogia tabel'!$C$1:$T$51,MATCH($A259,'Tüpoloogia tabel'!$C$1:$T$1,0),FALSE)</f>
        <v>2</v>
      </c>
      <c r="AQ259" s="15">
        <f>VLOOKUP(AQ$4,'Tüpoloogia tabel'!$C$1:$T$51,MATCH($A259,'Tüpoloogia tabel'!$C$1:$T$1,0),FALSE)</f>
        <v>2.899999999999999</v>
      </c>
      <c r="AR259" s="16">
        <f>VLOOKUP(AR$4,'Tüpoloogia tabel'!$C$1:$T$51,MATCH($A259,'Tüpoloogia tabel'!$C$1:$T$1,0),FALSE)</f>
        <v>1.17</v>
      </c>
      <c r="AS259" s="16">
        <f>VLOOKUP(AS$4,'Tüpoloogia tabel'!$C$1:$T$51,MATCH($A259,'Tüpoloogia tabel'!$C$1:$T$1,0),FALSE)</f>
        <v>0.49</v>
      </c>
      <c r="AT259" s="16">
        <f>VLOOKUP(AT$4,'Tüpoloogia tabel'!$C$1:$T$51,MATCH($A259,'Tüpoloogia tabel'!$C$1:$T$1,0),FALSE)</f>
        <v>0.49</v>
      </c>
      <c r="AU259" s="16">
        <f>VLOOKUP(AU$4,'Tüpoloogia tabel'!$C$1:$T$51,MATCH($A259,'Tüpoloogia tabel'!$C$1:$T$1,0),FALSE)</f>
        <v>0.15</v>
      </c>
      <c r="AV259" s="16">
        <f>VLOOKUP(AV$4,'Tüpoloogia tabel'!$C$1:$T$51,MATCH($A259,'Tüpoloogia tabel'!$C$1:$T$1,0),FALSE)</f>
        <v>0.5</v>
      </c>
      <c r="AW259" s="16">
        <f>VLOOKUP(AW$4,'Tüpoloogia tabel'!$C$1:$T$51,MATCH($A259,'Tüpoloogia tabel'!$C$1:$T$1,0),FALSE)</f>
        <v>0.77</v>
      </c>
      <c r="AX259" s="16">
        <f>VLOOKUP(AX$4,'Tüpoloogia tabel'!$C$1:$T$51,MATCH($A259,'Tüpoloogia tabel'!$C$1:$T$1,0),FALSE)</f>
        <v>1.03</v>
      </c>
      <c r="AY259" s="16">
        <f>VLOOKUP(AY$4,'Tüpoloogia tabel'!$C$1:$T$51,MATCH($A259,'Tüpoloogia tabel'!$C$1:$T$1,0),FALSE)</f>
        <v>7.0000000000000007E-2</v>
      </c>
      <c r="AZ259" s="16">
        <f>VLOOKUP(AZ$4,'Tüpoloogia tabel'!$C$1:$T$51,MATCH($A259,'Tüpoloogia tabel'!$C$1:$T$1,0),FALSE)</f>
        <v>3.2</v>
      </c>
      <c r="BA259" s="232">
        <f>VLOOKUP(BA$4,'Tüpoloogia tabel'!$C$1:$T$51,MATCH($A259,'Tüpoloogia tabel'!$C$1:$T$1,0),FALSE)</f>
        <v>0.25</v>
      </c>
      <c r="BB259" s="232">
        <f>VLOOKUP(BB$4,'Tüpoloogia tabel'!$C$1:$T$51,MATCH($A259,'Tüpoloogia tabel'!$C$1:$T$1,0),FALSE)</f>
        <v>0.5</v>
      </c>
      <c r="BC259" s="232">
        <f>VLOOKUP(BC$4,'Tüpoloogia tabel'!$C$1:$T$51,MATCH($A259,'Tüpoloogia tabel'!$C$1:$T$1,0),FALSE)</f>
        <v>0.35</v>
      </c>
      <c r="BD259" s="232">
        <f>VLOOKUP(BD$4,'Tüpoloogia tabel'!$C$1:$T$51,MATCH($A259,'Tüpoloogia tabel'!$C$1:$T$1,0),FALSE)</f>
        <v>0.25</v>
      </c>
      <c r="BE259" s="232">
        <f>VLOOKUP(BE$4,'Tüpoloogia tabel'!$C$1:$T$51,MATCH($A259,'Tüpoloogia tabel'!$C$1:$T$1,0),FALSE)</f>
        <v>0.22000000000000008</v>
      </c>
      <c r="BF259" s="16">
        <f>VLOOKUP(BF$4,'Tüpoloogia tabel'!$C$1:$T$51,MATCH($A259,'Tüpoloogia tabel'!$C$1:$T$1,0),FALSE)</f>
        <v>1.8</v>
      </c>
      <c r="BG259" s="16">
        <f>VLOOKUP(BG$4,'Tüpoloogia tabel'!$C$1:$T$51,MATCH($A259,'Tüpoloogia tabel'!$C$1:$T$1,0),FALSE)</f>
        <v>2.2000000000000002</v>
      </c>
      <c r="BH259" s="16">
        <f>VLOOKUP(BH$4,'Tüpoloogia tabel'!$C$1:$T$51,MATCH($A259,'Tüpoloogia tabel'!$C$1:$T$1,0),FALSE)</f>
        <v>1.4600000000000004</v>
      </c>
      <c r="BI259" s="16">
        <f>VLOOKUP(BI$4,'Tüpoloogia tabel'!$C$1:$T$51,MATCH($A259,'Tüpoloogia tabel'!$C$1:$T$1,0),FALSE)</f>
        <v>1.5793333333333337</v>
      </c>
      <c r="BJ259" s="16">
        <f>VLOOKUP(BJ$4,'Tüpoloogia tabel'!$C$1:$T$51,MATCH($A259,'Tüpoloogia tabel'!$C$1:$T$1,0),FALSE)</f>
        <v>0.8</v>
      </c>
      <c r="BK259" s="16">
        <f>VLOOKUP(BK$4,'Tüpoloogia tabel'!$C$1:$T$51,MATCH($A259,'Tüpoloogia tabel'!$C$1:$T$1,0),FALSE)</f>
        <v>2.0649999999999999</v>
      </c>
      <c r="BL259" s="216">
        <f t="shared" si="258"/>
        <v>2927.638223255618</v>
      </c>
      <c r="BM259" s="1">
        <v>4</v>
      </c>
      <c r="BN259" s="1">
        <v>0</v>
      </c>
      <c r="BO259" s="1">
        <f t="shared" si="259"/>
        <v>50</v>
      </c>
      <c r="BP259" s="217">
        <f t="shared" si="260"/>
        <v>57.906881720430121</v>
      </c>
      <c r="BQ259" s="217">
        <f t="shared" ref="BQ259:BS259" si="341">BP259</f>
        <v>57.906881720430121</v>
      </c>
      <c r="BR259" s="217">
        <f t="shared" si="341"/>
        <v>57.906881720430121</v>
      </c>
      <c r="BS259" s="217">
        <f t="shared" si="341"/>
        <v>57.906881720430121</v>
      </c>
      <c r="BT259" s="217">
        <f t="shared" si="262"/>
        <v>231.62752688172048</v>
      </c>
      <c r="BU259" s="217">
        <f t="shared" si="263"/>
        <v>556.91456718346251</v>
      </c>
      <c r="BV259" s="217">
        <f t="shared" si="264"/>
        <v>652.44297123452372</v>
      </c>
      <c r="BW259" s="217">
        <f t="shared" si="265"/>
        <v>921.58098422839373</v>
      </c>
      <c r="BX259" s="216">
        <f t="shared" si="266"/>
        <v>0.20985967780834106</v>
      </c>
      <c r="BY259" s="216">
        <f t="shared" si="322"/>
        <v>253.09077143685931</v>
      </c>
      <c r="BZ259" s="216">
        <f t="shared" si="306"/>
        <v>4102.3099789208709</v>
      </c>
      <c r="CA259" s="216">
        <f t="shared" si="307"/>
        <v>3180.7289946924775</v>
      </c>
      <c r="CB259" s="218">
        <f t="shared" si="267"/>
        <v>3.8955114294085584</v>
      </c>
    </row>
    <row r="260" spans="1:80" x14ac:dyDescent="0.25">
      <c r="A260" s="248" t="s">
        <v>477</v>
      </c>
      <c r="B260" s="231" t="s">
        <v>788</v>
      </c>
      <c r="C260" s="231" t="s">
        <v>463</v>
      </c>
      <c r="D260" s="249">
        <v>2</v>
      </c>
      <c r="E260" s="249">
        <v>1</v>
      </c>
      <c r="F260" s="250"/>
      <c r="G260" s="15">
        <f>(VLOOKUP(G$4,'Tüpoloogia tabel'!$C$1:$T$51,MATCH($A260,'Tüpoloogia tabel'!$C$1:$T$1,0),FALSE))*D260</f>
        <v>390.90511627906972</v>
      </c>
      <c r="H260" s="15">
        <f>(VLOOKUP(H$4,'Tüpoloogia tabel'!$C$1:$T$51,MATCH($A260,'Tüpoloogia tabel'!$C$1:$T$1,0),FALSE))*D260*E260</f>
        <v>5.6140310077519384</v>
      </c>
      <c r="I260" s="15">
        <f>(VLOOKUP(I$4,'Tüpoloogia tabel'!$C$1:$T$51,MATCH($A260,'Tüpoloogia tabel'!$C$1:$T$1,0),FALSE))*D260*E260</f>
        <v>17.421266149870799</v>
      </c>
      <c r="J260" s="15">
        <f>(VLOOKUP(J$4,'Tüpoloogia tabel'!$C$1:$T$51,MATCH($A260,'Tüpoloogia tabel'!$C$1:$T$1,0),FALSE))*D260*E260</f>
        <v>396.50478811369493</v>
      </c>
      <c r="K260" s="15">
        <f>(VLOOKUP(K$4,'Tüpoloogia tabel'!$C$1:$T$51,MATCH($A260,'Tüpoloogia tabel'!$C$1:$T$1,0),FALSE))*D260*E260</f>
        <v>326.60450904392764</v>
      </c>
      <c r="L260" s="244">
        <f>VLOOKUP(L$4,'Tüpoloogia tabel'!$C$1:$T$51,MATCH($A260,'Tüpoloogia tabel'!$C$1:$T$1,0),FALSE)</f>
        <v>9.3023255813953494</v>
      </c>
      <c r="M260" s="228">
        <f>VLOOKUP(M$4,'Tüpoloogia tabel'!$C$1:$T$51,MATCH($A260,'Tüpoloogia tabel'!$C$1:$T$1,0),FALSE)</f>
        <v>55.813953488372093</v>
      </c>
      <c r="N260" s="228">
        <f>VLOOKUP(N$4,'Tüpoloogia tabel'!$C$1:$T$51,MATCH($A260,'Tüpoloogia tabel'!$C$1:$T$1,0),FALSE)</f>
        <v>100</v>
      </c>
      <c r="O260" s="245">
        <f>VLOOKUP(O$4,'Tüpoloogia tabel'!$C$1:$T$51,MATCH($A260,'Tüpoloogia tabel'!$C$1:$T$1,0),FALSE)</f>
        <v>0.22858037816556093</v>
      </c>
      <c r="P260" s="228">
        <f>VLOOKUP(P$4,'Tüpoloogia tabel'!$C$1:$T$51,MATCH($A260,'Tüpoloogia tabel'!$C$1:$T$1,0),FALSE)</f>
        <v>37.209302325581397</v>
      </c>
      <c r="Q260" s="335">
        <f t="shared" si="251"/>
        <v>188.40666666666672</v>
      </c>
      <c r="R260" s="336">
        <f t="shared" si="304"/>
        <v>137.42059955108726</v>
      </c>
      <c r="S260" s="14">
        <f t="shared" si="252"/>
        <v>390.90511627906972</v>
      </c>
      <c r="T260" s="336">
        <f t="shared" si="253"/>
        <v>390.90511627906972</v>
      </c>
      <c r="U260" s="4">
        <f t="shared" si="254"/>
        <v>7.9200000000000008</v>
      </c>
      <c r="V260" s="337">
        <f t="shared" si="255"/>
        <v>43.066067115579465</v>
      </c>
      <c r="W260" s="338">
        <f t="shared" si="256"/>
        <v>3.2577799796985429</v>
      </c>
      <c r="X260" s="228">
        <f>VLOOKUP(X$4,'Tüpoloogia tabel'!$C$1:$T$51,MATCH($A260,'Tüpoloogia tabel'!$C$1:$T$1,0),FALSE)</f>
        <v>210.5</v>
      </c>
      <c r="Y260" s="228">
        <f>VLOOKUP(Y$4,'Tüpoloogia tabel'!$C$1:$T$51,MATCH($A260,'Tüpoloogia tabel'!$C$1:$T$1,0),FALSE)</f>
        <v>147.72222222222223</v>
      </c>
      <c r="Z260" s="229">
        <f>VLOOKUP(Z$4,'Tüpoloogia tabel'!$C$1:$T$51,MATCH($A260,'Tüpoloogia tabel'!$C$1:$T$1,0),FALSE)</f>
        <v>34.888888888888886</v>
      </c>
      <c r="AA260" s="235"/>
      <c r="AB260" s="235"/>
      <c r="AC260" s="15">
        <f>VLOOKUP(AC$4,'Tüpoloogia tabel'!$C$1:$T$51,MATCH($A260,'Tüpoloogia tabel'!$C$1:$T$1,0),FALSE)</f>
        <v>3.2531782945736434</v>
      </c>
      <c r="AD260" s="15">
        <f>VLOOKUP(AD$4,'Tüpoloogia tabel'!$C$1:$T$51,MATCH($A260,'Tüpoloogia tabel'!$C$1:$T$1,0),FALSE)</f>
        <v>2.5</v>
      </c>
      <c r="AE260" s="15">
        <f>VLOOKUP(AE$4,'Tüpoloogia tabel'!$C$1:$T$51,MATCH($A260,'Tüpoloogia tabel'!$C$1:$T$1,0),FALSE)</f>
        <v>2.2000000000000002</v>
      </c>
      <c r="AF260" s="15">
        <f>VLOOKUP(AF$4,'Tüpoloogia tabel'!$C$1:$T$51,MATCH($A260,'Tüpoloogia tabel'!$C$1:$T$1,0),FALSE)</f>
        <v>12.640967741935485</v>
      </c>
      <c r="AG260" s="15">
        <f>VLOOKUP(AG$4,'Tüpoloogia tabel'!$C$1:$T$51,MATCH($A260,'Tüpoloogia tabel'!$C$1:$T$1,0),FALSE)</f>
        <v>16.312473118279577</v>
      </c>
      <c r="AH260" s="15">
        <f>(VLOOKUP(AH$4,'Tüpoloogia tabel'!$C$1:$T$51,MATCH($A260,'Tüpoloogia tabel'!$C$1:$T$1,0),FALSE))*E260</f>
        <v>2.5</v>
      </c>
      <c r="AI260" s="15">
        <f>(VLOOKUP(AI$4,'Tüpoloogia tabel'!$C$1:$T$51,MATCH($A260,'Tüpoloogia tabel'!$C$1:$T$1,0),FALSE))*D260*E260</f>
        <v>977.26279069767429</v>
      </c>
      <c r="AJ260" s="15">
        <f t="shared" si="257"/>
        <v>90.531827956989275</v>
      </c>
      <c r="AK260" s="15">
        <f>VLOOKUP(AK$4,'Tüpoloogia tabel'!$C$1:$T$51,MATCH($A260,'Tüpoloogia tabel'!$C$1:$T$1,0),FALSE)</f>
        <v>1</v>
      </c>
      <c r="AL260" s="15">
        <f>VLOOKUP(AL$4,'Tüpoloogia tabel'!$C$1:$T$51,MATCH($A260,'Tüpoloogia tabel'!$C$1:$T$1,0),FALSE)</f>
        <v>0.9</v>
      </c>
      <c r="AM260" s="15">
        <f>VLOOKUP(AM$4,'Tüpoloogia tabel'!$C$1:$T$51,MATCH($A260,'Tüpoloogia tabel'!$C$1:$T$1,0),FALSE)</f>
        <v>0.7</v>
      </c>
      <c r="AN260" s="15">
        <f>VLOOKUP(AN$4,'Tüpoloogia tabel'!$C$1:$T$51,MATCH($A260,'Tüpoloogia tabel'!$C$1:$T$1,0),FALSE)</f>
        <v>0.7</v>
      </c>
      <c r="AO260" s="15">
        <f>VLOOKUP(AO$4,'Tüpoloogia tabel'!$C$1:$T$51,MATCH($A260,'Tüpoloogia tabel'!$C$1:$T$1,0),FALSE)</f>
        <v>1</v>
      </c>
      <c r="AP260" s="15">
        <f>VLOOKUP(AP$4,'Tüpoloogia tabel'!$C$1:$T$51,MATCH($A260,'Tüpoloogia tabel'!$C$1:$T$1,0),FALSE)</f>
        <v>2</v>
      </c>
      <c r="AQ260" s="15">
        <f>VLOOKUP(AQ$4,'Tüpoloogia tabel'!$C$1:$T$51,MATCH($A260,'Tüpoloogia tabel'!$C$1:$T$1,0),FALSE)</f>
        <v>2.899999999999999</v>
      </c>
      <c r="AR260" s="16">
        <f>VLOOKUP(AR$4,'Tüpoloogia tabel'!$C$1:$T$51,MATCH($A260,'Tüpoloogia tabel'!$C$1:$T$1,0),FALSE)</f>
        <v>1.17</v>
      </c>
      <c r="AS260" s="16">
        <f>VLOOKUP(AS$4,'Tüpoloogia tabel'!$C$1:$T$51,MATCH($A260,'Tüpoloogia tabel'!$C$1:$T$1,0),FALSE)</f>
        <v>0.49</v>
      </c>
      <c r="AT260" s="16">
        <f>VLOOKUP(AT$4,'Tüpoloogia tabel'!$C$1:$T$51,MATCH($A260,'Tüpoloogia tabel'!$C$1:$T$1,0),FALSE)</f>
        <v>0.49</v>
      </c>
      <c r="AU260" s="16">
        <f>VLOOKUP(AU$4,'Tüpoloogia tabel'!$C$1:$T$51,MATCH($A260,'Tüpoloogia tabel'!$C$1:$T$1,0),FALSE)</f>
        <v>0.15</v>
      </c>
      <c r="AV260" s="16">
        <f>VLOOKUP(AV$4,'Tüpoloogia tabel'!$C$1:$T$51,MATCH($A260,'Tüpoloogia tabel'!$C$1:$T$1,0),FALSE)</f>
        <v>0.5</v>
      </c>
      <c r="AW260" s="16">
        <f>VLOOKUP(AW$4,'Tüpoloogia tabel'!$C$1:$T$51,MATCH($A260,'Tüpoloogia tabel'!$C$1:$T$1,0),FALSE)</f>
        <v>0.77</v>
      </c>
      <c r="AX260" s="16">
        <f>VLOOKUP(AX$4,'Tüpoloogia tabel'!$C$1:$T$51,MATCH($A260,'Tüpoloogia tabel'!$C$1:$T$1,0),FALSE)</f>
        <v>1.03</v>
      </c>
      <c r="AY260" s="16">
        <f>VLOOKUP(AY$4,'Tüpoloogia tabel'!$C$1:$T$51,MATCH($A260,'Tüpoloogia tabel'!$C$1:$T$1,0),FALSE)</f>
        <v>7.0000000000000007E-2</v>
      </c>
      <c r="AZ260" s="16">
        <f>VLOOKUP(AZ$4,'Tüpoloogia tabel'!$C$1:$T$51,MATCH($A260,'Tüpoloogia tabel'!$C$1:$T$1,0),FALSE)</f>
        <v>3.2</v>
      </c>
      <c r="BA260" s="232">
        <f>VLOOKUP(BA$4,'Tüpoloogia tabel'!$C$1:$T$51,MATCH($A260,'Tüpoloogia tabel'!$C$1:$T$1,0),FALSE)</f>
        <v>0.25</v>
      </c>
      <c r="BB260" s="232">
        <f>VLOOKUP(BB$4,'Tüpoloogia tabel'!$C$1:$T$51,MATCH($A260,'Tüpoloogia tabel'!$C$1:$T$1,0),FALSE)</f>
        <v>0.5</v>
      </c>
      <c r="BC260" s="232">
        <f>VLOOKUP(BC$4,'Tüpoloogia tabel'!$C$1:$T$51,MATCH($A260,'Tüpoloogia tabel'!$C$1:$T$1,0),FALSE)</f>
        <v>0.35</v>
      </c>
      <c r="BD260" s="232">
        <f>VLOOKUP(BD$4,'Tüpoloogia tabel'!$C$1:$T$51,MATCH($A260,'Tüpoloogia tabel'!$C$1:$T$1,0),FALSE)</f>
        <v>0.25</v>
      </c>
      <c r="BE260" s="232">
        <f>VLOOKUP(BE$4,'Tüpoloogia tabel'!$C$1:$T$51,MATCH($A260,'Tüpoloogia tabel'!$C$1:$T$1,0),FALSE)</f>
        <v>0.22000000000000008</v>
      </c>
      <c r="BF260" s="16">
        <f>VLOOKUP(BF$4,'Tüpoloogia tabel'!$C$1:$T$51,MATCH($A260,'Tüpoloogia tabel'!$C$1:$T$1,0),FALSE)</f>
        <v>1.8</v>
      </c>
      <c r="BG260" s="16">
        <f>VLOOKUP(BG$4,'Tüpoloogia tabel'!$C$1:$T$51,MATCH($A260,'Tüpoloogia tabel'!$C$1:$T$1,0),FALSE)</f>
        <v>2.2000000000000002</v>
      </c>
      <c r="BH260" s="16">
        <f>VLOOKUP(BH$4,'Tüpoloogia tabel'!$C$1:$T$51,MATCH($A260,'Tüpoloogia tabel'!$C$1:$T$1,0),FALSE)</f>
        <v>1.4600000000000004</v>
      </c>
      <c r="BI260" s="16">
        <f>VLOOKUP(BI$4,'Tüpoloogia tabel'!$C$1:$T$51,MATCH($A260,'Tüpoloogia tabel'!$C$1:$T$1,0),FALSE)</f>
        <v>1.5793333333333337</v>
      </c>
      <c r="BJ260" s="16">
        <f>VLOOKUP(BJ$4,'Tüpoloogia tabel'!$C$1:$T$51,MATCH($A260,'Tüpoloogia tabel'!$C$1:$T$1,0),FALSE)</f>
        <v>0.8</v>
      </c>
      <c r="BK260" s="16">
        <f>VLOOKUP(BK$4,'Tüpoloogia tabel'!$C$1:$T$51,MATCH($A260,'Tüpoloogia tabel'!$C$1:$T$1,0),FALSE)</f>
        <v>2.0649999999999999</v>
      </c>
      <c r="BL260" s="216">
        <f t="shared" si="258"/>
        <v>860.53431311719987</v>
      </c>
      <c r="BM260" s="1">
        <v>4</v>
      </c>
      <c r="BN260" s="1">
        <v>0</v>
      </c>
      <c r="BO260" s="1">
        <f t="shared" si="259"/>
        <v>10</v>
      </c>
      <c r="BP260" s="217">
        <f t="shared" si="260"/>
        <v>90.531827956989275</v>
      </c>
      <c r="BQ260" s="217">
        <f t="shared" ref="BQ260:BS260" si="342">BP260</f>
        <v>90.531827956989275</v>
      </c>
      <c r="BR260" s="217">
        <f t="shared" si="342"/>
        <v>90.531827956989275</v>
      </c>
      <c r="BS260" s="217">
        <f t="shared" si="342"/>
        <v>90.531827956989275</v>
      </c>
      <c r="BT260" s="217">
        <f t="shared" si="262"/>
        <v>0</v>
      </c>
      <c r="BU260" s="217">
        <f t="shared" si="263"/>
        <v>48.553165374677</v>
      </c>
      <c r="BV260" s="217">
        <f t="shared" si="264"/>
        <v>56.765816447586914</v>
      </c>
      <c r="BW260" s="217">
        <f t="shared" si="265"/>
        <v>167.9843330786463</v>
      </c>
      <c r="BX260" s="216">
        <f t="shared" si="266"/>
        <v>2.9425360403592966E-2</v>
      </c>
      <c r="BY260" s="216">
        <f t="shared" si="322"/>
        <v>35.48698464673312</v>
      </c>
      <c r="BZ260" s="216">
        <f t="shared" si="306"/>
        <v>1064.0056308425792</v>
      </c>
      <c r="CA260" s="216">
        <f t="shared" si="307"/>
        <v>896.02129776393303</v>
      </c>
      <c r="CB260" s="218">
        <f t="shared" si="267"/>
        <v>2.7434443583980648</v>
      </c>
    </row>
    <row r="261" spans="1:80" x14ac:dyDescent="0.25">
      <c r="A261" s="248" t="s">
        <v>477</v>
      </c>
      <c r="B261" s="231" t="s">
        <v>789</v>
      </c>
      <c r="C261" s="231" t="s">
        <v>463</v>
      </c>
      <c r="D261" s="249">
        <v>2</v>
      </c>
      <c r="E261" s="249">
        <v>2</v>
      </c>
      <c r="F261" s="250"/>
      <c r="G261" s="15">
        <f>(VLOOKUP(G$4,'Tüpoloogia tabel'!$C$1:$T$51,MATCH($A261,'Tüpoloogia tabel'!$C$1:$T$1,0),FALSE))*D261</f>
        <v>390.90511627906972</v>
      </c>
      <c r="H261" s="15">
        <f>(VLOOKUP(H$4,'Tüpoloogia tabel'!$C$1:$T$51,MATCH($A261,'Tüpoloogia tabel'!$C$1:$T$1,0),FALSE))*D261*E261</f>
        <v>11.228062015503877</v>
      </c>
      <c r="I261" s="15">
        <f>(VLOOKUP(I$4,'Tüpoloogia tabel'!$C$1:$T$51,MATCH($A261,'Tüpoloogia tabel'!$C$1:$T$1,0),FALSE))*D261*E261</f>
        <v>34.842532299741599</v>
      </c>
      <c r="J261" s="15">
        <f>(VLOOKUP(J$4,'Tüpoloogia tabel'!$C$1:$T$51,MATCH($A261,'Tüpoloogia tabel'!$C$1:$T$1,0),FALSE))*D261*E261</f>
        <v>793.00957622738986</v>
      </c>
      <c r="K261" s="15">
        <f>(VLOOKUP(K$4,'Tüpoloogia tabel'!$C$1:$T$51,MATCH($A261,'Tüpoloogia tabel'!$C$1:$T$1,0),FALSE))*D261*E261</f>
        <v>653.20901808785527</v>
      </c>
      <c r="L261" s="244">
        <f>VLOOKUP(L$4,'Tüpoloogia tabel'!$C$1:$T$51,MATCH($A261,'Tüpoloogia tabel'!$C$1:$T$1,0),FALSE)</f>
        <v>9.3023255813953494</v>
      </c>
      <c r="M261" s="228">
        <f>VLOOKUP(M$4,'Tüpoloogia tabel'!$C$1:$T$51,MATCH($A261,'Tüpoloogia tabel'!$C$1:$T$1,0),FALSE)</f>
        <v>55.813953488372093</v>
      </c>
      <c r="N261" s="228">
        <f>VLOOKUP(N$4,'Tüpoloogia tabel'!$C$1:$T$51,MATCH($A261,'Tüpoloogia tabel'!$C$1:$T$1,0),FALSE)</f>
        <v>100</v>
      </c>
      <c r="O261" s="245">
        <f>VLOOKUP(O$4,'Tüpoloogia tabel'!$C$1:$T$51,MATCH($A261,'Tüpoloogia tabel'!$C$1:$T$1,0),FALSE)</f>
        <v>0.22858037816556093</v>
      </c>
      <c r="P261" s="228">
        <f>VLOOKUP(P$4,'Tüpoloogia tabel'!$C$1:$T$51,MATCH($A261,'Tüpoloogia tabel'!$C$1:$T$1,0),FALSE)</f>
        <v>37.209302325581397</v>
      </c>
      <c r="Q261" s="335">
        <f t="shared" ref="Q261:Q304" si="343">D261*AG261*2*AH261*E261+2*E261*AF261</f>
        <v>703.06279569892502</v>
      </c>
      <c r="R261" s="336">
        <f t="shared" si="304"/>
        <v>534.43643598392828</v>
      </c>
      <c r="S261" s="14">
        <f t="shared" ref="S261:S304" si="344">G261</f>
        <v>390.90511627906972</v>
      </c>
      <c r="T261" s="336">
        <f t="shared" ref="T261:T304" si="345">S261</f>
        <v>390.90511627906972</v>
      </c>
      <c r="U261" s="4">
        <f t="shared" ref="U261:U304" si="346">D261*BF261*BG261</f>
        <v>7.9200000000000008</v>
      </c>
      <c r="V261" s="337">
        <f t="shared" ref="V261:V304" si="347">Q261*O261</f>
        <v>160.70635971499678</v>
      </c>
      <c r="W261" s="338">
        <f t="shared" ref="W261:W324" si="348">(BY261+BW261+BL261)/K261</f>
        <v>3.0293091065664188</v>
      </c>
      <c r="X261" s="228">
        <f>VLOOKUP(X$4,'Tüpoloogia tabel'!$C$1:$T$51,MATCH($A261,'Tüpoloogia tabel'!$C$1:$T$1,0),FALSE)</f>
        <v>210.5</v>
      </c>
      <c r="Y261" s="228">
        <f>VLOOKUP(Y$4,'Tüpoloogia tabel'!$C$1:$T$51,MATCH($A261,'Tüpoloogia tabel'!$C$1:$T$1,0),FALSE)</f>
        <v>147.72222222222223</v>
      </c>
      <c r="Z261" s="229">
        <f>VLOOKUP(Z$4,'Tüpoloogia tabel'!$C$1:$T$51,MATCH($A261,'Tüpoloogia tabel'!$C$1:$T$1,0),FALSE)</f>
        <v>34.888888888888886</v>
      </c>
      <c r="AA261" s="235"/>
      <c r="AB261" s="235"/>
      <c r="AC261" s="15">
        <f>VLOOKUP(AC$4,'Tüpoloogia tabel'!$C$1:$T$51,MATCH($A261,'Tüpoloogia tabel'!$C$1:$T$1,0),FALSE)</f>
        <v>3.2531782945736434</v>
      </c>
      <c r="AD261" s="15">
        <f>VLOOKUP(AD$4,'Tüpoloogia tabel'!$C$1:$T$51,MATCH($A261,'Tüpoloogia tabel'!$C$1:$T$1,0),FALSE)</f>
        <v>2.5</v>
      </c>
      <c r="AE261" s="15">
        <f>VLOOKUP(AE$4,'Tüpoloogia tabel'!$C$1:$T$51,MATCH($A261,'Tüpoloogia tabel'!$C$1:$T$1,0),FALSE)</f>
        <v>2.2000000000000002</v>
      </c>
      <c r="AF261" s="15">
        <f>VLOOKUP(AF$4,'Tüpoloogia tabel'!$C$1:$T$51,MATCH($A261,'Tüpoloogia tabel'!$C$1:$T$1,0),FALSE)</f>
        <v>12.640967741935485</v>
      </c>
      <c r="AG261" s="15">
        <f>VLOOKUP(AG$4,'Tüpoloogia tabel'!$C$1:$T$51,MATCH($A261,'Tüpoloogia tabel'!$C$1:$T$1,0),FALSE)</f>
        <v>16.312473118279577</v>
      </c>
      <c r="AH261" s="15">
        <f>(VLOOKUP(AH$4,'Tüpoloogia tabel'!$C$1:$T$51,MATCH($A261,'Tüpoloogia tabel'!$C$1:$T$1,0),FALSE))*E261</f>
        <v>5</v>
      </c>
      <c r="AI261" s="15">
        <f>(VLOOKUP(AI$4,'Tüpoloogia tabel'!$C$1:$T$51,MATCH($A261,'Tüpoloogia tabel'!$C$1:$T$1,0),FALSE))*D261*E261</f>
        <v>1954.5255813953486</v>
      </c>
      <c r="AJ261" s="15">
        <f t="shared" ref="AJ261:AJ304" si="349">2*AF261+2*AG261*D261</f>
        <v>90.531827956989275</v>
      </c>
      <c r="AK261" s="15">
        <f>VLOOKUP(AK$4,'Tüpoloogia tabel'!$C$1:$T$51,MATCH($A261,'Tüpoloogia tabel'!$C$1:$T$1,0),FALSE)</f>
        <v>1</v>
      </c>
      <c r="AL261" s="15">
        <f>VLOOKUP(AL$4,'Tüpoloogia tabel'!$C$1:$T$51,MATCH($A261,'Tüpoloogia tabel'!$C$1:$T$1,0),FALSE)</f>
        <v>0.9</v>
      </c>
      <c r="AM261" s="15">
        <f>VLOOKUP(AM$4,'Tüpoloogia tabel'!$C$1:$T$51,MATCH($A261,'Tüpoloogia tabel'!$C$1:$T$1,0),FALSE)</f>
        <v>0.7</v>
      </c>
      <c r="AN261" s="15">
        <f>VLOOKUP(AN$4,'Tüpoloogia tabel'!$C$1:$T$51,MATCH($A261,'Tüpoloogia tabel'!$C$1:$T$1,0),FALSE)</f>
        <v>0.7</v>
      </c>
      <c r="AO261" s="15">
        <f>VLOOKUP(AO$4,'Tüpoloogia tabel'!$C$1:$T$51,MATCH($A261,'Tüpoloogia tabel'!$C$1:$T$1,0),FALSE)</f>
        <v>1</v>
      </c>
      <c r="AP261" s="15">
        <f>VLOOKUP(AP$4,'Tüpoloogia tabel'!$C$1:$T$51,MATCH($A261,'Tüpoloogia tabel'!$C$1:$T$1,0),FALSE)</f>
        <v>2</v>
      </c>
      <c r="AQ261" s="15">
        <f>VLOOKUP(AQ$4,'Tüpoloogia tabel'!$C$1:$T$51,MATCH($A261,'Tüpoloogia tabel'!$C$1:$T$1,0),FALSE)</f>
        <v>2.899999999999999</v>
      </c>
      <c r="AR261" s="16">
        <f>VLOOKUP(AR$4,'Tüpoloogia tabel'!$C$1:$T$51,MATCH($A261,'Tüpoloogia tabel'!$C$1:$T$1,0),FALSE)</f>
        <v>1.17</v>
      </c>
      <c r="AS261" s="16">
        <f>VLOOKUP(AS$4,'Tüpoloogia tabel'!$C$1:$T$51,MATCH($A261,'Tüpoloogia tabel'!$C$1:$T$1,0),FALSE)</f>
        <v>0.49</v>
      </c>
      <c r="AT261" s="16">
        <f>VLOOKUP(AT$4,'Tüpoloogia tabel'!$C$1:$T$51,MATCH($A261,'Tüpoloogia tabel'!$C$1:$T$1,0),FALSE)</f>
        <v>0.49</v>
      </c>
      <c r="AU261" s="16">
        <f>VLOOKUP(AU$4,'Tüpoloogia tabel'!$C$1:$T$51,MATCH($A261,'Tüpoloogia tabel'!$C$1:$T$1,0),FALSE)</f>
        <v>0.15</v>
      </c>
      <c r="AV261" s="16">
        <f>VLOOKUP(AV$4,'Tüpoloogia tabel'!$C$1:$T$51,MATCH($A261,'Tüpoloogia tabel'!$C$1:$T$1,0),FALSE)</f>
        <v>0.5</v>
      </c>
      <c r="AW261" s="16">
        <f>VLOOKUP(AW$4,'Tüpoloogia tabel'!$C$1:$T$51,MATCH($A261,'Tüpoloogia tabel'!$C$1:$T$1,0),FALSE)</f>
        <v>0.77</v>
      </c>
      <c r="AX261" s="16">
        <f>VLOOKUP(AX$4,'Tüpoloogia tabel'!$C$1:$T$51,MATCH($A261,'Tüpoloogia tabel'!$C$1:$T$1,0),FALSE)</f>
        <v>1.03</v>
      </c>
      <c r="AY261" s="16">
        <f>VLOOKUP(AY$4,'Tüpoloogia tabel'!$C$1:$T$51,MATCH($A261,'Tüpoloogia tabel'!$C$1:$T$1,0),FALSE)</f>
        <v>7.0000000000000007E-2</v>
      </c>
      <c r="AZ261" s="16">
        <f>VLOOKUP(AZ$4,'Tüpoloogia tabel'!$C$1:$T$51,MATCH($A261,'Tüpoloogia tabel'!$C$1:$T$1,0),FALSE)</f>
        <v>3.2</v>
      </c>
      <c r="BA261" s="232">
        <f>VLOOKUP(BA$4,'Tüpoloogia tabel'!$C$1:$T$51,MATCH($A261,'Tüpoloogia tabel'!$C$1:$T$1,0),FALSE)</f>
        <v>0.25</v>
      </c>
      <c r="BB261" s="232">
        <f>VLOOKUP(BB$4,'Tüpoloogia tabel'!$C$1:$T$51,MATCH($A261,'Tüpoloogia tabel'!$C$1:$T$1,0),FALSE)</f>
        <v>0.5</v>
      </c>
      <c r="BC261" s="232">
        <f>VLOOKUP(BC$4,'Tüpoloogia tabel'!$C$1:$T$51,MATCH($A261,'Tüpoloogia tabel'!$C$1:$T$1,0),FALSE)</f>
        <v>0.35</v>
      </c>
      <c r="BD261" s="232">
        <f>VLOOKUP(BD$4,'Tüpoloogia tabel'!$C$1:$T$51,MATCH($A261,'Tüpoloogia tabel'!$C$1:$T$1,0),FALSE)</f>
        <v>0.25</v>
      </c>
      <c r="BE261" s="232">
        <f>VLOOKUP(BE$4,'Tüpoloogia tabel'!$C$1:$T$51,MATCH($A261,'Tüpoloogia tabel'!$C$1:$T$1,0),FALSE)</f>
        <v>0.22000000000000008</v>
      </c>
      <c r="BF261" s="16">
        <f>VLOOKUP(BF$4,'Tüpoloogia tabel'!$C$1:$T$51,MATCH($A261,'Tüpoloogia tabel'!$C$1:$T$1,0),FALSE)</f>
        <v>1.8</v>
      </c>
      <c r="BG261" s="16">
        <f>VLOOKUP(BG$4,'Tüpoloogia tabel'!$C$1:$T$51,MATCH($A261,'Tüpoloogia tabel'!$C$1:$T$1,0),FALSE)</f>
        <v>2.2000000000000002</v>
      </c>
      <c r="BH261" s="16">
        <f>VLOOKUP(BH$4,'Tüpoloogia tabel'!$C$1:$T$51,MATCH($A261,'Tüpoloogia tabel'!$C$1:$T$1,0),FALSE)</f>
        <v>1.4600000000000004</v>
      </c>
      <c r="BI261" s="16">
        <f>VLOOKUP(BI$4,'Tüpoloogia tabel'!$C$1:$T$51,MATCH($A261,'Tüpoloogia tabel'!$C$1:$T$1,0),FALSE)</f>
        <v>1.5793333333333337</v>
      </c>
      <c r="BJ261" s="16">
        <f>VLOOKUP(BJ$4,'Tüpoloogia tabel'!$C$1:$T$51,MATCH($A261,'Tüpoloogia tabel'!$C$1:$T$1,0),FALSE)</f>
        <v>0.8</v>
      </c>
      <c r="BK261" s="16">
        <f>VLOOKUP(BK$4,'Tüpoloogia tabel'!$C$1:$T$51,MATCH($A261,'Tüpoloogia tabel'!$C$1:$T$1,0),FALSE)</f>
        <v>2.0649999999999999</v>
      </c>
      <c r="BL261" s="216">
        <f t="shared" ref="BL261:BL324" si="350">(R261-V261)*AK261+AL261*T261+S261*AN261+U261*AP261+AQ261*V261</f>
        <v>1481.0667054889336</v>
      </c>
      <c r="BM261" s="1">
        <v>4</v>
      </c>
      <c r="BN261" s="1">
        <v>0</v>
      </c>
      <c r="BO261" s="1">
        <f t="shared" ref="BO261:BO304" si="351">AH261*BM261</f>
        <v>20</v>
      </c>
      <c r="BP261" s="217">
        <f t="shared" ref="BP261:BP304" si="352">AJ261</f>
        <v>90.531827956989275</v>
      </c>
      <c r="BQ261" s="217">
        <f t="shared" ref="BQ261:BS261" si="353">BP261</f>
        <v>90.531827956989275</v>
      </c>
      <c r="BR261" s="217">
        <f t="shared" si="353"/>
        <v>90.531827956989275</v>
      </c>
      <c r="BS261" s="217">
        <f t="shared" si="353"/>
        <v>90.531827956989275</v>
      </c>
      <c r="BT261" s="217">
        <f t="shared" ref="BT261:BT304" si="354">BS261*(E261-1)</f>
        <v>90.531827956989275</v>
      </c>
      <c r="BU261" s="217">
        <f t="shared" ref="BU261:BU304" si="355">(D261+I261)*E261*AD261</f>
        <v>184.212661498708</v>
      </c>
      <c r="BV261" s="217">
        <f t="shared" ref="BV261:BV304" si="356">(V261/(BH261*BI261))*(BH261+BI261)</f>
        <v>211.82866996093091</v>
      </c>
      <c r="BW261" s="217">
        <f t="shared" ref="BW261:BW324" si="357">BO261*AR261+BP261*AS261+BQ261*AT261+BR261*AU261+BT261*AW261+BU261*AX261+BV261*AY261</f>
        <v>399.97752135921399</v>
      </c>
      <c r="BX261" s="216">
        <f t="shared" ref="BX261:BX304" si="358">AZ261*SUM(Q261:V261)/(3600*IF(E261=1,35,IF(E261=2,24,IF(E261&lt;6,20,15))))</f>
        <v>8.1034660146518139E-2</v>
      </c>
      <c r="BY261" s="216">
        <f t="shared" si="322"/>
        <v>97.727800136700864</v>
      </c>
      <c r="BZ261" s="216">
        <f t="shared" si="306"/>
        <v>1978.7720269848485</v>
      </c>
      <c r="CA261" s="216">
        <f t="shared" si="307"/>
        <v>1578.7945056256344</v>
      </c>
      <c r="CB261" s="218">
        <f t="shared" ref="CB261:CB304" si="359">(BY261+BL261)/K261</f>
        <v>2.4169821020647482</v>
      </c>
    </row>
    <row r="262" spans="1:80" x14ac:dyDescent="0.25">
      <c r="A262" s="248" t="s">
        <v>477</v>
      </c>
      <c r="B262" s="231" t="s">
        <v>790</v>
      </c>
      <c r="C262" s="231" t="s">
        <v>463</v>
      </c>
      <c r="D262" s="249">
        <v>2</v>
      </c>
      <c r="E262" s="249">
        <v>3</v>
      </c>
      <c r="F262" s="250"/>
      <c r="G262" s="15">
        <f>(VLOOKUP(G$4,'Tüpoloogia tabel'!$C$1:$T$51,MATCH($A262,'Tüpoloogia tabel'!$C$1:$T$1,0),FALSE))*D262</f>
        <v>390.90511627906972</v>
      </c>
      <c r="H262" s="15">
        <f>(VLOOKUP(H$4,'Tüpoloogia tabel'!$C$1:$T$51,MATCH($A262,'Tüpoloogia tabel'!$C$1:$T$1,0),FALSE))*D262*E262</f>
        <v>16.842093023255813</v>
      </c>
      <c r="I262" s="15">
        <f>(VLOOKUP(I$4,'Tüpoloogia tabel'!$C$1:$T$51,MATCH($A262,'Tüpoloogia tabel'!$C$1:$T$1,0),FALSE))*D262*E262</f>
        <v>52.263798449612395</v>
      </c>
      <c r="J262" s="15">
        <f>(VLOOKUP(J$4,'Tüpoloogia tabel'!$C$1:$T$51,MATCH($A262,'Tüpoloogia tabel'!$C$1:$T$1,0),FALSE))*D262*E262</f>
        <v>1189.5143643410847</v>
      </c>
      <c r="K262" s="15">
        <f>(VLOOKUP(K$4,'Tüpoloogia tabel'!$C$1:$T$51,MATCH($A262,'Tüpoloogia tabel'!$C$1:$T$1,0),FALSE))*D262*E262</f>
        <v>979.81352713178285</v>
      </c>
      <c r="L262" s="244">
        <f>VLOOKUP(L$4,'Tüpoloogia tabel'!$C$1:$T$51,MATCH($A262,'Tüpoloogia tabel'!$C$1:$T$1,0),FALSE)</f>
        <v>9.3023255813953494</v>
      </c>
      <c r="M262" s="228">
        <f>VLOOKUP(M$4,'Tüpoloogia tabel'!$C$1:$T$51,MATCH($A262,'Tüpoloogia tabel'!$C$1:$T$1,0),FALSE)</f>
        <v>55.813953488372093</v>
      </c>
      <c r="N262" s="228">
        <f>VLOOKUP(N$4,'Tüpoloogia tabel'!$C$1:$T$51,MATCH($A262,'Tüpoloogia tabel'!$C$1:$T$1,0),FALSE)</f>
        <v>100</v>
      </c>
      <c r="O262" s="245">
        <f>VLOOKUP(O$4,'Tüpoloogia tabel'!$C$1:$T$51,MATCH($A262,'Tüpoloogia tabel'!$C$1:$T$1,0),FALSE)</f>
        <v>0.22858037816556093</v>
      </c>
      <c r="P262" s="228">
        <f>VLOOKUP(P$4,'Tüpoloogia tabel'!$C$1:$T$51,MATCH($A262,'Tüpoloogia tabel'!$C$1:$T$1,0),FALSE)</f>
        <v>37.209302325581397</v>
      </c>
      <c r="Q262" s="335">
        <f t="shared" si="343"/>
        <v>1543.9683870967749</v>
      </c>
      <c r="R262" s="336">
        <f t="shared" si="304"/>
        <v>1183.1275092985229</v>
      </c>
      <c r="S262" s="14">
        <f t="shared" si="344"/>
        <v>390.90511627906972</v>
      </c>
      <c r="T262" s="336">
        <f t="shared" si="345"/>
        <v>390.90511627906972</v>
      </c>
      <c r="U262" s="4">
        <f t="shared" si="346"/>
        <v>7.9200000000000008</v>
      </c>
      <c r="V262" s="337">
        <f t="shared" si="347"/>
        <v>352.92087779825198</v>
      </c>
      <c r="W262" s="338">
        <f t="shared" si="348"/>
        <v>3.5016405985670445</v>
      </c>
      <c r="X262" s="228">
        <f>VLOOKUP(X$4,'Tüpoloogia tabel'!$C$1:$T$51,MATCH($A262,'Tüpoloogia tabel'!$C$1:$T$1,0),FALSE)</f>
        <v>210.5</v>
      </c>
      <c r="Y262" s="228">
        <f>VLOOKUP(Y$4,'Tüpoloogia tabel'!$C$1:$T$51,MATCH($A262,'Tüpoloogia tabel'!$C$1:$T$1,0),FALSE)</f>
        <v>147.72222222222223</v>
      </c>
      <c r="Z262" s="229">
        <f>VLOOKUP(Z$4,'Tüpoloogia tabel'!$C$1:$T$51,MATCH($A262,'Tüpoloogia tabel'!$C$1:$T$1,0),FALSE)</f>
        <v>34.888888888888886</v>
      </c>
      <c r="AA262" s="235"/>
      <c r="AB262" s="235"/>
      <c r="AC262" s="15">
        <f>VLOOKUP(AC$4,'Tüpoloogia tabel'!$C$1:$T$51,MATCH($A262,'Tüpoloogia tabel'!$C$1:$T$1,0),FALSE)</f>
        <v>3.2531782945736434</v>
      </c>
      <c r="AD262" s="15">
        <f>VLOOKUP(AD$4,'Tüpoloogia tabel'!$C$1:$T$51,MATCH($A262,'Tüpoloogia tabel'!$C$1:$T$1,0),FALSE)</f>
        <v>2.5</v>
      </c>
      <c r="AE262" s="15">
        <f>VLOOKUP(AE$4,'Tüpoloogia tabel'!$C$1:$T$51,MATCH($A262,'Tüpoloogia tabel'!$C$1:$T$1,0),FALSE)</f>
        <v>2.2000000000000002</v>
      </c>
      <c r="AF262" s="15">
        <f>VLOOKUP(AF$4,'Tüpoloogia tabel'!$C$1:$T$51,MATCH($A262,'Tüpoloogia tabel'!$C$1:$T$1,0),FALSE)</f>
        <v>12.640967741935485</v>
      </c>
      <c r="AG262" s="15">
        <f>VLOOKUP(AG$4,'Tüpoloogia tabel'!$C$1:$T$51,MATCH($A262,'Tüpoloogia tabel'!$C$1:$T$1,0),FALSE)</f>
        <v>16.312473118279577</v>
      </c>
      <c r="AH262" s="15">
        <f>(VLOOKUP(AH$4,'Tüpoloogia tabel'!$C$1:$T$51,MATCH($A262,'Tüpoloogia tabel'!$C$1:$T$1,0),FALSE))*E262</f>
        <v>7.5</v>
      </c>
      <c r="AI262" s="15">
        <f>(VLOOKUP(AI$4,'Tüpoloogia tabel'!$C$1:$T$51,MATCH($A262,'Tüpoloogia tabel'!$C$1:$T$1,0),FALSE))*D262*E262</f>
        <v>2931.7883720930231</v>
      </c>
      <c r="AJ262" s="15">
        <f t="shared" si="349"/>
        <v>90.531827956989275</v>
      </c>
      <c r="AK262" s="15">
        <f>VLOOKUP(AK$4,'Tüpoloogia tabel'!$C$1:$T$51,MATCH($A262,'Tüpoloogia tabel'!$C$1:$T$1,0),FALSE)</f>
        <v>1</v>
      </c>
      <c r="AL262" s="15">
        <f>VLOOKUP(AL$4,'Tüpoloogia tabel'!$C$1:$T$51,MATCH($A262,'Tüpoloogia tabel'!$C$1:$T$1,0),FALSE)</f>
        <v>0.9</v>
      </c>
      <c r="AM262" s="15">
        <f>VLOOKUP(AM$4,'Tüpoloogia tabel'!$C$1:$T$51,MATCH($A262,'Tüpoloogia tabel'!$C$1:$T$1,0),FALSE)</f>
        <v>0.7</v>
      </c>
      <c r="AN262" s="15">
        <f>VLOOKUP(AN$4,'Tüpoloogia tabel'!$C$1:$T$51,MATCH($A262,'Tüpoloogia tabel'!$C$1:$T$1,0),FALSE)</f>
        <v>0.7</v>
      </c>
      <c r="AO262" s="15">
        <f>VLOOKUP(AO$4,'Tüpoloogia tabel'!$C$1:$T$51,MATCH($A262,'Tüpoloogia tabel'!$C$1:$T$1,0),FALSE)</f>
        <v>1</v>
      </c>
      <c r="AP262" s="15">
        <f>VLOOKUP(AP$4,'Tüpoloogia tabel'!$C$1:$T$51,MATCH($A262,'Tüpoloogia tabel'!$C$1:$T$1,0),FALSE)</f>
        <v>2</v>
      </c>
      <c r="AQ262" s="15">
        <f>VLOOKUP(AQ$4,'Tüpoloogia tabel'!$C$1:$T$51,MATCH($A262,'Tüpoloogia tabel'!$C$1:$T$1,0),FALSE)</f>
        <v>2.899999999999999</v>
      </c>
      <c r="AR262" s="16">
        <f>VLOOKUP(AR$4,'Tüpoloogia tabel'!$C$1:$T$51,MATCH($A262,'Tüpoloogia tabel'!$C$1:$T$1,0),FALSE)</f>
        <v>1.17</v>
      </c>
      <c r="AS262" s="16">
        <f>VLOOKUP(AS$4,'Tüpoloogia tabel'!$C$1:$T$51,MATCH($A262,'Tüpoloogia tabel'!$C$1:$T$1,0),FALSE)</f>
        <v>0.49</v>
      </c>
      <c r="AT262" s="16">
        <f>VLOOKUP(AT$4,'Tüpoloogia tabel'!$C$1:$T$51,MATCH($A262,'Tüpoloogia tabel'!$C$1:$T$1,0),FALSE)</f>
        <v>0.49</v>
      </c>
      <c r="AU262" s="16">
        <f>VLOOKUP(AU$4,'Tüpoloogia tabel'!$C$1:$T$51,MATCH($A262,'Tüpoloogia tabel'!$C$1:$T$1,0),FALSE)</f>
        <v>0.15</v>
      </c>
      <c r="AV262" s="16">
        <f>VLOOKUP(AV$4,'Tüpoloogia tabel'!$C$1:$T$51,MATCH($A262,'Tüpoloogia tabel'!$C$1:$T$1,0),FALSE)</f>
        <v>0.5</v>
      </c>
      <c r="AW262" s="16">
        <f>VLOOKUP(AW$4,'Tüpoloogia tabel'!$C$1:$T$51,MATCH($A262,'Tüpoloogia tabel'!$C$1:$T$1,0),FALSE)</f>
        <v>0.77</v>
      </c>
      <c r="AX262" s="16">
        <f>VLOOKUP(AX$4,'Tüpoloogia tabel'!$C$1:$T$51,MATCH($A262,'Tüpoloogia tabel'!$C$1:$T$1,0),FALSE)</f>
        <v>1.03</v>
      </c>
      <c r="AY262" s="16">
        <f>VLOOKUP(AY$4,'Tüpoloogia tabel'!$C$1:$T$51,MATCH($A262,'Tüpoloogia tabel'!$C$1:$T$1,0),FALSE)</f>
        <v>7.0000000000000007E-2</v>
      </c>
      <c r="AZ262" s="16">
        <f>VLOOKUP(AZ$4,'Tüpoloogia tabel'!$C$1:$T$51,MATCH($A262,'Tüpoloogia tabel'!$C$1:$T$1,0),FALSE)</f>
        <v>3.2</v>
      </c>
      <c r="BA262" s="232">
        <f>VLOOKUP(BA$4,'Tüpoloogia tabel'!$C$1:$T$51,MATCH($A262,'Tüpoloogia tabel'!$C$1:$T$1,0),FALSE)</f>
        <v>0.25</v>
      </c>
      <c r="BB262" s="232">
        <f>VLOOKUP(BB$4,'Tüpoloogia tabel'!$C$1:$T$51,MATCH($A262,'Tüpoloogia tabel'!$C$1:$T$1,0),FALSE)</f>
        <v>0.5</v>
      </c>
      <c r="BC262" s="232">
        <f>VLOOKUP(BC$4,'Tüpoloogia tabel'!$C$1:$T$51,MATCH($A262,'Tüpoloogia tabel'!$C$1:$T$1,0),FALSE)</f>
        <v>0.35</v>
      </c>
      <c r="BD262" s="232">
        <f>VLOOKUP(BD$4,'Tüpoloogia tabel'!$C$1:$T$51,MATCH($A262,'Tüpoloogia tabel'!$C$1:$T$1,0),FALSE)</f>
        <v>0.25</v>
      </c>
      <c r="BE262" s="232">
        <f>VLOOKUP(BE$4,'Tüpoloogia tabel'!$C$1:$T$51,MATCH($A262,'Tüpoloogia tabel'!$C$1:$T$1,0),FALSE)</f>
        <v>0.22000000000000008</v>
      </c>
      <c r="BF262" s="16">
        <f>VLOOKUP(BF$4,'Tüpoloogia tabel'!$C$1:$T$51,MATCH($A262,'Tüpoloogia tabel'!$C$1:$T$1,0),FALSE)</f>
        <v>1.8</v>
      </c>
      <c r="BG262" s="16">
        <f>VLOOKUP(BG$4,'Tüpoloogia tabel'!$C$1:$T$51,MATCH($A262,'Tüpoloogia tabel'!$C$1:$T$1,0),FALSE)</f>
        <v>2.2000000000000002</v>
      </c>
      <c r="BH262" s="16">
        <f>VLOOKUP(BH$4,'Tüpoloogia tabel'!$C$1:$T$51,MATCH($A262,'Tüpoloogia tabel'!$C$1:$T$1,0),FALSE)</f>
        <v>1.4600000000000004</v>
      </c>
      <c r="BI262" s="16">
        <f>VLOOKUP(BI$4,'Tüpoloogia tabel'!$C$1:$T$51,MATCH($A262,'Tüpoloogia tabel'!$C$1:$T$1,0),FALSE)</f>
        <v>1.5793333333333337</v>
      </c>
      <c r="BJ262" s="16">
        <f>VLOOKUP(BJ$4,'Tüpoloogia tabel'!$C$1:$T$51,MATCH($A262,'Tüpoloogia tabel'!$C$1:$T$1,0),FALSE)</f>
        <v>0.8</v>
      </c>
      <c r="BK262" s="16">
        <f>VLOOKUP(BK$4,'Tüpoloogia tabel'!$C$1:$T$51,MATCH($A262,'Tüpoloogia tabel'!$C$1:$T$1,0),FALSE)</f>
        <v>2.0649999999999999</v>
      </c>
      <c r="BL262" s="216">
        <f t="shared" si="350"/>
        <v>2494.965363161713</v>
      </c>
      <c r="BM262" s="1">
        <v>4</v>
      </c>
      <c r="BN262" s="1">
        <v>0</v>
      </c>
      <c r="BO262" s="1">
        <f t="shared" si="351"/>
        <v>30</v>
      </c>
      <c r="BP262" s="217">
        <f t="shared" si="352"/>
        <v>90.531827956989275</v>
      </c>
      <c r="BQ262" s="217">
        <f t="shared" ref="BQ262:BS262" si="360">BP262</f>
        <v>90.531827956989275</v>
      </c>
      <c r="BR262" s="217">
        <f t="shared" si="360"/>
        <v>90.531827956989275</v>
      </c>
      <c r="BS262" s="217">
        <f t="shared" si="360"/>
        <v>90.531827956989275</v>
      </c>
      <c r="BT262" s="217">
        <f t="shared" si="354"/>
        <v>181.06365591397855</v>
      </c>
      <c r="BU262" s="217">
        <f t="shared" si="355"/>
        <v>406.9784883720929</v>
      </c>
      <c r="BV262" s="217">
        <f t="shared" si="356"/>
        <v>465.18856054003203</v>
      </c>
      <c r="BW262" s="217">
        <f t="shared" si="357"/>
        <v>728.57102290621935</v>
      </c>
      <c r="BX262" s="216">
        <f t="shared" si="358"/>
        <v>0.17198875585563067</v>
      </c>
      <c r="BY262" s="216">
        <f t="shared" si="322"/>
        <v>207.41843956189058</v>
      </c>
      <c r="BZ262" s="216">
        <f t="shared" si="306"/>
        <v>3430.9548256298231</v>
      </c>
      <c r="CA262" s="216">
        <f t="shared" si="307"/>
        <v>2702.3838027236034</v>
      </c>
      <c r="CB262" s="218">
        <f t="shared" si="359"/>
        <v>2.7580592917861795</v>
      </c>
    </row>
    <row r="263" spans="1:80" x14ac:dyDescent="0.25">
      <c r="A263" s="248" t="s">
        <v>477</v>
      </c>
      <c r="B263" s="231" t="s">
        <v>791</v>
      </c>
      <c r="C263" s="231" t="s">
        <v>463</v>
      </c>
      <c r="D263" s="249">
        <v>2</v>
      </c>
      <c r="E263" s="249">
        <v>4</v>
      </c>
      <c r="F263" s="250"/>
      <c r="G263" s="15">
        <f>(VLOOKUP(G$4,'Tüpoloogia tabel'!$C$1:$T$51,MATCH($A263,'Tüpoloogia tabel'!$C$1:$T$1,0),FALSE))*D263</f>
        <v>390.90511627906972</v>
      </c>
      <c r="H263" s="15">
        <f>(VLOOKUP(H$4,'Tüpoloogia tabel'!$C$1:$T$51,MATCH($A263,'Tüpoloogia tabel'!$C$1:$T$1,0),FALSE))*D263*E263</f>
        <v>22.456124031007754</v>
      </c>
      <c r="I263" s="15">
        <f>(VLOOKUP(I$4,'Tüpoloogia tabel'!$C$1:$T$51,MATCH($A263,'Tüpoloogia tabel'!$C$1:$T$1,0),FALSE))*D263*E263</f>
        <v>69.685064599483198</v>
      </c>
      <c r="J263" s="15">
        <f>(VLOOKUP(J$4,'Tüpoloogia tabel'!$C$1:$T$51,MATCH($A263,'Tüpoloogia tabel'!$C$1:$T$1,0),FALSE))*D263*E263</f>
        <v>1586.0191524547797</v>
      </c>
      <c r="K263" s="15">
        <f>(VLOOKUP(K$4,'Tüpoloogia tabel'!$C$1:$T$51,MATCH($A263,'Tüpoloogia tabel'!$C$1:$T$1,0),FALSE))*D263*E263</f>
        <v>1306.4180361757105</v>
      </c>
      <c r="L263" s="244">
        <f>VLOOKUP(L$4,'Tüpoloogia tabel'!$C$1:$T$51,MATCH($A263,'Tüpoloogia tabel'!$C$1:$T$1,0),FALSE)</f>
        <v>9.3023255813953494</v>
      </c>
      <c r="M263" s="228">
        <f>VLOOKUP(M$4,'Tüpoloogia tabel'!$C$1:$T$51,MATCH($A263,'Tüpoloogia tabel'!$C$1:$T$1,0),FALSE)</f>
        <v>55.813953488372093</v>
      </c>
      <c r="N263" s="228">
        <f>VLOOKUP(N$4,'Tüpoloogia tabel'!$C$1:$T$51,MATCH($A263,'Tüpoloogia tabel'!$C$1:$T$1,0),FALSE)</f>
        <v>100</v>
      </c>
      <c r="O263" s="245">
        <f>VLOOKUP(O$4,'Tüpoloogia tabel'!$C$1:$T$51,MATCH($A263,'Tüpoloogia tabel'!$C$1:$T$1,0),FALSE)</f>
        <v>0.22858037816556093</v>
      </c>
      <c r="P263" s="228">
        <f>VLOOKUP(P$4,'Tüpoloogia tabel'!$C$1:$T$51,MATCH($A263,'Tüpoloogia tabel'!$C$1:$T$1,0),FALSE)</f>
        <v>37.209302325581397</v>
      </c>
      <c r="Q263" s="335">
        <f t="shared" si="343"/>
        <v>2711.1234408602159</v>
      </c>
      <c r="R263" s="336">
        <f t="shared" si="304"/>
        <v>2083.4938194948709</v>
      </c>
      <c r="S263" s="14">
        <f t="shared" si="344"/>
        <v>390.90511627906972</v>
      </c>
      <c r="T263" s="336">
        <f t="shared" si="345"/>
        <v>390.90511627906972</v>
      </c>
      <c r="U263" s="4">
        <f t="shared" si="346"/>
        <v>7.9200000000000008</v>
      </c>
      <c r="V263" s="337">
        <f t="shared" si="347"/>
        <v>619.7096213653449</v>
      </c>
      <c r="W263" s="338">
        <f t="shared" si="348"/>
        <v>4.1246618126571732</v>
      </c>
      <c r="X263" s="228">
        <f>VLOOKUP(X$4,'Tüpoloogia tabel'!$C$1:$T$51,MATCH($A263,'Tüpoloogia tabel'!$C$1:$T$1,0),FALSE)</f>
        <v>210.5</v>
      </c>
      <c r="Y263" s="228">
        <f>VLOOKUP(Y$4,'Tüpoloogia tabel'!$C$1:$T$51,MATCH($A263,'Tüpoloogia tabel'!$C$1:$T$1,0),FALSE)</f>
        <v>147.72222222222223</v>
      </c>
      <c r="Z263" s="229">
        <f>VLOOKUP(Z$4,'Tüpoloogia tabel'!$C$1:$T$51,MATCH($A263,'Tüpoloogia tabel'!$C$1:$T$1,0),FALSE)</f>
        <v>34.888888888888886</v>
      </c>
      <c r="AA263" s="235"/>
      <c r="AB263" s="235"/>
      <c r="AC263" s="15">
        <f>VLOOKUP(AC$4,'Tüpoloogia tabel'!$C$1:$T$51,MATCH($A263,'Tüpoloogia tabel'!$C$1:$T$1,0),FALSE)</f>
        <v>3.2531782945736434</v>
      </c>
      <c r="AD263" s="15">
        <f>VLOOKUP(AD$4,'Tüpoloogia tabel'!$C$1:$T$51,MATCH($A263,'Tüpoloogia tabel'!$C$1:$T$1,0),FALSE)</f>
        <v>2.5</v>
      </c>
      <c r="AE263" s="15">
        <f>VLOOKUP(AE$4,'Tüpoloogia tabel'!$C$1:$T$51,MATCH($A263,'Tüpoloogia tabel'!$C$1:$T$1,0),FALSE)</f>
        <v>2.2000000000000002</v>
      </c>
      <c r="AF263" s="15">
        <f>VLOOKUP(AF$4,'Tüpoloogia tabel'!$C$1:$T$51,MATCH($A263,'Tüpoloogia tabel'!$C$1:$T$1,0),FALSE)</f>
        <v>12.640967741935485</v>
      </c>
      <c r="AG263" s="15">
        <f>VLOOKUP(AG$4,'Tüpoloogia tabel'!$C$1:$T$51,MATCH($A263,'Tüpoloogia tabel'!$C$1:$T$1,0),FALSE)</f>
        <v>16.312473118279577</v>
      </c>
      <c r="AH263" s="15">
        <f>(VLOOKUP(AH$4,'Tüpoloogia tabel'!$C$1:$T$51,MATCH($A263,'Tüpoloogia tabel'!$C$1:$T$1,0),FALSE))*E263</f>
        <v>10</v>
      </c>
      <c r="AI263" s="15">
        <f>(VLOOKUP(AI$4,'Tüpoloogia tabel'!$C$1:$T$51,MATCH($A263,'Tüpoloogia tabel'!$C$1:$T$1,0),FALSE))*D263*E263</f>
        <v>3909.0511627906972</v>
      </c>
      <c r="AJ263" s="15">
        <f t="shared" si="349"/>
        <v>90.531827956989275</v>
      </c>
      <c r="AK263" s="15">
        <f>VLOOKUP(AK$4,'Tüpoloogia tabel'!$C$1:$T$51,MATCH($A263,'Tüpoloogia tabel'!$C$1:$T$1,0),FALSE)</f>
        <v>1</v>
      </c>
      <c r="AL263" s="15">
        <f>VLOOKUP(AL$4,'Tüpoloogia tabel'!$C$1:$T$51,MATCH($A263,'Tüpoloogia tabel'!$C$1:$T$1,0),FALSE)</f>
        <v>0.9</v>
      </c>
      <c r="AM263" s="15">
        <f>VLOOKUP(AM$4,'Tüpoloogia tabel'!$C$1:$T$51,MATCH($A263,'Tüpoloogia tabel'!$C$1:$T$1,0),FALSE)</f>
        <v>0.7</v>
      </c>
      <c r="AN263" s="15">
        <f>VLOOKUP(AN$4,'Tüpoloogia tabel'!$C$1:$T$51,MATCH($A263,'Tüpoloogia tabel'!$C$1:$T$1,0),FALSE)</f>
        <v>0.7</v>
      </c>
      <c r="AO263" s="15">
        <f>VLOOKUP(AO$4,'Tüpoloogia tabel'!$C$1:$T$51,MATCH($A263,'Tüpoloogia tabel'!$C$1:$T$1,0),FALSE)</f>
        <v>1</v>
      </c>
      <c r="AP263" s="15">
        <f>VLOOKUP(AP$4,'Tüpoloogia tabel'!$C$1:$T$51,MATCH($A263,'Tüpoloogia tabel'!$C$1:$T$1,0),FALSE)</f>
        <v>2</v>
      </c>
      <c r="AQ263" s="15">
        <f>VLOOKUP(AQ$4,'Tüpoloogia tabel'!$C$1:$T$51,MATCH($A263,'Tüpoloogia tabel'!$C$1:$T$1,0),FALSE)</f>
        <v>2.899999999999999</v>
      </c>
      <c r="AR263" s="16">
        <f>VLOOKUP(AR$4,'Tüpoloogia tabel'!$C$1:$T$51,MATCH($A263,'Tüpoloogia tabel'!$C$1:$T$1,0),FALSE)</f>
        <v>1.17</v>
      </c>
      <c r="AS263" s="16">
        <f>VLOOKUP(AS$4,'Tüpoloogia tabel'!$C$1:$T$51,MATCH($A263,'Tüpoloogia tabel'!$C$1:$T$1,0),FALSE)</f>
        <v>0.49</v>
      </c>
      <c r="AT263" s="16">
        <f>VLOOKUP(AT$4,'Tüpoloogia tabel'!$C$1:$T$51,MATCH($A263,'Tüpoloogia tabel'!$C$1:$T$1,0),FALSE)</f>
        <v>0.49</v>
      </c>
      <c r="AU263" s="16">
        <f>VLOOKUP(AU$4,'Tüpoloogia tabel'!$C$1:$T$51,MATCH($A263,'Tüpoloogia tabel'!$C$1:$T$1,0),FALSE)</f>
        <v>0.15</v>
      </c>
      <c r="AV263" s="16">
        <f>VLOOKUP(AV$4,'Tüpoloogia tabel'!$C$1:$T$51,MATCH($A263,'Tüpoloogia tabel'!$C$1:$T$1,0),FALSE)</f>
        <v>0.5</v>
      </c>
      <c r="AW263" s="16">
        <f>VLOOKUP(AW$4,'Tüpoloogia tabel'!$C$1:$T$51,MATCH($A263,'Tüpoloogia tabel'!$C$1:$T$1,0),FALSE)</f>
        <v>0.77</v>
      </c>
      <c r="AX263" s="16">
        <f>VLOOKUP(AX$4,'Tüpoloogia tabel'!$C$1:$T$51,MATCH($A263,'Tüpoloogia tabel'!$C$1:$T$1,0),FALSE)</f>
        <v>1.03</v>
      </c>
      <c r="AY263" s="16">
        <f>VLOOKUP(AY$4,'Tüpoloogia tabel'!$C$1:$T$51,MATCH($A263,'Tüpoloogia tabel'!$C$1:$T$1,0),FALSE)</f>
        <v>7.0000000000000007E-2</v>
      </c>
      <c r="AZ263" s="16">
        <f>VLOOKUP(AZ$4,'Tüpoloogia tabel'!$C$1:$T$51,MATCH($A263,'Tüpoloogia tabel'!$C$1:$T$1,0),FALSE)</f>
        <v>3.2</v>
      </c>
      <c r="BA263" s="232">
        <f>VLOOKUP(BA$4,'Tüpoloogia tabel'!$C$1:$T$51,MATCH($A263,'Tüpoloogia tabel'!$C$1:$T$1,0),FALSE)</f>
        <v>0.25</v>
      </c>
      <c r="BB263" s="232">
        <f>VLOOKUP(BB$4,'Tüpoloogia tabel'!$C$1:$T$51,MATCH($A263,'Tüpoloogia tabel'!$C$1:$T$1,0),FALSE)</f>
        <v>0.5</v>
      </c>
      <c r="BC263" s="232">
        <f>VLOOKUP(BC$4,'Tüpoloogia tabel'!$C$1:$T$51,MATCH($A263,'Tüpoloogia tabel'!$C$1:$T$1,0),FALSE)</f>
        <v>0.35</v>
      </c>
      <c r="BD263" s="232">
        <f>VLOOKUP(BD$4,'Tüpoloogia tabel'!$C$1:$T$51,MATCH($A263,'Tüpoloogia tabel'!$C$1:$T$1,0),FALSE)</f>
        <v>0.25</v>
      </c>
      <c r="BE263" s="232">
        <f>VLOOKUP(BE$4,'Tüpoloogia tabel'!$C$1:$T$51,MATCH($A263,'Tüpoloogia tabel'!$C$1:$T$1,0),FALSE)</f>
        <v>0.22000000000000008</v>
      </c>
      <c r="BF263" s="16">
        <f>VLOOKUP(BF$4,'Tüpoloogia tabel'!$C$1:$T$51,MATCH($A263,'Tüpoloogia tabel'!$C$1:$T$1,0),FALSE)</f>
        <v>1.8</v>
      </c>
      <c r="BG263" s="16">
        <f>VLOOKUP(BG$4,'Tüpoloogia tabel'!$C$1:$T$51,MATCH($A263,'Tüpoloogia tabel'!$C$1:$T$1,0),FALSE)</f>
        <v>2.2000000000000002</v>
      </c>
      <c r="BH263" s="16">
        <f>VLOOKUP(BH$4,'Tüpoloogia tabel'!$C$1:$T$51,MATCH($A263,'Tüpoloogia tabel'!$C$1:$T$1,0),FALSE)</f>
        <v>1.4600000000000004</v>
      </c>
      <c r="BI263" s="16">
        <f>VLOOKUP(BI$4,'Tüpoloogia tabel'!$C$1:$T$51,MATCH($A263,'Tüpoloogia tabel'!$C$1:$T$1,0),FALSE)</f>
        <v>1.5793333333333337</v>
      </c>
      <c r="BJ263" s="16">
        <f>VLOOKUP(BJ$4,'Tüpoloogia tabel'!$C$1:$T$51,MATCH($A263,'Tüpoloogia tabel'!$C$1:$T$1,0),FALSE)</f>
        <v>0.8</v>
      </c>
      <c r="BK263" s="16">
        <f>VLOOKUP(BK$4,'Tüpoloogia tabel'!$C$1:$T$51,MATCH($A263,'Tüpoloogia tabel'!$C$1:$T$1,0),FALSE)</f>
        <v>2.0649999999999999</v>
      </c>
      <c r="BL263" s="216">
        <f t="shared" si="350"/>
        <v>3902.2302861355374</v>
      </c>
      <c r="BM263" s="1">
        <v>4</v>
      </c>
      <c r="BN263" s="1">
        <v>0</v>
      </c>
      <c r="BO263" s="1">
        <f t="shared" si="351"/>
        <v>40</v>
      </c>
      <c r="BP263" s="217">
        <f t="shared" si="352"/>
        <v>90.531827956989275</v>
      </c>
      <c r="BQ263" s="217">
        <f t="shared" ref="BQ263:BS263" si="361">BP263</f>
        <v>90.531827956989275</v>
      </c>
      <c r="BR263" s="217">
        <f t="shared" si="361"/>
        <v>90.531827956989275</v>
      </c>
      <c r="BS263" s="217">
        <f t="shared" si="361"/>
        <v>90.531827956989275</v>
      </c>
      <c r="BT263" s="217">
        <f t="shared" si="354"/>
        <v>271.59548387096783</v>
      </c>
      <c r="BU263" s="217">
        <f t="shared" si="355"/>
        <v>716.85064599483201</v>
      </c>
      <c r="BV263" s="217">
        <f t="shared" si="356"/>
        <v>816.8454881848902</v>
      </c>
      <c r="BW263" s="217">
        <f t="shared" si="357"/>
        <v>1153.7648377196624</v>
      </c>
      <c r="BX263" s="216">
        <f t="shared" si="358"/>
        <v>0.27573587174571429</v>
      </c>
      <c r="BY263" s="216">
        <f t="shared" si="322"/>
        <v>332.53746132533144</v>
      </c>
      <c r="BZ263" s="216">
        <f t="shared" si="306"/>
        <v>5388.532585180531</v>
      </c>
      <c r="CA263" s="216">
        <f t="shared" si="307"/>
        <v>4234.767747460869</v>
      </c>
      <c r="CB263" s="218">
        <f t="shared" si="359"/>
        <v>3.2415104738276144</v>
      </c>
    </row>
    <row r="264" spans="1:80" x14ac:dyDescent="0.25">
      <c r="A264" s="248" t="s">
        <v>477</v>
      </c>
      <c r="B264" s="231" t="s">
        <v>792</v>
      </c>
      <c r="C264" s="231" t="s">
        <v>463</v>
      </c>
      <c r="D264" s="249">
        <v>2</v>
      </c>
      <c r="E264" s="249">
        <v>5</v>
      </c>
      <c r="F264" s="250"/>
      <c r="G264" s="15">
        <f>(VLOOKUP(G$4,'Tüpoloogia tabel'!$C$1:$T$51,MATCH($A264,'Tüpoloogia tabel'!$C$1:$T$1,0),FALSE))*D264</f>
        <v>390.90511627906972</v>
      </c>
      <c r="H264" s="15">
        <f>(VLOOKUP(H$4,'Tüpoloogia tabel'!$C$1:$T$51,MATCH($A264,'Tüpoloogia tabel'!$C$1:$T$1,0),FALSE))*D264*E264</f>
        <v>28.070155038759694</v>
      </c>
      <c r="I264" s="15">
        <f>(VLOOKUP(I$4,'Tüpoloogia tabel'!$C$1:$T$51,MATCH($A264,'Tüpoloogia tabel'!$C$1:$T$1,0),FALSE))*D264*E264</f>
        <v>87.106330749354001</v>
      </c>
      <c r="J264" s="15">
        <f>(VLOOKUP(J$4,'Tüpoloogia tabel'!$C$1:$T$51,MATCH($A264,'Tüpoloogia tabel'!$C$1:$T$1,0),FALSE))*D264*E264</f>
        <v>1982.5239405684747</v>
      </c>
      <c r="K264" s="15">
        <f>(VLOOKUP(K$4,'Tüpoloogia tabel'!$C$1:$T$51,MATCH($A264,'Tüpoloogia tabel'!$C$1:$T$1,0),FALSE))*D264*E264</f>
        <v>1633.0225452196382</v>
      </c>
      <c r="L264" s="244">
        <f>VLOOKUP(L$4,'Tüpoloogia tabel'!$C$1:$T$51,MATCH($A264,'Tüpoloogia tabel'!$C$1:$T$1,0),FALSE)</f>
        <v>9.3023255813953494</v>
      </c>
      <c r="M264" s="228">
        <f>VLOOKUP(M$4,'Tüpoloogia tabel'!$C$1:$T$51,MATCH($A264,'Tüpoloogia tabel'!$C$1:$T$1,0),FALSE)</f>
        <v>55.813953488372093</v>
      </c>
      <c r="N264" s="228">
        <f>VLOOKUP(N$4,'Tüpoloogia tabel'!$C$1:$T$51,MATCH($A264,'Tüpoloogia tabel'!$C$1:$T$1,0),FALSE)</f>
        <v>100</v>
      </c>
      <c r="O264" s="245">
        <f>VLOOKUP(O$4,'Tüpoloogia tabel'!$C$1:$T$51,MATCH($A264,'Tüpoloogia tabel'!$C$1:$T$1,0),FALSE)</f>
        <v>0.22858037816556093</v>
      </c>
      <c r="P264" s="228">
        <f>VLOOKUP(P$4,'Tüpoloogia tabel'!$C$1:$T$51,MATCH($A264,'Tüpoloogia tabel'!$C$1:$T$1,0),FALSE)</f>
        <v>37.209302325581397</v>
      </c>
      <c r="Q264" s="335">
        <f t="shared" si="343"/>
        <v>4204.5279569892491</v>
      </c>
      <c r="R264" s="336">
        <f t="shared" si="304"/>
        <v>3235.5353665729731</v>
      </c>
      <c r="S264" s="14">
        <f t="shared" si="344"/>
        <v>390.90511627906972</v>
      </c>
      <c r="T264" s="336">
        <f t="shared" si="345"/>
        <v>390.90511627906972</v>
      </c>
      <c r="U264" s="4">
        <f t="shared" si="346"/>
        <v>7.9200000000000008</v>
      </c>
      <c r="V264" s="337">
        <f t="shared" si="347"/>
        <v>961.07259041627583</v>
      </c>
      <c r="W264" s="338">
        <f t="shared" si="348"/>
        <v>4.8199278624200952</v>
      </c>
      <c r="X264" s="228">
        <f>VLOOKUP(X$4,'Tüpoloogia tabel'!$C$1:$T$51,MATCH($A264,'Tüpoloogia tabel'!$C$1:$T$1,0),FALSE)</f>
        <v>210.5</v>
      </c>
      <c r="Y264" s="228">
        <f>VLOOKUP(Y$4,'Tüpoloogia tabel'!$C$1:$T$51,MATCH($A264,'Tüpoloogia tabel'!$C$1:$T$1,0),FALSE)</f>
        <v>147.72222222222223</v>
      </c>
      <c r="Z264" s="229">
        <f>VLOOKUP(Z$4,'Tüpoloogia tabel'!$C$1:$T$51,MATCH($A264,'Tüpoloogia tabel'!$C$1:$T$1,0),FALSE)</f>
        <v>34.888888888888886</v>
      </c>
      <c r="AA264" s="235"/>
      <c r="AB264" s="235"/>
      <c r="AC264" s="15">
        <f>VLOOKUP(AC$4,'Tüpoloogia tabel'!$C$1:$T$51,MATCH($A264,'Tüpoloogia tabel'!$C$1:$T$1,0),FALSE)</f>
        <v>3.2531782945736434</v>
      </c>
      <c r="AD264" s="15">
        <f>VLOOKUP(AD$4,'Tüpoloogia tabel'!$C$1:$T$51,MATCH($A264,'Tüpoloogia tabel'!$C$1:$T$1,0),FALSE)</f>
        <v>2.5</v>
      </c>
      <c r="AE264" s="15">
        <f>VLOOKUP(AE$4,'Tüpoloogia tabel'!$C$1:$T$51,MATCH($A264,'Tüpoloogia tabel'!$C$1:$T$1,0),FALSE)</f>
        <v>2.2000000000000002</v>
      </c>
      <c r="AF264" s="15">
        <f>VLOOKUP(AF$4,'Tüpoloogia tabel'!$C$1:$T$51,MATCH($A264,'Tüpoloogia tabel'!$C$1:$T$1,0),FALSE)</f>
        <v>12.640967741935485</v>
      </c>
      <c r="AG264" s="15">
        <f>VLOOKUP(AG$4,'Tüpoloogia tabel'!$C$1:$T$51,MATCH($A264,'Tüpoloogia tabel'!$C$1:$T$1,0),FALSE)</f>
        <v>16.312473118279577</v>
      </c>
      <c r="AH264" s="15">
        <f>(VLOOKUP(AH$4,'Tüpoloogia tabel'!$C$1:$T$51,MATCH($A264,'Tüpoloogia tabel'!$C$1:$T$1,0),FALSE))*E264</f>
        <v>12.5</v>
      </c>
      <c r="AI264" s="15">
        <f>(VLOOKUP(AI$4,'Tüpoloogia tabel'!$C$1:$T$51,MATCH($A264,'Tüpoloogia tabel'!$C$1:$T$1,0),FALSE))*D264*E264</f>
        <v>4886.3139534883712</v>
      </c>
      <c r="AJ264" s="15">
        <f t="shared" si="349"/>
        <v>90.531827956989275</v>
      </c>
      <c r="AK264" s="15">
        <f>VLOOKUP(AK$4,'Tüpoloogia tabel'!$C$1:$T$51,MATCH($A264,'Tüpoloogia tabel'!$C$1:$T$1,0),FALSE)</f>
        <v>1</v>
      </c>
      <c r="AL264" s="15">
        <f>VLOOKUP(AL$4,'Tüpoloogia tabel'!$C$1:$T$51,MATCH($A264,'Tüpoloogia tabel'!$C$1:$T$1,0),FALSE)</f>
        <v>0.9</v>
      </c>
      <c r="AM264" s="15">
        <f>VLOOKUP(AM$4,'Tüpoloogia tabel'!$C$1:$T$51,MATCH($A264,'Tüpoloogia tabel'!$C$1:$T$1,0),FALSE)</f>
        <v>0.7</v>
      </c>
      <c r="AN264" s="15">
        <f>VLOOKUP(AN$4,'Tüpoloogia tabel'!$C$1:$T$51,MATCH($A264,'Tüpoloogia tabel'!$C$1:$T$1,0),FALSE)</f>
        <v>0.7</v>
      </c>
      <c r="AO264" s="15">
        <f>VLOOKUP(AO$4,'Tüpoloogia tabel'!$C$1:$T$51,MATCH($A264,'Tüpoloogia tabel'!$C$1:$T$1,0),FALSE)</f>
        <v>1</v>
      </c>
      <c r="AP264" s="15">
        <f>VLOOKUP(AP$4,'Tüpoloogia tabel'!$C$1:$T$51,MATCH($A264,'Tüpoloogia tabel'!$C$1:$T$1,0),FALSE)</f>
        <v>2</v>
      </c>
      <c r="AQ264" s="15">
        <f>VLOOKUP(AQ$4,'Tüpoloogia tabel'!$C$1:$T$51,MATCH($A264,'Tüpoloogia tabel'!$C$1:$T$1,0),FALSE)</f>
        <v>2.899999999999999</v>
      </c>
      <c r="AR264" s="16">
        <f>VLOOKUP(AR$4,'Tüpoloogia tabel'!$C$1:$T$51,MATCH($A264,'Tüpoloogia tabel'!$C$1:$T$1,0),FALSE)</f>
        <v>1.17</v>
      </c>
      <c r="AS264" s="16">
        <f>VLOOKUP(AS$4,'Tüpoloogia tabel'!$C$1:$T$51,MATCH($A264,'Tüpoloogia tabel'!$C$1:$T$1,0),FALSE)</f>
        <v>0.49</v>
      </c>
      <c r="AT264" s="16">
        <f>VLOOKUP(AT$4,'Tüpoloogia tabel'!$C$1:$T$51,MATCH($A264,'Tüpoloogia tabel'!$C$1:$T$1,0),FALSE)</f>
        <v>0.49</v>
      </c>
      <c r="AU264" s="16">
        <f>VLOOKUP(AU$4,'Tüpoloogia tabel'!$C$1:$T$51,MATCH($A264,'Tüpoloogia tabel'!$C$1:$T$1,0),FALSE)</f>
        <v>0.15</v>
      </c>
      <c r="AV264" s="16">
        <f>VLOOKUP(AV$4,'Tüpoloogia tabel'!$C$1:$T$51,MATCH($A264,'Tüpoloogia tabel'!$C$1:$T$1,0),FALSE)</f>
        <v>0.5</v>
      </c>
      <c r="AW264" s="16">
        <f>VLOOKUP(AW$4,'Tüpoloogia tabel'!$C$1:$T$51,MATCH($A264,'Tüpoloogia tabel'!$C$1:$T$1,0),FALSE)</f>
        <v>0.77</v>
      </c>
      <c r="AX264" s="16">
        <f>VLOOKUP(AX$4,'Tüpoloogia tabel'!$C$1:$T$51,MATCH($A264,'Tüpoloogia tabel'!$C$1:$T$1,0),FALSE)</f>
        <v>1.03</v>
      </c>
      <c r="AY264" s="16">
        <f>VLOOKUP(AY$4,'Tüpoloogia tabel'!$C$1:$T$51,MATCH($A264,'Tüpoloogia tabel'!$C$1:$T$1,0),FALSE)</f>
        <v>7.0000000000000007E-2</v>
      </c>
      <c r="AZ264" s="16">
        <f>VLOOKUP(AZ$4,'Tüpoloogia tabel'!$C$1:$T$51,MATCH($A264,'Tüpoloogia tabel'!$C$1:$T$1,0),FALSE)</f>
        <v>3.2</v>
      </c>
      <c r="BA264" s="232">
        <f>VLOOKUP(BA$4,'Tüpoloogia tabel'!$C$1:$T$51,MATCH($A264,'Tüpoloogia tabel'!$C$1:$T$1,0),FALSE)</f>
        <v>0.25</v>
      </c>
      <c r="BB264" s="232">
        <f>VLOOKUP(BB$4,'Tüpoloogia tabel'!$C$1:$T$51,MATCH($A264,'Tüpoloogia tabel'!$C$1:$T$1,0),FALSE)</f>
        <v>0.5</v>
      </c>
      <c r="BC264" s="232">
        <f>VLOOKUP(BC$4,'Tüpoloogia tabel'!$C$1:$T$51,MATCH($A264,'Tüpoloogia tabel'!$C$1:$T$1,0),FALSE)</f>
        <v>0.35</v>
      </c>
      <c r="BD264" s="232">
        <f>VLOOKUP(BD$4,'Tüpoloogia tabel'!$C$1:$T$51,MATCH($A264,'Tüpoloogia tabel'!$C$1:$T$1,0),FALSE)</f>
        <v>0.25</v>
      </c>
      <c r="BE264" s="232">
        <f>VLOOKUP(BE$4,'Tüpoloogia tabel'!$C$1:$T$51,MATCH($A264,'Tüpoloogia tabel'!$C$1:$T$1,0),FALSE)</f>
        <v>0.22000000000000008</v>
      </c>
      <c r="BF264" s="16">
        <f>VLOOKUP(BF$4,'Tüpoloogia tabel'!$C$1:$T$51,MATCH($A264,'Tüpoloogia tabel'!$C$1:$T$1,0),FALSE)</f>
        <v>1.8</v>
      </c>
      <c r="BG264" s="16">
        <f>VLOOKUP(BG$4,'Tüpoloogia tabel'!$C$1:$T$51,MATCH($A264,'Tüpoloogia tabel'!$C$1:$T$1,0),FALSE)</f>
        <v>2.2000000000000002</v>
      </c>
      <c r="BH264" s="16">
        <f>VLOOKUP(BH$4,'Tüpoloogia tabel'!$C$1:$T$51,MATCH($A264,'Tüpoloogia tabel'!$C$1:$T$1,0),FALSE)</f>
        <v>1.4600000000000004</v>
      </c>
      <c r="BI264" s="16">
        <f>VLOOKUP(BI$4,'Tüpoloogia tabel'!$C$1:$T$51,MATCH($A264,'Tüpoloogia tabel'!$C$1:$T$1,0),FALSE)</f>
        <v>1.5793333333333337</v>
      </c>
      <c r="BJ264" s="16">
        <f>VLOOKUP(BJ$4,'Tüpoloogia tabel'!$C$1:$T$51,MATCH($A264,'Tüpoloogia tabel'!$C$1:$T$1,0),FALSE)</f>
        <v>0.8</v>
      </c>
      <c r="BK264" s="16">
        <f>VLOOKUP(BK$4,'Tüpoloogia tabel'!$C$1:$T$51,MATCH($A264,'Tüpoloogia tabel'!$C$1:$T$1,0),FALSE)</f>
        <v>2.0649999999999999</v>
      </c>
      <c r="BL264" s="216">
        <f t="shared" si="350"/>
        <v>5702.8614744104079</v>
      </c>
      <c r="BM264" s="1">
        <v>4</v>
      </c>
      <c r="BN264" s="1">
        <v>0</v>
      </c>
      <c r="BO264" s="1">
        <f t="shared" si="351"/>
        <v>50</v>
      </c>
      <c r="BP264" s="217">
        <f t="shared" si="352"/>
        <v>90.531827956989275</v>
      </c>
      <c r="BQ264" s="217">
        <f t="shared" ref="BQ264:BS264" si="362">BP264</f>
        <v>90.531827956989275</v>
      </c>
      <c r="BR264" s="217">
        <f t="shared" si="362"/>
        <v>90.531827956989275</v>
      </c>
      <c r="BS264" s="217">
        <f t="shared" si="362"/>
        <v>90.531827956989275</v>
      </c>
      <c r="BT264" s="217">
        <f t="shared" si="354"/>
        <v>362.1273118279571</v>
      </c>
      <c r="BU264" s="217">
        <f t="shared" si="355"/>
        <v>1113.829134366925</v>
      </c>
      <c r="BV264" s="217">
        <f t="shared" si="356"/>
        <v>1266.7994528955055</v>
      </c>
      <c r="BW264" s="217">
        <f t="shared" si="357"/>
        <v>1675.5589657995429</v>
      </c>
      <c r="BX264" s="216">
        <f t="shared" si="358"/>
        <v>0.40848293984607276</v>
      </c>
      <c r="BY264" s="216">
        <f t="shared" si="322"/>
        <v>492.63042545436372</v>
      </c>
      <c r="BZ264" s="216">
        <f t="shared" si="306"/>
        <v>7871.0508656643142</v>
      </c>
      <c r="CA264" s="216">
        <f t="shared" si="307"/>
        <v>6195.4918998647718</v>
      </c>
      <c r="CB264" s="218">
        <f t="shared" si="359"/>
        <v>3.7938801996340414</v>
      </c>
    </row>
    <row r="265" spans="1:80" x14ac:dyDescent="0.25">
      <c r="A265" s="248" t="s">
        <v>477</v>
      </c>
      <c r="B265" s="231" t="s">
        <v>793</v>
      </c>
      <c r="C265" s="231" t="s">
        <v>463</v>
      </c>
      <c r="D265" s="249">
        <v>3</v>
      </c>
      <c r="E265" s="249">
        <v>1</v>
      </c>
      <c r="F265" s="250"/>
      <c r="G265" s="15">
        <f>(VLOOKUP(G$4,'Tüpoloogia tabel'!$C$1:$T$51,MATCH($A265,'Tüpoloogia tabel'!$C$1:$T$1,0),FALSE))*D265</f>
        <v>586.35767441860457</v>
      </c>
      <c r="H265" s="15">
        <f>(VLOOKUP(H$4,'Tüpoloogia tabel'!$C$1:$T$51,MATCH($A265,'Tüpoloogia tabel'!$C$1:$T$1,0),FALSE))*D265*E265</f>
        <v>8.4210465116279067</v>
      </c>
      <c r="I265" s="15">
        <f>(VLOOKUP(I$4,'Tüpoloogia tabel'!$C$1:$T$51,MATCH($A265,'Tüpoloogia tabel'!$C$1:$T$1,0),FALSE))*D265*E265</f>
        <v>26.131899224806197</v>
      </c>
      <c r="J265" s="15">
        <f>(VLOOKUP(J$4,'Tüpoloogia tabel'!$C$1:$T$51,MATCH($A265,'Tüpoloogia tabel'!$C$1:$T$1,0),FALSE))*D265*E265</f>
        <v>594.75718217054236</v>
      </c>
      <c r="K265" s="15">
        <f>(VLOOKUP(K$4,'Tüpoloogia tabel'!$C$1:$T$51,MATCH($A265,'Tüpoloogia tabel'!$C$1:$T$1,0),FALSE))*D265*E265</f>
        <v>489.90676356589142</v>
      </c>
      <c r="L265" s="244">
        <f>VLOOKUP(L$4,'Tüpoloogia tabel'!$C$1:$T$51,MATCH($A265,'Tüpoloogia tabel'!$C$1:$T$1,0),FALSE)</f>
        <v>9.3023255813953494</v>
      </c>
      <c r="M265" s="228">
        <f>VLOOKUP(M$4,'Tüpoloogia tabel'!$C$1:$T$51,MATCH($A265,'Tüpoloogia tabel'!$C$1:$T$1,0),FALSE)</f>
        <v>55.813953488372093</v>
      </c>
      <c r="N265" s="228">
        <f>VLOOKUP(N$4,'Tüpoloogia tabel'!$C$1:$T$51,MATCH($A265,'Tüpoloogia tabel'!$C$1:$T$1,0),FALSE)</f>
        <v>100</v>
      </c>
      <c r="O265" s="245">
        <f>VLOOKUP(O$4,'Tüpoloogia tabel'!$C$1:$T$51,MATCH($A265,'Tüpoloogia tabel'!$C$1:$T$1,0),FALSE)</f>
        <v>0.22858037816556093</v>
      </c>
      <c r="P265" s="228">
        <f>VLOOKUP(P$4,'Tüpoloogia tabel'!$C$1:$T$51,MATCH($A265,'Tüpoloogia tabel'!$C$1:$T$1,0),FALSE)</f>
        <v>37.209302325581397</v>
      </c>
      <c r="Q265" s="335">
        <f t="shared" si="343"/>
        <v>269.96903225806466</v>
      </c>
      <c r="R265" s="336">
        <f t="shared" si="304"/>
        <v>196.37940877152573</v>
      </c>
      <c r="S265" s="14">
        <f t="shared" si="344"/>
        <v>586.35767441860457</v>
      </c>
      <c r="T265" s="336">
        <f t="shared" si="345"/>
        <v>586.35767441860457</v>
      </c>
      <c r="U265" s="4">
        <f t="shared" si="346"/>
        <v>11.880000000000003</v>
      </c>
      <c r="V265" s="337">
        <f t="shared" si="347"/>
        <v>61.709623486538938</v>
      </c>
      <c r="W265" s="338">
        <f t="shared" si="348"/>
        <v>3.1834459462444262</v>
      </c>
      <c r="X265" s="228">
        <f>VLOOKUP(X$4,'Tüpoloogia tabel'!$C$1:$T$51,MATCH($A265,'Tüpoloogia tabel'!$C$1:$T$1,0),FALSE)</f>
        <v>210.5</v>
      </c>
      <c r="Y265" s="228">
        <f>VLOOKUP(Y$4,'Tüpoloogia tabel'!$C$1:$T$51,MATCH($A265,'Tüpoloogia tabel'!$C$1:$T$1,0),FALSE)</f>
        <v>147.72222222222223</v>
      </c>
      <c r="Z265" s="229">
        <f>VLOOKUP(Z$4,'Tüpoloogia tabel'!$C$1:$T$51,MATCH($A265,'Tüpoloogia tabel'!$C$1:$T$1,0),FALSE)</f>
        <v>34.888888888888886</v>
      </c>
      <c r="AA265" s="235"/>
      <c r="AB265" s="235"/>
      <c r="AC265" s="15">
        <f>VLOOKUP(AC$4,'Tüpoloogia tabel'!$C$1:$T$51,MATCH($A265,'Tüpoloogia tabel'!$C$1:$T$1,0),FALSE)</f>
        <v>3.2531782945736434</v>
      </c>
      <c r="AD265" s="15">
        <f>VLOOKUP(AD$4,'Tüpoloogia tabel'!$C$1:$T$51,MATCH($A265,'Tüpoloogia tabel'!$C$1:$T$1,0),FALSE)</f>
        <v>2.5</v>
      </c>
      <c r="AE265" s="15">
        <f>VLOOKUP(AE$4,'Tüpoloogia tabel'!$C$1:$T$51,MATCH($A265,'Tüpoloogia tabel'!$C$1:$T$1,0),FALSE)</f>
        <v>2.2000000000000002</v>
      </c>
      <c r="AF265" s="15">
        <f>VLOOKUP(AF$4,'Tüpoloogia tabel'!$C$1:$T$51,MATCH($A265,'Tüpoloogia tabel'!$C$1:$T$1,0),FALSE)</f>
        <v>12.640967741935485</v>
      </c>
      <c r="AG265" s="15">
        <f>VLOOKUP(AG$4,'Tüpoloogia tabel'!$C$1:$T$51,MATCH($A265,'Tüpoloogia tabel'!$C$1:$T$1,0),FALSE)</f>
        <v>16.312473118279577</v>
      </c>
      <c r="AH265" s="15">
        <f>(VLOOKUP(AH$4,'Tüpoloogia tabel'!$C$1:$T$51,MATCH($A265,'Tüpoloogia tabel'!$C$1:$T$1,0),FALSE))*E265</f>
        <v>2.5</v>
      </c>
      <c r="AI265" s="15">
        <f>(VLOOKUP(AI$4,'Tüpoloogia tabel'!$C$1:$T$51,MATCH($A265,'Tüpoloogia tabel'!$C$1:$T$1,0),FALSE))*D265*E265</f>
        <v>1465.8941860465115</v>
      </c>
      <c r="AJ265" s="15">
        <f t="shared" si="349"/>
        <v>123.15677419354843</v>
      </c>
      <c r="AK265" s="15">
        <f>VLOOKUP(AK$4,'Tüpoloogia tabel'!$C$1:$T$51,MATCH($A265,'Tüpoloogia tabel'!$C$1:$T$1,0),FALSE)</f>
        <v>1</v>
      </c>
      <c r="AL265" s="15">
        <f>VLOOKUP(AL$4,'Tüpoloogia tabel'!$C$1:$T$51,MATCH($A265,'Tüpoloogia tabel'!$C$1:$T$1,0),FALSE)</f>
        <v>0.9</v>
      </c>
      <c r="AM265" s="15">
        <f>VLOOKUP(AM$4,'Tüpoloogia tabel'!$C$1:$T$51,MATCH($A265,'Tüpoloogia tabel'!$C$1:$T$1,0),FALSE)</f>
        <v>0.7</v>
      </c>
      <c r="AN265" s="15">
        <f>VLOOKUP(AN$4,'Tüpoloogia tabel'!$C$1:$T$51,MATCH($A265,'Tüpoloogia tabel'!$C$1:$T$1,0),FALSE)</f>
        <v>0.7</v>
      </c>
      <c r="AO265" s="15">
        <f>VLOOKUP(AO$4,'Tüpoloogia tabel'!$C$1:$T$51,MATCH($A265,'Tüpoloogia tabel'!$C$1:$T$1,0),FALSE)</f>
        <v>1</v>
      </c>
      <c r="AP265" s="15">
        <f>VLOOKUP(AP$4,'Tüpoloogia tabel'!$C$1:$T$51,MATCH($A265,'Tüpoloogia tabel'!$C$1:$T$1,0),FALSE)</f>
        <v>2</v>
      </c>
      <c r="AQ265" s="15">
        <f>VLOOKUP(AQ$4,'Tüpoloogia tabel'!$C$1:$T$51,MATCH($A265,'Tüpoloogia tabel'!$C$1:$T$1,0),FALSE)</f>
        <v>2.899999999999999</v>
      </c>
      <c r="AR265" s="16">
        <f>VLOOKUP(AR$4,'Tüpoloogia tabel'!$C$1:$T$51,MATCH($A265,'Tüpoloogia tabel'!$C$1:$T$1,0),FALSE)</f>
        <v>1.17</v>
      </c>
      <c r="AS265" s="16">
        <f>VLOOKUP(AS$4,'Tüpoloogia tabel'!$C$1:$T$51,MATCH($A265,'Tüpoloogia tabel'!$C$1:$T$1,0),FALSE)</f>
        <v>0.49</v>
      </c>
      <c r="AT265" s="16">
        <f>VLOOKUP(AT$4,'Tüpoloogia tabel'!$C$1:$T$51,MATCH($A265,'Tüpoloogia tabel'!$C$1:$T$1,0),FALSE)</f>
        <v>0.49</v>
      </c>
      <c r="AU265" s="16">
        <f>VLOOKUP(AU$4,'Tüpoloogia tabel'!$C$1:$T$51,MATCH($A265,'Tüpoloogia tabel'!$C$1:$T$1,0),FALSE)</f>
        <v>0.15</v>
      </c>
      <c r="AV265" s="16">
        <f>VLOOKUP(AV$4,'Tüpoloogia tabel'!$C$1:$T$51,MATCH($A265,'Tüpoloogia tabel'!$C$1:$T$1,0),FALSE)</f>
        <v>0.5</v>
      </c>
      <c r="AW265" s="16">
        <f>VLOOKUP(AW$4,'Tüpoloogia tabel'!$C$1:$T$51,MATCH($A265,'Tüpoloogia tabel'!$C$1:$T$1,0),FALSE)</f>
        <v>0.77</v>
      </c>
      <c r="AX265" s="16">
        <f>VLOOKUP(AX$4,'Tüpoloogia tabel'!$C$1:$T$51,MATCH($A265,'Tüpoloogia tabel'!$C$1:$T$1,0),FALSE)</f>
        <v>1.03</v>
      </c>
      <c r="AY265" s="16">
        <f>VLOOKUP(AY$4,'Tüpoloogia tabel'!$C$1:$T$51,MATCH($A265,'Tüpoloogia tabel'!$C$1:$T$1,0),FALSE)</f>
        <v>7.0000000000000007E-2</v>
      </c>
      <c r="AZ265" s="16">
        <f>VLOOKUP(AZ$4,'Tüpoloogia tabel'!$C$1:$T$51,MATCH($A265,'Tüpoloogia tabel'!$C$1:$T$1,0),FALSE)</f>
        <v>3.2</v>
      </c>
      <c r="BA265" s="232">
        <f>VLOOKUP(BA$4,'Tüpoloogia tabel'!$C$1:$T$51,MATCH($A265,'Tüpoloogia tabel'!$C$1:$T$1,0),FALSE)</f>
        <v>0.25</v>
      </c>
      <c r="BB265" s="232">
        <f>VLOOKUP(BB$4,'Tüpoloogia tabel'!$C$1:$T$51,MATCH($A265,'Tüpoloogia tabel'!$C$1:$T$1,0),FALSE)</f>
        <v>0.5</v>
      </c>
      <c r="BC265" s="232">
        <f>VLOOKUP(BC$4,'Tüpoloogia tabel'!$C$1:$T$51,MATCH($A265,'Tüpoloogia tabel'!$C$1:$T$1,0),FALSE)</f>
        <v>0.35</v>
      </c>
      <c r="BD265" s="232">
        <f>VLOOKUP(BD$4,'Tüpoloogia tabel'!$C$1:$T$51,MATCH($A265,'Tüpoloogia tabel'!$C$1:$T$1,0),FALSE)</f>
        <v>0.25</v>
      </c>
      <c r="BE265" s="232">
        <f>VLOOKUP(BE$4,'Tüpoloogia tabel'!$C$1:$T$51,MATCH($A265,'Tüpoloogia tabel'!$C$1:$T$1,0),FALSE)</f>
        <v>0.22000000000000008</v>
      </c>
      <c r="BF265" s="16">
        <f>VLOOKUP(BF$4,'Tüpoloogia tabel'!$C$1:$T$51,MATCH($A265,'Tüpoloogia tabel'!$C$1:$T$1,0),FALSE)</f>
        <v>1.8</v>
      </c>
      <c r="BG265" s="16">
        <f>VLOOKUP(BG$4,'Tüpoloogia tabel'!$C$1:$T$51,MATCH($A265,'Tüpoloogia tabel'!$C$1:$T$1,0),FALSE)</f>
        <v>2.2000000000000002</v>
      </c>
      <c r="BH265" s="16">
        <f>VLOOKUP(BH$4,'Tüpoloogia tabel'!$C$1:$T$51,MATCH($A265,'Tüpoloogia tabel'!$C$1:$T$1,0),FALSE)</f>
        <v>1.4600000000000004</v>
      </c>
      <c r="BI265" s="16">
        <f>VLOOKUP(BI$4,'Tüpoloogia tabel'!$C$1:$T$51,MATCH($A265,'Tüpoloogia tabel'!$C$1:$T$1,0),FALSE)</f>
        <v>1.5793333333333337</v>
      </c>
      <c r="BJ265" s="16">
        <f>VLOOKUP(BJ$4,'Tüpoloogia tabel'!$C$1:$T$51,MATCH($A265,'Tüpoloogia tabel'!$C$1:$T$1,0),FALSE)</f>
        <v>0.8</v>
      </c>
      <c r="BK265" s="16">
        <f>VLOOKUP(BK$4,'Tüpoloogia tabel'!$C$1:$T$51,MATCH($A265,'Tüpoloogia tabel'!$C$1:$T$1,0),FALSE)</f>
        <v>2.0649999999999999</v>
      </c>
      <c r="BL265" s="216">
        <f t="shared" si="350"/>
        <v>1275.5599724657168</v>
      </c>
      <c r="BM265" s="1">
        <v>4</v>
      </c>
      <c r="BN265" s="1">
        <v>0</v>
      </c>
      <c r="BO265" s="1">
        <f t="shared" si="351"/>
        <v>10</v>
      </c>
      <c r="BP265" s="217">
        <f t="shared" si="352"/>
        <v>123.15677419354843</v>
      </c>
      <c r="BQ265" s="217">
        <f t="shared" ref="BQ265:BS265" si="363">BP265</f>
        <v>123.15677419354843</v>
      </c>
      <c r="BR265" s="217">
        <f t="shared" si="363"/>
        <v>123.15677419354843</v>
      </c>
      <c r="BS265" s="217">
        <f t="shared" si="363"/>
        <v>123.15677419354843</v>
      </c>
      <c r="BT265" s="217">
        <f t="shared" si="354"/>
        <v>0</v>
      </c>
      <c r="BU265" s="217">
        <f t="shared" si="355"/>
        <v>72.829748062015497</v>
      </c>
      <c r="BV265" s="217">
        <f t="shared" si="356"/>
        <v>81.340075714026199</v>
      </c>
      <c r="BW265" s="217">
        <f t="shared" si="357"/>
        <v>231.57560064256754</v>
      </c>
      <c r="BX265" s="216">
        <f t="shared" si="358"/>
        <v>4.3495959704211773E-2</v>
      </c>
      <c r="BY265" s="216">
        <f t="shared" si="322"/>
        <v>52.456127403279396</v>
      </c>
      <c r="BZ265" s="216">
        <f t="shared" si="306"/>
        <v>1559.5917005115637</v>
      </c>
      <c r="CA265" s="216">
        <f t="shared" si="307"/>
        <v>1328.0160998689962</v>
      </c>
      <c r="CB265" s="218">
        <f t="shared" si="359"/>
        <v>2.710752736301794</v>
      </c>
    </row>
    <row r="266" spans="1:80" x14ac:dyDescent="0.25">
      <c r="A266" s="248" t="s">
        <v>477</v>
      </c>
      <c r="B266" s="231" t="s">
        <v>794</v>
      </c>
      <c r="C266" s="231" t="s">
        <v>463</v>
      </c>
      <c r="D266" s="249">
        <v>3</v>
      </c>
      <c r="E266" s="249">
        <v>2</v>
      </c>
      <c r="F266" s="250"/>
      <c r="G266" s="15">
        <f>(VLOOKUP(G$4,'Tüpoloogia tabel'!$C$1:$T$51,MATCH($A266,'Tüpoloogia tabel'!$C$1:$T$1,0),FALSE))*D266</f>
        <v>586.35767441860457</v>
      </c>
      <c r="H266" s="15">
        <f>(VLOOKUP(H$4,'Tüpoloogia tabel'!$C$1:$T$51,MATCH($A266,'Tüpoloogia tabel'!$C$1:$T$1,0),FALSE))*D266*E266</f>
        <v>16.842093023255813</v>
      </c>
      <c r="I266" s="15">
        <f>(VLOOKUP(I$4,'Tüpoloogia tabel'!$C$1:$T$51,MATCH($A266,'Tüpoloogia tabel'!$C$1:$T$1,0),FALSE))*D266*E266</f>
        <v>52.263798449612395</v>
      </c>
      <c r="J266" s="15">
        <f>(VLOOKUP(J$4,'Tüpoloogia tabel'!$C$1:$T$51,MATCH($A266,'Tüpoloogia tabel'!$C$1:$T$1,0),FALSE))*D266*E266</f>
        <v>1189.5143643410847</v>
      </c>
      <c r="K266" s="15">
        <f>(VLOOKUP(K$4,'Tüpoloogia tabel'!$C$1:$T$51,MATCH($A266,'Tüpoloogia tabel'!$C$1:$T$1,0),FALSE))*D266*E266</f>
        <v>979.81352713178285</v>
      </c>
      <c r="L266" s="244">
        <f>VLOOKUP(L$4,'Tüpoloogia tabel'!$C$1:$T$51,MATCH($A266,'Tüpoloogia tabel'!$C$1:$T$1,0),FALSE)</f>
        <v>9.3023255813953494</v>
      </c>
      <c r="M266" s="228">
        <f>VLOOKUP(M$4,'Tüpoloogia tabel'!$C$1:$T$51,MATCH($A266,'Tüpoloogia tabel'!$C$1:$T$1,0),FALSE)</f>
        <v>55.813953488372093</v>
      </c>
      <c r="N266" s="228">
        <f>VLOOKUP(N$4,'Tüpoloogia tabel'!$C$1:$T$51,MATCH($A266,'Tüpoloogia tabel'!$C$1:$T$1,0),FALSE)</f>
        <v>100</v>
      </c>
      <c r="O266" s="245">
        <f>VLOOKUP(O$4,'Tüpoloogia tabel'!$C$1:$T$51,MATCH($A266,'Tüpoloogia tabel'!$C$1:$T$1,0),FALSE)</f>
        <v>0.22858037816556093</v>
      </c>
      <c r="P266" s="228">
        <f>VLOOKUP(P$4,'Tüpoloogia tabel'!$C$1:$T$51,MATCH($A266,'Tüpoloogia tabel'!$C$1:$T$1,0),FALSE)</f>
        <v>37.209302325581397</v>
      </c>
      <c r="Q266" s="335">
        <f t="shared" si="343"/>
        <v>1029.3122580645165</v>
      </c>
      <c r="R266" s="336">
        <f t="shared" si="304"/>
        <v>782.15167286568192</v>
      </c>
      <c r="S266" s="14">
        <f t="shared" si="344"/>
        <v>586.35767441860457</v>
      </c>
      <c r="T266" s="336">
        <f t="shared" si="345"/>
        <v>586.35767441860457</v>
      </c>
      <c r="U266" s="4">
        <f t="shared" si="346"/>
        <v>11.880000000000003</v>
      </c>
      <c r="V266" s="337">
        <f t="shared" si="347"/>
        <v>235.28058519883461</v>
      </c>
      <c r="W266" s="338">
        <f t="shared" si="348"/>
        <v>2.958895133250774</v>
      </c>
      <c r="X266" s="228">
        <f>VLOOKUP(X$4,'Tüpoloogia tabel'!$C$1:$T$51,MATCH($A266,'Tüpoloogia tabel'!$C$1:$T$1,0),FALSE)</f>
        <v>210.5</v>
      </c>
      <c r="Y266" s="228">
        <f>VLOOKUP(Y$4,'Tüpoloogia tabel'!$C$1:$T$51,MATCH($A266,'Tüpoloogia tabel'!$C$1:$T$1,0),FALSE)</f>
        <v>147.72222222222223</v>
      </c>
      <c r="Z266" s="229">
        <f>VLOOKUP(Z$4,'Tüpoloogia tabel'!$C$1:$T$51,MATCH($A266,'Tüpoloogia tabel'!$C$1:$T$1,0),FALSE)</f>
        <v>34.888888888888886</v>
      </c>
      <c r="AA266" s="235"/>
      <c r="AB266" s="235"/>
      <c r="AC266" s="15">
        <f>VLOOKUP(AC$4,'Tüpoloogia tabel'!$C$1:$T$51,MATCH($A266,'Tüpoloogia tabel'!$C$1:$T$1,0),FALSE)</f>
        <v>3.2531782945736434</v>
      </c>
      <c r="AD266" s="15">
        <f>VLOOKUP(AD$4,'Tüpoloogia tabel'!$C$1:$T$51,MATCH($A266,'Tüpoloogia tabel'!$C$1:$T$1,0),FALSE)</f>
        <v>2.5</v>
      </c>
      <c r="AE266" s="15">
        <f>VLOOKUP(AE$4,'Tüpoloogia tabel'!$C$1:$T$51,MATCH($A266,'Tüpoloogia tabel'!$C$1:$T$1,0),FALSE)</f>
        <v>2.2000000000000002</v>
      </c>
      <c r="AF266" s="15">
        <f>VLOOKUP(AF$4,'Tüpoloogia tabel'!$C$1:$T$51,MATCH($A266,'Tüpoloogia tabel'!$C$1:$T$1,0),FALSE)</f>
        <v>12.640967741935485</v>
      </c>
      <c r="AG266" s="15">
        <f>VLOOKUP(AG$4,'Tüpoloogia tabel'!$C$1:$T$51,MATCH($A266,'Tüpoloogia tabel'!$C$1:$T$1,0),FALSE)</f>
        <v>16.312473118279577</v>
      </c>
      <c r="AH266" s="15">
        <f>(VLOOKUP(AH$4,'Tüpoloogia tabel'!$C$1:$T$51,MATCH($A266,'Tüpoloogia tabel'!$C$1:$T$1,0),FALSE))*E266</f>
        <v>5</v>
      </c>
      <c r="AI266" s="15">
        <f>(VLOOKUP(AI$4,'Tüpoloogia tabel'!$C$1:$T$51,MATCH($A266,'Tüpoloogia tabel'!$C$1:$T$1,0),FALSE))*D266*E266</f>
        <v>2931.7883720930231</v>
      </c>
      <c r="AJ266" s="15">
        <f t="shared" si="349"/>
        <v>123.15677419354843</v>
      </c>
      <c r="AK266" s="15">
        <f>VLOOKUP(AK$4,'Tüpoloogia tabel'!$C$1:$T$51,MATCH($A266,'Tüpoloogia tabel'!$C$1:$T$1,0),FALSE)</f>
        <v>1</v>
      </c>
      <c r="AL266" s="15">
        <f>VLOOKUP(AL$4,'Tüpoloogia tabel'!$C$1:$T$51,MATCH($A266,'Tüpoloogia tabel'!$C$1:$T$1,0),FALSE)</f>
        <v>0.9</v>
      </c>
      <c r="AM266" s="15">
        <f>VLOOKUP(AM$4,'Tüpoloogia tabel'!$C$1:$T$51,MATCH($A266,'Tüpoloogia tabel'!$C$1:$T$1,0),FALSE)</f>
        <v>0.7</v>
      </c>
      <c r="AN266" s="15">
        <f>VLOOKUP(AN$4,'Tüpoloogia tabel'!$C$1:$T$51,MATCH($A266,'Tüpoloogia tabel'!$C$1:$T$1,0),FALSE)</f>
        <v>0.7</v>
      </c>
      <c r="AO266" s="15">
        <f>VLOOKUP(AO$4,'Tüpoloogia tabel'!$C$1:$T$51,MATCH($A266,'Tüpoloogia tabel'!$C$1:$T$1,0),FALSE)</f>
        <v>1</v>
      </c>
      <c r="AP266" s="15">
        <f>VLOOKUP(AP$4,'Tüpoloogia tabel'!$C$1:$T$51,MATCH($A266,'Tüpoloogia tabel'!$C$1:$T$1,0),FALSE)</f>
        <v>2</v>
      </c>
      <c r="AQ266" s="15">
        <f>VLOOKUP(AQ$4,'Tüpoloogia tabel'!$C$1:$T$51,MATCH($A266,'Tüpoloogia tabel'!$C$1:$T$1,0),FALSE)</f>
        <v>2.899999999999999</v>
      </c>
      <c r="AR266" s="16">
        <f>VLOOKUP(AR$4,'Tüpoloogia tabel'!$C$1:$T$51,MATCH($A266,'Tüpoloogia tabel'!$C$1:$T$1,0),FALSE)</f>
        <v>1.17</v>
      </c>
      <c r="AS266" s="16">
        <f>VLOOKUP(AS$4,'Tüpoloogia tabel'!$C$1:$T$51,MATCH($A266,'Tüpoloogia tabel'!$C$1:$T$1,0),FALSE)</f>
        <v>0.49</v>
      </c>
      <c r="AT266" s="16">
        <f>VLOOKUP(AT$4,'Tüpoloogia tabel'!$C$1:$T$51,MATCH($A266,'Tüpoloogia tabel'!$C$1:$T$1,0),FALSE)</f>
        <v>0.49</v>
      </c>
      <c r="AU266" s="16">
        <f>VLOOKUP(AU$4,'Tüpoloogia tabel'!$C$1:$T$51,MATCH($A266,'Tüpoloogia tabel'!$C$1:$T$1,0),FALSE)</f>
        <v>0.15</v>
      </c>
      <c r="AV266" s="16">
        <f>VLOOKUP(AV$4,'Tüpoloogia tabel'!$C$1:$T$51,MATCH($A266,'Tüpoloogia tabel'!$C$1:$T$1,0),FALSE)</f>
        <v>0.5</v>
      </c>
      <c r="AW266" s="16">
        <f>VLOOKUP(AW$4,'Tüpoloogia tabel'!$C$1:$T$51,MATCH($A266,'Tüpoloogia tabel'!$C$1:$T$1,0),FALSE)</f>
        <v>0.77</v>
      </c>
      <c r="AX266" s="16">
        <f>VLOOKUP(AX$4,'Tüpoloogia tabel'!$C$1:$T$51,MATCH($A266,'Tüpoloogia tabel'!$C$1:$T$1,0),FALSE)</f>
        <v>1.03</v>
      </c>
      <c r="AY266" s="16">
        <f>VLOOKUP(AY$4,'Tüpoloogia tabel'!$C$1:$T$51,MATCH($A266,'Tüpoloogia tabel'!$C$1:$T$1,0),FALSE)</f>
        <v>7.0000000000000007E-2</v>
      </c>
      <c r="AZ266" s="16">
        <f>VLOOKUP(AZ$4,'Tüpoloogia tabel'!$C$1:$T$51,MATCH($A266,'Tüpoloogia tabel'!$C$1:$T$1,0),FALSE)</f>
        <v>3.2</v>
      </c>
      <c r="BA266" s="232">
        <f>VLOOKUP(BA$4,'Tüpoloogia tabel'!$C$1:$T$51,MATCH($A266,'Tüpoloogia tabel'!$C$1:$T$1,0),FALSE)</f>
        <v>0.25</v>
      </c>
      <c r="BB266" s="232">
        <f>VLOOKUP(BB$4,'Tüpoloogia tabel'!$C$1:$T$51,MATCH($A266,'Tüpoloogia tabel'!$C$1:$T$1,0),FALSE)</f>
        <v>0.5</v>
      </c>
      <c r="BC266" s="232">
        <f>VLOOKUP(BC$4,'Tüpoloogia tabel'!$C$1:$T$51,MATCH($A266,'Tüpoloogia tabel'!$C$1:$T$1,0),FALSE)</f>
        <v>0.35</v>
      </c>
      <c r="BD266" s="232">
        <f>VLOOKUP(BD$4,'Tüpoloogia tabel'!$C$1:$T$51,MATCH($A266,'Tüpoloogia tabel'!$C$1:$T$1,0),FALSE)</f>
        <v>0.25</v>
      </c>
      <c r="BE266" s="232">
        <f>VLOOKUP(BE$4,'Tüpoloogia tabel'!$C$1:$T$51,MATCH($A266,'Tüpoloogia tabel'!$C$1:$T$1,0),FALSE)</f>
        <v>0.22000000000000008</v>
      </c>
      <c r="BF266" s="16">
        <f>VLOOKUP(BF$4,'Tüpoloogia tabel'!$C$1:$T$51,MATCH($A266,'Tüpoloogia tabel'!$C$1:$T$1,0),FALSE)</f>
        <v>1.8</v>
      </c>
      <c r="BG266" s="16">
        <f>VLOOKUP(BG$4,'Tüpoloogia tabel'!$C$1:$T$51,MATCH($A266,'Tüpoloogia tabel'!$C$1:$T$1,0),FALSE)</f>
        <v>2.2000000000000002</v>
      </c>
      <c r="BH266" s="16">
        <f>VLOOKUP(BH$4,'Tüpoloogia tabel'!$C$1:$T$51,MATCH($A266,'Tüpoloogia tabel'!$C$1:$T$1,0),FALSE)</f>
        <v>1.4600000000000004</v>
      </c>
      <c r="BI266" s="16">
        <f>VLOOKUP(BI$4,'Tüpoloogia tabel'!$C$1:$T$51,MATCH($A266,'Tüpoloogia tabel'!$C$1:$T$1,0),FALSE)</f>
        <v>1.5793333333333337</v>
      </c>
      <c r="BJ266" s="16">
        <f>VLOOKUP(BJ$4,'Tüpoloogia tabel'!$C$1:$T$51,MATCH($A266,'Tüpoloogia tabel'!$C$1:$T$1,0),FALSE)</f>
        <v>0.8</v>
      </c>
      <c r="BK266" s="16">
        <f>VLOOKUP(BK$4,'Tüpoloogia tabel'!$C$1:$T$51,MATCH($A266,'Tüpoloogia tabel'!$C$1:$T$1,0),FALSE)</f>
        <v>2.0649999999999999</v>
      </c>
      <c r="BL266" s="216">
        <f t="shared" si="350"/>
        <v>2191.1170638132344</v>
      </c>
      <c r="BM266" s="1">
        <v>4</v>
      </c>
      <c r="BN266" s="1">
        <v>0</v>
      </c>
      <c r="BO266" s="1">
        <f t="shared" si="351"/>
        <v>20</v>
      </c>
      <c r="BP266" s="217">
        <f t="shared" si="352"/>
        <v>123.15677419354843</v>
      </c>
      <c r="BQ266" s="217">
        <f t="shared" ref="BQ266:BS266" si="364">BP266</f>
        <v>123.15677419354843</v>
      </c>
      <c r="BR266" s="217">
        <f t="shared" si="364"/>
        <v>123.15677419354843</v>
      </c>
      <c r="BS266" s="217">
        <f t="shared" si="364"/>
        <v>123.15677419354843</v>
      </c>
      <c r="BT266" s="217">
        <f t="shared" si="354"/>
        <v>123.15677419354843</v>
      </c>
      <c r="BU266" s="217">
        <f t="shared" si="355"/>
        <v>276.31899224806199</v>
      </c>
      <c r="BV266" s="217">
        <f t="shared" si="356"/>
        <v>310.12570702668802</v>
      </c>
      <c r="BW266" s="217">
        <f t="shared" si="357"/>
        <v>563.71523247511402</v>
      </c>
      <c r="BX266" s="216">
        <f t="shared" si="358"/>
        <v>0.119679254258009</v>
      </c>
      <c r="BY266" s="216">
        <f t="shared" si="322"/>
        <v>144.33318063515884</v>
      </c>
      <c r="BZ266" s="216">
        <f t="shared" si="306"/>
        <v>2899.1654769235074</v>
      </c>
      <c r="CA266" s="216">
        <f t="shared" si="307"/>
        <v>2335.4502444483933</v>
      </c>
      <c r="CB266" s="218">
        <f t="shared" si="359"/>
        <v>2.3835660355547228</v>
      </c>
    </row>
    <row r="267" spans="1:80" x14ac:dyDescent="0.25">
      <c r="A267" s="248" t="s">
        <v>477</v>
      </c>
      <c r="B267" s="231" t="s">
        <v>795</v>
      </c>
      <c r="C267" s="231" t="s">
        <v>463</v>
      </c>
      <c r="D267" s="249">
        <v>3</v>
      </c>
      <c r="E267" s="249">
        <v>3</v>
      </c>
      <c r="F267" s="250"/>
      <c r="G267" s="15">
        <f>(VLOOKUP(G$4,'Tüpoloogia tabel'!$C$1:$T$51,MATCH($A267,'Tüpoloogia tabel'!$C$1:$T$1,0),FALSE))*D267</f>
        <v>586.35767441860457</v>
      </c>
      <c r="H267" s="15">
        <f>(VLOOKUP(H$4,'Tüpoloogia tabel'!$C$1:$T$51,MATCH($A267,'Tüpoloogia tabel'!$C$1:$T$1,0),FALSE))*D267*E267</f>
        <v>25.26313953488372</v>
      </c>
      <c r="I267" s="15">
        <f>(VLOOKUP(I$4,'Tüpoloogia tabel'!$C$1:$T$51,MATCH($A267,'Tüpoloogia tabel'!$C$1:$T$1,0),FALSE))*D267*E267</f>
        <v>78.395697674418585</v>
      </c>
      <c r="J267" s="15">
        <f>(VLOOKUP(J$4,'Tüpoloogia tabel'!$C$1:$T$51,MATCH($A267,'Tüpoloogia tabel'!$C$1:$T$1,0),FALSE))*D267*E267</f>
        <v>1784.2715465116271</v>
      </c>
      <c r="K267" s="15">
        <f>(VLOOKUP(K$4,'Tüpoloogia tabel'!$C$1:$T$51,MATCH($A267,'Tüpoloogia tabel'!$C$1:$T$1,0),FALSE))*D267*E267</f>
        <v>1469.7202906976743</v>
      </c>
      <c r="L267" s="244">
        <f>VLOOKUP(L$4,'Tüpoloogia tabel'!$C$1:$T$51,MATCH($A267,'Tüpoloogia tabel'!$C$1:$T$1,0),FALSE)</f>
        <v>9.3023255813953494</v>
      </c>
      <c r="M267" s="228">
        <f>VLOOKUP(M$4,'Tüpoloogia tabel'!$C$1:$T$51,MATCH($A267,'Tüpoloogia tabel'!$C$1:$T$1,0),FALSE)</f>
        <v>55.813953488372093</v>
      </c>
      <c r="N267" s="228">
        <f>VLOOKUP(N$4,'Tüpoloogia tabel'!$C$1:$T$51,MATCH($A267,'Tüpoloogia tabel'!$C$1:$T$1,0),FALSE)</f>
        <v>100</v>
      </c>
      <c r="O267" s="245">
        <f>VLOOKUP(O$4,'Tüpoloogia tabel'!$C$1:$T$51,MATCH($A267,'Tüpoloogia tabel'!$C$1:$T$1,0),FALSE)</f>
        <v>0.22858037816556093</v>
      </c>
      <c r="P267" s="228">
        <f>VLOOKUP(P$4,'Tüpoloogia tabel'!$C$1:$T$51,MATCH($A267,'Tüpoloogia tabel'!$C$1:$T$1,0),FALSE)</f>
        <v>37.209302325581397</v>
      </c>
      <c r="Q267" s="335">
        <f t="shared" si="343"/>
        <v>2278.0296774193557</v>
      </c>
      <c r="R267" s="336">
        <f t="shared" si="304"/>
        <v>1745.4367922824686</v>
      </c>
      <c r="S267" s="14">
        <f t="shared" si="344"/>
        <v>586.35767441860457</v>
      </c>
      <c r="T267" s="336">
        <f t="shared" si="345"/>
        <v>586.35767441860457</v>
      </c>
      <c r="U267" s="4">
        <f t="shared" si="346"/>
        <v>11.880000000000003</v>
      </c>
      <c r="V267" s="337">
        <f t="shared" si="347"/>
        <v>520.71288513688705</v>
      </c>
      <c r="W267" s="338">
        <f t="shared" si="348"/>
        <v>3.4323137833539938</v>
      </c>
      <c r="X267" s="228">
        <f>VLOOKUP(X$4,'Tüpoloogia tabel'!$C$1:$T$51,MATCH($A267,'Tüpoloogia tabel'!$C$1:$T$1,0),FALSE)</f>
        <v>210.5</v>
      </c>
      <c r="Y267" s="228">
        <f>VLOOKUP(Y$4,'Tüpoloogia tabel'!$C$1:$T$51,MATCH($A267,'Tüpoloogia tabel'!$C$1:$T$1,0),FALSE)</f>
        <v>147.72222222222223</v>
      </c>
      <c r="Z267" s="229">
        <f>VLOOKUP(Z$4,'Tüpoloogia tabel'!$C$1:$T$51,MATCH($A267,'Tüpoloogia tabel'!$C$1:$T$1,0),FALSE)</f>
        <v>34.888888888888886</v>
      </c>
      <c r="AA267" s="235"/>
      <c r="AB267" s="235"/>
      <c r="AC267" s="15">
        <f>VLOOKUP(AC$4,'Tüpoloogia tabel'!$C$1:$T$51,MATCH($A267,'Tüpoloogia tabel'!$C$1:$T$1,0),FALSE)</f>
        <v>3.2531782945736434</v>
      </c>
      <c r="AD267" s="15">
        <f>VLOOKUP(AD$4,'Tüpoloogia tabel'!$C$1:$T$51,MATCH($A267,'Tüpoloogia tabel'!$C$1:$T$1,0),FALSE)</f>
        <v>2.5</v>
      </c>
      <c r="AE267" s="15">
        <f>VLOOKUP(AE$4,'Tüpoloogia tabel'!$C$1:$T$51,MATCH($A267,'Tüpoloogia tabel'!$C$1:$T$1,0),FALSE)</f>
        <v>2.2000000000000002</v>
      </c>
      <c r="AF267" s="15">
        <f>VLOOKUP(AF$4,'Tüpoloogia tabel'!$C$1:$T$51,MATCH($A267,'Tüpoloogia tabel'!$C$1:$T$1,0),FALSE)</f>
        <v>12.640967741935485</v>
      </c>
      <c r="AG267" s="15">
        <f>VLOOKUP(AG$4,'Tüpoloogia tabel'!$C$1:$T$51,MATCH($A267,'Tüpoloogia tabel'!$C$1:$T$1,0),FALSE)</f>
        <v>16.312473118279577</v>
      </c>
      <c r="AH267" s="15">
        <f>(VLOOKUP(AH$4,'Tüpoloogia tabel'!$C$1:$T$51,MATCH($A267,'Tüpoloogia tabel'!$C$1:$T$1,0),FALSE))*E267</f>
        <v>7.5</v>
      </c>
      <c r="AI267" s="15">
        <f>(VLOOKUP(AI$4,'Tüpoloogia tabel'!$C$1:$T$51,MATCH($A267,'Tüpoloogia tabel'!$C$1:$T$1,0),FALSE))*D267*E267</f>
        <v>4397.6825581395351</v>
      </c>
      <c r="AJ267" s="15">
        <f t="shared" si="349"/>
        <v>123.15677419354843</v>
      </c>
      <c r="AK267" s="15">
        <f>VLOOKUP(AK$4,'Tüpoloogia tabel'!$C$1:$T$51,MATCH($A267,'Tüpoloogia tabel'!$C$1:$T$1,0),FALSE)</f>
        <v>1</v>
      </c>
      <c r="AL267" s="15">
        <f>VLOOKUP(AL$4,'Tüpoloogia tabel'!$C$1:$T$51,MATCH($A267,'Tüpoloogia tabel'!$C$1:$T$1,0),FALSE)</f>
        <v>0.9</v>
      </c>
      <c r="AM267" s="15">
        <f>VLOOKUP(AM$4,'Tüpoloogia tabel'!$C$1:$T$51,MATCH($A267,'Tüpoloogia tabel'!$C$1:$T$1,0),FALSE)</f>
        <v>0.7</v>
      </c>
      <c r="AN267" s="15">
        <f>VLOOKUP(AN$4,'Tüpoloogia tabel'!$C$1:$T$51,MATCH($A267,'Tüpoloogia tabel'!$C$1:$T$1,0),FALSE)</f>
        <v>0.7</v>
      </c>
      <c r="AO267" s="15">
        <f>VLOOKUP(AO$4,'Tüpoloogia tabel'!$C$1:$T$51,MATCH($A267,'Tüpoloogia tabel'!$C$1:$T$1,0),FALSE)</f>
        <v>1</v>
      </c>
      <c r="AP267" s="15">
        <f>VLOOKUP(AP$4,'Tüpoloogia tabel'!$C$1:$T$51,MATCH($A267,'Tüpoloogia tabel'!$C$1:$T$1,0),FALSE)</f>
        <v>2</v>
      </c>
      <c r="AQ267" s="15">
        <f>VLOOKUP(AQ$4,'Tüpoloogia tabel'!$C$1:$T$51,MATCH($A267,'Tüpoloogia tabel'!$C$1:$T$1,0),FALSE)</f>
        <v>2.899999999999999</v>
      </c>
      <c r="AR267" s="16">
        <f>VLOOKUP(AR$4,'Tüpoloogia tabel'!$C$1:$T$51,MATCH($A267,'Tüpoloogia tabel'!$C$1:$T$1,0),FALSE)</f>
        <v>1.17</v>
      </c>
      <c r="AS267" s="16">
        <f>VLOOKUP(AS$4,'Tüpoloogia tabel'!$C$1:$T$51,MATCH($A267,'Tüpoloogia tabel'!$C$1:$T$1,0),FALSE)</f>
        <v>0.49</v>
      </c>
      <c r="AT267" s="16">
        <f>VLOOKUP(AT$4,'Tüpoloogia tabel'!$C$1:$T$51,MATCH($A267,'Tüpoloogia tabel'!$C$1:$T$1,0),FALSE)</f>
        <v>0.49</v>
      </c>
      <c r="AU267" s="16">
        <f>VLOOKUP(AU$4,'Tüpoloogia tabel'!$C$1:$T$51,MATCH($A267,'Tüpoloogia tabel'!$C$1:$T$1,0),FALSE)</f>
        <v>0.15</v>
      </c>
      <c r="AV267" s="16">
        <f>VLOOKUP(AV$4,'Tüpoloogia tabel'!$C$1:$T$51,MATCH($A267,'Tüpoloogia tabel'!$C$1:$T$1,0),FALSE)</f>
        <v>0.5</v>
      </c>
      <c r="AW267" s="16">
        <f>VLOOKUP(AW$4,'Tüpoloogia tabel'!$C$1:$T$51,MATCH($A267,'Tüpoloogia tabel'!$C$1:$T$1,0),FALSE)</f>
        <v>0.77</v>
      </c>
      <c r="AX267" s="16">
        <f>VLOOKUP(AX$4,'Tüpoloogia tabel'!$C$1:$T$51,MATCH($A267,'Tüpoloogia tabel'!$C$1:$T$1,0),FALSE)</f>
        <v>1.03</v>
      </c>
      <c r="AY267" s="16">
        <f>VLOOKUP(AY$4,'Tüpoloogia tabel'!$C$1:$T$51,MATCH($A267,'Tüpoloogia tabel'!$C$1:$T$1,0),FALSE)</f>
        <v>7.0000000000000007E-2</v>
      </c>
      <c r="AZ267" s="16">
        <f>VLOOKUP(AZ$4,'Tüpoloogia tabel'!$C$1:$T$51,MATCH($A267,'Tüpoloogia tabel'!$C$1:$T$1,0),FALSE)</f>
        <v>3.2</v>
      </c>
      <c r="BA267" s="232">
        <f>VLOOKUP(BA$4,'Tüpoloogia tabel'!$C$1:$T$51,MATCH($A267,'Tüpoloogia tabel'!$C$1:$T$1,0),FALSE)</f>
        <v>0.25</v>
      </c>
      <c r="BB267" s="232">
        <f>VLOOKUP(BB$4,'Tüpoloogia tabel'!$C$1:$T$51,MATCH($A267,'Tüpoloogia tabel'!$C$1:$T$1,0),FALSE)</f>
        <v>0.5</v>
      </c>
      <c r="BC267" s="232">
        <f>VLOOKUP(BC$4,'Tüpoloogia tabel'!$C$1:$T$51,MATCH($A267,'Tüpoloogia tabel'!$C$1:$T$1,0),FALSE)</f>
        <v>0.35</v>
      </c>
      <c r="BD267" s="232">
        <f>VLOOKUP(BD$4,'Tüpoloogia tabel'!$C$1:$T$51,MATCH($A267,'Tüpoloogia tabel'!$C$1:$T$1,0),FALSE)</f>
        <v>0.25</v>
      </c>
      <c r="BE267" s="232">
        <f>VLOOKUP(BE$4,'Tüpoloogia tabel'!$C$1:$T$51,MATCH($A267,'Tüpoloogia tabel'!$C$1:$T$1,0),FALSE)</f>
        <v>0.22000000000000008</v>
      </c>
      <c r="BF267" s="16">
        <f>VLOOKUP(BF$4,'Tüpoloogia tabel'!$C$1:$T$51,MATCH($A267,'Tüpoloogia tabel'!$C$1:$T$1,0),FALSE)</f>
        <v>1.8</v>
      </c>
      <c r="BG267" s="16">
        <f>VLOOKUP(BG$4,'Tüpoloogia tabel'!$C$1:$T$51,MATCH($A267,'Tüpoloogia tabel'!$C$1:$T$1,0),FALSE)</f>
        <v>2.2000000000000002</v>
      </c>
      <c r="BH267" s="16">
        <f>VLOOKUP(BH$4,'Tüpoloogia tabel'!$C$1:$T$51,MATCH($A267,'Tüpoloogia tabel'!$C$1:$T$1,0),FALSE)</f>
        <v>1.4600000000000004</v>
      </c>
      <c r="BI267" s="16">
        <f>VLOOKUP(BI$4,'Tüpoloogia tabel'!$C$1:$T$51,MATCH($A267,'Tüpoloogia tabel'!$C$1:$T$1,0),FALSE)</f>
        <v>1.5793333333333337</v>
      </c>
      <c r="BJ267" s="16">
        <f>VLOOKUP(BJ$4,'Tüpoloogia tabel'!$C$1:$T$51,MATCH($A267,'Tüpoloogia tabel'!$C$1:$T$1,0),FALSE)</f>
        <v>0.8</v>
      </c>
      <c r="BK267" s="16">
        <f>VLOOKUP(BK$4,'Tüpoloogia tabel'!$C$1:$T$51,MATCH($A267,'Tüpoloogia tabel'!$C$1:$T$1,0),FALSE)</f>
        <v>2.0649999999999999</v>
      </c>
      <c r="BL267" s="216">
        <f t="shared" si="350"/>
        <v>3696.7235531123206</v>
      </c>
      <c r="BM267" s="1">
        <v>4</v>
      </c>
      <c r="BN267" s="1">
        <v>0</v>
      </c>
      <c r="BO267" s="1">
        <f t="shared" si="351"/>
        <v>30</v>
      </c>
      <c r="BP267" s="217">
        <f t="shared" si="352"/>
        <v>123.15677419354843</v>
      </c>
      <c r="BQ267" s="217">
        <f t="shared" ref="BQ267:BS267" si="365">BP267</f>
        <v>123.15677419354843</v>
      </c>
      <c r="BR267" s="217">
        <f t="shared" si="365"/>
        <v>123.15677419354843</v>
      </c>
      <c r="BS267" s="217">
        <f t="shared" si="365"/>
        <v>123.15677419354843</v>
      </c>
      <c r="BT267" s="217">
        <f t="shared" si="354"/>
        <v>246.31354838709686</v>
      </c>
      <c r="BU267" s="217">
        <f t="shared" si="355"/>
        <v>610.46773255813935</v>
      </c>
      <c r="BV267" s="217">
        <f t="shared" si="356"/>
        <v>686.35689393798543</v>
      </c>
      <c r="BW267" s="217">
        <f t="shared" si="357"/>
        <v>1040.7553342073168</v>
      </c>
      <c r="BX267" s="216">
        <f t="shared" si="358"/>
        <v>0.25461220905226317</v>
      </c>
      <c r="BY267" s="216">
        <f t="shared" si="322"/>
        <v>307.06232411702939</v>
      </c>
      <c r="BZ267" s="216">
        <f t="shared" si="306"/>
        <v>5044.5412114366663</v>
      </c>
      <c r="CA267" s="216">
        <f t="shared" si="307"/>
        <v>4003.7858772293498</v>
      </c>
      <c r="CB267" s="218">
        <f t="shared" si="359"/>
        <v>2.7241822151946735</v>
      </c>
    </row>
    <row r="268" spans="1:80" x14ac:dyDescent="0.25">
      <c r="A268" s="248" t="s">
        <v>477</v>
      </c>
      <c r="B268" s="231" t="s">
        <v>796</v>
      </c>
      <c r="C268" s="231" t="s">
        <v>463</v>
      </c>
      <c r="D268" s="249">
        <v>3</v>
      </c>
      <c r="E268" s="249">
        <v>4</v>
      </c>
      <c r="F268" s="250"/>
      <c r="G268" s="15">
        <f>(VLOOKUP(G$4,'Tüpoloogia tabel'!$C$1:$T$51,MATCH($A268,'Tüpoloogia tabel'!$C$1:$T$1,0),FALSE))*D268</f>
        <v>586.35767441860457</v>
      </c>
      <c r="H268" s="15">
        <f>(VLOOKUP(H$4,'Tüpoloogia tabel'!$C$1:$T$51,MATCH($A268,'Tüpoloogia tabel'!$C$1:$T$1,0),FALSE))*D268*E268</f>
        <v>33.684186046511627</v>
      </c>
      <c r="I268" s="15">
        <f>(VLOOKUP(I$4,'Tüpoloogia tabel'!$C$1:$T$51,MATCH($A268,'Tüpoloogia tabel'!$C$1:$T$1,0),FALSE))*D268*E268</f>
        <v>104.52759689922479</v>
      </c>
      <c r="J268" s="15">
        <f>(VLOOKUP(J$4,'Tüpoloogia tabel'!$C$1:$T$51,MATCH($A268,'Tüpoloogia tabel'!$C$1:$T$1,0),FALSE))*D268*E268</f>
        <v>2379.0287286821695</v>
      </c>
      <c r="K268" s="15">
        <f>(VLOOKUP(K$4,'Tüpoloogia tabel'!$C$1:$T$51,MATCH($A268,'Tüpoloogia tabel'!$C$1:$T$1,0),FALSE))*D268*E268</f>
        <v>1959.6270542635657</v>
      </c>
      <c r="L268" s="244">
        <f>VLOOKUP(L$4,'Tüpoloogia tabel'!$C$1:$T$51,MATCH($A268,'Tüpoloogia tabel'!$C$1:$T$1,0),FALSE)</f>
        <v>9.3023255813953494</v>
      </c>
      <c r="M268" s="228">
        <f>VLOOKUP(M$4,'Tüpoloogia tabel'!$C$1:$T$51,MATCH($A268,'Tüpoloogia tabel'!$C$1:$T$1,0),FALSE)</f>
        <v>55.813953488372093</v>
      </c>
      <c r="N268" s="228">
        <f>VLOOKUP(N$4,'Tüpoloogia tabel'!$C$1:$T$51,MATCH($A268,'Tüpoloogia tabel'!$C$1:$T$1,0),FALSE)</f>
        <v>100</v>
      </c>
      <c r="O268" s="245">
        <f>VLOOKUP(O$4,'Tüpoloogia tabel'!$C$1:$T$51,MATCH($A268,'Tüpoloogia tabel'!$C$1:$T$1,0),FALSE)</f>
        <v>0.22858037816556093</v>
      </c>
      <c r="P268" s="228">
        <f>VLOOKUP(P$4,'Tüpoloogia tabel'!$C$1:$T$51,MATCH($A268,'Tüpoloogia tabel'!$C$1:$T$1,0),FALSE)</f>
        <v>37.209302325581397</v>
      </c>
      <c r="Q268" s="335">
        <f t="shared" si="343"/>
        <v>4016.1212903225824</v>
      </c>
      <c r="R268" s="336">
        <f t="shared" si="304"/>
        <v>3086.234767021886</v>
      </c>
      <c r="S268" s="14">
        <f t="shared" si="344"/>
        <v>586.35767441860457</v>
      </c>
      <c r="T268" s="336">
        <f t="shared" si="345"/>
        <v>586.35767441860457</v>
      </c>
      <c r="U268" s="4">
        <f t="shared" si="346"/>
        <v>11.880000000000003</v>
      </c>
      <c r="V268" s="337">
        <f t="shared" si="347"/>
        <v>918.00652330069636</v>
      </c>
      <c r="W268" s="338">
        <f t="shared" si="348"/>
        <v>4.0561090815361629</v>
      </c>
      <c r="X268" s="228">
        <f>VLOOKUP(X$4,'Tüpoloogia tabel'!$C$1:$T$51,MATCH($A268,'Tüpoloogia tabel'!$C$1:$T$1,0),FALSE)</f>
        <v>210.5</v>
      </c>
      <c r="Y268" s="228">
        <f>VLOOKUP(Y$4,'Tüpoloogia tabel'!$C$1:$T$51,MATCH($A268,'Tüpoloogia tabel'!$C$1:$T$1,0),FALSE)</f>
        <v>147.72222222222223</v>
      </c>
      <c r="Z268" s="229">
        <f>VLOOKUP(Z$4,'Tüpoloogia tabel'!$C$1:$T$51,MATCH($A268,'Tüpoloogia tabel'!$C$1:$T$1,0),FALSE)</f>
        <v>34.888888888888886</v>
      </c>
      <c r="AA268" s="235"/>
      <c r="AB268" s="235"/>
      <c r="AC268" s="15">
        <f>VLOOKUP(AC$4,'Tüpoloogia tabel'!$C$1:$T$51,MATCH($A268,'Tüpoloogia tabel'!$C$1:$T$1,0),FALSE)</f>
        <v>3.2531782945736434</v>
      </c>
      <c r="AD268" s="15">
        <f>VLOOKUP(AD$4,'Tüpoloogia tabel'!$C$1:$T$51,MATCH($A268,'Tüpoloogia tabel'!$C$1:$T$1,0),FALSE)</f>
        <v>2.5</v>
      </c>
      <c r="AE268" s="15">
        <f>VLOOKUP(AE$4,'Tüpoloogia tabel'!$C$1:$T$51,MATCH($A268,'Tüpoloogia tabel'!$C$1:$T$1,0),FALSE)</f>
        <v>2.2000000000000002</v>
      </c>
      <c r="AF268" s="15">
        <f>VLOOKUP(AF$4,'Tüpoloogia tabel'!$C$1:$T$51,MATCH($A268,'Tüpoloogia tabel'!$C$1:$T$1,0),FALSE)</f>
        <v>12.640967741935485</v>
      </c>
      <c r="AG268" s="15">
        <f>VLOOKUP(AG$4,'Tüpoloogia tabel'!$C$1:$T$51,MATCH($A268,'Tüpoloogia tabel'!$C$1:$T$1,0),FALSE)</f>
        <v>16.312473118279577</v>
      </c>
      <c r="AH268" s="15">
        <f>(VLOOKUP(AH$4,'Tüpoloogia tabel'!$C$1:$T$51,MATCH($A268,'Tüpoloogia tabel'!$C$1:$T$1,0),FALSE))*E268</f>
        <v>10</v>
      </c>
      <c r="AI268" s="15">
        <f>(VLOOKUP(AI$4,'Tüpoloogia tabel'!$C$1:$T$51,MATCH($A268,'Tüpoloogia tabel'!$C$1:$T$1,0),FALSE))*D268*E268</f>
        <v>5863.5767441860462</v>
      </c>
      <c r="AJ268" s="15">
        <f t="shared" si="349"/>
        <v>123.15677419354843</v>
      </c>
      <c r="AK268" s="15">
        <f>VLOOKUP(AK$4,'Tüpoloogia tabel'!$C$1:$T$51,MATCH($A268,'Tüpoloogia tabel'!$C$1:$T$1,0),FALSE)</f>
        <v>1</v>
      </c>
      <c r="AL268" s="15">
        <f>VLOOKUP(AL$4,'Tüpoloogia tabel'!$C$1:$T$51,MATCH($A268,'Tüpoloogia tabel'!$C$1:$T$1,0),FALSE)</f>
        <v>0.9</v>
      </c>
      <c r="AM268" s="15">
        <f>VLOOKUP(AM$4,'Tüpoloogia tabel'!$C$1:$T$51,MATCH($A268,'Tüpoloogia tabel'!$C$1:$T$1,0),FALSE)</f>
        <v>0.7</v>
      </c>
      <c r="AN268" s="15">
        <f>VLOOKUP(AN$4,'Tüpoloogia tabel'!$C$1:$T$51,MATCH($A268,'Tüpoloogia tabel'!$C$1:$T$1,0),FALSE)</f>
        <v>0.7</v>
      </c>
      <c r="AO268" s="15">
        <f>VLOOKUP(AO$4,'Tüpoloogia tabel'!$C$1:$T$51,MATCH($A268,'Tüpoloogia tabel'!$C$1:$T$1,0),FALSE)</f>
        <v>1</v>
      </c>
      <c r="AP268" s="15">
        <f>VLOOKUP(AP$4,'Tüpoloogia tabel'!$C$1:$T$51,MATCH($A268,'Tüpoloogia tabel'!$C$1:$T$1,0),FALSE)</f>
        <v>2</v>
      </c>
      <c r="AQ268" s="15">
        <f>VLOOKUP(AQ$4,'Tüpoloogia tabel'!$C$1:$T$51,MATCH($A268,'Tüpoloogia tabel'!$C$1:$T$1,0),FALSE)</f>
        <v>2.899999999999999</v>
      </c>
      <c r="AR268" s="16">
        <f>VLOOKUP(AR$4,'Tüpoloogia tabel'!$C$1:$T$51,MATCH($A268,'Tüpoloogia tabel'!$C$1:$T$1,0),FALSE)</f>
        <v>1.17</v>
      </c>
      <c r="AS268" s="16">
        <f>VLOOKUP(AS$4,'Tüpoloogia tabel'!$C$1:$T$51,MATCH($A268,'Tüpoloogia tabel'!$C$1:$T$1,0),FALSE)</f>
        <v>0.49</v>
      </c>
      <c r="AT268" s="16">
        <f>VLOOKUP(AT$4,'Tüpoloogia tabel'!$C$1:$T$51,MATCH($A268,'Tüpoloogia tabel'!$C$1:$T$1,0),FALSE)</f>
        <v>0.49</v>
      </c>
      <c r="AU268" s="16">
        <f>VLOOKUP(AU$4,'Tüpoloogia tabel'!$C$1:$T$51,MATCH($A268,'Tüpoloogia tabel'!$C$1:$T$1,0),FALSE)</f>
        <v>0.15</v>
      </c>
      <c r="AV268" s="16">
        <f>VLOOKUP(AV$4,'Tüpoloogia tabel'!$C$1:$T$51,MATCH($A268,'Tüpoloogia tabel'!$C$1:$T$1,0),FALSE)</f>
        <v>0.5</v>
      </c>
      <c r="AW268" s="16">
        <f>VLOOKUP(AW$4,'Tüpoloogia tabel'!$C$1:$T$51,MATCH($A268,'Tüpoloogia tabel'!$C$1:$T$1,0),FALSE)</f>
        <v>0.77</v>
      </c>
      <c r="AX268" s="16">
        <f>VLOOKUP(AX$4,'Tüpoloogia tabel'!$C$1:$T$51,MATCH($A268,'Tüpoloogia tabel'!$C$1:$T$1,0),FALSE)</f>
        <v>1.03</v>
      </c>
      <c r="AY268" s="16">
        <f>VLOOKUP(AY$4,'Tüpoloogia tabel'!$C$1:$T$51,MATCH($A268,'Tüpoloogia tabel'!$C$1:$T$1,0),FALSE)</f>
        <v>7.0000000000000007E-2</v>
      </c>
      <c r="AZ268" s="16">
        <f>VLOOKUP(AZ$4,'Tüpoloogia tabel'!$C$1:$T$51,MATCH($A268,'Tüpoloogia tabel'!$C$1:$T$1,0),FALSE)</f>
        <v>3.2</v>
      </c>
      <c r="BA268" s="232">
        <f>VLOOKUP(BA$4,'Tüpoloogia tabel'!$C$1:$T$51,MATCH($A268,'Tüpoloogia tabel'!$C$1:$T$1,0),FALSE)</f>
        <v>0.25</v>
      </c>
      <c r="BB268" s="232">
        <f>VLOOKUP(BB$4,'Tüpoloogia tabel'!$C$1:$T$51,MATCH($A268,'Tüpoloogia tabel'!$C$1:$T$1,0),FALSE)</f>
        <v>0.5</v>
      </c>
      <c r="BC268" s="232">
        <f>VLOOKUP(BC$4,'Tüpoloogia tabel'!$C$1:$T$51,MATCH($A268,'Tüpoloogia tabel'!$C$1:$T$1,0),FALSE)</f>
        <v>0.35</v>
      </c>
      <c r="BD268" s="232">
        <f>VLOOKUP(BD$4,'Tüpoloogia tabel'!$C$1:$T$51,MATCH($A268,'Tüpoloogia tabel'!$C$1:$T$1,0),FALSE)</f>
        <v>0.25</v>
      </c>
      <c r="BE268" s="232">
        <f>VLOOKUP(BE$4,'Tüpoloogia tabel'!$C$1:$T$51,MATCH($A268,'Tüpoloogia tabel'!$C$1:$T$1,0),FALSE)</f>
        <v>0.22000000000000008</v>
      </c>
      <c r="BF268" s="16">
        <f>VLOOKUP(BF$4,'Tüpoloogia tabel'!$C$1:$T$51,MATCH($A268,'Tüpoloogia tabel'!$C$1:$T$1,0),FALSE)</f>
        <v>1.8</v>
      </c>
      <c r="BG268" s="16">
        <f>VLOOKUP(BG$4,'Tüpoloogia tabel'!$C$1:$T$51,MATCH($A268,'Tüpoloogia tabel'!$C$1:$T$1,0),FALSE)</f>
        <v>2.2000000000000002</v>
      </c>
      <c r="BH268" s="16">
        <f>VLOOKUP(BH$4,'Tüpoloogia tabel'!$C$1:$T$51,MATCH($A268,'Tüpoloogia tabel'!$C$1:$T$1,0),FALSE)</f>
        <v>1.4600000000000004</v>
      </c>
      <c r="BI268" s="16">
        <f>VLOOKUP(BI$4,'Tüpoloogia tabel'!$C$1:$T$51,MATCH($A268,'Tüpoloogia tabel'!$C$1:$T$1,0),FALSE)</f>
        <v>1.5793333333333337</v>
      </c>
      <c r="BJ268" s="16">
        <f>VLOOKUP(BJ$4,'Tüpoloogia tabel'!$C$1:$T$51,MATCH($A268,'Tüpoloogia tabel'!$C$1:$T$1,0),FALSE)</f>
        <v>0.8</v>
      </c>
      <c r="BK268" s="16">
        <f>VLOOKUP(BK$4,'Tüpoloogia tabel'!$C$1:$T$51,MATCH($A268,'Tüpoloogia tabel'!$C$1:$T$1,0),FALSE)</f>
        <v>2.0649999999999999</v>
      </c>
      <c r="BL268" s="216">
        <f t="shared" si="350"/>
        <v>5792.3794403629763</v>
      </c>
      <c r="BM268" s="1">
        <v>4</v>
      </c>
      <c r="BN268" s="1">
        <v>0</v>
      </c>
      <c r="BO268" s="1">
        <f t="shared" si="351"/>
        <v>40</v>
      </c>
      <c r="BP268" s="217">
        <f t="shared" si="352"/>
        <v>123.15677419354843</v>
      </c>
      <c r="BQ268" s="217">
        <f t="shared" ref="BQ268:BS268" si="366">BP268</f>
        <v>123.15677419354843</v>
      </c>
      <c r="BR268" s="217">
        <f t="shared" si="366"/>
        <v>123.15677419354843</v>
      </c>
      <c r="BS268" s="217">
        <f t="shared" si="366"/>
        <v>123.15677419354843</v>
      </c>
      <c r="BT268" s="217">
        <f t="shared" si="354"/>
        <v>369.4703225806453</v>
      </c>
      <c r="BU268" s="217">
        <f t="shared" si="355"/>
        <v>1075.275968992248</v>
      </c>
      <c r="BV268" s="217">
        <f t="shared" si="356"/>
        <v>1210.0336364479188</v>
      </c>
      <c r="BW268" s="217">
        <f t="shared" si="357"/>
        <v>1662.6959058391762</v>
      </c>
      <c r="BX268" s="216">
        <f t="shared" si="358"/>
        <v>0.40910924131032778</v>
      </c>
      <c r="BY268" s="216">
        <f t="shared" si="322"/>
        <v>493.38574502025523</v>
      </c>
      <c r="BZ268" s="216">
        <f t="shared" si="306"/>
        <v>7948.461091222408</v>
      </c>
      <c r="CA268" s="216">
        <f t="shared" si="307"/>
        <v>6285.7651853832313</v>
      </c>
      <c r="CB268" s="218">
        <f t="shared" si="359"/>
        <v>3.2076333972361097</v>
      </c>
    </row>
    <row r="269" spans="1:80" x14ac:dyDescent="0.25">
      <c r="A269" s="248" t="s">
        <v>477</v>
      </c>
      <c r="B269" s="231" t="s">
        <v>797</v>
      </c>
      <c r="C269" s="231" t="s">
        <v>463</v>
      </c>
      <c r="D269" s="249">
        <v>3</v>
      </c>
      <c r="E269" s="249">
        <v>5</v>
      </c>
      <c r="F269" s="250"/>
      <c r="G269" s="15">
        <f>(VLOOKUP(G$4,'Tüpoloogia tabel'!$C$1:$T$51,MATCH($A269,'Tüpoloogia tabel'!$C$1:$T$1,0),FALSE))*D269</f>
        <v>586.35767441860457</v>
      </c>
      <c r="H269" s="15">
        <f>(VLOOKUP(H$4,'Tüpoloogia tabel'!$C$1:$T$51,MATCH($A269,'Tüpoloogia tabel'!$C$1:$T$1,0),FALSE))*D269*E269</f>
        <v>42.105232558139534</v>
      </c>
      <c r="I269" s="15">
        <f>(VLOOKUP(I$4,'Tüpoloogia tabel'!$C$1:$T$51,MATCH($A269,'Tüpoloogia tabel'!$C$1:$T$1,0),FALSE))*D269*E269</f>
        <v>130.65949612403099</v>
      </c>
      <c r="J269" s="15">
        <f>(VLOOKUP(J$4,'Tüpoloogia tabel'!$C$1:$T$51,MATCH($A269,'Tüpoloogia tabel'!$C$1:$T$1,0),FALSE))*D269*E269</f>
        <v>2973.7859108527118</v>
      </c>
      <c r="K269" s="15">
        <f>(VLOOKUP(K$4,'Tüpoloogia tabel'!$C$1:$T$51,MATCH($A269,'Tüpoloogia tabel'!$C$1:$T$1,0),FALSE))*D269*E269</f>
        <v>2449.5338178294569</v>
      </c>
      <c r="L269" s="244">
        <f>VLOOKUP(L$4,'Tüpoloogia tabel'!$C$1:$T$51,MATCH($A269,'Tüpoloogia tabel'!$C$1:$T$1,0),FALSE)</f>
        <v>9.3023255813953494</v>
      </c>
      <c r="M269" s="228">
        <f>VLOOKUP(M$4,'Tüpoloogia tabel'!$C$1:$T$51,MATCH($A269,'Tüpoloogia tabel'!$C$1:$T$1,0),FALSE)</f>
        <v>55.813953488372093</v>
      </c>
      <c r="N269" s="228">
        <f>VLOOKUP(N$4,'Tüpoloogia tabel'!$C$1:$T$51,MATCH($A269,'Tüpoloogia tabel'!$C$1:$T$1,0),FALSE)</f>
        <v>100</v>
      </c>
      <c r="O269" s="245">
        <f>VLOOKUP(O$4,'Tüpoloogia tabel'!$C$1:$T$51,MATCH($A269,'Tüpoloogia tabel'!$C$1:$T$1,0),FALSE)</f>
        <v>0.22858037816556093</v>
      </c>
      <c r="P269" s="228">
        <f>VLOOKUP(P$4,'Tüpoloogia tabel'!$C$1:$T$51,MATCH($A269,'Tüpoloogia tabel'!$C$1:$T$1,0),FALSE)</f>
        <v>37.209302325581397</v>
      </c>
      <c r="Q269" s="335">
        <f t="shared" si="343"/>
        <v>6243.5870967741957</v>
      </c>
      <c r="R269" s="336">
        <f t="shared" si="304"/>
        <v>4804.545597083933</v>
      </c>
      <c r="S269" s="14">
        <f t="shared" si="344"/>
        <v>586.35767441860457</v>
      </c>
      <c r="T269" s="336">
        <f t="shared" si="345"/>
        <v>586.35767441860457</v>
      </c>
      <c r="U269" s="4">
        <f t="shared" si="346"/>
        <v>11.880000000000003</v>
      </c>
      <c r="V269" s="337">
        <f t="shared" si="347"/>
        <v>1427.1614996902624</v>
      </c>
      <c r="W269" s="338">
        <f t="shared" si="348"/>
        <v>4.7518395817543064</v>
      </c>
      <c r="X269" s="228">
        <f>VLOOKUP(X$4,'Tüpoloogia tabel'!$C$1:$T$51,MATCH($A269,'Tüpoloogia tabel'!$C$1:$T$1,0),FALSE)</f>
        <v>210.5</v>
      </c>
      <c r="Y269" s="228">
        <f>VLOOKUP(Y$4,'Tüpoloogia tabel'!$C$1:$T$51,MATCH($A269,'Tüpoloogia tabel'!$C$1:$T$1,0),FALSE)</f>
        <v>147.72222222222223</v>
      </c>
      <c r="Z269" s="229">
        <f>VLOOKUP(Z$4,'Tüpoloogia tabel'!$C$1:$T$51,MATCH($A269,'Tüpoloogia tabel'!$C$1:$T$1,0),FALSE)</f>
        <v>34.888888888888886</v>
      </c>
      <c r="AA269" s="235"/>
      <c r="AB269" s="235"/>
      <c r="AC269" s="15">
        <f>VLOOKUP(AC$4,'Tüpoloogia tabel'!$C$1:$T$51,MATCH($A269,'Tüpoloogia tabel'!$C$1:$T$1,0),FALSE)</f>
        <v>3.2531782945736434</v>
      </c>
      <c r="AD269" s="15">
        <f>VLOOKUP(AD$4,'Tüpoloogia tabel'!$C$1:$T$51,MATCH($A269,'Tüpoloogia tabel'!$C$1:$T$1,0),FALSE)</f>
        <v>2.5</v>
      </c>
      <c r="AE269" s="15">
        <f>VLOOKUP(AE$4,'Tüpoloogia tabel'!$C$1:$T$51,MATCH($A269,'Tüpoloogia tabel'!$C$1:$T$1,0),FALSE)</f>
        <v>2.2000000000000002</v>
      </c>
      <c r="AF269" s="15">
        <f>VLOOKUP(AF$4,'Tüpoloogia tabel'!$C$1:$T$51,MATCH($A269,'Tüpoloogia tabel'!$C$1:$T$1,0),FALSE)</f>
        <v>12.640967741935485</v>
      </c>
      <c r="AG269" s="15">
        <f>VLOOKUP(AG$4,'Tüpoloogia tabel'!$C$1:$T$51,MATCH($A269,'Tüpoloogia tabel'!$C$1:$T$1,0),FALSE)</f>
        <v>16.312473118279577</v>
      </c>
      <c r="AH269" s="15">
        <f>(VLOOKUP(AH$4,'Tüpoloogia tabel'!$C$1:$T$51,MATCH($A269,'Tüpoloogia tabel'!$C$1:$T$1,0),FALSE))*E269</f>
        <v>12.5</v>
      </c>
      <c r="AI269" s="15">
        <f>(VLOOKUP(AI$4,'Tüpoloogia tabel'!$C$1:$T$51,MATCH($A269,'Tüpoloogia tabel'!$C$1:$T$1,0),FALSE))*D269*E269</f>
        <v>7329.4709302325573</v>
      </c>
      <c r="AJ269" s="15">
        <f t="shared" si="349"/>
        <v>123.15677419354843</v>
      </c>
      <c r="AK269" s="15">
        <f>VLOOKUP(AK$4,'Tüpoloogia tabel'!$C$1:$T$51,MATCH($A269,'Tüpoloogia tabel'!$C$1:$T$1,0),FALSE)</f>
        <v>1</v>
      </c>
      <c r="AL269" s="15">
        <f>VLOOKUP(AL$4,'Tüpoloogia tabel'!$C$1:$T$51,MATCH($A269,'Tüpoloogia tabel'!$C$1:$T$1,0),FALSE)</f>
        <v>0.9</v>
      </c>
      <c r="AM269" s="15">
        <f>VLOOKUP(AM$4,'Tüpoloogia tabel'!$C$1:$T$51,MATCH($A269,'Tüpoloogia tabel'!$C$1:$T$1,0),FALSE)</f>
        <v>0.7</v>
      </c>
      <c r="AN269" s="15">
        <f>VLOOKUP(AN$4,'Tüpoloogia tabel'!$C$1:$T$51,MATCH($A269,'Tüpoloogia tabel'!$C$1:$T$1,0),FALSE)</f>
        <v>0.7</v>
      </c>
      <c r="AO269" s="15">
        <f>VLOOKUP(AO$4,'Tüpoloogia tabel'!$C$1:$T$51,MATCH($A269,'Tüpoloogia tabel'!$C$1:$T$1,0),FALSE)</f>
        <v>1</v>
      </c>
      <c r="AP269" s="15">
        <f>VLOOKUP(AP$4,'Tüpoloogia tabel'!$C$1:$T$51,MATCH($A269,'Tüpoloogia tabel'!$C$1:$T$1,0),FALSE)</f>
        <v>2</v>
      </c>
      <c r="AQ269" s="15">
        <f>VLOOKUP(AQ$4,'Tüpoloogia tabel'!$C$1:$T$51,MATCH($A269,'Tüpoloogia tabel'!$C$1:$T$1,0),FALSE)</f>
        <v>2.899999999999999</v>
      </c>
      <c r="AR269" s="16">
        <f>VLOOKUP(AR$4,'Tüpoloogia tabel'!$C$1:$T$51,MATCH($A269,'Tüpoloogia tabel'!$C$1:$T$1,0),FALSE)</f>
        <v>1.17</v>
      </c>
      <c r="AS269" s="16">
        <f>VLOOKUP(AS$4,'Tüpoloogia tabel'!$C$1:$T$51,MATCH($A269,'Tüpoloogia tabel'!$C$1:$T$1,0),FALSE)</f>
        <v>0.49</v>
      </c>
      <c r="AT269" s="16">
        <f>VLOOKUP(AT$4,'Tüpoloogia tabel'!$C$1:$T$51,MATCH($A269,'Tüpoloogia tabel'!$C$1:$T$1,0),FALSE)</f>
        <v>0.49</v>
      </c>
      <c r="AU269" s="16">
        <f>VLOOKUP(AU$4,'Tüpoloogia tabel'!$C$1:$T$51,MATCH($A269,'Tüpoloogia tabel'!$C$1:$T$1,0),FALSE)</f>
        <v>0.15</v>
      </c>
      <c r="AV269" s="16">
        <f>VLOOKUP(AV$4,'Tüpoloogia tabel'!$C$1:$T$51,MATCH($A269,'Tüpoloogia tabel'!$C$1:$T$1,0),FALSE)</f>
        <v>0.5</v>
      </c>
      <c r="AW269" s="16">
        <f>VLOOKUP(AW$4,'Tüpoloogia tabel'!$C$1:$T$51,MATCH($A269,'Tüpoloogia tabel'!$C$1:$T$1,0),FALSE)</f>
        <v>0.77</v>
      </c>
      <c r="AX269" s="16">
        <f>VLOOKUP(AX$4,'Tüpoloogia tabel'!$C$1:$T$51,MATCH($A269,'Tüpoloogia tabel'!$C$1:$T$1,0),FALSE)</f>
        <v>1.03</v>
      </c>
      <c r="AY269" s="16">
        <f>VLOOKUP(AY$4,'Tüpoloogia tabel'!$C$1:$T$51,MATCH($A269,'Tüpoloogia tabel'!$C$1:$T$1,0),FALSE)</f>
        <v>7.0000000000000007E-2</v>
      </c>
      <c r="AZ269" s="16">
        <f>VLOOKUP(AZ$4,'Tüpoloogia tabel'!$C$1:$T$51,MATCH($A269,'Tüpoloogia tabel'!$C$1:$T$1,0),FALSE)</f>
        <v>3.2</v>
      </c>
      <c r="BA269" s="232">
        <f>VLOOKUP(BA$4,'Tüpoloogia tabel'!$C$1:$T$51,MATCH($A269,'Tüpoloogia tabel'!$C$1:$T$1,0),FALSE)</f>
        <v>0.25</v>
      </c>
      <c r="BB269" s="232">
        <f>VLOOKUP(BB$4,'Tüpoloogia tabel'!$C$1:$T$51,MATCH($A269,'Tüpoloogia tabel'!$C$1:$T$1,0),FALSE)</f>
        <v>0.5</v>
      </c>
      <c r="BC269" s="232">
        <f>VLOOKUP(BC$4,'Tüpoloogia tabel'!$C$1:$T$51,MATCH($A269,'Tüpoloogia tabel'!$C$1:$T$1,0),FALSE)</f>
        <v>0.35</v>
      </c>
      <c r="BD269" s="232">
        <f>VLOOKUP(BD$4,'Tüpoloogia tabel'!$C$1:$T$51,MATCH($A269,'Tüpoloogia tabel'!$C$1:$T$1,0),FALSE)</f>
        <v>0.25</v>
      </c>
      <c r="BE269" s="232">
        <f>VLOOKUP(BE$4,'Tüpoloogia tabel'!$C$1:$T$51,MATCH($A269,'Tüpoloogia tabel'!$C$1:$T$1,0),FALSE)</f>
        <v>0.22000000000000008</v>
      </c>
      <c r="BF269" s="16">
        <f>VLOOKUP(BF$4,'Tüpoloogia tabel'!$C$1:$T$51,MATCH($A269,'Tüpoloogia tabel'!$C$1:$T$1,0),FALSE)</f>
        <v>1.8</v>
      </c>
      <c r="BG269" s="16">
        <f>VLOOKUP(BG$4,'Tüpoloogia tabel'!$C$1:$T$51,MATCH($A269,'Tüpoloogia tabel'!$C$1:$T$1,0),FALSE)</f>
        <v>2.2000000000000002</v>
      </c>
      <c r="BH269" s="16">
        <f>VLOOKUP(BH$4,'Tüpoloogia tabel'!$C$1:$T$51,MATCH($A269,'Tüpoloogia tabel'!$C$1:$T$1,0),FALSE)</f>
        <v>1.4600000000000004</v>
      </c>
      <c r="BI269" s="16">
        <f>VLOOKUP(BI$4,'Tüpoloogia tabel'!$C$1:$T$51,MATCH($A269,'Tüpoloogia tabel'!$C$1:$T$1,0),FALSE)</f>
        <v>1.5793333333333337</v>
      </c>
      <c r="BJ269" s="16">
        <f>VLOOKUP(BJ$4,'Tüpoloogia tabel'!$C$1:$T$51,MATCH($A269,'Tüpoloogia tabel'!$C$1:$T$1,0),FALSE)</f>
        <v>0.8</v>
      </c>
      <c r="BK269" s="16">
        <f>VLOOKUP(BK$4,'Tüpoloogia tabel'!$C$1:$T$51,MATCH($A269,'Tüpoloogia tabel'!$C$1:$T$1,0),FALSE)</f>
        <v>2.0649999999999999</v>
      </c>
      <c r="BL269" s="216">
        <f t="shared" si="350"/>
        <v>8478.084725565197</v>
      </c>
      <c r="BM269" s="1">
        <v>4</v>
      </c>
      <c r="BN269" s="1">
        <v>0</v>
      </c>
      <c r="BO269" s="1">
        <f t="shared" si="351"/>
        <v>50</v>
      </c>
      <c r="BP269" s="217">
        <f t="shared" si="352"/>
        <v>123.15677419354843</v>
      </c>
      <c r="BQ269" s="217">
        <f t="shared" ref="BQ269:BS269" si="367">BP269</f>
        <v>123.15677419354843</v>
      </c>
      <c r="BR269" s="217">
        <f t="shared" si="367"/>
        <v>123.15677419354843</v>
      </c>
      <c r="BS269" s="217">
        <f t="shared" si="367"/>
        <v>123.15677419354843</v>
      </c>
      <c r="BT269" s="217">
        <f t="shared" si="354"/>
        <v>492.62709677419372</v>
      </c>
      <c r="BU269" s="217">
        <f t="shared" si="355"/>
        <v>1670.7437015503874</v>
      </c>
      <c r="BV269" s="217">
        <f t="shared" si="356"/>
        <v>1881.1559345564876</v>
      </c>
      <c r="BW269" s="217">
        <f t="shared" si="357"/>
        <v>2429.5369473706924</v>
      </c>
      <c r="BX269" s="216">
        <f t="shared" si="358"/>
        <v>0.60710620188380449</v>
      </c>
      <c r="BY269" s="216">
        <f t="shared" si="322"/>
        <v>732.17007947186812</v>
      </c>
      <c r="BZ269" s="216">
        <f t="shared" si="306"/>
        <v>11639.791752407757</v>
      </c>
      <c r="CA269" s="216">
        <f t="shared" si="307"/>
        <v>9210.2548050370642</v>
      </c>
      <c r="CB269" s="218">
        <f t="shared" si="359"/>
        <v>3.7600031230425359</v>
      </c>
    </row>
    <row r="270" spans="1:80" x14ac:dyDescent="0.25">
      <c r="A270" s="248" t="s">
        <v>477</v>
      </c>
      <c r="B270" s="231" t="s">
        <v>798</v>
      </c>
      <c r="C270" s="231" t="s">
        <v>463</v>
      </c>
      <c r="D270" s="249">
        <v>4</v>
      </c>
      <c r="E270" s="249">
        <v>1</v>
      </c>
      <c r="F270" s="250"/>
      <c r="G270" s="15">
        <f>(VLOOKUP(G$4,'Tüpoloogia tabel'!$C$1:$T$51,MATCH($A270,'Tüpoloogia tabel'!$C$1:$T$1,0),FALSE))*D270</f>
        <v>781.81023255813943</v>
      </c>
      <c r="H270" s="15">
        <f>(VLOOKUP(H$4,'Tüpoloogia tabel'!$C$1:$T$51,MATCH($A270,'Tüpoloogia tabel'!$C$1:$T$1,0),FALSE))*D270*E270</f>
        <v>11.228062015503877</v>
      </c>
      <c r="I270" s="15">
        <f>(VLOOKUP(I$4,'Tüpoloogia tabel'!$C$1:$T$51,MATCH($A270,'Tüpoloogia tabel'!$C$1:$T$1,0),FALSE))*D270*E270</f>
        <v>34.842532299741599</v>
      </c>
      <c r="J270" s="15">
        <f>(VLOOKUP(J$4,'Tüpoloogia tabel'!$C$1:$T$51,MATCH($A270,'Tüpoloogia tabel'!$C$1:$T$1,0),FALSE))*D270*E270</f>
        <v>793.00957622738986</v>
      </c>
      <c r="K270" s="15">
        <f>(VLOOKUP(K$4,'Tüpoloogia tabel'!$C$1:$T$51,MATCH($A270,'Tüpoloogia tabel'!$C$1:$T$1,0),FALSE))*D270*E270</f>
        <v>653.20901808785527</v>
      </c>
      <c r="L270" s="244">
        <f>VLOOKUP(L$4,'Tüpoloogia tabel'!$C$1:$T$51,MATCH($A270,'Tüpoloogia tabel'!$C$1:$T$1,0),FALSE)</f>
        <v>9.3023255813953494</v>
      </c>
      <c r="M270" s="228">
        <f>VLOOKUP(M$4,'Tüpoloogia tabel'!$C$1:$T$51,MATCH($A270,'Tüpoloogia tabel'!$C$1:$T$1,0),FALSE)</f>
        <v>55.813953488372093</v>
      </c>
      <c r="N270" s="228">
        <f>VLOOKUP(N$4,'Tüpoloogia tabel'!$C$1:$T$51,MATCH($A270,'Tüpoloogia tabel'!$C$1:$T$1,0),FALSE)</f>
        <v>100</v>
      </c>
      <c r="O270" s="245">
        <f>VLOOKUP(O$4,'Tüpoloogia tabel'!$C$1:$T$51,MATCH($A270,'Tüpoloogia tabel'!$C$1:$T$1,0),FALSE)</f>
        <v>0.22858037816556093</v>
      </c>
      <c r="P270" s="228">
        <f>VLOOKUP(P$4,'Tüpoloogia tabel'!$C$1:$T$51,MATCH($A270,'Tüpoloogia tabel'!$C$1:$T$1,0),FALSE)</f>
        <v>37.209302325581397</v>
      </c>
      <c r="Q270" s="335">
        <f t="shared" si="343"/>
        <v>351.53139784946251</v>
      </c>
      <c r="R270" s="336">
        <f t="shared" si="304"/>
        <v>255.33821799196414</v>
      </c>
      <c r="S270" s="14">
        <f t="shared" si="344"/>
        <v>781.81023255813943</v>
      </c>
      <c r="T270" s="336">
        <f t="shared" si="345"/>
        <v>781.81023255813943</v>
      </c>
      <c r="U270" s="4">
        <f t="shared" si="346"/>
        <v>15.840000000000002</v>
      </c>
      <c r="V270" s="337">
        <f t="shared" si="347"/>
        <v>80.35317985749839</v>
      </c>
      <c r="W270" s="338">
        <f t="shared" si="348"/>
        <v>3.1462789295173685</v>
      </c>
      <c r="X270" s="228">
        <f>VLOOKUP(X$4,'Tüpoloogia tabel'!$C$1:$T$51,MATCH($A270,'Tüpoloogia tabel'!$C$1:$T$1,0),FALSE)</f>
        <v>210.5</v>
      </c>
      <c r="Y270" s="228">
        <f>VLOOKUP(Y$4,'Tüpoloogia tabel'!$C$1:$T$51,MATCH($A270,'Tüpoloogia tabel'!$C$1:$T$1,0),FALSE)</f>
        <v>147.72222222222223</v>
      </c>
      <c r="Z270" s="229">
        <f>VLOOKUP(Z$4,'Tüpoloogia tabel'!$C$1:$T$51,MATCH($A270,'Tüpoloogia tabel'!$C$1:$T$1,0),FALSE)</f>
        <v>34.888888888888886</v>
      </c>
      <c r="AA270" s="235"/>
      <c r="AB270" s="235"/>
      <c r="AC270" s="15">
        <f>VLOOKUP(AC$4,'Tüpoloogia tabel'!$C$1:$T$51,MATCH($A270,'Tüpoloogia tabel'!$C$1:$T$1,0),FALSE)</f>
        <v>3.2531782945736434</v>
      </c>
      <c r="AD270" s="15">
        <f>VLOOKUP(AD$4,'Tüpoloogia tabel'!$C$1:$T$51,MATCH($A270,'Tüpoloogia tabel'!$C$1:$T$1,0),FALSE)</f>
        <v>2.5</v>
      </c>
      <c r="AE270" s="15">
        <f>VLOOKUP(AE$4,'Tüpoloogia tabel'!$C$1:$T$51,MATCH($A270,'Tüpoloogia tabel'!$C$1:$T$1,0),FALSE)</f>
        <v>2.2000000000000002</v>
      </c>
      <c r="AF270" s="15">
        <f>VLOOKUP(AF$4,'Tüpoloogia tabel'!$C$1:$T$51,MATCH($A270,'Tüpoloogia tabel'!$C$1:$T$1,0),FALSE)</f>
        <v>12.640967741935485</v>
      </c>
      <c r="AG270" s="15">
        <f>VLOOKUP(AG$4,'Tüpoloogia tabel'!$C$1:$T$51,MATCH($A270,'Tüpoloogia tabel'!$C$1:$T$1,0),FALSE)</f>
        <v>16.312473118279577</v>
      </c>
      <c r="AH270" s="15">
        <f>(VLOOKUP(AH$4,'Tüpoloogia tabel'!$C$1:$T$51,MATCH($A270,'Tüpoloogia tabel'!$C$1:$T$1,0),FALSE))*E270</f>
        <v>2.5</v>
      </c>
      <c r="AI270" s="15">
        <f>(VLOOKUP(AI$4,'Tüpoloogia tabel'!$C$1:$T$51,MATCH($A270,'Tüpoloogia tabel'!$C$1:$T$1,0),FALSE))*D270*E270</f>
        <v>1954.5255813953486</v>
      </c>
      <c r="AJ270" s="15">
        <f t="shared" si="349"/>
        <v>155.78172043010758</v>
      </c>
      <c r="AK270" s="15">
        <f>VLOOKUP(AK$4,'Tüpoloogia tabel'!$C$1:$T$51,MATCH($A270,'Tüpoloogia tabel'!$C$1:$T$1,0),FALSE)</f>
        <v>1</v>
      </c>
      <c r="AL270" s="15">
        <f>VLOOKUP(AL$4,'Tüpoloogia tabel'!$C$1:$T$51,MATCH($A270,'Tüpoloogia tabel'!$C$1:$T$1,0),FALSE)</f>
        <v>0.9</v>
      </c>
      <c r="AM270" s="15">
        <f>VLOOKUP(AM$4,'Tüpoloogia tabel'!$C$1:$T$51,MATCH($A270,'Tüpoloogia tabel'!$C$1:$T$1,0),FALSE)</f>
        <v>0.7</v>
      </c>
      <c r="AN270" s="15">
        <f>VLOOKUP(AN$4,'Tüpoloogia tabel'!$C$1:$T$51,MATCH($A270,'Tüpoloogia tabel'!$C$1:$T$1,0),FALSE)</f>
        <v>0.7</v>
      </c>
      <c r="AO270" s="15">
        <f>VLOOKUP(AO$4,'Tüpoloogia tabel'!$C$1:$T$51,MATCH($A270,'Tüpoloogia tabel'!$C$1:$T$1,0),FALSE)</f>
        <v>1</v>
      </c>
      <c r="AP270" s="15">
        <f>VLOOKUP(AP$4,'Tüpoloogia tabel'!$C$1:$T$51,MATCH($A270,'Tüpoloogia tabel'!$C$1:$T$1,0),FALSE)</f>
        <v>2</v>
      </c>
      <c r="AQ270" s="15">
        <f>VLOOKUP(AQ$4,'Tüpoloogia tabel'!$C$1:$T$51,MATCH($A270,'Tüpoloogia tabel'!$C$1:$T$1,0),FALSE)</f>
        <v>2.899999999999999</v>
      </c>
      <c r="AR270" s="16">
        <f>VLOOKUP(AR$4,'Tüpoloogia tabel'!$C$1:$T$51,MATCH($A270,'Tüpoloogia tabel'!$C$1:$T$1,0),FALSE)</f>
        <v>1.17</v>
      </c>
      <c r="AS270" s="16">
        <f>VLOOKUP(AS$4,'Tüpoloogia tabel'!$C$1:$T$51,MATCH($A270,'Tüpoloogia tabel'!$C$1:$T$1,0),FALSE)</f>
        <v>0.49</v>
      </c>
      <c r="AT270" s="16">
        <f>VLOOKUP(AT$4,'Tüpoloogia tabel'!$C$1:$T$51,MATCH($A270,'Tüpoloogia tabel'!$C$1:$T$1,0),FALSE)</f>
        <v>0.49</v>
      </c>
      <c r="AU270" s="16">
        <f>VLOOKUP(AU$4,'Tüpoloogia tabel'!$C$1:$T$51,MATCH($A270,'Tüpoloogia tabel'!$C$1:$T$1,0),FALSE)</f>
        <v>0.15</v>
      </c>
      <c r="AV270" s="16">
        <f>VLOOKUP(AV$4,'Tüpoloogia tabel'!$C$1:$T$51,MATCH($A270,'Tüpoloogia tabel'!$C$1:$T$1,0),FALSE)</f>
        <v>0.5</v>
      </c>
      <c r="AW270" s="16">
        <f>VLOOKUP(AW$4,'Tüpoloogia tabel'!$C$1:$T$51,MATCH($A270,'Tüpoloogia tabel'!$C$1:$T$1,0),FALSE)</f>
        <v>0.77</v>
      </c>
      <c r="AX270" s="16">
        <f>VLOOKUP(AX$4,'Tüpoloogia tabel'!$C$1:$T$51,MATCH($A270,'Tüpoloogia tabel'!$C$1:$T$1,0),FALSE)</f>
        <v>1.03</v>
      </c>
      <c r="AY270" s="16">
        <f>VLOOKUP(AY$4,'Tüpoloogia tabel'!$C$1:$T$51,MATCH($A270,'Tüpoloogia tabel'!$C$1:$T$1,0),FALSE)</f>
        <v>7.0000000000000007E-2</v>
      </c>
      <c r="AZ270" s="16">
        <f>VLOOKUP(AZ$4,'Tüpoloogia tabel'!$C$1:$T$51,MATCH($A270,'Tüpoloogia tabel'!$C$1:$T$1,0),FALSE)</f>
        <v>3.2</v>
      </c>
      <c r="BA270" s="232">
        <f>VLOOKUP(BA$4,'Tüpoloogia tabel'!$C$1:$T$51,MATCH($A270,'Tüpoloogia tabel'!$C$1:$T$1,0),FALSE)</f>
        <v>0.25</v>
      </c>
      <c r="BB270" s="232">
        <f>VLOOKUP(BB$4,'Tüpoloogia tabel'!$C$1:$T$51,MATCH($A270,'Tüpoloogia tabel'!$C$1:$T$1,0),FALSE)</f>
        <v>0.5</v>
      </c>
      <c r="BC270" s="232">
        <f>VLOOKUP(BC$4,'Tüpoloogia tabel'!$C$1:$T$51,MATCH($A270,'Tüpoloogia tabel'!$C$1:$T$1,0),FALSE)</f>
        <v>0.35</v>
      </c>
      <c r="BD270" s="232">
        <f>VLOOKUP(BD$4,'Tüpoloogia tabel'!$C$1:$T$51,MATCH($A270,'Tüpoloogia tabel'!$C$1:$T$1,0),FALSE)</f>
        <v>0.25</v>
      </c>
      <c r="BE270" s="232">
        <f>VLOOKUP(BE$4,'Tüpoloogia tabel'!$C$1:$T$51,MATCH($A270,'Tüpoloogia tabel'!$C$1:$T$1,0),FALSE)</f>
        <v>0.22000000000000008</v>
      </c>
      <c r="BF270" s="16">
        <f>VLOOKUP(BF$4,'Tüpoloogia tabel'!$C$1:$T$51,MATCH($A270,'Tüpoloogia tabel'!$C$1:$T$1,0),FALSE)</f>
        <v>1.8</v>
      </c>
      <c r="BG270" s="16">
        <f>VLOOKUP(BG$4,'Tüpoloogia tabel'!$C$1:$T$51,MATCH($A270,'Tüpoloogia tabel'!$C$1:$T$1,0),FALSE)</f>
        <v>2.2000000000000002</v>
      </c>
      <c r="BH270" s="16">
        <f>VLOOKUP(BH$4,'Tüpoloogia tabel'!$C$1:$T$51,MATCH($A270,'Tüpoloogia tabel'!$C$1:$T$1,0),FALSE)</f>
        <v>1.4600000000000004</v>
      </c>
      <c r="BI270" s="16">
        <f>VLOOKUP(BI$4,'Tüpoloogia tabel'!$C$1:$T$51,MATCH($A270,'Tüpoloogia tabel'!$C$1:$T$1,0),FALSE)</f>
        <v>1.5793333333333337</v>
      </c>
      <c r="BJ270" s="16">
        <f>VLOOKUP(BJ$4,'Tüpoloogia tabel'!$C$1:$T$51,MATCH($A270,'Tüpoloogia tabel'!$C$1:$T$1,0),FALSE)</f>
        <v>0.8</v>
      </c>
      <c r="BK270" s="16">
        <f>VLOOKUP(BK$4,'Tüpoloogia tabel'!$C$1:$T$51,MATCH($A270,'Tüpoloogia tabel'!$C$1:$T$1,0),FALSE)</f>
        <v>2.0649999999999999</v>
      </c>
      <c r="BL270" s="216">
        <f t="shared" si="350"/>
        <v>1690.5856318142339</v>
      </c>
      <c r="BM270" s="1">
        <v>4</v>
      </c>
      <c r="BN270" s="1">
        <v>0</v>
      </c>
      <c r="BO270" s="1">
        <f t="shared" si="351"/>
        <v>10</v>
      </c>
      <c r="BP270" s="217">
        <f t="shared" si="352"/>
        <v>155.78172043010758</v>
      </c>
      <c r="BQ270" s="217">
        <f t="shared" ref="BQ270:BS270" si="368">BP270</f>
        <v>155.78172043010758</v>
      </c>
      <c r="BR270" s="217">
        <f t="shared" si="368"/>
        <v>155.78172043010758</v>
      </c>
      <c r="BS270" s="217">
        <f t="shared" si="368"/>
        <v>155.78172043010758</v>
      </c>
      <c r="BT270" s="217">
        <f t="shared" si="354"/>
        <v>0</v>
      </c>
      <c r="BU270" s="217">
        <f t="shared" si="355"/>
        <v>97.106330749354001</v>
      </c>
      <c r="BV270" s="217">
        <f t="shared" si="356"/>
        <v>105.91433498046545</v>
      </c>
      <c r="BW270" s="217">
        <f t="shared" si="357"/>
        <v>295.1668682064888</v>
      </c>
      <c r="BX270" s="216">
        <f t="shared" si="358"/>
        <v>5.7566559004830591E-2</v>
      </c>
      <c r="BY270" s="216">
        <f t="shared" si="322"/>
        <v>69.425270159825686</v>
      </c>
      <c r="BZ270" s="216">
        <f t="shared" si="306"/>
        <v>2055.1777701805486</v>
      </c>
      <c r="CA270" s="216">
        <f t="shared" si="307"/>
        <v>1760.0109019740596</v>
      </c>
      <c r="CB270" s="218">
        <f t="shared" si="359"/>
        <v>2.6944069252536584</v>
      </c>
    </row>
    <row r="271" spans="1:80" x14ac:dyDescent="0.25">
      <c r="A271" s="248" t="s">
        <v>477</v>
      </c>
      <c r="B271" s="231" t="s">
        <v>799</v>
      </c>
      <c r="C271" s="231" t="s">
        <v>463</v>
      </c>
      <c r="D271" s="249">
        <v>4</v>
      </c>
      <c r="E271" s="249">
        <v>2</v>
      </c>
      <c r="F271" s="250"/>
      <c r="G271" s="15">
        <f>(VLOOKUP(G$4,'Tüpoloogia tabel'!$C$1:$T$51,MATCH($A271,'Tüpoloogia tabel'!$C$1:$T$1,0),FALSE))*D271</f>
        <v>781.81023255813943</v>
      </c>
      <c r="H271" s="15">
        <f>(VLOOKUP(H$4,'Tüpoloogia tabel'!$C$1:$T$51,MATCH($A271,'Tüpoloogia tabel'!$C$1:$T$1,0),FALSE))*D271*E271</f>
        <v>22.456124031007754</v>
      </c>
      <c r="I271" s="15">
        <f>(VLOOKUP(I$4,'Tüpoloogia tabel'!$C$1:$T$51,MATCH($A271,'Tüpoloogia tabel'!$C$1:$T$1,0),FALSE))*D271*E271</f>
        <v>69.685064599483198</v>
      </c>
      <c r="J271" s="15">
        <f>(VLOOKUP(J$4,'Tüpoloogia tabel'!$C$1:$T$51,MATCH($A271,'Tüpoloogia tabel'!$C$1:$T$1,0),FALSE))*D271*E271</f>
        <v>1586.0191524547797</v>
      </c>
      <c r="K271" s="15">
        <f>(VLOOKUP(K$4,'Tüpoloogia tabel'!$C$1:$T$51,MATCH($A271,'Tüpoloogia tabel'!$C$1:$T$1,0),FALSE))*D271*E271</f>
        <v>1306.4180361757105</v>
      </c>
      <c r="L271" s="244">
        <f>VLOOKUP(L$4,'Tüpoloogia tabel'!$C$1:$T$51,MATCH($A271,'Tüpoloogia tabel'!$C$1:$T$1,0),FALSE)</f>
        <v>9.3023255813953494</v>
      </c>
      <c r="M271" s="228">
        <f>VLOOKUP(M$4,'Tüpoloogia tabel'!$C$1:$T$51,MATCH($A271,'Tüpoloogia tabel'!$C$1:$T$1,0),FALSE)</f>
        <v>55.813953488372093</v>
      </c>
      <c r="N271" s="228">
        <f>VLOOKUP(N$4,'Tüpoloogia tabel'!$C$1:$T$51,MATCH($A271,'Tüpoloogia tabel'!$C$1:$T$1,0),FALSE)</f>
        <v>100</v>
      </c>
      <c r="O271" s="245">
        <f>VLOOKUP(O$4,'Tüpoloogia tabel'!$C$1:$T$51,MATCH($A271,'Tüpoloogia tabel'!$C$1:$T$1,0),FALSE)</f>
        <v>0.22858037816556093</v>
      </c>
      <c r="P271" s="228">
        <f>VLOOKUP(P$4,'Tüpoloogia tabel'!$C$1:$T$51,MATCH($A271,'Tüpoloogia tabel'!$C$1:$T$1,0),FALSE)</f>
        <v>37.209302325581397</v>
      </c>
      <c r="Q271" s="335">
        <f t="shared" si="343"/>
        <v>1355.5617204301079</v>
      </c>
      <c r="R271" s="336">
        <f t="shared" si="304"/>
        <v>1029.8669097474356</v>
      </c>
      <c r="S271" s="14">
        <f t="shared" si="344"/>
        <v>781.81023255813943</v>
      </c>
      <c r="T271" s="336">
        <f t="shared" si="345"/>
        <v>781.81023255813943</v>
      </c>
      <c r="U271" s="4">
        <f t="shared" si="346"/>
        <v>15.840000000000002</v>
      </c>
      <c r="V271" s="337">
        <f t="shared" si="347"/>
        <v>309.85481068267245</v>
      </c>
      <c r="W271" s="338">
        <f t="shared" si="348"/>
        <v>2.9236881465929518</v>
      </c>
      <c r="X271" s="228">
        <f>VLOOKUP(X$4,'Tüpoloogia tabel'!$C$1:$T$51,MATCH($A271,'Tüpoloogia tabel'!$C$1:$T$1,0),FALSE)</f>
        <v>210.5</v>
      </c>
      <c r="Y271" s="228">
        <f>VLOOKUP(Y$4,'Tüpoloogia tabel'!$C$1:$T$51,MATCH($A271,'Tüpoloogia tabel'!$C$1:$T$1,0),FALSE)</f>
        <v>147.72222222222223</v>
      </c>
      <c r="Z271" s="229">
        <f>VLOOKUP(Z$4,'Tüpoloogia tabel'!$C$1:$T$51,MATCH($A271,'Tüpoloogia tabel'!$C$1:$T$1,0),FALSE)</f>
        <v>34.888888888888886</v>
      </c>
      <c r="AA271" s="235"/>
      <c r="AB271" s="235"/>
      <c r="AC271" s="15">
        <f>VLOOKUP(AC$4,'Tüpoloogia tabel'!$C$1:$T$51,MATCH($A271,'Tüpoloogia tabel'!$C$1:$T$1,0),FALSE)</f>
        <v>3.2531782945736434</v>
      </c>
      <c r="AD271" s="15">
        <f>VLOOKUP(AD$4,'Tüpoloogia tabel'!$C$1:$T$51,MATCH($A271,'Tüpoloogia tabel'!$C$1:$T$1,0),FALSE)</f>
        <v>2.5</v>
      </c>
      <c r="AE271" s="15">
        <f>VLOOKUP(AE$4,'Tüpoloogia tabel'!$C$1:$T$51,MATCH($A271,'Tüpoloogia tabel'!$C$1:$T$1,0),FALSE)</f>
        <v>2.2000000000000002</v>
      </c>
      <c r="AF271" s="15">
        <f>VLOOKUP(AF$4,'Tüpoloogia tabel'!$C$1:$T$51,MATCH($A271,'Tüpoloogia tabel'!$C$1:$T$1,0),FALSE)</f>
        <v>12.640967741935485</v>
      </c>
      <c r="AG271" s="15">
        <f>VLOOKUP(AG$4,'Tüpoloogia tabel'!$C$1:$T$51,MATCH($A271,'Tüpoloogia tabel'!$C$1:$T$1,0),FALSE)</f>
        <v>16.312473118279577</v>
      </c>
      <c r="AH271" s="15">
        <f>(VLOOKUP(AH$4,'Tüpoloogia tabel'!$C$1:$T$51,MATCH($A271,'Tüpoloogia tabel'!$C$1:$T$1,0),FALSE))*E271</f>
        <v>5</v>
      </c>
      <c r="AI271" s="15">
        <f>(VLOOKUP(AI$4,'Tüpoloogia tabel'!$C$1:$T$51,MATCH($A271,'Tüpoloogia tabel'!$C$1:$T$1,0),FALSE))*D271*E271</f>
        <v>3909.0511627906972</v>
      </c>
      <c r="AJ271" s="15">
        <f t="shared" si="349"/>
        <v>155.78172043010758</v>
      </c>
      <c r="AK271" s="15">
        <f>VLOOKUP(AK$4,'Tüpoloogia tabel'!$C$1:$T$51,MATCH($A271,'Tüpoloogia tabel'!$C$1:$T$1,0),FALSE)</f>
        <v>1</v>
      </c>
      <c r="AL271" s="15">
        <f>VLOOKUP(AL$4,'Tüpoloogia tabel'!$C$1:$T$51,MATCH($A271,'Tüpoloogia tabel'!$C$1:$T$1,0),FALSE)</f>
        <v>0.9</v>
      </c>
      <c r="AM271" s="15">
        <f>VLOOKUP(AM$4,'Tüpoloogia tabel'!$C$1:$T$51,MATCH($A271,'Tüpoloogia tabel'!$C$1:$T$1,0),FALSE)</f>
        <v>0.7</v>
      </c>
      <c r="AN271" s="15">
        <f>VLOOKUP(AN$4,'Tüpoloogia tabel'!$C$1:$T$51,MATCH($A271,'Tüpoloogia tabel'!$C$1:$T$1,0),FALSE)</f>
        <v>0.7</v>
      </c>
      <c r="AO271" s="15">
        <f>VLOOKUP(AO$4,'Tüpoloogia tabel'!$C$1:$T$51,MATCH($A271,'Tüpoloogia tabel'!$C$1:$T$1,0),FALSE)</f>
        <v>1</v>
      </c>
      <c r="AP271" s="15">
        <f>VLOOKUP(AP$4,'Tüpoloogia tabel'!$C$1:$T$51,MATCH($A271,'Tüpoloogia tabel'!$C$1:$T$1,0),FALSE)</f>
        <v>2</v>
      </c>
      <c r="AQ271" s="15">
        <f>VLOOKUP(AQ$4,'Tüpoloogia tabel'!$C$1:$T$51,MATCH($A271,'Tüpoloogia tabel'!$C$1:$T$1,0),FALSE)</f>
        <v>2.899999999999999</v>
      </c>
      <c r="AR271" s="16">
        <f>VLOOKUP(AR$4,'Tüpoloogia tabel'!$C$1:$T$51,MATCH($A271,'Tüpoloogia tabel'!$C$1:$T$1,0),FALSE)</f>
        <v>1.17</v>
      </c>
      <c r="AS271" s="16">
        <f>VLOOKUP(AS$4,'Tüpoloogia tabel'!$C$1:$T$51,MATCH($A271,'Tüpoloogia tabel'!$C$1:$T$1,0),FALSE)</f>
        <v>0.49</v>
      </c>
      <c r="AT271" s="16">
        <f>VLOOKUP(AT$4,'Tüpoloogia tabel'!$C$1:$T$51,MATCH($A271,'Tüpoloogia tabel'!$C$1:$T$1,0),FALSE)</f>
        <v>0.49</v>
      </c>
      <c r="AU271" s="16">
        <f>VLOOKUP(AU$4,'Tüpoloogia tabel'!$C$1:$T$51,MATCH($A271,'Tüpoloogia tabel'!$C$1:$T$1,0),FALSE)</f>
        <v>0.15</v>
      </c>
      <c r="AV271" s="16">
        <f>VLOOKUP(AV$4,'Tüpoloogia tabel'!$C$1:$T$51,MATCH($A271,'Tüpoloogia tabel'!$C$1:$T$1,0),FALSE)</f>
        <v>0.5</v>
      </c>
      <c r="AW271" s="16">
        <f>VLOOKUP(AW$4,'Tüpoloogia tabel'!$C$1:$T$51,MATCH($A271,'Tüpoloogia tabel'!$C$1:$T$1,0),FALSE)</f>
        <v>0.77</v>
      </c>
      <c r="AX271" s="16">
        <f>VLOOKUP(AX$4,'Tüpoloogia tabel'!$C$1:$T$51,MATCH($A271,'Tüpoloogia tabel'!$C$1:$T$1,0),FALSE)</f>
        <v>1.03</v>
      </c>
      <c r="AY271" s="16">
        <f>VLOOKUP(AY$4,'Tüpoloogia tabel'!$C$1:$T$51,MATCH($A271,'Tüpoloogia tabel'!$C$1:$T$1,0),FALSE)</f>
        <v>7.0000000000000007E-2</v>
      </c>
      <c r="AZ271" s="16">
        <f>VLOOKUP(AZ$4,'Tüpoloogia tabel'!$C$1:$T$51,MATCH($A271,'Tüpoloogia tabel'!$C$1:$T$1,0),FALSE)</f>
        <v>3.2</v>
      </c>
      <c r="BA271" s="232">
        <f>VLOOKUP(BA$4,'Tüpoloogia tabel'!$C$1:$T$51,MATCH($A271,'Tüpoloogia tabel'!$C$1:$T$1,0),FALSE)</f>
        <v>0.25</v>
      </c>
      <c r="BB271" s="232">
        <f>VLOOKUP(BB$4,'Tüpoloogia tabel'!$C$1:$T$51,MATCH($A271,'Tüpoloogia tabel'!$C$1:$T$1,0),FALSE)</f>
        <v>0.5</v>
      </c>
      <c r="BC271" s="232">
        <f>VLOOKUP(BC$4,'Tüpoloogia tabel'!$C$1:$T$51,MATCH($A271,'Tüpoloogia tabel'!$C$1:$T$1,0),FALSE)</f>
        <v>0.35</v>
      </c>
      <c r="BD271" s="232">
        <f>VLOOKUP(BD$4,'Tüpoloogia tabel'!$C$1:$T$51,MATCH($A271,'Tüpoloogia tabel'!$C$1:$T$1,0),FALSE)</f>
        <v>0.25</v>
      </c>
      <c r="BE271" s="232">
        <f>VLOOKUP(BE$4,'Tüpoloogia tabel'!$C$1:$T$51,MATCH($A271,'Tüpoloogia tabel'!$C$1:$T$1,0),FALSE)</f>
        <v>0.22000000000000008</v>
      </c>
      <c r="BF271" s="16">
        <f>VLOOKUP(BF$4,'Tüpoloogia tabel'!$C$1:$T$51,MATCH($A271,'Tüpoloogia tabel'!$C$1:$T$1,0),FALSE)</f>
        <v>1.8</v>
      </c>
      <c r="BG271" s="16">
        <f>VLOOKUP(BG$4,'Tüpoloogia tabel'!$C$1:$T$51,MATCH($A271,'Tüpoloogia tabel'!$C$1:$T$1,0),FALSE)</f>
        <v>2.2000000000000002</v>
      </c>
      <c r="BH271" s="16">
        <f>VLOOKUP(BH$4,'Tüpoloogia tabel'!$C$1:$T$51,MATCH($A271,'Tüpoloogia tabel'!$C$1:$T$1,0),FALSE)</f>
        <v>1.4600000000000004</v>
      </c>
      <c r="BI271" s="16">
        <f>VLOOKUP(BI$4,'Tüpoloogia tabel'!$C$1:$T$51,MATCH($A271,'Tüpoloogia tabel'!$C$1:$T$1,0),FALSE)</f>
        <v>1.5793333333333337</v>
      </c>
      <c r="BJ271" s="16">
        <f>VLOOKUP(BJ$4,'Tüpoloogia tabel'!$C$1:$T$51,MATCH($A271,'Tüpoloogia tabel'!$C$1:$T$1,0),FALSE)</f>
        <v>0.8</v>
      </c>
      <c r="BK271" s="16">
        <f>VLOOKUP(BK$4,'Tüpoloogia tabel'!$C$1:$T$51,MATCH($A271,'Tüpoloogia tabel'!$C$1:$T$1,0),FALSE)</f>
        <v>2.0649999999999999</v>
      </c>
      <c r="BL271" s="216">
        <f t="shared" si="350"/>
        <v>2901.1674221375361</v>
      </c>
      <c r="BM271" s="1">
        <v>4</v>
      </c>
      <c r="BN271" s="1">
        <v>0</v>
      </c>
      <c r="BO271" s="1">
        <f t="shared" si="351"/>
        <v>20</v>
      </c>
      <c r="BP271" s="217">
        <f t="shared" si="352"/>
        <v>155.78172043010758</v>
      </c>
      <c r="BQ271" s="217">
        <f t="shared" ref="BQ271:BS271" si="369">BP271</f>
        <v>155.78172043010758</v>
      </c>
      <c r="BR271" s="217">
        <f t="shared" si="369"/>
        <v>155.78172043010758</v>
      </c>
      <c r="BS271" s="217">
        <f t="shared" si="369"/>
        <v>155.78172043010758</v>
      </c>
      <c r="BT271" s="217">
        <f t="shared" si="354"/>
        <v>155.78172043010758</v>
      </c>
      <c r="BU271" s="217">
        <f t="shared" si="355"/>
        <v>368.425322997416</v>
      </c>
      <c r="BV271" s="217">
        <f t="shared" si="356"/>
        <v>408.4227440924451</v>
      </c>
      <c r="BW271" s="217">
        <f t="shared" si="357"/>
        <v>727.45294359101399</v>
      </c>
      <c r="BX271" s="216">
        <f t="shared" si="358"/>
        <v>0.15832384836949981</v>
      </c>
      <c r="BY271" s="216">
        <f t="shared" si="322"/>
        <v>190.93856113361676</v>
      </c>
      <c r="BZ271" s="216">
        <f t="shared" si="306"/>
        <v>3819.558926862167</v>
      </c>
      <c r="CA271" s="216">
        <f t="shared" si="307"/>
        <v>3092.1059832711526</v>
      </c>
      <c r="CB271" s="218">
        <f t="shared" si="359"/>
        <v>2.3668580022997099</v>
      </c>
    </row>
    <row r="272" spans="1:80" x14ac:dyDescent="0.25">
      <c r="A272" s="248" t="s">
        <v>477</v>
      </c>
      <c r="B272" s="231" t="s">
        <v>800</v>
      </c>
      <c r="C272" s="231" t="s">
        <v>463</v>
      </c>
      <c r="D272" s="249">
        <v>4</v>
      </c>
      <c r="E272" s="249">
        <v>3</v>
      </c>
      <c r="F272" s="250"/>
      <c r="G272" s="15">
        <f>(VLOOKUP(G$4,'Tüpoloogia tabel'!$C$1:$T$51,MATCH($A272,'Tüpoloogia tabel'!$C$1:$T$1,0),FALSE))*D272</f>
        <v>781.81023255813943</v>
      </c>
      <c r="H272" s="15">
        <f>(VLOOKUP(H$4,'Tüpoloogia tabel'!$C$1:$T$51,MATCH($A272,'Tüpoloogia tabel'!$C$1:$T$1,0),FALSE))*D272*E272</f>
        <v>33.684186046511627</v>
      </c>
      <c r="I272" s="15">
        <f>(VLOOKUP(I$4,'Tüpoloogia tabel'!$C$1:$T$51,MATCH($A272,'Tüpoloogia tabel'!$C$1:$T$1,0),FALSE))*D272*E272</f>
        <v>104.52759689922479</v>
      </c>
      <c r="J272" s="15">
        <f>(VLOOKUP(J$4,'Tüpoloogia tabel'!$C$1:$T$51,MATCH($A272,'Tüpoloogia tabel'!$C$1:$T$1,0),FALSE))*D272*E272</f>
        <v>2379.0287286821695</v>
      </c>
      <c r="K272" s="15">
        <f>(VLOOKUP(K$4,'Tüpoloogia tabel'!$C$1:$T$51,MATCH($A272,'Tüpoloogia tabel'!$C$1:$T$1,0),FALSE))*D272*E272</f>
        <v>1959.6270542635657</v>
      </c>
      <c r="L272" s="244">
        <f>VLOOKUP(L$4,'Tüpoloogia tabel'!$C$1:$T$51,MATCH($A272,'Tüpoloogia tabel'!$C$1:$T$1,0),FALSE)</f>
        <v>9.3023255813953494</v>
      </c>
      <c r="M272" s="228">
        <f>VLOOKUP(M$4,'Tüpoloogia tabel'!$C$1:$T$51,MATCH($A272,'Tüpoloogia tabel'!$C$1:$T$1,0),FALSE)</f>
        <v>55.813953488372093</v>
      </c>
      <c r="N272" s="228">
        <f>VLOOKUP(N$4,'Tüpoloogia tabel'!$C$1:$T$51,MATCH($A272,'Tüpoloogia tabel'!$C$1:$T$1,0),FALSE)</f>
        <v>100</v>
      </c>
      <c r="O272" s="245">
        <f>VLOOKUP(O$4,'Tüpoloogia tabel'!$C$1:$T$51,MATCH($A272,'Tüpoloogia tabel'!$C$1:$T$1,0),FALSE)</f>
        <v>0.22858037816556093</v>
      </c>
      <c r="P272" s="228">
        <f>VLOOKUP(P$4,'Tüpoloogia tabel'!$C$1:$T$51,MATCH($A272,'Tüpoloogia tabel'!$C$1:$T$1,0),FALSE)</f>
        <v>37.209302325581397</v>
      </c>
      <c r="Q272" s="335">
        <f t="shared" si="343"/>
        <v>3012.0909677419372</v>
      </c>
      <c r="R272" s="336">
        <f t="shared" si="304"/>
        <v>2307.7460752664147</v>
      </c>
      <c r="S272" s="14">
        <f t="shared" si="344"/>
        <v>781.81023255813943</v>
      </c>
      <c r="T272" s="336">
        <f t="shared" si="345"/>
        <v>781.81023255813943</v>
      </c>
      <c r="U272" s="4">
        <f t="shared" si="346"/>
        <v>15.840000000000002</v>
      </c>
      <c r="V272" s="337">
        <f t="shared" si="347"/>
        <v>688.50489247552241</v>
      </c>
      <c r="W272" s="338">
        <f t="shared" si="348"/>
        <v>3.3976503757474696</v>
      </c>
      <c r="X272" s="228">
        <f>VLOOKUP(X$4,'Tüpoloogia tabel'!$C$1:$T$51,MATCH($A272,'Tüpoloogia tabel'!$C$1:$T$1,0),FALSE)</f>
        <v>210.5</v>
      </c>
      <c r="Y272" s="228">
        <f>VLOOKUP(Y$4,'Tüpoloogia tabel'!$C$1:$T$51,MATCH($A272,'Tüpoloogia tabel'!$C$1:$T$1,0),FALSE)</f>
        <v>147.72222222222223</v>
      </c>
      <c r="Z272" s="229">
        <f>VLOOKUP(Z$4,'Tüpoloogia tabel'!$C$1:$T$51,MATCH($A272,'Tüpoloogia tabel'!$C$1:$T$1,0),FALSE)</f>
        <v>34.888888888888886</v>
      </c>
      <c r="AA272" s="235"/>
      <c r="AB272" s="235"/>
      <c r="AC272" s="15">
        <f>VLOOKUP(AC$4,'Tüpoloogia tabel'!$C$1:$T$51,MATCH($A272,'Tüpoloogia tabel'!$C$1:$T$1,0),FALSE)</f>
        <v>3.2531782945736434</v>
      </c>
      <c r="AD272" s="15">
        <f>VLOOKUP(AD$4,'Tüpoloogia tabel'!$C$1:$T$51,MATCH($A272,'Tüpoloogia tabel'!$C$1:$T$1,0),FALSE)</f>
        <v>2.5</v>
      </c>
      <c r="AE272" s="15">
        <f>VLOOKUP(AE$4,'Tüpoloogia tabel'!$C$1:$T$51,MATCH($A272,'Tüpoloogia tabel'!$C$1:$T$1,0),FALSE)</f>
        <v>2.2000000000000002</v>
      </c>
      <c r="AF272" s="15">
        <f>VLOOKUP(AF$4,'Tüpoloogia tabel'!$C$1:$T$51,MATCH($A272,'Tüpoloogia tabel'!$C$1:$T$1,0),FALSE)</f>
        <v>12.640967741935485</v>
      </c>
      <c r="AG272" s="15">
        <f>VLOOKUP(AG$4,'Tüpoloogia tabel'!$C$1:$T$51,MATCH($A272,'Tüpoloogia tabel'!$C$1:$T$1,0),FALSE)</f>
        <v>16.312473118279577</v>
      </c>
      <c r="AH272" s="15">
        <f>(VLOOKUP(AH$4,'Tüpoloogia tabel'!$C$1:$T$51,MATCH($A272,'Tüpoloogia tabel'!$C$1:$T$1,0),FALSE))*E272</f>
        <v>7.5</v>
      </c>
      <c r="AI272" s="15">
        <f>(VLOOKUP(AI$4,'Tüpoloogia tabel'!$C$1:$T$51,MATCH($A272,'Tüpoloogia tabel'!$C$1:$T$1,0),FALSE))*D272*E272</f>
        <v>5863.5767441860462</v>
      </c>
      <c r="AJ272" s="15">
        <f t="shared" si="349"/>
        <v>155.78172043010758</v>
      </c>
      <c r="AK272" s="15">
        <f>VLOOKUP(AK$4,'Tüpoloogia tabel'!$C$1:$T$51,MATCH($A272,'Tüpoloogia tabel'!$C$1:$T$1,0),FALSE)</f>
        <v>1</v>
      </c>
      <c r="AL272" s="15">
        <f>VLOOKUP(AL$4,'Tüpoloogia tabel'!$C$1:$T$51,MATCH($A272,'Tüpoloogia tabel'!$C$1:$T$1,0),FALSE)</f>
        <v>0.9</v>
      </c>
      <c r="AM272" s="15">
        <f>VLOOKUP(AM$4,'Tüpoloogia tabel'!$C$1:$T$51,MATCH($A272,'Tüpoloogia tabel'!$C$1:$T$1,0),FALSE)</f>
        <v>0.7</v>
      </c>
      <c r="AN272" s="15">
        <f>VLOOKUP(AN$4,'Tüpoloogia tabel'!$C$1:$T$51,MATCH($A272,'Tüpoloogia tabel'!$C$1:$T$1,0),FALSE)</f>
        <v>0.7</v>
      </c>
      <c r="AO272" s="15">
        <f>VLOOKUP(AO$4,'Tüpoloogia tabel'!$C$1:$T$51,MATCH($A272,'Tüpoloogia tabel'!$C$1:$T$1,0),FALSE)</f>
        <v>1</v>
      </c>
      <c r="AP272" s="15">
        <f>VLOOKUP(AP$4,'Tüpoloogia tabel'!$C$1:$T$51,MATCH($A272,'Tüpoloogia tabel'!$C$1:$T$1,0),FALSE)</f>
        <v>2</v>
      </c>
      <c r="AQ272" s="15">
        <f>VLOOKUP(AQ$4,'Tüpoloogia tabel'!$C$1:$T$51,MATCH($A272,'Tüpoloogia tabel'!$C$1:$T$1,0),FALSE)</f>
        <v>2.899999999999999</v>
      </c>
      <c r="AR272" s="16">
        <f>VLOOKUP(AR$4,'Tüpoloogia tabel'!$C$1:$T$51,MATCH($A272,'Tüpoloogia tabel'!$C$1:$T$1,0),FALSE)</f>
        <v>1.17</v>
      </c>
      <c r="AS272" s="16">
        <f>VLOOKUP(AS$4,'Tüpoloogia tabel'!$C$1:$T$51,MATCH($A272,'Tüpoloogia tabel'!$C$1:$T$1,0),FALSE)</f>
        <v>0.49</v>
      </c>
      <c r="AT272" s="16">
        <f>VLOOKUP(AT$4,'Tüpoloogia tabel'!$C$1:$T$51,MATCH($A272,'Tüpoloogia tabel'!$C$1:$T$1,0),FALSE)</f>
        <v>0.49</v>
      </c>
      <c r="AU272" s="16">
        <f>VLOOKUP(AU$4,'Tüpoloogia tabel'!$C$1:$T$51,MATCH($A272,'Tüpoloogia tabel'!$C$1:$T$1,0),FALSE)</f>
        <v>0.15</v>
      </c>
      <c r="AV272" s="16">
        <f>VLOOKUP(AV$4,'Tüpoloogia tabel'!$C$1:$T$51,MATCH($A272,'Tüpoloogia tabel'!$C$1:$T$1,0),FALSE)</f>
        <v>0.5</v>
      </c>
      <c r="AW272" s="16">
        <f>VLOOKUP(AW$4,'Tüpoloogia tabel'!$C$1:$T$51,MATCH($A272,'Tüpoloogia tabel'!$C$1:$T$1,0),FALSE)</f>
        <v>0.77</v>
      </c>
      <c r="AX272" s="16">
        <f>VLOOKUP(AX$4,'Tüpoloogia tabel'!$C$1:$T$51,MATCH($A272,'Tüpoloogia tabel'!$C$1:$T$1,0),FALSE)</f>
        <v>1.03</v>
      </c>
      <c r="AY272" s="16">
        <f>VLOOKUP(AY$4,'Tüpoloogia tabel'!$C$1:$T$51,MATCH($A272,'Tüpoloogia tabel'!$C$1:$T$1,0),FALSE)</f>
        <v>7.0000000000000007E-2</v>
      </c>
      <c r="AZ272" s="16">
        <f>VLOOKUP(AZ$4,'Tüpoloogia tabel'!$C$1:$T$51,MATCH($A272,'Tüpoloogia tabel'!$C$1:$T$1,0),FALSE)</f>
        <v>3.2</v>
      </c>
      <c r="BA272" s="232">
        <f>VLOOKUP(BA$4,'Tüpoloogia tabel'!$C$1:$T$51,MATCH($A272,'Tüpoloogia tabel'!$C$1:$T$1,0),FALSE)</f>
        <v>0.25</v>
      </c>
      <c r="BB272" s="232">
        <f>VLOOKUP(BB$4,'Tüpoloogia tabel'!$C$1:$T$51,MATCH($A272,'Tüpoloogia tabel'!$C$1:$T$1,0),FALSE)</f>
        <v>0.5</v>
      </c>
      <c r="BC272" s="232">
        <f>VLOOKUP(BC$4,'Tüpoloogia tabel'!$C$1:$T$51,MATCH($A272,'Tüpoloogia tabel'!$C$1:$T$1,0),FALSE)</f>
        <v>0.35</v>
      </c>
      <c r="BD272" s="232">
        <f>VLOOKUP(BD$4,'Tüpoloogia tabel'!$C$1:$T$51,MATCH($A272,'Tüpoloogia tabel'!$C$1:$T$1,0),FALSE)</f>
        <v>0.25</v>
      </c>
      <c r="BE272" s="232">
        <f>VLOOKUP(BE$4,'Tüpoloogia tabel'!$C$1:$T$51,MATCH($A272,'Tüpoloogia tabel'!$C$1:$T$1,0),FALSE)</f>
        <v>0.22000000000000008</v>
      </c>
      <c r="BF272" s="16">
        <f>VLOOKUP(BF$4,'Tüpoloogia tabel'!$C$1:$T$51,MATCH($A272,'Tüpoloogia tabel'!$C$1:$T$1,0),FALSE)</f>
        <v>1.8</v>
      </c>
      <c r="BG272" s="16">
        <f>VLOOKUP(BG$4,'Tüpoloogia tabel'!$C$1:$T$51,MATCH($A272,'Tüpoloogia tabel'!$C$1:$T$1,0),FALSE)</f>
        <v>2.2000000000000002</v>
      </c>
      <c r="BH272" s="16">
        <f>VLOOKUP(BH$4,'Tüpoloogia tabel'!$C$1:$T$51,MATCH($A272,'Tüpoloogia tabel'!$C$1:$T$1,0),FALSE)</f>
        <v>1.4600000000000004</v>
      </c>
      <c r="BI272" s="16">
        <f>VLOOKUP(BI$4,'Tüpoloogia tabel'!$C$1:$T$51,MATCH($A272,'Tüpoloogia tabel'!$C$1:$T$1,0),FALSE)</f>
        <v>1.5793333333333337</v>
      </c>
      <c r="BJ272" s="16">
        <f>VLOOKUP(BJ$4,'Tüpoloogia tabel'!$C$1:$T$51,MATCH($A272,'Tüpoloogia tabel'!$C$1:$T$1,0),FALSE)</f>
        <v>0.8</v>
      </c>
      <c r="BK272" s="16">
        <f>VLOOKUP(BK$4,'Tüpoloogia tabel'!$C$1:$T$51,MATCH($A272,'Tüpoloogia tabel'!$C$1:$T$1,0),FALSE)</f>
        <v>2.0649999999999999</v>
      </c>
      <c r="BL272" s="216">
        <f t="shared" si="350"/>
        <v>4898.4817430629291</v>
      </c>
      <c r="BM272" s="1">
        <v>4</v>
      </c>
      <c r="BN272" s="1">
        <v>0</v>
      </c>
      <c r="BO272" s="1">
        <f t="shared" si="351"/>
        <v>30</v>
      </c>
      <c r="BP272" s="217">
        <f t="shared" si="352"/>
        <v>155.78172043010758</v>
      </c>
      <c r="BQ272" s="217">
        <f t="shared" ref="BQ272:BS272" si="370">BP272</f>
        <v>155.78172043010758</v>
      </c>
      <c r="BR272" s="217">
        <f t="shared" si="370"/>
        <v>155.78172043010758</v>
      </c>
      <c r="BS272" s="217">
        <f t="shared" si="370"/>
        <v>155.78172043010758</v>
      </c>
      <c r="BT272" s="217">
        <f t="shared" si="354"/>
        <v>311.56344086021517</v>
      </c>
      <c r="BU272" s="217">
        <f t="shared" si="355"/>
        <v>813.95697674418579</v>
      </c>
      <c r="BV272" s="217">
        <f t="shared" si="356"/>
        <v>907.52522733593912</v>
      </c>
      <c r="BW272" s="217">
        <f t="shared" si="357"/>
        <v>1352.9396455084143</v>
      </c>
      <c r="BX272" s="216">
        <f t="shared" si="358"/>
        <v>0.33723566224889573</v>
      </c>
      <c r="BY272" s="216">
        <f t="shared" si="322"/>
        <v>406.7062086721682</v>
      </c>
      <c r="BZ272" s="216">
        <f t="shared" si="306"/>
        <v>6658.1275972435114</v>
      </c>
      <c r="CA272" s="216">
        <f t="shared" si="307"/>
        <v>5305.1879517350972</v>
      </c>
      <c r="CB272" s="218">
        <f t="shared" si="359"/>
        <v>2.707243676898921</v>
      </c>
    </row>
    <row r="273" spans="1:80" x14ac:dyDescent="0.25">
      <c r="A273" s="248" t="s">
        <v>477</v>
      </c>
      <c r="B273" s="231" t="s">
        <v>801</v>
      </c>
      <c r="C273" s="231" t="s">
        <v>463</v>
      </c>
      <c r="D273" s="249">
        <v>4</v>
      </c>
      <c r="E273" s="249">
        <v>4</v>
      </c>
      <c r="F273" s="250"/>
      <c r="G273" s="15">
        <f>(VLOOKUP(G$4,'Tüpoloogia tabel'!$C$1:$T$51,MATCH($A273,'Tüpoloogia tabel'!$C$1:$T$1,0),FALSE))*D273</f>
        <v>781.81023255813943</v>
      </c>
      <c r="H273" s="15">
        <f>(VLOOKUP(H$4,'Tüpoloogia tabel'!$C$1:$T$51,MATCH($A273,'Tüpoloogia tabel'!$C$1:$T$1,0),FALSE))*D273*E273</f>
        <v>44.912248062015507</v>
      </c>
      <c r="I273" s="15">
        <f>(VLOOKUP(I$4,'Tüpoloogia tabel'!$C$1:$T$51,MATCH($A273,'Tüpoloogia tabel'!$C$1:$T$1,0),FALSE))*D273*E273</f>
        <v>139.3701291989664</v>
      </c>
      <c r="J273" s="15">
        <f>(VLOOKUP(J$4,'Tüpoloogia tabel'!$C$1:$T$51,MATCH($A273,'Tüpoloogia tabel'!$C$1:$T$1,0),FALSE))*D273*E273</f>
        <v>3172.0383049095594</v>
      </c>
      <c r="K273" s="15">
        <f>(VLOOKUP(K$4,'Tüpoloogia tabel'!$C$1:$T$51,MATCH($A273,'Tüpoloogia tabel'!$C$1:$T$1,0),FALSE))*D273*E273</f>
        <v>2612.8360723514211</v>
      </c>
      <c r="L273" s="244">
        <f>VLOOKUP(L$4,'Tüpoloogia tabel'!$C$1:$T$51,MATCH($A273,'Tüpoloogia tabel'!$C$1:$T$1,0),FALSE)</f>
        <v>9.3023255813953494</v>
      </c>
      <c r="M273" s="228">
        <f>VLOOKUP(M$4,'Tüpoloogia tabel'!$C$1:$T$51,MATCH($A273,'Tüpoloogia tabel'!$C$1:$T$1,0),FALSE)</f>
        <v>55.813953488372093</v>
      </c>
      <c r="N273" s="228">
        <f>VLOOKUP(N$4,'Tüpoloogia tabel'!$C$1:$T$51,MATCH($A273,'Tüpoloogia tabel'!$C$1:$T$1,0),FALSE)</f>
        <v>100</v>
      </c>
      <c r="O273" s="245">
        <f>VLOOKUP(O$4,'Tüpoloogia tabel'!$C$1:$T$51,MATCH($A273,'Tüpoloogia tabel'!$C$1:$T$1,0),FALSE)</f>
        <v>0.22858037816556093</v>
      </c>
      <c r="P273" s="228">
        <f>VLOOKUP(P$4,'Tüpoloogia tabel'!$C$1:$T$51,MATCH($A273,'Tüpoloogia tabel'!$C$1:$T$1,0),FALSE)</f>
        <v>37.209302325581397</v>
      </c>
      <c r="Q273" s="335">
        <f t="shared" si="343"/>
        <v>5321.1191397849479</v>
      </c>
      <c r="R273" s="336">
        <f t="shared" si="304"/>
        <v>4088.9757145489002</v>
      </c>
      <c r="S273" s="14">
        <f t="shared" si="344"/>
        <v>781.81023255813943</v>
      </c>
      <c r="T273" s="336">
        <f t="shared" si="345"/>
        <v>781.81023255813943</v>
      </c>
      <c r="U273" s="4">
        <f t="shared" si="346"/>
        <v>15.840000000000002</v>
      </c>
      <c r="V273" s="337">
        <f t="shared" si="347"/>
        <v>1216.3034252360476</v>
      </c>
      <c r="W273" s="338">
        <f t="shared" si="348"/>
        <v>4.0218327159756564</v>
      </c>
      <c r="X273" s="228">
        <f>VLOOKUP(X$4,'Tüpoloogia tabel'!$C$1:$T$51,MATCH($A273,'Tüpoloogia tabel'!$C$1:$T$1,0),FALSE)</f>
        <v>210.5</v>
      </c>
      <c r="Y273" s="228">
        <f>VLOOKUP(Y$4,'Tüpoloogia tabel'!$C$1:$T$51,MATCH($A273,'Tüpoloogia tabel'!$C$1:$T$1,0),FALSE)</f>
        <v>147.72222222222223</v>
      </c>
      <c r="Z273" s="229">
        <f>VLOOKUP(Z$4,'Tüpoloogia tabel'!$C$1:$T$51,MATCH($A273,'Tüpoloogia tabel'!$C$1:$T$1,0),FALSE)</f>
        <v>34.888888888888886</v>
      </c>
      <c r="AA273" s="235"/>
      <c r="AB273" s="235"/>
      <c r="AC273" s="15">
        <f>VLOOKUP(AC$4,'Tüpoloogia tabel'!$C$1:$T$51,MATCH($A273,'Tüpoloogia tabel'!$C$1:$T$1,0),FALSE)</f>
        <v>3.2531782945736434</v>
      </c>
      <c r="AD273" s="15">
        <f>VLOOKUP(AD$4,'Tüpoloogia tabel'!$C$1:$T$51,MATCH($A273,'Tüpoloogia tabel'!$C$1:$T$1,0),FALSE)</f>
        <v>2.5</v>
      </c>
      <c r="AE273" s="15">
        <f>VLOOKUP(AE$4,'Tüpoloogia tabel'!$C$1:$T$51,MATCH($A273,'Tüpoloogia tabel'!$C$1:$T$1,0),FALSE)</f>
        <v>2.2000000000000002</v>
      </c>
      <c r="AF273" s="15">
        <f>VLOOKUP(AF$4,'Tüpoloogia tabel'!$C$1:$T$51,MATCH($A273,'Tüpoloogia tabel'!$C$1:$T$1,0),FALSE)</f>
        <v>12.640967741935485</v>
      </c>
      <c r="AG273" s="15">
        <f>VLOOKUP(AG$4,'Tüpoloogia tabel'!$C$1:$T$51,MATCH($A273,'Tüpoloogia tabel'!$C$1:$T$1,0),FALSE)</f>
        <v>16.312473118279577</v>
      </c>
      <c r="AH273" s="15">
        <f>(VLOOKUP(AH$4,'Tüpoloogia tabel'!$C$1:$T$51,MATCH($A273,'Tüpoloogia tabel'!$C$1:$T$1,0),FALSE))*E273</f>
        <v>10</v>
      </c>
      <c r="AI273" s="15">
        <f>(VLOOKUP(AI$4,'Tüpoloogia tabel'!$C$1:$T$51,MATCH($A273,'Tüpoloogia tabel'!$C$1:$T$1,0),FALSE))*D273*E273</f>
        <v>7818.1023255813943</v>
      </c>
      <c r="AJ273" s="15">
        <f t="shared" si="349"/>
        <v>155.78172043010758</v>
      </c>
      <c r="AK273" s="15">
        <f>VLOOKUP(AK$4,'Tüpoloogia tabel'!$C$1:$T$51,MATCH($A273,'Tüpoloogia tabel'!$C$1:$T$1,0),FALSE)</f>
        <v>1</v>
      </c>
      <c r="AL273" s="15">
        <f>VLOOKUP(AL$4,'Tüpoloogia tabel'!$C$1:$T$51,MATCH($A273,'Tüpoloogia tabel'!$C$1:$T$1,0),FALSE)</f>
        <v>0.9</v>
      </c>
      <c r="AM273" s="15">
        <f>VLOOKUP(AM$4,'Tüpoloogia tabel'!$C$1:$T$51,MATCH($A273,'Tüpoloogia tabel'!$C$1:$T$1,0),FALSE)</f>
        <v>0.7</v>
      </c>
      <c r="AN273" s="15">
        <f>VLOOKUP(AN$4,'Tüpoloogia tabel'!$C$1:$T$51,MATCH($A273,'Tüpoloogia tabel'!$C$1:$T$1,0),FALSE)</f>
        <v>0.7</v>
      </c>
      <c r="AO273" s="15">
        <f>VLOOKUP(AO$4,'Tüpoloogia tabel'!$C$1:$T$51,MATCH($A273,'Tüpoloogia tabel'!$C$1:$T$1,0),FALSE)</f>
        <v>1</v>
      </c>
      <c r="AP273" s="15">
        <f>VLOOKUP(AP$4,'Tüpoloogia tabel'!$C$1:$T$51,MATCH($A273,'Tüpoloogia tabel'!$C$1:$T$1,0),FALSE)</f>
        <v>2</v>
      </c>
      <c r="AQ273" s="15">
        <f>VLOOKUP(AQ$4,'Tüpoloogia tabel'!$C$1:$T$51,MATCH($A273,'Tüpoloogia tabel'!$C$1:$T$1,0),FALSE)</f>
        <v>2.899999999999999</v>
      </c>
      <c r="AR273" s="16">
        <f>VLOOKUP(AR$4,'Tüpoloogia tabel'!$C$1:$T$51,MATCH($A273,'Tüpoloogia tabel'!$C$1:$T$1,0),FALSE)</f>
        <v>1.17</v>
      </c>
      <c r="AS273" s="16">
        <f>VLOOKUP(AS$4,'Tüpoloogia tabel'!$C$1:$T$51,MATCH($A273,'Tüpoloogia tabel'!$C$1:$T$1,0),FALSE)</f>
        <v>0.49</v>
      </c>
      <c r="AT273" s="16">
        <f>VLOOKUP(AT$4,'Tüpoloogia tabel'!$C$1:$T$51,MATCH($A273,'Tüpoloogia tabel'!$C$1:$T$1,0),FALSE)</f>
        <v>0.49</v>
      </c>
      <c r="AU273" s="16">
        <f>VLOOKUP(AU$4,'Tüpoloogia tabel'!$C$1:$T$51,MATCH($A273,'Tüpoloogia tabel'!$C$1:$T$1,0),FALSE)</f>
        <v>0.15</v>
      </c>
      <c r="AV273" s="16">
        <f>VLOOKUP(AV$4,'Tüpoloogia tabel'!$C$1:$T$51,MATCH($A273,'Tüpoloogia tabel'!$C$1:$T$1,0),FALSE)</f>
        <v>0.5</v>
      </c>
      <c r="AW273" s="16">
        <f>VLOOKUP(AW$4,'Tüpoloogia tabel'!$C$1:$T$51,MATCH($A273,'Tüpoloogia tabel'!$C$1:$T$1,0),FALSE)</f>
        <v>0.77</v>
      </c>
      <c r="AX273" s="16">
        <f>VLOOKUP(AX$4,'Tüpoloogia tabel'!$C$1:$T$51,MATCH($A273,'Tüpoloogia tabel'!$C$1:$T$1,0),FALSE)</f>
        <v>1.03</v>
      </c>
      <c r="AY273" s="16">
        <f>VLOOKUP(AY$4,'Tüpoloogia tabel'!$C$1:$T$51,MATCH($A273,'Tüpoloogia tabel'!$C$1:$T$1,0),FALSE)</f>
        <v>7.0000000000000007E-2</v>
      </c>
      <c r="AZ273" s="16">
        <f>VLOOKUP(AZ$4,'Tüpoloogia tabel'!$C$1:$T$51,MATCH($A273,'Tüpoloogia tabel'!$C$1:$T$1,0),FALSE)</f>
        <v>3.2</v>
      </c>
      <c r="BA273" s="232">
        <f>VLOOKUP(BA$4,'Tüpoloogia tabel'!$C$1:$T$51,MATCH($A273,'Tüpoloogia tabel'!$C$1:$T$1,0),FALSE)</f>
        <v>0.25</v>
      </c>
      <c r="BB273" s="232">
        <f>VLOOKUP(BB$4,'Tüpoloogia tabel'!$C$1:$T$51,MATCH($A273,'Tüpoloogia tabel'!$C$1:$T$1,0),FALSE)</f>
        <v>0.5</v>
      </c>
      <c r="BC273" s="232">
        <f>VLOOKUP(BC$4,'Tüpoloogia tabel'!$C$1:$T$51,MATCH($A273,'Tüpoloogia tabel'!$C$1:$T$1,0),FALSE)</f>
        <v>0.35</v>
      </c>
      <c r="BD273" s="232">
        <f>VLOOKUP(BD$4,'Tüpoloogia tabel'!$C$1:$T$51,MATCH($A273,'Tüpoloogia tabel'!$C$1:$T$1,0),FALSE)</f>
        <v>0.25</v>
      </c>
      <c r="BE273" s="232">
        <f>VLOOKUP(BE$4,'Tüpoloogia tabel'!$C$1:$T$51,MATCH($A273,'Tüpoloogia tabel'!$C$1:$T$1,0),FALSE)</f>
        <v>0.22000000000000008</v>
      </c>
      <c r="BF273" s="16">
        <f>VLOOKUP(BF$4,'Tüpoloogia tabel'!$C$1:$T$51,MATCH($A273,'Tüpoloogia tabel'!$C$1:$T$1,0),FALSE)</f>
        <v>1.8</v>
      </c>
      <c r="BG273" s="16">
        <f>VLOOKUP(BG$4,'Tüpoloogia tabel'!$C$1:$T$51,MATCH($A273,'Tüpoloogia tabel'!$C$1:$T$1,0),FALSE)</f>
        <v>2.2000000000000002</v>
      </c>
      <c r="BH273" s="16">
        <f>VLOOKUP(BH$4,'Tüpoloogia tabel'!$C$1:$T$51,MATCH($A273,'Tüpoloogia tabel'!$C$1:$T$1,0),FALSE)</f>
        <v>1.4600000000000004</v>
      </c>
      <c r="BI273" s="16">
        <f>VLOOKUP(BI$4,'Tüpoloogia tabel'!$C$1:$T$51,MATCH($A273,'Tüpoloogia tabel'!$C$1:$T$1,0),FALSE)</f>
        <v>1.5793333333333337</v>
      </c>
      <c r="BJ273" s="16">
        <f>VLOOKUP(BJ$4,'Tüpoloogia tabel'!$C$1:$T$51,MATCH($A273,'Tüpoloogia tabel'!$C$1:$T$1,0),FALSE)</f>
        <v>0.8</v>
      </c>
      <c r="BK273" s="16">
        <f>VLOOKUP(BK$4,'Tüpoloogia tabel'!$C$1:$T$51,MATCH($A273,'Tüpoloogia tabel'!$C$1:$T$1,0),FALSE)</f>
        <v>2.0649999999999999</v>
      </c>
      <c r="BL273" s="216">
        <f t="shared" si="350"/>
        <v>7682.5285945904125</v>
      </c>
      <c r="BM273" s="1">
        <v>4</v>
      </c>
      <c r="BN273" s="1">
        <v>0</v>
      </c>
      <c r="BO273" s="1">
        <f t="shared" si="351"/>
        <v>40</v>
      </c>
      <c r="BP273" s="217">
        <f t="shared" si="352"/>
        <v>155.78172043010758</v>
      </c>
      <c r="BQ273" s="217">
        <f t="shared" ref="BQ273:BS273" si="371">BP273</f>
        <v>155.78172043010758</v>
      </c>
      <c r="BR273" s="217">
        <f t="shared" si="371"/>
        <v>155.78172043010758</v>
      </c>
      <c r="BS273" s="217">
        <f t="shared" si="371"/>
        <v>155.78172043010758</v>
      </c>
      <c r="BT273" s="217">
        <f t="shared" si="354"/>
        <v>467.34516129032272</v>
      </c>
      <c r="BU273" s="217">
        <f t="shared" si="355"/>
        <v>1433.701291989664</v>
      </c>
      <c r="BV273" s="217">
        <f t="shared" si="356"/>
        <v>1603.2217847109466</v>
      </c>
      <c r="BW273" s="217">
        <f t="shared" si="357"/>
        <v>2171.6269739586901</v>
      </c>
      <c r="BX273" s="216">
        <f t="shared" si="358"/>
        <v>0.5424826108749411</v>
      </c>
      <c r="BY273" s="216">
        <f t="shared" si="322"/>
        <v>654.23402871517897</v>
      </c>
      <c r="BZ273" s="216">
        <f t="shared" si="306"/>
        <v>10508.389597264282</v>
      </c>
      <c r="CA273" s="216">
        <f t="shared" si="307"/>
        <v>8336.7626233055908</v>
      </c>
      <c r="CB273" s="218">
        <f t="shared" si="359"/>
        <v>3.1906948589403559</v>
      </c>
    </row>
    <row r="274" spans="1:80" x14ac:dyDescent="0.25">
      <c r="A274" s="248" t="s">
        <v>477</v>
      </c>
      <c r="B274" s="231" t="s">
        <v>802</v>
      </c>
      <c r="C274" s="231" t="s">
        <v>463</v>
      </c>
      <c r="D274" s="249">
        <v>4</v>
      </c>
      <c r="E274" s="249">
        <v>5</v>
      </c>
      <c r="F274" s="250"/>
      <c r="G274" s="15">
        <f>(VLOOKUP(G$4,'Tüpoloogia tabel'!$C$1:$T$51,MATCH($A274,'Tüpoloogia tabel'!$C$1:$T$1,0),FALSE))*D274</f>
        <v>781.81023255813943</v>
      </c>
      <c r="H274" s="15">
        <f>(VLOOKUP(H$4,'Tüpoloogia tabel'!$C$1:$T$51,MATCH($A274,'Tüpoloogia tabel'!$C$1:$T$1,0),FALSE))*D274*E274</f>
        <v>56.140310077519388</v>
      </c>
      <c r="I274" s="15">
        <f>(VLOOKUP(I$4,'Tüpoloogia tabel'!$C$1:$T$51,MATCH($A274,'Tüpoloogia tabel'!$C$1:$T$1,0),FALSE))*D274*E274</f>
        <v>174.212661498708</v>
      </c>
      <c r="J274" s="15">
        <f>(VLOOKUP(J$4,'Tüpoloogia tabel'!$C$1:$T$51,MATCH($A274,'Tüpoloogia tabel'!$C$1:$T$1,0),FALSE))*D274*E274</f>
        <v>3965.0478811369494</v>
      </c>
      <c r="K274" s="15">
        <f>(VLOOKUP(K$4,'Tüpoloogia tabel'!$C$1:$T$51,MATCH($A274,'Tüpoloogia tabel'!$C$1:$T$1,0),FALSE))*D274*E274</f>
        <v>3266.0450904392765</v>
      </c>
      <c r="L274" s="244">
        <f>VLOOKUP(L$4,'Tüpoloogia tabel'!$C$1:$T$51,MATCH($A274,'Tüpoloogia tabel'!$C$1:$T$1,0),FALSE)</f>
        <v>9.3023255813953494</v>
      </c>
      <c r="M274" s="228">
        <f>VLOOKUP(M$4,'Tüpoloogia tabel'!$C$1:$T$51,MATCH($A274,'Tüpoloogia tabel'!$C$1:$T$1,0),FALSE)</f>
        <v>55.813953488372093</v>
      </c>
      <c r="N274" s="228">
        <f>VLOOKUP(N$4,'Tüpoloogia tabel'!$C$1:$T$51,MATCH($A274,'Tüpoloogia tabel'!$C$1:$T$1,0),FALSE)</f>
        <v>100</v>
      </c>
      <c r="O274" s="245">
        <f>VLOOKUP(O$4,'Tüpoloogia tabel'!$C$1:$T$51,MATCH($A274,'Tüpoloogia tabel'!$C$1:$T$1,0),FALSE)</f>
        <v>0.22858037816556093</v>
      </c>
      <c r="P274" s="228">
        <f>VLOOKUP(P$4,'Tüpoloogia tabel'!$C$1:$T$51,MATCH($A274,'Tüpoloogia tabel'!$C$1:$T$1,0),FALSE)</f>
        <v>37.209302325581397</v>
      </c>
      <c r="Q274" s="335">
        <f t="shared" si="343"/>
        <v>8282.6462365591433</v>
      </c>
      <c r="R274" s="336">
        <f t="shared" si="304"/>
        <v>6373.5558275948943</v>
      </c>
      <c r="S274" s="14">
        <f t="shared" si="344"/>
        <v>781.81023255813943</v>
      </c>
      <c r="T274" s="336">
        <f t="shared" si="345"/>
        <v>781.81023255813943</v>
      </c>
      <c r="U274" s="4">
        <f t="shared" si="346"/>
        <v>15.840000000000002</v>
      </c>
      <c r="V274" s="337">
        <f t="shared" si="347"/>
        <v>1893.2504089642489</v>
      </c>
      <c r="W274" s="338">
        <f t="shared" si="348"/>
        <v>4.7177954414214121</v>
      </c>
      <c r="X274" s="228">
        <f>VLOOKUP(X$4,'Tüpoloogia tabel'!$C$1:$T$51,MATCH($A274,'Tüpoloogia tabel'!$C$1:$T$1,0),FALSE)</f>
        <v>210.5</v>
      </c>
      <c r="Y274" s="228">
        <f>VLOOKUP(Y$4,'Tüpoloogia tabel'!$C$1:$T$51,MATCH($A274,'Tüpoloogia tabel'!$C$1:$T$1,0),FALSE)</f>
        <v>147.72222222222223</v>
      </c>
      <c r="Z274" s="229">
        <f>VLOOKUP(Z$4,'Tüpoloogia tabel'!$C$1:$T$51,MATCH($A274,'Tüpoloogia tabel'!$C$1:$T$1,0),FALSE)</f>
        <v>34.888888888888886</v>
      </c>
      <c r="AA274" s="235"/>
      <c r="AB274" s="235"/>
      <c r="AC274" s="15">
        <f>VLOOKUP(AC$4,'Tüpoloogia tabel'!$C$1:$T$51,MATCH($A274,'Tüpoloogia tabel'!$C$1:$T$1,0),FALSE)</f>
        <v>3.2531782945736434</v>
      </c>
      <c r="AD274" s="15">
        <f>VLOOKUP(AD$4,'Tüpoloogia tabel'!$C$1:$T$51,MATCH($A274,'Tüpoloogia tabel'!$C$1:$T$1,0),FALSE)</f>
        <v>2.5</v>
      </c>
      <c r="AE274" s="15">
        <f>VLOOKUP(AE$4,'Tüpoloogia tabel'!$C$1:$T$51,MATCH($A274,'Tüpoloogia tabel'!$C$1:$T$1,0),FALSE)</f>
        <v>2.2000000000000002</v>
      </c>
      <c r="AF274" s="15">
        <f>VLOOKUP(AF$4,'Tüpoloogia tabel'!$C$1:$T$51,MATCH($A274,'Tüpoloogia tabel'!$C$1:$T$1,0),FALSE)</f>
        <v>12.640967741935485</v>
      </c>
      <c r="AG274" s="15">
        <f>VLOOKUP(AG$4,'Tüpoloogia tabel'!$C$1:$T$51,MATCH($A274,'Tüpoloogia tabel'!$C$1:$T$1,0),FALSE)</f>
        <v>16.312473118279577</v>
      </c>
      <c r="AH274" s="15">
        <f>(VLOOKUP(AH$4,'Tüpoloogia tabel'!$C$1:$T$51,MATCH($A274,'Tüpoloogia tabel'!$C$1:$T$1,0),FALSE))*E274</f>
        <v>12.5</v>
      </c>
      <c r="AI274" s="15">
        <f>(VLOOKUP(AI$4,'Tüpoloogia tabel'!$C$1:$T$51,MATCH($A274,'Tüpoloogia tabel'!$C$1:$T$1,0),FALSE))*D274*E274</f>
        <v>9772.6279069767425</v>
      </c>
      <c r="AJ274" s="15">
        <f t="shared" si="349"/>
        <v>155.78172043010758</v>
      </c>
      <c r="AK274" s="15">
        <f>VLOOKUP(AK$4,'Tüpoloogia tabel'!$C$1:$T$51,MATCH($A274,'Tüpoloogia tabel'!$C$1:$T$1,0),FALSE)</f>
        <v>1</v>
      </c>
      <c r="AL274" s="15">
        <f>VLOOKUP(AL$4,'Tüpoloogia tabel'!$C$1:$T$51,MATCH($A274,'Tüpoloogia tabel'!$C$1:$T$1,0),FALSE)</f>
        <v>0.9</v>
      </c>
      <c r="AM274" s="15">
        <f>VLOOKUP(AM$4,'Tüpoloogia tabel'!$C$1:$T$51,MATCH($A274,'Tüpoloogia tabel'!$C$1:$T$1,0),FALSE)</f>
        <v>0.7</v>
      </c>
      <c r="AN274" s="15">
        <f>VLOOKUP(AN$4,'Tüpoloogia tabel'!$C$1:$T$51,MATCH($A274,'Tüpoloogia tabel'!$C$1:$T$1,0),FALSE)</f>
        <v>0.7</v>
      </c>
      <c r="AO274" s="15">
        <f>VLOOKUP(AO$4,'Tüpoloogia tabel'!$C$1:$T$51,MATCH($A274,'Tüpoloogia tabel'!$C$1:$T$1,0),FALSE)</f>
        <v>1</v>
      </c>
      <c r="AP274" s="15">
        <f>VLOOKUP(AP$4,'Tüpoloogia tabel'!$C$1:$T$51,MATCH($A274,'Tüpoloogia tabel'!$C$1:$T$1,0),FALSE)</f>
        <v>2</v>
      </c>
      <c r="AQ274" s="15">
        <f>VLOOKUP(AQ$4,'Tüpoloogia tabel'!$C$1:$T$51,MATCH($A274,'Tüpoloogia tabel'!$C$1:$T$1,0),FALSE)</f>
        <v>2.899999999999999</v>
      </c>
      <c r="AR274" s="16">
        <f>VLOOKUP(AR$4,'Tüpoloogia tabel'!$C$1:$T$51,MATCH($A274,'Tüpoloogia tabel'!$C$1:$T$1,0),FALSE)</f>
        <v>1.17</v>
      </c>
      <c r="AS274" s="16">
        <f>VLOOKUP(AS$4,'Tüpoloogia tabel'!$C$1:$T$51,MATCH($A274,'Tüpoloogia tabel'!$C$1:$T$1,0),FALSE)</f>
        <v>0.49</v>
      </c>
      <c r="AT274" s="16">
        <f>VLOOKUP(AT$4,'Tüpoloogia tabel'!$C$1:$T$51,MATCH($A274,'Tüpoloogia tabel'!$C$1:$T$1,0),FALSE)</f>
        <v>0.49</v>
      </c>
      <c r="AU274" s="16">
        <f>VLOOKUP(AU$4,'Tüpoloogia tabel'!$C$1:$T$51,MATCH($A274,'Tüpoloogia tabel'!$C$1:$T$1,0),FALSE)</f>
        <v>0.15</v>
      </c>
      <c r="AV274" s="16">
        <f>VLOOKUP(AV$4,'Tüpoloogia tabel'!$C$1:$T$51,MATCH($A274,'Tüpoloogia tabel'!$C$1:$T$1,0),FALSE)</f>
        <v>0.5</v>
      </c>
      <c r="AW274" s="16">
        <f>VLOOKUP(AW$4,'Tüpoloogia tabel'!$C$1:$T$51,MATCH($A274,'Tüpoloogia tabel'!$C$1:$T$1,0),FALSE)</f>
        <v>0.77</v>
      </c>
      <c r="AX274" s="16">
        <f>VLOOKUP(AX$4,'Tüpoloogia tabel'!$C$1:$T$51,MATCH($A274,'Tüpoloogia tabel'!$C$1:$T$1,0),FALSE)</f>
        <v>1.03</v>
      </c>
      <c r="AY274" s="16">
        <f>VLOOKUP(AY$4,'Tüpoloogia tabel'!$C$1:$T$51,MATCH($A274,'Tüpoloogia tabel'!$C$1:$T$1,0),FALSE)</f>
        <v>7.0000000000000007E-2</v>
      </c>
      <c r="AZ274" s="16">
        <f>VLOOKUP(AZ$4,'Tüpoloogia tabel'!$C$1:$T$51,MATCH($A274,'Tüpoloogia tabel'!$C$1:$T$1,0),FALSE)</f>
        <v>3.2</v>
      </c>
      <c r="BA274" s="232">
        <f>VLOOKUP(BA$4,'Tüpoloogia tabel'!$C$1:$T$51,MATCH($A274,'Tüpoloogia tabel'!$C$1:$T$1,0),FALSE)</f>
        <v>0.25</v>
      </c>
      <c r="BB274" s="232">
        <f>VLOOKUP(BB$4,'Tüpoloogia tabel'!$C$1:$T$51,MATCH($A274,'Tüpoloogia tabel'!$C$1:$T$1,0),FALSE)</f>
        <v>0.5</v>
      </c>
      <c r="BC274" s="232">
        <f>VLOOKUP(BC$4,'Tüpoloogia tabel'!$C$1:$T$51,MATCH($A274,'Tüpoloogia tabel'!$C$1:$T$1,0),FALSE)</f>
        <v>0.35</v>
      </c>
      <c r="BD274" s="232">
        <f>VLOOKUP(BD$4,'Tüpoloogia tabel'!$C$1:$T$51,MATCH($A274,'Tüpoloogia tabel'!$C$1:$T$1,0),FALSE)</f>
        <v>0.25</v>
      </c>
      <c r="BE274" s="232">
        <f>VLOOKUP(BE$4,'Tüpoloogia tabel'!$C$1:$T$51,MATCH($A274,'Tüpoloogia tabel'!$C$1:$T$1,0),FALSE)</f>
        <v>0.22000000000000008</v>
      </c>
      <c r="BF274" s="16">
        <f>VLOOKUP(BF$4,'Tüpoloogia tabel'!$C$1:$T$51,MATCH($A274,'Tüpoloogia tabel'!$C$1:$T$1,0),FALSE)</f>
        <v>1.8</v>
      </c>
      <c r="BG274" s="16">
        <f>VLOOKUP(BG$4,'Tüpoloogia tabel'!$C$1:$T$51,MATCH($A274,'Tüpoloogia tabel'!$C$1:$T$1,0),FALSE)</f>
        <v>2.2000000000000002</v>
      </c>
      <c r="BH274" s="16">
        <f>VLOOKUP(BH$4,'Tüpoloogia tabel'!$C$1:$T$51,MATCH($A274,'Tüpoloogia tabel'!$C$1:$T$1,0),FALSE)</f>
        <v>1.4600000000000004</v>
      </c>
      <c r="BI274" s="16">
        <f>VLOOKUP(BI$4,'Tüpoloogia tabel'!$C$1:$T$51,MATCH($A274,'Tüpoloogia tabel'!$C$1:$T$1,0),FALSE)</f>
        <v>1.5793333333333337</v>
      </c>
      <c r="BJ274" s="16">
        <f>VLOOKUP(BJ$4,'Tüpoloogia tabel'!$C$1:$T$51,MATCH($A274,'Tüpoloogia tabel'!$C$1:$T$1,0),FALSE)</f>
        <v>0.8</v>
      </c>
      <c r="BK274" s="16">
        <f>VLOOKUP(BK$4,'Tüpoloogia tabel'!$C$1:$T$51,MATCH($A274,'Tüpoloogia tabel'!$C$1:$T$1,0),FALSE)</f>
        <v>2.0649999999999999</v>
      </c>
      <c r="BL274" s="216">
        <f t="shared" si="350"/>
        <v>11253.307976719989</v>
      </c>
      <c r="BM274" s="1">
        <v>4</v>
      </c>
      <c r="BN274" s="1">
        <v>0</v>
      </c>
      <c r="BO274" s="1">
        <f t="shared" si="351"/>
        <v>50</v>
      </c>
      <c r="BP274" s="217">
        <f t="shared" si="352"/>
        <v>155.78172043010758</v>
      </c>
      <c r="BQ274" s="217">
        <f t="shared" ref="BQ274:BS274" si="372">BP274</f>
        <v>155.78172043010758</v>
      </c>
      <c r="BR274" s="217">
        <f t="shared" si="372"/>
        <v>155.78172043010758</v>
      </c>
      <c r="BS274" s="217">
        <f t="shared" si="372"/>
        <v>155.78172043010758</v>
      </c>
      <c r="BT274" s="217">
        <f t="shared" si="354"/>
        <v>623.12688172043033</v>
      </c>
      <c r="BU274" s="217">
        <f t="shared" si="355"/>
        <v>2227.65826873385</v>
      </c>
      <c r="BV274" s="217">
        <f t="shared" si="356"/>
        <v>2495.5124162174693</v>
      </c>
      <c r="BW274" s="217">
        <f t="shared" si="357"/>
        <v>3183.5149289418409</v>
      </c>
      <c r="BX274" s="216">
        <f t="shared" si="358"/>
        <v>0.80572946392153622</v>
      </c>
      <c r="BY274" s="216">
        <f t="shared" si="322"/>
        <v>971.70973348937264</v>
      </c>
      <c r="BZ274" s="216">
        <f t="shared" si="306"/>
        <v>15408.532639151203</v>
      </c>
      <c r="CA274" s="216">
        <f t="shared" si="307"/>
        <v>12225.017710209362</v>
      </c>
      <c r="CB274" s="218">
        <f t="shared" si="359"/>
        <v>3.7430645847467838</v>
      </c>
    </row>
    <row r="275" spans="1:80" x14ac:dyDescent="0.25">
      <c r="A275" s="248" t="s">
        <v>477</v>
      </c>
      <c r="B275" s="231" t="s">
        <v>803</v>
      </c>
      <c r="C275" s="231" t="s">
        <v>463</v>
      </c>
      <c r="D275" s="249">
        <v>5</v>
      </c>
      <c r="E275" s="249">
        <v>1</v>
      </c>
      <c r="F275" s="250"/>
      <c r="G275" s="15">
        <f>(VLOOKUP(G$4,'Tüpoloogia tabel'!$C$1:$T$51,MATCH($A275,'Tüpoloogia tabel'!$C$1:$T$1,0),FALSE))*D275</f>
        <v>977.26279069767429</v>
      </c>
      <c r="H275" s="15">
        <f>(VLOOKUP(H$4,'Tüpoloogia tabel'!$C$1:$T$51,MATCH($A275,'Tüpoloogia tabel'!$C$1:$T$1,0),FALSE))*D275*E275</f>
        <v>14.035077519379847</v>
      </c>
      <c r="I275" s="15">
        <f>(VLOOKUP(I$4,'Tüpoloogia tabel'!$C$1:$T$51,MATCH($A275,'Tüpoloogia tabel'!$C$1:$T$1,0),FALSE))*D275*E275</f>
        <v>43.553165374677</v>
      </c>
      <c r="J275" s="15">
        <f>(VLOOKUP(J$4,'Tüpoloogia tabel'!$C$1:$T$51,MATCH($A275,'Tüpoloogia tabel'!$C$1:$T$1,0),FALSE))*D275*E275</f>
        <v>991.26197028423735</v>
      </c>
      <c r="K275" s="15">
        <f>(VLOOKUP(K$4,'Tüpoloogia tabel'!$C$1:$T$51,MATCH($A275,'Tüpoloogia tabel'!$C$1:$T$1,0),FALSE))*D275*E275</f>
        <v>816.51127260981912</v>
      </c>
      <c r="L275" s="244">
        <f>VLOOKUP(L$4,'Tüpoloogia tabel'!$C$1:$T$51,MATCH($A275,'Tüpoloogia tabel'!$C$1:$T$1,0),FALSE)</f>
        <v>9.3023255813953494</v>
      </c>
      <c r="M275" s="228">
        <f>VLOOKUP(M$4,'Tüpoloogia tabel'!$C$1:$T$51,MATCH($A275,'Tüpoloogia tabel'!$C$1:$T$1,0),FALSE)</f>
        <v>55.813953488372093</v>
      </c>
      <c r="N275" s="228">
        <f>VLOOKUP(N$4,'Tüpoloogia tabel'!$C$1:$T$51,MATCH($A275,'Tüpoloogia tabel'!$C$1:$T$1,0),FALSE)</f>
        <v>100</v>
      </c>
      <c r="O275" s="245">
        <f>VLOOKUP(O$4,'Tüpoloogia tabel'!$C$1:$T$51,MATCH($A275,'Tüpoloogia tabel'!$C$1:$T$1,0),FALSE)</f>
        <v>0.22858037816556093</v>
      </c>
      <c r="P275" s="228">
        <f>VLOOKUP(P$4,'Tüpoloogia tabel'!$C$1:$T$51,MATCH($A275,'Tüpoloogia tabel'!$C$1:$T$1,0),FALSE)</f>
        <v>37.209302325581397</v>
      </c>
      <c r="Q275" s="335">
        <f t="shared" si="343"/>
        <v>433.09376344086041</v>
      </c>
      <c r="R275" s="336">
        <f t="shared" si="304"/>
        <v>314.29702721240255</v>
      </c>
      <c r="S275" s="14">
        <f t="shared" si="344"/>
        <v>977.26279069767429</v>
      </c>
      <c r="T275" s="336">
        <f t="shared" si="345"/>
        <v>977.26279069767429</v>
      </c>
      <c r="U275" s="4">
        <f t="shared" si="346"/>
        <v>19.8</v>
      </c>
      <c r="V275" s="337">
        <f t="shared" si="347"/>
        <v>98.996736228457863</v>
      </c>
      <c r="W275" s="338">
        <f t="shared" si="348"/>
        <v>3.1239787194811326</v>
      </c>
      <c r="X275" s="228">
        <f>VLOOKUP(X$4,'Tüpoloogia tabel'!$C$1:$T$51,MATCH($A275,'Tüpoloogia tabel'!$C$1:$T$1,0),FALSE)</f>
        <v>210.5</v>
      </c>
      <c r="Y275" s="228">
        <f>VLOOKUP(Y$4,'Tüpoloogia tabel'!$C$1:$T$51,MATCH($A275,'Tüpoloogia tabel'!$C$1:$T$1,0),FALSE)</f>
        <v>147.72222222222223</v>
      </c>
      <c r="Z275" s="229">
        <f>VLOOKUP(Z$4,'Tüpoloogia tabel'!$C$1:$T$51,MATCH($A275,'Tüpoloogia tabel'!$C$1:$T$1,0),FALSE)</f>
        <v>34.888888888888886</v>
      </c>
      <c r="AA275" s="235"/>
      <c r="AB275" s="235"/>
      <c r="AC275" s="15">
        <f>VLOOKUP(AC$4,'Tüpoloogia tabel'!$C$1:$T$51,MATCH($A275,'Tüpoloogia tabel'!$C$1:$T$1,0),FALSE)</f>
        <v>3.2531782945736434</v>
      </c>
      <c r="AD275" s="15">
        <f>VLOOKUP(AD$4,'Tüpoloogia tabel'!$C$1:$T$51,MATCH($A275,'Tüpoloogia tabel'!$C$1:$T$1,0),FALSE)</f>
        <v>2.5</v>
      </c>
      <c r="AE275" s="15">
        <f>VLOOKUP(AE$4,'Tüpoloogia tabel'!$C$1:$T$51,MATCH($A275,'Tüpoloogia tabel'!$C$1:$T$1,0),FALSE)</f>
        <v>2.2000000000000002</v>
      </c>
      <c r="AF275" s="15">
        <f>VLOOKUP(AF$4,'Tüpoloogia tabel'!$C$1:$T$51,MATCH($A275,'Tüpoloogia tabel'!$C$1:$T$1,0),FALSE)</f>
        <v>12.640967741935485</v>
      </c>
      <c r="AG275" s="15">
        <f>VLOOKUP(AG$4,'Tüpoloogia tabel'!$C$1:$T$51,MATCH($A275,'Tüpoloogia tabel'!$C$1:$T$1,0),FALSE)</f>
        <v>16.312473118279577</v>
      </c>
      <c r="AH275" s="15">
        <f>(VLOOKUP(AH$4,'Tüpoloogia tabel'!$C$1:$T$51,MATCH($A275,'Tüpoloogia tabel'!$C$1:$T$1,0),FALSE))*E275</f>
        <v>2.5</v>
      </c>
      <c r="AI275" s="15">
        <f>(VLOOKUP(AI$4,'Tüpoloogia tabel'!$C$1:$T$51,MATCH($A275,'Tüpoloogia tabel'!$C$1:$T$1,0),FALSE))*D275*E275</f>
        <v>2443.1569767441856</v>
      </c>
      <c r="AJ275" s="15">
        <f t="shared" si="349"/>
        <v>188.40666666666672</v>
      </c>
      <c r="AK275" s="15">
        <f>VLOOKUP(AK$4,'Tüpoloogia tabel'!$C$1:$T$51,MATCH($A275,'Tüpoloogia tabel'!$C$1:$T$1,0),FALSE)</f>
        <v>1</v>
      </c>
      <c r="AL275" s="15">
        <f>VLOOKUP(AL$4,'Tüpoloogia tabel'!$C$1:$T$51,MATCH($A275,'Tüpoloogia tabel'!$C$1:$T$1,0),FALSE)</f>
        <v>0.9</v>
      </c>
      <c r="AM275" s="15">
        <f>VLOOKUP(AM$4,'Tüpoloogia tabel'!$C$1:$T$51,MATCH($A275,'Tüpoloogia tabel'!$C$1:$T$1,0),FALSE)</f>
        <v>0.7</v>
      </c>
      <c r="AN275" s="15">
        <f>VLOOKUP(AN$4,'Tüpoloogia tabel'!$C$1:$T$51,MATCH($A275,'Tüpoloogia tabel'!$C$1:$T$1,0),FALSE)</f>
        <v>0.7</v>
      </c>
      <c r="AO275" s="15">
        <f>VLOOKUP(AO$4,'Tüpoloogia tabel'!$C$1:$T$51,MATCH($A275,'Tüpoloogia tabel'!$C$1:$T$1,0),FALSE)</f>
        <v>1</v>
      </c>
      <c r="AP275" s="15">
        <f>VLOOKUP(AP$4,'Tüpoloogia tabel'!$C$1:$T$51,MATCH($A275,'Tüpoloogia tabel'!$C$1:$T$1,0),FALSE)</f>
        <v>2</v>
      </c>
      <c r="AQ275" s="15">
        <f>VLOOKUP(AQ$4,'Tüpoloogia tabel'!$C$1:$T$51,MATCH($A275,'Tüpoloogia tabel'!$C$1:$T$1,0),FALSE)</f>
        <v>2.899999999999999</v>
      </c>
      <c r="AR275" s="16">
        <f>VLOOKUP(AR$4,'Tüpoloogia tabel'!$C$1:$T$51,MATCH($A275,'Tüpoloogia tabel'!$C$1:$T$1,0),FALSE)</f>
        <v>1.17</v>
      </c>
      <c r="AS275" s="16">
        <f>VLOOKUP(AS$4,'Tüpoloogia tabel'!$C$1:$T$51,MATCH($A275,'Tüpoloogia tabel'!$C$1:$T$1,0),FALSE)</f>
        <v>0.49</v>
      </c>
      <c r="AT275" s="16">
        <f>VLOOKUP(AT$4,'Tüpoloogia tabel'!$C$1:$T$51,MATCH($A275,'Tüpoloogia tabel'!$C$1:$T$1,0),FALSE)</f>
        <v>0.49</v>
      </c>
      <c r="AU275" s="16">
        <f>VLOOKUP(AU$4,'Tüpoloogia tabel'!$C$1:$T$51,MATCH($A275,'Tüpoloogia tabel'!$C$1:$T$1,0),FALSE)</f>
        <v>0.15</v>
      </c>
      <c r="AV275" s="16">
        <f>VLOOKUP(AV$4,'Tüpoloogia tabel'!$C$1:$T$51,MATCH($A275,'Tüpoloogia tabel'!$C$1:$T$1,0),FALSE)</f>
        <v>0.5</v>
      </c>
      <c r="AW275" s="16">
        <f>VLOOKUP(AW$4,'Tüpoloogia tabel'!$C$1:$T$51,MATCH($A275,'Tüpoloogia tabel'!$C$1:$T$1,0),FALSE)</f>
        <v>0.77</v>
      </c>
      <c r="AX275" s="16">
        <f>VLOOKUP(AX$4,'Tüpoloogia tabel'!$C$1:$T$51,MATCH($A275,'Tüpoloogia tabel'!$C$1:$T$1,0),FALSE)</f>
        <v>1.03</v>
      </c>
      <c r="AY275" s="16">
        <f>VLOOKUP(AY$4,'Tüpoloogia tabel'!$C$1:$T$51,MATCH($A275,'Tüpoloogia tabel'!$C$1:$T$1,0),FALSE)</f>
        <v>7.0000000000000007E-2</v>
      </c>
      <c r="AZ275" s="16">
        <f>VLOOKUP(AZ$4,'Tüpoloogia tabel'!$C$1:$T$51,MATCH($A275,'Tüpoloogia tabel'!$C$1:$T$1,0),FALSE)</f>
        <v>3.2</v>
      </c>
      <c r="BA275" s="232">
        <f>VLOOKUP(BA$4,'Tüpoloogia tabel'!$C$1:$T$51,MATCH($A275,'Tüpoloogia tabel'!$C$1:$T$1,0),FALSE)</f>
        <v>0.25</v>
      </c>
      <c r="BB275" s="232">
        <f>VLOOKUP(BB$4,'Tüpoloogia tabel'!$C$1:$T$51,MATCH($A275,'Tüpoloogia tabel'!$C$1:$T$1,0),FALSE)</f>
        <v>0.5</v>
      </c>
      <c r="BC275" s="232">
        <f>VLOOKUP(BC$4,'Tüpoloogia tabel'!$C$1:$T$51,MATCH($A275,'Tüpoloogia tabel'!$C$1:$T$1,0),FALSE)</f>
        <v>0.35</v>
      </c>
      <c r="BD275" s="232">
        <f>VLOOKUP(BD$4,'Tüpoloogia tabel'!$C$1:$T$51,MATCH($A275,'Tüpoloogia tabel'!$C$1:$T$1,0),FALSE)</f>
        <v>0.25</v>
      </c>
      <c r="BE275" s="232">
        <f>VLOOKUP(BE$4,'Tüpoloogia tabel'!$C$1:$T$51,MATCH($A275,'Tüpoloogia tabel'!$C$1:$T$1,0),FALSE)</f>
        <v>0.22000000000000008</v>
      </c>
      <c r="BF275" s="16">
        <f>VLOOKUP(BF$4,'Tüpoloogia tabel'!$C$1:$T$51,MATCH($A275,'Tüpoloogia tabel'!$C$1:$T$1,0),FALSE)</f>
        <v>1.8</v>
      </c>
      <c r="BG275" s="16">
        <f>VLOOKUP(BG$4,'Tüpoloogia tabel'!$C$1:$T$51,MATCH($A275,'Tüpoloogia tabel'!$C$1:$T$1,0),FALSE)</f>
        <v>2.2000000000000002</v>
      </c>
      <c r="BH275" s="16">
        <f>VLOOKUP(BH$4,'Tüpoloogia tabel'!$C$1:$T$51,MATCH($A275,'Tüpoloogia tabel'!$C$1:$T$1,0),FALSE)</f>
        <v>1.4600000000000004</v>
      </c>
      <c r="BI275" s="16">
        <f>VLOOKUP(BI$4,'Tüpoloogia tabel'!$C$1:$T$51,MATCH($A275,'Tüpoloogia tabel'!$C$1:$T$1,0),FALSE)</f>
        <v>1.5793333333333337</v>
      </c>
      <c r="BJ275" s="16">
        <f>VLOOKUP(BJ$4,'Tüpoloogia tabel'!$C$1:$T$51,MATCH($A275,'Tüpoloogia tabel'!$C$1:$T$1,0),FALSE)</f>
        <v>0.8</v>
      </c>
      <c r="BK275" s="16">
        <f>VLOOKUP(BK$4,'Tüpoloogia tabel'!$C$1:$T$51,MATCH($A275,'Tüpoloogia tabel'!$C$1:$T$1,0),FALSE)</f>
        <v>2.0649999999999999</v>
      </c>
      <c r="BL275" s="216">
        <f t="shared" si="350"/>
        <v>2105.6112911627511</v>
      </c>
      <c r="BM275" s="1">
        <v>4</v>
      </c>
      <c r="BN275" s="1">
        <v>0</v>
      </c>
      <c r="BO275" s="1">
        <f t="shared" si="351"/>
        <v>10</v>
      </c>
      <c r="BP275" s="217">
        <f t="shared" si="352"/>
        <v>188.40666666666672</v>
      </c>
      <c r="BQ275" s="217">
        <f t="shared" ref="BQ275:BS275" si="373">BP275</f>
        <v>188.40666666666672</v>
      </c>
      <c r="BR275" s="217">
        <f t="shared" si="373"/>
        <v>188.40666666666672</v>
      </c>
      <c r="BS275" s="217">
        <f t="shared" si="373"/>
        <v>188.40666666666672</v>
      </c>
      <c r="BT275" s="217">
        <f t="shared" si="354"/>
        <v>0</v>
      </c>
      <c r="BU275" s="217">
        <f t="shared" si="355"/>
        <v>121.3829134366925</v>
      </c>
      <c r="BV275" s="217">
        <f t="shared" si="356"/>
        <v>130.48859424690474</v>
      </c>
      <c r="BW275" s="217">
        <f t="shared" si="357"/>
        <v>358.75813577040998</v>
      </c>
      <c r="BX275" s="216">
        <f t="shared" si="358"/>
        <v>7.163715830544938E-2</v>
      </c>
      <c r="BY275" s="216">
        <f t="shared" si="322"/>
        <v>86.394412916371962</v>
      </c>
      <c r="BZ275" s="216">
        <f t="shared" si="306"/>
        <v>2550.7638398495328</v>
      </c>
      <c r="CA275" s="216">
        <f t="shared" si="307"/>
        <v>2192.005704079123</v>
      </c>
      <c r="CB275" s="218">
        <f t="shared" si="359"/>
        <v>2.6845994386247773</v>
      </c>
    </row>
    <row r="276" spans="1:80" x14ac:dyDescent="0.25">
      <c r="A276" s="248" t="s">
        <v>477</v>
      </c>
      <c r="B276" s="231" t="s">
        <v>804</v>
      </c>
      <c r="C276" s="231" t="s">
        <v>463</v>
      </c>
      <c r="D276" s="249">
        <v>5</v>
      </c>
      <c r="E276" s="249">
        <v>2</v>
      </c>
      <c r="F276" s="250"/>
      <c r="G276" s="15">
        <f>(VLOOKUP(G$4,'Tüpoloogia tabel'!$C$1:$T$51,MATCH($A276,'Tüpoloogia tabel'!$C$1:$T$1,0),FALSE))*D276</f>
        <v>977.26279069767429</v>
      </c>
      <c r="H276" s="15">
        <f>(VLOOKUP(H$4,'Tüpoloogia tabel'!$C$1:$T$51,MATCH($A276,'Tüpoloogia tabel'!$C$1:$T$1,0),FALSE))*D276*E276</f>
        <v>28.070155038759694</v>
      </c>
      <c r="I276" s="15">
        <f>(VLOOKUP(I$4,'Tüpoloogia tabel'!$C$1:$T$51,MATCH($A276,'Tüpoloogia tabel'!$C$1:$T$1,0),FALSE))*D276*E276</f>
        <v>87.106330749354001</v>
      </c>
      <c r="J276" s="15">
        <f>(VLOOKUP(J$4,'Tüpoloogia tabel'!$C$1:$T$51,MATCH($A276,'Tüpoloogia tabel'!$C$1:$T$1,0),FALSE))*D276*E276</f>
        <v>1982.5239405684747</v>
      </c>
      <c r="K276" s="15">
        <f>(VLOOKUP(K$4,'Tüpoloogia tabel'!$C$1:$T$51,MATCH($A276,'Tüpoloogia tabel'!$C$1:$T$1,0),FALSE))*D276*E276</f>
        <v>1633.0225452196382</v>
      </c>
      <c r="L276" s="244">
        <f>VLOOKUP(L$4,'Tüpoloogia tabel'!$C$1:$T$51,MATCH($A276,'Tüpoloogia tabel'!$C$1:$T$1,0),FALSE)</f>
        <v>9.3023255813953494</v>
      </c>
      <c r="M276" s="228">
        <f>VLOOKUP(M$4,'Tüpoloogia tabel'!$C$1:$T$51,MATCH($A276,'Tüpoloogia tabel'!$C$1:$T$1,0),FALSE)</f>
        <v>55.813953488372093</v>
      </c>
      <c r="N276" s="228">
        <f>VLOOKUP(N$4,'Tüpoloogia tabel'!$C$1:$T$51,MATCH($A276,'Tüpoloogia tabel'!$C$1:$T$1,0),FALSE)</f>
        <v>100</v>
      </c>
      <c r="O276" s="245">
        <f>VLOOKUP(O$4,'Tüpoloogia tabel'!$C$1:$T$51,MATCH($A276,'Tüpoloogia tabel'!$C$1:$T$1,0),FALSE)</f>
        <v>0.22858037816556093</v>
      </c>
      <c r="P276" s="228">
        <f>VLOOKUP(P$4,'Tüpoloogia tabel'!$C$1:$T$51,MATCH($A276,'Tüpoloogia tabel'!$C$1:$T$1,0),FALSE)</f>
        <v>37.209302325581397</v>
      </c>
      <c r="Q276" s="335">
        <f t="shared" si="343"/>
        <v>1681.8111827956996</v>
      </c>
      <c r="R276" s="336">
        <f t="shared" si="304"/>
        <v>1277.5821466291893</v>
      </c>
      <c r="S276" s="14">
        <f t="shared" si="344"/>
        <v>977.26279069767429</v>
      </c>
      <c r="T276" s="336">
        <f t="shared" si="345"/>
        <v>977.26279069767429</v>
      </c>
      <c r="U276" s="4">
        <f t="shared" si="346"/>
        <v>19.8</v>
      </c>
      <c r="V276" s="337">
        <f t="shared" si="347"/>
        <v>384.42903616651034</v>
      </c>
      <c r="W276" s="338">
        <f t="shared" si="348"/>
        <v>2.9025639545982584</v>
      </c>
      <c r="X276" s="228">
        <f>VLOOKUP(X$4,'Tüpoloogia tabel'!$C$1:$T$51,MATCH($A276,'Tüpoloogia tabel'!$C$1:$T$1,0),FALSE)</f>
        <v>210.5</v>
      </c>
      <c r="Y276" s="228">
        <f>VLOOKUP(Y$4,'Tüpoloogia tabel'!$C$1:$T$51,MATCH($A276,'Tüpoloogia tabel'!$C$1:$T$1,0),FALSE)</f>
        <v>147.72222222222223</v>
      </c>
      <c r="Z276" s="229">
        <f>VLOOKUP(Z$4,'Tüpoloogia tabel'!$C$1:$T$51,MATCH($A276,'Tüpoloogia tabel'!$C$1:$T$1,0),FALSE)</f>
        <v>34.888888888888886</v>
      </c>
      <c r="AA276" s="235"/>
      <c r="AB276" s="235"/>
      <c r="AC276" s="15">
        <f>VLOOKUP(AC$4,'Tüpoloogia tabel'!$C$1:$T$51,MATCH($A276,'Tüpoloogia tabel'!$C$1:$T$1,0),FALSE)</f>
        <v>3.2531782945736434</v>
      </c>
      <c r="AD276" s="15">
        <f>VLOOKUP(AD$4,'Tüpoloogia tabel'!$C$1:$T$51,MATCH($A276,'Tüpoloogia tabel'!$C$1:$T$1,0),FALSE)</f>
        <v>2.5</v>
      </c>
      <c r="AE276" s="15">
        <f>VLOOKUP(AE$4,'Tüpoloogia tabel'!$C$1:$T$51,MATCH($A276,'Tüpoloogia tabel'!$C$1:$T$1,0),FALSE)</f>
        <v>2.2000000000000002</v>
      </c>
      <c r="AF276" s="15">
        <f>VLOOKUP(AF$4,'Tüpoloogia tabel'!$C$1:$T$51,MATCH($A276,'Tüpoloogia tabel'!$C$1:$T$1,0),FALSE)</f>
        <v>12.640967741935485</v>
      </c>
      <c r="AG276" s="15">
        <f>VLOOKUP(AG$4,'Tüpoloogia tabel'!$C$1:$T$51,MATCH($A276,'Tüpoloogia tabel'!$C$1:$T$1,0),FALSE)</f>
        <v>16.312473118279577</v>
      </c>
      <c r="AH276" s="15">
        <f>(VLOOKUP(AH$4,'Tüpoloogia tabel'!$C$1:$T$51,MATCH($A276,'Tüpoloogia tabel'!$C$1:$T$1,0),FALSE))*E276</f>
        <v>5</v>
      </c>
      <c r="AI276" s="15">
        <f>(VLOOKUP(AI$4,'Tüpoloogia tabel'!$C$1:$T$51,MATCH($A276,'Tüpoloogia tabel'!$C$1:$T$1,0),FALSE))*D276*E276</f>
        <v>4886.3139534883712</v>
      </c>
      <c r="AJ276" s="15">
        <f t="shared" si="349"/>
        <v>188.40666666666672</v>
      </c>
      <c r="AK276" s="15">
        <f>VLOOKUP(AK$4,'Tüpoloogia tabel'!$C$1:$T$51,MATCH($A276,'Tüpoloogia tabel'!$C$1:$T$1,0),FALSE)</f>
        <v>1</v>
      </c>
      <c r="AL276" s="15">
        <f>VLOOKUP(AL$4,'Tüpoloogia tabel'!$C$1:$T$51,MATCH($A276,'Tüpoloogia tabel'!$C$1:$T$1,0),FALSE)</f>
        <v>0.9</v>
      </c>
      <c r="AM276" s="15">
        <f>VLOOKUP(AM$4,'Tüpoloogia tabel'!$C$1:$T$51,MATCH($A276,'Tüpoloogia tabel'!$C$1:$T$1,0),FALSE)</f>
        <v>0.7</v>
      </c>
      <c r="AN276" s="15">
        <f>VLOOKUP(AN$4,'Tüpoloogia tabel'!$C$1:$T$51,MATCH($A276,'Tüpoloogia tabel'!$C$1:$T$1,0),FALSE)</f>
        <v>0.7</v>
      </c>
      <c r="AO276" s="15">
        <f>VLOOKUP(AO$4,'Tüpoloogia tabel'!$C$1:$T$51,MATCH($A276,'Tüpoloogia tabel'!$C$1:$T$1,0),FALSE)</f>
        <v>1</v>
      </c>
      <c r="AP276" s="15">
        <f>VLOOKUP(AP$4,'Tüpoloogia tabel'!$C$1:$T$51,MATCH($A276,'Tüpoloogia tabel'!$C$1:$T$1,0),FALSE)</f>
        <v>2</v>
      </c>
      <c r="AQ276" s="15">
        <f>VLOOKUP(AQ$4,'Tüpoloogia tabel'!$C$1:$T$51,MATCH($A276,'Tüpoloogia tabel'!$C$1:$T$1,0),FALSE)</f>
        <v>2.899999999999999</v>
      </c>
      <c r="AR276" s="16">
        <f>VLOOKUP(AR$4,'Tüpoloogia tabel'!$C$1:$T$51,MATCH($A276,'Tüpoloogia tabel'!$C$1:$T$1,0),FALSE)</f>
        <v>1.17</v>
      </c>
      <c r="AS276" s="16">
        <f>VLOOKUP(AS$4,'Tüpoloogia tabel'!$C$1:$T$51,MATCH($A276,'Tüpoloogia tabel'!$C$1:$T$1,0),FALSE)</f>
        <v>0.49</v>
      </c>
      <c r="AT276" s="16">
        <f>VLOOKUP(AT$4,'Tüpoloogia tabel'!$C$1:$T$51,MATCH($A276,'Tüpoloogia tabel'!$C$1:$T$1,0),FALSE)</f>
        <v>0.49</v>
      </c>
      <c r="AU276" s="16">
        <f>VLOOKUP(AU$4,'Tüpoloogia tabel'!$C$1:$T$51,MATCH($A276,'Tüpoloogia tabel'!$C$1:$T$1,0),FALSE)</f>
        <v>0.15</v>
      </c>
      <c r="AV276" s="16">
        <f>VLOOKUP(AV$4,'Tüpoloogia tabel'!$C$1:$T$51,MATCH($A276,'Tüpoloogia tabel'!$C$1:$T$1,0),FALSE)</f>
        <v>0.5</v>
      </c>
      <c r="AW276" s="16">
        <f>VLOOKUP(AW$4,'Tüpoloogia tabel'!$C$1:$T$51,MATCH($A276,'Tüpoloogia tabel'!$C$1:$T$1,0),FALSE)</f>
        <v>0.77</v>
      </c>
      <c r="AX276" s="16">
        <f>VLOOKUP(AX$4,'Tüpoloogia tabel'!$C$1:$T$51,MATCH($A276,'Tüpoloogia tabel'!$C$1:$T$1,0),FALSE)</f>
        <v>1.03</v>
      </c>
      <c r="AY276" s="16">
        <f>VLOOKUP(AY$4,'Tüpoloogia tabel'!$C$1:$T$51,MATCH($A276,'Tüpoloogia tabel'!$C$1:$T$1,0),FALSE)</f>
        <v>7.0000000000000007E-2</v>
      </c>
      <c r="AZ276" s="16">
        <f>VLOOKUP(AZ$4,'Tüpoloogia tabel'!$C$1:$T$51,MATCH($A276,'Tüpoloogia tabel'!$C$1:$T$1,0),FALSE)</f>
        <v>3.2</v>
      </c>
      <c r="BA276" s="232">
        <f>VLOOKUP(BA$4,'Tüpoloogia tabel'!$C$1:$T$51,MATCH($A276,'Tüpoloogia tabel'!$C$1:$T$1,0),FALSE)</f>
        <v>0.25</v>
      </c>
      <c r="BB276" s="232">
        <f>VLOOKUP(BB$4,'Tüpoloogia tabel'!$C$1:$T$51,MATCH($A276,'Tüpoloogia tabel'!$C$1:$T$1,0),FALSE)</f>
        <v>0.5</v>
      </c>
      <c r="BC276" s="232">
        <f>VLOOKUP(BC$4,'Tüpoloogia tabel'!$C$1:$T$51,MATCH($A276,'Tüpoloogia tabel'!$C$1:$T$1,0),FALSE)</f>
        <v>0.35</v>
      </c>
      <c r="BD276" s="232">
        <f>VLOOKUP(BD$4,'Tüpoloogia tabel'!$C$1:$T$51,MATCH($A276,'Tüpoloogia tabel'!$C$1:$T$1,0),FALSE)</f>
        <v>0.25</v>
      </c>
      <c r="BE276" s="232">
        <f>VLOOKUP(BE$4,'Tüpoloogia tabel'!$C$1:$T$51,MATCH($A276,'Tüpoloogia tabel'!$C$1:$T$1,0),FALSE)</f>
        <v>0.22000000000000008</v>
      </c>
      <c r="BF276" s="16">
        <f>VLOOKUP(BF$4,'Tüpoloogia tabel'!$C$1:$T$51,MATCH($A276,'Tüpoloogia tabel'!$C$1:$T$1,0),FALSE)</f>
        <v>1.8</v>
      </c>
      <c r="BG276" s="16">
        <f>VLOOKUP(BG$4,'Tüpoloogia tabel'!$C$1:$T$51,MATCH($A276,'Tüpoloogia tabel'!$C$1:$T$1,0),FALSE)</f>
        <v>2.2000000000000002</v>
      </c>
      <c r="BH276" s="16">
        <f>VLOOKUP(BH$4,'Tüpoloogia tabel'!$C$1:$T$51,MATCH($A276,'Tüpoloogia tabel'!$C$1:$T$1,0),FALSE)</f>
        <v>1.4600000000000004</v>
      </c>
      <c r="BI276" s="16">
        <f>VLOOKUP(BI$4,'Tüpoloogia tabel'!$C$1:$T$51,MATCH($A276,'Tüpoloogia tabel'!$C$1:$T$1,0),FALSE)</f>
        <v>1.5793333333333337</v>
      </c>
      <c r="BJ276" s="16">
        <f>VLOOKUP(BJ$4,'Tüpoloogia tabel'!$C$1:$T$51,MATCH($A276,'Tüpoloogia tabel'!$C$1:$T$1,0),FALSE)</f>
        <v>0.8</v>
      </c>
      <c r="BK276" s="16">
        <f>VLOOKUP(BK$4,'Tüpoloogia tabel'!$C$1:$T$51,MATCH($A276,'Tüpoloogia tabel'!$C$1:$T$1,0),FALSE)</f>
        <v>2.0649999999999999</v>
      </c>
      <c r="BL276" s="216">
        <f t="shared" si="350"/>
        <v>3611.2177804618377</v>
      </c>
      <c r="BM276" s="1">
        <v>4</v>
      </c>
      <c r="BN276" s="1">
        <v>0</v>
      </c>
      <c r="BO276" s="1">
        <f t="shared" si="351"/>
        <v>20</v>
      </c>
      <c r="BP276" s="217">
        <f t="shared" si="352"/>
        <v>188.40666666666672</v>
      </c>
      <c r="BQ276" s="217">
        <f t="shared" ref="BQ276:BS276" si="374">BP276</f>
        <v>188.40666666666672</v>
      </c>
      <c r="BR276" s="217">
        <f t="shared" si="374"/>
        <v>188.40666666666672</v>
      </c>
      <c r="BS276" s="217">
        <f t="shared" si="374"/>
        <v>188.40666666666672</v>
      </c>
      <c r="BT276" s="217">
        <f t="shared" si="354"/>
        <v>188.40666666666672</v>
      </c>
      <c r="BU276" s="217">
        <f t="shared" si="355"/>
        <v>460.53165374677002</v>
      </c>
      <c r="BV276" s="217">
        <f t="shared" si="356"/>
        <v>506.71978115820224</v>
      </c>
      <c r="BW276" s="217">
        <f t="shared" si="357"/>
        <v>891.19065470691407</v>
      </c>
      <c r="BX276" s="216">
        <f t="shared" si="358"/>
        <v>0.19696844248099069</v>
      </c>
      <c r="BY276" s="216">
        <f t="shared" si="322"/>
        <v>237.54394163207476</v>
      </c>
      <c r="BZ276" s="216">
        <f t="shared" si="306"/>
        <v>4739.9523768008266</v>
      </c>
      <c r="CA276" s="216">
        <f t="shared" si="307"/>
        <v>3848.7617220939123</v>
      </c>
      <c r="CB276" s="218">
        <f t="shared" si="359"/>
        <v>2.3568331823467026</v>
      </c>
    </row>
    <row r="277" spans="1:80" x14ac:dyDescent="0.25">
      <c r="A277" s="248" t="s">
        <v>477</v>
      </c>
      <c r="B277" s="231" t="s">
        <v>805</v>
      </c>
      <c r="C277" s="231" t="s">
        <v>463</v>
      </c>
      <c r="D277" s="249">
        <v>5</v>
      </c>
      <c r="E277" s="249">
        <v>3</v>
      </c>
      <c r="F277" s="250"/>
      <c r="G277" s="15">
        <f>(VLOOKUP(G$4,'Tüpoloogia tabel'!$C$1:$T$51,MATCH($A277,'Tüpoloogia tabel'!$C$1:$T$1,0),FALSE))*D277</f>
        <v>977.26279069767429</v>
      </c>
      <c r="H277" s="15">
        <f>(VLOOKUP(H$4,'Tüpoloogia tabel'!$C$1:$T$51,MATCH($A277,'Tüpoloogia tabel'!$C$1:$T$1,0),FALSE))*D277*E277</f>
        <v>42.105232558139541</v>
      </c>
      <c r="I277" s="15">
        <f>(VLOOKUP(I$4,'Tüpoloogia tabel'!$C$1:$T$51,MATCH($A277,'Tüpoloogia tabel'!$C$1:$T$1,0),FALSE))*D277*E277</f>
        <v>130.65949612403099</v>
      </c>
      <c r="J277" s="15">
        <f>(VLOOKUP(J$4,'Tüpoloogia tabel'!$C$1:$T$51,MATCH($A277,'Tüpoloogia tabel'!$C$1:$T$1,0),FALSE))*D277*E277</f>
        <v>2973.7859108527118</v>
      </c>
      <c r="K277" s="15">
        <f>(VLOOKUP(K$4,'Tüpoloogia tabel'!$C$1:$T$51,MATCH($A277,'Tüpoloogia tabel'!$C$1:$T$1,0),FALSE))*D277*E277</f>
        <v>2449.5338178294573</v>
      </c>
      <c r="L277" s="244">
        <f>VLOOKUP(L$4,'Tüpoloogia tabel'!$C$1:$T$51,MATCH($A277,'Tüpoloogia tabel'!$C$1:$T$1,0),FALSE)</f>
        <v>9.3023255813953494</v>
      </c>
      <c r="M277" s="228">
        <f>VLOOKUP(M$4,'Tüpoloogia tabel'!$C$1:$T$51,MATCH($A277,'Tüpoloogia tabel'!$C$1:$T$1,0),FALSE)</f>
        <v>55.813953488372093</v>
      </c>
      <c r="N277" s="228">
        <f>VLOOKUP(N$4,'Tüpoloogia tabel'!$C$1:$T$51,MATCH($A277,'Tüpoloogia tabel'!$C$1:$T$1,0),FALSE)</f>
        <v>100</v>
      </c>
      <c r="O277" s="245">
        <f>VLOOKUP(O$4,'Tüpoloogia tabel'!$C$1:$T$51,MATCH($A277,'Tüpoloogia tabel'!$C$1:$T$1,0),FALSE)</f>
        <v>0.22858037816556093</v>
      </c>
      <c r="P277" s="228">
        <f>VLOOKUP(P$4,'Tüpoloogia tabel'!$C$1:$T$51,MATCH($A277,'Tüpoloogia tabel'!$C$1:$T$1,0),FALSE)</f>
        <v>37.209302325581397</v>
      </c>
      <c r="Q277" s="335">
        <f t="shared" si="343"/>
        <v>3746.1522580645178</v>
      </c>
      <c r="R277" s="336">
        <f t="shared" si="304"/>
        <v>2870.0553582503603</v>
      </c>
      <c r="S277" s="14">
        <f t="shared" si="344"/>
        <v>977.26279069767429</v>
      </c>
      <c r="T277" s="336">
        <f t="shared" si="345"/>
        <v>977.26279069767429</v>
      </c>
      <c r="U277" s="4">
        <f t="shared" si="346"/>
        <v>19.8</v>
      </c>
      <c r="V277" s="337">
        <f t="shared" si="347"/>
        <v>856.29689981415743</v>
      </c>
      <c r="W277" s="338">
        <f t="shared" si="348"/>
        <v>3.3768523311835548</v>
      </c>
      <c r="X277" s="228">
        <f>VLOOKUP(X$4,'Tüpoloogia tabel'!$C$1:$T$51,MATCH($A277,'Tüpoloogia tabel'!$C$1:$T$1,0),FALSE)</f>
        <v>210.5</v>
      </c>
      <c r="Y277" s="228">
        <f>VLOOKUP(Y$4,'Tüpoloogia tabel'!$C$1:$T$51,MATCH($A277,'Tüpoloogia tabel'!$C$1:$T$1,0),FALSE)</f>
        <v>147.72222222222223</v>
      </c>
      <c r="Z277" s="229">
        <f>VLOOKUP(Z$4,'Tüpoloogia tabel'!$C$1:$T$51,MATCH($A277,'Tüpoloogia tabel'!$C$1:$T$1,0),FALSE)</f>
        <v>34.888888888888886</v>
      </c>
      <c r="AA277" s="235"/>
      <c r="AB277" s="235"/>
      <c r="AC277" s="15">
        <f>VLOOKUP(AC$4,'Tüpoloogia tabel'!$C$1:$T$51,MATCH($A277,'Tüpoloogia tabel'!$C$1:$T$1,0),FALSE)</f>
        <v>3.2531782945736434</v>
      </c>
      <c r="AD277" s="15">
        <f>VLOOKUP(AD$4,'Tüpoloogia tabel'!$C$1:$T$51,MATCH($A277,'Tüpoloogia tabel'!$C$1:$T$1,0),FALSE)</f>
        <v>2.5</v>
      </c>
      <c r="AE277" s="15">
        <f>VLOOKUP(AE$4,'Tüpoloogia tabel'!$C$1:$T$51,MATCH($A277,'Tüpoloogia tabel'!$C$1:$T$1,0),FALSE)</f>
        <v>2.2000000000000002</v>
      </c>
      <c r="AF277" s="15">
        <f>VLOOKUP(AF$4,'Tüpoloogia tabel'!$C$1:$T$51,MATCH($A277,'Tüpoloogia tabel'!$C$1:$T$1,0),FALSE)</f>
        <v>12.640967741935485</v>
      </c>
      <c r="AG277" s="15">
        <f>VLOOKUP(AG$4,'Tüpoloogia tabel'!$C$1:$T$51,MATCH($A277,'Tüpoloogia tabel'!$C$1:$T$1,0),FALSE)</f>
        <v>16.312473118279577</v>
      </c>
      <c r="AH277" s="15">
        <f>(VLOOKUP(AH$4,'Tüpoloogia tabel'!$C$1:$T$51,MATCH($A277,'Tüpoloogia tabel'!$C$1:$T$1,0),FALSE))*E277</f>
        <v>7.5</v>
      </c>
      <c r="AI277" s="15">
        <f>(VLOOKUP(AI$4,'Tüpoloogia tabel'!$C$1:$T$51,MATCH($A277,'Tüpoloogia tabel'!$C$1:$T$1,0),FALSE))*D277*E277</f>
        <v>7329.4709302325573</v>
      </c>
      <c r="AJ277" s="15">
        <f t="shared" si="349"/>
        <v>188.40666666666672</v>
      </c>
      <c r="AK277" s="15">
        <f>VLOOKUP(AK$4,'Tüpoloogia tabel'!$C$1:$T$51,MATCH($A277,'Tüpoloogia tabel'!$C$1:$T$1,0),FALSE)</f>
        <v>1</v>
      </c>
      <c r="AL277" s="15">
        <f>VLOOKUP(AL$4,'Tüpoloogia tabel'!$C$1:$T$51,MATCH($A277,'Tüpoloogia tabel'!$C$1:$T$1,0),FALSE)</f>
        <v>0.9</v>
      </c>
      <c r="AM277" s="15">
        <f>VLOOKUP(AM$4,'Tüpoloogia tabel'!$C$1:$T$51,MATCH($A277,'Tüpoloogia tabel'!$C$1:$T$1,0),FALSE)</f>
        <v>0.7</v>
      </c>
      <c r="AN277" s="15">
        <f>VLOOKUP(AN$4,'Tüpoloogia tabel'!$C$1:$T$51,MATCH($A277,'Tüpoloogia tabel'!$C$1:$T$1,0),FALSE)</f>
        <v>0.7</v>
      </c>
      <c r="AO277" s="15">
        <f>VLOOKUP(AO$4,'Tüpoloogia tabel'!$C$1:$T$51,MATCH($A277,'Tüpoloogia tabel'!$C$1:$T$1,0),FALSE)</f>
        <v>1</v>
      </c>
      <c r="AP277" s="15">
        <f>VLOOKUP(AP$4,'Tüpoloogia tabel'!$C$1:$T$51,MATCH($A277,'Tüpoloogia tabel'!$C$1:$T$1,0),FALSE)</f>
        <v>2</v>
      </c>
      <c r="AQ277" s="15">
        <f>VLOOKUP(AQ$4,'Tüpoloogia tabel'!$C$1:$T$51,MATCH($A277,'Tüpoloogia tabel'!$C$1:$T$1,0),FALSE)</f>
        <v>2.899999999999999</v>
      </c>
      <c r="AR277" s="16">
        <f>VLOOKUP(AR$4,'Tüpoloogia tabel'!$C$1:$T$51,MATCH($A277,'Tüpoloogia tabel'!$C$1:$T$1,0),FALSE)</f>
        <v>1.17</v>
      </c>
      <c r="AS277" s="16">
        <f>VLOOKUP(AS$4,'Tüpoloogia tabel'!$C$1:$T$51,MATCH($A277,'Tüpoloogia tabel'!$C$1:$T$1,0),FALSE)</f>
        <v>0.49</v>
      </c>
      <c r="AT277" s="16">
        <f>VLOOKUP(AT$4,'Tüpoloogia tabel'!$C$1:$T$51,MATCH($A277,'Tüpoloogia tabel'!$C$1:$T$1,0),FALSE)</f>
        <v>0.49</v>
      </c>
      <c r="AU277" s="16">
        <f>VLOOKUP(AU$4,'Tüpoloogia tabel'!$C$1:$T$51,MATCH($A277,'Tüpoloogia tabel'!$C$1:$T$1,0),FALSE)</f>
        <v>0.15</v>
      </c>
      <c r="AV277" s="16">
        <f>VLOOKUP(AV$4,'Tüpoloogia tabel'!$C$1:$T$51,MATCH($A277,'Tüpoloogia tabel'!$C$1:$T$1,0),FALSE)</f>
        <v>0.5</v>
      </c>
      <c r="AW277" s="16">
        <f>VLOOKUP(AW$4,'Tüpoloogia tabel'!$C$1:$T$51,MATCH($A277,'Tüpoloogia tabel'!$C$1:$T$1,0),FALSE)</f>
        <v>0.77</v>
      </c>
      <c r="AX277" s="16">
        <f>VLOOKUP(AX$4,'Tüpoloogia tabel'!$C$1:$T$51,MATCH($A277,'Tüpoloogia tabel'!$C$1:$T$1,0),FALSE)</f>
        <v>1.03</v>
      </c>
      <c r="AY277" s="16">
        <f>VLOOKUP(AY$4,'Tüpoloogia tabel'!$C$1:$T$51,MATCH($A277,'Tüpoloogia tabel'!$C$1:$T$1,0),FALSE)</f>
        <v>7.0000000000000007E-2</v>
      </c>
      <c r="AZ277" s="16">
        <f>VLOOKUP(AZ$4,'Tüpoloogia tabel'!$C$1:$T$51,MATCH($A277,'Tüpoloogia tabel'!$C$1:$T$1,0),FALSE)</f>
        <v>3.2</v>
      </c>
      <c r="BA277" s="232">
        <f>VLOOKUP(BA$4,'Tüpoloogia tabel'!$C$1:$T$51,MATCH($A277,'Tüpoloogia tabel'!$C$1:$T$1,0),FALSE)</f>
        <v>0.25</v>
      </c>
      <c r="BB277" s="232">
        <f>VLOOKUP(BB$4,'Tüpoloogia tabel'!$C$1:$T$51,MATCH($A277,'Tüpoloogia tabel'!$C$1:$T$1,0),FALSE)</f>
        <v>0.5</v>
      </c>
      <c r="BC277" s="232">
        <f>VLOOKUP(BC$4,'Tüpoloogia tabel'!$C$1:$T$51,MATCH($A277,'Tüpoloogia tabel'!$C$1:$T$1,0),FALSE)</f>
        <v>0.35</v>
      </c>
      <c r="BD277" s="232">
        <f>VLOOKUP(BD$4,'Tüpoloogia tabel'!$C$1:$T$51,MATCH($A277,'Tüpoloogia tabel'!$C$1:$T$1,0),FALSE)</f>
        <v>0.25</v>
      </c>
      <c r="BE277" s="232">
        <f>VLOOKUP(BE$4,'Tüpoloogia tabel'!$C$1:$T$51,MATCH($A277,'Tüpoloogia tabel'!$C$1:$T$1,0),FALSE)</f>
        <v>0.22000000000000008</v>
      </c>
      <c r="BF277" s="16">
        <f>VLOOKUP(BF$4,'Tüpoloogia tabel'!$C$1:$T$51,MATCH($A277,'Tüpoloogia tabel'!$C$1:$T$1,0),FALSE)</f>
        <v>1.8</v>
      </c>
      <c r="BG277" s="16">
        <f>VLOOKUP(BG$4,'Tüpoloogia tabel'!$C$1:$T$51,MATCH($A277,'Tüpoloogia tabel'!$C$1:$T$1,0),FALSE)</f>
        <v>2.2000000000000002</v>
      </c>
      <c r="BH277" s="16">
        <f>VLOOKUP(BH$4,'Tüpoloogia tabel'!$C$1:$T$51,MATCH($A277,'Tüpoloogia tabel'!$C$1:$T$1,0),FALSE)</f>
        <v>1.4600000000000004</v>
      </c>
      <c r="BI277" s="16">
        <f>VLOOKUP(BI$4,'Tüpoloogia tabel'!$C$1:$T$51,MATCH($A277,'Tüpoloogia tabel'!$C$1:$T$1,0),FALSE)</f>
        <v>1.5793333333333337</v>
      </c>
      <c r="BJ277" s="16">
        <f>VLOOKUP(BJ$4,'Tüpoloogia tabel'!$C$1:$T$51,MATCH($A277,'Tüpoloogia tabel'!$C$1:$T$1,0),FALSE)</f>
        <v>0.8</v>
      </c>
      <c r="BK277" s="16">
        <f>VLOOKUP(BK$4,'Tüpoloogia tabel'!$C$1:$T$51,MATCH($A277,'Tüpoloogia tabel'!$C$1:$T$1,0),FALSE)</f>
        <v>2.0649999999999999</v>
      </c>
      <c r="BL277" s="216">
        <f t="shared" si="350"/>
        <v>6100.2399330135377</v>
      </c>
      <c r="BM277" s="1">
        <v>4</v>
      </c>
      <c r="BN277" s="1">
        <v>0</v>
      </c>
      <c r="BO277" s="1">
        <f t="shared" si="351"/>
        <v>30</v>
      </c>
      <c r="BP277" s="217">
        <f t="shared" si="352"/>
        <v>188.40666666666672</v>
      </c>
      <c r="BQ277" s="217">
        <f t="shared" ref="BQ277:BS277" si="375">BP277</f>
        <v>188.40666666666672</v>
      </c>
      <c r="BR277" s="217">
        <f t="shared" si="375"/>
        <v>188.40666666666672</v>
      </c>
      <c r="BS277" s="217">
        <f t="shared" si="375"/>
        <v>188.40666666666672</v>
      </c>
      <c r="BT277" s="217">
        <f t="shared" si="354"/>
        <v>376.81333333333345</v>
      </c>
      <c r="BU277" s="217">
        <f t="shared" si="355"/>
        <v>1017.4462209302326</v>
      </c>
      <c r="BV277" s="217">
        <f t="shared" si="356"/>
        <v>1128.6935607338924</v>
      </c>
      <c r="BW277" s="217">
        <f t="shared" si="357"/>
        <v>1665.1239568095123</v>
      </c>
      <c r="BX277" s="216">
        <f t="shared" si="358"/>
        <v>0.41985911544552812</v>
      </c>
      <c r="BY277" s="216">
        <f t="shared" si="322"/>
        <v>506.35009322730684</v>
      </c>
      <c r="BZ277" s="216">
        <f t="shared" si="306"/>
        <v>8271.7139830503565</v>
      </c>
      <c r="CA277" s="216">
        <f t="shared" si="307"/>
        <v>6606.590026240845</v>
      </c>
      <c r="CB277" s="218">
        <f t="shared" si="359"/>
        <v>2.6970805539214697</v>
      </c>
    </row>
    <row r="278" spans="1:80" x14ac:dyDescent="0.25">
      <c r="A278" s="248" t="s">
        <v>477</v>
      </c>
      <c r="B278" s="231" t="s">
        <v>806</v>
      </c>
      <c r="C278" s="231" t="s">
        <v>463</v>
      </c>
      <c r="D278" s="249">
        <v>5</v>
      </c>
      <c r="E278" s="249">
        <v>4</v>
      </c>
      <c r="F278" s="250"/>
      <c r="G278" s="15">
        <f>(VLOOKUP(G$4,'Tüpoloogia tabel'!$C$1:$T$51,MATCH($A278,'Tüpoloogia tabel'!$C$1:$T$1,0),FALSE))*D278</f>
        <v>977.26279069767429</v>
      </c>
      <c r="H278" s="15">
        <f>(VLOOKUP(H$4,'Tüpoloogia tabel'!$C$1:$T$51,MATCH($A278,'Tüpoloogia tabel'!$C$1:$T$1,0),FALSE))*D278*E278</f>
        <v>56.140310077519388</v>
      </c>
      <c r="I278" s="15">
        <f>(VLOOKUP(I$4,'Tüpoloogia tabel'!$C$1:$T$51,MATCH($A278,'Tüpoloogia tabel'!$C$1:$T$1,0),FALSE))*D278*E278</f>
        <v>174.212661498708</v>
      </c>
      <c r="J278" s="15">
        <f>(VLOOKUP(J$4,'Tüpoloogia tabel'!$C$1:$T$51,MATCH($A278,'Tüpoloogia tabel'!$C$1:$T$1,0),FALSE))*D278*E278</f>
        <v>3965.0478811369494</v>
      </c>
      <c r="K278" s="15">
        <f>(VLOOKUP(K$4,'Tüpoloogia tabel'!$C$1:$T$51,MATCH($A278,'Tüpoloogia tabel'!$C$1:$T$1,0),FALSE))*D278*E278</f>
        <v>3266.0450904392765</v>
      </c>
      <c r="L278" s="244">
        <f>VLOOKUP(L$4,'Tüpoloogia tabel'!$C$1:$T$51,MATCH($A278,'Tüpoloogia tabel'!$C$1:$T$1,0),FALSE)</f>
        <v>9.3023255813953494</v>
      </c>
      <c r="M278" s="228">
        <f>VLOOKUP(M$4,'Tüpoloogia tabel'!$C$1:$T$51,MATCH($A278,'Tüpoloogia tabel'!$C$1:$T$1,0),FALSE)</f>
        <v>55.813953488372093</v>
      </c>
      <c r="N278" s="228">
        <f>VLOOKUP(N$4,'Tüpoloogia tabel'!$C$1:$T$51,MATCH($A278,'Tüpoloogia tabel'!$C$1:$T$1,0),FALSE)</f>
        <v>100</v>
      </c>
      <c r="O278" s="245">
        <f>VLOOKUP(O$4,'Tüpoloogia tabel'!$C$1:$T$51,MATCH($A278,'Tüpoloogia tabel'!$C$1:$T$1,0),FALSE)</f>
        <v>0.22858037816556093</v>
      </c>
      <c r="P278" s="228">
        <f>VLOOKUP(P$4,'Tüpoloogia tabel'!$C$1:$T$51,MATCH($A278,'Tüpoloogia tabel'!$C$1:$T$1,0),FALSE)</f>
        <v>37.209302325581397</v>
      </c>
      <c r="Q278" s="335">
        <f t="shared" si="343"/>
        <v>6626.1169892473145</v>
      </c>
      <c r="R278" s="336">
        <f t="shared" si="304"/>
        <v>5091.7166620759153</v>
      </c>
      <c r="S278" s="14">
        <f t="shared" si="344"/>
        <v>977.26279069767429</v>
      </c>
      <c r="T278" s="336">
        <f t="shared" si="345"/>
        <v>977.26279069767429</v>
      </c>
      <c r="U278" s="4">
        <f t="shared" si="346"/>
        <v>19.8</v>
      </c>
      <c r="V278" s="337">
        <f t="shared" si="347"/>
        <v>1514.6003271713992</v>
      </c>
      <c r="W278" s="338">
        <f t="shared" si="348"/>
        <v>4.0012668966393532</v>
      </c>
      <c r="X278" s="228">
        <f>VLOOKUP(X$4,'Tüpoloogia tabel'!$C$1:$T$51,MATCH($A278,'Tüpoloogia tabel'!$C$1:$T$1,0),FALSE)</f>
        <v>210.5</v>
      </c>
      <c r="Y278" s="228">
        <f>VLOOKUP(Y$4,'Tüpoloogia tabel'!$C$1:$T$51,MATCH($A278,'Tüpoloogia tabel'!$C$1:$T$1,0),FALSE)</f>
        <v>147.72222222222223</v>
      </c>
      <c r="Z278" s="229">
        <f>VLOOKUP(Z$4,'Tüpoloogia tabel'!$C$1:$T$51,MATCH($A278,'Tüpoloogia tabel'!$C$1:$T$1,0),FALSE)</f>
        <v>34.888888888888886</v>
      </c>
      <c r="AA278" s="235"/>
      <c r="AB278" s="235"/>
      <c r="AC278" s="15">
        <f>VLOOKUP(AC$4,'Tüpoloogia tabel'!$C$1:$T$51,MATCH($A278,'Tüpoloogia tabel'!$C$1:$T$1,0),FALSE)</f>
        <v>3.2531782945736434</v>
      </c>
      <c r="AD278" s="15">
        <f>VLOOKUP(AD$4,'Tüpoloogia tabel'!$C$1:$T$51,MATCH($A278,'Tüpoloogia tabel'!$C$1:$T$1,0),FALSE)</f>
        <v>2.5</v>
      </c>
      <c r="AE278" s="15">
        <f>VLOOKUP(AE$4,'Tüpoloogia tabel'!$C$1:$T$51,MATCH($A278,'Tüpoloogia tabel'!$C$1:$T$1,0),FALSE)</f>
        <v>2.2000000000000002</v>
      </c>
      <c r="AF278" s="15">
        <f>VLOOKUP(AF$4,'Tüpoloogia tabel'!$C$1:$T$51,MATCH($A278,'Tüpoloogia tabel'!$C$1:$T$1,0),FALSE)</f>
        <v>12.640967741935485</v>
      </c>
      <c r="AG278" s="15">
        <f>VLOOKUP(AG$4,'Tüpoloogia tabel'!$C$1:$T$51,MATCH($A278,'Tüpoloogia tabel'!$C$1:$T$1,0),FALSE)</f>
        <v>16.312473118279577</v>
      </c>
      <c r="AH278" s="15">
        <f>(VLOOKUP(AH$4,'Tüpoloogia tabel'!$C$1:$T$51,MATCH($A278,'Tüpoloogia tabel'!$C$1:$T$1,0),FALSE))*E278</f>
        <v>10</v>
      </c>
      <c r="AI278" s="15">
        <f>(VLOOKUP(AI$4,'Tüpoloogia tabel'!$C$1:$T$51,MATCH($A278,'Tüpoloogia tabel'!$C$1:$T$1,0),FALSE))*D278*E278</f>
        <v>9772.6279069767425</v>
      </c>
      <c r="AJ278" s="15">
        <f t="shared" si="349"/>
        <v>188.40666666666672</v>
      </c>
      <c r="AK278" s="15">
        <f>VLOOKUP(AK$4,'Tüpoloogia tabel'!$C$1:$T$51,MATCH($A278,'Tüpoloogia tabel'!$C$1:$T$1,0),FALSE)</f>
        <v>1</v>
      </c>
      <c r="AL278" s="15">
        <f>VLOOKUP(AL$4,'Tüpoloogia tabel'!$C$1:$T$51,MATCH($A278,'Tüpoloogia tabel'!$C$1:$T$1,0),FALSE)</f>
        <v>0.9</v>
      </c>
      <c r="AM278" s="15">
        <f>VLOOKUP(AM$4,'Tüpoloogia tabel'!$C$1:$T$51,MATCH($A278,'Tüpoloogia tabel'!$C$1:$T$1,0),FALSE)</f>
        <v>0.7</v>
      </c>
      <c r="AN278" s="15">
        <f>VLOOKUP(AN$4,'Tüpoloogia tabel'!$C$1:$T$51,MATCH($A278,'Tüpoloogia tabel'!$C$1:$T$1,0),FALSE)</f>
        <v>0.7</v>
      </c>
      <c r="AO278" s="15">
        <f>VLOOKUP(AO$4,'Tüpoloogia tabel'!$C$1:$T$51,MATCH($A278,'Tüpoloogia tabel'!$C$1:$T$1,0),FALSE)</f>
        <v>1</v>
      </c>
      <c r="AP278" s="15">
        <f>VLOOKUP(AP$4,'Tüpoloogia tabel'!$C$1:$T$51,MATCH($A278,'Tüpoloogia tabel'!$C$1:$T$1,0),FALSE)</f>
        <v>2</v>
      </c>
      <c r="AQ278" s="15">
        <f>VLOOKUP(AQ$4,'Tüpoloogia tabel'!$C$1:$T$51,MATCH($A278,'Tüpoloogia tabel'!$C$1:$T$1,0),FALSE)</f>
        <v>2.899999999999999</v>
      </c>
      <c r="AR278" s="16">
        <f>VLOOKUP(AR$4,'Tüpoloogia tabel'!$C$1:$T$51,MATCH($A278,'Tüpoloogia tabel'!$C$1:$T$1,0),FALSE)</f>
        <v>1.17</v>
      </c>
      <c r="AS278" s="16">
        <f>VLOOKUP(AS$4,'Tüpoloogia tabel'!$C$1:$T$51,MATCH($A278,'Tüpoloogia tabel'!$C$1:$T$1,0),FALSE)</f>
        <v>0.49</v>
      </c>
      <c r="AT278" s="16">
        <f>VLOOKUP(AT$4,'Tüpoloogia tabel'!$C$1:$T$51,MATCH($A278,'Tüpoloogia tabel'!$C$1:$T$1,0),FALSE)</f>
        <v>0.49</v>
      </c>
      <c r="AU278" s="16">
        <f>VLOOKUP(AU$4,'Tüpoloogia tabel'!$C$1:$T$51,MATCH($A278,'Tüpoloogia tabel'!$C$1:$T$1,0),FALSE)</f>
        <v>0.15</v>
      </c>
      <c r="AV278" s="16">
        <f>VLOOKUP(AV$4,'Tüpoloogia tabel'!$C$1:$T$51,MATCH($A278,'Tüpoloogia tabel'!$C$1:$T$1,0),FALSE)</f>
        <v>0.5</v>
      </c>
      <c r="AW278" s="16">
        <f>VLOOKUP(AW$4,'Tüpoloogia tabel'!$C$1:$T$51,MATCH($A278,'Tüpoloogia tabel'!$C$1:$T$1,0),FALSE)</f>
        <v>0.77</v>
      </c>
      <c r="AX278" s="16">
        <f>VLOOKUP(AX$4,'Tüpoloogia tabel'!$C$1:$T$51,MATCH($A278,'Tüpoloogia tabel'!$C$1:$T$1,0),FALSE)</f>
        <v>1.03</v>
      </c>
      <c r="AY278" s="16">
        <f>VLOOKUP(AY$4,'Tüpoloogia tabel'!$C$1:$T$51,MATCH($A278,'Tüpoloogia tabel'!$C$1:$T$1,0),FALSE)</f>
        <v>7.0000000000000007E-2</v>
      </c>
      <c r="AZ278" s="16">
        <f>VLOOKUP(AZ$4,'Tüpoloogia tabel'!$C$1:$T$51,MATCH($A278,'Tüpoloogia tabel'!$C$1:$T$1,0),FALSE)</f>
        <v>3.2</v>
      </c>
      <c r="BA278" s="232">
        <f>VLOOKUP(BA$4,'Tüpoloogia tabel'!$C$1:$T$51,MATCH($A278,'Tüpoloogia tabel'!$C$1:$T$1,0),FALSE)</f>
        <v>0.25</v>
      </c>
      <c r="BB278" s="232">
        <f>VLOOKUP(BB$4,'Tüpoloogia tabel'!$C$1:$T$51,MATCH($A278,'Tüpoloogia tabel'!$C$1:$T$1,0),FALSE)</f>
        <v>0.5</v>
      </c>
      <c r="BC278" s="232">
        <f>VLOOKUP(BC$4,'Tüpoloogia tabel'!$C$1:$T$51,MATCH($A278,'Tüpoloogia tabel'!$C$1:$T$1,0),FALSE)</f>
        <v>0.35</v>
      </c>
      <c r="BD278" s="232">
        <f>VLOOKUP(BD$4,'Tüpoloogia tabel'!$C$1:$T$51,MATCH($A278,'Tüpoloogia tabel'!$C$1:$T$1,0),FALSE)</f>
        <v>0.25</v>
      </c>
      <c r="BE278" s="232">
        <f>VLOOKUP(BE$4,'Tüpoloogia tabel'!$C$1:$T$51,MATCH($A278,'Tüpoloogia tabel'!$C$1:$T$1,0),FALSE)</f>
        <v>0.22000000000000008</v>
      </c>
      <c r="BF278" s="16">
        <f>VLOOKUP(BF$4,'Tüpoloogia tabel'!$C$1:$T$51,MATCH($A278,'Tüpoloogia tabel'!$C$1:$T$1,0),FALSE)</f>
        <v>1.8</v>
      </c>
      <c r="BG278" s="16">
        <f>VLOOKUP(BG$4,'Tüpoloogia tabel'!$C$1:$T$51,MATCH($A278,'Tüpoloogia tabel'!$C$1:$T$1,0),FALSE)</f>
        <v>2.2000000000000002</v>
      </c>
      <c r="BH278" s="16">
        <f>VLOOKUP(BH$4,'Tüpoloogia tabel'!$C$1:$T$51,MATCH($A278,'Tüpoloogia tabel'!$C$1:$T$1,0),FALSE)</f>
        <v>1.4600000000000004</v>
      </c>
      <c r="BI278" s="16">
        <f>VLOOKUP(BI$4,'Tüpoloogia tabel'!$C$1:$T$51,MATCH($A278,'Tüpoloogia tabel'!$C$1:$T$1,0),FALSE)</f>
        <v>1.5793333333333337</v>
      </c>
      <c r="BJ278" s="16">
        <f>VLOOKUP(BJ$4,'Tüpoloogia tabel'!$C$1:$T$51,MATCH($A278,'Tüpoloogia tabel'!$C$1:$T$1,0),FALSE)</f>
        <v>0.8</v>
      </c>
      <c r="BK278" s="16">
        <f>VLOOKUP(BK$4,'Tüpoloogia tabel'!$C$1:$T$51,MATCH($A278,'Tüpoloogia tabel'!$C$1:$T$1,0),FALSE)</f>
        <v>2.0649999999999999</v>
      </c>
      <c r="BL278" s="216">
        <f t="shared" si="350"/>
        <v>9572.6777488178523</v>
      </c>
      <c r="BM278" s="1">
        <v>4</v>
      </c>
      <c r="BN278" s="1">
        <v>0</v>
      </c>
      <c r="BO278" s="1">
        <f t="shared" si="351"/>
        <v>40</v>
      </c>
      <c r="BP278" s="217">
        <f t="shared" si="352"/>
        <v>188.40666666666672</v>
      </c>
      <c r="BQ278" s="217">
        <f t="shared" ref="BQ278:BS278" si="376">BP278</f>
        <v>188.40666666666672</v>
      </c>
      <c r="BR278" s="217">
        <f t="shared" si="376"/>
        <v>188.40666666666672</v>
      </c>
      <c r="BS278" s="217">
        <f t="shared" si="376"/>
        <v>188.40666666666672</v>
      </c>
      <c r="BT278" s="217">
        <f t="shared" si="354"/>
        <v>565.22000000000014</v>
      </c>
      <c r="BU278" s="217">
        <f t="shared" si="355"/>
        <v>1792.1266149870801</v>
      </c>
      <c r="BV278" s="217">
        <f t="shared" si="356"/>
        <v>1996.4099329739754</v>
      </c>
      <c r="BW278" s="217">
        <f t="shared" si="357"/>
        <v>2680.5580420782048</v>
      </c>
      <c r="BX278" s="216">
        <f t="shared" si="358"/>
        <v>0.67585598043955464</v>
      </c>
      <c r="BY278" s="216">
        <f t="shared" si="322"/>
        <v>815.08231241010287</v>
      </c>
      <c r="BZ278" s="216">
        <f t="shared" si="306"/>
        <v>13068.318103306159</v>
      </c>
      <c r="CA278" s="216">
        <f t="shared" si="307"/>
        <v>10387.760061227955</v>
      </c>
      <c r="CB278" s="218">
        <f t="shared" si="359"/>
        <v>3.1805317359629051</v>
      </c>
    </row>
    <row r="279" spans="1:80" x14ac:dyDescent="0.25">
      <c r="A279" s="248" t="s">
        <v>477</v>
      </c>
      <c r="B279" s="231" t="s">
        <v>807</v>
      </c>
      <c r="C279" s="231" t="s">
        <v>463</v>
      </c>
      <c r="D279" s="249">
        <v>5</v>
      </c>
      <c r="E279" s="249">
        <v>5</v>
      </c>
      <c r="F279" s="250"/>
      <c r="G279" s="15">
        <f>(VLOOKUP(G$4,'Tüpoloogia tabel'!$C$1:$T$51,MATCH($A279,'Tüpoloogia tabel'!$C$1:$T$1,0),FALSE))*D279</f>
        <v>977.26279069767429</v>
      </c>
      <c r="H279" s="15">
        <f>(VLOOKUP(H$4,'Tüpoloogia tabel'!$C$1:$T$51,MATCH($A279,'Tüpoloogia tabel'!$C$1:$T$1,0),FALSE))*D279*E279</f>
        <v>70.175387596899242</v>
      </c>
      <c r="I279" s="15">
        <f>(VLOOKUP(I$4,'Tüpoloogia tabel'!$C$1:$T$51,MATCH($A279,'Tüpoloogia tabel'!$C$1:$T$1,0),FALSE))*D279*E279</f>
        <v>217.76582687338501</v>
      </c>
      <c r="J279" s="15">
        <f>(VLOOKUP(J$4,'Tüpoloogia tabel'!$C$1:$T$51,MATCH($A279,'Tüpoloogia tabel'!$C$1:$T$1,0),FALSE))*D279*E279</f>
        <v>4956.309851421187</v>
      </c>
      <c r="K279" s="15">
        <f>(VLOOKUP(K$4,'Tüpoloogia tabel'!$C$1:$T$51,MATCH($A279,'Tüpoloogia tabel'!$C$1:$T$1,0),FALSE))*D279*E279</f>
        <v>4082.5563630490956</v>
      </c>
      <c r="L279" s="244">
        <f>VLOOKUP(L$4,'Tüpoloogia tabel'!$C$1:$T$51,MATCH($A279,'Tüpoloogia tabel'!$C$1:$T$1,0),FALSE)</f>
        <v>9.3023255813953494</v>
      </c>
      <c r="M279" s="228">
        <f>VLOOKUP(M$4,'Tüpoloogia tabel'!$C$1:$T$51,MATCH($A279,'Tüpoloogia tabel'!$C$1:$T$1,0),FALSE)</f>
        <v>55.813953488372093</v>
      </c>
      <c r="N279" s="228">
        <f>VLOOKUP(N$4,'Tüpoloogia tabel'!$C$1:$T$51,MATCH($A279,'Tüpoloogia tabel'!$C$1:$T$1,0),FALSE)</f>
        <v>100</v>
      </c>
      <c r="O279" s="245">
        <f>VLOOKUP(O$4,'Tüpoloogia tabel'!$C$1:$T$51,MATCH($A279,'Tüpoloogia tabel'!$C$1:$T$1,0),FALSE)</f>
        <v>0.22858037816556093</v>
      </c>
      <c r="P279" s="228">
        <f>VLOOKUP(P$4,'Tüpoloogia tabel'!$C$1:$T$51,MATCH($A279,'Tüpoloogia tabel'!$C$1:$T$1,0),FALSE)</f>
        <v>37.209302325581397</v>
      </c>
      <c r="Q279" s="335">
        <f t="shared" si="343"/>
        <v>10321.705376344089</v>
      </c>
      <c r="R279" s="336">
        <f t="shared" si="304"/>
        <v>7942.5660581058546</v>
      </c>
      <c r="S279" s="14">
        <f t="shared" si="344"/>
        <v>977.26279069767429</v>
      </c>
      <c r="T279" s="336">
        <f t="shared" si="345"/>
        <v>977.26279069767429</v>
      </c>
      <c r="U279" s="4">
        <f t="shared" si="346"/>
        <v>19.8</v>
      </c>
      <c r="V279" s="337">
        <f t="shared" si="347"/>
        <v>2359.3393182382351</v>
      </c>
      <c r="W279" s="338">
        <f t="shared" si="348"/>
        <v>4.6973689572216752</v>
      </c>
      <c r="X279" s="228">
        <f>VLOOKUP(X$4,'Tüpoloogia tabel'!$C$1:$T$51,MATCH($A279,'Tüpoloogia tabel'!$C$1:$T$1,0),FALSE)</f>
        <v>210.5</v>
      </c>
      <c r="Y279" s="228">
        <f>VLOOKUP(Y$4,'Tüpoloogia tabel'!$C$1:$T$51,MATCH($A279,'Tüpoloogia tabel'!$C$1:$T$1,0),FALSE)</f>
        <v>147.72222222222223</v>
      </c>
      <c r="Z279" s="229">
        <f>VLOOKUP(Z$4,'Tüpoloogia tabel'!$C$1:$T$51,MATCH($A279,'Tüpoloogia tabel'!$C$1:$T$1,0),FALSE)</f>
        <v>34.888888888888886</v>
      </c>
      <c r="AA279" s="235"/>
      <c r="AB279" s="235"/>
      <c r="AC279" s="15">
        <f>VLOOKUP(AC$4,'Tüpoloogia tabel'!$C$1:$T$51,MATCH($A279,'Tüpoloogia tabel'!$C$1:$T$1,0),FALSE)</f>
        <v>3.2531782945736434</v>
      </c>
      <c r="AD279" s="15">
        <f>VLOOKUP(AD$4,'Tüpoloogia tabel'!$C$1:$T$51,MATCH($A279,'Tüpoloogia tabel'!$C$1:$T$1,0),FALSE)</f>
        <v>2.5</v>
      </c>
      <c r="AE279" s="15">
        <f>VLOOKUP(AE$4,'Tüpoloogia tabel'!$C$1:$T$51,MATCH($A279,'Tüpoloogia tabel'!$C$1:$T$1,0),FALSE)</f>
        <v>2.2000000000000002</v>
      </c>
      <c r="AF279" s="15">
        <f>VLOOKUP(AF$4,'Tüpoloogia tabel'!$C$1:$T$51,MATCH($A279,'Tüpoloogia tabel'!$C$1:$T$1,0),FALSE)</f>
        <v>12.640967741935485</v>
      </c>
      <c r="AG279" s="15">
        <f>VLOOKUP(AG$4,'Tüpoloogia tabel'!$C$1:$T$51,MATCH($A279,'Tüpoloogia tabel'!$C$1:$T$1,0),FALSE)</f>
        <v>16.312473118279577</v>
      </c>
      <c r="AH279" s="15">
        <f>(VLOOKUP(AH$4,'Tüpoloogia tabel'!$C$1:$T$51,MATCH($A279,'Tüpoloogia tabel'!$C$1:$T$1,0),FALSE))*E279</f>
        <v>12.5</v>
      </c>
      <c r="AI279" s="15">
        <f>(VLOOKUP(AI$4,'Tüpoloogia tabel'!$C$1:$T$51,MATCH($A279,'Tüpoloogia tabel'!$C$1:$T$1,0),FALSE))*D279*E279</f>
        <v>12215.784883720928</v>
      </c>
      <c r="AJ279" s="15">
        <f t="shared" si="349"/>
        <v>188.40666666666672</v>
      </c>
      <c r="AK279" s="15">
        <f>VLOOKUP(AK$4,'Tüpoloogia tabel'!$C$1:$T$51,MATCH($A279,'Tüpoloogia tabel'!$C$1:$T$1,0),FALSE)</f>
        <v>1</v>
      </c>
      <c r="AL279" s="15">
        <f>VLOOKUP(AL$4,'Tüpoloogia tabel'!$C$1:$T$51,MATCH($A279,'Tüpoloogia tabel'!$C$1:$T$1,0),FALSE)</f>
        <v>0.9</v>
      </c>
      <c r="AM279" s="15">
        <f>VLOOKUP(AM$4,'Tüpoloogia tabel'!$C$1:$T$51,MATCH($A279,'Tüpoloogia tabel'!$C$1:$T$1,0),FALSE)</f>
        <v>0.7</v>
      </c>
      <c r="AN279" s="15">
        <f>VLOOKUP(AN$4,'Tüpoloogia tabel'!$C$1:$T$51,MATCH($A279,'Tüpoloogia tabel'!$C$1:$T$1,0),FALSE)</f>
        <v>0.7</v>
      </c>
      <c r="AO279" s="15">
        <f>VLOOKUP(AO$4,'Tüpoloogia tabel'!$C$1:$T$51,MATCH($A279,'Tüpoloogia tabel'!$C$1:$T$1,0),FALSE)</f>
        <v>1</v>
      </c>
      <c r="AP279" s="15">
        <f>VLOOKUP(AP$4,'Tüpoloogia tabel'!$C$1:$T$51,MATCH($A279,'Tüpoloogia tabel'!$C$1:$T$1,0),FALSE)</f>
        <v>2</v>
      </c>
      <c r="AQ279" s="15">
        <f>VLOOKUP(AQ$4,'Tüpoloogia tabel'!$C$1:$T$51,MATCH($A279,'Tüpoloogia tabel'!$C$1:$T$1,0),FALSE)</f>
        <v>2.899999999999999</v>
      </c>
      <c r="AR279" s="16">
        <f>VLOOKUP(AR$4,'Tüpoloogia tabel'!$C$1:$T$51,MATCH($A279,'Tüpoloogia tabel'!$C$1:$T$1,0),FALSE)</f>
        <v>1.17</v>
      </c>
      <c r="AS279" s="16">
        <f>VLOOKUP(AS$4,'Tüpoloogia tabel'!$C$1:$T$51,MATCH($A279,'Tüpoloogia tabel'!$C$1:$T$1,0),FALSE)</f>
        <v>0.49</v>
      </c>
      <c r="AT279" s="16">
        <f>VLOOKUP(AT$4,'Tüpoloogia tabel'!$C$1:$T$51,MATCH($A279,'Tüpoloogia tabel'!$C$1:$T$1,0),FALSE)</f>
        <v>0.49</v>
      </c>
      <c r="AU279" s="16">
        <f>VLOOKUP(AU$4,'Tüpoloogia tabel'!$C$1:$T$51,MATCH($A279,'Tüpoloogia tabel'!$C$1:$T$1,0),FALSE)</f>
        <v>0.15</v>
      </c>
      <c r="AV279" s="16">
        <f>VLOOKUP(AV$4,'Tüpoloogia tabel'!$C$1:$T$51,MATCH($A279,'Tüpoloogia tabel'!$C$1:$T$1,0),FALSE)</f>
        <v>0.5</v>
      </c>
      <c r="AW279" s="16">
        <f>VLOOKUP(AW$4,'Tüpoloogia tabel'!$C$1:$T$51,MATCH($A279,'Tüpoloogia tabel'!$C$1:$T$1,0),FALSE)</f>
        <v>0.77</v>
      </c>
      <c r="AX279" s="16">
        <f>VLOOKUP(AX$4,'Tüpoloogia tabel'!$C$1:$T$51,MATCH($A279,'Tüpoloogia tabel'!$C$1:$T$1,0),FALSE)</f>
        <v>1.03</v>
      </c>
      <c r="AY279" s="16">
        <f>VLOOKUP(AY$4,'Tüpoloogia tabel'!$C$1:$T$51,MATCH($A279,'Tüpoloogia tabel'!$C$1:$T$1,0),FALSE)</f>
        <v>7.0000000000000007E-2</v>
      </c>
      <c r="AZ279" s="16">
        <f>VLOOKUP(AZ$4,'Tüpoloogia tabel'!$C$1:$T$51,MATCH($A279,'Tüpoloogia tabel'!$C$1:$T$1,0),FALSE)</f>
        <v>3.2</v>
      </c>
      <c r="BA279" s="232">
        <f>VLOOKUP(BA$4,'Tüpoloogia tabel'!$C$1:$T$51,MATCH($A279,'Tüpoloogia tabel'!$C$1:$T$1,0),FALSE)</f>
        <v>0.25</v>
      </c>
      <c r="BB279" s="232">
        <f>VLOOKUP(BB$4,'Tüpoloogia tabel'!$C$1:$T$51,MATCH($A279,'Tüpoloogia tabel'!$C$1:$T$1,0),FALSE)</f>
        <v>0.5</v>
      </c>
      <c r="BC279" s="232">
        <f>VLOOKUP(BC$4,'Tüpoloogia tabel'!$C$1:$T$51,MATCH($A279,'Tüpoloogia tabel'!$C$1:$T$1,0),FALSE)</f>
        <v>0.35</v>
      </c>
      <c r="BD279" s="232">
        <f>VLOOKUP(BD$4,'Tüpoloogia tabel'!$C$1:$T$51,MATCH($A279,'Tüpoloogia tabel'!$C$1:$T$1,0),FALSE)</f>
        <v>0.25</v>
      </c>
      <c r="BE279" s="232">
        <f>VLOOKUP(BE$4,'Tüpoloogia tabel'!$C$1:$T$51,MATCH($A279,'Tüpoloogia tabel'!$C$1:$T$1,0),FALSE)</f>
        <v>0.22000000000000008</v>
      </c>
      <c r="BF279" s="16">
        <f>VLOOKUP(BF$4,'Tüpoloogia tabel'!$C$1:$T$51,MATCH($A279,'Tüpoloogia tabel'!$C$1:$T$1,0),FALSE)</f>
        <v>1.8</v>
      </c>
      <c r="BG279" s="16">
        <f>VLOOKUP(BG$4,'Tüpoloogia tabel'!$C$1:$T$51,MATCH($A279,'Tüpoloogia tabel'!$C$1:$T$1,0),FALSE)</f>
        <v>2.2000000000000002</v>
      </c>
      <c r="BH279" s="16">
        <f>VLOOKUP(BH$4,'Tüpoloogia tabel'!$C$1:$T$51,MATCH($A279,'Tüpoloogia tabel'!$C$1:$T$1,0),FALSE)</f>
        <v>1.4600000000000004</v>
      </c>
      <c r="BI279" s="16">
        <f>VLOOKUP(BI$4,'Tüpoloogia tabel'!$C$1:$T$51,MATCH($A279,'Tüpoloogia tabel'!$C$1:$T$1,0),FALSE)</f>
        <v>1.5793333333333337</v>
      </c>
      <c r="BJ279" s="16">
        <f>VLOOKUP(BJ$4,'Tüpoloogia tabel'!$C$1:$T$51,MATCH($A279,'Tüpoloogia tabel'!$C$1:$T$1,0),FALSE)</f>
        <v>0.8</v>
      </c>
      <c r="BK279" s="16">
        <f>VLOOKUP(BK$4,'Tüpoloogia tabel'!$C$1:$T$51,MATCH($A279,'Tüpoloogia tabel'!$C$1:$T$1,0),FALSE)</f>
        <v>2.0649999999999999</v>
      </c>
      <c r="BL279" s="216">
        <f t="shared" si="350"/>
        <v>14028.531227874777</v>
      </c>
      <c r="BM279" s="1">
        <v>4</v>
      </c>
      <c r="BN279" s="1">
        <v>0</v>
      </c>
      <c r="BO279" s="1">
        <f t="shared" si="351"/>
        <v>50</v>
      </c>
      <c r="BP279" s="217">
        <f t="shared" si="352"/>
        <v>188.40666666666672</v>
      </c>
      <c r="BQ279" s="217">
        <f t="shared" ref="BQ279:BS279" si="377">BP279</f>
        <v>188.40666666666672</v>
      </c>
      <c r="BR279" s="217">
        <f t="shared" si="377"/>
        <v>188.40666666666672</v>
      </c>
      <c r="BS279" s="217">
        <f t="shared" si="377"/>
        <v>188.40666666666672</v>
      </c>
      <c r="BT279" s="217">
        <f t="shared" si="354"/>
        <v>753.62666666666689</v>
      </c>
      <c r="BU279" s="217">
        <f t="shared" si="355"/>
        <v>2784.5728359173127</v>
      </c>
      <c r="BV279" s="217">
        <f t="shared" si="356"/>
        <v>3109.8688978784508</v>
      </c>
      <c r="BW279" s="217">
        <f t="shared" si="357"/>
        <v>3937.4929105129909</v>
      </c>
      <c r="BX279" s="216">
        <f t="shared" si="358"/>
        <v>1.0043527259592679</v>
      </c>
      <c r="BY279" s="216">
        <f t="shared" si="322"/>
        <v>1211.2493875068772</v>
      </c>
      <c r="BZ279" s="216">
        <f t="shared" si="306"/>
        <v>19177.273525894645</v>
      </c>
      <c r="CA279" s="216">
        <f t="shared" si="307"/>
        <v>15239.780615381655</v>
      </c>
      <c r="CB279" s="218">
        <f t="shared" si="359"/>
        <v>3.7329014617693317</v>
      </c>
    </row>
    <row r="280" spans="1:80" x14ac:dyDescent="0.25">
      <c r="A280" s="248" t="s">
        <v>477</v>
      </c>
      <c r="B280" s="231" t="s">
        <v>808</v>
      </c>
      <c r="C280" s="231" t="s">
        <v>463</v>
      </c>
      <c r="D280" s="249">
        <v>6</v>
      </c>
      <c r="E280" s="249">
        <v>1</v>
      </c>
      <c r="F280" s="250"/>
      <c r="G280" s="15">
        <f>(VLOOKUP(G$4,'Tüpoloogia tabel'!$C$1:$T$51,MATCH($A280,'Tüpoloogia tabel'!$C$1:$T$1,0),FALSE))*D280</f>
        <v>1172.7153488372091</v>
      </c>
      <c r="H280" s="15">
        <f>(VLOOKUP(H$4,'Tüpoloogia tabel'!$C$1:$T$51,MATCH($A280,'Tüpoloogia tabel'!$C$1:$T$1,0),FALSE))*D280*E280</f>
        <v>16.842093023255813</v>
      </c>
      <c r="I280" s="15">
        <f>(VLOOKUP(I$4,'Tüpoloogia tabel'!$C$1:$T$51,MATCH($A280,'Tüpoloogia tabel'!$C$1:$T$1,0),FALSE))*D280*E280</f>
        <v>52.263798449612395</v>
      </c>
      <c r="J280" s="15">
        <f>(VLOOKUP(J$4,'Tüpoloogia tabel'!$C$1:$T$51,MATCH($A280,'Tüpoloogia tabel'!$C$1:$T$1,0),FALSE))*D280*E280</f>
        <v>1189.5143643410847</v>
      </c>
      <c r="K280" s="15">
        <f>(VLOOKUP(K$4,'Tüpoloogia tabel'!$C$1:$T$51,MATCH($A280,'Tüpoloogia tabel'!$C$1:$T$1,0),FALSE))*D280*E280</f>
        <v>979.81352713178285</v>
      </c>
      <c r="L280" s="244">
        <f>VLOOKUP(L$4,'Tüpoloogia tabel'!$C$1:$T$51,MATCH($A280,'Tüpoloogia tabel'!$C$1:$T$1,0),FALSE)</f>
        <v>9.3023255813953494</v>
      </c>
      <c r="M280" s="228">
        <f>VLOOKUP(M$4,'Tüpoloogia tabel'!$C$1:$T$51,MATCH($A280,'Tüpoloogia tabel'!$C$1:$T$1,0),FALSE)</f>
        <v>55.813953488372093</v>
      </c>
      <c r="N280" s="228">
        <f>VLOOKUP(N$4,'Tüpoloogia tabel'!$C$1:$T$51,MATCH($A280,'Tüpoloogia tabel'!$C$1:$T$1,0),FALSE)</f>
        <v>100</v>
      </c>
      <c r="O280" s="245">
        <f>VLOOKUP(O$4,'Tüpoloogia tabel'!$C$1:$T$51,MATCH($A280,'Tüpoloogia tabel'!$C$1:$T$1,0),FALSE)</f>
        <v>0.22858037816556093</v>
      </c>
      <c r="P280" s="228">
        <f>VLOOKUP(P$4,'Tüpoloogia tabel'!$C$1:$T$51,MATCH($A280,'Tüpoloogia tabel'!$C$1:$T$1,0),FALSE)</f>
        <v>37.209302325581397</v>
      </c>
      <c r="Q280" s="335">
        <f t="shared" si="343"/>
        <v>514.65612903225826</v>
      </c>
      <c r="R280" s="336">
        <f t="shared" si="304"/>
        <v>373.25583643284097</v>
      </c>
      <c r="S280" s="14">
        <f t="shared" si="344"/>
        <v>1172.7153488372091</v>
      </c>
      <c r="T280" s="336">
        <f t="shared" si="345"/>
        <v>1172.7153488372091</v>
      </c>
      <c r="U280" s="4">
        <f t="shared" si="346"/>
        <v>23.760000000000005</v>
      </c>
      <c r="V280" s="337">
        <f t="shared" si="347"/>
        <v>117.64029259941731</v>
      </c>
      <c r="W280" s="338">
        <f t="shared" si="348"/>
        <v>3.10911191279031</v>
      </c>
      <c r="X280" s="228">
        <f>VLOOKUP(X$4,'Tüpoloogia tabel'!$C$1:$T$51,MATCH($A280,'Tüpoloogia tabel'!$C$1:$T$1,0),FALSE)</f>
        <v>210.5</v>
      </c>
      <c r="Y280" s="228">
        <f>VLOOKUP(Y$4,'Tüpoloogia tabel'!$C$1:$T$51,MATCH($A280,'Tüpoloogia tabel'!$C$1:$T$1,0),FALSE)</f>
        <v>147.72222222222223</v>
      </c>
      <c r="Z280" s="229">
        <f>VLOOKUP(Z$4,'Tüpoloogia tabel'!$C$1:$T$51,MATCH($A280,'Tüpoloogia tabel'!$C$1:$T$1,0),FALSE)</f>
        <v>34.888888888888886</v>
      </c>
      <c r="AA280" s="235"/>
      <c r="AB280" s="235"/>
      <c r="AC280" s="15">
        <f>VLOOKUP(AC$4,'Tüpoloogia tabel'!$C$1:$T$51,MATCH($A280,'Tüpoloogia tabel'!$C$1:$T$1,0),FALSE)</f>
        <v>3.2531782945736434</v>
      </c>
      <c r="AD280" s="15">
        <f>VLOOKUP(AD$4,'Tüpoloogia tabel'!$C$1:$T$51,MATCH($A280,'Tüpoloogia tabel'!$C$1:$T$1,0),FALSE)</f>
        <v>2.5</v>
      </c>
      <c r="AE280" s="15">
        <f>VLOOKUP(AE$4,'Tüpoloogia tabel'!$C$1:$T$51,MATCH($A280,'Tüpoloogia tabel'!$C$1:$T$1,0),FALSE)</f>
        <v>2.2000000000000002</v>
      </c>
      <c r="AF280" s="15">
        <f>VLOOKUP(AF$4,'Tüpoloogia tabel'!$C$1:$T$51,MATCH($A280,'Tüpoloogia tabel'!$C$1:$T$1,0),FALSE)</f>
        <v>12.640967741935485</v>
      </c>
      <c r="AG280" s="15">
        <f>VLOOKUP(AG$4,'Tüpoloogia tabel'!$C$1:$T$51,MATCH($A280,'Tüpoloogia tabel'!$C$1:$T$1,0),FALSE)</f>
        <v>16.312473118279577</v>
      </c>
      <c r="AH280" s="15">
        <f>(VLOOKUP(AH$4,'Tüpoloogia tabel'!$C$1:$T$51,MATCH($A280,'Tüpoloogia tabel'!$C$1:$T$1,0),FALSE))*E280</f>
        <v>2.5</v>
      </c>
      <c r="AI280" s="15">
        <f>(VLOOKUP(AI$4,'Tüpoloogia tabel'!$C$1:$T$51,MATCH($A280,'Tüpoloogia tabel'!$C$1:$T$1,0),FALSE))*D280*E280</f>
        <v>2931.7883720930231</v>
      </c>
      <c r="AJ280" s="15">
        <f t="shared" si="349"/>
        <v>221.03161290322589</v>
      </c>
      <c r="AK280" s="15">
        <f>VLOOKUP(AK$4,'Tüpoloogia tabel'!$C$1:$T$51,MATCH($A280,'Tüpoloogia tabel'!$C$1:$T$1,0),FALSE)</f>
        <v>1</v>
      </c>
      <c r="AL280" s="15">
        <f>VLOOKUP(AL$4,'Tüpoloogia tabel'!$C$1:$T$51,MATCH($A280,'Tüpoloogia tabel'!$C$1:$T$1,0),FALSE)</f>
        <v>0.9</v>
      </c>
      <c r="AM280" s="15">
        <f>VLOOKUP(AM$4,'Tüpoloogia tabel'!$C$1:$T$51,MATCH($A280,'Tüpoloogia tabel'!$C$1:$T$1,0),FALSE)</f>
        <v>0.7</v>
      </c>
      <c r="AN280" s="15">
        <f>VLOOKUP(AN$4,'Tüpoloogia tabel'!$C$1:$T$51,MATCH($A280,'Tüpoloogia tabel'!$C$1:$T$1,0),FALSE)</f>
        <v>0.7</v>
      </c>
      <c r="AO280" s="15">
        <f>VLOOKUP(AO$4,'Tüpoloogia tabel'!$C$1:$T$51,MATCH($A280,'Tüpoloogia tabel'!$C$1:$T$1,0),FALSE)</f>
        <v>1</v>
      </c>
      <c r="AP280" s="15">
        <f>VLOOKUP(AP$4,'Tüpoloogia tabel'!$C$1:$T$51,MATCH($A280,'Tüpoloogia tabel'!$C$1:$T$1,0),FALSE)</f>
        <v>2</v>
      </c>
      <c r="AQ280" s="15">
        <f>VLOOKUP(AQ$4,'Tüpoloogia tabel'!$C$1:$T$51,MATCH($A280,'Tüpoloogia tabel'!$C$1:$T$1,0),FALSE)</f>
        <v>2.899999999999999</v>
      </c>
      <c r="AR280" s="16">
        <f>VLOOKUP(AR$4,'Tüpoloogia tabel'!$C$1:$T$51,MATCH($A280,'Tüpoloogia tabel'!$C$1:$T$1,0),FALSE)</f>
        <v>1.17</v>
      </c>
      <c r="AS280" s="16">
        <f>VLOOKUP(AS$4,'Tüpoloogia tabel'!$C$1:$T$51,MATCH($A280,'Tüpoloogia tabel'!$C$1:$T$1,0),FALSE)</f>
        <v>0.49</v>
      </c>
      <c r="AT280" s="16">
        <f>VLOOKUP(AT$4,'Tüpoloogia tabel'!$C$1:$T$51,MATCH($A280,'Tüpoloogia tabel'!$C$1:$T$1,0),FALSE)</f>
        <v>0.49</v>
      </c>
      <c r="AU280" s="16">
        <f>VLOOKUP(AU$4,'Tüpoloogia tabel'!$C$1:$T$51,MATCH($A280,'Tüpoloogia tabel'!$C$1:$T$1,0),FALSE)</f>
        <v>0.15</v>
      </c>
      <c r="AV280" s="16">
        <f>VLOOKUP(AV$4,'Tüpoloogia tabel'!$C$1:$T$51,MATCH($A280,'Tüpoloogia tabel'!$C$1:$T$1,0),FALSE)</f>
        <v>0.5</v>
      </c>
      <c r="AW280" s="16">
        <f>VLOOKUP(AW$4,'Tüpoloogia tabel'!$C$1:$T$51,MATCH($A280,'Tüpoloogia tabel'!$C$1:$T$1,0),FALSE)</f>
        <v>0.77</v>
      </c>
      <c r="AX280" s="16">
        <f>VLOOKUP(AX$4,'Tüpoloogia tabel'!$C$1:$T$51,MATCH($A280,'Tüpoloogia tabel'!$C$1:$T$1,0),FALSE)</f>
        <v>1.03</v>
      </c>
      <c r="AY280" s="16">
        <f>VLOOKUP(AY$4,'Tüpoloogia tabel'!$C$1:$T$51,MATCH($A280,'Tüpoloogia tabel'!$C$1:$T$1,0),FALSE)</f>
        <v>7.0000000000000007E-2</v>
      </c>
      <c r="AZ280" s="16">
        <f>VLOOKUP(AZ$4,'Tüpoloogia tabel'!$C$1:$T$51,MATCH($A280,'Tüpoloogia tabel'!$C$1:$T$1,0),FALSE)</f>
        <v>3.2</v>
      </c>
      <c r="BA280" s="232">
        <f>VLOOKUP(BA$4,'Tüpoloogia tabel'!$C$1:$T$51,MATCH($A280,'Tüpoloogia tabel'!$C$1:$T$1,0),FALSE)</f>
        <v>0.25</v>
      </c>
      <c r="BB280" s="232">
        <f>VLOOKUP(BB$4,'Tüpoloogia tabel'!$C$1:$T$51,MATCH($A280,'Tüpoloogia tabel'!$C$1:$T$1,0),FALSE)</f>
        <v>0.5</v>
      </c>
      <c r="BC280" s="232">
        <f>VLOOKUP(BC$4,'Tüpoloogia tabel'!$C$1:$T$51,MATCH($A280,'Tüpoloogia tabel'!$C$1:$T$1,0),FALSE)</f>
        <v>0.35</v>
      </c>
      <c r="BD280" s="232">
        <f>VLOOKUP(BD$4,'Tüpoloogia tabel'!$C$1:$T$51,MATCH($A280,'Tüpoloogia tabel'!$C$1:$T$1,0),FALSE)</f>
        <v>0.25</v>
      </c>
      <c r="BE280" s="232">
        <f>VLOOKUP(BE$4,'Tüpoloogia tabel'!$C$1:$T$51,MATCH($A280,'Tüpoloogia tabel'!$C$1:$T$1,0),FALSE)</f>
        <v>0.22000000000000008</v>
      </c>
      <c r="BF280" s="16">
        <f>VLOOKUP(BF$4,'Tüpoloogia tabel'!$C$1:$T$51,MATCH($A280,'Tüpoloogia tabel'!$C$1:$T$1,0),FALSE)</f>
        <v>1.8</v>
      </c>
      <c r="BG280" s="16">
        <f>VLOOKUP(BG$4,'Tüpoloogia tabel'!$C$1:$T$51,MATCH($A280,'Tüpoloogia tabel'!$C$1:$T$1,0),FALSE)</f>
        <v>2.2000000000000002</v>
      </c>
      <c r="BH280" s="16">
        <f>VLOOKUP(BH$4,'Tüpoloogia tabel'!$C$1:$T$51,MATCH($A280,'Tüpoloogia tabel'!$C$1:$T$1,0),FALSE)</f>
        <v>1.4600000000000004</v>
      </c>
      <c r="BI280" s="16">
        <f>VLOOKUP(BI$4,'Tüpoloogia tabel'!$C$1:$T$51,MATCH($A280,'Tüpoloogia tabel'!$C$1:$T$1,0),FALSE)</f>
        <v>1.5793333333333337</v>
      </c>
      <c r="BJ280" s="16">
        <f>VLOOKUP(BJ$4,'Tüpoloogia tabel'!$C$1:$T$51,MATCH($A280,'Tüpoloogia tabel'!$C$1:$T$1,0),FALSE)</f>
        <v>0.8</v>
      </c>
      <c r="BK280" s="16">
        <f>VLOOKUP(BK$4,'Tüpoloogia tabel'!$C$1:$T$51,MATCH($A280,'Tüpoloogia tabel'!$C$1:$T$1,0),FALSE)</f>
        <v>2.0649999999999999</v>
      </c>
      <c r="BL280" s="216">
        <f t="shared" si="350"/>
        <v>2520.636950511268</v>
      </c>
      <c r="BM280" s="1">
        <v>4</v>
      </c>
      <c r="BN280" s="1">
        <v>0</v>
      </c>
      <c r="BO280" s="1">
        <f t="shared" si="351"/>
        <v>10</v>
      </c>
      <c r="BP280" s="217">
        <f t="shared" si="352"/>
        <v>221.03161290322589</v>
      </c>
      <c r="BQ280" s="217">
        <f t="shared" ref="BQ280:BS280" si="378">BP280</f>
        <v>221.03161290322589</v>
      </c>
      <c r="BR280" s="217">
        <f t="shared" si="378"/>
        <v>221.03161290322589</v>
      </c>
      <c r="BS280" s="217">
        <f t="shared" si="378"/>
        <v>221.03161290322589</v>
      </c>
      <c r="BT280" s="217">
        <f t="shared" si="354"/>
        <v>0</v>
      </c>
      <c r="BU280" s="217">
        <f t="shared" si="355"/>
        <v>145.65949612403099</v>
      </c>
      <c r="BV280" s="217">
        <f t="shared" si="356"/>
        <v>155.06285351334401</v>
      </c>
      <c r="BW280" s="217">
        <f t="shared" si="357"/>
        <v>422.34940333433121</v>
      </c>
      <c r="BX280" s="216">
        <f t="shared" si="358"/>
        <v>8.5707757606068191E-2</v>
      </c>
      <c r="BY280" s="216">
        <f t="shared" si="322"/>
        <v>103.36355567291824</v>
      </c>
      <c r="BZ280" s="216">
        <f t="shared" si="306"/>
        <v>3046.3499095185175</v>
      </c>
      <c r="CA280" s="216">
        <f t="shared" si="307"/>
        <v>2624.0005061841862</v>
      </c>
      <c r="CB280" s="218">
        <f t="shared" si="359"/>
        <v>2.6780611142055233</v>
      </c>
    </row>
    <row r="281" spans="1:80" x14ac:dyDescent="0.25">
      <c r="A281" s="248" t="s">
        <v>477</v>
      </c>
      <c r="B281" s="231" t="s">
        <v>809</v>
      </c>
      <c r="C281" s="231" t="s">
        <v>463</v>
      </c>
      <c r="D281" s="249">
        <v>6</v>
      </c>
      <c r="E281" s="249">
        <v>2</v>
      </c>
      <c r="F281" s="250"/>
      <c r="G281" s="15">
        <f>(VLOOKUP(G$4,'Tüpoloogia tabel'!$C$1:$T$51,MATCH($A281,'Tüpoloogia tabel'!$C$1:$T$1,0),FALSE))*D281</f>
        <v>1172.7153488372091</v>
      </c>
      <c r="H281" s="15">
        <f>(VLOOKUP(H$4,'Tüpoloogia tabel'!$C$1:$T$51,MATCH($A281,'Tüpoloogia tabel'!$C$1:$T$1,0),FALSE))*D281*E281</f>
        <v>33.684186046511627</v>
      </c>
      <c r="I281" s="15">
        <f>(VLOOKUP(I$4,'Tüpoloogia tabel'!$C$1:$T$51,MATCH($A281,'Tüpoloogia tabel'!$C$1:$T$1,0),FALSE))*D281*E281</f>
        <v>104.52759689922479</v>
      </c>
      <c r="J281" s="15">
        <f>(VLOOKUP(J$4,'Tüpoloogia tabel'!$C$1:$T$51,MATCH($A281,'Tüpoloogia tabel'!$C$1:$T$1,0),FALSE))*D281*E281</f>
        <v>2379.0287286821695</v>
      </c>
      <c r="K281" s="15">
        <f>(VLOOKUP(K$4,'Tüpoloogia tabel'!$C$1:$T$51,MATCH($A281,'Tüpoloogia tabel'!$C$1:$T$1,0),FALSE))*D281*E281</f>
        <v>1959.6270542635657</v>
      </c>
      <c r="L281" s="244">
        <f>VLOOKUP(L$4,'Tüpoloogia tabel'!$C$1:$T$51,MATCH($A281,'Tüpoloogia tabel'!$C$1:$T$1,0),FALSE)</f>
        <v>9.3023255813953494</v>
      </c>
      <c r="M281" s="228">
        <f>VLOOKUP(M$4,'Tüpoloogia tabel'!$C$1:$T$51,MATCH($A281,'Tüpoloogia tabel'!$C$1:$T$1,0),FALSE)</f>
        <v>55.813953488372093</v>
      </c>
      <c r="N281" s="228">
        <f>VLOOKUP(N$4,'Tüpoloogia tabel'!$C$1:$T$51,MATCH($A281,'Tüpoloogia tabel'!$C$1:$T$1,0),FALSE)</f>
        <v>100</v>
      </c>
      <c r="O281" s="245">
        <f>VLOOKUP(O$4,'Tüpoloogia tabel'!$C$1:$T$51,MATCH($A281,'Tüpoloogia tabel'!$C$1:$T$1,0),FALSE)</f>
        <v>0.22858037816556093</v>
      </c>
      <c r="P281" s="228">
        <f>VLOOKUP(P$4,'Tüpoloogia tabel'!$C$1:$T$51,MATCH($A281,'Tüpoloogia tabel'!$C$1:$T$1,0),FALSE)</f>
        <v>37.209302325581397</v>
      </c>
      <c r="Q281" s="335">
        <f t="shared" si="343"/>
        <v>2008.0606451612912</v>
      </c>
      <c r="R281" s="336">
        <f t="shared" si="304"/>
        <v>1525.2973835109431</v>
      </c>
      <c r="S281" s="14">
        <f t="shared" si="344"/>
        <v>1172.7153488372091</v>
      </c>
      <c r="T281" s="336">
        <f t="shared" si="345"/>
        <v>1172.7153488372091</v>
      </c>
      <c r="U281" s="4">
        <f t="shared" si="346"/>
        <v>23.760000000000005</v>
      </c>
      <c r="V281" s="337">
        <f t="shared" si="347"/>
        <v>459.00326165034818</v>
      </c>
      <c r="W281" s="338">
        <f t="shared" si="348"/>
        <v>2.8884811599351301</v>
      </c>
      <c r="X281" s="228">
        <f>VLOOKUP(X$4,'Tüpoloogia tabel'!$C$1:$T$51,MATCH($A281,'Tüpoloogia tabel'!$C$1:$T$1,0),FALSE)</f>
        <v>210.5</v>
      </c>
      <c r="Y281" s="228">
        <f>VLOOKUP(Y$4,'Tüpoloogia tabel'!$C$1:$T$51,MATCH($A281,'Tüpoloogia tabel'!$C$1:$T$1,0),FALSE)</f>
        <v>147.72222222222223</v>
      </c>
      <c r="Z281" s="229">
        <f>VLOOKUP(Z$4,'Tüpoloogia tabel'!$C$1:$T$51,MATCH($A281,'Tüpoloogia tabel'!$C$1:$T$1,0),FALSE)</f>
        <v>34.888888888888886</v>
      </c>
      <c r="AA281" s="235"/>
      <c r="AB281" s="235"/>
      <c r="AC281" s="15">
        <f>VLOOKUP(AC$4,'Tüpoloogia tabel'!$C$1:$T$51,MATCH($A281,'Tüpoloogia tabel'!$C$1:$T$1,0),FALSE)</f>
        <v>3.2531782945736434</v>
      </c>
      <c r="AD281" s="15">
        <f>VLOOKUP(AD$4,'Tüpoloogia tabel'!$C$1:$T$51,MATCH($A281,'Tüpoloogia tabel'!$C$1:$T$1,0),FALSE)</f>
        <v>2.5</v>
      </c>
      <c r="AE281" s="15">
        <f>VLOOKUP(AE$4,'Tüpoloogia tabel'!$C$1:$T$51,MATCH($A281,'Tüpoloogia tabel'!$C$1:$T$1,0),FALSE)</f>
        <v>2.2000000000000002</v>
      </c>
      <c r="AF281" s="15">
        <f>VLOOKUP(AF$4,'Tüpoloogia tabel'!$C$1:$T$51,MATCH($A281,'Tüpoloogia tabel'!$C$1:$T$1,0),FALSE)</f>
        <v>12.640967741935485</v>
      </c>
      <c r="AG281" s="15">
        <f>VLOOKUP(AG$4,'Tüpoloogia tabel'!$C$1:$T$51,MATCH($A281,'Tüpoloogia tabel'!$C$1:$T$1,0),FALSE)</f>
        <v>16.312473118279577</v>
      </c>
      <c r="AH281" s="15">
        <f>(VLOOKUP(AH$4,'Tüpoloogia tabel'!$C$1:$T$51,MATCH($A281,'Tüpoloogia tabel'!$C$1:$T$1,0),FALSE))*E281</f>
        <v>5</v>
      </c>
      <c r="AI281" s="15">
        <f>(VLOOKUP(AI$4,'Tüpoloogia tabel'!$C$1:$T$51,MATCH($A281,'Tüpoloogia tabel'!$C$1:$T$1,0),FALSE))*D281*E281</f>
        <v>5863.5767441860462</v>
      </c>
      <c r="AJ281" s="15">
        <f t="shared" si="349"/>
        <v>221.03161290322589</v>
      </c>
      <c r="AK281" s="15">
        <f>VLOOKUP(AK$4,'Tüpoloogia tabel'!$C$1:$T$51,MATCH($A281,'Tüpoloogia tabel'!$C$1:$T$1,0),FALSE)</f>
        <v>1</v>
      </c>
      <c r="AL281" s="15">
        <f>VLOOKUP(AL$4,'Tüpoloogia tabel'!$C$1:$T$51,MATCH($A281,'Tüpoloogia tabel'!$C$1:$T$1,0),FALSE)</f>
        <v>0.9</v>
      </c>
      <c r="AM281" s="15">
        <f>VLOOKUP(AM$4,'Tüpoloogia tabel'!$C$1:$T$51,MATCH($A281,'Tüpoloogia tabel'!$C$1:$T$1,0),FALSE)</f>
        <v>0.7</v>
      </c>
      <c r="AN281" s="15">
        <f>VLOOKUP(AN$4,'Tüpoloogia tabel'!$C$1:$T$51,MATCH($A281,'Tüpoloogia tabel'!$C$1:$T$1,0),FALSE)</f>
        <v>0.7</v>
      </c>
      <c r="AO281" s="15">
        <f>VLOOKUP(AO$4,'Tüpoloogia tabel'!$C$1:$T$51,MATCH($A281,'Tüpoloogia tabel'!$C$1:$T$1,0),FALSE)</f>
        <v>1</v>
      </c>
      <c r="AP281" s="15">
        <f>VLOOKUP(AP$4,'Tüpoloogia tabel'!$C$1:$T$51,MATCH($A281,'Tüpoloogia tabel'!$C$1:$T$1,0),FALSE)</f>
        <v>2</v>
      </c>
      <c r="AQ281" s="15">
        <f>VLOOKUP(AQ$4,'Tüpoloogia tabel'!$C$1:$T$51,MATCH($A281,'Tüpoloogia tabel'!$C$1:$T$1,0),FALSE)</f>
        <v>2.899999999999999</v>
      </c>
      <c r="AR281" s="16">
        <f>VLOOKUP(AR$4,'Tüpoloogia tabel'!$C$1:$T$51,MATCH($A281,'Tüpoloogia tabel'!$C$1:$T$1,0),FALSE)</f>
        <v>1.17</v>
      </c>
      <c r="AS281" s="16">
        <f>VLOOKUP(AS$4,'Tüpoloogia tabel'!$C$1:$T$51,MATCH($A281,'Tüpoloogia tabel'!$C$1:$T$1,0),FALSE)</f>
        <v>0.49</v>
      </c>
      <c r="AT281" s="16">
        <f>VLOOKUP(AT$4,'Tüpoloogia tabel'!$C$1:$T$51,MATCH($A281,'Tüpoloogia tabel'!$C$1:$T$1,0),FALSE)</f>
        <v>0.49</v>
      </c>
      <c r="AU281" s="16">
        <f>VLOOKUP(AU$4,'Tüpoloogia tabel'!$C$1:$T$51,MATCH($A281,'Tüpoloogia tabel'!$C$1:$T$1,0),FALSE)</f>
        <v>0.15</v>
      </c>
      <c r="AV281" s="16">
        <f>VLOOKUP(AV$4,'Tüpoloogia tabel'!$C$1:$T$51,MATCH($A281,'Tüpoloogia tabel'!$C$1:$T$1,0),FALSE)</f>
        <v>0.5</v>
      </c>
      <c r="AW281" s="16">
        <f>VLOOKUP(AW$4,'Tüpoloogia tabel'!$C$1:$T$51,MATCH($A281,'Tüpoloogia tabel'!$C$1:$T$1,0),FALSE)</f>
        <v>0.77</v>
      </c>
      <c r="AX281" s="16">
        <f>VLOOKUP(AX$4,'Tüpoloogia tabel'!$C$1:$T$51,MATCH($A281,'Tüpoloogia tabel'!$C$1:$T$1,0),FALSE)</f>
        <v>1.03</v>
      </c>
      <c r="AY281" s="16">
        <f>VLOOKUP(AY$4,'Tüpoloogia tabel'!$C$1:$T$51,MATCH($A281,'Tüpoloogia tabel'!$C$1:$T$1,0),FALSE)</f>
        <v>7.0000000000000007E-2</v>
      </c>
      <c r="AZ281" s="16">
        <f>VLOOKUP(AZ$4,'Tüpoloogia tabel'!$C$1:$T$51,MATCH($A281,'Tüpoloogia tabel'!$C$1:$T$1,0),FALSE)</f>
        <v>3.2</v>
      </c>
      <c r="BA281" s="232">
        <f>VLOOKUP(BA$4,'Tüpoloogia tabel'!$C$1:$T$51,MATCH($A281,'Tüpoloogia tabel'!$C$1:$T$1,0),FALSE)</f>
        <v>0.25</v>
      </c>
      <c r="BB281" s="232">
        <f>VLOOKUP(BB$4,'Tüpoloogia tabel'!$C$1:$T$51,MATCH($A281,'Tüpoloogia tabel'!$C$1:$T$1,0),FALSE)</f>
        <v>0.5</v>
      </c>
      <c r="BC281" s="232">
        <f>VLOOKUP(BC$4,'Tüpoloogia tabel'!$C$1:$T$51,MATCH($A281,'Tüpoloogia tabel'!$C$1:$T$1,0),FALSE)</f>
        <v>0.35</v>
      </c>
      <c r="BD281" s="232">
        <f>VLOOKUP(BD$4,'Tüpoloogia tabel'!$C$1:$T$51,MATCH($A281,'Tüpoloogia tabel'!$C$1:$T$1,0),FALSE)</f>
        <v>0.25</v>
      </c>
      <c r="BE281" s="232">
        <f>VLOOKUP(BE$4,'Tüpoloogia tabel'!$C$1:$T$51,MATCH($A281,'Tüpoloogia tabel'!$C$1:$T$1,0),FALSE)</f>
        <v>0.22000000000000008</v>
      </c>
      <c r="BF281" s="16">
        <f>VLOOKUP(BF$4,'Tüpoloogia tabel'!$C$1:$T$51,MATCH($A281,'Tüpoloogia tabel'!$C$1:$T$1,0),FALSE)</f>
        <v>1.8</v>
      </c>
      <c r="BG281" s="16">
        <f>VLOOKUP(BG$4,'Tüpoloogia tabel'!$C$1:$T$51,MATCH($A281,'Tüpoloogia tabel'!$C$1:$T$1,0),FALSE)</f>
        <v>2.2000000000000002</v>
      </c>
      <c r="BH281" s="16">
        <f>VLOOKUP(BH$4,'Tüpoloogia tabel'!$C$1:$T$51,MATCH($A281,'Tüpoloogia tabel'!$C$1:$T$1,0),FALSE)</f>
        <v>1.4600000000000004</v>
      </c>
      <c r="BI281" s="16">
        <f>VLOOKUP(BI$4,'Tüpoloogia tabel'!$C$1:$T$51,MATCH($A281,'Tüpoloogia tabel'!$C$1:$T$1,0),FALSE)</f>
        <v>1.5793333333333337</v>
      </c>
      <c r="BJ281" s="16">
        <f>VLOOKUP(BJ$4,'Tüpoloogia tabel'!$C$1:$T$51,MATCH($A281,'Tüpoloogia tabel'!$C$1:$T$1,0),FALSE)</f>
        <v>0.8</v>
      </c>
      <c r="BK281" s="16">
        <f>VLOOKUP(BK$4,'Tüpoloogia tabel'!$C$1:$T$51,MATCH($A281,'Tüpoloogia tabel'!$C$1:$T$1,0),FALSE)</f>
        <v>2.0649999999999999</v>
      </c>
      <c r="BL281" s="216">
        <f t="shared" si="350"/>
        <v>4321.2681387861394</v>
      </c>
      <c r="BM281" s="1">
        <v>4</v>
      </c>
      <c r="BN281" s="1">
        <v>0</v>
      </c>
      <c r="BO281" s="1">
        <f t="shared" si="351"/>
        <v>20</v>
      </c>
      <c r="BP281" s="217">
        <f t="shared" si="352"/>
        <v>221.03161290322589</v>
      </c>
      <c r="BQ281" s="217">
        <f t="shared" ref="BQ281:BS281" si="379">BP281</f>
        <v>221.03161290322589</v>
      </c>
      <c r="BR281" s="217">
        <f t="shared" si="379"/>
        <v>221.03161290322589</v>
      </c>
      <c r="BS281" s="217">
        <f t="shared" si="379"/>
        <v>221.03161290322589</v>
      </c>
      <c r="BT281" s="217">
        <f t="shared" si="354"/>
        <v>221.03161290322589</v>
      </c>
      <c r="BU281" s="217">
        <f t="shared" si="355"/>
        <v>552.63798449612398</v>
      </c>
      <c r="BV281" s="217">
        <f t="shared" si="356"/>
        <v>605.01681822395938</v>
      </c>
      <c r="BW281" s="217">
        <f t="shared" si="357"/>
        <v>1054.9283658228142</v>
      </c>
      <c r="BX281" s="216">
        <f t="shared" si="358"/>
        <v>0.23561303659248156</v>
      </c>
      <c r="BY281" s="216">
        <f t="shared" si="322"/>
        <v>284.14932213053277</v>
      </c>
      <c r="BZ281" s="216">
        <f t="shared" si="306"/>
        <v>5660.3458267394863</v>
      </c>
      <c r="CA281" s="216">
        <f t="shared" si="307"/>
        <v>4605.4174609166721</v>
      </c>
      <c r="CB281" s="218">
        <f t="shared" si="359"/>
        <v>2.3501499690446983</v>
      </c>
    </row>
    <row r="282" spans="1:80" x14ac:dyDescent="0.25">
      <c r="A282" s="248" t="s">
        <v>477</v>
      </c>
      <c r="B282" s="231" t="s">
        <v>810</v>
      </c>
      <c r="C282" s="231" t="s">
        <v>463</v>
      </c>
      <c r="D282" s="249">
        <v>6</v>
      </c>
      <c r="E282" s="249">
        <v>3</v>
      </c>
      <c r="F282" s="250"/>
      <c r="G282" s="15">
        <f>(VLOOKUP(G$4,'Tüpoloogia tabel'!$C$1:$T$51,MATCH($A282,'Tüpoloogia tabel'!$C$1:$T$1,0),FALSE))*D282</f>
        <v>1172.7153488372091</v>
      </c>
      <c r="H282" s="15">
        <f>(VLOOKUP(H$4,'Tüpoloogia tabel'!$C$1:$T$51,MATCH($A282,'Tüpoloogia tabel'!$C$1:$T$1,0),FALSE))*D282*E282</f>
        <v>50.52627906976744</v>
      </c>
      <c r="I282" s="15">
        <f>(VLOOKUP(I$4,'Tüpoloogia tabel'!$C$1:$T$51,MATCH($A282,'Tüpoloogia tabel'!$C$1:$T$1,0),FALSE))*D282*E282</f>
        <v>156.79139534883717</v>
      </c>
      <c r="J282" s="15">
        <f>(VLOOKUP(J$4,'Tüpoloogia tabel'!$C$1:$T$51,MATCH($A282,'Tüpoloogia tabel'!$C$1:$T$1,0),FALSE))*D282*E282</f>
        <v>3568.5430930232542</v>
      </c>
      <c r="K282" s="15">
        <f>(VLOOKUP(K$4,'Tüpoloogia tabel'!$C$1:$T$51,MATCH($A282,'Tüpoloogia tabel'!$C$1:$T$1,0),FALSE))*D282*E282</f>
        <v>2939.4405813953485</v>
      </c>
      <c r="L282" s="244">
        <f>VLOOKUP(L$4,'Tüpoloogia tabel'!$C$1:$T$51,MATCH($A282,'Tüpoloogia tabel'!$C$1:$T$1,0),FALSE)</f>
        <v>9.3023255813953494</v>
      </c>
      <c r="M282" s="228">
        <f>VLOOKUP(M$4,'Tüpoloogia tabel'!$C$1:$T$51,MATCH($A282,'Tüpoloogia tabel'!$C$1:$T$1,0),FALSE)</f>
        <v>55.813953488372093</v>
      </c>
      <c r="N282" s="228">
        <f>VLOOKUP(N$4,'Tüpoloogia tabel'!$C$1:$T$51,MATCH($A282,'Tüpoloogia tabel'!$C$1:$T$1,0),FALSE)</f>
        <v>100</v>
      </c>
      <c r="O282" s="245">
        <f>VLOOKUP(O$4,'Tüpoloogia tabel'!$C$1:$T$51,MATCH($A282,'Tüpoloogia tabel'!$C$1:$T$1,0),FALSE)</f>
        <v>0.22858037816556093</v>
      </c>
      <c r="P282" s="228">
        <f>VLOOKUP(P$4,'Tüpoloogia tabel'!$C$1:$T$51,MATCH($A282,'Tüpoloogia tabel'!$C$1:$T$1,0),FALSE)</f>
        <v>37.209302325581397</v>
      </c>
      <c r="Q282" s="335">
        <f t="shared" si="343"/>
        <v>4480.2135483870979</v>
      </c>
      <c r="R282" s="336">
        <f t="shared" si="304"/>
        <v>3432.3646412343051</v>
      </c>
      <c r="S282" s="14">
        <f t="shared" si="344"/>
        <v>1172.7153488372091</v>
      </c>
      <c r="T282" s="336">
        <f t="shared" si="345"/>
        <v>1172.7153488372091</v>
      </c>
      <c r="U282" s="4">
        <f t="shared" si="346"/>
        <v>23.760000000000005</v>
      </c>
      <c r="V282" s="337">
        <f t="shared" si="347"/>
        <v>1024.0889071527924</v>
      </c>
      <c r="W282" s="338">
        <f t="shared" si="348"/>
        <v>3.3629869681409446</v>
      </c>
      <c r="X282" s="228">
        <f>VLOOKUP(X$4,'Tüpoloogia tabel'!$C$1:$T$51,MATCH($A282,'Tüpoloogia tabel'!$C$1:$T$1,0),FALSE)</f>
        <v>210.5</v>
      </c>
      <c r="Y282" s="228">
        <f>VLOOKUP(Y$4,'Tüpoloogia tabel'!$C$1:$T$51,MATCH($A282,'Tüpoloogia tabel'!$C$1:$T$1,0),FALSE)</f>
        <v>147.72222222222223</v>
      </c>
      <c r="Z282" s="229">
        <f>VLOOKUP(Z$4,'Tüpoloogia tabel'!$C$1:$T$51,MATCH($A282,'Tüpoloogia tabel'!$C$1:$T$1,0),FALSE)</f>
        <v>34.888888888888886</v>
      </c>
      <c r="AA282" s="235"/>
      <c r="AB282" s="235"/>
      <c r="AC282" s="15">
        <f>VLOOKUP(AC$4,'Tüpoloogia tabel'!$C$1:$T$51,MATCH($A282,'Tüpoloogia tabel'!$C$1:$T$1,0),FALSE)</f>
        <v>3.2531782945736434</v>
      </c>
      <c r="AD282" s="15">
        <f>VLOOKUP(AD$4,'Tüpoloogia tabel'!$C$1:$T$51,MATCH($A282,'Tüpoloogia tabel'!$C$1:$T$1,0),FALSE)</f>
        <v>2.5</v>
      </c>
      <c r="AE282" s="15">
        <f>VLOOKUP(AE$4,'Tüpoloogia tabel'!$C$1:$T$51,MATCH($A282,'Tüpoloogia tabel'!$C$1:$T$1,0),FALSE)</f>
        <v>2.2000000000000002</v>
      </c>
      <c r="AF282" s="15">
        <f>VLOOKUP(AF$4,'Tüpoloogia tabel'!$C$1:$T$51,MATCH($A282,'Tüpoloogia tabel'!$C$1:$T$1,0),FALSE)</f>
        <v>12.640967741935485</v>
      </c>
      <c r="AG282" s="15">
        <f>VLOOKUP(AG$4,'Tüpoloogia tabel'!$C$1:$T$51,MATCH($A282,'Tüpoloogia tabel'!$C$1:$T$1,0),FALSE)</f>
        <v>16.312473118279577</v>
      </c>
      <c r="AH282" s="15">
        <f>(VLOOKUP(AH$4,'Tüpoloogia tabel'!$C$1:$T$51,MATCH($A282,'Tüpoloogia tabel'!$C$1:$T$1,0),FALSE))*E282</f>
        <v>7.5</v>
      </c>
      <c r="AI282" s="15">
        <f>(VLOOKUP(AI$4,'Tüpoloogia tabel'!$C$1:$T$51,MATCH($A282,'Tüpoloogia tabel'!$C$1:$T$1,0),FALSE))*D282*E282</f>
        <v>8795.3651162790702</v>
      </c>
      <c r="AJ282" s="15">
        <f t="shared" si="349"/>
        <v>221.03161290322589</v>
      </c>
      <c r="AK282" s="15">
        <f>VLOOKUP(AK$4,'Tüpoloogia tabel'!$C$1:$T$51,MATCH($A282,'Tüpoloogia tabel'!$C$1:$T$1,0),FALSE)</f>
        <v>1</v>
      </c>
      <c r="AL282" s="15">
        <f>VLOOKUP(AL$4,'Tüpoloogia tabel'!$C$1:$T$51,MATCH($A282,'Tüpoloogia tabel'!$C$1:$T$1,0),FALSE)</f>
        <v>0.9</v>
      </c>
      <c r="AM282" s="15">
        <f>VLOOKUP(AM$4,'Tüpoloogia tabel'!$C$1:$T$51,MATCH($A282,'Tüpoloogia tabel'!$C$1:$T$1,0),FALSE)</f>
        <v>0.7</v>
      </c>
      <c r="AN282" s="15">
        <f>VLOOKUP(AN$4,'Tüpoloogia tabel'!$C$1:$T$51,MATCH($A282,'Tüpoloogia tabel'!$C$1:$T$1,0),FALSE)</f>
        <v>0.7</v>
      </c>
      <c r="AO282" s="15">
        <f>VLOOKUP(AO$4,'Tüpoloogia tabel'!$C$1:$T$51,MATCH($A282,'Tüpoloogia tabel'!$C$1:$T$1,0),FALSE)</f>
        <v>1</v>
      </c>
      <c r="AP282" s="15">
        <f>VLOOKUP(AP$4,'Tüpoloogia tabel'!$C$1:$T$51,MATCH($A282,'Tüpoloogia tabel'!$C$1:$T$1,0),FALSE)</f>
        <v>2</v>
      </c>
      <c r="AQ282" s="15">
        <f>VLOOKUP(AQ$4,'Tüpoloogia tabel'!$C$1:$T$51,MATCH($A282,'Tüpoloogia tabel'!$C$1:$T$1,0),FALSE)</f>
        <v>2.899999999999999</v>
      </c>
      <c r="AR282" s="16">
        <f>VLOOKUP(AR$4,'Tüpoloogia tabel'!$C$1:$T$51,MATCH($A282,'Tüpoloogia tabel'!$C$1:$T$1,0),FALSE)</f>
        <v>1.17</v>
      </c>
      <c r="AS282" s="16">
        <f>VLOOKUP(AS$4,'Tüpoloogia tabel'!$C$1:$T$51,MATCH($A282,'Tüpoloogia tabel'!$C$1:$T$1,0),FALSE)</f>
        <v>0.49</v>
      </c>
      <c r="AT282" s="16">
        <f>VLOOKUP(AT$4,'Tüpoloogia tabel'!$C$1:$T$51,MATCH($A282,'Tüpoloogia tabel'!$C$1:$T$1,0),FALSE)</f>
        <v>0.49</v>
      </c>
      <c r="AU282" s="16">
        <f>VLOOKUP(AU$4,'Tüpoloogia tabel'!$C$1:$T$51,MATCH($A282,'Tüpoloogia tabel'!$C$1:$T$1,0),FALSE)</f>
        <v>0.15</v>
      </c>
      <c r="AV282" s="16">
        <f>VLOOKUP(AV$4,'Tüpoloogia tabel'!$C$1:$T$51,MATCH($A282,'Tüpoloogia tabel'!$C$1:$T$1,0),FALSE)</f>
        <v>0.5</v>
      </c>
      <c r="AW282" s="16">
        <f>VLOOKUP(AW$4,'Tüpoloogia tabel'!$C$1:$T$51,MATCH($A282,'Tüpoloogia tabel'!$C$1:$T$1,0),FALSE)</f>
        <v>0.77</v>
      </c>
      <c r="AX282" s="16">
        <f>VLOOKUP(AX$4,'Tüpoloogia tabel'!$C$1:$T$51,MATCH($A282,'Tüpoloogia tabel'!$C$1:$T$1,0),FALSE)</f>
        <v>1.03</v>
      </c>
      <c r="AY282" s="16">
        <f>VLOOKUP(AY$4,'Tüpoloogia tabel'!$C$1:$T$51,MATCH($A282,'Tüpoloogia tabel'!$C$1:$T$1,0),FALSE)</f>
        <v>7.0000000000000007E-2</v>
      </c>
      <c r="AZ282" s="16">
        <f>VLOOKUP(AZ$4,'Tüpoloogia tabel'!$C$1:$T$51,MATCH($A282,'Tüpoloogia tabel'!$C$1:$T$1,0),FALSE)</f>
        <v>3.2</v>
      </c>
      <c r="BA282" s="232">
        <f>VLOOKUP(BA$4,'Tüpoloogia tabel'!$C$1:$T$51,MATCH($A282,'Tüpoloogia tabel'!$C$1:$T$1,0),FALSE)</f>
        <v>0.25</v>
      </c>
      <c r="BB282" s="232">
        <f>VLOOKUP(BB$4,'Tüpoloogia tabel'!$C$1:$T$51,MATCH($A282,'Tüpoloogia tabel'!$C$1:$T$1,0),FALSE)</f>
        <v>0.5</v>
      </c>
      <c r="BC282" s="232">
        <f>VLOOKUP(BC$4,'Tüpoloogia tabel'!$C$1:$T$51,MATCH($A282,'Tüpoloogia tabel'!$C$1:$T$1,0),FALSE)</f>
        <v>0.35</v>
      </c>
      <c r="BD282" s="232">
        <f>VLOOKUP(BD$4,'Tüpoloogia tabel'!$C$1:$T$51,MATCH($A282,'Tüpoloogia tabel'!$C$1:$T$1,0),FALSE)</f>
        <v>0.25</v>
      </c>
      <c r="BE282" s="232">
        <f>VLOOKUP(BE$4,'Tüpoloogia tabel'!$C$1:$T$51,MATCH($A282,'Tüpoloogia tabel'!$C$1:$T$1,0),FALSE)</f>
        <v>0.22000000000000008</v>
      </c>
      <c r="BF282" s="16">
        <f>VLOOKUP(BF$4,'Tüpoloogia tabel'!$C$1:$T$51,MATCH($A282,'Tüpoloogia tabel'!$C$1:$T$1,0),FALSE)</f>
        <v>1.8</v>
      </c>
      <c r="BG282" s="16">
        <f>VLOOKUP(BG$4,'Tüpoloogia tabel'!$C$1:$T$51,MATCH($A282,'Tüpoloogia tabel'!$C$1:$T$1,0),FALSE)</f>
        <v>2.2000000000000002</v>
      </c>
      <c r="BH282" s="16">
        <f>VLOOKUP(BH$4,'Tüpoloogia tabel'!$C$1:$T$51,MATCH($A282,'Tüpoloogia tabel'!$C$1:$T$1,0),FALSE)</f>
        <v>1.4600000000000004</v>
      </c>
      <c r="BI282" s="16">
        <f>VLOOKUP(BI$4,'Tüpoloogia tabel'!$C$1:$T$51,MATCH($A282,'Tüpoloogia tabel'!$C$1:$T$1,0),FALSE)</f>
        <v>1.5793333333333337</v>
      </c>
      <c r="BJ282" s="16">
        <f>VLOOKUP(BJ$4,'Tüpoloogia tabel'!$C$1:$T$51,MATCH($A282,'Tüpoloogia tabel'!$C$1:$T$1,0),FALSE)</f>
        <v>0.8</v>
      </c>
      <c r="BK282" s="16">
        <f>VLOOKUP(BK$4,'Tüpoloogia tabel'!$C$1:$T$51,MATCH($A282,'Tüpoloogia tabel'!$C$1:$T$1,0),FALSE)</f>
        <v>2.0649999999999999</v>
      </c>
      <c r="BL282" s="216">
        <f t="shared" si="350"/>
        <v>7301.9981229641444</v>
      </c>
      <c r="BM282" s="1">
        <v>4</v>
      </c>
      <c r="BN282" s="1">
        <v>0</v>
      </c>
      <c r="BO282" s="1">
        <f t="shared" si="351"/>
        <v>30</v>
      </c>
      <c r="BP282" s="217">
        <f t="shared" si="352"/>
        <v>221.03161290322589</v>
      </c>
      <c r="BQ282" s="217">
        <f t="shared" ref="BQ282:BS282" si="380">BP282</f>
        <v>221.03161290322589</v>
      </c>
      <c r="BR282" s="217">
        <f t="shared" si="380"/>
        <v>221.03161290322589</v>
      </c>
      <c r="BS282" s="217">
        <f t="shared" si="380"/>
        <v>221.03161290322589</v>
      </c>
      <c r="BT282" s="217">
        <f t="shared" si="354"/>
        <v>442.06322580645178</v>
      </c>
      <c r="BU282" s="217">
        <f t="shared" si="355"/>
        <v>1220.9354651162787</v>
      </c>
      <c r="BV282" s="217">
        <f t="shared" si="356"/>
        <v>1349.8618941318457</v>
      </c>
      <c r="BW282" s="217">
        <f t="shared" si="357"/>
        <v>1977.3082681106093</v>
      </c>
      <c r="BX282" s="216">
        <f t="shared" si="358"/>
        <v>0.50248256864216068</v>
      </c>
      <c r="BY282" s="216">
        <f t="shared" si="322"/>
        <v>605.99397778244577</v>
      </c>
      <c r="BZ282" s="216">
        <f t="shared" si="306"/>
        <v>9885.3003688571989</v>
      </c>
      <c r="CA282" s="216">
        <f t="shared" si="307"/>
        <v>7907.99210074659</v>
      </c>
      <c r="CB282" s="218">
        <f t="shared" si="359"/>
        <v>2.690305138603168</v>
      </c>
    </row>
    <row r="283" spans="1:80" x14ac:dyDescent="0.25">
      <c r="A283" s="248" t="s">
        <v>477</v>
      </c>
      <c r="B283" s="231" t="s">
        <v>811</v>
      </c>
      <c r="C283" s="231" t="s">
        <v>463</v>
      </c>
      <c r="D283" s="249">
        <v>6</v>
      </c>
      <c r="E283" s="249">
        <v>4</v>
      </c>
      <c r="F283" s="250"/>
      <c r="G283" s="15">
        <f>(VLOOKUP(G$4,'Tüpoloogia tabel'!$C$1:$T$51,MATCH($A283,'Tüpoloogia tabel'!$C$1:$T$1,0),FALSE))*D283</f>
        <v>1172.7153488372091</v>
      </c>
      <c r="H283" s="15">
        <f>(VLOOKUP(H$4,'Tüpoloogia tabel'!$C$1:$T$51,MATCH($A283,'Tüpoloogia tabel'!$C$1:$T$1,0),FALSE))*D283*E283</f>
        <v>67.368372093023254</v>
      </c>
      <c r="I283" s="15">
        <f>(VLOOKUP(I$4,'Tüpoloogia tabel'!$C$1:$T$51,MATCH($A283,'Tüpoloogia tabel'!$C$1:$T$1,0),FALSE))*D283*E283</f>
        <v>209.05519379844958</v>
      </c>
      <c r="J283" s="15">
        <f>(VLOOKUP(J$4,'Tüpoloogia tabel'!$C$1:$T$51,MATCH($A283,'Tüpoloogia tabel'!$C$1:$T$1,0),FALSE))*D283*E283</f>
        <v>4758.0574573643389</v>
      </c>
      <c r="K283" s="15">
        <f>(VLOOKUP(K$4,'Tüpoloogia tabel'!$C$1:$T$51,MATCH($A283,'Tüpoloogia tabel'!$C$1:$T$1,0),FALSE))*D283*E283</f>
        <v>3919.2541085271314</v>
      </c>
      <c r="L283" s="244">
        <f>VLOOKUP(L$4,'Tüpoloogia tabel'!$C$1:$T$51,MATCH($A283,'Tüpoloogia tabel'!$C$1:$T$1,0),FALSE)</f>
        <v>9.3023255813953494</v>
      </c>
      <c r="M283" s="228">
        <f>VLOOKUP(M$4,'Tüpoloogia tabel'!$C$1:$T$51,MATCH($A283,'Tüpoloogia tabel'!$C$1:$T$1,0),FALSE)</f>
        <v>55.813953488372093</v>
      </c>
      <c r="N283" s="228">
        <f>VLOOKUP(N$4,'Tüpoloogia tabel'!$C$1:$T$51,MATCH($A283,'Tüpoloogia tabel'!$C$1:$T$1,0),FALSE)</f>
        <v>100</v>
      </c>
      <c r="O283" s="245">
        <f>VLOOKUP(O$4,'Tüpoloogia tabel'!$C$1:$T$51,MATCH($A283,'Tüpoloogia tabel'!$C$1:$T$1,0),FALSE)</f>
        <v>0.22858037816556093</v>
      </c>
      <c r="P283" s="228">
        <f>VLOOKUP(P$4,'Tüpoloogia tabel'!$C$1:$T$51,MATCH($A283,'Tüpoloogia tabel'!$C$1:$T$1,0),FALSE)</f>
        <v>37.209302325581397</v>
      </c>
      <c r="Q283" s="335">
        <f t="shared" si="343"/>
        <v>7931.114838709681</v>
      </c>
      <c r="R283" s="336">
        <f t="shared" si="304"/>
        <v>6094.4576096029305</v>
      </c>
      <c r="S283" s="14">
        <f t="shared" si="344"/>
        <v>1172.7153488372091</v>
      </c>
      <c r="T283" s="336">
        <f t="shared" si="345"/>
        <v>1172.7153488372091</v>
      </c>
      <c r="U283" s="4">
        <f t="shared" si="346"/>
        <v>23.760000000000005</v>
      </c>
      <c r="V283" s="337">
        <f t="shared" si="347"/>
        <v>1812.8972291067507</v>
      </c>
      <c r="W283" s="338">
        <f t="shared" si="348"/>
        <v>3.9875563504151517</v>
      </c>
      <c r="X283" s="228">
        <f>VLOOKUP(X$4,'Tüpoloogia tabel'!$C$1:$T$51,MATCH($A283,'Tüpoloogia tabel'!$C$1:$T$1,0),FALSE)</f>
        <v>210.5</v>
      </c>
      <c r="Y283" s="228">
        <f>VLOOKUP(Y$4,'Tüpoloogia tabel'!$C$1:$T$51,MATCH($A283,'Tüpoloogia tabel'!$C$1:$T$1,0),FALSE)</f>
        <v>147.72222222222223</v>
      </c>
      <c r="Z283" s="229">
        <f>VLOOKUP(Z$4,'Tüpoloogia tabel'!$C$1:$T$51,MATCH($A283,'Tüpoloogia tabel'!$C$1:$T$1,0),FALSE)</f>
        <v>34.888888888888886</v>
      </c>
      <c r="AA283" s="235"/>
      <c r="AB283" s="235"/>
      <c r="AC283" s="15">
        <f>VLOOKUP(AC$4,'Tüpoloogia tabel'!$C$1:$T$51,MATCH($A283,'Tüpoloogia tabel'!$C$1:$T$1,0),FALSE)</f>
        <v>3.2531782945736434</v>
      </c>
      <c r="AD283" s="15">
        <f>VLOOKUP(AD$4,'Tüpoloogia tabel'!$C$1:$T$51,MATCH($A283,'Tüpoloogia tabel'!$C$1:$T$1,0),FALSE)</f>
        <v>2.5</v>
      </c>
      <c r="AE283" s="15">
        <f>VLOOKUP(AE$4,'Tüpoloogia tabel'!$C$1:$T$51,MATCH($A283,'Tüpoloogia tabel'!$C$1:$T$1,0),FALSE)</f>
        <v>2.2000000000000002</v>
      </c>
      <c r="AF283" s="15">
        <f>VLOOKUP(AF$4,'Tüpoloogia tabel'!$C$1:$T$51,MATCH($A283,'Tüpoloogia tabel'!$C$1:$T$1,0),FALSE)</f>
        <v>12.640967741935485</v>
      </c>
      <c r="AG283" s="15">
        <f>VLOOKUP(AG$4,'Tüpoloogia tabel'!$C$1:$T$51,MATCH($A283,'Tüpoloogia tabel'!$C$1:$T$1,0),FALSE)</f>
        <v>16.312473118279577</v>
      </c>
      <c r="AH283" s="15">
        <f>(VLOOKUP(AH$4,'Tüpoloogia tabel'!$C$1:$T$51,MATCH($A283,'Tüpoloogia tabel'!$C$1:$T$1,0),FALSE))*E283</f>
        <v>10</v>
      </c>
      <c r="AI283" s="15">
        <f>(VLOOKUP(AI$4,'Tüpoloogia tabel'!$C$1:$T$51,MATCH($A283,'Tüpoloogia tabel'!$C$1:$T$1,0),FALSE))*D283*E283</f>
        <v>11727.153488372092</v>
      </c>
      <c r="AJ283" s="15">
        <f t="shared" si="349"/>
        <v>221.03161290322589</v>
      </c>
      <c r="AK283" s="15">
        <f>VLOOKUP(AK$4,'Tüpoloogia tabel'!$C$1:$T$51,MATCH($A283,'Tüpoloogia tabel'!$C$1:$T$1,0),FALSE)</f>
        <v>1</v>
      </c>
      <c r="AL283" s="15">
        <f>VLOOKUP(AL$4,'Tüpoloogia tabel'!$C$1:$T$51,MATCH($A283,'Tüpoloogia tabel'!$C$1:$T$1,0),FALSE)</f>
        <v>0.9</v>
      </c>
      <c r="AM283" s="15">
        <f>VLOOKUP(AM$4,'Tüpoloogia tabel'!$C$1:$T$51,MATCH($A283,'Tüpoloogia tabel'!$C$1:$T$1,0),FALSE)</f>
        <v>0.7</v>
      </c>
      <c r="AN283" s="15">
        <f>VLOOKUP(AN$4,'Tüpoloogia tabel'!$C$1:$T$51,MATCH($A283,'Tüpoloogia tabel'!$C$1:$T$1,0),FALSE)</f>
        <v>0.7</v>
      </c>
      <c r="AO283" s="15">
        <f>VLOOKUP(AO$4,'Tüpoloogia tabel'!$C$1:$T$51,MATCH($A283,'Tüpoloogia tabel'!$C$1:$T$1,0),FALSE)</f>
        <v>1</v>
      </c>
      <c r="AP283" s="15">
        <f>VLOOKUP(AP$4,'Tüpoloogia tabel'!$C$1:$T$51,MATCH($A283,'Tüpoloogia tabel'!$C$1:$T$1,0),FALSE)</f>
        <v>2</v>
      </c>
      <c r="AQ283" s="15">
        <f>VLOOKUP(AQ$4,'Tüpoloogia tabel'!$C$1:$T$51,MATCH($A283,'Tüpoloogia tabel'!$C$1:$T$1,0),FALSE)</f>
        <v>2.899999999999999</v>
      </c>
      <c r="AR283" s="16">
        <f>VLOOKUP(AR$4,'Tüpoloogia tabel'!$C$1:$T$51,MATCH($A283,'Tüpoloogia tabel'!$C$1:$T$1,0),FALSE)</f>
        <v>1.17</v>
      </c>
      <c r="AS283" s="16">
        <f>VLOOKUP(AS$4,'Tüpoloogia tabel'!$C$1:$T$51,MATCH($A283,'Tüpoloogia tabel'!$C$1:$T$1,0),FALSE)</f>
        <v>0.49</v>
      </c>
      <c r="AT283" s="16">
        <f>VLOOKUP(AT$4,'Tüpoloogia tabel'!$C$1:$T$51,MATCH($A283,'Tüpoloogia tabel'!$C$1:$T$1,0),FALSE)</f>
        <v>0.49</v>
      </c>
      <c r="AU283" s="16">
        <f>VLOOKUP(AU$4,'Tüpoloogia tabel'!$C$1:$T$51,MATCH($A283,'Tüpoloogia tabel'!$C$1:$T$1,0),FALSE)</f>
        <v>0.15</v>
      </c>
      <c r="AV283" s="16">
        <f>VLOOKUP(AV$4,'Tüpoloogia tabel'!$C$1:$T$51,MATCH($A283,'Tüpoloogia tabel'!$C$1:$T$1,0),FALSE)</f>
        <v>0.5</v>
      </c>
      <c r="AW283" s="16">
        <f>VLOOKUP(AW$4,'Tüpoloogia tabel'!$C$1:$T$51,MATCH($A283,'Tüpoloogia tabel'!$C$1:$T$1,0),FALSE)</f>
        <v>0.77</v>
      </c>
      <c r="AX283" s="16">
        <f>VLOOKUP(AX$4,'Tüpoloogia tabel'!$C$1:$T$51,MATCH($A283,'Tüpoloogia tabel'!$C$1:$T$1,0),FALSE)</f>
        <v>1.03</v>
      </c>
      <c r="AY283" s="16">
        <f>VLOOKUP(AY$4,'Tüpoloogia tabel'!$C$1:$T$51,MATCH($A283,'Tüpoloogia tabel'!$C$1:$T$1,0),FALSE)</f>
        <v>7.0000000000000007E-2</v>
      </c>
      <c r="AZ283" s="16">
        <f>VLOOKUP(AZ$4,'Tüpoloogia tabel'!$C$1:$T$51,MATCH($A283,'Tüpoloogia tabel'!$C$1:$T$1,0),FALSE)</f>
        <v>3.2</v>
      </c>
      <c r="BA283" s="232">
        <f>VLOOKUP(BA$4,'Tüpoloogia tabel'!$C$1:$T$51,MATCH($A283,'Tüpoloogia tabel'!$C$1:$T$1,0),FALSE)</f>
        <v>0.25</v>
      </c>
      <c r="BB283" s="232">
        <f>VLOOKUP(BB$4,'Tüpoloogia tabel'!$C$1:$T$51,MATCH($A283,'Tüpoloogia tabel'!$C$1:$T$1,0),FALSE)</f>
        <v>0.5</v>
      </c>
      <c r="BC283" s="232">
        <f>VLOOKUP(BC$4,'Tüpoloogia tabel'!$C$1:$T$51,MATCH($A283,'Tüpoloogia tabel'!$C$1:$T$1,0),FALSE)</f>
        <v>0.35</v>
      </c>
      <c r="BD283" s="232">
        <f>VLOOKUP(BD$4,'Tüpoloogia tabel'!$C$1:$T$51,MATCH($A283,'Tüpoloogia tabel'!$C$1:$T$1,0),FALSE)</f>
        <v>0.25</v>
      </c>
      <c r="BE283" s="232">
        <f>VLOOKUP(BE$4,'Tüpoloogia tabel'!$C$1:$T$51,MATCH($A283,'Tüpoloogia tabel'!$C$1:$T$1,0),FALSE)</f>
        <v>0.22000000000000008</v>
      </c>
      <c r="BF283" s="16">
        <f>VLOOKUP(BF$4,'Tüpoloogia tabel'!$C$1:$T$51,MATCH($A283,'Tüpoloogia tabel'!$C$1:$T$1,0),FALSE)</f>
        <v>1.8</v>
      </c>
      <c r="BG283" s="16">
        <f>VLOOKUP(BG$4,'Tüpoloogia tabel'!$C$1:$T$51,MATCH($A283,'Tüpoloogia tabel'!$C$1:$T$1,0),FALSE)</f>
        <v>2.2000000000000002</v>
      </c>
      <c r="BH283" s="16">
        <f>VLOOKUP(BH$4,'Tüpoloogia tabel'!$C$1:$T$51,MATCH($A283,'Tüpoloogia tabel'!$C$1:$T$1,0),FALSE)</f>
        <v>1.4600000000000004</v>
      </c>
      <c r="BI283" s="16">
        <f>VLOOKUP(BI$4,'Tüpoloogia tabel'!$C$1:$T$51,MATCH($A283,'Tüpoloogia tabel'!$C$1:$T$1,0),FALSE)</f>
        <v>1.5793333333333337</v>
      </c>
      <c r="BJ283" s="16">
        <f>VLOOKUP(BJ$4,'Tüpoloogia tabel'!$C$1:$T$51,MATCH($A283,'Tüpoloogia tabel'!$C$1:$T$1,0),FALSE)</f>
        <v>0.8</v>
      </c>
      <c r="BK283" s="16">
        <f>VLOOKUP(BK$4,'Tüpoloogia tabel'!$C$1:$T$51,MATCH($A283,'Tüpoloogia tabel'!$C$1:$T$1,0),FALSE)</f>
        <v>2.0649999999999999</v>
      </c>
      <c r="BL283" s="216">
        <f t="shared" si="350"/>
        <v>11462.82690304529</v>
      </c>
      <c r="BM283" s="1">
        <v>4</v>
      </c>
      <c r="BN283" s="1">
        <v>0</v>
      </c>
      <c r="BO283" s="1">
        <f t="shared" si="351"/>
        <v>40</v>
      </c>
      <c r="BP283" s="217">
        <f t="shared" si="352"/>
        <v>221.03161290322589</v>
      </c>
      <c r="BQ283" s="217">
        <f t="shared" ref="BQ283:BS283" si="381">BP283</f>
        <v>221.03161290322589</v>
      </c>
      <c r="BR283" s="217">
        <f t="shared" si="381"/>
        <v>221.03161290322589</v>
      </c>
      <c r="BS283" s="217">
        <f t="shared" si="381"/>
        <v>221.03161290322589</v>
      </c>
      <c r="BT283" s="217">
        <f t="shared" si="354"/>
        <v>663.09483870967767</v>
      </c>
      <c r="BU283" s="217">
        <f t="shared" si="355"/>
        <v>2150.5519379844959</v>
      </c>
      <c r="BV283" s="217">
        <f t="shared" si="356"/>
        <v>2389.598081237004</v>
      </c>
      <c r="BW283" s="217">
        <f t="shared" si="357"/>
        <v>3189.4891101977182</v>
      </c>
      <c r="BX283" s="216">
        <f t="shared" si="358"/>
        <v>0.80922935000416807</v>
      </c>
      <c r="BY283" s="216">
        <f t="shared" si="322"/>
        <v>975.93059610502667</v>
      </c>
      <c r="BZ283" s="216">
        <f t="shared" si="306"/>
        <v>15628.246609348036</v>
      </c>
      <c r="CA283" s="216">
        <f t="shared" si="307"/>
        <v>12438.757499150317</v>
      </c>
      <c r="CB283" s="218">
        <f t="shared" si="359"/>
        <v>3.1737563206446042</v>
      </c>
    </row>
    <row r="284" spans="1:80" x14ac:dyDescent="0.25">
      <c r="A284" s="248" t="s">
        <v>477</v>
      </c>
      <c r="B284" s="231" t="s">
        <v>812</v>
      </c>
      <c r="C284" s="231" t="s">
        <v>463</v>
      </c>
      <c r="D284" s="249">
        <v>6</v>
      </c>
      <c r="E284" s="249">
        <v>5</v>
      </c>
      <c r="F284" s="250"/>
      <c r="G284" s="15">
        <f>(VLOOKUP(G$4,'Tüpoloogia tabel'!$C$1:$T$51,MATCH($A284,'Tüpoloogia tabel'!$C$1:$T$1,0),FALSE))*D284</f>
        <v>1172.7153488372091</v>
      </c>
      <c r="H284" s="15">
        <f>(VLOOKUP(H$4,'Tüpoloogia tabel'!$C$1:$T$51,MATCH($A284,'Tüpoloogia tabel'!$C$1:$T$1,0),FALSE))*D284*E284</f>
        <v>84.210465116279067</v>
      </c>
      <c r="I284" s="15">
        <f>(VLOOKUP(I$4,'Tüpoloogia tabel'!$C$1:$T$51,MATCH($A284,'Tüpoloogia tabel'!$C$1:$T$1,0),FALSE))*D284*E284</f>
        <v>261.31899224806199</v>
      </c>
      <c r="J284" s="15">
        <f>(VLOOKUP(J$4,'Tüpoloogia tabel'!$C$1:$T$51,MATCH($A284,'Tüpoloogia tabel'!$C$1:$T$1,0),FALSE))*D284*E284</f>
        <v>5947.5718217054236</v>
      </c>
      <c r="K284" s="15">
        <f>(VLOOKUP(K$4,'Tüpoloogia tabel'!$C$1:$T$51,MATCH($A284,'Tüpoloogia tabel'!$C$1:$T$1,0),FALSE))*D284*E284</f>
        <v>4899.0676356589138</v>
      </c>
      <c r="L284" s="244">
        <f>VLOOKUP(L$4,'Tüpoloogia tabel'!$C$1:$T$51,MATCH($A284,'Tüpoloogia tabel'!$C$1:$T$1,0),FALSE)</f>
        <v>9.3023255813953494</v>
      </c>
      <c r="M284" s="228">
        <f>VLOOKUP(M$4,'Tüpoloogia tabel'!$C$1:$T$51,MATCH($A284,'Tüpoloogia tabel'!$C$1:$T$1,0),FALSE)</f>
        <v>55.813953488372093</v>
      </c>
      <c r="N284" s="228">
        <f>VLOOKUP(N$4,'Tüpoloogia tabel'!$C$1:$T$51,MATCH($A284,'Tüpoloogia tabel'!$C$1:$T$1,0),FALSE)</f>
        <v>100</v>
      </c>
      <c r="O284" s="245">
        <f>VLOOKUP(O$4,'Tüpoloogia tabel'!$C$1:$T$51,MATCH($A284,'Tüpoloogia tabel'!$C$1:$T$1,0),FALSE)</f>
        <v>0.22858037816556093</v>
      </c>
      <c r="P284" s="228">
        <f>VLOOKUP(P$4,'Tüpoloogia tabel'!$C$1:$T$51,MATCH($A284,'Tüpoloogia tabel'!$C$1:$T$1,0),FALSE)</f>
        <v>37.209302325581397</v>
      </c>
      <c r="Q284" s="335">
        <f t="shared" si="343"/>
        <v>12360.764516129037</v>
      </c>
      <c r="R284" s="336">
        <f t="shared" si="304"/>
        <v>9511.5762886168141</v>
      </c>
      <c r="S284" s="14">
        <f t="shared" si="344"/>
        <v>1172.7153488372091</v>
      </c>
      <c r="T284" s="336">
        <f t="shared" si="345"/>
        <v>1172.7153488372091</v>
      </c>
      <c r="U284" s="4">
        <f t="shared" si="346"/>
        <v>23.760000000000005</v>
      </c>
      <c r="V284" s="337">
        <f t="shared" si="347"/>
        <v>2825.4282275122218</v>
      </c>
      <c r="W284" s="338">
        <f t="shared" si="348"/>
        <v>4.6837513010885186</v>
      </c>
      <c r="X284" s="228">
        <f>VLOOKUP(X$4,'Tüpoloogia tabel'!$C$1:$T$51,MATCH($A284,'Tüpoloogia tabel'!$C$1:$T$1,0),FALSE)</f>
        <v>210.5</v>
      </c>
      <c r="Y284" s="228">
        <f>VLOOKUP(Y$4,'Tüpoloogia tabel'!$C$1:$T$51,MATCH($A284,'Tüpoloogia tabel'!$C$1:$T$1,0),FALSE)</f>
        <v>147.72222222222223</v>
      </c>
      <c r="Z284" s="229">
        <f>VLOOKUP(Z$4,'Tüpoloogia tabel'!$C$1:$T$51,MATCH($A284,'Tüpoloogia tabel'!$C$1:$T$1,0),FALSE)</f>
        <v>34.888888888888886</v>
      </c>
      <c r="AA284" s="235"/>
      <c r="AB284" s="235"/>
      <c r="AC284" s="15">
        <f>VLOOKUP(AC$4,'Tüpoloogia tabel'!$C$1:$T$51,MATCH($A284,'Tüpoloogia tabel'!$C$1:$T$1,0),FALSE)</f>
        <v>3.2531782945736434</v>
      </c>
      <c r="AD284" s="15">
        <f>VLOOKUP(AD$4,'Tüpoloogia tabel'!$C$1:$T$51,MATCH($A284,'Tüpoloogia tabel'!$C$1:$T$1,0),FALSE)</f>
        <v>2.5</v>
      </c>
      <c r="AE284" s="15">
        <f>VLOOKUP(AE$4,'Tüpoloogia tabel'!$C$1:$T$51,MATCH($A284,'Tüpoloogia tabel'!$C$1:$T$1,0),FALSE)</f>
        <v>2.2000000000000002</v>
      </c>
      <c r="AF284" s="15">
        <f>VLOOKUP(AF$4,'Tüpoloogia tabel'!$C$1:$T$51,MATCH($A284,'Tüpoloogia tabel'!$C$1:$T$1,0),FALSE)</f>
        <v>12.640967741935485</v>
      </c>
      <c r="AG284" s="15">
        <f>VLOOKUP(AG$4,'Tüpoloogia tabel'!$C$1:$T$51,MATCH($A284,'Tüpoloogia tabel'!$C$1:$T$1,0),FALSE)</f>
        <v>16.312473118279577</v>
      </c>
      <c r="AH284" s="15">
        <f>(VLOOKUP(AH$4,'Tüpoloogia tabel'!$C$1:$T$51,MATCH($A284,'Tüpoloogia tabel'!$C$1:$T$1,0),FALSE))*E284</f>
        <v>12.5</v>
      </c>
      <c r="AI284" s="15">
        <f>(VLOOKUP(AI$4,'Tüpoloogia tabel'!$C$1:$T$51,MATCH($A284,'Tüpoloogia tabel'!$C$1:$T$1,0),FALSE))*D284*E284</f>
        <v>14658.941860465115</v>
      </c>
      <c r="AJ284" s="15">
        <f t="shared" si="349"/>
        <v>221.03161290322589</v>
      </c>
      <c r="AK284" s="15">
        <f>VLOOKUP(AK$4,'Tüpoloogia tabel'!$C$1:$T$51,MATCH($A284,'Tüpoloogia tabel'!$C$1:$T$1,0),FALSE)</f>
        <v>1</v>
      </c>
      <c r="AL284" s="15">
        <f>VLOOKUP(AL$4,'Tüpoloogia tabel'!$C$1:$T$51,MATCH($A284,'Tüpoloogia tabel'!$C$1:$T$1,0),FALSE)</f>
        <v>0.9</v>
      </c>
      <c r="AM284" s="15">
        <f>VLOOKUP(AM$4,'Tüpoloogia tabel'!$C$1:$T$51,MATCH($A284,'Tüpoloogia tabel'!$C$1:$T$1,0),FALSE)</f>
        <v>0.7</v>
      </c>
      <c r="AN284" s="15">
        <f>VLOOKUP(AN$4,'Tüpoloogia tabel'!$C$1:$T$51,MATCH($A284,'Tüpoloogia tabel'!$C$1:$T$1,0),FALSE)</f>
        <v>0.7</v>
      </c>
      <c r="AO284" s="15">
        <f>VLOOKUP(AO$4,'Tüpoloogia tabel'!$C$1:$T$51,MATCH($A284,'Tüpoloogia tabel'!$C$1:$T$1,0),FALSE)</f>
        <v>1</v>
      </c>
      <c r="AP284" s="15">
        <f>VLOOKUP(AP$4,'Tüpoloogia tabel'!$C$1:$T$51,MATCH($A284,'Tüpoloogia tabel'!$C$1:$T$1,0),FALSE)</f>
        <v>2</v>
      </c>
      <c r="AQ284" s="15">
        <f>VLOOKUP(AQ$4,'Tüpoloogia tabel'!$C$1:$T$51,MATCH($A284,'Tüpoloogia tabel'!$C$1:$T$1,0),FALSE)</f>
        <v>2.899999999999999</v>
      </c>
      <c r="AR284" s="16">
        <f>VLOOKUP(AR$4,'Tüpoloogia tabel'!$C$1:$T$51,MATCH($A284,'Tüpoloogia tabel'!$C$1:$T$1,0),FALSE)</f>
        <v>1.17</v>
      </c>
      <c r="AS284" s="16">
        <f>VLOOKUP(AS$4,'Tüpoloogia tabel'!$C$1:$T$51,MATCH($A284,'Tüpoloogia tabel'!$C$1:$T$1,0),FALSE)</f>
        <v>0.49</v>
      </c>
      <c r="AT284" s="16">
        <f>VLOOKUP(AT$4,'Tüpoloogia tabel'!$C$1:$T$51,MATCH($A284,'Tüpoloogia tabel'!$C$1:$T$1,0),FALSE)</f>
        <v>0.49</v>
      </c>
      <c r="AU284" s="16">
        <f>VLOOKUP(AU$4,'Tüpoloogia tabel'!$C$1:$T$51,MATCH($A284,'Tüpoloogia tabel'!$C$1:$T$1,0),FALSE)</f>
        <v>0.15</v>
      </c>
      <c r="AV284" s="16">
        <f>VLOOKUP(AV$4,'Tüpoloogia tabel'!$C$1:$T$51,MATCH($A284,'Tüpoloogia tabel'!$C$1:$T$1,0),FALSE)</f>
        <v>0.5</v>
      </c>
      <c r="AW284" s="16">
        <f>VLOOKUP(AW$4,'Tüpoloogia tabel'!$C$1:$T$51,MATCH($A284,'Tüpoloogia tabel'!$C$1:$T$1,0),FALSE)</f>
        <v>0.77</v>
      </c>
      <c r="AX284" s="16">
        <f>VLOOKUP(AX$4,'Tüpoloogia tabel'!$C$1:$T$51,MATCH($A284,'Tüpoloogia tabel'!$C$1:$T$1,0),FALSE)</f>
        <v>1.03</v>
      </c>
      <c r="AY284" s="16">
        <f>VLOOKUP(AY$4,'Tüpoloogia tabel'!$C$1:$T$51,MATCH($A284,'Tüpoloogia tabel'!$C$1:$T$1,0),FALSE)</f>
        <v>7.0000000000000007E-2</v>
      </c>
      <c r="AZ284" s="16">
        <f>VLOOKUP(AZ$4,'Tüpoloogia tabel'!$C$1:$T$51,MATCH($A284,'Tüpoloogia tabel'!$C$1:$T$1,0),FALSE)</f>
        <v>3.2</v>
      </c>
      <c r="BA284" s="232">
        <f>VLOOKUP(BA$4,'Tüpoloogia tabel'!$C$1:$T$51,MATCH($A284,'Tüpoloogia tabel'!$C$1:$T$1,0),FALSE)</f>
        <v>0.25</v>
      </c>
      <c r="BB284" s="232">
        <f>VLOOKUP(BB$4,'Tüpoloogia tabel'!$C$1:$T$51,MATCH($A284,'Tüpoloogia tabel'!$C$1:$T$1,0),FALSE)</f>
        <v>0.5</v>
      </c>
      <c r="BC284" s="232">
        <f>VLOOKUP(BC$4,'Tüpoloogia tabel'!$C$1:$T$51,MATCH($A284,'Tüpoloogia tabel'!$C$1:$T$1,0),FALSE)</f>
        <v>0.35</v>
      </c>
      <c r="BD284" s="232">
        <f>VLOOKUP(BD$4,'Tüpoloogia tabel'!$C$1:$T$51,MATCH($A284,'Tüpoloogia tabel'!$C$1:$T$1,0),FALSE)</f>
        <v>0.25</v>
      </c>
      <c r="BE284" s="232">
        <f>VLOOKUP(BE$4,'Tüpoloogia tabel'!$C$1:$T$51,MATCH($A284,'Tüpoloogia tabel'!$C$1:$T$1,0),FALSE)</f>
        <v>0.22000000000000008</v>
      </c>
      <c r="BF284" s="16">
        <f>VLOOKUP(BF$4,'Tüpoloogia tabel'!$C$1:$T$51,MATCH($A284,'Tüpoloogia tabel'!$C$1:$T$1,0),FALSE)</f>
        <v>1.8</v>
      </c>
      <c r="BG284" s="16">
        <f>VLOOKUP(BG$4,'Tüpoloogia tabel'!$C$1:$T$51,MATCH($A284,'Tüpoloogia tabel'!$C$1:$T$1,0),FALSE)</f>
        <v>2.2000000000000002</v>
      </c>
      <c r="BH284" s="16">
        <f>VLOOKUP(BH$4,'Tüpoloogia tabel'!$C$1:$T$51,MATCH($A284,'Tüpoloogia tabel'!$C$1:$T$1,0),FALSE)</f>
        <v>1.4600000000000004</v>
      </c>
      <c r="BI284" s="16">
        <f>VLOOKUP(BI$4,'Tüpoloogia tabel'!$C$1:$T$51,MATCH($A284,'Tüpoloogia tabel'!$C$1:$T$1,0),FALSE)</f>
        <v>1.5793333333333337</v>
      </c>
      <c r="BJ284" s="16">
        <f>VLOOKUP(BJ$4,'Tüpoloogia tabel'!$C$1:$T$51,MATCH($A284,'Tüpoloogia tabel'!$C$1:$T$1,0),FALSE)</f>
        <v>0.8</v>
      </c>
      <c r="BK284" s="16">
        <f>VLOOKUP(BK$4,'Tüpoloogia tabel'!$C$1:$T$51,MATCH($A284,'Tüpoloogia tabel'!$C$1:$T$1,0),FALSE)</f>
        <v>2.0649999999999999</v>
      </c>
      <c r="BL284" s="216">
        <f t="shared" si="350"/>
        <v>16803.754479029569</v>
      </c>
      <c r="BM284" s="1">
        <v>4</v>
      </c>
      <c r="BN284" s="1">
        <v>0</v>
      </c>
      <c r="BO284" s="1">
        <f t="shared" si="351"/>
        <v>50</v>
      </c>
      <c r="BP284" s="217">
        <f t="shared" si="352"/>
        <v>221.03161290322589</v>
      </c>
      <c r="BQ284" s="217">
        <f t="shared" ref="BQ284:BS284" si="382">BP284</f>
        <v>221.03161290322589</v>
      </c>
      <c r="BR284" s="217">
        <f t="shared" si="382"/>
        <v>221.03161290322589</v>
      </c>
      <c r="BS284" s="217">
        <f t="shared" si="382"/>
        <v>221.03161290322589</v>
      </c>
      <c r="BT284" s="217">
        <f t="shared" si="354"/>
        <v>884.12645161290357</v>
      </c>
      <c r="BU284" s="217">
        <f t="shared" si="355"/>
        <v>3341.4874031007748</v>
      </c>
      <c r="BV284" s="217">
        <f t="shared" si="356"/>
        <v>3724.2253795394331</v>
      </c>
      <c r="BW284" s="217">
        <f t="shared" si="357"/>
        <v>4691.4708920841395</v>
      </c>
      <c r="BX284" s="216">
        <f t="shared" si="358"/>
        <v>1.2029759879969997</v>
      </c>
      <c r="BY284" s="216">
        <f t="shared" si="322"/>
        <v>1450.7890415243814</v>
      </c>
      <c r="BZ284" s="216">
        <f t="shared" si="306"/>
        <v>22946.014412638091</v>
      </c>
      <c r="CA284" s="216">
        <f t="shared" si="307"/>
        <v>18254.543520553951</v>
      </c>
      <c r="CB284" s="218">
        <f t="shared" si="359"/>
        <v>3.7261260464510313</v>
      </c>
    </row>
    <row r="285" spans="1:80" x14ac:dyDescent="0.25">
      <c r="A285" s="248" t="s">
        <v>477</v>
      </c>
      <c r="B285" s="231" t="s">
        <v>813</v>
      </c>
      <c r="C285" s="231" t="s">
        <v>463</v>
      </c>
      <c r="D285" s="249">
        <v>7</v>
      </c>
      <c r="E285" s="249">
        <v>1</v>
      </c>
      <c r="F285" s="250"/>
      <c r="G285" s="15">
        <f>(VLOOKUP(G$4,'Tüpoloogia tabel'!$C$1:$T$51,MATCH($A285,'Tüpoloogia tabel'!$C$1:$T$1,0),FALSE))*D285</f>
        <v>1368.167906976744</v>
      </c>
      <c r="H285" s="15">
        <f>(VLOOKUP(H$4,'Tüpoloogia tabel'!$C$1:$T$51,MATCH($A285,'Tüpoloogia tabel'!$C$1:$T$1,0),FALSE))*D285*E285</f>
        <v>19.649108527131784</v>
      </c>
      <c r="I285" s="15">
        <f>(VLOOKUP(I$4,'Tüpoloogia tabel'!$C$1:$T$51,MATCH($A285,'Tüpoloogia tabel'!$C$1:$T$1,0),FALSE))*D285*E285</f>
        <v>60.974431524547796</v>
      </c>
      <c r="J285" s="15">
        <f>(VLOOKUP(J$4,'Tüpoloogia tabel'!$C$1:$T$51,MATCH($A285,'Tüpoloogia tabel'!$C$1:$T$1,0),FALSE))*D285*E285</f>
        <v>1387.7667583979323</v>
      </c>
      <c r="K285" s="15">
        <f>(VLOOKUP(K$4,'Tüpoloogia tabel'!$C$1:$T$51,MATCH($A285,'Tüpoloogia tabel'!$C$1:$T$1,0),FALSE))*D285*E285</f>
        <v>1143.1157816537468</v>
      </c>
      <c r="L285" s="244">
        <f>VLOOKUP(L$4,'Tüpoloogia tabel'!$C$1:$T$51,MATCH($A285,'Tüpoloogia tabel'!$C$1:$T$1,0),FALSE)</f>
        <v>9.3023255813953494</v>
      </c>
      <c r="M285" s="228">
        <f>VLOOKUP(M$4,'Tüpoloogia tabel'!$C$1:$T$51,MATCH($A285,'Tüpoloogia tabel'!$C$1:$T$1,0),FALSE)</f>
        <v>55.813953488372093</v>
      </c>
      <c r="N285" s="228">
        <f>VLOOKUP(N$4,'Tüpoloogia tabel'!$C$1:$T$51,MATCH($A285,'Tüpoloogia tabel'!$C$1:$T$1,0),FALSE)</f>
        <v>100</v>
      </c>
      <c r="O285" s="245">
        <f>VLOOKUP(O$4,'Tüpoloogia tabel'!$C$1:$T$51,MATCH($A285,'Tüpoloogia tabel'!$C$1:$T$1,0),FALSE)</f>
        <v>0.22858037816556093</v>
      </c>
      <c r="P285" s="228">
        <f>VLOOKUP(P$4,'Tüpoloogia tabel'!$C$1:$T$51,MATCH($A285,'Tüpoloogia tabel'!$C$1:$T$1,0),FALSE)</f>
        <v>37.209302325581397</v>
      </c>
      <c r="Q285" s="335">
        <f t="shared" si="343"/>
        <v>596.21849462365617</v>
      </c>
      <c r="R285" s="336">
        <f t="shared" si="304"/>
        <v>432.21464565327938</v>
      </c>
      <c r="S285" s="14">
        <f t="shared" si="344"/>
        <v>1368.167906976744</v>
      </c>
      <c r="T285" s="336">
        <f t="shared" si="345"/>
        <v>1368.167906976744</v>
      </c>
      <c r="U285" s="4">
        <f t="shared" si="346"/>
        <v>27.720000000000002</v>
      </c>
      <c r="V285" s="337">
        <f t="shared" si="347"/>
        <v>136.28384897037679</v>
      </c>
      <c r="W285" s="338">
        <f t="shared" si="348"/>
        <v>3.0984927651540071</v>
      </c>
      <c r="X285" s="228">
        <f>VLOOKUP(X$4,'Tüpoloogia tabel'!$C$1:$T$51,MATCH($A285,'Tüpoloogia tabel'!$C$1:$T$1,0),FALSE)</f>
        <v>210.5</v>
      </c>
      <c r="Y285" s="228">
        <f>VLOOKUP(Y$4,'Tüpoloogia tabel'!$C$1:$T$51,MATCH($A285,'Tüpoloogia tabel'!$C$1:$T$1,0),FALSE)</f>
        <v>147.72222222222223</v>
      </c>
      <c r="Z285" s="229">
        <f>VLOOKUP(Z$4,'Tüpoloogia tabel'!$C$1:$T$51,MATCH($A285,'Tüpoloogia tabel'!$C$1:$T$1,0),FALSE)</f>
        <v>34.888888888888886</v>
      </c>
      <c r="AA285" s="235"/>
      <c r="AB285" s="235"/>
      <c r="AC285" s="15">
        <f>VLOOKUP(AC$4,'Tüpoloogia tabel'!$C$1:$T$51,MATCH($A285,'Tüpoloogia tabel'!$C$1:$T$1,0),FALSE)</f>
        <v>3.2531782945736434</v>
      </c>
      <c r="AD285" s="15">
        <f>VLOOKUP(AD$4,'Tüpoloogia tabel'!$C$1:$T$51,MATCH($A285,'Tüpoloogia tabel'!$C$1:$T$1,0),FALSE)</f>
        <v>2.5</v>
      </c>
      <c r="AE285" s="15">
        <f>VLOOKUP(AE$4,'Tüpoloogia tabel'!$C$1:$T$51,MATCH($A285,'Tüpoloogia tabel'!$C$1:$T$1,0),FALSE)</f>
        <v>2.2000000000000002</v>
      </c>
      <c r="AF285" s="15">
        <f>VLOOKUP(AF$4,'Tüpoloogia tabel'!$C$1:$T$51,MATCH($A285,'Tüpoloogia tabel'!$C$1:$T$1,0),FALSE)</f>
        <v>12.640967741935485</v>
      </c>
      <c r="AG285" s="15">
        <f>VLOOKUP(AG$4,'Tüpoloogia tabel'!$C$1:$T$51,MATCH($A285,'Tüpoloogia tabel'!$C$1:$T$1,0),FALSE)</f>
        <v>16.312473118279577</v>
      </c>
      <c r="AH285" s="15">
        <f>(VLOOKUP(AH$4,'Tüpoloogia tabel'!$C$1:$T$51,MATCH($A285,'Tüpoloogia tabel'!$C$1:$T$1,0),FALSE))*E285</f>
        <v>2.5</v>
      </c>
      <c r="AI285" s="15">
        <f>(VLOOKUP(AI$4,'Tüpoloogia tabel'!$C$1:$T$51,MATCH($A285,'Tüpoloogia tabel'!$C$1:$T$1,0),FALSE))*D285*E285</f>
        <v>3420.4197674418601</v>
      </c>
      <c r="AJ285" s="15">
        <f t="shared" si="349"/>
        <v>253.65655913978506</v>
      </c>
      <c r="AK285" s="15">
        <f>VLOOKUP(AK$4,'Tüpoloogia tabel'!$C$1:$T$51,MATCH($A285,'Tüpoloogia tabel'!$C$1:$T$1,0),FALSE)</f>
        <v>1</v>
      </c>
      <c r="AL285" s="15">
        <f>VLOOKUP(AL$4,'Tüpoloogia tabel'!$C$1:$T$51,MATCH($A285,'Tüpoloogia tabel'!$C$1:$T$1,0),FALSE)</f>
        <v>0.9</v>
      </c>
      <c r="AM285" s="15">
        <f>VLOOKUP(AM$4,'Tüpoloogia tabel'!$C$1:$T$51,MATCH($A285,'Tüpoloogia tabel'!$C$1:$T$1,0),FALSE)</f>
        <v>0.7</v>
      </c>
      <c r="AN285" s="15">
        <f>VLOOKUP(AN$4,'Tüpoloogia tabel'!$C$1:$T$51,MATCH($A285,'Tüpoloogia tabel'!$C$1:$T$1,0),FALSE)</f>
        <v>0.7</v>
      </c>
      <c r="AO285" s="15">
        <f>VLOOKUP(AO$4,'Tüpoloogia tabel'!$C$1:$T$51,MATCH($A285,'Tüpoloogia tabel'!$C$1:$T$1,0),FALSE)</f>
        <v>1</v>
      </c>
      <c r="AP285" s="15">
        <f>VLOOKUP(AP$4,'Tüpoloogia tabel'!$C$1:$T$51,MATCH($A285,'Tüpoloogia tabel'!$C$1:$T$1,0),FALSE)</f>
        <v>2</v>
      </c>
      <c r="AQ285" s="15">
        <f>VLOOKUP(AQ$4,'Tüpoloogia tabel'!$C$1:$T$51,MATCH($A285,'Tüpoloogia tabel'!$C$1:$T$1,0),FALSE)</f>
        <v>2.899999999999999</v>
      </c>
      <c r="AR285" s="16">
        <f>VLOOKUP(AR$4,'Tüpoloogia tabel'!$C$1:$T$51,MATCH($A285,'Tüpoloogia tabel'!$C$1:$T$1,0),FALSE)</f>
        <v>1.17</v>
      </c>
      <c r="AS285" s="16">
        <f>VLOOKUP(AS$4,'Tüpoloogia tabel'!$C$1:$T$51,MATCH($A285,'Tüpoloogia tabel'!$C$1:$T$1,0),FALSE)</f>
        <v>0.49</v>
      </c>
      <c r="AT285" s="16">
        <f>VLOOKUP(AT$4,'Tüpoloogia tabel'!$C$1:$T$51,MATCH($A285,'Tüpoloogia tabel'!$C$1:$T$1,0),FALSE)</f>
        <v>0.49</v>
      </c>
      <c r="AU285" s="16">
        <f>VLOOKUP(AU$4,'Tüpoloogia tabel'!$C$1:$T$51,MATCH($A285,'Tüpoloogia tabel'!$C$1:$T$1,0),FALSE)</f>
        <v>0.15</v>
      </c>
      <c r="AV285" s="16">
        <f>VLOOKUP(AV$4,'Tüpoloogia tabel'!$C$1:$T$51,MATCH($A285,'Tüpoloogia tabel'!$C$1:$T$1,0),FALSE)</f>
        <v>0.5</v>
      </c>
      <c r="AW285" s="16">
        <f>VLOOKUP(AW$4,'Tüpoloogia tabel'!$C$1:$T$51,MATCH($A285,'Tüpoloogia tabel'!$C$1:$T$1,0),FALSE)</f>
        <v>0.77</v>
      </c>
      <c r="AX285" s="16">
        <f>VLOOKUP(AX$4,'Tüpoloogia tabel'!$C$1:$T$51,MATCH($A285,'Tüpoloogia tabel'!$C$1:$T$1,0),FALSE)</f>
        <v>1.03</v>
      </c>
      <c r="AY285" s="16">
        <f>VLOOKUP(AY$4,'Tüpoloogia tabel'!$C$1:$T$51,MATCH($A285,'Tüpoloogia tabel'!$C$1:$T$1,0),FALSE)</f>
        <v>7.0000000000000007E-2</v>
      </c>
      <c r="AZ285" s="16">
        <f>VLOOKUP(AZ$4,'Tüpoloogia tabel'!$C$1:$T$51,MATCH($A285,'Tüpoloogia tabel'!$C$1:$T$1,0),FALSE)</f>
        <v>3.2</v>
      </c>
      <c r="BA285" s="232">
        <f>VLOOKUP(BA$4,'Tüpoloogia tabel'!$C$1:$T$51,MATCH($A285,'Tüpoloogia tabel'!$C$1:$T$1,0),FALSE)</f>
        <v>0.25</v>
      </c>
      <c r="BB285" s="232">
        <f>VLOOKUP(BB$4,'Tüpoloogia tabel'!$C$1:$T$51,MATCH($A285,'Tüpoloogia tabel'!$C$1:$T$1,0),FALSE)</f>
        <v>0.5</v>
      </c>
      <c r="BC285" s="232">
        <f>VLOOKUP(BC$4,'Tüpoloogia tabel'!$C$1:$T$51,MATCH($A285,'Tüpoloogia tabel'!$C$1:$T$1,0),FALSE)</f>
        <v>0.35</v>
      </c>
      <c r="BD285" s="232">
        <f>VLOOKUP(BD$4,'Tüpoloogia tabel'!$C$1:$T$51,MATCH($A285,'Tüpoloogia tabel'!$C$1:$T$1,0),FALSE)</f>
        <v>0.25</v>
      </c>
      <c r="BE285" s="232">
        <f>VLOOKUP(BE$4,'Tüpoloogia tabel'!$C$1:$T$51,MATCH($A285,'Tüpoloogia tabel'!$C$1:$T$1,0),FALSE)</f>
        <v>0.22000000000000008</v>
      </c>
      <c r="BF285" s="16">
        <f>VLOOKUP(BF$4,'Tüpoloogia tabel'!$C$1:$T$51,MATCH($A285,'Tüpoloogia tabel'!$C$1:$T$1,0),FALSE)</f>
        <v>1.8</v>
      </c>
      <c r="BG285" s="16">
        <f>VLOOKUP(BG$4,'Tüpoloogia tabel'!$C$1:$T$51,MATCH($A285,'Tüpoloogia tabel'!$C$1:$T$1,0),FALSE)</f>
        <v>2.2000000000000002</v>
      </c>
      <c r="BH285" s="16">
        <f>VLOOKUP(BH$4,'Tüpoloogia tabel'!$C$1:$T$51,MATCH($A285,'Tüpoloogia tabel'!$C$1:$T$1,0),FALSE)</f>
        <v>1.4600000000000004</v>
      </c>
      <c r="BI285" s="16">
        <f>VLOOKUP(BI$4,'Tüpoloogia tabel'!$C$1:$T$51,MATCH($A285,'Tüpoloogia tabel'!$C$1:$T$1,0),FALSE)</f>
        <v>1.5793333333333337</v>
      </c>
      <c r="BJ285" s="16">
        <f>VLOOKUP(BJ$4,'Tüpoloogia tabel'!$C$1:$T$51,MATCH($A285,'Tüpoloogia tabel'!$C$1:$T$1,0),FALSE)</f>
        <v>0.8</v>
      </c>
      <c r="BK285" s="16">
        <f>VLOOKUP(BK$4,'Tüpoloogia tabel'!$C$1:$T$51,MATCH($A285,'Tüpoloogia tabel'!$C$1:$T$1,0),FALSE)</f>
        <v>2.0649999999999999</v>
      </c>
      <c r="BL285" s="216">
        <f t="shared" si="350"/>
        <v>2935.6626098597853</v>
      </c>
      <c r="BM285" s="1">
        <v>4</v>
      </c>
      <c r="BN285" s="1">
        <v>0</v>
      </c>
      <c r="BO285" s="1">
        <f t="shared" si="351"/>
        <v>10</v>
      </c>
      <c r="BP285" s="217">
        <f t="shared" si="352"/>
        <v>253.65655913978506</v>
      </c>
      <c r="BQ285" s="217">
        <f t="shared" ref="BQ285:BS285" si="383">BP285</f>
        <v>253.65655913978506</v>
      </c>
      <c r="BR285" s="217">
        <f t="shared" si="383"/>
        <v>253.65655913978506</v>
      </c>
      <c r="BS285" s="217">
        <f t="shared" si="383"/>
        <v>253.65655913978506</v>
      </c>
      <c r="BT285" s="217">
        <f t="shared" si="354"/>
        <v>0</v>
      </c>
      <c r="BU285" s="217">
        <f t="shared" si="355"/>
        <v>169.9360788113695</v>
      </c>
      <c r="BV285" s="217">
        <f t="shared" si="356"/>
        <v>179.63711277978331</v>
      </c>
      <c r="BW285" s="217">
        <f t="shared" si="357"/>
        <v>485.94067089825251</v>
      </c>
      <c r="BX285" s="216">
        <f t="shared" si="358"/>
        <v>9.9778356906686988E-2</v>
      </c>
      <c r="BY285" s="216">
        <f t="shared" si="322"/>
        <v>120.3326984294645</v>
      </c>
      <c r="BZ285" s="216">
        <f t="shared" si="306"/>
        <v>3541.9359791875022</v>
      </c>
      <c r="CA285" s="216">
        <f t="shared" si="307"/>
        <v>3055.9953082892498</v>
      </c>
      <c r="CB285" s="218">
        <f t="shared" si="359"/>
        <v>2.6733908824774848</v>
      </c>
    </row>
    <row r="286" spans="1:80" x14ac:dyDescent="0.25">
      <c r="A286" s="248" t="s">
        <v>477</v>
      </c>
      <c r="B286" s="231" t="s">
        <v>814</v>
      </c>
      <c r="C286" s="231" t="s">
        <v>463</v>
      </c>
      <c r="D286" s="249">
        <v>7</v>
      </c>
      <c r="E286" s="249">
        <v>2</v>
      </c>
      <c r="F286" s="250"/>
      <c r="G286" s="15">
        <f>(VLOOKUP(G$4,'Tüpoloogia tabel'!$C$1:$T$51,MATCH($A286,'Tüpoloogia tabel'!$C$1:$T$1,0),FALSE))*D286</f>
        <v>1368.167906976744</v>
      </c>
      <c r="H286" s="15">
        <f>(VLOOKUP(H$4,'Tüpoloogia tabel'!$C$1:$T$51,MATCH($A286,'Tüpoloogia tabel'!$C$1:$T$1,0),FALSE))*D286*E286</f>
        <v>39.298217054263567</v>
      </c>
      <c r="I286" s="15">
        <f>(VLOOKUP(I$4,'Tüpoloogia tabel'!$C$1:$T$51,MATCH($A286,'Tüpoloogia tabel'!$C$1:$T$1,0),FALSE))*D286*E286</f>
        <v>121.94886304909559</v>
      </c>
      <c r="J286" s="15">
        <f>(VLOOKUP(J$4,'Tüpoloogia tabel'!$C$1:$T$51,MATCH($A286,'Tüpoloogia tabel'!$C$1:$T$1,0),FALSE))*D286*E286</f>
        <v>2775.5335167958647</v>
      </c>
      <c r="K286" s="15">
        <f>(VLOOKUP(K$4,'Tüpoloogia tabel'!$C$1:$T$51,MATCH($A286,'Tüpoloogia tabel'!$C$1:$T$1,0),FALSE))*D286*E286</f>
        <v>2286.2315633074936</v>
      </c>
      <c r="L286" s="244">
        <f>VLOOKUP(L$4,'Tüpoloogia tabel'!$C$1:$T$51,MATCH($A286,'Tüpoloogia tabel'!$C$1:$T$1,0),FALSE)</f>
        <v>9.3023255813953494</v>
      </c>
      <c r="M286" s="228">
        <f>VLOOKUP(M$4,'Tüpoloogia tabel'!$C$1:$T$51,MATCH($A286,'Tüpoloogia tabel'!$C$1:$T$1,0),FALSE)</f>
        <v>55.813953488372093</v>
      </c>
      <c r="N286" s="228">
        <f>VLOOKUP(N$4,'Tüpoloogia tabel'!$C$1:$T$51,MATCH($A286,'Tüpoloogia tabel'!$C$1:$T$1,0),FALSE)</f>
        <v>100</v>
      </c>
      <c r="O286" s="245">
        <f>VLOOKUP(O$4,'Tüpoloogia tabel'!$C$1:$T$51,MATCH($A286,'Tüpoloogia tabel'!$C$1:$T$1,0),FALSE)</f>
        <v>0.22858037816556093</v>
      </c>
      <c r="P286" s="228">
        <f>VLOOKUP(P$4,'Tüpoloogia tabel'!$C$1:$T$51,MATCH($A286,'Tüpoloogia tabel'!$C$1:$T$1,0),FALSE)</f>
        <v>37.209302325581397</v>
      </c>
      <c r="Q286" s="335">
        <f t="shared" si="343"/>
        <v>2334.3101075268828</v>
      </c>
      <c r="R286" s="336">
        <f t="shared" si="304"/>
        <v>1773.012620392697</v>
      </c>
      <c r="S286" s="14">
        <f t="shared" si="344"/>
        <v>1368.167906976744</v>
      </c>
      <c r="T286" s="336">
        <f t="shared" si="345"/>
        <v>1368.167906976744</v>
      </c>
      <c r="U286" s="4">
        <f t="shared" si="346"/>
        <v>27.720000000000002</v>
      </c>
      <c r="V286" s="337">
        <f t="shared" si="347"/>
        <v>533.57748713418607</v>
      </c>
      <c r="W286" s="338">
        <f t="shared" si="348"/>
        <v>2.8784220208900377</v>
      </c>
      <c r="X286" s="228">
        <f>VLOOKUP(X$4,'Tüpoloogia tabel'!$C$1:$T$51,MATCH($A286,'Tüpoloogia tabel'!$C$1:$T$1,0),FALSE)</f>
        <v>210.5</v>
      </c>
      <c r="Y286" s="228">
        <f>VLOOKUP(Y$4,'Tüpoloogia tabel'!$C$1:$T$51,MATCH($A286,'Tüpoloogia tabel'!$C$1:$T$1,0),FALSE)</f>
        <v>147.72222222222223</v>
      </c>
      <c r="Z286" s="229">
        <f>VLOOKUP(Z$4,'Tüpoloogia tabel'!$C$1:$T$51,MATCH($A286,'Tüpoloogia tabel'!$C$1:$T$1,0),FALSE)</f>
        <v>34.888888888888886</v>
      </c>
      <c r="AA286" s="235"/>
      <c r="AB286" s="235"/>
      <c r="AC286" s="15">
        <f>VLOOKUP(AC$4,'Tüpoloogia tabel'!$C$1:$T$51,MATCH($A286,'Tüpoloogia tabel'!$C$1:$T$1,0),FALSE)</f>
        <v>3.2531782945736434</v>
      </c>
      <c r="AD286" s="15">
        <f>VLOOKUP(AD$4,'Tüpoloogia tabel'!$C$1:$T$51,MATCH($A286,'Tüpoloogia tabel'!$C$1:$T$1,0),FALSE)</f>
        <v>2.5</v>
      </c>
      <c r="AE286" s="15">
        <f>VLOOKUP(AE$4,'Tüpoloogia tabel'!$C$1:$T$51,MATCH($A286,'Tüpoloogia tabel'!$C$1:$T$1,0),FALSE)</f>
        <v>2.2000000000000002</v>
      </c>
      <c r="AF286" s="15">
        <f>VLOOKUP(AF$4,'Tüpoloogia tabel'!$C$1:$T$51,MATCH($A286,'Tüpoloogia tabel'!$C$1:$T$1,0),FALSE)</f>
        <v>12.640967741935485</v>
      </c>
      <c r="AG286" s="15">
        <f>VLOOKUP(AG$4,'Tüpoloogia tabel'!$C$1:$T$51,MATCH($A286,'Tüpoloogia tabel'!$C$1:$T$1,0),FALSE)</f>
        <v>16.312473118279577</v>
      </c>
      <c r="AH286" s="15">
        <f>(VLOOKUP(AH$4,'Tüpoloogia tabel'!$C$1:$T$51,MATCH($A286,'Tüpoloogia tabel'!$C$1:$T$1,0),FALSE))*E286</f>
        <v>5</v>
      </c>
      <c r="AI286" s="15">
        <f>(VLOOKUP(AI$4,'Tüpoloogia tabel'!$C$1:$T$51,MATCH($A286,'Tüpoloogia tabel'!$C$1:$T$1,0),FALSE))*D286*E286</f>
        <v>6840.8395348837203</v>
      </c>
      <c r="AJ286" s="15">
        <f t="shared" si="349"/>
        <v>253.65655913978506</v>
      </c>
      <c r="AK286" s="15">
        <f>VLOOKUP(AK$4,'Tüpoloogia tabel'!$C$1:$T$51,MATCH($A286,'Tüpoloogia tabel'!$C$1:$T$1,0),FALSE)</f>
        <v>1</v>
      </c>
      <c r="AL286" s="15">
        <f>VLOOKUP(AL$4,'Tüpoloogia tabel'!$C$1:$T$51,MATCH($A286,'Tüpoloogia tabel'!$C$1:$T$1,0),FALSE)</f>
        <v>0.9</v>
      </c>
      <c r="AM286" s="15">
        <f>VLOOKUP(AM$4,'Tüpoloogia tabel'!$C$1:$T$51,MATCH($A286,'Tüpoloogia tabel'!$C$1:$T$1,0),FALSE)</f>
        <v>0.7</v>
      </c>
      <c r="AN286" s="15">
        <f>VLOOKUP(AN$4,'Tüpoloogia tabel'!$C$1:$T$51,MATCH($A286,'Tüpoloogia tabel'!$C$1:$T$1,0),FALSE)</f>
        <v>0.7</v>
      </c>
      <c r="AO286" s="15">
        <f>VLOOKUP(AO$4,'Tüpoloogia tabel'!$C$1:$T$51,MATCH($A286,'Tüpoloogia tabel'!$C$1:$T$1,0),FALSE)</f>
        <v>1</v>
      </c>
      <c r="AP286" s="15">
        <f>VLOOKUP(AP$4,'Tüpoloogia tabel'!$C$1:$T$51,MATCH($A286,'Tüpoloogia tabel'!$C$1:$T$1,0),FALSE)</f>
        <v>2</v>
      </c>
      <c r="AQ286" s="15">
        <f>VLOOKUP(AQ$4,'Tüpoloogia tabel'!$C$1:$T$51,MATCH($A286,'Tüpoloogia tabel'!$C$1:$T$1,0),FALSE)</f>
        <v>2.899999999999999</v>
      </c>
      <c r="AR286" s="16">
        <f>VLOOKUP(AR$4,'Tüpoloogia tabel'!$C$1:$T$51,MATCH($A286,'Tüpoloogia tabel'!$C$1:$T$1,0),FALSE)</f>
        <v>1.17</v>
      </c>
      <c r="AS286" s="16">
        <f>VLOOKUP(AS$4,'Tüpoloogia tabel'!$C$1:$T$51,MATCH($A286,'Tüpoloogia tabel'!$C$1:$T$1,0),FALSE)</f>
        <v>0.49</v>
      </c>
      <c r="AT286" s="16">
        <f>VLOOKUP(AT$4,'Tüpoloogia tabel'!$C$1:$T$51,MATCH($A286,'Tüpoloogia tabel'!$C$1:$T$1,0),FALSE)</f>
        <v>0.49</v>
      </c>
      <c r="AU286" s="16">
        <f>VLOOKUP(AU$4,'Tüpoloogia tabel'!$C$1:$T$51,MATCH($A286,'Tüpoloogia tabel'!$C$1:$T$1,0),FALSE)</f>
        <v>0.15</v>
      </c>
      <c r="AV286" s="16">
        <f>VLOOKUP(AV$4,'Tüpoloogia tabel'!$C$1:$T$51,MATCH($A286,'Tüpoloogia tabel'!$C$1:$T$1,0),FALSE)</f>
        <v>0.5</v>
      </c>
      <c r="AW286" s="16">
        <f>VLOOKUP(AW$4,'Tüpoloogia tabel'!$C$1:$T$51,MATCH($A286,'Tüpoloogia tabel'!$C$1:$T$1,0),FALSE)</f>
        <v>0.77</v>
      </c>
      <c r="AX286" s="16">
        <f>VLOOKUP(AX$4,'Tüpoloogia tabel'!$C$1:$T$51,MATCH($A286,'Tüpoloogia tabel'!$C$1:$T$1,0),FALSE)</f>
        <v>1.03</v>
      </c>
      <c r="AY286" s="16">
        <f>VLOOKUP(AY$4,'Tüpoloogia tabel'!$C$1:$T$51,MATCH($A286,'Tüpoloogia tabel'!$C$1:$T$1,0),FALSE)</f>
        <v>7.0000000000000007E-2</v>
      </c>
      <c r="AZ286" s="16">
        <f>VLOOKUP(AZ$4,'Tüpoloogia tabel'!$C$1:$T$51,MATCH($A286,'Tüpoloogia tabel'!$C$1:$T$1,0),FALSE)</f>
        <v>3.2</v>
      </c>
      <c r="BA286" s="232">
        <f>VLOOKUP(BA$4,'Tüpoloogia tabel'!$C$1:$T$51,MATCH($A286,'Tüpoloogia tabel'!$C$1:$T$1,0),FALSE)</f>
        <v>0.25</v>
      </c>
      <c r="BB286" s="232">
        <f>VLOOKUP(BB$4,'Tüpoloogia tabel'!$C$1:$T$51,MATCH($A286,'Tüpoloogia tabel'!$C$1:$T$1,0),FALSE)</f>
        <v>0.5</v>
      </c>
      <c r="BC286" s="232">
        <f>VLOOKUP(BC$4,'Tüpoloogia tabel'!$C$1:$T$51,MATCH($A286,'Tüpoloogia tabel'!$C$1:$T$1,0),FALSE)</f>
        <v>0.35</v>
      </c>
      <c r="BD286" s="232">
        <f>VLOOKUP(BD$4,'Tüpoloogia tabel'!$C$1:$T$51,MATCH($A286,'Tüpoloogia tabel'!$C$1:$T$1,0),FALSE)</f>
        <v>0.25</v>
      </c>
      <c r="BE286" s="232">
        <f>VLOOKUP(BE$4,'Tüpoloogia tabel'!$C$1:$T$51,MATCH($A286,'Tüpoloogia tabel'!$C$1:$T$1,0),FALSE)</f>
        <v>0.22000000000000008</v>
      </c>
      <c r="BF286" s="16">
        <f>VLOOKUP(BF$4,'Tüpoloogia tabel'!$C$1:$T$51,MATCH($A286,'Tüpoloogia tabel'!$C$1:$T$1,0),FALSE)</f>
        <v>1.8</v>
      </c>
      <c r="BG286" s="16">
        <f>VLOOKUP(BG$4,'Tüpoloogia tabel'!$C$1:$T$51,MATCH($A286,'Tüpoloogia tabel'!$C$1:$T$1,0),FALSE)</f>
        <v>2.2000000000000002</v>
      </c>
      <c r="BH286" s="16">
        <f>VLOOKUP(BH$4,'Tüpoloogia tabel'!$C$1:$T$51,MATCH($A286,'Tüpoloogia tabel'!$C$1:$T$1,0),FALSE)</f>
        <v>1.4600000000000004</v>
      </c>
      <c r="BI286" s="16">
        <f>VLOOKUP(BI$4,'Tüpoloogia tabel'!$C$1:$T$51,MATCH($A286,'Tüpoloogia tabel'!$C$1:$T$1,0),FALSE)</f>
        <v>1.5793333333333337</v>
      </c>
      <c r="BJ286" s="16">
        <f>VLOOKUP(BJ$4,'Tüpoloogia tabel'!$C$1:$T$51,MATCH($A286,'Tüpoloogia tabel'!$C$1:$T$1,0),FALSE)</f>
        <v>0.8</v>
      </c>
      <c r="BK286" s="16">
        <f>VLOOKUP(BK$4,'Tüpoloogia tabel'!$C$1:$T$51,MATCH($A286,'Tüpoloogia tabel'!$C$1:$T$1,0),FALSE)</f>
        <v>2.0649999999999999</v>
      </c>
      <c r="BL286" s="216">
        <f t="shared" si="350"/>
        <v>5031.3184971104411</v>
      </c>
      <c r="BM286" s="1">
        <v>4</v>
      </c>
      <c r="BN286" s="1">
        <v>0</v>
      </c>
      <c r="BO286" s="1">
        <f t="shared" si="351"/>
        <v>20</v>
      </c>
      <c r="BP286" s="217">
        <f t="shared" si="352"/>
        <v>253.65655913978506</v>
      </c>
      <c r="BQ286" s="217">
        <f t="shared" ref="BQ286:BS286" si="384">BP286</f>
        <v>253.65655913978506</v>
      </c>
      <c r="BR286" s="217">
        <f t="shared" si="384"/>
        <v>253.65655913978506</v>
      </c>
      <c r="BS286" s="217">
        <f t="shared" si="384"/>
        <v>253.65655913978506</v>
      </c>
      <c r="BT286" s="217">
        <f t="shared" si="354"/>
        <v>253.65655913978506</v>
      </c>
      <c r="BU286" s="217">
        <f t="shared" si="355"/>
        <v>644.74431524547799</v>
      </c>
      <c r="BV286" s="217">
        <f t="shared" si="356"/>
        <v>703.31385528971646</v>
      </c>
      <c r="BW286" s="217">
        <f t="shared" si="357"/>
        <v>1218.6660769387142</v>
      </c>
      <c r="BX286" s="216">
        <f t="shared" si="358"/>
        <v>0.27425763070397241</v>
      </c>
      <c r="BY286" s="216">
        <f t="shared" si="322"/>
        <v>330.75470262899074</v>
      </c>
      <c r="BZ286" s="216">
        <f t="shared" si="306"/>
        <v>6580.7392766781459</v>
      </c>
      <c r="CA286" s="216">
        <f t="shared" si="307"/>
        <v>5362.0731997394314</v>
      </c>
      <c r="CB286" s="218">
        <f t="shared" si="359"/>
        <v>2.3453762452575515</v>
      </c>
    </row>
    <row r="287" spans="1:80" x14ac:dyDescent="0.25">
      <c r="A287" s="248" t="s">
        <v>477</v>
      </c>
      <c r="B287" s="231" t="s">
        <v>815</v>
      </c>
      <c r="C287" s="231" t="s">
        <v>463</v>
      </c>
      <c r="D287" s="249">
        <v>7</v>
      </c>
      <c r="E287" s="249">
        <v>3</v>
      </c>
      <c r="F287" s="250"/>
      <c r="G287" s="15">
        <f>(VLOOKUP(G$4,'Tüpoloogia tabel'!$C$1:$T$51,MATCH($A287,'Tüpoloogia tabel'!$C$1:$T$1,0),FALSE))*D287</f>
        <v>1368.167906976744</v>
      </c>
      <c r="H287" s="15">
        <f>(VLOOKUP(H$4,'Tüpoloogia tabel'!$C$1:$T$51,MATCH($A287,'Tüpoloogia tabel'!$C$1:$T$1,0),FALSE))*D287*E287</f>
        <v>58.947325581395347</v>
      </c>
      <c r="I287" s="15">
        <f>(VLOOKUP(I$4,'Tüpoloogia tabel'!$C$1:$T$51,MATCH($A287,'Tüpoloogia tabel'!$C$1:$T$1,0),FALSE))*D287*E287</f>
        <v>182.92329457364337</v>
      </c>
      <c r="J287" s="15">
        <f>(VLOOKUP(J$4,'Tüpoloogia tabel'!$C$1:$T$51,MATCH($A287,'Tüpoloogia tabel'!$C$1:$T$1,0),FALSE))*D287*E287</f>
        <v>4163.3002751937966</v>
      </c>
      <c r="K287" s="15">
        <f>(VLOOKUP(K$4,'Tüpoloogia tabel'!$C$1:$T$51,MATCH($A287,'Tüpoloogia tabel'!$C$1:$T$1,0),FALSE))*D287*E287</f>
        <v>3429.3473449612402</v>
      </c>
      <c r="L287" s="244">
        <f>VLOOKUP(L$4,'Tüpoloogia tabel'!$C$1:$T$51,MATCH($A287,'Tüpoloogia tabel'!$C$1:$T$1,0),FALSE)</f>
        <v>9.3023255813953494</v>
      </c>
      <c r="M287" s="228">
        <f>VLOOKUP(M$4,'Tüpoloogia tabel'!$C$1:$T$51,MATCH($A287,'Tüpoloogia tabel'!$C$1:$T$1,0),FALSE)</f>
        <v>55.813953488372093</v>
      </c>
      <c r="N287" s="228">
        <f>VLOOKUP(N$4,'Tüpoloogia tabel'!$C$1:$T$51,MATCH($A287,'Tüpoloogia tabel'!$C$1:$T$1,0),FALSE)</f>
        <v>100</v>
      </c>
      <c r="O287" s="245">
        <f>VLOOKUP(O$4,'Tüpoloogia tabel'!$C$1:$T$51,MATCH($A287,'Tüpoloogia tabel'!$C$1:$T$1,0),FALSE)</f>
        <v>0.22858037816556093</v>
      </c>
      <c r="P287" s="228">
        <f>VLOOKUP(P$4,'Tüpoloogia tabel'!$C$1:$T$51,MATCH($A287,'Tüpoloogia tabel'!$C$1:$T$1,0),FALSE)</f>
        <v>37.209302325581397</v>
      </c>
      <c r="Q287" s="335">
        <f t="shared" si="343"/>
        <v>5214.2748387096799</v>
      </c>
      <c r="R287" s="336">
        <f t="shared" si="304"/>
        <v>3994.6739242182521</v>
      </c>
      <c r="S287" s="14">
        <f t="shared" si="344"/>
        <v>1368.167906976744</v>
      </c>
      <c r="T287" s="336">
        <f t="shared" si="345"/>
        <v>1368.167906976744</v>
      </c>
      <c r="U287" s="4">
        <f t="shared" si="346"/>
        <v>27.720000000000002</v>
      </c>
      <c r="V287" s="337">
        <f t="shared" si="347"/>
        <v>1191.8809144914278</v>
      </c>
      <c r="W287" s="338">
        <f t="shared" si="348"/>
        <v>3.3530831373962235</v>
      </c>
      <c r="X287" s="228">
        <f>VLOOKUP(X$4,'Tüpoloogia tabel'!$C$1:$T$51,MATCH($A287,'Tüpoloogia tabel'!$C$1:$T$1,0),FALSE)</f>
        <v>210.5</v>
      </c>
      <c r="Y287" s="228">
        <f>VLOOKUP(Y$4,'Tüpoloogia tabel'!$C$1:$T$51,MATCH($A287,'Tüpoloogia tabel'!$C$1:$T$1,0),FALSE)</f>
        <v>147.72222222222223</v>
      </c>
      <c r="Z287" s="229">
        <f>VLOOKUP(Z$4,'Tüpoloogia tabel'!$C$1:$T$51,MATCH($A287,'Tüpoloogia tabel'!$C$1:$T$1,0),FALSE)</f>
        <v>34.888888888888886</v>
      </c>
      <c r="AA287" s="235"/>
      <c r="AB287" s="235"/>
      <c r="AC287" s="15">
        <f>VLOOKUP(AC$4,'Tüpoloogia tabel'!$C$1:$T$51,MATCH($A287,'Tüpoloogia tabel'!$C$1:$T$1,0),FALSE)</f>
        <v>3.2531782945736434</v>
      </c>
      <c r="AD287" s="15">
        <f>VLOOKUP(AD$4,'Tüpoloogia tabel'!$C$1:$T$51,MATCH($A287,'Tüpoloogia tabel'!$C$1:$T$1,0),FALSE)</f>
        <v>2.5</v>
      </c>
      <c r="AE287" s="15">
        <f>VLOOKUP(AE$4,'Tüpoloogia tabel'!$C$1:$T$51,MATCH($A287,'Tüpoloogia tabel'!$C$1:$T$1,0),FALSE)</f>
        <v>2.2000000000000002</v>
      </c>
      <c r="AF287" s="15">
        <f>VLOOKUP(AF$4,'Tüpoloogia tabel'!$C$1:$T$51,MATCH($A287,'Tüpoloogia tabel'!$C$1:$T$1,0),FALSE)</f>
        <v>12.640967741935485</v>
      </c>
      <c r="AG287" s="15">
        <f>VLOOKUP(AG$4,'Tüpoloogia tabel'!$C$1:$T$51,MATCH($A287,'Tüpoloogia tabel'!$C$1:$T$1,0),FALSE)</f>
        <v>16.312473118279577</v>
      </c>
      <c r="AH287" s="15">
        <f>(VLOOKUP(AH$4,'Tüpoloogia tabel'!$C$1:$T$51,MATCH($A287,'Tüpoloogia tabel'!$C$1:$T$1,0),FALSE))*E287</f>
        <v>7.5</v>
      </c>
      <c r="AI287" s="15">
        <f>(VLOOKUP(AI$4,'Tüpoloogia tabel'!$C$1:$T$51,MATCH($A287,'Tüpoloogia tabel'!$C$1:$T$1,0),FALSE))*D287*E287</f>
        <v>10261.259302325579</v>
      </c>
      <c r="AJ287" s="15">
        <f t="shared" si="349"/>
        <v>253.65655913978506</v>
      </c>
      <c r="AK287" s="15">
        <f>VLOOKUP(AK$4,'Tüpoloogia tabel'!$C$1:$T$51,MATCH($A287,'Tüpoloogia tabel'!$C$1:$T$1,0),FALSE)</f>
        <v>1</v>
      </c>
      <c r="AL287" s="15">
        <f>VLOOKUP(AL$4,'Tüpoloogia tabel'!$C$1:$T$51,MATCH($A287,'Tüpoloogia tabel'!$C$1:$T$1,0),FALSE)</f>
        <v>0.9</v>
      </c>
      <c r="AM287" s="15">
        <f>VLOOKUP(AM$4,'Tüpoloogia tabel'!$C$1:$T$51,MATCH($A287,'Tüpoloogia tabel'!$C$1:$T$1,0),FALSE)</f>
        <v>0.7</v>
      </c>
      <c r="AN287" s="15">
        <f>VLOOKUP(AN$4,'Tüpoloogia tabel'!$C$1:$T$51,MATCH($A287,'Tüpoloogia tabel'!$C$1:$T$1,0),FALSE)</f>
        <v>0.7</v>
      </c>
      <c r="AO287" s="15">
        <f>VLOOKUP(AO$4,'Tüpoloogia tabel'!$C$1:$T$51,MATCH($A287,'Tüpoloogia tabel'!$C$1:$T$1,0),FALSE)</f>
        <v>1</v>
      </c>
      <c r="AP287" s="15">
        <f>VLOOKUP(AP$4,'Tüpoloogia tabel'!$C$1:$T$51,MATCH($A287,'Tüpoloogia tabel'!$C$1:$T$1,0),FALSE)</f>
        <v>2</v>
      </c>
      <c r="AQ287" s="15">
        <f>VLOOKUP(AQ$4,'Tüpoloogia tabel'!$C$1:$T$51,MATCH($A287,'Tüpoloogia tabel'!$C$1:$T$1,0),FALSE)</f>
        <v>2.899999999999999</v>
      </c>
      <c r="AR287" s="16">
        <f>VLOOKUP(AR$4,'Tüpoloogia tabel'!$C$1:$T$51,MATCH($A287,'Tüpoloogia tabel'!$C$1:$T$1,0),FALSE)</f>
        <v>1.17</v>
      </c>
      <c r="AS287" s="16">
        <f>VLOOKUP(AS$4,'Tüpoloogia tabel'!$C$1:$T$51,MATCH($A287,'Tüpoloogia tabel'!$C$1:$T$1,0),FALSE)</f>
        <v>0.49</v>
      </c>
      <c r="AT287" s="16">
        <f>VLOOKUP(AT$4,'Tüpoloogia tabel'!$C$1:$T$51,MATCH($A287,'Tüpoloogia tabel'!$C$1:$T$1,0),FALSE)</f>
        <v>0.49</v>
      </c>
      <c r="AU287" s="16">
        <f>VLOOKUP(AU$4,'Tüpoloogia tabel'!$C$1:$T$51,MATCH($A287,'Tüpoloogia tabel'!$C$1:$T$1,0),FALSE)</f>
        <v>0.15</v>
      </c>
      <c r="AV287" s="16">
        <f>VLOOKUP(AV$4,'Tüpoloogia tabel'!$C$1:$T$51,MATCH($A287,'Tüpoloogia tabel'!$C$1:$T$1,0),FALSE)</f>
        <v>0.5</v>
      </c>
      <c r="AW287" s="16">
        <f>VLOOKUP(AW$4,'Tüpoloogia tabel'!$C$1:$T$51,MATCH($A287,'Tüpoloogia tabel'!$C$1:$T$1,0),FALSE)</f>
        <v>0.77</v>
      </c>
      <c r="AX287" s="16">
        <f>VLOOKUP(AX$4,'Tüpoloogia tabel'!$C$1:$T$51,MATCH($A287,'Tüpoloogia tabel'!$C$1:$T$1,0),FALSE)</f>
        <v>1.03</v>
      </c>
      <c r="AY287" s="16">
        <f>VLOOKUP(AY$4,'Tüpoloogia tabel'!$C$1:$T$51,MATCH($A287,'Tüpoloogia tabel'!$C$1:$T$1,0),FALSE)</f>
        <v>7.0000000000000007E-2</v>
      </c>
      <c r="AZ287" s="16">
        <f>VLOOKUP(AZ$4,'Tüpoloogia tabel'!$C$1:$T$51,MATCH($A287,'Tüpoloogia tabel'!$C$1:$T$1,0),FALSE)</f>
        <v>3.2</v>
      </c>
      <c r="BA287" s="232">
        <f>VLOOKUP(BA$4,'Tüpoloogia tabel'!$C$1:$T$51,MATCH($A287,'Tüpoloogia tabel'!$C$1:$T$1,0),FALSE)</f>
        <v>0.25</v>
      </c>
      <c r="BB287" s="232">
        <f>VLOOKUP(BB$4,'Tüpoloogia tabel'!$C$1:$T$51,MATCH($A287,'Tüpoloogia tabel'!$C$1:$T$1,0),FALSE)</f>
        <v>0.5</v>
      </c>
      <c r="BC287" s="232">
        <f>VLOOKUP(BC$4,'Tüpoloogia tabel'!$C$1:$T$51,MATCH($A287,'Tüpoloogia tabel'!$C$1:$T$1,0),FALSE)</f>
        <v>0.35</v>
      </c>
      <c r="BD287" s="232">
        <f>VLOOKUP(BD$4,'Tüpoloogia tabel'!$C$1:$T$51,MATCH($A287,'Tüpoloogia tabel'!$C$1:$T$1,0),FALSE)</f>
        <v>0.25</v>
      </c>
      <c r="BE287" s="232">
        <f>VLOOKUP(BE$4,'Tüpoloogia tabel'!$C$1:$T$51,MATCH($A287,'Tüpoloogia tabel'!$C$1:$T$1,0),FALSE)</f>
        <v>0.22000000000000008</v>
      </c>
      <c r="BF287" s="16">
        <f>VLOOKUP(BF$4,'Tüpoloogia tabel'!$C$1:$T$51,MATCH($A287,'Tüpoloogia tabel'!$C$1:$T$1,0),FALSE)</f>
        <v>1.8</v>
      </c>
      <c r="BG287" s="16">
        <f>VLOOKUP(BG$4,'Tüpoloogia tabel'!$C$1:$T$51,MATCH($A287,'Tüpoloogia tabel'!$C$1:$T$1,0),FALSE)</f>
        <v>2.2000000000000002</v>
      </c>
      <c r="BH287" s="16">
        <f>VLOOKUP(BH$4,'Tüpoloogia tabel'!$C$1:$T$51,MATCH($A287,'Tüpoloogia tabel'!$C$1:$T$1,0),FALSE)</f>
        <v>1.4600000000000004</v>
      </c>
      <c r="BI287" s="16">
        <f>VLOOKUP(BI$4,'Tüpoloogia tabel'!$C$1:$T$51,MATCH($A287,'Tüpoloogia tabel'!$C$1:$T$1,0),FALSE)</f>
        <v>1.5793333333333337</v>
      </c>
      <c r="BJ287" s="16">
        <f>VLOOKUP(BJ$4,'Tüpoloogia tabel'!$C$1:$T$51,MATCH($A287,'Tüpoloogia tabel'!$C$1:$T$1,0),FALSE)</f>
        <v>0.8</v>
      </c>
      <c r="BK287" s="16">
        <f>VLOOKUP(BK$4,'Tüpoloogia tabel'!$C$1:$T$51,MATCH($A287,'Tüpoloogia tabel'!$C$1:$T$1,0),FALSE)</f>
        <v>2.0649999999999999</v>
      </c>
      <c r="BL287" s="216">
        <f t="shared" si="350"/>
        <v>8503.7563129147529</v>
      </c>
      <c r="BM287" s="1">
        <v>4</v>
      </c>
      <c r="BN287" s="1">
        <v>0</v>
      </c>
      <c r="BO287" s="1">
        <f t="shared" si="351"/>
        <v>30</v>
      </c>
      <c r="BP287" s="217">
        <f t="shared" si="352"/>
        <v>253.65655913978506</v>
      </c>
      <c r="BQ287" s="217">
        <f t="shared" ref="BQ287:BS287" si="385">BP287</f>
        <v>253.65655913978506</v>
      </c>
      <c r="BR287" s="217">
        <f t="shared" si="385"/>
        <v>253.65655913978506</v>
      </c>
      <c r="BS287" s="217">
        <f t="shared" si="385"/>
        <v>253.65655913978506</v>
      </c>
      <c r="BT287" s="217">
        <f t="shared" si="354"/>
        <v>507.31311827957012</v>
      </c>
      <c r="BU287" s="217">
        <f t="shared" si="355"/>
        <v>1424.4247093023253</v>
      </c>
      <c r="BV287" s="217">
        <f t="shared" si="356"/>
        <v>1571.0302275297995</v>
      </c>
      <c r="BW287" s="217">
        <f t="shared" si="357"/>
        <v>2289.4925794117075</v>
      </c>
      <c r="BX287" s="216">
        <f t="shared" si="358"/>
        <v>0.58510602183879323</v>
      </c>
      <c r="BY287" s="216">
        <f t="shared" si="322"/>
        <v>705.63786233758469</v>
      </c>
      <c r="BZ287" s="216">
        <f t="shared" si="306"/>
        <v>11498.886754664045</v>
      </c>
      <c r="CA287" s="216">
        <f t="shared" si="307"/>
        <v>9209.3941752523369</v>
      </c>
      <c r="CB287" s="218">
        <f t="shared" si="359"/>
        <v>2.6854655562329528</v>
      </c>
    </row>
    <row r="288" spans="1:80" x14ac:dyDescent="0.25">
      <c r="A288" s="248" t="s">
        <v>477</v>
      </c>
      <c r="B288" s="231" t="s">
        <v>816</v>
      </c>
      <c r="C288" s="231" t="s">
        <v>463</v>
      </c>
      <c r="D288" s="249">
        <v>7</v>
      </c>
      <c r="E288" s="249">
        <v>4</v>
      </c>
      <c r="F288" s="250"/>
      <c r="G288" s="15">
        <f>(VLOOKUP(G$4,'Tüpoloogia tabel'!$C$1:$T$51,MATCH($A288,'Tüpoloogia tabel'!$C$1:$T$1,0),FALSE))*D288</f>
        <v>1368.167906976744</v>
      </c>
      <c r="H288" s="15">
        <f>(VLOOKUP(H$4,'Tüpoloogia tabel'!$C$1:$T$51,MATCH($A288,'Tüpoloogia tabel'!$C$1:$T$1,0),FALSE))*D288*E288</f>
        <v>78.596434108527134</v>
      </c>
      <c r="I288" s="15">
        <f>(VLOOKUP(I$4,'Tüpoloogia tabel'!$C$1:$T$51,MATCH($A288,'Tüpoloogia tabel'!$C$1:$T$1,0),FALSE))*D288*E288</f>
        <v>243.89772609819119</v>
      </c>
      <c r="J288" s="15">
        <f>(VLOOKUP(J$4,'Tüpoloogia tabel'!$C$1:$T$51,MATCH($A288,'Tüpoloogia tabel'!$C$1:$T$1,0),FALSE))*D288*E288</f>
        <v>5551.0670335917293</v>
      </c>
      <c r="K288" s="15">
        <f>(VLOOKUP(K$4,'Tüpoloogia tabel'!$C$1:$T$51,MATCH($A288,'Tüpoloogia tabel'!$C$1:$T$1,0),FALSE))*D288*E288</f>
        <v>4572.4631266149872</v>
      </c>
      <c r="L288" s="244">
        <f>VLOOKUP(L$4,'Tüpoloogia tabel'!$C$1:$T$51,MATCH($A288,'Tüpoloogia tabel'!$C$1:$T$1,0),FALSE)</f>
        <v>9.3023255813953494</v>
      </c>
      <c r="M288" s="228">
        <f>VLOOKUP(M$4,'Tüpoloogia tabel'!$C$1:$T$51,MATCH($A288,'Tüpoloogia tabel'!$C$1:$T$1,0),FALSE)</f>
        <v>55.813953488372093</v>
      </c>
      <c r="N288" s="228">
        <f>VLOOKUP(N$4,'Tüpoloogia tabel'!$C$1:$T$51,MATCH($A288,'Tüpoloogia tabel'!$C$1:$T$1,0),FALSE)</f>
        <v>100</v>
      </c>
      <c r="O288" s="245">
        <f>VLOOKUP(O$4,'Tüpoloogia tabel'!$C$1:$T$51,MATCH($A288,'Tüpoloogia tabel'!$C$1:$T$1,0),FALSE)</f>
        <v>0.22858037816556093</v>
      </c>
      <c r="P288" s="228">
        <f>VLOOKUP(P$4,'Tüpoloogia tabel'!$C$1:$T$51,MATCH($A288,'Tüpoloogia tabel'!$C$1:$T$1,0),FALSE)</f>
        <v>37.209302325581397</v>
      </c>
      <c r="Q288" s="335">
        <f t="shared" si="343"/>
        <v>9236.1126881720484</v>
      </c>
      <c r="R288" s="336">
        <f t="shared" si="304"/>
        <v>7097.1985571299465</v>
      </c>
      <c r="S288" s="14">
        <f t="shared" si="344"/>
        <v>1368.167906976744</v>
      </c>
      <c r="T288" s="336">
        <f t="shared" si="345"/>
        <v>1368.167906976744</v>
      </c>
      <c r="U288" s="4">
        <f t="shared" si="346"/>
        <v>27.720000000000002</v>
      </c>
      <c r="V288" s="337">
        <f t="shared" si="347"/>
        <v>2111.1941310421025</v>
      </c>
      <c r="W288" s="338">
        <f t="shared" si="348"/>
        <v>3.9777631031121485</v>
      </c>
      <c r="X288" s="228">
        <f>VLOOKUP(X$4,'Tüpoloogia tabel'!$C$1:$T$51,MATCH($A288,'Tüpoloogia tabel'!$C$1:$T$1,0),FALSE)</f>
        <v>210.5</v>
      </c>
      <c r="Y288" s="228">
        <f>VLOOKUP(Y$4,'Tüpoloogia tabel'!$C$1:$T$51,MATCH($A288,'Tüpoloogia tabel'!$C$1:$T$1,0),FALSE)</f>
        <v>147.72222222222223</v>
      </c>
      <c r="Z288" s="229">
        <f>VLOOKUP(Z$4,'Tüpoloogia tabel'!$C$1:$T$51,MATCH($A288,'Tüpoloogia tabel'!$C$1:$T$1,0),FALSE)</f>
        <v>34.888888888888886</v>
      </c>
      <c r="AA288" s="235"/>
      <c r="AB288" s="235"/>
      <c r="AC288" s="15">
        <f>VLOOKUP(AC$4,'Tüpoloogia tabel'!$C$1:$T$51,MATCH($A288,'Tüpoloogia tabel'!$C$1:$T$1,0),FALSE)</f>
        <v>3.2531782945736434</v>
      </c>
      <c r="AD288" s="15">
        <f>VLOOKUP(AD$4,'Tüpoloogia tabel'!$C$1:$T$51,MATCH($A288,'Tüpoloogia tabel'!$C$1:$T$1,0),FALSE)</f>
        <v>2.5</v>
      </c>
      <c r="AE288" s="15">
        <f>VLOOKUP(AE$4,'Tüpoloogia tabel'!$C$1:$T$51,MATCH($A288,'Tüpoloogia tabel'!$C$1:$T$1,0),FALSE)</f>
        <v>2.2000000000000002</v>
      </c>
      <c r="AF288" s="15">
        <f>VLOOKUP(AF$4,'Tüpoloogia tabel'!$C$1:$T$51,MATCH($A288,'Tüpoloogia tabel'!$C$1:$T$1,0),FALSE)</f>
        <v>12.640967741935485</v>
      </c>
      <c r="AG288" s="15">
        <f>VLOOKUP(AG$4,'Tüpoloogia tabel'!$C$1:$T$51,MATCH($A288,'Tüpoloogia tabel'!$C$1:$T$1,0),FALSE)</f>
        <v>16.312473118279577</v>
      </c>
      <c r="AH288" s="15">
        <f>(VLOOKUP(AH$4,'Tüpoloogia tabel'!$C$1:$T$51,MATCH($A288,'Tüpoloogia tabel'!$C$1:$T$1,0),FALSE))*E288</f>
        <v>10</v>
      </c>
      <c r="AI288" s="15">
        <f>(VLOOKUP(AI$4,'Tüpoloogia tabel'!$C$1:$T$51,MATCH($A288,'Tüpoloogia tabel'!$C$1:$T$1,0),FALSE))*D288*E288</f>
        <v>13681.679069767441</v>
      </c>
      <c r="AJ288" s="15">
        <f t="shared" si="349"/>
        <v>253.65655913978506</v>
      </c>
      <c r="AK288" s="15">
        <f>VLOOKUP(AK$4,'Tüpoloogia tabel'!$C$1:$T$51,MATCH($A288,'Tüpoloogia tabel'!$C$1:$T$1,0),FALSE)</f>
        <v>1</v>
      </c>
      <c r="AL288" s="15">
        <f>VLOOKUP(AL$4,'Tüpoloogia tabel'!$C$1:$T$51,MATCH($A288,'Tüpoloogia tabel'!$C$1:$T$1,0),FALSE)</f>
        <v>0.9</v>
      </c>
      <c r="AM288" s="15">
        <f>VLOOKUP(AM$4,'Tüpoloogia tabel'!$C$1:$T$51,MATCH($A288,'Tüpoloogia tabel'!$C$1:$T$1,0),FALSE)</f>
        <v>0.7</v>
      </c>
      <c r="AN288" s="15">
        <f>VLOOKUP(AN$4,'Tüpoloogia tabel'!$C$1:$T$51,MATCH($A288,'Tüpoloogia tabel'!$C$1:$T$1,0),FALSE)</f>
        <v>0.7</v>
      </c>
      <c r="AO288" s="15">
        <f>VLOOKUP(AO$4,'Tüpoloogia tabel'!$C$1:$T$51,MATCH($A288,'Tüpoloogia tabel'!$C$1:$T$1,0),FALSE)</f>
        <v>1</v>
      </c>
      <c r="AP288" s="15">
        <f>VLOOKUP(AP$4,'Tüpoloogia tabel'!$C$1:$T$51,MATCH($A288,'Tüpoloogia tabel'!$C$1:$T$1,0),FALSE)</f>
        <v>2</v>
      </c>
      <c r="AQ288" s="15">
        <f>VLOOKUP(AQ$4,'Tüpoloogia tabel'!$C$1:$T$51,MATCH($A288,'Tüpoloogia tabel'!$C$1:$T$1,0),FALSE)</f>
        <v>2.899999999999999</v>
      </c>
      <c r="AR288" s="16">
        <f>VLOOKUP(AR$4,'Tüpoloogia tabel'!$C$1:$T$51,MATCH($A288,'Tüpoloogia tabel'!$C$1:$T$1,0),FALSE)</f>
        <v>1.17</v>
      </c>
      <c r="AS288" s="16">
        <f>VLOOKUP(AS$4,'Tüpoloogia tabel'!$C$1:$T$51,MATCH($A288,'Tüpoloogia tabel'!$C$1:$T$1,0),FALSE)</f>
        <v>0.49</v>
      </c>
      <c r="AT288" s="16">
        <f>VLOOKUP(AT$4,'Tüpoloogia tabel'!$C$1:$T$51,MATCH($A288,'Tüpoloogia tabel'!$C$1:$T$1,0),FALSE)</f>
        <v>0.49</v>
      </c>
      <c r="AU288" s="16">
        <f>VLOOKUP(AU$4,'Tüpoloogia tabel'!$C$1:$T$51,MATCH($A288,'Tüpoloogia tabel'!$C$1:$T$1,0),FALSE)</f>
        <v>0.15</v>
      </c>
      <c r="AV288" s="16">
        <f>VLOOKUP(AV$4,'Tüpoloogia tabel'!$C$1:$T$51,MATCH($A288,'Tüpoloogia tabel'!$C$1:$T$1,0),FALSE)</f>
        <v>0.5</v>
      </c>
      <c r="AW288" s="16">
        <f>VLOOKUP(AW$4,'Tüpoloogia tabel'!$C$1:$T$51,MATCH($A288,'Tüpoloogia tabel'!$C$1:$T$1,0),FALSE)</f>
        <v>0.77</v>
      </c>
      <c r="AX288" s="16">
        <f>VLOOKUP(AX$4,'Tüpoloogia tabel'!$C$1:$T$51,MATCH($A288,'Tüpoloogia tabel'!$C$1:$T$1,0),FALSE)</f>
        <v>1.03</v>
      </c>
      <c r="AY288" s="16">
        <f>VLOOKUP(AY$4,'Tüpoloogia tabel'!$C$1:$T$51,MATCH($A288,'Tüpoloogia tabel'!$C$1:$T$1,0),FALSE)</f>
        <v>7.0000000000000007E-2</v>
      </c>
      <c r="AZ288" s="16">
        <f>VLOOKUP(AZ$4,'Tüpoloogia tabel'!$C$1:$T$51,MATCH($A288,'Tüpoloogia tabel'!$C$1:$T$1,0),FALSE)</f>
        <v>3.2</v>
      </c>
      <c r="BA288" s="232">
        <f>VLOOKUP(BA$4,'Tüpoloogia tabel'!$C$1:$T$51,MATCH($A288,'Tüpoloogia tabel'!$C$1:$T$1,0),FALSE)</f>
        <v>0.25</v>
      </c>
      <c r="BB288" s="232">
        <f>VLOOKUP(BB$4,'Tüpoloogia tabel'!$C$1:$T$51,MATCH($A288,'Tüpoloogia tabel'!$C$1:$T$1,0),FALSE)</f>
        <v>0.5</v>
      </c>
      <c r="BC288" s="232">
        <f>VLOOKUP(BC$4,'Tüpoloogia tabel'!$C$1:$T$51,MATCH($A288,'Tüpoloogia tabel'!$C$1:$T$1,0),FALSE)</f>
        <v>0.35</v>
      </c>
      <c r="BD288" s="232">
        <f>VLOOKUP(BD$4,'Tüpoloogia tabel'!$C$1:$T$51,MATCH($A288,'Tüpoloogia tabel'!$C$1:$T$1,0),FALSE)</f>
        <v>0.25</v>
      </c>
      <c r="BE288" s="232">
        <f>VLOOKUP(BE$4,'Tüpoloogia tabel'!$C$1:$T$51,MATCH($A288,'Tüpoloogia tabel'!$C$1:$T$1,0),FALSE)</f>
        <v>0.22000000000000008</v>
      </c>
      <c r="BF288" s="16">
        <f>VLOOKUP(BF$4,'Tüpoloogia tabel'!$C$1:$T$51,MATCH($A288,'Tüpoloogia tabel'!$C$1:$T$1,0),FALSE)</f>
        <v>1.8</v>
      </c>
      <c r="BG288" s="16">
        <f>VLOOKUP(BG$4,'Tüpoloogia tabel'!$C$1:$T$51,MATCH($A288,'Tüpoloogia tabel'!$C$1:$T$1,0),FALSE)</f>
        <v>2.2000000000000002</v>
      </c>
      <c r="BH288" s="16">
        <f>VLOOKUP(BH$4,'Tüpoloogia tabel'!$C$1:$T$51,MATCH($A288,'Tüpoloogia tabel'!$C$1:$T$1,0),FALSE)</f>
        <v>1.4600000000000004</v>
      </c>
      <c r="BI288" s="16">
        <f>VLOOKUP(BI$4,'Tüpoloogia tabel'!$C$1:$T$51,MATCH($A288,'Tüpoloogia tabel'!$C$1:$T$1,0),FALSE)</f>
        <v>1.5793333333333337</v>
      </c>
      <c r="BJ288" s="16">
        <f>VLOOKUP(BJ$4,'Tüpoloogia tabel'!$C$1:$T$51,MATCH($A288,'Tüpoloogia tabel'!$C$1:$T$1,0),FALSE)</f>
        <v>0.8</v>
      </c>
      <c r="BK288" s="16">
        <f>VLOOKUP(BK$4,'Tüpoloogia tabel'!$C$1:$T$51,MATCH($A288,'Tüpoloogia tabel'!$C$1:$T$1,0),FALSE)</f>
        <v>2.0649999999999999</v>
      </c>
      <c r="BL288" s="216">
        <f t="shared" si="350"/>
        <v>13352.976057272728</v>
      </c>
      <c r="BM288" s="1">
        <v>4</v>
      </c>
      <c r="BN288" s="1">
        <v>0</v>
      </c>
      <c r="BO288" s="1">
        <f t="shared" si="351"/>
        <v>40</v>
      </c>
      <c r="BP288" s="217">
        <f t="shared" si="352"/>
        <v>253.65655913978506</v>
      </c>
      <c r="BQ288" s="217">
        <f t="shared" ref="BQ288:BS288" si="386">BP288</f>
        <v>253.65655913978506</v>
      </c>
      <c r="BR288" s="217">
        <f t="shared" si="386"/>
        <v>253.65655913978506</v>
      </c>
      <c r="BS288" s="217">
        <f t="shared" si="386"/>
        <v>253.65655913978506</v>
      </c>
      <c r="BT288" s="217">
        <f t="shared" si="354"/>
        <v>760.96967741935521</v>
      </c>
      <c r="BU288" s="217">
        <f t="shared" si="355"/>
        <v>2508.977260981912</v>
      </c>
      <c r="BV288" s="217">
        <f t="shared" si="356"/>
        <v>2782.7862295000327</v>
      </c>
      <c r="BW288" s="217">
        <f t="shared" si="357"/>
        <v>3698.4201783172325</v>
      </c>
      <c r="BX288" s="216">
        <f t="shared" si="358"/>
        <v>0.94260271956878161</v>
      </c>
      <c r="BY288" s="216">
        <f t="shared" si="322"/>
        <v>1136.7788797999506</v>
      </c>
      <c r="BZ288" s="216">
        <f t="shared" si="306"/>
        <v>18188.175115389909</v>
      </c>
      <c r="CA288" s="216">
        <f t="shared" si="307"/>
        <v>14489.754937072679</v>
      </c>
      <c r="CB288" s="218">
        <f t="shared" si="359"/>
        <v>3.168916738274389</v>
      </c>
    </row>
    <row r="289" spans="1:80" x14ac:dyDescent="0.25">
      <c r="A289" s="248" t="s">
        <v>477</v>
      </c>
      <c r="B289" s="231" t="s">
        <v>817</v>
      </c>
      <c r="C289" s="231" t="s">
        <v>463</v>
      </c>
      <c r="D289" s="249">
        <v>7</v>
      </c>
      <c r="E289" s="249">
        <v>5</v>
      </c>
      <c r="F289" s="250"/>
      <c r="G289" s="15">
        <f>(VLOOKUP(G$4,'Tüpoloogia tabel'!$C$1:$T$51,MATCH($A289,'Tüpoloogia tabel'!$C$1:$T$1,0),FALSE))*D289</f>
        <v>1368.167906976744</v>
      </c>
      <c r="H289" s="15">
        <f>(VLOOKUP(H$4,'Tüpoloogia tabel'!$C$1:$T$51,MATCH($A289,'Tüpoloogia tabel'!$C$1:$T$1,0),FALSE))*D289*E289</f>
        <v>98.245542635658921</v>
      </c>
      <c r="I289" s="15">
        <f>(VLOOKUP(I$4,'Tüpoloogia tabel'!$C$1:$T$51,MATCH($A289,'Tüpoloogia tabel'!$C$1:$T$1,0),FALSE))*D289*E289</f>
        <v>304.872157622739</v>
      </c>
      <c r="J289" s="15">
        <f>(VLOOKUP(J$4,'Tüpoloogia tabel'!$C$1:$T$51,MATCH($A289,'Tüpoloogia tabel'!$C$1:$T$1,0),FALSE))*D289*E289</f>
        <v>6938.8337919896621</v>
      </c>
      <c r="K289" s="15">
        <f>(VLOOKUP(K$4,'Tüpoloogia tabel'!$C$1:$T$51,MATCH($A289,'Tüpoloogia tabel'!$C$1:$T$1,0),FALSE))*D289*E289</f>
        <v>5715.5789082687343</v>
      </c>
      <c r="L289" s="244">
        <f>VLOOKUP(L$4,'Tüpoloogia tabel'!$C$1:$T$51,MATCH($A289,'Tüpoloogia tabel'!$C$1:$T$1,0),FALSE)</f>
        <v>9.3023255813953494</v>
      </c>
      <c r="M289" s="228">
        <f>VLOOKUP(M$4,'Tüpoloogia tabel'!$C$1:$T$51,MATCH($A289,'Tüpoloogia tabel'!$C$1:$T$1,0),FALSE)</f>
        <v>55.813953488372093</v>
      </c>
      <c r="N289" s="228">
        <f>VLOOKUP(N$4,'Tüpoloogia tabel'!$C$1:$T$51,MATCH($A289,'Tüpoloogia tabel'!$C$1:$T$1,0),FALSE)</f>
        <v>100</v>
      </c>
      <c r="O289" s="245">
        <f>VLOOKUP(O$4,'Tüpoloogia tabel'!$C$1:$T$51,MATCH($A289,'Tüpoloogia tabel'!$C$1:$T$1,0),FALSE)</f>
        <v>0.22858037816556093</v>
      </c>
      <c r="P289" s="228">
        <f>VLOOKUP(P$4,'Tüpoloogia tabel'!$C$1:$T$51,MATCH($A289,'Tüpoloogia tabel'!$C$1:$T$1,0),FALSE)</f>
        <v>37.209302325581397</v>
      </c>
      <c r="Q289" s="335">
        <f t="shared" si="343"/>
        <v>14399.823655913986</v>
      </c>
      <c r="R289" s="336">
        <f t="shared" si="304"/>
        <v>11080.586519127777</v>
      </c>
      <c r="S289" s="14">
        <f t="shared" si="344"/>
        <v>1368.167906976744</v>
      </c>
      <c r="T289" s="336">
        <f t="shared" si="345"/>
        <v>1368.167906976744</v>
      </c>
      <c r="U289" s="4">
        <f t="shared" si="346"/>
        <v>27.720000000000002</v>
      </c>
      <c r="V289" s="337">
        <f t="shared" si="347"/>
        <v>3291.517136786209</v>
      </c>
      <c r="W289" s="338">
        <f t="shared" si="348"/>
        <v>4.6740244038505478</v>
      </c>
      <c r="X289" s="228">
        <f>VLOOKUP(X$4,'Tüpoloogia tabel'!$C$1:$T$51,MATCH($A289,'Tüpoloogia tabel'!$C$1:$T$1,0),FALSE)</f>
        <v>210.5</v>
      </c>
      <c r="Y289" s="228">
        <f>VLOOKUP(Y$4,'Tüpoloogia tabel'!$C$1:$T$51,MATCH($A289,'Tüpoloogia tabel'!$C$1:$T$1,0),FALSE)</f>
        <v>147.72222222222223</v>
      </c>
      <c r="Z289" s="229">
        <f>VLOOKUP(Z$4,'Tüpoloogia tabel'!$C$1:$T$51,MATCH($A289,'Tüpoloogia tabel'!$C$1:$T$1,0),FALSE)</f>
        <v>34.888888888888886</v>
      </c>
      <c r="AA289" s="235"/>
      <c r="AB289" s="235"/>
      <c r="AC289" s="15">
        <f>VLOOKUP(AC$4,'Tüpoloogia tabel'!$C$1:$T$51,MATCH($A289,'Tüpoloogia tabel'!$C$1:$T$1,0),FALSE)</f>
        <v>3.2531782945736434</v>
      </c>
      <c r="AD289" s="15">
        <f>VLOOKUP(AD$4,'Tüpoloogia tabel'!$C$1:$T$51,MATCH($A289,'Tüpoloogia tabel'!$C$1:$T$1,0),FALSE)</f>
        <v>2.5</v>
      </c>
      <c r="AE289" s="15">
        <f>VLOOKUP(AE$4,'Tüpoloogia tabel'!$C$1:$T$51,MATCH($A289,'Tüpoloogia tabel'!$C$1:$T$1,0),FALSE)</f>
        <v>2.2000000000000002</v>
      </c>
      <c r="AF289" s="15">
        <f>VLOOKUP(AF$4,'Tüpoloogia tabel'!$C$1:$T$51,MATCH($A289,'Tüpoloogia tabel'!$C$1:$T$1,0),FALSE)</f>
        <v>12.640967741935485</v>
      </c>
      <c r="AG289" s="15">
        <f>VLOOKUP(AG$4,'Tüpoloogia tabel'!$C$1:$T$51,MATCH($A289,'Tüpoloogia tabel'!$C$1:$T$1,0),FALSE)</f>
        <v>16.312473118279577</v>
      </c>
      <c r="AH289" s="15">
        <f>(VLOOKUP(AH$4,'Tüpoloogia tabel'!$C$1:$T$51,MATCH($A289,'Tüpoloogia tabel'!$C$1:$T$1,0),FALSE))*E289</f>
        <v>12.5</v>
      </c>
      <c r="AI289" s="15">
        <f>(VLOOKUP(AI$4,'Tüpoloogia tabel'!$C$1:$T$51,MATCH($A289,'Tüpoloogia tabel'!$C$1:$T$1,0),FALSE))*D289*E289</f>
        <v>17102.098837209302</v>
      </c>
      <c r="AJ289" s="15">
        <f t="shared" si="349"/>
        <v>253.65655913978506</v>
      </c>
      <c r="AK289" s="15">
        <f>VLOOKUP(AK$4,'Tüpoloogia tabel'!$C$1:$T$51,MATCH($A289,'Tüpoloogia tabel'!$C$1:$T$1,0),FALSE)</f>
        <v>1</v>
      </c>
      <c r="AL289" s="15">
        <f>VLOOKUP(AL$4,'Tüpoloogia tabel'!$C$1:$T$51,MATCH($A289,'Tüpoloogia tabel'!$C$1:$T$1,0),FALSE)</f>
        <v>0.9</v>
      </c>
      <c r="AM289" s="15">
        <f>VLOOKUP(AM$4,'Tüpoloogia tabel'!$C$1:$T$51,MATCH($A289,'Tüpoloogia tabel'!$C$1:$T$1,0),FALSE)</f>
        <v>0.7</v>
      </c>
      <c r="AN289" s="15">
        <f>VLOOKUP(AN$4,'Tüpoloogia tabel'!$C$1:$T$51,MATCH($A289,'Tüpoloogia tabel'!$C$1:$T$1,0),FALSE)</f>
        <v>0.7</v>
      </c>
      <c r="AO289" s="15">
        <f>VLOOKUP(AO$4,'Tüpoloogia tabel'!$C$1:$T$51,MATCH($A289,'Tüpoloogia tabel'!$C$1:$T$1,0),FALSE)</f>
        <v>1</v>
      </c>
      <c r="AP289" s="15">
        <f>VLOOKUP(AP$4,'Tüpoloogia tabel'!$C$1:$T$51,MATCH($A289,'Tüpoloogia tabel'!$C$1:$T$1,0),FALSE)</f>
        <v>2</v>
      </c>
      <c r="AQ289" s="15">
        <f>VLOOKUP(AQ$4,'Tüpoloogia tabel'!$C$1:$T$51,MATCH($A289,'Tüpoloogia tabel'!$C$1:$T$1,0),FALSE)</f>
        <v>2.899999999999999</v>
      </c>
      <c r="AR289" s="16">
        <f>VLOOKUP(AR$4,'Tüpoloogia tabel'!$C$1:$T$51,MATCH($A289,'Tüpoloogia tabel'!$C$1:$T$1,0),FALSE)</f>
        <v>1.17</v>
      </c>
      <c r="AS289" s="16">
        <f>VLOOKUP(AS$4,'Tüpoloogia tabel'!$C$1:$T$51,MATCH($A289,'Tüpoloogia tabel'!$C$1:$T$1,0),FALSE)</f>
        <v>0.49</v>
      </c>
      <c r="AT289" s="16">
        <f>VLOOKUP(AT$4,'Tüpoloogia tabel'!$C$1:$T$51,MATCH($A289,'Tüpoloogia tabel'!$C$1:$T$1,0),FALSE)</f>
        <v>0.49</v>
      </c>
      <c r="AU289" s="16">
        <f>VLOOKUP(AU$4,'Tüpoloogia tabel'!$C$1:$T$51,MATCH($A289,'Tüpoloogia tabel'!$C$1:$T$1,0),FALSE)</f>
        <v>0.15</v>
      </c>
      <c r="AV289" s="16">
        <f>VLOOKUP(AV$4,'Tüpoloogia tabel'!$C$1:$T$51,MATCH($A289,'Tüpoloogia tabel'!$C$1:$T$1,0),FALSE)</f>
        <v>0.5</v>
      </c>
      <c r="AW289" s="16">
        <f>VLOOKUP(AW$4,'Tüpoloogia tabel'!$C$1:$T$51,MATCH($A289,'Tüpoloogia tabel'!$C$1:$T$1,0),FALSE)</f>
        <v>0.77</v>
      </c>
      <c r="AX289" s="16">
        <f>VLOOKUP(AX$4,'Tüpoloogia tabel'!$C$1:$T$51,MATCH($A289,'Tüpoloogia tabel'!$C$1:$T$1,0),FALSE)</f>
        <v>1.03</v>
      </c>
      <c r="AY289" s="16">
        <f>VLOOKUP(AY$4,'Tüpoloogia tabel'!$C$1:$T$51,MATCH($A289,'Tüpoloogia tabel'!$C$1:$T$1,0),FALSE)</f>
        <v>7.0000000000000007E-2</v>
      </c>
      <c r="AZ289" s="16">
        <f>VLOOKUP(AZ$4,'Tüpoloogia tabel'!$C$1:$T$51,MATCH($A289,'Tüpoloogia tabel'!$C$1:$T$1,0),FALSE)</f>
        <v>3.2</v>
      </c>
      <c r="BA289" s="232">
        <f>VLOOKUP(BA$4,'Tüpoloogia tabel'!$C$1:$T$51,MATCH($A289,'Tüpoloogia tabel'!$C$1:$T$1,0),FALSE)</f>
        <v>0.25</v>
      </c>
      <c r="BB289" s="232">
        <f>VLOOKUP(BB$4,'Tüpoloogia tabel'!$C$1:$T$51,MATCH($A289,'Tüpoloogia tabel'!$C$1:$T$1,0),FALSE)</f>
        <v>0.5</v>
      </c>
      <c r="BC289" s="232">
        <f>VLOOKUP(BC$4,'Tüpoloogia tabel'!$C$1:$T$51,MATCH($A289,'Tüpoloogia tabel'!$C$1:$T$1,0),FALSE)</f>
        <v>0.35</v>
      </c>
      <c r="BD289" s="232">
        <f>VLOOKUP(BD$4,'Tüpoloogia tabel'!$C$1:$T$51,MATCH($A289,'Tüpoloogia tabel'!$C$1:$T$1,0),FALSE)</f>
        <v>0.25</v>
      </c>
      <c r="BE289" s="232">
        <f>VLOOKUP(BE$4,'Tüpoloogia tabel'!$C$1:$T$51,MATCH($A289,'Tüpoloogia tabel'!$C$1:$T$1,0),FALSE)</f>
        <v>0.22000000000000008</v>
      </c>
      <c r="BF289" s="16">
        <f>VLOOKUP(BF$4,'Tüpoloogia tabel'!$C$1:$T$51,MATCH($A289,'Tüpoloogia tabel'!$C$1:$T$1,0),FALSE)</f>
        <v>1.8</v>
      </c>
      <c r="BG289" s="16">
        <f>VLOOKUP(BG$4,'Tüpoloogia tabel'!$C$1:$T$51,MATCH($A289,'Tüpoloogia tabel'!$C$1:$T$1,0),FALSE)</f>
        <v>2.2000000000000002</v>
      </c>
      <c r="BH289" s="16">
        <f>VLOOKUP(BH$4,'Tüpoloogia tabel'!$C$1:$T$51,MATCH($A289,'Tüpoloogia tabel'!$C$1:$T$1,0),FALSE)</f>
        <v>1.4600000000000004</v>
      </c>
      <c r="BI289" s="16">
        <f>VLOOKUP(BI$4,'Tüpoloogia tabel'!$C$1:$T$51,MATCH($A289,'Tüpoloogia tabel'!$C$1:$T$1,0),FALSE)</f>
        <v>1.5793333333333337</v>
      </c>
      <c r="BJ289" s="16">
        <f>VLOOKUP(BJ$4,'Tüpoloogia tabel'!$C$1:$T$51,MATCH($A289,'Tüpoloogia tabel'!$C$1:$T$1,0),FALSE)</f>
        <v>0.8</v>
      </c>
      <c r="BK289" s="16">
        <f>VLOOKUP(BK$4,'Tüpoloogia tabel'!$C$1:$T$51,MATCH($A289,'Tüpoloogia tabel'!$C$1:$T$1,0),FALSE)</f>
        <v>2.0649999999999999</v>
      </c>
      <c r="BL289" s="216">
        <f t="shared" si="350"/>
        <v>19578.977730184361</v>
      </c>
      <c r="BM289" s="1">
        <v>4</v>
      </c>
      <c r="BN289" s="1">
        <v>0</v>
      </c>
      <c r="BO289" s="1">
        <f t="shared" si="351"/>
        <v>50</v>
      </c>
      <c r="BP289" s="217">
        <f t="shared" si="352"/>
        <v>253.65655913978506</v>
      </c>
      <c r="BQ289" s="217">
        <f t="shared" ref="BQ289:BS289" si="387">BP289</f>
        <v>253.65655913978506</v>
      </c>
      <c r="BR289" s="217">
        <f t="shared" si="387"/>
        <v>253.65655913978506</v>
      </c>
      <c r="BS289" s="217">
        <f t="shared" si="387"/>
        <v>253.65655913978506</v>
      </c>
      <c r="BT289" s="217">
        <f t="shared" si="354"/>
        <v>1014.6262365591402</v>
      </c>
      <c r="BU289" s="217">
        <f t="shared" si="355"/>
        <v>3898.4019702842374</v>
      </c>
      <c r="BV289" s="217">
        <f t="shared" si="356"/>
        <v>4338.581861200415</v>
      </c>
      <c r="BW289" s="217">
        <f t="shared" si="357"/>
        <v>5445.4488736552894</v>
      </c>
      <c r="BX289" s="216">
        <f t="shared" si="358"/>
        <v>1.4015992500347316</v>
      </c>
      <c r="BY289" s="216">
        <f t="shared" si="322"/>
        <v>1690.3286955418864</v>
      </c>
      <c r="BZ289" s="216">
        <f t="shared" si="306"/>
        <v>26714.755299381537</v>
      </c>
      <c r="CA289" s="216">
        <f t="shared" si="307"/>
        <v>21269.306425726249</v>
      </c>
      <c r="CB289" s="218">
        <f t="shared" si="359"/>
        <v>3.7212864640808161</v>
      </c>
    </row>
    <row r="290" spans="1:80" x14ac:dyDescent="0.25">
      <c r="A290" s="248" t="s">
        <v>477</v>
      </c>
      <c r="B290" s="231" t="s">
        <v>818</v>
      </c>
      <c r="C290" s="231" t="s">
        <v>463</v>
      </c>
      <c r="D290" s="249">
        <v>8</v>
      </c>
      <c r="E290" s="249">
        <v>1</v>
      </c>
      <c r="F290" s="250"/>
      <c r="G290" s="15">
        <f>(VLOOKUP(G$4,'Tüpoloogia tabel'!$C$1:$T$51,MATCH($A290,'Tüpoloogia tabel'!$C$1:$T$1,0),FALSE))*D290</f>
        <v>1563.6204651162789</v>
      </c>
      <c r="H290" s="15">
        <f>(VLOOKUP(H$4,'Tüpoloogia tabel'!$C$1:$T$51,MATCH($A290,'Tüpoloogia tabel'!$C$1:$T$1,0),FALSE))*D290*E290</f>
        <v>22.456124031007754</v>
      </c>
      <c r="I290" s="15">
        <f>(VLOOKUP(I$4,'Tüpoloogia tabel'!$C$1:$T$51,MATCH($A290,'Tüpoloogia tabel'!$C$1:$T$1,0),FALSE))*D290*E290</f>
        <v>69.685064599483198</v>
      </c>
      <c r="J290" s="15">
        <f>(VLOOKUP(J$4,'Tüpoloogia tabel'!$C$1:$T$51,MATCH($A290,'Tüpoloogia tabel'!$C$1:$T$1,0),FALSE))*D290*E290</f>
        <v>1586.0191524547797</v>
      </c>
      <c r="K290" s="15">
        <f>(VLOOKUP(K$4,'Tüpoloogia tabel'!$C$1:$T$51,MATCH($A290,'Tüpoloogia tabel'!$C$1:$T$1,0),FALSE))*D290*E290</f>
        <v>1306.4180361757105</v>
      </c>
      <c r="L290" s="244">
        <f>VLOOKUP(L$4,'Tüpoloogia tabel'!$C$1:$T$51,MATCH($A290,'Tüpoloogia tabel'!$C$1:$T$1,0),FALSE)</f>
        <v>9.3023255813953494</v>
      </c>
      <c r="M290" s="228">
        <f>VLOOKUP(M$4,'Tüpoloogia tabel'!$C$1:$T$51,MATCH($A290,'Tüpoloogia tabel'!$C$1:$T$1,0),FALSE)</f>
        <v>55.813953488372093</v>
      </c>
      <c r="N290" s="228">
        <f>VLOOKUP(N$4,'Tüpoloogia tabel'!$C$1:$T$51,MATCH($A290,'Tüpoloogia tabel'!$C$1:$T$1,0),FALSE)</f>
        <v>100</v>
      </c>
      <c r="O290" s="245">
        <f>VLOOKUP(O$4,'Tüpoloogia tabel'!$C$1:$T$51,MATCH($A290,'Tüpoloogia tabel'!$C$1:$T$1,0),FALSE)</f>
        <v>0.22858037816556093</v>
      </c>
      <c r="P290" s="228">
        <f>VLOOKUP(P$4,'Tüpoloogia tabel'!$C$1:$T$51,MATCH($A290,'Tüpoloogia tabel'!$C$1:$T$1,0),FALSE)</f>
        <v>37.209302325581397</v>
      </c>
      <c r="Q290" s="335">
        <f t="shared" si="343"/>
        <v>677.78086021505396</v>
      </c>
      <c r="R290" s="336">
        <f t="shared" ref="R290:R304" si="388">Q290-U290-V290</f>
        <v>491.17345487371779</v>
      </c>
      <c r="S290" s="14">
        <f t="shared" si="344"/>
        <v>1563.6204651162789</v>
      </c>
      <c r="T290" s="336">
        <f t="shared" si="345"/>
        <v>1563.6204651162789</v>
      </c>
      <c r="U290" s="4">
        <f t="shared" si="346"/>
        <v>31.680000000000003</v>
      </c>
      <c r="V290" s="337">
        <f t="shared" si="347"/>
        <v>154.92740534133623</v>
      </c>
      <c r="W290" s="338">
        <f t="shared" si="348"/>
        <v>3.0905284044267809</v>
      </c>
      <c r="X290" s="228">
        <f>VLOOKUP(X$4,'Tüpoloogia tabel'!$C$1:$T$51,MATCH($A290,'Tüpoloogia tabel'!$C$1:$T$1,0),FALSE)</f>
        <v>210.5</v>
      </c>
      <c r="Y290" s="228">
        <f>VLOOKUP(Y$4,'Tüpoloogia tabel'!$C$1:$T$51,MATCH($A290,'Tüpoloogia tabel'!$C$1:$T$1,0),FALSE)</f>
        <v>147.72222222222223</v>
      </c>
      <c r="Z290" s="229">
        <f>VLOOKUP(Z$4,'Tüpoloogia tabel'!$C$1:$T$51,MATCH($A290,'Tüpoloogia tabel'!$C$1:$T$1,0),FALSE)</f>
        <v>34.888888888888886</v>
      </c>
      <c r="AA290" s="235"/>
      <c r="AB290" s="235"/>
      <c r="AC290" s="15">
        <f>VLOOKUP(AC$4,'Tüpoloogia tabel'!$C$1:$T$51,MATCH($A290,'Tüpoloogia tabel'!$C$1:$T$1,0),FALSE)</f>
        <v>3.2531782945736434</v>
      </c>
      <c r="AD290" s="15">
        <f>VLOOKUP(AD$4,'Tüpoloogia tabel'!$C$1:$T$51,MATCH($A290,'Tüpoloogia tabel'!$C$1:$T$1,0),FALSE)</f>
        <v>2.5</v>
      </c>
      <c r="AE290" s="15">
        <f>VLOOKUP(AE$4,'Tüpoloogia tabel'!$C$1:$T$51,MATCH($A290,'Tüpoloogia tabel'!$C$1:$T$1,0),FALSE)</f>
        <v>2.2000000000000002</v>
      </c>
      <c r="AF290" s="15">
        <f>VLOOKUP(AF$4,'Tüpoloogia tabel'!$C$1:$T$51,MATCH($A290,'Tüpoloogia tabel'!$C$1:$T$1,0),FALSE)</f>
        <v>12.640967741935485</v>
      </c>
      <c r="AG290" s="15">
        <f>VLOOKUP(AG$4,'Tüpoloogia tabel'!$C$1:$T$51,MATCH($A290,'Tüpoloogia tabel'!$C$1:$T$1,0),FALSE)</f>
        <v>16.312473118279577</v>
      </c>
      <c r="AH290" s="15">
        <f>(VLOOKUP(AH$4,'Tüpoloogia tabel'!$C$1:$T$51,MATCH($A290,'Tüpoloogia tabel'!$C$1:$T$1,0),FALSE))*E290</f>
        <v>2.5</v>
      </c>
      <c r="AI290" s="15">
        <f>(VLOOKUP(AI$4,'Tüpoloogia tabel'!$C$1:$T$51,MATCH($A290,'Tüpoloogia tabel'!$C$1:$T$1,0),FALSE))*D290*E290</f>
        <v>3909.0511627906972</v>
      </c>
      <c r="AJ290" s="15">
        <f t="shared" si="349"/>
        <v>286.28150537634423</v>
      </c>
      <c r="AK290" s="15">
        <f>VLOOKUP(AK$4,'Tüpoloogia tabel'!$C$1:$T$51,MATCH($A290,'Tüpoloogia tabel'!$C$1:$T$1,0),FALSE)</f>
        <v>1</v>
      </c>
      <c r="AL290" s="15">
        <f>VLOOKUP(AL$4,'Tüpoloogia tabel'!$C$1:$T$51,MATCH($A290,'Tüpoloogia tabel'!$C$1:$T$1,0),FALSE)</f>
        <v>0.9</v>
      </c>
      <c r="AM290" s="15">
        <f>VLOOKUP(AM$4,'Tüpoloogia tabel'!$C$1:$T$51,MATCH($A290,'Tüpoloogia tabel'!$C$1:$T$1,0),FALSE)</f>
        <v>0.7</v>
      </c>
      <c r="AN290" s="15">
        <f>VLOOKUP(AN$4,'Tüpoloogia tabel'!$C$1:$T$51,MATCH($A290,'Tüpoloogia tabel'!$C$1:$T$1,0),FALSE)</f>
        <v>0.7</v>
      </c>
      <c r="AO290" s="15">
        <f>VLOOKUP(AO$4,'Tüpoloogia tabel'!$C$1:$T$51,MATCH($A290,'Tüpoloogia tabel'!$C$1:$T$1,0),FALSE)</f>
        <v>1</v>
      </c>
      <c r="AP290" s="15">
        <f>VLOOKUP(AP$4,'Tüpoloogia tabel'!$C$1:$T$51,MATCH($A290,'Tüpoloogia tabel'!$C$1:$T$1,0),FALSE)</f>
        <v>2</v>
      </c>
      <c r="AQ290" s="15">
        <f>VLOOKUP(AQ$4,'Tüpoloogia tabel'!$C$1:$T$51,MATCH($A290,'Tüpoloogia tabel'!$C$1:$T$1,0),FALSE)</f>
        <v>2.899999999999999</v>
      </c>
      <c r="AR290" s="16">
        <f>VLOOKUP(AR$4,'Tüpoloogia tabel'!$C$1:$T$51,MATCH($A290,'Tüpoloogia tabel'!$C$1:$T$1,0),FALSE)</f>
        <v>1.17</v>
      </c>
      <c r="AS290" s="16">
        <f>VLOOKUP(AS$4,'Tüpoloogia tabel'!$C$1:$T$51,MATCH($A290,'Tüpoloogia tabel'!$C$1:$T$1,0),FALSE)</f>
        <v>0.49</v>
      </c>
      <c r="AT290" s="16">
        <f>VLOOKUP(AT$4,'Tüpoloogia tabel'!$C$1:$T$51,MATCH($A290,'Tüpoloogia tabel'!$C$1:$T$1,0),FALSE)</f>
        <v>0.49</v>
      </c>
      <c r="AU290" s="16">
        <f>VLOOKUP(AU$4,'Tüpoloogia tabel'!$C$1:$T$51,MATCH($A290,'Tüpoloogia tabel'!$C$1:$T$1,0),FALSE)</f>
        <v>0.15</v>
      </c>
      <c r="AV290" s="16">
        <f>VLOOKUP(AV$4,'Tüpoloogia tabel'!$C$1:$T$51,MATCH($A290,'Tüpoloogia tabel'!$C$1:$T$1,0),FALSE)</f>
        <v>0.5</v>
      </c>
      <c r="AW290" s="16">
        <f>VLOOKUP(AW$4,'Tüpoloogia tabel'!$C$1:$T$51,MATCH($A290,'Tüpoloogia tabel'!$C$1:$T$1,0),FALSE)</f>
        <v>0.77</v>
      </c>
      <c r="AX290" s="16">
        <f>VLOOKUP(AX$4,'Tüpoloogia tabel'!$C$1:$T$51,MATCH($A290,'Tüpoloogia tabel'!$C$1:$T$1,0),FALSE)</f>
        <v>1.03</v>
      </c>
      <c r="AY290" s="16">
        <f>VLOOKUP(AY$4,'Tüpoloogia tabel'!$C$1:$T$51,MATCH($A290,'Tüpoloogia tabel'!$C$1:$T$1,0),FALSE)</f>
        <v>7.0000000000000007E-2</v>
      </c>
      <c r="AZ290" s="16">
        <f>VLOOKUP(AZ$4,'Tüpoloogia tabel'!$C$1:$T$51,MATCH($A290,'Tüpoloogia tabel'!$C$1:$T$1,0),FALSE)</f>
        <v>3.2</v>
      </c>
      <c r="BA290" s="232">
        <f>VLOOKUP(BA$4,'Tüpoloogia tabel'!$C$1:$T$51,MATCH($A290,'Tüpoloogia tabel'!$C$1:$T$1,0),FALSE)</f>
        <v>0.25</v>
      </c>
      <c r="BB290" s="232">
        <f>VLOOKUP(BB$4,'Tüpoloogia tabel'!$C$1:$T$51,MATCH($A290,'Tüpoloogia tabel'!$C$1:$T$1,0),FALSE)</f>
        <v>0.5</v>
      </c>
      <c r="BC290" s="232">
        <f>VLOOKUP(BC$4,'Tüpoloogia tabel'!$C$1:$T$51,MATCH($A290,'Tüpoloogia tabel'!$C$1:$T$1,0),FALSE)</f>
        <v>0.35</v>
      </c>
      <c r="BD290" s="232">
        <f>VLOOKUP(BD$4,'Tüpoloogia tabel'!$C$1:$T$51,MATCH($A290,'Tüpoloogia tabel'!$C$1:$T$1,0),FALSE)</f>
        <v>0.25</v>
      </c>
      <c r="BE290" s="232">
        <f>VLOOKUP(BE$4,'Tüpoloogia tabel'!$C$1:$T$51,MATCH($A290,'Tüpoloogia tabel'!$C$1:$T$1,0),FALSE)</f>
        <v>0.22000000000000008</v>
      </c>
      <c r="BF290" s="16">
        <f>VLOOKUP(BF$4,'Tüpoloogia tabel'!$C$1:$T$51,MATCH($A290,'Tüpoloogia tabel'!$C$1:$T$1,0),FALSE)</f>
        <v>1.8</v>
      </c>
      <c r="BG290" s="16">
        <f>VLOOKUP(BG$4,'Tüpoloogia tabel'!$C$1:$T$51,MATCH($A290,'Tüpoloogia tabel'!$C$1:$T$1,0),FALSE)</f>
        <v>2.2000000000000002</v>
      </c>
      <c r="BH290" s="16">
        <f>VLOOKUP(BH$4,'Tüpoloogia tabel'!$C$1:$T$51,MATCH($A290,'Tüpoloogia tabel'!$C$1:$T$1,0),FALSE)</f>
        <v>1.4600000000000004</v>
      </c>
      <c r="BI290" s="16">
        <f>VLOOKUP(BI$4,'Tüpoloogia tabel'!$C$1:$T$51,MATCH($A290,'Tüpoloogia tabel'!$C$1:$T$1,0),FALSE)</f>
        <v>1.5793333333333337</v>
      </c>
      <c r="BJ290" s="16">
        <f>VLOOKUP(BJ$4,'Tüpoloogia tabel'!$C$1:$T$51,MATCH($A290,'Tüpoloogia tabel'!$C$1:$T$1,0),FALSE)</f>
        <v>0.8</v>
      </c>
      <c r="BK290" s="16">
        <f>VLOOKUP(BK$4,'Tüpoloogia tabel'!$C$1:$T$51,MATCH($A290,'Tüpoloogia tabel'!$C$1:$T$1,0),FALSE)</f>
        <v>2.0649999999999999</v>
      </c>
      <c r="BL290" s="216">
        <f t="shared" si="350"/>
        <v>3350.6882692083027</v>
      </c>
      <c r="BM290" s="1">
        <v>4</v>
      </c>
      <c r="BN290" s="1">
        <v>0</v>
      </c>
      <c r="BO290" s="1">
        <f t="shared" si="351"/>
        <v>10</v>
      </c>
      <c r="BP290" s="217">
        <f t="shared" si="352"/>
        <v>286.28150537634423</v>
      </c>
      <c r="BQ290" s="217">
        <f t="shared" ref="BQ290:BS290" si="389">BP290</f>
        <v>286.28150537634423</v>
      </c>
      <c r="BR290" s="217">
        <f t="shared" si="389"/>
        <v>286.28150537634423</v>
      </c>
      <c r="BS290" s="217">
        <f t="shared" si="389"/>
        <v>286.28150537634423</v>
      </c>
      <c r="BT290" s="217">
        <f t="shared" si="354"/>
        <v>0</v>
      </c>
      <c r="BU290" s="217">
        <f t="shared" si="355"/>
        <v>194.212661498708</v>
      </c>
      <c r="BV290" s="217">
        <f t="shared" si="356"/>
        <v>204.21137204622255</v>
      </c>
      <c r="BW290" s="217">
        <f t="shared" si="357"/>
        <v>549.5319384621738</v>
      </c>
      <c r="BX290" s="216">
        <f t="shared" si="358"/>
        <v>0.1138489562073058</v>
      </c>
      <c r="BY290" s="216">
        <f t="shared" si="322"/>
        <v>137.30184118601079</v>
      </c>
      <c r="BZ290" s="216">
        <f t="shared" ref="BZ290:BZ304" si="390">(BY290+BW290+BL290)</f>
        <v>4037.5220488564873</v>
      </c>
      <c r="CA290" s="216">
        <f t="shared" ref="CA290:CA304" si="391">(BY290+BL290)</f>
        <v>3487.9901103943134</v>
      </c>
      <c r="CB290" s="218">
        <f t="shared" si="359"/>
        <v>2.6698882086814559</v>
      </c>
    </row>
    <row r="291" spans="1:80" x14ac:dyDescent="0.25">
      <c r="A291" s="248" t="s">
        <v>477</v>
      </c>
      <c r="B291" s="231" t="s">
        <v>819</v>
      </c>
      <c r="C291" s="231" t="s">
        <v>463</v>
      </c>
      <c r="D291" s="249">
        <v>8</v>
      </c>
      <c r="E291" s="249">
        <v>2</v>
      </c>
      <c r="F291" s="250"/>
      <c r="G291" s="15">
        <f>(VLOOKUP(G$4,'Tüpoloogia tabel'!$C$1:$T$51,MATCH($A291,'Tüpoloogia tabel'!$C$1:$T$1,0),FALSE))*D291</f>
        <v>1563.6204651162789</v>
      </c>
      <c r="H291" s="15">
        <f>(VLOOKUP(H$4,'Tüpoloogia tabel'!$C$1:$T$51,MATCH($A291,'Tüpoloogia tabel'!$C$1:$T$1,0),FALSE))*D291*E291</f>
        <v>44.912248062015507</v>
      </c>
      <c r="I291" s="15">
        <f>(VLOOKUP(I$4,'Tüpoloogia tabel'!$C$1:$T$51,MATCH($A291,'Tüpoloogia tabel'!$C$1:$T$1,0),FALSE))*D291*E291</f>
        <v>139.3701291989664</v>
      </c>
      <c r="J291" s="15">
        <f>(VLOOKUP(J$4,'Tüpoloogia tabel'!$C$1:$T$51,MATCH($A291,'Tüpoloogia tabel'!$C$1:$T$1,0),FALSE))*D291*E291</f>
        <v>3172.0383049095594</v>
      </c>
      <c r="K291" s="15">
        <f>(VLOOKUP(K$4,'Tüpoloogia tabel'!$C$1:$T$51,MATCH($A291,'Tüpoloogia tabel'!$C$1:$T$1,0),FALSE))*D291*E291</f>
        <v>2612.8360723514211</v>
      </c>
      <c r="L291" s="244">
        <f>VLOOKUP(L$4,'Tüpoloogia tabel'!$C$1:$T$51,MATCH($A291,'Tüpoloogia tabel'!$C$1:$T$1,0),FALSE)</f>
        <v>9.3023255813953494</v>
      </c>
      <c r="M291" s="228">
        <f>VLOOKUP(M$4,'Tüpoloogia tabel'!$C$1:$T$51,MATCH($A291,'Tüpoloogia tabel'!$C$1:$T$1,0),FALSE)</f>
        <v>55.813953488372093</v>
      </c>
      <c r="N291" s="228">
        <f>VLOOKUP(N$4,'Tüpoloogia tabel'!$C$1:$T$51,MATCH($A291,'Tüpoloogia tabel'!$C$1:$T$1,0),FALSE)</f>
        <v>100</v>
      </c>
      <c r="O291" s="245">
        <f>VLOOKUP(O$4,'Tüpoloogia tabel'!$C$1:$T$51,MATCH($A291,'Tüpoloogia tabel'!$C$1:$T$1,0),FALSE)</f>
        <v>0.22858037816556093</v>
      </c>
      <c r="P291" s="228">
        <f>VLOOKUP(P$4,'Tüpoloogia tabel'!$C$1:$T$51,MATCH($A291,'Tüpoloogia tabel'!$C$1:$T$1,0),FALSE)</f>
        <v>37.209302325581397</v>
      </c>
      <c r="Q291" s="335">
        <f t="shared" si="343"/>
        <v>2660.559569892474</v>
      </c>
      <c r="R291" s="336">
        <f t="shared" si="388"/>
        <v>2020.7278572744503</v>
      </c>
      <c r="S291" s="14">
        <f t="shared" si="344"/>
        <v>1563.6204651162789</v>
      </c>
      <c r="T291" s="336">
        <f t="shared" si="345"/>
        <v>1563.6204651162789</v>
      </c>
      <c r="U291" s="4">
        <f t="shared" si="346"/>
        <v>31.680000000000003</v>
      </c>
      <c r="V291" s="337">
        <f t="shared" si="347"/>
        <v>608.15171261802379</v>
      </c>
      <c r="W291" s="338">
        <f t="shared" si="348"/>
        <v>2.8708776666062183</v>
      </c>
      <c r="X291" s="228">
        <f>VLOOKUP(X$4,'Tüpoloogia tabel'!$C$1:$T$51,MATCH($A291,'Tüpoloogia tabel'!$C$1:$T$1,0),FALSE)</f>
        <v>210.5</v>
      </c>
      <c r="Y291" s="228">
        <f>VLOOKUP(Y$4,'Tüpoloogia tabel'!$C$1:$T$51,MATCH($A291,'Tüpoloogia tabel'!$C$1:$T$1,0),FALSE)</f>
        <v>147.72222222222223</v>
      </c>
      <c r="Z291" s="229">
        <f>VLOOKUP(Z$4,'Tüpoloogia tabel'!$C$1:$T$51,MATCH($A291,'Tüpoloogia tabel'!$C$1:$T$1,0),FALSE)</f>
        <v>34.888888888888886</v>
      </c>
      <c r="AA291" s="235"/>
      <c r="AB291" s="235"/>
      <c r="AC291" s="15">
        <f>VLOOKUP(AC$4,'Tüpoloogia tabel'!$C$1:$T$51,MATCH($A291,'Tüpoloogia tabel'!$C$1:$T$1,0),FALSE)</f>
        <v>3.2531782945736434</v>
      </c>
      <c r="AD291" s="15">
        <f>VLOOKUP(AD$4,'Tüpoloogia tabel'!$C$1:$T$51,MATCH($A291,'Tüpoloogia tabel'!$C$1:$T$1,0),FALSE)</f>
        <v>2.5</v>
      </c>
      <c r="AE291" s="15">
        <f>VLOOKUP(AE$4,'Tüpoloogia tabel'!$C$1:$T$51,MATCH($A291,'Tüpoloogia tabel'!$C$1:$T$1,0),FALSE)</f>
        <v>2.2000000000000002</v>
      </c>
      <c r="AF291" s="15">
        <f>VLOOKUP(AF$4,'Tüpoloogia tabel'!$C$1:$T$51,MATCH($A291,'Tüpoloogia tabel'!$C$1:$T$1,0),FALSE)</f>
        <v>12.640967741935485</v>
      </c>
      <c r="AG291" s="15">
        <f>VLOOKUP(AG$4,'Tüpoloogia tabel'!$C$1:$T$51,MATCH($A291,'Tüpoloogia tabel'!$C$1:$T$1,0),FALSE)</f>
        <v>16.312473118279577</v>
      </c>
      <c r="AH291" s="15">
        <f>(VLOOKUP(AH$4,'Tüpoloogia tabel'!$C$1:$T$51,MATCH($A291,'Tüpoloogia tabel'!$C$1:$T$1,0),FALSE))*E291</f>
        <v>5</v>
      </c>
      <c r="AI291" s="15">
        <f>(VLOOKUP(AI$4,'Tüpoloogia tabel'!$C$1:$T$51,MATCH($A291,'Tüpoloogia tabel'!$C$1:$T$1,0),FALSE))*D291*E291</f>
        <v>7818.1023255813943</v>
      </c>
      <c r="AJ291" s="15">
        <f t="shared" si="349"/>
        <v>286.28150537634423</v>
      </c>
      <c r="AK291" s="15">
        <f>VLOOKUP(AK$4,'Tüpoloogia tabel'!$C$1:$T$51,MATCH($A291,'Tüpoloogia tabel'!$C$1:$T$1,0),FALSE)</f>
        <v>1</v>
      </c>
      <c r="AL291" s="15">
        <f>VLOOKUP(AL$4,'Tüpoloogia tabel'!$C$1:$T$51,MATCH($A291,'Tüpoloogia tabel'!$C$1:$T$1,0),FALSE)</f>
        <v>0.9</v>
      </c>
      <c r="AM291" s="15">
        <f>VLOOKUP(AM$4,'Tüpoloogia tabel'!$C$1:$T$51,MATCH($A291,'Tüpoloogia tabel'!$C$1:$T$1,0),FALSE)</f>
        <v>0.7</v>
      </c>
      <c r="AN291" s="15">
        <f>VLOOKUP(AN$4,'Tüpoloogia tabel'!$C$1:$T$51,MATCH($A291,'Tüpoloogia tabel'!$C$1:$T$1,0),FALSE)</f>
        <v>0.7</v>
      </c>
      <c r="AO291" s="15">
        <f>VLOOKUP(AO$4,'Tüpoloogia tabel'!$C$1:$T$51,MATCH($A291,'Tüpoloogia tabel'!$C$1:$T$1,0),FALSE)</f>
        <v>1</v>
      </c>
      <c r="AP291" s="15">
        <f>VLOOKUP(AP$4,'Tüpoloogia tabel'!$C$1:$T$51,MATCH($A291,'Tüpoloogia tabel'!$C$1:$T$1,0),FALSE)</f>
        <v>2</v>
      </c>
      <c r="AQ291" s="15">
        <f>VLOOKUP(AQ$4,'Tüpoloogia tabel'!$C$1:$T$51,MATCH($A291,'Tüpoloogia tabel'!$C$1:$T$1,0),FALSE)</f>
        <v>2.899999999999999</v>
      </c>
      <c r="AR291" s="16">
        <f>VLOOKUP(AR$4,'Tüpoloogia tabel'!$C$1:$T$51,MATCH($A291,'Tüpoloogia tabel'!$C$1:$T$1,0),FALSE)</f>
        <v>1.17</v>
      </c>
      <c r="AS291" s="16">
        <f>VLOOKUP(AS$4,'Tüpoloogia tabel'!$C$1:$T$51,MATCH($A291,'Tüpoloogia tabel'!$C$1:$T$1,0),FALSE)</f>
        <v>0.49</v>
      </c>
      <c r="AT291" s="16">
        <f>VLOOKUP(AT$4,'Tüpoloogia tabel'!$C$1:$T$51,MATCH($A291,'Tüpoloogia tabel'!$C$1:$T$1,0),FALSE)</f>
        <v>0.49</v>
      </c>
      <c r="AU291" s="16">
        <f>VLOOKUP(AU$4,'Tüpoloogia tabel'!$C$1:$T$51,MATCH($A291,'Tüpoloogia tabel'!$C$1:$T$1,0),FALSE)</f>
        <v>0.15</v>
      </c>
      <c r="AV291" s="16">
        <f>VLOOKUP(AV$4,'Tüpoloogia tabel'!$C$1:$T$51,MATCH($A291,'Tüpoloogia tabel'!$C$1:$T$1,0),FALSE)</f>
        <v>0.5</v>
      </c>
      <c r="AW291" s="16">
        <f>VLOOKUP(AW$4,'Tüpoloogia tabel'!$C$1:$T$51,MATCH($A291,'Tüpoloogia tabel'!$C$1:$T$1,0),FALSE)</f>
        <v>0.77</v>
      </c>
      <c r="AX291" s="16">
        <f>VLOOKUP(AX$4,'Tüpoloogia tabel'!$C$1:$T$51,MATCH($A291,'Tüpoloogia tabel'!$C$1:$T$1,0),FALSE)</f>
        <v>1.03</v>
      </c>
      <c r="AY291" s="16">
        <f>VLOOKUP(AY$4,'Tüpoloogia tabel'!$C$1:$T$51,MATCH($A291,'Tüpoloogia tabel'!$C$1:$T$1,0),FALSE)</f>
        <v>7.0000000000000007E-2</v>
      </c>
      <c r="AZ291" s="16">
        <f>VLOOKUP(AZ$4,'Tüpoloogia tabel'!$C$1:$T$51,MATCH($A291,'Tüpoloogia tabel'!$C$1:$T$1,0),FALSE)</f>
        <v>3.2</v>
      </c>
      <c r="BA291" s="232">
        <f>VLOOKUP(BA$4,'Tüpoloogia tabel'!$C$1:$T$51,MATCH($A291,'Tüpoloogia tabel'!$C$1:$T$1,0),FALSE)</f>
        <v>0.25</v>
      </c>
      <c r="BB291" s="232">
        <f>VLOOKUP(BB$4,'Tüpoloogia tabel'!$C$1:$T$51,MATCH($A291,'Tüpoloogia tabel'!$C$1:$T$1,0),FALSE)</f>
        <v>0.5</v>
      </c>
      <c r="BC291" s="232">
        <f>VLOOKUP(BC$4,'Tüpoloogia tabel'!$C$1:$T$51,MATCH($A291,'Tüpoloogia tabel'!$C$1:$T$1,0),FALSE)</f>
        <v>0.35</v>
      </c>
      <c r="BD291" s="232">
        <f>VLOOKUP(BD$4,'Tüpoloogia tabel'!$C$1:$T$51,MATCH($A291,'Tüpoloogia tabel'!$C$1:$T$1,0),FALSE)</f>
        <v>0.25</v>
      </c>
      <c r="BE291" s="232">
        <f>VLOOKUP(BE$4,'Tüpoloogia tabel'!$C$1:$T$51,MATCH($A291,'Tüpoloogia tabel'!$C$1:$T$1,0),FALSE)</f>
        <v>0.22000000000000008</v>
      </c>
      <c r="BF291" s="16">
        <f>VLOOKUP(BF$4,'Tüpoloogia tabel'!$C$1:$T$51,MATCH($A291,'Tüpoloogia tabel'!$C$1:$T$1,0),FALSE)</f>
        <v>1.8</v>
      </c>
      <c r="BG291" s="16">
        <f>VLOOKUP(BG$4,'Tüpoloogia tabel'!$C$1:$T$51,MATCH($A291,'Tüpoloogia tabel'!$C$1:$T$1,0),FALSE)</f>
        <v>2.2000000000000002</v>
      </c>
      <c r="BH291" s="16">
        <f>VLOOKUP(BH$4,'Tüpoloogia tabel'!$C$1:$T$51,MATCH($A291,'Tüpoloogia tabel'!$C$1:$T$1,0),FALSE)</f>
        <v>1.4600000000000004</v>
      </c>
      <c r="BI291" s="16">
        <f>VLOOKUP(BI$4,'Tüpoloogia tabel'!$C$1:$T$51,MATCH($A291,'Tüpoloogia tabel'!$C$1:$T$1,0),FALSE)</f>
        <v>1.5793333333333337</v>
      </c>
      <c r="BJ291" s="16">
        <f>VLOOKUP(BJ$4,'Tüpoloogia tabel'!$C$1:$T$51,MATCH($A291,'Tüpoloogia tabel'!$C$1:$T$1,0),FALSE)</f>
        <v>0.8</v>
      </c>
      <c r="BK291" s="16">
        <f>VLOOKUP(BK$4,'Tüpoloogia tabel'!$C$1:$T$51,MATCH($A291,'Tüpoloogia tabel'!$C$1:$T$1,0),FALSE)</f>
        <v>2.0649999999999999</v>
      </c>
      <c r="BL291" s="216">
        <f t="shared" si="350"/>
        <v>5741.3688554347409</v>
      </c>
      <c r="BM291" s="1">
        <v>4</v>
      </c>
      <c r="BN291" s="1">
        <v>0</v>
      </c>
      <c r="BO291" s="1">
        <f t="shared" si="351"/>
        <v>20</v>
      </c>
      <c r="BP291" s="217">
        <f t="shared" si="352"/>
        <v>286.28150537634423</v>
      </c>
      <c r="BQ291" s="217">
        <f t="shared" ref="BQ291:BS291" si="392">BP291</f>
        <v>286.28150537634423</v>
      </c>
      <c r="BR291" s="217">
        <f t="shared" si="392"/>
        <v>286.28150537634423</v>
      </c>
      <c r="BS291" s="217">
        <f t="shared" si="392"/>
        <v>286.28150537634423</v>
      </c>
      <c r="BT291" s="217">
        <f t="shared" si="354"/>
        <v>286.28150537634423</v>
      </c>
      <c r="BU291" s="217">
        <f t="shared" si="355"/>
        <v>736.85064599483201</v>
      </c>
      <c r="BV291" s="217">
        <f t="shared" si="356"/>
        <v>801.61089235547331</v>
      </c>
      <c r="BW291" s="217">
        <f t="shared" si="357"/>
        <v>1382.4037880546141</v>
      </c>
      <c r="BX291" s="216">
        <f t="shared" si="358"/>
        <v>0.3129022248154632</v>
      </c>
      <c r="BY291" s="216">
        <f t="shared" si="322"/>
        <v>377.3600831274486</v>
      </c>
      <c r="BZ291" s="216">
        <f t="shared" si="390"/>
        <v>7501.1327266168037</v>
      </c>
      <c r="CA291" s="216">
        <f t="shared" si="391"/>
        <v>6118.7289385621898</v>
      </c>
      <c r="CB291" s="218">
        <f t="shared" si="359"/>
        <v>2.3417959524171916</v>
      </c>
    </row>
    <row r="292" spans="1:80" x14ac:dyDescent="0.25">
      <c r="A292" s="248" t="s">
        <v>477</v>
      </c>
      <c r="B292" s="231" t="s">
        <v>820</v>
      </c>
      <c r="C292" s="231" t="s">
        <v>463</v>
      </c>
      <c r="D292" s="249">
        <v>8</v>
      </c>
      <c r="E292" s="249">
        <v>3</v>
      </c>
      <c r="F292" s="250"/>
      <c r="G292" s="15">
        <f>(VLOOKUP(G$4,'Tüpoloogia tabel'!$C$1:$T$51,MATCH($A292,'Tüpoloogia tabel'!$C$1:$T$1,0),FALSE))*D292</f>
        <v>1563.6204651162789</v>
      </c>
      <c r="H292" s="15">
        <f>(VLOOKUP(H$4,'Tüpoloogia tabel'!$C$1:$T$51,MATCH($A292,'Tüpoloogia tabel'!$C$1:$T$1,0),FALSE))*D292*E292</f>
        <v>67.368372093023254</v>
      </c>
      <c r="I292" s="15">
        <f>(VLOOKUP(I$4,'Tüpoloogia tabel'!$C$1:$T$51,MATCH($A292,'Tüpoloogia tabel'!$C$1:$T$1,0),FALSE))*D292*E292</f>
        <v>209.05519379844958</v>
      </c>
      <c r="J292" s="15">
        <f>(VLOOKUP(J$4,'Tüpoloogia tabel'!$C$1:$T$51,MATCH($A292,'Tüpoloogia tabel'!$C$1:$T$1,0),FALSE))*D292*E292</f>
        <v>4758.0574573643389</v>
      </c>
      <c r="K292" s="15">
        <f>(VLOOKUP(K$4,'Tüpoloogia tabel'!$C$1:$T$51,MATCH($A292,'Tüpoloogia tabel'!$C$1:$T$1,0),FALSE))*D292*E292</f>
        <v>3919.2541085271314</v>
      </c>
      <c r="L292" s="244">
        <f>VLOOKUP(L$4,'Tüpoloogia tabel'!$C$1:$T$51,MATCH($A292,'Tüpoloogia tabel'!$C$1:$T$1,0),FALSE)</f>
        <v>9.3023255813953494</v>
      </c>
      <c r="M292" s="228">
        <f>VLOOKUP(M$4,'Tüpoloogia tabel'!$C$1:$T$51,MATCH($A292,'Tüpoloogia tabel'!$C$1:$T$1,0),FALSE)</f>
        <v>55.813953488372093</v>
      </c>
      <c r="N292" s="228">
        <f>VLOOKUP(N$4,'Tüpoloogia tabel'!$C$1:$T$51,MATCH($A292,'Tüpoloogia tabel'!$C$1:$T$1,0),FALSE)</f>
        <v>100</v>
      </c>
      <c r="O292" s="245">
        <f>VLOOKUP(O$4,'Tüpoloogia tabel'!$C$1:$T$51,MATCH($A292,'Tüpoloogia tabel'!$C$1:$T$1,0),FALSE)</f>
        <v>0.22858037816556093</v>
      </c>
      <c r="P292" s="228">
        <f>VLOOKUP(P$4,'Tüpoloogia tabel'!$C$1:$T$51,MATCH($A292,'Tüpoloogia tabel'!$C$1:$T$1,0),FALSE)</f>
        <v>37.209302325581397</v>
      </c>
      <c r="Q292" s="335">
        <f t="shared" si="343"/>
        <v>5948.3361290322609</v>
      </c>
      <c r="R292" s="336">
        <f t="shared" si="388"/>
        <v>4556.9832072021982</v>
      </c>
      <c r="S292" s="14">
        <f t="shared" si="344"/>
        <v>1563.6204651162789</v>
      </c>
      <c r="T292" s="336">
        <f t="shared" si="345"/>
        <v>1563.6204651162789</v>
      </c>
      <c r="U292" s="4">
        <f t="shared" si="346"/>
        <v>31.680000000000003</v>
      </c>
      <c r="V292" s="337">
        <f t="shared" si="347"/>
        <v>1359.6729218300629</v>
      </c>
      <c r="W292" s="338">
        <f t="shared" si="348"/>
        <v>3.3456552643376831</v>
      </c>
      <c r="X292" s="228">
        <f>VLOOKUP(X$4,'Tüpoloogia tabel'!$C$1:$T$51,MATCH($A292,'Tüpoloogia tabel'!$C$1:$T$1,0),FALSE)</f>
        <v>210.5</v>
      </c>
      <c r="Y292" s="228">
        <f>VLOOKUP(Y$4,'Tüpoloogia tabel'!$C$1:$T$51,MATCH($A292,'Tüpoloogia tabel'!$C$1:$T$1,0),FALSE)</f>
        <v>147.72222222222223</v>
      </c>
      <c r="Z292" s="229">
        <f>VLOOKUP(Z$4,'Tüpoloogia tabel'!$C$1:$T$51,MATCH($A292,'Tüpoloogia tabel'!$C$1:$T$1,0),FALSE)</f>
        <v>34.888888888888886</v>
      </c>
      <c r="AA292" s="235"/>
      <c r="AB292" s="235"/>
      <c r="AC292" s="15">
        <f>VLOOKUP(AC$4,'Tüpoloogia tabel'!$C$1:$T$51,MATCH($A292,'Tüpoloogia tabel'!$C$1:$T$1,0),FALSE)</f>
        <v>3.2531782945736434</v>
      </c>
      <c r="AD292" s="15">
        <f>VLOOKUP(AD$4,'Tüpoloogia tabel'!$C$1:$T$51,MATCH($A292,'Tüpoloogia tabel'!$C$1:$T$1,0),FALSE)</f>
        <v>2.5</v>
      </c>
      <c r="AE292" s="15">
        <f>VLOOKUP(AE$4,'Tüpoloogia tabel'!$C$1:$T$51,MATCH($A292,'Tüpoloogia tabel'!$C$1:$T$1,0),FALSE)</f>
        <v>2.2000000000000002</v>
      </c>
      <c r="AF292" s="15">
        <f>VLOOKUP(AF$4,'Tüpoloogia tabel'!$C$1:$T$51,MATCH($A292,'Tüpoloogia tabel'!$C$1:$T$1,0),FALSE)</f>
        <v>12.640967741935485</v>
      </c>
      <c r="AG292" s="15">
        <f>VLOOKUP(AG$4,'Tüpoloogia tabel'!$C$1:$T$51,MATCH($A292,'Tüpoloogia tabel'!$C$1:$T$1,0),FALSE)</f>
        <v>16.312473118279577</v>
      </c>
      <c r="AH292" s="15">
        <f>(VLOOKUP(AH$4,'Tüpoloogia tabel'!$C$1:$T$51,MATCH($A292,'Tüpoloogia tabel'!$C$1:$T$1,0),FALSE))*E292</f>
        <v>7.5</v>
      </c>
      <c r="AI292" s="15">
        <f>(VLOOKUP(AI$4,'Tüpoloogia tabel'!$C$1:$T$51,MATCH($A292,'Tüpoloogia tabel'!$C$1:$T$1,0),FALSE))*D292*E292</f>
        <v>11727.153488372092</v>
      </c>
      <c r="AJ292" s="15">
        <f t="shared" si="349"/>
        <v>286.28150537634423</v>
      </c>
      <c r="AK292" s="15">
        <f>VLOOKUP(AK$4,'Tüpoloogia tabel'!$C$1:$T$51,MATCH($A292,'Tüpoloogia tabel'!$C$1:$T$1,0),FALSE)</f>
        <v>1</v>
      </c>
      <c r="AL292" s="15">
        <f>VLOOKUP(AL$4,'Tüpoloogia tabel'!$C$1:$T$51,MATCH($A292,'Tüpoloogia tabel'!$C$1:$T$1,0),FALSE)</f>
        <v>0.9</v>
      </c>
      <c r="AM292" s="15">
        <f>VLOOKUP(AM$4,'Tüpoloogia tabel'!$C$1:$T$51,MATCH($A292,'Tüpoloogia tabel'!$C$1:$T$1,0),FALSE)</f>
        <v>0.7</v>
      </c>
      <c r="AN292" s="15">
        <f>VLOOKUP(AN$4,'Tüpoloogia tabel'!$C$1:$T$51,MATCH($A292,'Tüpoloogia tabel'!$C$1:$T$1,0),FALSE)</f>
        <v>0.7</v>
      </c>
      <c r="AO292" s="15">
        <f>VLOOKUP(AO$4,'Tüpoloogia tabel'!$C$1:$T$51,MATCH($A292,'Tüpoloogia tabel'!$C$1:$T$1,0),FALSE)</f>
        <v>1</v>
      </c>
      <c r="AP292" s="15">
        <f>VLOOKUP(AP$4,'Tüpoloogia tabel'!$C$1:$T$51,MATCH($A292,'Tüpoloogia tabel'!$C$1:$T$1,0),FALSE)</f>
        <v>2</v>
      </c>
      <c r="AQ292" s="15">
        <f>VLOOKUP(AQ$4,'Tüpoloogia tabel'!$C$1:$T$51,MATCH($A292,'Tüpoloogia tabel'!$C$1:$T$1,0),FALSE)</f>
        <v>2.899999999999999</v>
      </c>
      <c r="AR292" s="16">
        <f>VLOOKUP(AR$4,'Tüpoloogia tabel'!$C$1:$T$51,MATCH($A292,'Tüpoloogia tabel'!$C$1:$T$1,0),FALSE)</f>
        <v>1.17</v>
      </c>
      <c r="AS292" s="16">
        <f>VLOOKUP(AS$4,'Tüpoloogia tabel'!$C$1:$T$51,MATCH($A292,'Tüpoloogia tabel'!$C$1:$T$1,0),FALSE)</f>
        <v>0.49</v>
      </c>
      <c r="AT292" s="16">
        <f>VLOOKUP(AT$4,'Tüpoloogia tabel'!$C$1:$T$51,MATCH($A292,'Tüpoloogia tabel'!$C$1:$T$1,0),FALSE)</f>
        <v>0.49</v>
      </c>
      <c r="AU292" s="16">
        <f>VLOOKUP(AU$4,'Tüpoloogia tabel'!$C$1:$T$51,MATCH($A292,'Tüpoloogia tabel'!$C$1:$T$1,0),FALSE)</f>
        <v>0.15</v>
      </c>
      <c r="AV292" s="16">
        <f>VLOOKUP(AV$4,'Tüpoloogia tabel'!$C$1:$T$51,MATCH($A292,'Tüpoloogia tabel'!$C$1:$T$1,0),FALSE)</f>
        <v>0.5</v>
      </c>
      <c r="AW292" s="16">
        <f>VLOOKUP(AW$4,'Tüpoloogia tabel'!$C$1:$T$51,MATCH($A292,'Tüpoloogia tabel'!$C$1:$T$1,0),FALSE)</f>
        <v>0.77</v>
      </c>
      <c r="AX292" s="16">
        <f>VLOOKUP(AX$4,'Tüpoloogia tabel'!$C$1:$T$51,MATCH($A292,'Tüpoloogia tabel'!$C$1:$T$1,0),FALSE)</f>
        <v>1.03</v>
      </c>
      <c r="AY292" s="16">
        <f>VLOOKUP(AY$4,'Tüpoloogia tabel'!$C$1:$T$51,MATCH($A292,'Tüpoloogia tabel'!$C$1:$T$1,0),FALSE)</f>
        <v>7.0000000000000007E-2</v>
      </c>
      <c r="AZ292" s="16">
        <f>VLOOKUP(AZ$4,'Tüpoloogia tabel'!$C$1:$T$51,MATCH($A292,'Tüpoloogia tabel'!$C$1:$T$1,0),FALSE)</f>
        <v>3.2</v>
      </c>
      <c r="BA292" s="232">
        <f>VLOOKUP(BA$4,'Tüpoloogia tabel'!$C$1:$T$51,MATCH($A292,'Tüpoloogia tabel'!$C$1:$T$1,0),FALSE)</f>
        <v>0.25</v>
      </c>
      <c r="BB292" s="232">
        <f>VLOOKUP(BB$4,'Tüpoloogia tabel'!$C$1:$T$51,MATCH($A292,'Tüpoloogia tabel'!$C$1:$T$1,0),FALSE)</f>
        <v>0.5</v>
      </c>
      <c r="BC292" s="232">
        <f>VLOOKUP(BC$4,'Tüpoloogia tabel'!$C$1:$T$51,MATCH($A292,'Tüpoloogia tabel'!$C$1:$T$1,0),FALSE)</f>
        <v>0.35</v>
      </c>
      <c r="BD292" s="232">
        <f>VLOOKUP(BD$4,'Tüpoloogia tabel'!$C$1:$T$51,MATCH($A292,'Tüpoloogia tabel'!$C$1:$T$1,0),FALSE)</f>
        <v>0.25</v>
      </c>
      <c r="BE292" s="232">
        <f>VLOOKUP(BE$4,'Tüpoloogia tabel'!$C$1:$T$51,MATCH($A292,'Tüpoloogia tabel'!$C$1:$T$1,0),FALSE)</f>
        <v>0.22000000000000008</v>
      </c>
      <c r="BF292" s="16">
        <f>VLOOKUP(BF$4,'Tüpoloogia tabel'!$C$1:$T$51,MATCH($A292,'Tüpoloogia tabel'!$C$1:$T$1,0),FALSE)</f>
        <v>1.8</v>
      </c>
      <c r="BG292" s="16">
        <f>VLOOKUP(BG$4,'Tüpoloogia tabel'!$C$1:$T$51,MATCH($A292,'Tüpoloogia tabel'!$C$1:$T$1,0),FALSE)</f>
        <v>2.2000000000000002</v>
      </c>
      <c r="BH292" s="16">
        <f>VLOOKUP(BH$4,'Tüpoloogia tabel'!$C$1:$T$51,MATCH($A292,'Tüpoloogia tabel'!$C$1:$T$1,0),FALSE)</f>
        <v>1.4600000000000004</v>
      </c>
      <c r="BI292" s="16">
        <f>VLOOKUP(BI$4,'Tüpoloogia tabel'!$C$1:$T$51,MATCH($A292,'Tüpoloogia tabel'!$C$1:$T$1,0),FALSE)</f>
        <v>1.5793333333333337</v>
      </c>
      <c r="BJ292" s="16">
        <f>VLOOKUP(BJ$4,'Tüpoloogia tabel'!$C$1:$T$51,MATCH($A292,'Tüpoloogia tabel'!$C$1:$T$1,0),FALSE)</f>
        <v>0.8</v>
      </c>
      <c r="BK292" s="16">
        <f>VLOOKUP(BK$4,'Tüpoloogia tabel'!$C$1:$T$51,MATCH($A292,'Tüpoloogia tabel'!$C$1:$T$1,0),FALSE)</f>
        <v>2.0649999999999999</v>
      </c>
      <c r="BL292" s="216">
        <f t="shared" si="350"/>
        <v>9705.5145028653624</v>
      </c>
      <c r="BM292" s="1">
        <v>4</v>
      </c>
      <c r="BN292" s="1">
        <v>0</v>
      </c>
      <c r="BO292" s="1">
        <f t="shared" si="351"/>
        <v>30</v>
      </c>
      <c r="BP292" s="217">
        <f t="shared" si="352"/>
        <v>286.28150537634423</v>
      </c>
      <c r="BQ292" s="217">
        <f t="shared" ref="BQ292:BS292" si="393">BP292</f>
        <v>286.28150537634423</v>
      </c>
      <c r="BR292" s="217">
        <f t="shared" si="393"/>
        <v>286.28150537634423</v>
      </c>
      <c r="BS292" s="217">
        <f t="shared" si="393"/>
        <v>286.28150537634423</v>
      </c>
      <c r="BT292" s="217">
        <f t="shared" si="354"/>
        <v>572.56301075268846</v>
      </c>
      <c r="BU292" s="217">
        <f t="shared" si="355"/>
        <v>1627.9139534883716</v>
      </c>
      <c r="BV292" s="217">
        <f t="shared" si="356"/>
        <v>1792.1985609277529</v>
      </c>
      <c r="BW292" s="217">
        <f t="shared" si="357"/>
        <v>2601.6768907128048</v>
      </c>
      <c r="BX292" s="216">
        <f t="shared" si="358"/>
        <v>0.66772947503542579</v>
      </c>
      <c r="BY292" s="216">
        <f t="shared" si="322"/>
        <v>805.2817468927235</v>
      </c>
      <c r="BZ292" s="216">
        <f t="shared" si="390"/>
        <v>13112.473140470891</v>
      </c>
      <c r="CA292" s="216">
        <f t="shared" si="391"/>
        <v>10510.796249758087</v>
      </c>
      <c r="CB292" s="218">
        <f t="shared" si="359"/>
        <v>2.6818358694552926</v>
      </c>
    </row>
    <row r="293" spans="1:80" x14ac:dyDescent="0.25">
      <c r="A293" s="248" t="s">
        <v>477</v>
      </c>
      <c r="B293" s="231" t="s">
        <v>821</v>
      </c>
      <c r="C293" s="231" t="s">
        <v>463</v>
      </c>
      <c r="D293" s="249">
        <v>8</v>
      </c>
      <c r="E293" s="249">
        <v>4</v>
      </c>
      <c r="F293" s="250"/>
      <c r="G293" s="15">
        <f>(VLOOKUP(G$4,'Tüpoloogia tabel'!$C$1:$T$51,MATCH($A293,'Tüpoloogia tabel'!$C$1:$T$1,0),FALSE))*D293</f>
        <v>1563.6204651162789</v>
      </c>
      <c r="H293" s="15">
        <f>(VLOOKUP(H$4,'Tüpoloogia tabel'!$C$1:$T$51,MATCH($A293,'Tüpoloogia tabel'!$C$1:$T$1,0),FALSE))*D293*E293</f>
        <v>89.824496124031015</v>
      </c>
      <c r="I293" s="15">
        <f>(VLOOKUP(I$4,'Tüpoloogia tabel'!$C$1:$T$51,MATCH($A293,'Tüpoloogia tabel'!$C$1:$T$1,0),FALSE))*D293*E293</f>
        <v>278.74025839793279</v>
      </c>
      <c r="J293" s="15">
        <f>(VLOOKUP(J$4,'Tüpoloogia tabel'!$C$1:$T$51,MATCH($A293,'Tüpoloogia tabel'!$C$1:$T$1,0),FALSE))*D293*E293</f>
        <v>6344.0766098191189</v>
      </c>
      <c r="K293" s="15">
        <f>(VLOOKUP(K$4,'Tüpoloogia tabel'!$C$1:$T$51,MATCH($A293,'Tüpoloogia tabel'!$C$1:$T$1,0),FALSE))*D293*E293</f>
        <v>5225.6721447028422</v>
      </c>
      <c r="L293" s="244">
        <f>VLOOKUP(L$4,'Tüpoloogia tabel'!$C$1:$T$51,MATCH($A293,'Tüpoloogia tabel'!$C$1:$T$1,0),FALSE)</f>
        <v>9.3023255813953494</v>
      </c>
      <c r="M293" s="228">
        <f>VLOOKUP(M$4,'Tüpoloogia tabel'!$C$1:$T$51,MATCH($A293,'Tüpoloogia tabel'!$C$1:$T$1,0),FALSE)</f>
        <v>55.813953488372093</v>
      </c>
      <c r="N293" s="228">
        <f>VLOOKUP(N$4,'Tüpoloogia tabel'!$C$1:$T$51,MATCH($A293,'Tüpoloogia tabel'!$C$1:$T$1,0),FALSE)</f>
        <v>100</v>
      </c>
      <c r="O293" s="245">
        <f>VLOOKUP(O$4,'Tüpoloogia tabel'!$C$1:$T$51,MATCH($A293,'Tüpoloogia tabel'!$C$1:$T$1,0),FALSE)</f>
        <v>0.22858037816556093</v>
      </c>
      <c r="P293" s="228">
        <f>VLOOKUP(P$4,'Tüpoloogia tabel'!$C$1:$T$51,MATCH($A293,'Tüpoloogia tabel'!$C$1:$T$1,0),FALSE)</f>
        <v>37.209302325581397</v>
      </c>
      <c r="Q293" s="335">
        <f t="shared" si="343"/>
        <v>10541.110537634413</v>
      </c>
      <c r="R293" s="336">
        <f t="shared" si="388"/>
        <v>8099.9395046569589</v>
      </c>
      <c r="S293" s="14">
        <f t="shared" si="344"/>
        <v>1563.6204651162789</v>
      </c>
      <c r="T293" s="336">
        <f t="shared" si="345"/>
        <v>1563.6204651162789</v>
      </c>
      <c r="U293" s="4">
        <f t="shared" si="346"/>
        <v>31.680000000000003</v>
      </c>
      <c r="V293" s="337">
        <f t="shared" si="347"/>
        <v>2409.4910329774534</v>
      </c>
      <c r="W293" s="338">
        <f t="shared" si="348"/>
        <v>3.970418167634898</v>
      </c>
      <c r="X293" s="228">
        <f>VLOOKUP(X$4,'Tüpoloogia tabel'!$C$1:$T$51,MATCH($A293,'Tüpoloogia tabel'!$C$1:$T$1,0),FALSE)</f>
        <v>210.5</v>
      </c>
      <c r="Y293" s="228">
        <f>VLOOKUP(Y$4,'Tüpoloogia tabel'!$C$1:$T$51,MATCH($A293,'Tüpoloogia tabel'!$C$1:$T$1,0),FALSE)</f>
        <v>147.72222222222223</v>
      </c>
      <c r="Z293" s="229">
        <f>VLOOKUP(Z$4,'Tüpoloogia tabel'!$C$1:$T$51,MATCH($A293,'Tüpoloogia tabel'!$C$1:$T$1,0),FALSE)</f>
        <v>34.888888888888886</v>
      </c>
      <c r="AA293" s="235"/>
      <c r="AB293" s="235"/>
      <c r="AC293" s="15">
        <f>VLOOKUP(AC$4,'Tüpoloogia tabel'!$C$1:$T$51,MATCH($A293,'Tüpoloogia tabel'!$C$1:$T$1,0),FALSE)</f>
        <v>3.2531782945736434</v>
      </c>
      <c r="AD293" s="15">
        <f>VLOOKUP(AD$4,'Tüpoloogia tabel'!$C$1:$T$51,MATCH($A293,'Tüpoloogia tabel'!$C$1:$T$1,0),FALSE)</f>
        <v>2.5</v>
      </c>
      <c r="AE293" s="15">
        <f>VLOOKUP(AE$4,'Tüpoloogia tabel'!$C$1:$T$51,MATCH($A293,'Tüpoloogia tabel'!$C$1:$T$1,0),FALSE)</f>
        <v>2.2000000000000002</v>
      </c>
      <c r="AF293" s="15">
        <f>VLOOKUP(AF$4,'Tüpoloogia tabel'!$C$1:$T$51,MATCH($A293,'Tüpoloogia tabel'!$C$1:$T$1,0),FALSE)</f>
        <v>12.640967741935485</v>
      </c>
      <c r="AG293" s="15">
        <f>VLOOKUP(AG$4,'Tüpoloogia tabel'!$C$1:$T$51,MATCH($A293,'Tüpoloogia tabel'!$C$1:$T$1,0),FALSE)</f>
        <v>16.312473118279577</v>
      </c>
      <c r="AH293" s="15">
        <f>(VLOOKUP(AH$4,'Tüpoloogia tabel'!$C$1:$T$51,MATCH($A293,'Tüpoloogia tabel'!$C$1:$T$1,0),FALSE))*E293</f>
        <v>10</v>
      </c>
      <c r="AI293" s="15">
        <f>(VLOOKUP(AI$4,'Tüpoloogia tabel'!$C$1:$T$51,MATCH($A293,'Tüpoloogia tabel'!$C$1:$T$1,0),FALSE))*D293*E293</f>
        <v>15636.204651162789</v>
      </c>
      <c r="AJ293" s="15">
        <f t="shared" si="349"/>
        <v>286.28150537634423</v>
      </c>
      <c r="AK293" s="15">
        <f>VLOOKUP(AK$4,'Tüpoloogia tabel'!$C$1:$T$51,MATCH($A293,'Tüpoloogia tabel'!$C$1:$T$1,0),FALSE)</f>
        <v>1</v>
      </c>
      <c r="AL293" s="15">
        <f>VLOOKUP(AL$4,'Tüpoloogia tabel'!$C$1:$T$51,MATCH($A293,'Tüpoloogia tabel'!$C$1:$T$1,0),FALSE)</f>
        <v>0.9</v>
      </c>
      <c r="AM293" s="15">
        <f>VLOOKUP(AM$4,'Tüpoloogia tabel'!$C$1:$T$51,MATCH($A293,'Tüpoloogia tabel'!$C$1:$T$1,0),FALSE)</f>
        <v>0.7</v>
      </c>
      <c r="AN293" s="15">
        <f>VLOOKUP(AN$4,'Tüpoloogia tabel'!$C$1:$T$51,MATCH($A293,'Tüpoloogia tabel'!$C$1:$T$1,0),FALSE)</f>
        <v>0.7</v>
      </c>
      <c r="AO293" s="15">
        <f>VLOOKUP(AO$4,'Tüpoloogia tabel'!$C$1:$T$51,MATCH($A293,'Tüpoloogia tabel'!$C$1:$T$1,0),FALSE)</f>
        <v>1</v>
      </c>
      <c r="AP293" s="15">
        <f>VLOOKUP(AP$4,'Tüpoloogia tabel'!$C$1:$T$51,MATCH($A293,'Tüpoloogia tabel'!$C$1:$T$1,0),FALSE)</f>
        <v>2</v>
      </c>
      <c r="AQ293" s="15">
        <f>VLOOKUP(AQ$4,'Tüpoloogia tabel'!$C$1:$T$51,MATCH($A293,'Tüpoloogia tabel'!$C$1:$T$1,0),FALSE)</f>
        <v>2.899999999999999</v>
      </c>
      <c r="AR293" s="16">
        <f>VLOOKUP(AR$4,'Tüpoloogia tabel'!$C$1:$T$51,MATCH($A293,'Tüpoloogia tabel'!$C$1:$T$1,0),FALSE)</f>
        <v>1.17</v>
      </c>
      <c r="AS293" s="16">
        <f>VLOOKUP(AS$4,'Tüpoloogia tabel'!$C$1:$T$51,MATCH($A293,'Tüpoloogia tabel'!$C$1:$T$1,0),FALSE)</f>
        <v>0.49</v>
      </c>
      <c r="AT293" s="16">
        <f>VLOOKUP(AT$4,'Tüpoloogia tabel'!$C$1:$T$51,MATCH($A293,'Tüpoloogia tabel'!$C$1:$T$1,0),FALSE)</f>
        <v>0.49</v>
      </c>
      <c r="AU293" s="16">
        <f>VLOOKUP(AU$4,'Tüpoloogia tabel'!$C$1:$T$51,MATCH($A293,'Tüpoloogia tabel'!$C$1:$T$1,0),FALSE)</f>
        <v>0.15</v>
      </c>
      <c r="AV293" s="16">
        <f>VLOOKUP(AV$4,'Tüpoloogia tabel'!$C$1:$T$51,MATCH($A293,'Tüpoloogia tabel'!$C$1:$T$1,0),FALSE)</f>
        <v>0.5</v>
      </c>
      <c r="AW293" s="16">
        <f>VLOOKUP(AW$4,'Tüpoloogia tabel'!$C$1:$T$51,MATCH($A293,'Tüpoloogia tabel'!$C$1:$T$1,0),FALSE)</f>
        <v>0.77</v>
      </c>
      <c r="AX293" s="16">
        <f>VLOOKUP(AX$4,'Tüpoloogia tabel'!$C$1:$T$51,MATCH($A293,'Tüpoloogia tabel'!$C$1:$T$1,0),FALSE)</f>
        <v>1.03</v>
      </c>
      <c r="AY293" s="16">
        <f>VLOOKUP(AY$4,'Tüpoloogia tabel'!$C$1:$T$51,MATCH($A293,'Tüpoloogia tabel'!$C$1:$T$1,0),FALSE)</f>
        <v>7.0000000000000007E-2</v>
      </c>
      <c r="AZ293" s="16">
        <f>VLOOKUP(AZ$4,'Tüpoloogia tabel'!$C$1:$T$51,MATCH($A293,'Tüpoloogia tabel'!$C$1:$T$1,0),FALSE)</f>
        <v>3.2</v>
      </c>
      <c r="BA293" s="232">
        <f>VLOOKUP(BA$4,'Tüpoloogia tabel'!$C$1:$T$51,MATCH($A293,'Tüpoloogia tabel'!$C$1:$T$1,0),FALSE)</f>
        <v>0.25</v>
      </c>
      <c r="BB293" s="232">
        <f>VLOOKUP(BB$4,'Tüpoloogia tabel'!$C$1:$T$51,MATCH($A293,'Tüpoloogia tabel'!$C$1:$T$1,0),FALSE)</f>
        <v>0.5</v>
      </c>
      <c r="BC293" s="232">
        <f>VLOOKUP(BC$4,'Tüpoloogia tabel'!$C$1:$T$51,MATCH($A293,'Tüpoloogia tabel'!$C$1:$T$1,0),FALSE)</f>
        <v>0.35</v>
      </c>
      <c r="BD293" s="232">
        <f>VLOOKUP(BD$4,'Tüpoloogia tabel'!$C$1:$T$51,MATCH($A293,'Tüpoloogia tabel'!$C$1:$T$1,0),FALSE)</f>
        <v>0.25</v>
      </c>
      <c r="BE293" s="232">
        <f>VLOOKUP(BE$4,'Tüpoloogia tabel'!$C$1:$T$51,MATCH($A293,'Tüpoloogia tabel'!$C$1:$T$1,0),FALSE)</f>
        <v>0.22000000000000008</v>
      </c>
      <c r="BF293" s="16">
        <f>VLOOKUP(BF$4,'Tüpoloogia tabel'!$C$1:$T$51,MATCH($A293,'Tüpoloogia tabel'!$C$1:$T$1,0),FALSE)</f>
        <v>1.8</v>
      </c>
      <c r="BG293" s="16">
        <f>VLOOKUP(BG$4,'Tüpoloogia tabel'!$C$1:$T$51,MATCH($A293,'Tüpoloogia tabel'!$C$1:$T$1,0),FALSE)</f>
        <v>2.2000000000000002</v>
      </c>
      <c r="BH293" s="16">
        <f>VLOOKUP(BH$4,'Tüpoloogia tabel'!$C$1:$T$51,MATCH($A293,'Tüpoloogia tabel'!$C$1:$T$1,0),FALSE)</f>
        <v>1.4600000000000004</v>
      </c>
      <c r="BI293" s="16">
        <f>VLOOKUP(BI$4,'Tüpoloogia tabel'!$C$1:$T$51,MATCH($A293,'Tüpoloogia tabel'!$C$1:$T$1,0),FALSE)</f>
        <v>1.5793333333333337</v>
      </c>
      <c r="BJ293" s="16">
        <f>VLOOKUP(BJ$4,'Tüpoloogia tabel'!$C$1:$T$51,MATCH($A293,'Tüpoloogia tabel'!$C$1:$T$1,0),FALSE)</f>
        <v>0.8</v>
      </c>
      <c r="BK293" s="16">
        <f>VLOOKUP(BK$4,'Tüpoloogia tabel'!$C$1:$T$51,MATCH($A293,'Tüpoloogia tabel'!$C$1:$T$1,0),FALSE)</f>
        <v>2.0649999999999999</v>
      </c>
      <c r="BL293" s="216">
        <f t="shared" si="350"/>
        <v>15243.125211500164</v>
      </c>
      <c r="BM293" s="1">
        <v>4</v>
      </c>
      <c r="BN293" s="1">
        <v>0</v>
      </c>
      <c r="BO293" s="1">
        <f t="shared" si="351"/>
        <v>40</v>
      </c>
      <c r="BP293" s="217">
        <f t="shared" si="352"/>
        <v>286.28150537634423</v>
      </c>
      <c r="BQ293" s="217">
        <f t="shared" ref="BQ293:BS293" si="394">BP293</f>
        <v>286.28150537634423</v>
      </c>
      <c r="BR293" s="217">
        <f t="shared" si="394"/>
        <v>286.28150537634423</v>
      </c>
      <c r="BS293" s="217">
        <f t="shared" si="394"/>
        <v>286.28150537634423</v>
      </c>
      <c r="BT293" s="217">
        <f t="shared" si="354"/>
        <v>858.84451612903263</v>
      </c>
      <c r="BU293" s="217">
        <f t="shared" si="355"/>
        <v>2867.402583979328</v>
      </c>
      <c r="BV293" s="217">
        <f t="shared" si="356"/>
        <v>3175.9743777630606</v>
      </c>
      <c r="BW293" s="217">
        <f t="shared" si="357"/>
        <v>4207.3512464367459</v>
      </c>
      <c r="BX293" s="216">
        <f t="shared" si="358"/>
        <v>1.0759760891333949</v>
      </c>
      <c r="BY293" s="216">
        <f t="shared" si="322"/>
        <v>1297.6271634948741</v>
      </c>
      <c r="BZ293" s="216">
        <f t="shared" si="390"/>
        <v>20748.103621431786</v>
      </c>
      <c r="CA293" s="216">
        <f t="shared" si="391"/>
        <v>16540.752374995038</v>
      </c>
      <c r="CB293" s="218">
        <f t="shared" si="359"/>
        <v>3.1652870514967271</v>
      </c>
    </row>
    <row r="294" spans="1:80" x14ac:dyDescent="0.25">
      <c r="A294" s="248" t="s">
        <v>477</v>
      </c>
      <c r="B294" s="231" t="s">
        <v>822</v>
      </c>
      <c r="C294" s="231" t="s">
        <v>463</v>
      </c>
      <c r="D294" s="249">
        <v>8</v>
      </c>
      <c r="E294" s="249">
        <v>5</v>
      </c>
      <c r="F294" s="250"/>
      <c r="G294" s="15">
        <f>(VLOOKUP(G$4,'Tüpoloogia tabel'!$C$1:$T$51,MATCH($A294,'Tüpoloogia tabel'!$C$1:$T$1,0),FALSE))*D294</f>
        <v>1563.6204651162789</v>
      </c>
      <c r="H294" s="15">
        <f>(VLOOKUP(H$4,'Tüpoloogia tabel'!$C$1:$T$51,MATCH($A294,'Tüpoloogia tabel'!$C$1:$T$1,0),FALSE))*D294*E294</f>
        <v>112.28062015503878</v>
      </c>
      <c r="I294" s="15">
        <f>(VLOOKUP(I$4,'Tüpoloogia tabel'!$C$1:$T$51,MATCH($A294,'Tüpoloogia tabel'!$C$1:$T$1,0),FALSE))*D294*E294</f>
        <v>348.425322997416</v>
      </c>
      <c r="J294" s="15">
        <f>(VLOOKUP(J$4,'Tüpoloogia tabel'!$C$1:$T$51,MATCH($A294,'Tüpoloogia tabel'!$C$1:$T$1,0),FALSE))*D294*E294</f>
        <v>7930.0957622738988</v>
      </c>
      <c r="K294" s="15">
        <f>(VLOOKUP(K$4,'Tüpoloogia tabel'!$C$1:$T$51,MATCH($A294,'Tüpoloogia tabel'!$C$1:$T$1,0),FALSE))*D294*E294</f>
        <v>6532.0901808785529</v>
      </c>
      <c r="L294" s="244">
        <f>VLOOKUP(L$4,'Tüpoloogia tabel'!$C$1:$T$51,MATCH($A294,'Tüpoloogia tabel'!$C$1:$T$1,0),FALSE)</f>
        <v>9.3023255813953494</v>
      </c>
      <c r="M294" s="228">
        <f>VLOOKUP(M$4,'Tüpoloogia tabel'!$C$1:$T$51,MATCH($A294,'Tüpoloogia tabel'!$C$1:$T$1,0),FALSE)</f>
        <v>55.813953488372093</v>
      </c>
      <c r="N294" s="228">
        <f>VLOOKUP(N$4,'Tüpoloogia tabel'!$C$1:$T$51,MATCH($A294,'Tüpoloogia tabel'!$C$1:$T$1,0),FALSE)</f>
        <v>100</v>
      </c>
      <c r="O294" s="245">
        <f>VLOOKUP(O$4,'Tüpoloogia tabel'!$C$1:$T$51,MATCH($A294,'Tüpoloogia tabel'!$C$1:$T$1,0),FALSE)</f>
        <v>0.22858037816556093</v>
      </c>
      <c r="P294" s="228">
        <f>VLOOKUP(P$4,'Tüpoloogia tabel'!$C$1:$T$51,MATCH($A294,'Tüpoloogia tabel'!$C$1:$T$1,0),FALSE)</f>
        <v>37.209302325581397</v>
      </c>
      <c r="Q294" s="335">
        <f t="shared" si="343"/>
        <v>16438.88279569893</v>
      </c>
      <c r="R294" s="336">
        <f t="shared" si="388"/>
        <v>12649.596749638735</v>
      </c>
      <c r="S294" s="14">
        <f t="shared" si="344"/>
        <v>1563.6204651162789</v>
      </c>
      <c r="T294" s="336">
        <f t="shared" si="345"/>
        <v>1563.6204651162789</v>
      </c>
      <c r="U294" s="4">
        <f t="shared" si="346"/>
        <v>31.680000000000003</v>
      </c>
      <c r="V294" s="337">
        <f t="shared" si="347"/>
        <v>3757.6060460601948</v>
      </c>
      <c r="W294" s="338">
        <f t="shared" si="348"/>
        <v>4.66672923092207</v>
      </c>
      <c r="X294" s="228">
        <f>VLOOKUP(X$4,'Tüpoloogia tabel'!$C$1:$T$51,MATCH($A294,'Tüpoloogia tabel'!$C$1:$T$1,0),FALSE)</f>
        <v>210.5</v>
      </c>
      <c r="Y294" s="228">
        <f>VLOOKUP(Y$4,'Tüpoloogia tabel'!$C$1:$T$51,MATCH($A294,'Tüpoloogia tabel'!$C$1:$T$1,0),FALSE)</f>
        <v>147.72222222222223</v>
      </c>
      <c r="Z294" s="229">
        <f>VLOOKUP(Z$4,'Tüpoloogia tabel'!$C$1:$T$51,MATCH($A294,'Tüpoloogia tabel'!$C$1:$T$1,0),FALSE)</f>
        <v>34.888888888888886</v>
      </c>
      <c r="AA294" s="235"/>
      <c r="AB294" s="235"/>
      <c r="AC294" s="15">
        <f>VLOOKUP(AC$4,'Tüpoloogia tabel'!$C$1:$T$51,MATCH($A294,'Tüpoloogia tabel'!$C$1:$T$1,0),FALSE)</f>
        <v>3.2531782945736434</v>
      </c>
      <c r="AD294" s="15">
        <f>VLOOKUP(AD$4,'Tüpoloogia tabel'!$C$1:$T$51,MATCH($A294,'Tüpoloogia tabel'!$C$1:$T$1,0),FALSE)</f>
        <v>2.5</v>
      </c>
      <c r="AE294" s="15">
        <f>VLOOKUP(AE$4,'Tüpoloogia tabel'!$C$1:$T$51,MATCH($A294,'Tüpoloogia tabel'!$C$1:$T$1,0),FALSE)</f>
        <v>2.2000000000000002</v>
      </c>
      <c r="AF294" s="15">
        <f>VLOOKUP(AF$4,'Tüpoloogia tabel'!$C$1:$T$51,MATCH($A294,'Tüpoloogia tabel'!$C$1:$T$1,0),FALSE)</f>
        <v>12.640967741935485</v>
      </c>
      <c r="AG294" s="15">
        <f>VLOOKUP(AG$4,'Tüpoloogia tabel'!$C$1:$T$51,MATCH($A294,'Tüpoloogia tabel'!$C$1:$T$1,0),FALSE)</f>
        <v>16.312473118279577</v>
      </c>
      <c r="AH294" s="15">
        <f>(VLOOKUP(AH$4,'Tüpoloogia tabel'!$C$1:$T$51,MATCH($A294,'Tüpoloogia tabel'!$C$1:$T$1,0),FALSE))*E294</f>
        <v>12.5</v>
      </c>
      <c r="AI294" s="15">
        <f>(VLOOKUP(AI$4,'Tüpoloogia tabel'!$C$1:$T$51,MATCH($A294,'Tüpoloogia tabel'!$C$1:$T$1,0),FALSE))*D294*E294</f>
        <v>19545.255813953485</v>
      </c>
      <c r="AJ294" s="15">
        <f t="shared" si="349"/>
        <v>286.28150537634423</v>
      </c>
      <c r="AK294" s="15">
        <f>VLOOKUP(AK$4,'Tüpoloogia tabel'!$C$1:$T$51,MATCH($A294,'Tüpoloogia tabel'!$C$1:$T$1,0),FALSE)</f>
        <v>1</v>
      </c>
      <c r="AL294" s="15">
        <f>VLOOKUP(AL$4,'Tüpoloogia tabel'!$C$1:$T$51,MATCH($A294,'Tüpoloogia tabel'!$C$1:$T$1,0),FALSE)</f>
        <v>0.9</v>
      </c>
      <c r="AM294" s="15">
        <f>VLOOKUP(AM$4,'Tüpoloogia tabel'!$C$1:$T$51,MATCH($A294,'Tüpoloogia tabel'!$C$1:$T$1,0),FALSE)</f>
        <v>0.7</v>
      </c>
      <c r="AN294" s="15">
        <f>VLOOKUP(AN$4,'Tüpoloogia tabel'!$C$1:$T$51,MATCH($A294,'Tüpoloogia tabel'!$C$1:$T$1,0),FALSE)</f>
        <v>0.7</v>
      </c>
      <c r="AO294" s="15">
        <f>VLOOKUP(AO$4,'Tüpoloogia tabel'!$C$1:$T$51,MATCH($A294,'Tüpoloogia tabel'!$C$1:$T$1,0),FALSE)</f>
        <v>1</v>
      </c>
      <c r="AP294" s="15">
        <f>VLOOKUP(AP$4,'Tüpoloogia tabel'!$C$1:$T$51,MATCH($A294,'Tüpoloogia tabel'!$C$1:$T$1,0),FALSE)</f>
        <v>2</v>
      </c>
      <c r="AQ294" s="15">
        <f>VLOOKUP(AQ$4,'Tüpoloogia tabel'!$C$1:$T$51,MATCH($A294,'Tüpoloogia tabel'!$C$1:$T$1,0),FALSE)</f>
        <v>2.899999999999999</v>
      </c>
      <c r="AR294" s="16">
        <f>VLOOKUP(AR$4,'Tüpoloogia tabel'!$C$1:$T$51,MATCH($A294,'Tüpoloogia tabel'!$C$1:$T$1,0),FALSE)</f>
        <v>1.17</v>
      </c>
      <c r="AS294" s="16">
        <f>VLOOKUP(AS$4,'Tüpoloogia tabel'!$C$1:$T$51,MATCH($A294,'Tüpoloogia tabel'!$C$1:$T$1,0),FALSE)</f>
        <v>0.49</v>
      </c>
      <c r="AT294" s="16">
        <f>VLOOKUP(AT$4,'Tüpoloogia tabel'!$C$1:$T$51,MATCH($A294,'Tüpoloogia tabel'!$C$1:$T$1,0),FALSE)</f>
        <v>0.49</v>
      </c>
      <c r="AU294" s="16">
        <f>VLOOKUP(AU$4,'Tüpoloogia tabel'!$C$1:$T$51,MATCH($A294,'Tüpoloogia tabel'!$C$1:$T$1,0),FALSE)</f>
        <v>0.15</v>
      </c>
      <c r="AV294" s="16">
        <f>VLOOKUP(AV$4,'Tüpoloogia tabel'!$C$1:$T$51,MATCH($A294,'Tüpoloogia tabel'!$C$1:$T$1,0),FALSE)</f>
        <v>0.5</v>
      </c>
      <c r="AW294" s="16">
        <f>VLOOKUP(AW$4,'Tüpoloogia tabel'!$C$1:$T$51,MATCH($A294,'Tüpoloogia tabel'!$C$1:$T$1,0),FALSE)</f>
        <v>0.77</v>
      </c>
      <c r="AX294" s="16">
        <f>VLOOKUP(AX$4,'Tüpoloogia tabel'!$C$1:$T$51,MATCH($A294,'Tüpoloogia tabel'!$C$1:$T$1,0),FALSE)</f>
        <v>1.03</v>
      </c>
      <c r="AY294" s="16">
        <f>VLOOKUP(AY$4,'Tüpoloogia tabel'!$C$1:$T$51,MATCH($A294,'Tüpoloogia tabel'!$C$1:$T$1,0),FALSE)</f>
        <v>7.0000000000000007E-2</v>
      </c>
      <c r="AZ294" s="16">
        <f>VLOOKUP(AZ$4,'Tüpoloogia tabel'!$C$1:$T$51,MATCH($A294,'Tüpoloogia tabel'!$C$1:$T$1,0),FALSE)</f>
        <v>3.2</v>
      </c>
      <c r="BA294" s="232">
        <f>VLOOKUP(BA$4,'Tüpoloogia tabel'!$C$1:$T$51,MATCH($A294,'Tüpoloogia tabel'!$C$1:$T$1,0),FALSE)</f>
        <v>0.25</v>
      </c>
      <c r="BB294" s="232">
        <f>VLOOKUP(BB$4,'Tüpoloogia tabel'!$C$1:$T$51,MATCH($A294,'Tüpoloogia tabel'!$C$1:$T$1,0),FALSE)</f>
        <v>0.5</v>
      </c>
      <c r="BC294" s="232">
        <f>VLOOKUP(BC$4,'Tüpoloogia tabel'!$C$1:$T$51,MATCH($A294,'Tüpoloogia tabel'!$C$1:$T$1,0),FALSE)</f>
        <v>0.35</v>
      </c>
      <c r="BD294" s="232">
        <f>VLOOKUP(BD$4,'Tüpoloogia tabel'!$C$1:$T$51,MATCH($A294,'Tüpoloogia tabel'!$C$1:$T$1,0),FALSE)</f>
        <v>0.25</v>
      </c>
      <c r="BE294" s="232">
        <f>VLOOKUP(BE$4,'Tüpoloogia tabel'!$C$1:$T$51,MATCH($A294,'Tüpoloogia tabel'!$C$1:$T$1,0),FALSE)</f>
        <v>0.22000000000000008</v>
      </c>
      <c r="BF294" s="16">
        <f>VLOOKUP(BF$4,'Tüpoloogia tabel'!$C$1:$T$51,MATCH($A294,'Tüpoloogia tabel'!$C$1:$T$1,0),FALSE)</f>
        <v>1.8</v>
      </c>
      <c r="BG294" s="16">
        <f>VLOOKUP(BG$4,'Tüpoloogia tabel'!$C$1:$T$51,MATCH($A294,'Tüpoloogia tabel'!$C$1:$T$1,0),FALSE)</f>
        <v>2.2000000000000002</v>
      </c>
      <c r="BH294" s="16">
        <f>VLOOKUP(BH$4,'Tüpoloogia tabel'!$C$1:$T$51,MATCH($A294,'Tüpoloogia tabel'!$C$1:$T$1,0),FALSE)</f>
        <v>1.4600000000000004</v>
      </c>
      <c r="BI294" s="16">
        <f>VLOOKUP(BI$4,'Tüpoloogia tabel'!$C$1:$T$51,MATCH($A294,'Tüpoloogia tabel'!$C$1:$T$1,0),FALSE)</f>
        <v>1.5793333333333337</v>
      </c>
      <c r="BJ294" s="16">
        <f>VLOOKUP(BJ$4,'Tüpoloogia tabel'!$C$1:$T$51,MATCH($A294,'Tüpoloogia tabel'!$C$1:$T$1,0),FALSE)</f>
        <v>0.8</v>
      </c>
      <c r="BK294" s="16">
        <f>VLOOKUP(BK$4,'Tüpoloogia tabel'!$C$1:$T$51,MATCH($A294,'Tüpoloogia tabel'!$C$1:$T$1,0),FALSE)</f>
        <v>2.0649999999999999</v>
      </c>
      <c r="BL294" s="216">
        <f t="shared" si="350"/>
        <v>22354.200981339149</v>
      </c>
      <c r="BM294" s="1">
        <v>4</v>
      </c>
      <c r="BN294" s="1">
        <v>0</v>
      </c>
      <c r="BO294" s="1">
        <f t="shared" si="351"/>
        <v>50</v>
      </c>
      <c r="BP294" s="217">
        <f t="shared" si="352"/>
        <v>286.28150537634423</v>
      </c>
      <c r="BQ294" s="217">
        <f t="shared" ref="BQ294:BS294" si="395">BP294</f>
        <v>286.28150537634423</v>
      </c>
      <c r="BR294" s="217">
        <f t="shared" si="395"/>
        <v>286.28150537634423</v>
      </c>
      <c r="BS294" s="217">
        <f t="shared" si="395"/>
        <v>286.28150537634423</v>
      </c>
      <c r="BT294" s="217">
        <f t="shared" si="354"/>
        <v>1145.1260215053769</v>
      </c>
      <c r="BU294" s="217">
        <f t="shared" si="355"/>
        <v>4455.3165374677001</v>
      </c>
      <c r="BV294" s="217">
        <f t="shared" si="356"/>
        <v>4952.9383428613964</v>
      </c>
      <c r="BW294" s="217">
        <f t="shared" si="357"/>
        <v>6199.4268552264375</v>
      </c>
      <c r="BX294" s="216">
        <f t="shared" si="358"/>
        <v>1.6002225120724629</v>
      </c>
      <c r="BY294" s="216">
        <f t="shared" si="322"/>
        <v>1929.86834955939</v>
      </c>
      <c r="BZ294" s="216">
        <f t="shared" si="390"/>
        <v>30483.496186124976</v>
      </c>
      <c r="CA294" s="216">
        <f t="shared" si="391"/>
        <v>24284.069330898539</v>
      </c>
      <c r="CB294" s="218">
        <f t="shared" si="359"/>
        <v>3.7176567773031541</v>
      </c>
    </row>
    <row r="295" spans="1:80" x14ac:dyDescent="0.25">
      <c r="A295" s="248" t="s">
        <v>477</v>
      </c>
      <c r="B295" s="231" t="s">
        <v>823</v>
      </c>
      <c r="C295" s="231" t="s">
        <v>463</v>
      </c>
      <c r="D295" s="249">
        <v>9</v>
      </c>
      <c r="E295" s="249">
        <v>1</v>
      </c>
      <c r="F295" s="250"/>
      <c r="G295" s="15">
        <f>(VLOOKUP(G$4,'Tüpoloogia tabel'!$C$1:$T$51,MATCH($A295,'Tüpoloogia tabel'!$C$1:$T$1,0),FALSE))*D295</f>
        <v>1759.0730232558137</v>
      </c>
      <c r="H295" s="15">
        <f>(VLOOKUP(H$4,'Tüpoloogia tabel'!$C$1:$T$51,MATCH($A295,'Tüpoloogia tabel'!$C$1:$T$1,0),FALSE))*D295*E295</f>
        <v>25.263139534883724</v>
      </c>
      <c r="I295" s="15">
        <f>(VLOOKUP(I$4,'Tüpoloogia tabel'!$C$1:$T$51,MATCH($A295,'Tüpoloogia tabel'!$C$1:$T$1,0),FALSE))*D295*E295</f>
        <v>78.395697674418599</v>
      </c>
      <c r="J295" s="15">
        <f>(VLOOKUP(J$4,'Tüpoloogia tabel'!$C$1:$T$51,MATCH($A295,'Tüpoloogia tabel'!$C$1:$T$1,0),FALSE))*D295*E295</f>
        <v>1784.2715465116271</v>
      </c>
      <c r="K295" s="15">
        <f>(VLOOKUP(K$4,'Tüpoloogia tabel'!$C$1:$T$51,MATCH($A295,'Tüpoloogia tabel'!$C$1:$T$1,0),FALSE))*D295*E295</f>
        <v>1469.7202906976743</v>
      </c>
      <c r="L295" s="244">
        <f>VLOOKUP(L$4,'Tüpoloogia tabel'!$C$1:$T$51,MATCH($A295,'Tüpoloogia tabel'!$C$1:$T$1,0),FALSE)</f>
        <v>9.3023255813953494</v>
      </c>
      <c r="M295" s="228">
        <f>VLOOKUP(M$4,'Tüpoloogia tabel'!$C$1:$T$51,MATCH($A295,'Tüpoloogia tabel'!$C$1:$T$1,0),FALSE)</f>
        <v>55.813953488372093</v>
      </c>
      <c r="N295" s="228">
        <f>VLOOKUP(N$4,'Tüpoloogia tabel'!$C$1:$T$51,MATCH($A295,'Tüpoloogia tabel'!$C$1:$T$1,0),FALSE)</f>
        <v>100</v>
      </c>
      <c r="O295" s="245">
        <f>VLOOKUP(O$4,'Tüpoloogia tabel'!$C$1:$T$51,MATCH($A295,'Tüpoloogia tabel'!$C$1:$T$1,0),FALSE)</f>
        <v>0.22858037816556093</v>
      </c>
      <c r="P295" s="228">
        <f>VLOOKUP(P$4,'Tüpoloogia tabel'!$C$1:$T$51,MATCH($A295,'Tüpoloogia tabel'!$C$1:$T$1,0),FALSE)</f>
        <v>37.209302325581397</v>
      </c>
      <c r="Q295" s="335">
        <f t="shared" si="343"/>
        <v>759.34322580645187</v>
      </c>
      <c r="R295" s="336">
        <f t="shared" si="388"/>
        <v>550.1322640941562</v>
      </c>
      <c r="S295" s="14">
        <f t="shared" si="344"/>
        <v>1759.0730232558137</v>
      </c>
      <c r="T295" s="336">
        <f t="shared" si="345"/>
        <v>1759.0730232558137</v>
      </c>
      <c r="U295" s="4">
        <f t="shared" si="346"/>
        <v>35.64</v>
      </c>
      <c r="V295" s="337">
        <f t="shared" si="347"/>
        <v>173.57096171229568</v>
      </c>
      <c r="W295" s="338">
        <f t="shared" si="348"/>
        <v>3.0843339016389386</v>
      </c>
      <c r="X295" s="228">
        <f>VLOOKUP(X$4,'Tüpoloogia tabel'!$C$1:$T$51,MATCH($A295,'Tüpoloogia tabel'!$C$1:$T$1,0),FALSE)</f>
        <v>210.5</v>
      </c>
      <c r="Y295" s="228">
        <f>VLOOKUP(Y$4,'Tüpoloogia tabel'!$C$1:$T$51,MATCH($A295,'Tüpoloogia tabel'!$C$1:$T$1,0),FALSE)</f>
        <v>147.72222222222223</v>
      </c>
      <c r="Z295" s="229">
        <f>VLOOKUP(Z$4,'Tüpoloogia tabel'!$C$1:$T$51,MATCH($A295,'Tüpoloogia tabel'!$C$1:$T$1,0),FALSE)</f>
        <v>34.888888888888886</v>
      </c>
      <c r="AA295" s="235"/>
      <c r="AB295" s="235"/>
      <c r="AC295" s="15">
        <f>VLOOKUP(AC$4,'Tüpoloogia tabel'!$C$1:$T$51,MATCH($A295,'Tüpoloogia tabel'!$C$1:$T$1,0),FALSE)</f>
        <v>3.2531782945736434</v>
      </c>
      <c r="AD295" s="15">
        <f>VLOOKUP(AD$4,'Tüpoloogia tabel'!$C$1:$T$51,MATCH($A295,'Tüpoloogia tabel'!$C$1:$T$1,0),FALSE)</f>
        <v>2.5</v>
      </c>
      <c r="AE295" s="15">
        <f>VLOOKUP(AE$4,'Tüpoloogia tabel'!$C$1:$T$51,MATCH($A295,'Tüpoloogia tabel'!$C$1:$T$1,0),FALSE)</f>
        <v>2.2000000000000002</v>
      </c>
      <c r="AF295" s="15">
        <f>VLOOKUP(AF$4,'Tüpoloogia tabel'!$C$1:$T$51,MATCH($A295,'Tüpoloogia tabel'!$C$1:$T$1,0),FALSE)</f>
        <v>12.640967741935485</v>
      </c>
      <c r="AG295" s="15">
        <f>VLOOKUP(AG$4,'Tüpoloogia tabel'!$C$1:$T$51,MATCH($A295,'Tüpoloogia tabel'!$C$1:$T$1,0),FALSE)</f>
        <v>16.312473118279577</v>
      </c>
      <c r="AH295" s="15">
        <f>(VLOOKUP(AH$4,'Tüpoloogia tabel'!$C$1:$T$51,MATCH($A295,'Tüpoloogia tabel'!$C$1:$T$1,0),FALSE))*E295</f>
        <v>2.5</v>
      </c>
      <c r="AI295" s="15">
        <f>(VLOOKUP(AI$4,'Tüpoloogia tabel'!$C$1:$T$51,MATCH($A295,'Tüpoloogia tabel'!$C$1:$T$1,0),FALSE))*D295*E295</f>
        <v>4397.6825581395342</v>
      </c>
      <c r="AJ295" s="15">
        <f t="shared" si="349"/>
        <v>318.90645161290337</v>
      </c>
      <c r="AK295" s="15">
        <f>VLOOKUP(AK$4,'Tüpoloogia tabel'!$C$1:$T$51,MATCH($A295,'Tüpoloogia tabel'!$C$1:$T$1,0),FALSE)</f>
        <v>1</v>
      </c>
      <c r="AL295" s="15">
        <f>VLOOKUP(AL$4,'Tüpoloogia tabel'!$C$1:$T$51,MATCH($A295,'Tüpoloogia tabel'!$C$1:$T$1,0),FALSE)</f>
        <v>0.9</v>
      </c>
      <c r="AM295" s="15">
        <f>VLOOKUP(AM$4,'Tüpoloogia tabel'!$C$1:$T$51,MATCH($A295,'Tüpoloogia tabel'!$C$1:$T$1,0),FALSE)</f>
        <v>0.7</v>
      </c>
      <c r="AN295" s="15">
        <f>VLOOKUP(AN$4,'Tüpoloogia tabel'!$C$1:$T$51,MATCH($A295,'Tüpoloogia tabel'!$C$1:$T$1,0),FALSE)</f>
        <v>0.7</v>
      </c>
      <c r="AO295" s="15">
        <f>VLOOKUP(AO$4,'Tüpoloogia tabel'!$C$1:$T$51,MATCH($A295,'Tüpoloogia tabel'!$C$1:$T$1,0),FALSE)</f>
        <v>1</v>
      </c>
      <c r="AP295" s="15">
        <f>VLOOKUP(AP$4,'Tüpoloogia tabel'!$C$1:$T$51,MATCH($A295,'Tüpoloogia tabel'!$C$1:$T$1,0),FALSE)</f>
        <v>2</v>
      </c>
      <c r="AQ295" s="15">
        <f>VLOOKUP(AQ$4,'Tüpoloogia tabel'!$C$1:$T$51,MATCH($A295,'Tüpoloogia tabel'!$C$1:$T$1,0),FALSE)</f>
        <v>2.899999999999999</v>
      </c>
      <c r="AR295" s="16">
        <f>VLOOKUP(AR$4,'Tüpoloogia tabel'!$C$1:$T$51,MATCH($A295,'Tüpoloogia tabel'!$C$1:$T$1,0),FALSE)</f>
        <v>1.17</v>
      </c>
      <c r="AS295" s="16">
        <f>VLOOKUP(AS$4,'Tüpoloogia tabel'!$C$1:$T$51,MATCH($A295,'Tüpoloogia tabel'!$C$1:$T$1,0),FALSE)</f>
        <v>0.49</v>
      </c>
      <c r="AT295" s="16">
        <f>VLOOKUP(AT$4,'Tüpoloogia tabel'!$C$1:$T$51,MATCH($A295,'Tüpoloogia tabel'!$C$1:$T$1,0),FALSE)</f>
        <v>0.49</v>
      </c>
      <c r="AU295" s="16">
        <f>VLOOKUP(AU$4,'Tüpoloogia tabel'!$C$1:$T$51,MATCH($A295,'Tüpoloogia tabel'!$C$1:$T$1,0),FALSE)</f>
        <v>0.15</v>
      </c>
      <c r="AV295" s="16">
        <f>VLOOKUP(AV$4,'Tüpoloogia tabel'!$C$1:$T$51,MATCH($A295,'Tüpoloogia tabel'!$C$1:$T$1,0),FALSE)</f>
        <v>0.5</v>
      </c>
      <c r="AW295" s="16">
        <f>VLOOKUP(AW$4,'Tüpoloogia tabel'!$C$1:$T$51,MATCH($A295,'Tüpoloogia tabel'!$C$1:$T$1,0),FALSE)</f>
        <v>0.77</v>
      </c>
      <c r="AX295" s="16">
        <f>VLOOKUP(AX$4,'Tüpoloogia tabel'!$C$1:$T$51,MATCH($A295,'Tüpoloogia tabel'!$C$1:$T$1,0),FALSE)</f>
        <v>1.03</v>
      </c>
      <c r="AY295" s="16">
        <f>VLOOKUP(AY$4,'Tüpoloogia tabel'!$C$1:$T$51,MATCH($A295,'Tüpoloogia tabel'!$C$1:$T$1,0),FALSE)</f>
        <v>7.0000000000000007E-2</v>
      </c>
      <c r="AZ295" s="16">
        <f>VLOOKUP(AZ$4,'Tüpoloogia tabel'!$C$1:$T$51,MATCH($A295,'Tüpoloogia tabel'!$C$1:$T$1,0),FALSE)</f>
        <v>3.2</v>
      </c>
      <c r="BA295" s="232">
        <f>VLOOKUP(BA$4,'Tüpoloogia tabel'!$C$1:$T$51,MATCH($A295,'Tüpoloogia tabel'!$C$1:$T$1,0),FALSE)</f>
        <v>0.25</v>
      </c>
      <c r="BB295" s="232">
        <f>VLOOKUP(BB$4,'Tüpoloogia tabel'!$C$1:$T$51,MATCH($A295,'Tüpoloogia tabel'!$C$1:$T$1,0),FALSE)</f>
        <v>0.5</v>
      </c>
      <c r="BC295" s="232">
        <f>VLOOKUP(BC$4,'Tüpoloogia tabel'!$C$1:$T$51,MATCH($A295,'Tüpoloogia tabel'!$C$1:$T$1,0),FALSE)</f>
        <v>0.35</v>
      </c>
      <c r="BD295" s="232">
        <f>VLOOKUP(BD$4,'Tüpoloogia tabel'!$C$1:$T$51,MATCH($A295,'Tüpoloogia tabel'!$C$1:$T$1,0),FALSE)</f>
        <v>0.25</v>
      </c>
      <c r="BE295" s="232">
        <f>VLOOKUP(BE$4,'Tüpoloogia tabel'!$C$1:$T$51,MATCH($A295,'Tüpoloogia tabel'!$C$1:$T$1,0),FALSE)</f>
        <v>0.22000000000000008</v>
      </c>
      <c r="BF295" s="16">
        <f>VLOOKUP(BF$4,'Tüpoloogia tabel'!$C$1:$T$51,MATCH($A295,'Tüpoloogia tabel'!$C$1:$T$1,0),FALSE)</f>
        <v>1.8</v>
      </c>
      <c r="BG295" s="16">
        <f>VLOOKUP(BG$4,'Tüpoloogia tabel'!$C$1:$T$51,MATCH($A295,'Tüpoloogia tabel'!$C$1:$T$1,0),FALSE)</f>
        <v>2.2000000000000002</v>
      </c>
      <c r="BH295" s="16">
        <f>VLOOKUP(BH$4,'Tüpoloogia tabel'!$C$1:$T$51,MATCH($A295,'Tüpoloogia tabel'!$C$1:$T$1,0),FALSE)</f>
        <v>1.4600000000000004</v>
      </c>
      <c r="BI295" s="16">
        <f>VLOOKUP(BI$4,'Tüpoloogia tabel'!$C$1:$T$51,MATCH($A295,'Tüpoloogia tabel'!$C$1:$T$1,0),FALSE)</f>
        <v>1.5793333333333337</v>
      </c>
      <c r="BJ295" s="16">
        <f>VLOOKUP(BJ$4,'Tüpoloogia tabel'!$C$1:$T$51,MATCH($A295,'Tüpoloogia tabel'!$C$1:$T$1,0),FALSE)</f>
        <v>0.8</v>
      </c>
      <c r="BK295" s="16">
        <f>VLOOKUP(BK$4,'Tüpoloogia tabel'!$C$1:$T$51,MATCH($A295,'Tüpoloogia tabel'!$C$1:$T$1,0),FALSE)</f>
        <v>2.0649999999999999</v>
      </c>
      <c r="BL295" s="216">
        <f t="shared" si="350"/>
        <v>3765.7139285568201</v>
      </c>
      <c r="BM295" s="1">
        <v>4</v>
      </c>
      <c r="BN295" s="1">
        <v>0</v>
      </c>
      <c r="BO295" s="1">
        <f t="shared" si="351"/>
        <v>10</v>
      </c>
      <c r="BP295" s="217">
        <f t="shared" si="352"/>
        <v>318.90645161290337</v>
      </c>
      <c r="BQ295" s="217">
        <f t="shared" ref="BQ295:BS295" si="396">BP295</f>
        <v>318.90645161290337</v>
      </c>
      <c r="BR295" s="217">
        <f t="shared" si="396"/>
        <v>318.90645161290337</v>
      </c>
      <c r="BS295" s="217">
        <f t="shared" si="396"/>
        <v>318.90645161290337</v>
      </c>
      <c r="BT295" s="217">
        <f t="shared" si="354"/>
        <v>0</v>
      </c>
      <c r="BU295" s="217">
        <f t="shared" si="355"/>
        <v>218.48924418604651</v>
      </c>
      <c r="BV295" s="217">
        <f t="shared" si="356"/>
        <v>228.78563131266179</v>
      </c>
      <c r="BW295" s="217">
        <f t="shared" si="357"/>
        <v>613.12320602609509</v>
      </c>
      <c r="BX295" s="216">
        <f t="shared" si="358"/>
        <v>0.12791955550792461</v>
      </c>
      <c r="BY295" s="216">
        <f t="shared" si="322"/>
        <v>154.27098394255708</v>
      </c>
      <c r="BZ295" s="216">
        <f t="shared" si="390"/>
        <v>4533.1081185254725</v>
      </c>
      <c r="CA295" s="216">
        <f t="shared" si="391"/>
        <v>3919.9849124993771</v>
      </c>
      <c r="CB295" s="218">
        <f t="shared" si="359"/>
        <v>2.6671639068401003</v>
      </c>
    </row>
    <row r="296" spans="1:80" x14ac:dyDescent="0.25">
      <c r="A296" s="248" t="s">
        <v>477</v>
      </c>
      <c r="B296" s="231" t="s">
        <v>824</v>
      </c>
      <c r="C296" s="231" t="s">
        <v>463</v>
      </c>
      <c r="D296" s="249">
        <v>9</v>
      </c>
      <c r="E296" s="249">
        <v>2</v>
      </c>
      <c r="F296" s="250"/>
      <c r="G296" s="15">
        <f>(VLOOKUP(G$4,'Tüpoloogia tabel'!$C$1:$T$51,MATCH($A296,'Tüpoloogia tabel'!$C$1:$T$1,0),FALSE))*D296</f>
        <v>1759.0730232558137</v>
      </c>
      <c r="H296" s="15">
        <f>(VLOOKUP(H$4,'Tüpoloogia tabel'!$C$1:$T$51,MATCH($A296,'Tüpoloogia tabel'!$C$1:$T$1,0),FALSE))*D296*E296</f>
        <v>50.526279069767448</v>
      </c>
      <c r="I296" s="15">
        <f>(VLOOKUP(I$4,'Tüpoloogia tabel'!$C$1:$T$51,MATCH($A296,'Tüpoloogia tabel'!$C$1:$T$1,0),FALSE))*D296*E296</f>
        <v>156.7913953488372</v>
      </c>
      <c r="J296" s="15">
        <f>(VLOOKUP(J$4,'Tüpoloogia tabel'!$C$1:$T$51,MATCH($A296,'Tüpoloogia tabel'!$C$1:$T$1,0),FALSE))*D296*E296</f>
        <v>3568.5430930232542</v>
      </c>
      <c r="K296" s="15">
        <f>(VLOOKUP(K$4,'Tüpoloogia tabel'!$C$1:$T$51,MATCH($A296,'Tüpoloogia tabel'!$C$1:$T$1,0),FALSE))*D296*E296</f>
        <v>2939.4405813953485</v>
      </c>
      <c r="L296" s="244">
        <f>VLOOKUP(L$4,'Tüpoloogia tabel'!$C$1:$T$51,MATCH($A296,'Tüpoloogia tabel'!$C$1:$T$1,0),FALSE)</f>
        <v>9.3023255813953494</v>
      </c>
      <c r="M296" s="228">
        <f>VLOOKUP(M$4,'Tüpoloogia tabel'!$C$1:$T$51,MATCH($A296,'Tüpoloogia tabel'!$C$1:$T$1,0),FALSE)</f>
        <v>55.813953488372093</v>
      </c>
      <c r="N296" s="228">
        <f>VLOOKUP(N$4,'Tüpoloogia tabel'!$C$1:$T$51,MATCH($A296,'Tüpoloogia tabel'!$C$1:$T$1,0),FALSE)</f>
        <v>100</v>
      </c>
      <c r="O296" s="245">
        <f>VLOOKUP(O$4,'Tüpoloogia tabel'!$C$1:$T$51,MATCH($A296,'Tüpoloogia tabel'!$C$1:$T$1,0),FALSE)</f>
        <v>0.22858037816556093</v>
      </c>
      <c r="P296" s="228">
        <f>VLOOKUP(P$4,'Tüpoloogia tabel'!$C$1:$T$51,MATCH($A296,'Tüpoloogia tabel'!$C$1:$T$1,0),FALSE)</f>
        <v>37.209302325581397</v>
      </c>
      <c r="Q296" s="335">
        <f t="shared" si="343"/>
        <v>2986.8090322580656</v>
      </c>
      <c r="R296" s="336">
        <f t="shared" si="388"/>
        <v>2268.4430941562041</v>
      </c>
      <c r="S296" s="14">
        <f t="shared" si="344"/>
        <v>1759.0730232558137</v>
      </c>
      <c r="T296" s="336">
        <f t="shared" si="345"/>
        <v>1759.0730232558137</v>
      </c>
      <c r="U296" s="4">
        <f t="shared" si="346"/>
        <v>35.64</v>
      </c>
      <c r="V296" s="337">
        <f t="shared" si="347"/>
        <v>682.72593810186174</v>
      </c>
      <c r="W296" s="338">
        <f t="shared" si="348"/>
        <v>2.8650098354965818</v>
      </c>
      <c r="X296" s="228">
        <f>VLOOKUP(X$4,'Tüpoloogia tabel'!$C$1:$T$51,MATCH($A296,'Tüpoloogia tabel'!$C$1:$T$1,0),FALSE)</f>
        <v>210.5</v>
      </c>
      <c r="Y296" s="228">
        <f>VLOOKUP(Y$4,'Tüpoloogia tabel'!$C$1:$T$51,MATCH($A296,'Tüpoloogia tabel'!$C$1:$T$1,0),FALSE)</f>
        <v>147.72222222222223</v>
      </c>
      <c r="Z296" s="229">
        <f>VLOOKUP(Z$4,'Tüpoloogia tabel'!$C$1:$T$51,MATCH($A296,'Tüpoloogia tabel'!$C$1:$T$1,0),FALSE)</f>
        <v>34.888888888888886</v>
      </c>
      <c r="AA296" s="235"/>
      <c r="AB296" s="235"/>
      <c r="AC296" s="15">
        <f>VLOOKUP(AC$4,'Tüpoloogia tabel'!$C$1:$T$51,MATCH($A296,'Tüpoloogia tabel'!$C$1:$T$1,0),FALSE)</f>
        <v>3.2531782945736434</v>
      </c>
      <c r="AD296" s="15">
        <f>VLOOKUP(AD$4,'Tüpoloogia tabel'!$C$1:$T$51,MATCH($A296,'Tüpoloogia tabel'!$C$1:$T$1,0),FALSE)</f>
        <v>2.5</v>
      </c>
      <c r="AE296" s="15">
        <f>VLOOKUP(AE$4,'Tüpoloogia tabel'!$C$1:$T$51,MATCH($A296,'Tüpoloogia tabel'!$C$1:$T$1,0),FALSE)</f>
        <v>2.2000000000000002</v>
      </c>
      <c r="AF296" s="15">
        <f>VLOOKUP(AF$4,'Tüpoloogia tabel'!$C$1:$T$51,MATCH($A296,'Tüpoloogia tabel'!$C$1:$T$1,0),FALSE)</f>
        <v>12.640967741935485</v>
      </c>
      <c r="AG296" s="15">
        <f>VLOOKUP(AG$4,'Tüpoloogia tabel'!$C$1:$T$51,MATCH($A296,'Tüpoloogia tabel'!$C$1:$T$1,0),FALSE)</f>
        <v>16.312473118279577</v>
      </c>
      <c r="AH296" s="15">
        <f>(VLOOKUP(AH$4,'Tüpoloogia tabel'!$C$1:$T$51,MATCH($A296,'Tüpoloogia tabel'!$C$1:$T$1,0),FALSE))*E296</f>
        <v>5</v>
      </c>
      <c r="AI296" s="15">
        <f>(VLOOKUP(AI$4,'Tüpoloogia tabel'!$C$1:$T$51,MATCH($A296,'Tüpoloogia tabel'!$C$1:$T$1,0),FALSE))*D296*E296</f>
        <v>8795.3651162790684</v>
      </c>
      <c r="AJ296" s="15">
        <f t="shared" si="349"/>
        <v>318.90645161290337</v>
      </c>
      <c r="AK296" s="15">
        <f>VLOOKUP(AK$4,'Tüpoloogia tabel'!$C$1:$T$51,MATCH($A296,'Tüpoloogia tabel'!$C$1:$T$1,0),FALSE)</f>
        <v>1</v>
      </c>
      <c r="AL296" s="15">
        <f>VLOOKUP(AL$4,'Tüpoloogia tabel'!$C$1:$T$51,MATCH($A296,'Tüpoloogia tabel'!$C$1:$T$1,0),FALSE)</f>
        <v>0.9</v>
      </c>
      <c r="AM296" s="15">
        <f>VLOOKUP(AM$4,'Tüpoloogia tabel'!$C$1:$T$51,MATCH($A296,'Tüpoloogia tabel'!$C$1:$T$1,0),FALSE)</f>
        <v>0.7</v>
      </c>
      <c r="AN296" s="15">
        <f>VLOOKUP(AN$4,'Tüpoloogia tabel'!$C$1:$T$51,MATCH($A296,'Tüpoloogia tabel'!$C$1:$T$1,0),FALSE)</f>
        <v>0.7</v>
      </c>
      <c r="AO296" s="15">
        <f>VLOOKUP(AO$4,'Tüpoloogia tabel'!$C$1:$T$51,MATCH($A296,'Tüpoloogia tabel'!$C$1:$T$1,0),FALSE)</f>
        <v>1</v>
      </c>
      <c r="AP296" s="15">
        <f>VLOOKUP(AP$4,'Tüpoloogia tabel'!$C$1:$T$51,MATCH($A296,'Tüpoloogia tabel'!$C$1:$T$1,0),FALSE)</f>
        <v>2</v>
      </c>
      <c r="AQ296" s="15">
        <f>VLOOKUP(AQ$4,'Tüpoloogia tabel'!$C$1:$T$51,MATCH($A296,'Tüpoloogia tabel'!$C$1:$T$1,0),FALSE)</f>
        <v>2.899999999999999</v>
      </c>
      <c r="AR296" s="16">
        <f>VLOOKUP(AR$4,'Tüpoloogia tabel'!$C$1:$T$51,MATCH($A296,'Tüpoloogia tabel'!$C$1:$T$1,0),FALSE)</f>
        <v>1.17</v>
      </c>
      <c r="AS296" s="16">
        <f>VLOOKUP(AS$4,'Tüpoloogia tabel'!$C$1:$T$51,MATCH($A296,'Tüpoloogia tabel'!$C$1:$T$1,0),FALSE)</f>
        <v>0.49</v>
      </c>
      <c r="AT296" s="16">
        <f>VLOOKUP(AT$4,'Tüpoloogia tabel'!$C$1:$T$51,MATCH($A296,'Tüpoloogia tabel'!$C$1:$T$1,0),FALSE)</f>
        <v>0.49</v>
      </c>
      <c r="AU296" s="16">
        <f>VLOOKUP(AU$4,'Tüpoloogia tabel'!$C$1:$T$51,MATCH($A296,'Tüpoloogia tabel'!$C$1:$T$1,0),FALSE)</f>
        <v>0.15</v>
      </c>
      <c r="AV296" s="16">
        <f>VLOOKUP(AV$4,'Tüpoloogia tabel'!$C$1:$T$51,MATCH($A296,'Tüpoloogia tabel'!$C$1:$T$1,0),FALSE)</f>
        <v>0.5</v>
      </c>
      <c r="AW296" s="16">
        <f>VLOOKUP(AW$4,'Tüpoloogia tabel'!$C$1:$T$51,MATCH($A296,'Tüpoloogia tabel'!$C$1:$T$1,0),FALSE)</f>
        <v>0.77</v>
      </c>
      <c r="AX296" s="16">
        <f>VLOOKUP(AX$4,'Tüpoloogia tabel'!$C$1:$T$51,MATCH($A296,'Tüpoloogia tabel'!$C$1:$T$1,0),FALSE)</f>
        <v>1.03</v>
      </c>
      <c r="AY296" s="16">
        <f>VLOOKUP(AY$4,'Tüpoloogia tabel'!$C$1:$T$51,MATCH($A296,'Tüpoloogia tabel'!$C$1:$T$1,0),FALSE)</f>
        <v>7.0000000000000007E-2</v>
      </c>
      <c r="AZ296" s="16">
        <f>VLOOKUP(AZ$4,'Tüpoloogia tabel'!$C$1:$T$51,MATCH($A296,'Tüpoloogia tabel'!$C$1:$T$1,0),FALSE)</f>
        <v>3.2</v>
      </c>
      <c r="BA296" s="232">
        <f>VLOOKUP(BA$4,'Tüpoloogia tabel'!$C$1:$T$51,MATCH($A296,'Tüpoloogia tabel'!$C$1:$T$1,0),FALSE)</f>
        <v>0.25</v>
      </c>
      <c r="BB296" s="232">
        <f>VLOOKUP(BB$4,'Tüpoloogia tabel'!$C$1:$T$51,MATCH($A296,'Tüpoloogia tabel'!$C$1:$T$1,0),FALSE)</f>
        <v>0.5</v>
      </c>
      <c r="BC296" s="232">
        <f>VLOOKUP(BC$4,'Tüpoloogia tabel'!$C$1:$T$51,MATCH($A296,'Tüpoloogia tabel'!$C$1:$T$1,0),FALSE)</f>
        <v>0.35</v>
      </c>
      <c r="BD296" s="232">
        <f>VLOOKUP(BD$4,'Tüpoloogia tabel'!$C$1:$T$51,MATCH($A296,'Tüpoloogia tabel'!$C$1:$T$1,0),FALSE)</f>
        <v>0.25</v>
      </c>
      <c r="BE296" s="232">
        <f>VLOOKUP(BE$4,'Tüpoloogia tabel'!$C$1:$T$51,MATCH($A296,'Tüpoloogia tabel'!$C$1:$T$1,0),FALSE)</f>
        <v>0.22000000000000008</v>
      </c>
      <c r="BF296" s="16">
        <f>VLOOKUP(BF$4,'Tüpoloogia tabel'!$C$1:$T$51,MATCH($A296,'Tüpoloogia tabel'!$C$1:$T$1,0),FALSE)</f>
        <v>1.8</v>
      </c>
      <c r="BG296" s="16">
        <f>VLOOKUP(BG$4,'Tüpoloogia tabel'!$C$1:$T$51,MATCH($A296,'Tüpoloogia tabel'!$C$1:$T$1,0),FALSE)</f>
        <v>2.2000000000000002</v>
      </c>
      <c r="BH296" s="16">
        <f>VLOOKUP(BH$4,'Tüpoloogia tabel'!$C$1:$T$51,MATCH($A296,'Tüpoloogia tabel'!$C$1:$T$1,0),FALSE)</f>
        <v>1.4600000000000004</v>
      </c>
      <c r="BI296" s="16">
        <f>VLOOKUP(BI$4,'Tüpoloogia tabel'!$C$1:$T$51,MATCH($A296,'Tüpoloogia tabel'!$C$1:$T$1,0),FALSE)</f>
        <v>1.5793333333333337</v>
      </c>
      <c r="BJ296" s="16">
        <f>VLOOKUP(BJ$4,'Tüpoloogia tabel'!$C$1:$T$51,MATCH($A296,'Tüpoloogia tabel'!$C$1:$T$1,0),FALSE)</f>
        <v>0.8</v>
      </c>
      <c r="BK296" s="16">
        <f>VLOOKUP(BK$4,'Tüpoloogia tabel'!$C$1:$T$51,MATCH($A296,'Tüpoloogia tabel'!$C$1:$T$1,0),FALSE)</f>
        <v>2.0649999999999999</v>
      </c>
      <c r="BL296" s="216">
        <f t="shared" si="350"/>
        <v>6451.4192137590426</v>
      </c>
      <c r="BM296" s="1">
        <v>4</v>
      </c>
      <c r="BN296" s="1">
        <v>0</v>
      </c>
      <c r="BO296" s="1">
        <f t="shared" si="351"/>
        <v>20</v>
      </c>
      <c r="BP296" s="217">
        <f t="shared" si="352"/>
        <v>318.90645161290337</v>
      </c>
      <c r="BQ296" s="217">
        <f t="shared" ref="BQ296:BS296" si="397">BP296</f>
        <v>318.90645161290337</v>
      </c>
      <c r="BR296" s="217">
        <f t="shared" si="397"/>
        <v>318.90645161290337</v>
      </c>
      <c r="BS296" s="217">
        <f t="shared" si="397"/>
        <v>318.90645161290337</v>
      </c>
      <c r="BT296" s="217">
        <f t="shared" si="354"/>
        <v>318.90645161290337</v>
      </c>
      <c r="BU296" s="217">
        <f t="shared" si="355"/>
        <v>828.95697674418602</v>
      </c>
      <c r="BV296" s="217">
        <f t="shared" si="356"/>
        <v>899.90792942123073</v>
      </c>
      <c r="BW296" s="217">
        <f t="shared" si="357"/>
        <v>1546.1414991705142</v>
      </c>
      <c r="BX296" s="216">
        <f t="shared" si="358"/>
        <v>0.35154681892695405</v>
      </c>
      <c r="BY296" s="216">
        <f t="shared" si="322"/>
        <v>423.96546362590658</v>
      </c>
      <c r="BZ296" s="216">
        <f t="shared" si="390"/>
        <v>8421.5261765554642</v>
      </c>
      <c r="CA296" s="216">
        <f t="shared" si="391"/>
        <v>6875.3846773849491</v>
      </c>
      <c r="CB296" s="218">
        <f t="shared" si="359"/>
        <v>2.3390112802080227</v>
      </c>
    </row>
    <row r="297" spans="1:80" x14ac:dyDescent="0.25">
      <c r="A297" s="248" t="s">
        <v>477</v>
      </c>
      <c r="B297" s="231" t="s">
        <v>825</v>
      </c>
      <c r="C297" s="231" t="s">
        <v>463</v>
      </c>
      <c r="D297" s="249">
        <v>9</v>
      </c>
      <c r="E297" s="249">
        <v>3</v>
      </c>
      <c r="F297" s="250"/>
      <c r="G297" s="15">
        <f>(VLOOKUP(G$4,'Tüpoloogia tabel'!$C$1:$T$51,MATCH($A297,'Tüpoloogia tabel'!$C$1:$T$1,0),FALSE))*D297</f>
        <v>1759.0730232558137</v>
      </c>
      <c r="H297" s="15">
        <f>(VLOOKUP(H$4,'Tüpoloogia tabel'!$C$1:$T$51,MATCH($A297,'Tüpoloogia tabel'!$C$1:$T$1,0),FALSE))*D297*E297</f>
        <v>75.789418604651175</v>
      </c>
      <c r="I297" s="15">
        <f>(VLOOKUP(I$4,'Tüpoloogia tabel'!$C$1:$T$51,MATCH($A297,'Tüpoloogia tabel'!$C$1:$T$1,0),FALSE))*D297*E297</f>
        <v>235.18709302325578</v>
      </c>
      <c r="J297" s="15">
        <f>(VLOOKUP(J$4,'Tüpoloogia tabel'!$C$1:$T$51,MATCH($A297,'Tüpoloogia tabel'!$C$1:$T$1,0),FALSE))*D297*E297</f>
        <v>5352.8146395348813</v>
      </c>
      <c r="K297" s="15">
        <f>(VLOOKUP(K$4,'Tüpoloogia tabel'!$C$1:$T$51,MATCH($A297,'Tüpoloogia tabel'!$C$1:$T$1,0),FALSE))*D297*E297</f>
        <v>4409.1608720930226</v>
      </c>
      <c r="L297" s="244">
        <f>VLOOKUP(L$4,'Tüpoloogia tabel'!$C$1:$T$51,MATCH($A297,'Tüpoloogia tabel'!$C$1:$T$1,0),FALSE)</f>
        <v>9.3023255813953494</v>
      </c>
      <c r="M297" s="228">
        <f>VLOOKUP(M$4,'Tüpoloogia tabel'!$C$1:$T$51,MATCH($A297,'Tüpoloogia tabel'!$C$1:$T$1,0),FALSE)</f>
        <v>55.813953488372093</v>
      </c>
      <c r="N297" s="228">
        <f>VLOOKUP(N$4,'Tüpoloogia tabel'!$C$1:$T$51,MATCH($A297,'Tüpoloogia tabel'!$C$1:$T$1,0),FALSE)</f>
        <v>100</v>
      </c>
      <c r="O297" s="245">
        <f>VLOOKUP(O$4,'Tüpoloogia tabel'!$C$1:$T$51,MATCH($A297,'Tüpoloogia tabel'!$C$1:$T$1,0),FALSE)</f>
        <v>0.22858037816556093</v>
      </c>
      <c r="P297" s="228">
        <f>VLOOKUP(P$4,'Tüpoloogia tabel'!$C$1:$T$51,MATCH($A297,'Tüpoloogia tabel'!$C$1:$T$1,0),FALSE)</f>
        <v>37.209302325581397</v>
      </c>
      <c r="Q297" s="335">
        <f t="shared" si="343"/>
        <v>6682.3974193548402</v>
      </c>
      <c r="R297" s="336">
        <f t="shared" si="388"/>
        <v>5119.2924901861425</v>
      </c>
      <c r="S297" s="14">
        <f t="shared" si="344"/>
        <v>1759.0730232558137</v>
      </c>
      <c r="T297" s="336">
        <f t="shared" si="345"/>
        <v>1759.0730232558137</v>
      </c>
      <c r="U297" s="4">
        <f t="shared" si="346"/>
        <v>35.64</v>
      </c>
      <c r="V297" s="337">
        <f t="shared" si="347"/>
        <v>1527.4649291686978</v>
      </c>
      <c r="W297" s="338">
        <f t="shared" si="348"/>
        <v>3.3398780297365951</v>
      </c>
      <c r="X297" s="228">
        <f>VLOOKUP(X$4,'Tüpoloogia tabel'!$C$1:$T$51,MATCH($A297,'Tüpoloogia tabel'!$C$1:$T$1,0),FALSE)</f>
        <v>210.5</v>
      </c>
      <c r="Y297" s="228">
        <f>VLOOKUP(Y$4,'Tüpoloogia tabel'!$C$1:$T$51,MATCH($A297,'Tüpoloogia tabel'!$C$1:$T$1,0),FALSE)</f>
        <v>147.72222222222223</v>
      </c>
      <c r="Z297" s="229">
        <f>VLOOKUP(Z$4,'Tüpoloogia tabel'!$C$1:$T$51,MATCH($A297,'Tüpoloogia tabel'!$C$1:$T$1,0),FALSE)</f>
        <v>34.888888888888886</v>
      </c>
      <c r="AA297" s="235"/>
      <c r="AB297" s="235"/>
      <c r="AC297" s="15">
        <f>VLOOKUP(AC$4,'Tüpoloogia tabel'!$C$1:$T$51,MATCH($A297,'Tüpoloogia tabel'!$C$1:$T$1,0),FALSE)</f>
        <v>3.2531782945736434</v>
      </c>
      <c r="AD297" s="15">
        <f>VLOOKUP(AD$4,'Tüpoloogia tabel'!$C$1:$T$51,MATCH($A297,'Tüpoloogia tabel'!$C$1:$T$1,0),FALSE)</f>
        <v>2.5</v>
      </c>
      <c r="AE297" s="15">
        <f>VLOOKUP(AE$4,'Tüpoloogia tabel'!$C$1:$T$51,MATCH($A297,'Tüpoloogia tabel'!$C$1:$T$1,0),FALSE)</f>
        <v>2.2000000000000002</v>
      </c>
      <c r="AF297" s="15">
        <f>VLOOKUP(AF$4,'Tüpoloogia tabel'!$C$1:$T$51,MATCH($A297,'Tüpoloogia tabel'!$C$1:$T$1,0),FALSE)</f>
        <v>12.640967741935485</v>
      </c>
      <c r="AG297" s="15">
        <f>VLOOKUP(AG$4,'Tüpoloogia tabel'!$C$1:$T$51,MATCH($A297,'Tüpoloogia tabel'!$C$1:$T$1,0),FALSE)</f>
        <v>16.312473118279577</v>
      </c>
      <c r="AH297" s="15">
        <f>(VLOOKUP(AH$4,'Tüpoloogia tabel'!$C$1:$T$51,MATCH($A297,'Tüpoloogia tabel'!$C$1:$T$1,0),FALSE))*E297</f>
        <v>7.5</v>
      </c>
      <c r="AI297" s="15">
        <f>(VLOOKUP(AI$4,'Tüpoloogia tabel'!$C$1:$T$51,MATCH($A297,'Tüpoloogia tabel'!$C$1:$T$1,0),FALSE))*D297*E297</f>
        <v>13193.047674418602</v>
      </c>
      <c r="AJ297" s="15">
        <f t="shared" si="349"/>
        <v>318.90645161290337</v>
      </c>
      <c r="AK297" s="15">
        <f>VLOOKUP(AK$4,'Tüpoloogia tabel'!$C$1:$T$51,MATCH($A297,'Tüpoloogia tabel'!$C$1:$T$1,0),FALSE)</f>
        <v>1</v>
      </c>
      <c r="AL297" s="15">
        <f>VLOOKUP(AL$4,'Tüpoloogia tabel'!$C$1:$T$51,MATCH($A297,'Tüpoloogia tabel'!$C$1:$T$1,0),FALSE)</f>
        <v>0.9</v>
      </c>
      <c r="AM297" s="15">
        <f>VLOOKUP(AM$4,'Tüpoloogia tabel'!$C$1:$T$51,MATCH($A297,'Tüpoloogia tabel'!$C$1:$T$1,0),FALSE)</f>
        <v>0.7</v>
      </c>
      <c r="AN297" s="15">
        <f>VLOOKUP(AN$4,'Tüpoloogia tabel'!$C$1:$T$51,MATCH($A297,'Tüpoloogia tabel'!$C$1:$T$1,0),FALSE)</f>
        <v>0.7</v>
      </c>
      <c r="AO297" s="15">
        <f>VLOOKUP(AO$4,'Tüpoloogia tabel'!$C$1:$T$51,MATCH($A297,'Tüpoloogia tabel'!$C$1:$T$1,0),FALSE)</f>
        <v>1</v>
      </c>
      <c r="AP297" s="15">
        <f>VLOOKUP(AP$4,'Tüpoloogia tabel'!$C$1:$T$51,MATCH($A297,'Tüpoloogia tabel'!$C$1:$T$1,0),FALSE)</f>
        <v>2</v>
      </c>
      <c r="AQ297" s="15">
        <f>VLOOKUP(AQ$4,'Tüpoloogia tabel'!$C$1:$T$51,MATCH($A297,'Tüpoloogia tabel'!$C$1:$T$1,0),FALSE)</f>
        <v>2.899999999999999</v>
      </c>
      <c r="AR297" s="16">
        <f>VLOOKUP(AR$4,'Tüpoloogia tabel'!$C$1:$T$51,MATCH($A297,'Tüpoloogia tabel'!$C$1:$T$1,0),FALSE)</f>
        <v>1.17</v>
      </c>
      <c r="AS297" s="16">
        <f>VLOOKUP(AS$4,'Tüpoloogia tabel'!$C$1:$T$51,MATCH($A297,'Tüpoloogia tabel'!$C$1:$T$1,0),FALSE)</f>
        <v>0.49</v>
      </c>
      <c r="AT297" s="16">
        <f>VLOOKUP(AT$4,'Tüpoloogia tabel'!$C$1:$T$51,MATCH($A297,'Tüpoloogia tabel'!$C$1:$T$1,0),FALSE)</f>
        <v>0.49</v>
      </c>
      <c r="AU297" s="16">
        <f>VLOOKUP(AU$4,'Tüpoloogia tabel'!$C$1:$T$51,MATCH($A297,'Tüpoloogia tabel'!$C$1:$T$1,0),FALSE)</f>
        <v>0.15</v>
      </c>
      <c r="AV297" s="16">
        <f>VLOOKUP(AV$4,'Tüpoloogia tabel'!$C$1:$T$51,MATCH($A297,'Tüpoloogia tabel'!$C$1:$T$1,0),FALSE)</f>
        <v>0.5</v>
      </c>
      <c r="AW297" s="16">
        <f>VLOOKUP(AW$4,'Tüpoloogia tabel'!$C$1:$T$51,MATCH($A297,'Tüpoloogia tabel'!$C$1:$T$1,0),FALSE)</f>
        <v>0.77</v>
      </c>
      <c r="AX297" s="16">
        <f>VLOOKUP(AX$4,'Tüpoloogia tabel'!$C$1:$T$51,MATCH($A297,'Tüpoloogia tabel'!$C$1:$T$1,0),FALSE)</f>
        <v>1.03</v>
      </c>
      <c r="AY297" s="16">
        <f>VLOOKUP(AY$4,'Tüpoloogia tabel'!$C$1:$T$51,MATCH($A297,'Tüpoloogia tabel'!$C$1:$T$1,0),FALSE)</f>
        <v>7.0000000000000007E-2</v>
      </c>
      <c r="AZ297" s="16">
        <f>VLOOKUP(AZ$4,'Tüpoloogia tabel'!$C$1:$T$51,MATCH($A297,'Tüpoloogia tabel'!$C$1:$T$1,0),FALSE)</f>
        <v>3.2</v>
      </c>
      <c r="BA297" s="232">
        <f>VLOOKUP(BA$4,'Tüpoloogia tabel'!$C$1:$T$51,MATCH($A297,'Tüpoloogia tabel'!$C$1:$T$1,0),FALSE)</f>
        <v>0.25</v>
      </c>
      <c r="BB297" s="232">
        <f>VLOOKUP(BB$4,'Tüpoloogia tabel'!$C$1:$T$51,MATCH($A297,'Tüpoloogia tabel'!$C$1:$T$1,0),FALSE)</f>
        <v>0.5</v>
      </c>
      <c r="BC297" s="232">
        <f>VLOOKUP(BC$4,'Tüpoloogia tabel'!$C$1:$T$51,MATCH($A297,'Tüpoloogia tabel'!$C$1:$T$1,0),FALSE)</f>
        <v>0.35</v>
      </c>
      <c r="BD297" s="232">
        <f>VLOOKUP(BD$4,'Tüpoloogia tabel'!$C$1:$T$51,MATCH($A297,'Tüpoloogia tabel'!$C$1:$T$1,0),FALSE)</f>
        <v>0.25</v>
      </c>
      <c r="BE297" s="232">
        <f>VLOOKUP(BE$4,'Tüpoloogia tabel'!$C$1:$T$51,MATCH($A297,'Tüpoloogia tabel'!$C$1:$T$1,0),FALSE)</f>
        <v>0.22000000000000008</v>
      </c>
      <c r="BF297" s="16">
        <f>VLOOKUP(BF$4,'Tüpoloogia tabel'!$C$1:$T$51,MATCH($A297,'Tüpoloogia tabel'!$C$1:$T$1,0),FALSE)</f>
        <v>1.8</v>
      </c>
      <c r="BG297" s="16">
        <f>VLOOKUP(BG$4,'Tüpoloogia tabel'!$C$1:$T$51,MATCH($A297,'Tüpoloogia tabel'!$C$1:$T$1,0),FALSE)</f>
        <v>2.2000000000000002</v>
      </c>
      <c r="BH297" s="16">
        <f>VLOOKUP(BH$4,'Tüpoloogia tabel'!$C$1:$T$51,MATCH($A297,'Tüpoloogia tabel'!$C$1:$T$1,0),FALSE)</f>
        <v>1.4600000000000004</v>
      </c>
      <c r="BI297" s="16">
        <f>VLOOKUP(BI$4,'Tüpoloogia tabel'!$C$1:$T$51,MATCH($A297,'Tüpoloogia tabel'!$C$1:$T$1,0),FALSE)</f>
        <v>1.5793333333333337</v>
      </c>
      <c r="BJ297" s="16">
        <f>VLOOKUP(BJ$4,'Tüpoloogia tabel'!$C$1:$T$51,MATCH($A297,'Tüpoloogia tabel'!$C$1:$T$1,0),FALSE)</f>
        <v>0.8</v>
      </c>
      <c r="BK297" s="16">
        <f>VLOOKUP(BK$4,'Tüpoloogia tabel'!$C$1:$T$51,MATCH($A297,'Tüpoloogia tabel'!$C$1:$T$1,0),FALSE)</f>
        <v>2.0649999999999999</v>
      </c>
      <c r="BL297" s="216">
        <f t="shared" si="350"/>
        <v>10907.272692815968</v>
      </c>
      <c r="BM297" s="1">
        <v>4</v>
      </c>
      <c r="BN297" s="1">
        <v>0</v>
      </c>
      <c r="BO297" s="1">
        <f t="shared" si="351"/>
        <v>30</v>
      </c>
      <c r="BP297" s="217">
        <f t="shared" si="352"/>
        <v>318.90645161290337</v>
      </c>
      <c r="BQ297" s="217">
        <f t="shared" ref="BQ297:BS297" si="398">BP297</f>
        <v>318.90645161290337</v>
      </c>
      <c r="BR297" s="217">
        <f t="shared" si="398"/>
        <v>318.90645161290337</v>
      </c>
      <c r="BS297" s="217">
        <f t="shared" si="398"/>
        <v>318.90645161290337</v>
      </c>
      <c r="BT297" s="217">
        <f t="shared" si="354"/>
        <v>637.81290322580674</v>
      </c>
      <c r="BU297" s="217">
        <f t="shared" si="355"/>
        <v>1831.4031976744184</v>
      </c>
      <c r="BV297" s="217">
        <f t="shared" si="356"/>
        <v>2013.366894325706</v>
      </c>
      <c r="BW297" s="217">
        <f t="shared" si="357"/>
        <v>2913.8612020139021</v>
      </c>
      <c r="BX297" s="216">
        <f t="shared" si="358"/>
        <v>0.75035292823205824</v>
      </c>
      <c r="BY297" s="216">
        <f t="shared" si="322"/>
        <v>904.9256314478622</v>
      </c>
      <c r="BZ297" s="216">
        <f t="shared" si="390"/>
        <v>14726.059526277731</v>
      </c>
      <c r="CA297" s="216">
        <f t="shared" si="391"/>
        <v>11812.198324263831</v>
      </c>
      <c r="CB297" s="218">
        <f t="shared" si="359"/>
        <v>2.6790127797393333</v>
      </c>
    </row>
    <row r="298" spans="1:80" x14ac:dyDescent="0.25">
      <c r="A298" s="248" t="s">
        <v>477</v>
      </c>
      <c r="B298" s="231" t="s">
        <v>826</v>
      </c>
      <c r="C298" s="231" t="s">
        <v>463</v>
      </c>
      <c r="D298" s="249">
        <v>9</v>
      </c>
      <c r="E298" s="249">
        <v>4</v>
      </c>
      <c r="F298" s="250"/>
      <c r="G298" s="15">
        <f>(VLOOKUP(G$4,'Tüpoloogia tabel'!$C$1:$T$51,MATCH($A298,'Tüpoloogia tabel'!$C$1:$T$1,0),FALSE))*D298</f>
        <v>1759.0730232558137</v>
      </c>
      <c r="H298" s="15">
        <f>(VLOOKUP(H$4,'Tüpoloogia tabel'!$C$1:$T$51,MATCH($A298,'Tüpoloogia tabel'!$C$1:$T$1,0),FALSE))*D298*E298</f>
        <v>101.0525581395349</v>
      </c>
      <c r="I298" s="15">
        <f>(VLOOKUP(I$4,'Tüpoloogia tabel'!$C$1:$T$51,MATCH($A298,'Tüpoloogia tabel'!$C$1:$T$1,0),FALSE))*D298*E298</f>
        <v>313.5827906976744</v>
      </c>
      <c r="J298" s="15">
        <f>(VLOOKUP(J$4,'Tüpoloogia tabel'!$C$1:$T$51,MATCH($A298,'Tüpoloogia tabel'!$C$1:$T$1,0),FALSE))*D298*E298</f>
        <v>7137.0861860465084</v>
      </c>
      <c r="K298" s="15">
        <f>(VLOOKUP(K$4,'Tüpoloogia tabel'!$C$1:$T$51,MATCH($A298,'Tüpoloogia tabel'!$C$1:$T$1,0),FALSE))*D298*E298</f>
        <v>5878.8811627906971</v>
      </c>
      <c r="L298" s="244">
        <f>VLOOKUP(L$4,'Tüpoloogia tabel'!$C$1:$T$51,MATCH($A298,'Tüpoloogia tabel'!$C$1:$T$1,0),FALSE)</f>
        <v>9.3023255813953494</v>
      </c>
      <c r="M298" s="228">
        <f>VLOOKUP(M$4,'Tüpoloogia tabel'!$C$1:$T$51,MATCH($A298,'Tüpoloogia tabel'!$C$1:$T$1,0),FALSE)</f>
        <v>55.813953488372093</v>
      </c>
      <c r="N298" s="228">
        <f>VLOOKUP(N$4,'Tüpoloogia tabel'!$C$1:$T$51,MATCH($A298,'Tüpoloogia tabel'!$C$1:$T$1,0),FALSE)</f>
        <v>100</v>
      </c>
      <c r="O298" s="245">
        <f>VLOOKUP(O$4,'Tüpoloogia tabel'!$C$1:$T$51,MATCH($A298,'Tüpoloogia tabel'!$C$1:$T$1,0),FALSE)</f>
        <v>0.22858037816556093</v>
      </c>
      <c r="P298" s="228">
        <f>VLOOKUP(P$4,'Tüpoloogia tabel'!$C$1:$T$51,MATCH($A298,'Tüpoloogia tabel'!$C$1:$T$1,0),FALSE)</f>
        <v>37.209302325581397</v>
      </c>
      <c r="Q298" s="335">
        <f t="shared" si="343"/>
        <v>11846.10838709678</v>
      </c>
      <c r="R298" s="336">
        <f t="shared" si="388"/>
        <v>9102.6804521839749</v>
      </c>
      <c r="S298" s="14">
        <f t="shared" si="344"/>
        <v>1759.0730232558137</v>
      </c>
      <c r="T298" s="336">
        <f t="shared" si="345"/>
        <v>1759.0730232558137</v>
      </c>
      <c r="U298" s="4">
        <f t="shared" si="346"/>
        <v>35.64</v>
      </c>
      <c r="V298" s="337">
        <f t="shared" si="347"/>
        <v>2707.7879349128048</v>
      </c>
      <c r="W298" s="338">
        <f t="shared" si="348"/>
        <v>3.9647054400414801</v>
      </c>
      <c r="X298" s="228">
        <f>VLOOKUP(X$4,'Tüpoloogia tabel'!$C$1:$T$51,MATCH($A298,'Tüpoloogia tabel'!$C$1:$T$1,0),FALSE)</f>
        <v>210.5</v>
      </c>
      <c r="Y298" s="228">
        <f>VLOOKUP(Y$4,'Tüpoloogia tabel'!$C$1:$T$51,MATCH($A298,'Tüpoloogia tabel'!$C$1:$T$1,0),FALSE)</f>
        <v>147.72222222222223</v>
      </c>
      <c r="Z298" s="229">
        <f>VLOOKUP(Z$4,'Tüpoloogia tabel'!$C$1:$T$51,MATCH($A298,'Tüpoloogia tabel'!$C$1:$T$1,0),FALSE)</f>
        <v>34.888888888888886</v>
      </c>
      <c r="AA298" s="235"/>
      <c r="AB298" s="235"/>
      <c r="AC298" s="15">
        <f>VLOOKUP(AC$4,'Tüpoloogia tabel'!$C$1:$T$51,MATCH($A298,'Tüpoloogia tabel'!$C$1:$T$1,0),FALSE)</f>
        <v>3.2531782945736434</v>
      </c>
      <c r="AD298" s="15">
        <f>VLOOKUP(AD$4,'Tüpoloogia tabel'!$C$1:$T$51,MATCH($A298,'Tüpoloogia tabel'!$C$1:$T$1,0),FALSE)</f>
        <v>2.5</v>
      </c>
      <c r="AE298" s="15">
        <f>VLOOKUP(AE$4,'Tüpoloogia tabel'!$C$1:$T$51,MATCH($A298,'Tüpoloogia tabel'!$C$1:$T$1,0),FALSE)</f>
        <v>2.2000000000000002</v>
      </c>
      <c r="AF298" s="15">
        <f>VLOOKUP(AF$4,'Tüpoloogia tabel'!$C$1:$T$51,MATCH($A298,'Tüpoloogia tabel'!$C$1:$T$1,0),FALSE)</f>
        <v>12.640967741935485</v>
      </c>
      <c r="AG298" s="15">
        <f>VLOOKUP(AG$4,'Tüpoloogia tabel'!$C$1:$T$51,MATCH($A298,'Tüpoloogia tabel'!$C$1:$T$1,0),FALSE)</f>
        <v>16.312473118279577</v>
      </c>
      <c r="AH298" s="15">
        <f>(VLOOKUP(AH$4,'Tüpoloogia tabel'!$C$1:$T$51,MATCH($A298,'Tüpoloogia tabel'!$C$1:$T$1,0),FALSE))*E298</f>
        <v>10</v>
      </c>
      <c r="AI298" s="15">
        <f>(VLOOKUP(AI$4,'Tüpoloogia tabel'!$C$1:$T$51,MATCH($A298,'Tüpoloogia tabel'!$C$1:$T$1,0),FALSE))*D298*E298</f>
        <v>17590.730232558137</v>
      </c>
      <c r="AJ298" s="15">
        <f t="shared" si="349"/>
        <v>318.90645161290337</v>
      </c>
      <c r="AK298" s="15">
        <f>VLOOKUP(AK$4,'Tüpoloogia tabel'!$C$1:$T$51,MATCH($A298,'Tüpoloogia tabel'!$C$1:$T$1,0),FALSE)</f>
        <v>1</v>
      </c>
      <c r="AL298" s="15">
        <f>VLOOKUP(AL$4,'Tüpoloogia tabel'!$C$1:$T$51,MATCH($A298,'Tüpoloogia tabel'!$C$1:$T$1,0),FALSE)</f>
        <v>0.9</v>
      </c>
      <c r="AM298" s="15">
        <f>VLOOKUP(AM$4,'Tüpoloogia tabel'!$C$1:$T$51,MATCH($A298,'Tüpoloogia tabel'!$C$1:$T$1,0),FALSE)</f>
        <v>0.7</v>
      </c>
      <c r="AN298" s="15">
        <f>VLOOKUP(AN$4,'Tüpoloogia tabel'!$C$1:$T$51,MATCH($A298,'Tüpoloogia tabel'!$C$1:$T$1,0),FALSE)</f>
        <v>0.7</v>
      </c>
      <c r="AO298" s="15">
        <f>VLOOKUP(AO$4,'Tüpoloogia tabel'!$C$1:$T$51,MATCH($A298,'Tüpoloogia tabel'!$C$1:$T$1,0),FALSE)</f>
        <v>1</v>
      </c>
      <c r="AP298" s="15">
        <f>VLOOKUP(AP$4,'Tüpoloogia tabel'!$C$1:$T$51,MATCH($A298,'Tüpoloogia tabel'!$C$1:$T$1,0),FALSE)</f>
        <v>2</v>
      </c>
      <c r="AQ298" s="15">
        <f>VLOOKUP(AQ$4,'Tüpoloogia tabel'!$C$1:$T$51,MATCH($A298,'Tüpoloogia tabel'!$C$1:$T$1,0),FALSE)</f>
        <v>2.899999999999999</v>
      </c>
      <c r="AR298" s="16">
        <f>VLOOKUP(AR$4,'Tüpoloogia tabel'!$C$1:$T$51,MATCH($A298,'Tüpoloogia tabel'!$C$1:$T$1,0),FALSE)</f>
        <v>1.17</v>
      </c>
      <c r="AS298" s="16">
        <f>VLOOKUP(AS$4,'Tüpoloogia tabel'!$C$1:$T$51,MATCH($A298,'Tüpoloogia tabel'!$C$1:$T$1,0),FALSE)</f>
        <v>0.49</v>
      </c>
      <c r="AT298" s="16">
        <f>VLOOKUP(AT$4,'Tüpoloogia tabel'!$C$1:$T$51,MATCH($A298,'Tüpoloogia tabel'!$C$1:$T$1,0),FALSE)</f>
        <v>0.49</v>
      </c>
      <c r="AU298" s="16">
        <f>VLOOKUP(AU$4,'Tüpoloogia tabel'!$C$1:$T$51,MATCH($A298,'Tüpoloogia tabel'!$C$1:$T$1,0),FALSE)</f>
        <v>0.15</v>
      </c>
      <c r="AV298" s="16">
        <f>VLOOKUP(AV$4,'Tüpoloogia tabel'!$C$1:$T$51,MATCH($A298,'Tüpoloogia tabel'!$C$1:$T$1,0),FALSE)</f>
        <v>0.5</v>
      </c>
      <c r="AW298" s="16">
        <f>VLOOKUP(AW$4,'Tüpoloogia tabel'!$C$1:$T$51,MATCH($A298,'Tüpoloogia tabel'!$C$1:$T$1,0),FALSE)</f>
        <v>0.77</v>
      </c>
      <c r="AX298" s="16">
        <f>VLOOKUP(AX$4,'Tüpoloogia tabel'!$C$1:$T$51,MATCH($A298,'Tüpoloogia tabel'!$C$1:$T$1,0),FALSE)</f>
        <v>1.03</v>
      </c>
      <c r="AY298" s="16">
        <f>VLOOKUP(AY$4,'Tüpoloogia tabel'!$C$1:$T$51,MATCH($A298,'Tüpoloogia tabel'!$C$1:$T$1,0),FALSE)</f>
        <v>7.0000000000000007E-2</v>
      </c>
      <c r="AZ298" s="16">
        <f>VLOOKUP(AZ$4,'Tüpoloogia tabel'!$C$1:$T$51,MATCH($A298,'Tüpoloogia tabel'!$C$1:$T$1,0),FALSE)</f>
        <v>3.2</v>
      </c>
      <c r="BA298" s="232">
        <f>VLOOKUP(BA$4,'Tüpoloogia tabel'!$C$1:$T$51,MATCH($A298,'Tüpoloogia tabel'!$C$1:$T$1,0),FALSE)</f>
        <v>0.25</v>
      </c>
      <c r="BB298" s="232">
        <f>VLOOKUP(BB$4,'Tüpoloogia tabel'!$C$1:$T$51,MATCH($A298,'Tüpoloogia tabel'!$C$1:$T$1,0),FALSE)</f>
        <v>0.5</v>
      </c>
      <c r="BC298" s="232">
        <f>VLOOKUP(BC$4,'Tüpoloogia tabel'!$C$1:$T$51,MATCH($A298,'Tüpoloogia tabel'!$C$1:$T$1,0),FALSE)</f>
        <v>0.35</v>
      </c>
      <c r="BD298" s="232">
        <f>VLOOKUP(BD$4,'Tüpoloogia tabel'!$C$1:$T$51,MATCH($A298,'Tüpoloogia tabel'!$C$1:$T$1,0),FALSE)</f>
        <v>0.25</v>
      </c>
      <c r="BE298" s="232">
        <f>VLOOKUP(BE$4,'Tüpoloogia tabel'!$C$1:$T$51,MATCH($A298,'Tüpoloogia tabel'!$C$1:$T$1,0),FALSE)</f>
        <v>0.22000000000000008</v>
      </c>
      <c r="BF298" s="16">
        <f>VLOOKUP(BF$4,'Tüpoloogia tabel'!$C$1:$T$51,MATCH($A298,'Tüpoloogia tabel'!$C$1:$T$1,0),FALSE)</f>
        <v>1.8</v>
      </c>
      <c r="BG298" s="16">
        <f>VLOOKUP(BG$4,'Tüpoloogia tabel'!$C$1:$T$51,MATCH($A298,'Tüpoloogia tabel'!$C$1:$T$1,0),FALSE)</f>
        <v>2.2000000000000002</v>
      </c>
      <c r="BH298" s="16">
        <f>VLOOKUP(BH$4,'Tüpoloogia tabel'!$C$1:$T$51,MATCH($A298,'Tüpoloogia tabel'!$C$1:$T$1,0),FALSE)</f>
        <v>1.4600000000000004</v>
      </c>
      <c r="BI298" s="16">
        <f>VLOOKUP(BI$4,'Tüpoloogia tabel'!$C$1:$T$51,MATCH($A298,'Tüpoloogia tabel'!$C$1:$T$1,0),FALSE)</f>
        <v>1.5793333333333337</v>
      </c>
      <c r="BJ298" s="16">
        <f>VLOOKUP(BJ$4,'Tüpoloogia tabel'!$C$1:$T$51,MATCH($A298,'Tüpoloogia tabel'!$C$1:$T$1,0),FALSE)</f>
        <v>0.8</v>
      </c>
      <c r="BK298" s="16">
        <f>VLOOKUP(BK$4,'Tüpoloogia tabel'!$C$1:$T$51,MATCH($A298,'Tüpoloogia tabel'!$C$1:$T$1,0),FALSE)</f>
        <v>2.0649999999999999</v>
      </c>
      <c r="BL298" s="216">
        <f t="shared" si="350"/>
        <v>17133.274365727601</v>
      </c>
      <c r="BM298" s="1">
        <v>4</v>
      </c>
      <c r="BN298" s="1">
        <v>0</v>
      </c>
      <c r="BO298" s="1">
        <f t="shared" si="351"/>
        <v>40</v>
      </c>
      <c r="BP298" s="217">
        <f t="shared" si="352"/>
        <v>318.90645161290337</v>
      </c>
      <c r="BQ298" s="217">
        <f t="shared" ref="BQ298:BS298" si="399">BP298</f>
        <v>318.90645161290337</v>
      </c>
      <c r="BR298" s="217">
        <f t="shared" si="399"/>
        <v>318.90645161290337</v>
      </c>
      <c r="BS298" s="217">
        <f t="shared" si="399"/>
        <v>318.90645161290337</v>
      </c>
      <c r="BT298" s="217">
        <f t="shared" si="354"/>
        <v>956.71935483871016</v>
      </c>
      <c r="BU298" s="217">
        <f t="shared" si="355"/>
        <v>3225.8279069767441</v>
      </c>
      <c r="BV298" s="217">
        <f t="shared" si="356"/>
        <v>3569.1625260260889</v>
      </c>
      <c r="BW298" s="217">
        <f t="shared" si="357"/>
        <v>4716.2823145562606</v>
      </c>
      <c r="BX298" s="216">
        <f t="shared" si="358"/>
        <v>1.2093494586980083</v>
      </c>
      <c r="BY298" s="216">
        <f t="shared" si="322"/>
        <v>1458.4754471897979</v>
      </c>
      <c r="BZ298" s="216">
        <f t="shared" si="390"/>
        <v>23308.03212747366</v>
      </c>
      <c r="CA298" s="216">
        <f t="shared" si="391"/>
        <v>18591.749812917398</v>
      </c>
      <c r="CB298" s="218">
        <f t="shared" si="359"/>
        <v>3.1624639617807682</v>
      </c>
    </row>
    <row r="299" spans="1:80" x14ac:dyDescent="0.25">
      <c r="A299" s="248" t="s">
        <v>477</v>
      </c>
      <c r="B299" s="231" t="s">
        <v>827</v>
      </c>
      <c r="C299" s="231" t="s">
        <v>463</v>
      </c>
      <c r="D299" s="249">
        <v>9</v>
      </c>
      <c r="E299" s="249">
        <v>5</v>
      </c>
      <c r="F299" s="250"/>
      <c r="G299" s="15">
        <f>(VLOOKUP(G$4,'Tüpoloogia tabel'!$C$1:$T$51,MATCH($A299,'Tüpoloogia tabel'!$C$1:$T$1,0),FALSE))*D299</f>
        <v>1759.0730232558137</v>
      </c>
      <c r="H299" s="15">
        <f>(VLOOKUP(H$4,'Tüpoloogia tabel'!$C$1:$T$51,MATCH($A299,'Tüpoloogia tabel'!$C$1:$T$1,0),FALSE))*D299*E299</f>
        <v>126.31569767441862</v>
      </c>
      <c r="I299" s="15">
        <f>(VLOOKUP(I$4,'Tüpoloogia tabel'!$C$1:$T$51,MATCH($A299,'Tüpoloogia tabel'!$C$1:$T$1,0),FALSE))*D299*E299</f>
        <v>391.97848837209301</v>
      </c>
      <c r="J299" s="15">
        <f>(VLOOKUP(J$4,'Tüpoloogia tabel'!$C$1:$T$51,MATCH($A299,'Tüpoloogia tabel'!$C$1:$T$1,0),FALSE))*D299*E299</f>
        <v>8921.3577325581355</v>
      </c>
      <c r="K299" s="15">
        <f>(VLOOKUP(K$4,'Tüpoloogia tabel'!$C$1:$T$51,MATCH($A299,'Tüpoloogia tabel'!$C$1:$T$1,0),FALSE))*D299*E299</f>
        <v>7348.6014534883716</v>
      </c>
      <c r="L299" s="244">
        <f>VLOOKUP(L$4,'Tüpoloogia tabel'!$C$1:$T$51,MATCH($A299,'Tüpoloogia tabel'!$C$1:$T$1,0),FALSE)</f>
        <v>9.3023255813953494</v>
      </c>
      <c r="M299" s="228">
        <f>VLOOKUP(M$4,'Tüpoloogia tabel'!$C$1:$T$51,MATCH($A299,'Tüpoloogia tabel'!$C$1:$T$1,0),FALSE)</f>
        <v>55.813953488372093</v>
      </c>
      <c r="N299" s="228">
        <f>VLOOKUP(N$4,'Tüpoloogia tabel'!$C$1:$T$51,MATCH($A299,'Tüpoloogia tabel'!$C$1:$T$1,0),FALSE)</f>
        <v>100</v>
      </c>
      <c r="O299" s="245">
        <f>VLOOKUP(O$4,'Tüpoloogia tabel'!$C$1:$T$51,MATCH($A299,'Tüpoloogia tabel'!$C$1:$T$1,0),FALSE)</f>
        <v>0.22858037816556093</v>
      </c>
      <c r="P299" s="228">
        <f>VLOOKUP(P$4,'Tüpoloogia tabel'!$C$1:$T$51,MATCH($A299,'Tüpoloogia tabel'!$C$1:$T$1,0),FALSE)</f>
        <v>37.209302325581397</v>
      </c>
      <c r="Q299" s="335">
        <f t="shared" si="343"/>
        <v>18477.941935483876</v>
      </c>
      <c r="R299" s="336">
        <f t="shared" si="388"/>
        <v>14218.606980149696</v>
      </c>
      <c r="S299" s="14">
        <f t="shared" si="344"/>
        <v>1759.0730232558137</v>
      </c>
      <c r="T299" s="336">
        <f t="shared" si="345"/>
        <v>1759.0730232558137</v>
      </c>
      <c r="U299" s="4">
        <f t="shared" si="346"/>
        <v>35.64</v>
      </c>
      <c r="V299" s="337">
        <f t="shared" si="347"/>
        <v>4223.694955334181</v>
      </c>
      <c r="W299" s="338">
        <f t="shared" si="348"/>
        <v>4.6610552075332556</v>
      </c>
      <c r="X299" s="228">
        <f>VLOOKUP(X$4,'Tüpoloogia tabel'!$C$1:$T$51,MATCH($A299,'Tüpoloogia tabel'!$C$1:$T$1,0),FALSE)</f>
        <v>210.5</v>
      </c>
      <c r="Y299" s="228">
        <f>VLOOKUP(Y$4,'Tüpoloogia tabel'!$C$1:$T$51,MATCH($A299,'Tüpoloogia tabel'!$C$1:$T$1,0),FALSE)</f>
        <v>147.72222222222223</v>
      </c>
      <c r="Z299" s="229">
        <f>VLOOKUP(Z$4,'Tüpoloogia tabel'!$C$1:$T$51,MATCH($A299,'Tüpoloogia tabel'!$C$1:$T$1,0),FALSE)</f>
        <v>34.888888888888886</v>
      </c>
      <c r="AA299" s="235"/>
      <c r="AB299" s="235"/>
      <c r="AC299" s="15">
        <f>VLOOKUP(AC$4,'Tüpoloogia tabel'!$C$1:$T$51,MATCH($A299,'Tüpoloogia tabel'!$C$1:$T$1,0),FALSE)</f>
        <v>3.2531782945736434</v>
      </c>
      <c r="AD299" s="15">
        <f>VLOOKUP(AD$4,'Tüpoloogia tabel'!$C$1:$T$51,MATCH($A299,'Tüpoloogia tabel'!$C$1:$T$1,0),FALSE)</f>
        <v>2.5</v>
      </c>
      <c r="AE299" s="15">
        <f>VLOOKUP(AE$4,'Tüpoloogia tabel'!$C$1:$T$51,MATCH($A299,'Tüpoloogia tabel'!$C$1:$T$1,0),FALSE)</f>
        <v>2.2000000000000002</v>
      </c>
      <c r="AF299" s="15">
        <f>VLOOKUP(AF$4,'Tüpoloogia tabel'!$C$1:$T$51,MATCH($A299,'Tüpoloogia tabel'!$C$1:$T$1,0),FALSE)</f>
        <v>12.640967741935485</v>
      </c>
      <c r="AG299" s="15">
        <f>VLOOKUP(AG$4,'Tüpoloogia tabel'!$C$1:$T$51,MATCH($A299,'Tüpoloogia tabel'!$C$1:$T$1,0),FALSE)</f>
        <v>16.312473118279577</v>
      </c>
      <c r="AH299" s="15">
        <f>(VLOOKUP(AH$4,'Tüpoloogia tabel'!$C$1:$T$51,MATCH($A299,'Tüpoloogia tabel'!$C$1:$T$1,0),FALSE))*E299</f>
        <v>12.5</v>
      </c>
      <c r="AI299" s="15">
        <f>(VLOOKUP(AI$4,'Tüpoloogia tabel'!$C$1:$T$51,MATCH($A299,'Tüpoloogia tabel'!$C$1:$T$1,0),FALSE))*D299*E299</f>
        <v>21988.412790697672</v>
      </c>
      <c r="AJ299" s="15">
        <f t="shared" si="349"/>
        <v>318.90645161290337</v>
      </c>
      <c r="AK299" s="15">
        <f>VLOOKUP(AK$4,'Tüpoloogia tabel'!$C$1:$T$51,MATCH($A299,'Tüpoloogia tabel'!$C$1:$T$1,0),FALSE)</f>
        <v>1</v>
      </c>
      <c r="AL299" s="15">
        <f>VLOOKUP(AL$4,'Tüpoloogia tabel'!$C$1:$T$51,MATCH($A299,'Tüpoloogia tabel'!$C$1:$T$1,0),FALSE)</f>
        <v>0.9</v>
      </c>
      <c r="AM299" s="15">
        <f>VLOOKUP(AM$4,'Tüpoloogia tabel'!$C$1:$T$51,MATCH($A299,'Tüpoloogia tabel'!$C$1:$T$1,0),FALSE)</f>
        <v>0.7</v>
      </c>
      <c r="AN299" s="15">
        <f>VLOOKUP(AN$4,'Tüpoloogia tabel'!$C$1:$T$51,MATCH($A299,'Tüpoloogia tabel'!$C$1:$T$1,0),FALSE)</f>
        <v>0.7</v>
      </c>
      <c r="AO299" s="15">
        <f>VLOOKUP(AO$4,'Tüpoloogia tabel'!$C$1:$T$51,MATCH($A299,'Tüpoloogia tabel'!$C$1:$T$1,0),FALSE)</f>
        <v>1</v>
      </c>
      <c r="AP299" s="15">
        <f>VLOOKUP(AP$4,'Tüpoloogia tabel'!$C$1:$T$51,MATCH($A299,'Tüpoloogia tabel'!$C$1:$T$1,0),FALSE)</f>
        <v>2</v>
      </c>
      <c r="AQ299" s="15">
        <f>VLOOKUP(AQ$4,'Tüpoloogia tabel'!$C$1:$T$51,MATCH($A299,'Tüpoloogia tabel'!$C$1:$T$1,0),FALSE)</f>
        <v>2.899999999999999</v>
      </c>
      <c r="AR299" s="16">
        <f>VLOOKUP(AR$4,'Tüpoloogia tabel'!$C$1:$T$51,MATCH($A299,'Tüpoloogia tabel'!$C$1:$T$1,0),FALSE)</f>
        <v>1.17</v>
      </c>
      <c r="AS299" s="16">
        <f>VLOOKUP(AS$4,'Tüpoloogia tabel'!$C$1:$T$51,MATCH($A299,'Tüpoloogia tabel'!$C$1:$T$1,0),FALSE)</f>
        <v>0.49</v>
      </c>
      <c r="AT299" s="16">
        <f>VLOOKUP(AT$4,'Tüpoloogia tabel'!$C$1:$T$51,MATCH($A299,'Tüpoloogia tabel'!$C$1:$T$1,0),FALSE)</f>
        <v>0.49</v>
      </c>
      <c r="AU299" s="16">
        <f>VLOOKUP(AU$4,'Tüpoloogia tabel'!$C$1:$T$51,MATCH($A299,'Tüpoloogia tabel'!$C$1:$T$1,0),FALSE)</f>
        <v>0.15</v>
      </c>
      <c r="AV299" s="16">
        <f>VLOOKUP(AV$4,'Tüpoloogia tabel'!$C$1:$T$51,MATCH($A299,'Tüpoloogia tabel'!$C$1:$T$1,0),FALSE)</f>
        <v>0.5</v>
      </c>
      <c r="AW299" s="16">
        <f>VLOOKUP(AW$4,'Tüpoloogia tabel'!$C$1:$T$51,MATCH($A299,'Tüpoloogia tabel'!$C$1:$T$1,0),FALSE)</f>
        <v>0.77</v>
      </c>
      <c r="AX299" s="16">
        <f>VLOOKUP(AX$4,'Tüpoloogia tabel'!$C$1:$T$51,MATCH($A299,'Tüpoloogia tabel'!$C$1:$T$1,0),FALSE)</f>
        <v>1.03</v>
      </c>
      <c r="AY299" s="16">
        <f>VLOOKUP(AY$4,'Tüpoloogia tabel'!$C$1:$T$51,MATCH($A299,'Tüpoloogia tabel'!$C$1:$T$1,0),FALSE)</f>
        <v>7.0000000000000007E-2</v>
      </c>
      <c r="AZ299" s="16">
        <f>VLOOKUP(AZ$4,'Tüpoloogia tabel'!$C$1:$T$51,MATCH($A299,'Tüpoloogia tabel'!$C$1:$T$1,0),FALSE)</f>
        <v>3.2</v>
      </c>
      <c r="BA299" s="232">
        <f>VLOOKUP(BA$4,'Tüpoloogia tabel'!$C$1:$T$51,MATCH($A299,'Tüpoloogia tabel'!$C$1:$T$1,0),FALSE)</f>
        <v>0.25</v>
      </c>
      <c r="BB299" s="232">
        <f>VLOOKUP(BB$4,'Tüpoloogia tabel'!$C$1:$T$51,MATCH($A299,'Tüpoloogia tabel'!$C$1:$T$1,0),FALSE)</f>
        <v>0.5</v>
      </c>
      <c r="BC299" s="232">
        <f>VLOOKUP(BC$4,'Tüpoloogia tabel'!$C$1:$T$51,MATCH($A299,'Tüpoloogia tabel'!$C$1:$T$1,0),FALSE)</f>
        <v>0.35</v>
      </c>
      <c r="BD299" s="232">
        <f>VLOOKUP(BD$4,'Tüpoloogia tabel'!$C$1:$T$51,MATCH($A299,'Tüpoloogia tabel'!$C$1:$T$1,0),FALSE)</f>
        <v>0.25</v>
      </c>
      <c r="BE299" s="232">
        <f>VLOOKUP(BE$4,'Tüpoloogia tabel'!$C$1:$T$51,MATCH($A299,'Tüpoloogia tabel'!$C$1:$T$1,0),FALSE)</f>
        <v>0.22000000000000008</v>
      </c>
      <c r="BF299" s="16">
        <f>VLOOKUP(BF$4,'Tüpoloogia tabel'!$C$1:$T$51,MATCH($A299,'Tüpoloogia tabel'!$C$1:$T$1,0),FALSE)</f>
        <v>1.8</v>
      </c>
      <c r="BG299" s="16">
        <f>VLOOKUP(BG$4,'Tüpoloogia tabel'!$C$1:$T$51,MATCH($A299,'Tüpoloogia tabel'!$C$1:$T$1,0),FALSE)</f>
        <v>2.2000000000000002</v>
      </c>
      <c r="BH299" s="16">
        <f>VLOOKUP(BH$4,'Tüpoloogia tabel'!$C$1:$T$51,MATCH($A299,'Tüpoloogia tabel'!$C$1:$T$1,0),FALSE)</f>
        <v>1.4600000000000004</v>
      </c>
      <c r="BI299" s="16">
        <f>VLOOKUP(BI$4,'Tüpoloogia tabel'!$C$1:$T$51,MATCH($A299,'Tüpoloogia tabel'!$C$1:$T$1,0),FALSE)</f>
        <v>1.5793333333333337</v>
      </c>
      <c r="BJ299" s="16">
        <f>VLOOKUP(BJ$4,'Tüpoloogia tabel'!$C$1:$T$51,MATCH($A299,'Tüpoloogia tabel'!$C$1:$T$1,0),FALSE)</f>
        <v>0.8</v>
      </c>
      <c r="BK299" s="16">
        <f>VLOOKUP(BK$4,'Tüpoloogia tabel'!$C$1:$T$51,MATCH($A299,'Tüpoloogia tabel'!$C$1:$T$1,0),FALSE)</f>
        <v>2.0649999999999999</v>
      </c>
      <c r="BL299" s="216">
        <f t="shared" si="350"/>
        <v>25129.424232493941</v>
      </c>
      <c r="BM299" s="1">
        <v>4</v>
      </c>
      <c r="BN299" s="1">
        <v>0</v>
      </c>
      <c r="BO299" s="1">
        <f t="shared" si="351"/>
        <v>50</v>
      </c>
      <c r="BP299" s="217">
        <f t="shared" si="352"/>
        <v>318.90645161290337</v>
      </c>
      <c r="BQ299" s="217">
        <f t="shared" ref="BQ299:BS299" si="400">BP299</f>
        <v>318.90645161290337</v>
      </c>
      <c r="BR299" s="217">
        <f t="shared" si="400"/>
        <v>318.90645161290337</v>
      </c>
      <c r="BS299" s="217">
        <f t="shared" si="400"/>
        <v>318.90645161290337</v>
      </c>
      <c r="BT299" s="217">
        <f t="shared" si="354"/>
        <v>1275.6258064516135</v>
      </c>
      <c r="BU299" s="217">
        <f t="shared" si="355"/>
        <v>5012.2311046511632</v>
      </c>
      <c r="BV299" s="217">
        <f t="shared" si="356"/>
        <v>5567.2948245223779</v>
      </c>
      <c r="BW299" s="217">
        <f t="shared" si="357"/>
        <v>6953.4048367975874</v>
      </c>
      <c r="BX299" s="216">
        <f t="shared" si="358"/>
        <v>1.7988457741101949</v>
      </c>
      <c r="BY299" s="216">
        <f t="shared" si="322"/>
        <v>2169.4080035768952</v>
      </c>
      <c r="BZ299" s="216">
        <f t="shared" si="390"/>
        <v>34252.237072868425</v>
      </c>
      <c r="CA299" s="216">
        <f t="shared" si="391"/>
        <v>27298.832236070837</v>
      </c>
      <c r="CB299" s="218">
        <f t="shared" si="359"/>
        <v>3.7148336875871961</v>
      </c>
    </row>
    <row r="300" spans="1:80" x14ac:dyDescent="0.25">
      <c r="A300" s="248" t="s">
        <v>477</v>
      </c>
      <c r="B300" s="231" t="s">
        <v>828</v>
      </c>
      <c r="C300" s="231" t="s">
        <v>463</v>
      </c>
      <c r="D300" s="249">
        <v>10</v>
      </c>
      <c r="E300" s="249">
        <v>1</v>
      </c>
      <c r="F300" s="250"/>
      <c r="G300" s="15">
        <f>(VLOOKUP(G$4,'Tüpoloogia tabel'!$C$1:$T$51,MATCH($A300,'Tüpoloogia tabel'!$C$1:$T$1,0),FALSE))*D300</f>
        <v>1954.5255813953486</v>
      </c>
      <c r="H300" s="15">
        <f>(VLOOKUP(H$4,'Tüpoloogia tabel'!$C$1:$T$51,MATCH($A300,'Tüpoloogia tabel'!$C$1:$T$1,0),FALSE))*D300*E300</f>
        <v>28.070155038759694</v>
      </c>
      <c r="I300" s="15">
        <f>(VLOOKUP(I$4,'Tüpoloogia tabel'!$C$1:$T$51,MATCH($A300,'Tüpoloogia tabel'!$C$1:$T$1,0),FALSE))*D300*E300</f>
        <v>87.106330749354001</v>
      </c>
      <c r="J300" s="15">
        <f>(VLOOKUP(J$4,'Tüpoloogia tabel'!$C$1:$T$51,MATCH($A300,'Tüpoloogia tabel'!$C$1:$T$1,0),FALSE))*D300*E300</f>
        <v>1982.5239405684747</v>
      </c>
      <c r="K300" s="15">
        <f>(VLOOKUP(K$4,'Tüpoloogia tabel'!$C$1:$T$51,MATCH($A300,'Tüpoloogia tabel'!$C$1:$T$1,0),FALSE))*D300*E300</f>
        <v>1633.0225452196382</v>
      </c>
      <c r="L300" s="244">
        <f>VLOOKUP(L$4,'Tüpoloogia tabel'!$C$1:$T$51,MATCH($A300,'Tüpoloogia tabel'!$C$1:$T$1,0),FALSE)</f>
        <v>9.3023255813953494</v>
      </c>
      <c r="M300" s="228">
        <f>VLOOKUP(M$4,'Tüpoloogia tabel'!$C$1:$T$51,MATCH($A300,'Tüpoloogia tabel'!$C$1:$T$1,0),FALSE)</f>
        <v>55.813953488372093</v>
      </c>
      <c r="N300" s="228">
        <f>VLOOKUP(N$4,'Tüpoloogia tabel'!$C$1:$T$51,MATCH($A300,'Tüpoloogia tabel'!$C$1:$T$1,0),FALSE)</f>
        <v>100</v>
      </c>
      <c r="O300" s="245">
        <f>VLOOKUP(O$4,'Tüpoloogia tabel'!$C$1:$T$51,MATCH($A300,'Tüpoloogia tabel'!$C$1:$T$1,0),FALSE)</f>
        <v>0.22858037816556093</v>
      </c>
      <c r="P300" s="228">
        <f>VLOOKUP(P$4,'Tüpoloogia tabel'!$C$1:$T$51,MATCH($A300,'Tüpoloogia tabel'!$C$1:$T$1,0),FALSE)</f>
        <v>37.209302325581397</v>
      </c>
      <c r="Q300" s="335">
        <f t="shared" si="343"/>
        <v>840.90559139784978</v>
      </c>
      <c r="R300" s="336">
        <f t="shared" si="388"/>
        <v>609.09107331459461</v>
      </c>
      <c r="S300" s="14">
        <f t="shared" si="344"/>
        <v>1954.5255813953486</v>
      </c>
      <c r="T300" s="336">
        <f t="shared" si="345"/>
        <v>1954.5255813953486</v>
      </c>
      <c r="U300" s="4">
        <f t="shared" si="346"/>
        <v>39.6</v>
      </c>
      <c r="V300" s="337">
        <f t="shared" si="347"/>
        <v>192.21451808325517</v>
      </c>
      <c r="W300" s="338">
        <f t="shared" si="348"/>
        <v>3.0793782994086634</v>
      </c>
      <c r="X300" s="228">
        <f>VLOOKUP(X$4,'Tüpoloogia tabel'!$C$1:$T$51,MATCH($A300,'Tüpoloogia tabel'!$C$1:$T$1,0),FALSE)</f>
        <v>210.5</v>
      </c>
      <c r="Y300" s="228">
        <f>VLOOKUP(Y$4,'Tüpoloogia tabel'!$C$1:$T$51,MATCH($A300,'Tüpoloogia tabel'!$C$1:$T$1,0),FALSE)</f>
        <v>147.72222222222223</v>
      </c>
      <c r="Z300" s="229">
        <f>VLOOKUP(Z$4,'Tüpoloogia tabel'!$C$1:$T$51,MATCH($A300,'Tüpoloogia tabel'!$C$1:$T$1,0),FALSE)</f>
        <v>34.888888888888886</v>
      </c>
      <c r="AA300" s="235"/>
      <c r="AB300" s="235"/>
      <c r="AC300" s="15">
        <f>VLOOKUP(AC$4,'Tüpoloogia tabel'!$C$1:$T$51,MATCH($A300,'Tüpoloogia tabel'!$C$1:$T$1,0),FALSE)</f>
        <v>3.2531782945736434</v>
      </c>
      <c r="AD300" s="15">
        <f>VLOOKUP(AD$4,'Tüpoloogia tabel'!$C$1:$T$51,MATCH($A300,'Tüpoloogia tabel'!$C$1:$T$1,0),FALSE)</f>
        <v>2.5</v>
      </c>
      <c r="AE300" s="15">
        <f>VLOOKUP(AE$4,'Tüpoloogia tabel'!$C$1:$T$51,MATCH($A300,'Tüpoloogia tabel'!$C$1:$T$1,0),FALSE)</f>
        <v>2.2000000000000002</v>
      </c>
      <c r="AF300" s="15">
        <f>VLOOKUP(AF$4,'Tüpoloogia tabel'!$C$1:$T$51,MATCH($A300,'Tüpoloogia tabel'!$C$1:$T$1,0),FALSE)</f>
        <v>12.640967741935485</v>
      </c>
      <c r="AG300" s="15">
        <f>VLOOKUP(AG$4,'Tüpoloogia tabel'!$C$1:$T$51,MATCH($A300,'Tüpoloogia tabel'!$C$1:$T$1,0),FALSE)</f>
        <v>16.312473118279577</v>
      </c>
      <c r="AH300" s="15">
        <f>(VLOOKUP(AH$4,'Tüpoloogia tabel'!$C$1:$T$51,MATCH($A300,'Tüpoloogia tabel'!$C$1:$T$1,0),FALSE))*E300</f>
        <v>2.5</v>
      </c>
      <c r="AI300" s="15">
        <f>(VLOOKUP(AI$4,'Tüpoloogia tabel'!$C$1:$T$51,MATCH($A300,'Tüpoloogia tabel'!$C$1:$T$1,0),FALSE))*D300*E300</f>
        <v>4886.3139534883712</v>
      </c>
      <c r="AJ300" s="15">
        <f t="shared" si="349"/>
        <v>351.53139784946251</v>
      </c>
      <c r="AK300" s="15">
        <f>VLOOKUP(AK$4,'Tüpoloogia tabel'!$C$1:$T$51,MATCH($A300,'Tüpoloogia tabel'!$C$1:$T$1,0),FALSE)</f>
        <v>1</v>
      </c>
      <c r="AL300" s="15">
        <f>VLOOKUP(AL$4,'Tüpoloogia tabel'!$C$1:$T$51,MATCH($A300,'Tüpoloogia tabel'!$C$1:$T$1,0),FALSE)</f>
        <v>0.9</v>
      </c>
      <c r="AM300" s="15">
        <f>VLOOKUP(AM$4,'Tüpoloogia tabel'!$C$1:$T$51,MATCH($A300,'Tüpoloogia tabel'!$C$1:$T$1,0),FALSE)</f>
        <v>0.7</v>
      </c>
      <c r="AN300" s="15">
        <f>VLOOKUP(AN$4,'Tüpoloogia tabel'!$C$1:$T$51,MATCH($A300,'Tüpoloogia tabel'!$C$1:$T$1,0),FALSE)</f>
        <v>0.7</v>
      </c>
      <c r="AO300" s="15">
        <f>VLOOKUP(AO$4,'Tüpoloogia tabel'!$C$1:$T$51,MATCH($A300,'Tüpoloogia tabel'!$C$1:$T$1,0),FALSE)</f>
        <v>1</v>
      </c>
      <c r="AP300" s="15">
        <f>VLOOKUP(AP$4,'Tüpoloogia tabel'!$C$1:$T$51,MATCH($A300,'Tüpoloogia tabel'!$C$1:$T$1,0),FALSE)</f>
        <v>2</v>
      </c>
      <c r="AQ300" s="15">
        <f>VLOOKUP(AQ$4,'Tüpoloogia tabel'!$C$1:$T$51,MATCH($A300,'Tüpoloogia tabel'!$C$1:$T$1,0),FALSE)</f>
        <v>2.899999999999999</v>
      </c>
      <c r="AR300" s="16">
        <f>VLOOKUP(AR$4,'Tüpoloogia tabel'!$C$1:$T$51,MATCH($A300,'Tüpoloogia tabel'!$C$1:$T$1,0),FALSE)</f>
        <v>1.17</v>
      </c>
      <c r="AS300" s="16">
        <f>VLOOKUP(AS$4,'Tüpoloogia tabel'!$C$1:$T$51,MATCH($A300,'Tüpoloogia tabel'!$C$1:$T$1,0),FALSE)</f>
        <v>0.49</v>
      </c>
      <c r="AT300" s="16">
        <f>VLOOKUP(AT$4,'Tüpoloogia tabel'!$C$1:$T$51,MATCH($A300,'Tüpoloogia tabel'!$C$1:$T$1,0),FALSE)</f>
        <v>0.49</v>
      </c>
      <c r="AU300" s="16">
        <f>VLOOKUP(AU$4,'Tüpoloogia tabel'!$C$1:$T$51,MATCH($A300,'Tüpoloogia tabel'!$C$1:$T$1,0),FALSE)</f>
        <v>0.15</v>
      </c>
      <c r="AV300" s="16">
        <f>VLOOKUP(AV$4,'Tüpoloogia tabel'!$C$1:$T$51,MATCH($A300,'Tüpoloogia tabel'!$C$1:$T$1,0),FALSE)</f>
        <v>0.5</v>
      </c>
      <c r="AW300" s="16">
        <f>VLOOKUP(AW$4,'Tüpoloogia tabel'!$C$1:$T$51,MATCH($A300,'Tüpoloogia tabel'!$C$1:$T$1,0),FALSE)</f>
        <v>0.77</v>
      </c>
      <c r="AX300" s="16">
        <f>VLOOKUP(AX$4,'Tüpoloogia tabel'!$C$1:$T$51,MATCH($A300,'Tüpoloogia tabel'!$C$1:$T$1,0),FALSE)</f>
        <v>1.03</v>
      </c>
      <c r="AY300" s="16">
        <f>VLOOKUP(AY$4,'Tüpoloogia tabel'!$C$1:$T$51,MATCH($A300,'Tüpoloogia tabel'!$C$1:$T$1,0),FALSE)</f>
        <v>7.0000000000000007E-2</v>
      </c>
      <c r="AZ300" s="16">
        <f>VLOOKUP(AZ$4,'Tüpoloogia tabel'!$C$1:$T$51,MATCH($A300,'Tüpoloogia tabel'!$C$1:$T$1,0),FALSE)</f>
        <v>3.2</v>
      </c>
      <c r="BA300" s="232">
        <f>VLOOKUP(BA$4,'Tüpoloogia tabel'!$C$1:$T$51,MATCH($A300,'Tüpoloogia tabel'!$C$1:$T$1,0),FALSE)</f>
        <v>0.25</v>
      </c>
      <c r="BB300" s="232">
        <f>VLOOKUP(BB$4,'Tüpoloogia tabel'!$C$1:$T$51,MATCH($A300,'Tüpoloogia tabel'!$C$1:$T$1,0),FALSE)</f>
        <v>0.5</v>
      </c>
      <c r="BC300" s="232">
        <f>VLOOKUP(BC$4,'Tüpoloogia tabel'!$C$1:$T$51,MATCH($A300,'Tüpoloogia tabel'!$C$1:$T$1,0),FALSE)</f>
        <v>0.35</v>
      </c>
      <c r="BD300" s="232">
        <f>VLOOKUP(BD$4,'Tüpoloogia tabel'!$C$1:$T$51,MATCH($A300,'Tüpoloogia tabel'!$C$1:$T$1,0),FALSE)</f>
        <v>0.25</v>
      </c>
      <c r="BE300" s="232">
        <f>VLOOKUP(BE$4,'Tüpoloogia tabel'!$C$1:$T$51,MATCH($A300,'Tüpoloogia tabel'!$C$1:$T$1,0),FALSE)</f>
        <v>0.22000000000000008</v>
      </c>
      <c r="BF300" s="16">
        <f>VLOOKUP(BF$4,'Tüpoloogia tabel'!$C$1:$T$51,MATCH($A300,'Tüpoloogia tabel'!$C$1:$T$1,0),FALSE)</f>
        <v>1.8</v>
      </c>
      <c r="BG300" s="16">
        <f>VLOOKUP(BG$4,'Tüpoloogia tabel'!$C$1:$T$51,MATCH($A300,'Tüpoloogia tabel'!$C$1:$T$1,0),FALSE)</f>
        <v>2.2000000000000002</v>
      </c>
      <c r="BH300" s="16">
        <f>VLOOKUP(BH$4,'Tüpoloogia tabel'!$C$1:$T$51,MATCH($A300,'Tüpoloogia tabel'!$C$1:$T$1,0),FALSE)</f>
        <v>1.4600000000000004</v>
      </c>
      <c r="BI300" s="16">
        <f>VLOOKUP(BI$4,'Tüpoloogia tabel'!$C$1:$T$51,MATCH($A300,'Tüpoloogia tabel'!$C$1:$T$1,0),FALSE)</f>
        <v>1.5793333333333337</v>
      </c>
      <c r="BJ300" s="16">
        <f>VLOOKUP(BJ$4,'Tüpoloogia tabel'!$C$1:$T$51,MATCH($A300,'Tüpoloogia tabel'!$C$1:$T$1,0),FALSE)</f>
        <v>0.8</v>
      </c>
      <c r="BK300" s="16">
        <f>VLOOKUP(BK$4,'Tüpoloogia tabel'!$C$1:$T$51,MATCH($A300,'Tüpoloogia tabel'!$C$1:$T$1,0),FALSE)</f>
        <v>2.0649999999999999</v>
      </c>
      <c r="BL300" s="216">
        <f t="shared" si="350"/>
        <v>4180.7395879053374</v>
      </c>
      <c r="BM300" s="1">
        <v>4</v>
      </c>
      <c r="BN300" s="1">
        <v>0</v>
      </c>
      <c r="BO300" s="1">
        <f t="shared" si="351"/>
        <v>10</v>
      </c>
      <c r="BP300" s="217">
        <f t="shared" si="352"/>
        <v>351.53139784946251</v>
      </c>
      <c r="BQ300" s="217">
        <f t="shared" ref="BQ300:BS300" si="401">BP300</f>
        <v>351.53139784946251</v>
      </c>
      <c r="BR300" s="217">
        <f t="shared" si="401"/>
        <v>351.53139784946251</v>
      </c>
      <c r="BS300" s="217">
        <f t="shared" si="401"/>
        <v>351.53139784946251</v>
      </c>
      <c r="BT300" s="217">
        <f t="shared" si="354"/>
        <v>0</v>
      </c>
      <c r="BU300" s="217">
        <f t="shared" si="355"/>
        <v>242.76582687338501</v>
      </c>
      <c r="BV300" s="217">
        <f t="shared" si="356"/>
        <v>253.35989057910112</v>
      </c>
      <c r="BW300" s="217">
        <f t="shared" si="357"/>
        <v>676.71447359001627</v>
      </c>
      <c r="BX300" s="216">
        <f t="shared" si="358"/>
        <v>0.14199015480854343</v>
      </c>
      <c r="BY300" s="216">
        <f t="shared" si="322"/>
        <v>171.24012669910337</v>
      </c>
      <c r="BZ300" s="216">
        <f t="shared" si="390"/>
        <v>5028.6941881944567</v>
      </c>
      <c r="CA300" s="216">
        <f t="shared" si="391"/>
        <v>4351.9797146044411</v>
      </c>
      <c r="CB300" s="218">
        <f t="shared" si="359"/>
        <v>2.6649844653670161</v>
      </c>
    </row>
    <row r="301" spans="1:80" x14ac:dyDescent="0.25">
      <c r="A301" s="248" t="s">
        <v>477</v>
      </c>
      <c r="B301" s="231" t="s">
        <v>829</v>
      </c>
      <c r="C301" s="231" t="s">
        <v>463</v>
      </c>
      <c r="D301" s="249">
        <v>10</v>
      </c>
      <c r="E301" s="249">
        <v>2</v>
      </c>
      <c r="F301" s="250"/>
      <c r="G301" s="15">
        <f>(VLOOKUP(G$4,'Tüpoloogia tabel'!$C$1:$T$51,MATCH($A301,'Tüpoloogia tabel'!$C$1:$T$1,0),FALSE))*D301</f>
        <v>1954.5255813953486</v>
      </c>
      <c r="H301" s="15">
        <f>(VLOOKUP(H$4,'Tüpoloogia tabel'!$C$1:$T$51,MATCH($A301,'Tüpoloogia tabel'!$C$1:$T$1,0),FALSE))*D301*E301</f>
        <v>56.140310077519388</v>
      </c>
      <c r="I301" s="15">
        <f>(VLOOKUP(I$4,'Tüpoloogia tabel'!$C$1:$T$51,MATCH($A301,'Tüpoloogia tabel'!$C$1:$T$1,0),FALSE))*D301*E301</f>
        <v>174.212661498708</v>
      </c>
      <c r="J301" s="15">
        <f>(VLOOKUP(J$4,'Tüpoloogia tabel'!$C$1:$T$51,MATCH($A301,'Tüpoloogia tabel'!$C$1:$T$1,0),FALSE))*D301*E301</f>
        <v>3965.0478811369494</v>
      </c>
      <c r="K301" s="15">
        <f>(VLOOKUP(K$4,'Tüpoloogia tabel'!$C$1:$T$51,MATCH($A301,'Tüpoloogia tabel'!$C$1:$T$1,0),FALSE))*D301*E301</f>
        <v>3266.0450904392765</v>
      </c>
      <c r="L301" s="244">
        <f>VLOOKUP(L$4,'Tüpoloogia tabel'!$C$1:$T$51,MATCH($A301,'Tüpoloogia tabel'!$C$1:$T$1,0),FALSE)</f>
        <v>9.3023255813953494</v>
      </c>
      <c r="M301" s="228">
        <f>VLOOKUP(M$4,'Tüpoloogia tabel'!$C$1:$T$51,MATCH($A301,'Tüpoloogia tabel'!$C$1:$T$1,0),FALSE)</f>
        <v>55.813953488372093</v>
      </c>
      <c r="N301" s="228">
        <f>VLOOKUP(N$4,'Tüpoloogia tabel'!$C$1:$T$51,MATCH($A301,'Tüpoloogia tabel'!$C$1:$T$1,0),FALSE)</f>
        <v>100</v>
      </c>
      <c r="O301" s="245">
        <f>VLOOKUP(O$4,'Tüpoloogia tabel'!$C$1:$T$51,MATCH($A301,'Tüpoloogia tabel'!$C$1:$T$1,0),FALSE)</f>
        <v>0.22858037816556093</v>
      </c>
      <c r="P301" s="228">
        <f>VLOOKUP(P$4,'Tüpoloogia tabel'!$C$1:$T$51,MATCH($A301,'Tüpoloogia tabel'!$C$1:$T$1,0),FALSE)</f>
        <v>37.209302325581397</v>
      </c>
      <c r="Q301" s="335">
        <f t="shared" si="343"/>
        <v>3313.0584946236572</v>
      </c>
      <c r="R301" s="336">
        <f t="shared" si="388"/>
        <v>2516.1583310379579</v>
      </c>
      <c r="S301" s="14">
        <f t="shared" si="344"/>
        <v>1954.5255813953486</v>
      </c>
      <c r="T301" s="336">
        <f t="shared" si="345"/>
        <v>1954.5255813953486</v>
      </c>
      <c r="U301" s="4">
        <f t="shared" si="346"/>
        <v>39.6</v>
      </c>
      <c r="V301" s="337">
        <f t="shared" si="347"/>
        <v>757.30016358569958</v>
      </c>
      <c r="W301" s="338">
        <f t="shared" si="348"/>
        <v>2.8603155706088721</v>
      </c>
      <c r="X301" s="228">
        <f>VLOOKUP(X$4,'Tüpoloogia tabel'!$C$1:$T$51,MATCH($A301,'Tüpoloogia tabel'!$C$1:$T$1,0),FALSE)</f>
        <v>210.5</v>
      </c>
      <c r="Y301" s="228">
        <f>VLOOKUP(Y$4,'Tüpoloogia tabel'!$C$1:$T$51,MATCH($A301,'Tüpoloogia tabel'!$C$1:$T$1,0),FALSE)</f>
        <v>147.72222222222223</v>
      </c>
      <c r="Z301" s="229">
        <f>VLOOKUP(Z$4,'Tüpoloogia tabel'!$C$1:$T$51,MATCH($A301,'Tüpoloogia tabel'!$C$1:$T$1,0),FALSE)</f>
        <v>34.888888888888886</v>
      </c>
      <c r="AA301" s="235"/>
      <c r="AB301" s="235"/>
      <c r="AC301" s="15">
        <f>VLOOKUP(AC$4,'Tüpoloogia tabel'!$C$1:$T$51,MATCH($A301,'Tüpoloogia tabel'!$C$1:$T$1,0),FALSE)</f>
        <v>3.2531782945736434</v>
      </c>
      <c r="AD301" s="15">
        <f>VLOOKUP(AD$4,'Tüpoloogia tabel'!$C$1:$T$51,MATCH($A301,'Tüpoloogia tabel'!$C$1:$T$1,0),FALSE)</f>
        <v>2.5</v>
      </c>
      <c r="AE301" s="15">
        <f>VLOOKUP(AE$4,'Tüpoloogia tabel'!$C$1:$T$51,MATCH($A301,'Tüpoloogia tabel'!$C$1:$T$1,0),FALSE)</f>
        <v>2.2000000000000002</v>
      </c>
      <c r="AF301" s="15">
        <f>VLOOKUP(AF$4,'Tüpoloogia tabel'!$C$1:$T$51,MATCH($A301,'Tüpoloogia tabel'!$C$1:$T$1,0),FALSE)</f>
        <v>12.640967741935485</v>
      </c>
      <c r="AG301" s="15">
        <f>VLOOKUP(AG$4,'Tüpoloogia tabel'!$C$1:$T$51,MATCH($A301,'Tüpoloogia tabel'!$C$1:$T$1,0),FALSE)</f>
        <v>16.312473118279577</v>
      </c>
      <c r="AH301" s="15">
        <f>(VLOOKUP(AH$4,'Tüpoloogia tabel'!$C$1:$T$51,MATCH($A301,'Tüpoloogia tabel'!$C$1:$T$1,0),FALSE))*E301</f>
        <v>5</v>
      </c>
      <c r="AI301" s="15">
        <f>(VLOOKUP(AI$4,'Tüpoloogia tabel'!$C$1:$T$51,MATCH($A301,'Tüpoloogia tabel'!$C$1:$T$1,0),FALSE))*D301*E301</f>
        <v>9772.6279069767425</v>
      </c>
      <c r="AJ301" s="15">
        <f t="shared" si="349"/>
        <v>351.53139784946251</v>
      </c>
      <c r="AK301" s="15">
        <f>VLOOKUP(AK$4,'Tüpoloogia tabel'!$C$1:$T$51,MATCH($A301,'Tüpoloogia tabel'!$C$1:$T$1,0),FALSE)</f>
        <v>1</v>
      </c>
      <c r="AL301" s="15">
        <f>VLOOKUP(AL$4,'Tüpoloogia tabel'!$C$1:$T$51,MATCH($A301,'Tüpoloogia tabel'!$C$1:$T$1,0),FALSE)</f>
        <v>0.9</v>
      </c>
      <c r="AM301" s="15">
        <f>VLOOKUP(AM$4,'Tüpoloogia tabel'!$C$1:$T$51,MATCH($A301,'Tüpoloogia tabel'!$C$1:$T$1,0),FALSE)</f>
        <v>0.7</v>
      </c>
      <c r="AN301" s="15">
        <f>VLOOKUP(AN$4,'Tüpoloogia tabel'!$C$1:$T$51,MATCH($A301,'Tüpoloogia tabel'!$C$1:$T$1,0),FALSE)</f>
        <v>0.7</v>
      </c>
      <c r="AO301" s="15">
        <f>VLOOKUP(AO$4,'Tüpoloogia tabel'!$C$1:$T$51,MATCH($A301,'Tüpoloogia tabel'!$C$1:$T$1,0),FALSE)</f>
        <v>1</v>
      </c>
      <c r="AP301" s="15">
        <f>VLOOKUP(AP$4,'Tüpoloogia tabel'!$C$1:$T$51,MATCH($A301,'Tüpoloogia tabel'!$C$1:$T$1,0),FALSE)</f>
        <v>2</v>
      </c>
      <c r="AQ301" s="15">
        <f>VLOOKUP(AQ$4,'Tüpoloogia tabel'!$C$1:$T$51,MATCH($A301,'Tüpoloogia tabel'!$C$1:$T$1,0),FALSE)</f>
        <v>2.899999999999999</v>
      </c>
      <c r="AR301" s="16">
        <f>VLOOKUP(AR$4,'Tüpoloogia tabel'!$C$1:$T$51,MATCH($A301,'Tüpoloogia tabel'!$C$1:$T$1,0),FALSE)</f>
        <v>1.17</v>
      </c>
      <c r="AS301" s="16">
        <f>VLOOKUP(AS$4,'Tüpoloogia tabel'!$C$1:$T$51,MATCH($A301,'Tüpoloogia tabel'!$C$1:$T$1,0),FALSE)</f>
        <v>0.49</v>
      </c>
      <c r="AT301" s="16">
        <f>VLOOKUP(AT$4,'Tüpoloogia tabel'!$C$1:$T$51,MATCH($A301,'Tüpoloogia tabel'!$C$1:$T$1,0),FALSE)</f>
        <v>0.49</v>
      </c>
      <c r="AU301" s="16">
        <f>VLOOKUP(AU$4,'Tüpoloogia tabel'!$C$1:$T$51,MATCH($A301,'Tüpoloogia tabel'!$C$1:$T$1,0),FALSE)</f>
        <v>0.15</v>
      </c>
      <c r="AV301" s="16">
        <f>VLOOKUP(AV$4,'Tüpoloogia tabel'!$C$1:$T$51,MATCH($A301,'Tüpoloogia tabel'!$C$1:$T$1,0),FALSE)</f>
        <v>0.5</v>
      </c>
      <c r="AW301" s="16">
        <f>VLOOKUP(AW$4,'Tüpoloogia tabel'!$C$1:$T$51,MATCH($A301,'Tüpoloogia tabel'!$C$1:$T$1,0),FALSE)</f>
        <v>0.77</v>
      </c>
      <c r="AX301" s="16">
        <f>VLOOKUP(AX$4,'Tüpoloogia tabel'!$C$1:$T$51,MATCH($A301,'Tüpoloogia tabel'!$C$1:$T$1,0),FALSE)</f>
        <v>1.03</v>
      </c>
      <c r="AY301" s="16">
        <f>VLOOKUP(AY$4,'Tüpoloogia tabel'!$C$1:$T$51,MATCH($A301,'Tüpoloogia tabel'!$C$1:$T$1,0),FALSE)</f>
        <v>7.0000000000000007E-2</v>
      </c>
      <c r="AZ301" s="16">
        <f>VLOOKUP(AZ$4,'Tüpoloogia tabel'!$C$1:$T$51,MATCH($A301,'Tüpoloogia tabel'!$C$1:$T$1,0),FALSE)</f>
        <v>3.2</v>
      </c>
      <c r="BA301" s="232">
        <f>VLOOKUP(BA$4,'Tüpoloogia tabel'!$C$1:$T$51,MATCH($A301,'Tüpoloogia tabel'!$C$1:$T$1,0),FALSE)</f>
        <v>0.25</v>
      </c>
      <c r="BB301" s="232">
        <f>VLOOKUP(BB$4,'Tüpoloogia tabel'!$C$1:$T$51,MATCH($A301,'Tüpoloogia tabel'!$C$1:$T$1,0),FALSE)</f>
        <v>0.5</v>
      </c>
      <c r="BC301" s="232">
        <f>VLOOKUP(BC$4,'Tüpoloogia tabel'!$C$1:$T$51,MATCH($A301,'Tüpoloogia tabel'!$C$1:$T$1,0),FALSE)</f>
        <v>0.35</v>
      </c>
      <c r="BD301" s="232">
        <f>VLOOKUP(BD$4,'Tüpoloogia tabel'!$C$1:$T$51,MATCH($A301,'Tüpoloogia tabel'!$C$1:$T$1,0),FALSE)</f>
        <v>0.25</v>
      </c>
      <c r="BE301" s="232">
        <f>VLOOKUP(BE$4,'Tüpoloogia tabel'!$C$1:$T$51,MATCH($A301,'Tüpoloogia tabel'!$C$1:$T$1,0),FALSE)</f>
        <v>0.22000000000000008</v>
      </c>
      <c r="BF301" s="16">
        <f>VLOOKUP(BF$4,'Tüpoloogia tabel'!$C$1:$T$51,MATCH($A301,'Tüpoloogia tabel'!$C$1:$T$1,0),FALSE)</f>
        <v>1.8</v>
      </c>
      <c r="BG301" s="16">
        <f>VLOOKUP(BG$4,'Tüpoloogia tabel'!$C$1:$T$51,MATCH($A301,'Tüpoloogia tabel'!$C$1:$T$1,0),FALSE)</f>
        <v>2.2000000000000002</v>
      </c>
      <c r="BH301" s="16">
        <f>VLOOKUP(BH$4,'Tüpoloogia tabel'!$C$1:$T$51,MATCH($A301,'Tüpoloogia tabel'!$C$1:$T$1,0),FALSE)</f>
        <v>1.4600000000000004</v>
      </c>
      <c r="BI301" s="16">
        <f>VLOOKUP(BI$4,'Tüpoloogia tabel'!$C$1:$T$51,MATCH($A301,'Tüpoloogia tabel'!$C$1:$T$1,0),FALSE)</f>
        <v>1.5793333333333337</v>
      </c>
      <c r="BJ301" s="16">
        <f>VLOOKUP(BJ$4,'Tüpoloogia tabel'!$C$1:$T$51,MATCH($A301,'Tüpoloogia tabel'!$C$1:$T$1,0),FALSE)</f>
        <v>0.8</v>
      </c>
      <c r="BK301" s="16">
        <f>VLOOKUP(BK$4,'Tüpoloogia tabel'!$C$1:$T$51,MATCH($A301,'Tüpoloogia tabel'!$C$1:$T$1,0),FALSE)</f>
        <v>2.0649999999999999</v>
      </c>
      <c r="BL301" s="216">
        <f t="shared" si="350"/>
        <v>7161.4695720833442</v>
      </c>
      <c r="BM301" s="1">
        <v>4</v>
      </c>
      <c r="BN301" s="1">
        <v>0</v>
      </c>
      <c r="BO301" s="1">
        <f t="shared" si="351"/>
        <v>20</v>
      </c>
      <c r="BP301" s="217">
        <f t="shared" si="352"/>
        <v>351.53139784946251</v>
      </c>
      <c r="BQ301" s="217">
        <f t="shared" ref="BQ301:BS301" si="402">BP301</f>
        <v>351.53139784946251</v>
      </c>
      <c r="BR301" s="217">
        <f t="shared" si="402"/>
        <v>351.53139784946251</v>
      </c>
      <c r="BS301" s="217">
        <f t="shared" si="402"/>
        <v>351.53139784946251</v>
      </c>
      <c r="BT301" s="217">
        <f t="shared" si="354"/>
        <v>351.53139784946251</v>
      </c>
      <c r="BU301" s="217">
        <f t="shared" si="355"/>
        <v>921.06330749354004</v>
      </c>
      <c r="BV301" s="217">
        <f t="shared" si="356"/>
        <v>998.2049664869877</v>
      </c>
      <c r="BW301" s="217">
        <f t="shared" si="357"/>
        <v>1709.8792102864143</v>
      </c>
      <c r="BX301" s="216">
        <f t="shared" si="358"/>
        <v>0.39019141303844485</v>
      </c>
      <c r="BY301" s="216">
        <f t="shared" si="322"/>
        <v>470.5708441243645</v>
      </c>
      <c r="BZ301" s="216">
        <f t="shared" si="390"/>
        <v>9341.9196264941238</v>
      </c>
      <c r="CA301" s="216">
        <f t="shared" si="391"/>
        <v>7632.0404162077084</v>
      </c>
      <c r="CB301" s="218">
        <f t="shared" si="359"/>
        <v>2.3367835424406875</v>
      </c>
    </row>
    <row r="302" spans="1:80" x14ac:dyDescent="0.25">
      <c r="A302" s="248" t="s">
        <v>477</v>
      </c>
      <c r="B302" s="231" t="s">
        <v>830</v>
      </c>
      <c r="C302" s="231" t="s">
        <v>463</v>
      </c>
      <c r="D302" s="249">
        <v>10</v>
      </c>
      <c r="E302" s="249">
        <v>3</v>
      </c>
      <c r="F302" s="250"/>
      <c r="G302" s="15">
        <f>(VLOOKUP(G$4,'Tüpoloogia tabel'!$C$1:$T$51,MATCH($A302,'Tüpoloogia tabel'!$C$1:$T$1,0),FALSE))*D302</f>
        <v>1954.5255813953486</v>
      </c>
      <c r="H302" s="15">
        <f>(VLOOKUP(H$4,'Tüpoloogia tabel'!$C$1:$T$51,MATCH($A302,'Tüpoloogia tabel'!$C$1:$T$1,0),FALSE))*D302*E302</f>
        <v>84.210465116279082</v>
      </c>
      <c r="I302" s="15">
        <f>(VLOOKUP(I$4,'Tüpoloogia tabel'!$C$1:$T$51,MATCH($A302,'Tüpoloogia tabel'!$C$1:$T$1,0),FALSE))*D302*E302</f>
        <v>261.31899224806199</v>
      </c>
      <c r="J302" s="15">
        <f>(VLOOKUP(J$4,'Tüpoloogia tabel'!$C$1:$T$51,MATCH($A302,'Tüpoloogia tabel'!$C$1:$T$1,0),FALSE))*D302*E302</f>
        <v>5947.5718217054236</v>
      </c>
      <c r="K302" s="15">
        <f>(VLOOKUP(K$4,'Tüpoloogia tabel'!$C$1:$T$51,MATCH($A302,'Tüpoloogia tabel'!$C$1:$T$1,0),FALSE))*D302*E302</f>
        <v>4899.0676356589147</v>
      </c>
      <c r="L302" s="244">
        <f>VLOOKUP(L$4,'Tüpoloogia tabel'!$C$1:$T$51,MATCH($A302,'Tüpoloogia tabel'!$C$1:$T$1,0),FALSE)</f>
        <v>9.3023255813953494</v>
      </c>
      <c r="M302" s="228">
        <f>VLOOKUP(M$4,'Tüpoloogia tabel'!$C$1:$T$51,MATCH($A302,'Tüpoloogia tabel'!$C$1:$T$1,0),FALSE)</f>
        <v>55.813953488372093</v>
      </c>
      <c r="N302" s="228">
        <f>VLOOKUP(N$4,'Tüpoloogia tabel'!$C$1:$T$51,MATCH($A302,'Tüpoloogia tabel'!$C$1:$T$1,0),FALSE)</f>
        <v>100</v>
      </c>
      <c r="O302" s="245">
        <f>VLOOKUP(O$4,'Tüpoloogia tabel'!$C$1:$T$51,MATCH($A302,'Tüpoloogia tabel'!$C$1:$T$1,0),FALSE)</f>
        <v>0.22858037816556093</v>
      </c>
      <c r="P302" s="228">
        <f>VLOOKUP(P$4,'Tüpoloogia tabel'!$C$1:$T$51,MATCH($A302,'Tüpoloogia tabel'!$C$1:$T$1,0),FALSE)</f>
        <v>37.209302325581397</v>
      </c>
      <c r="Q302" s="335">
        <f t="shared" si="343"/>
        <v>7416.4587096774221</v>
      </c>
      <c r="R302" s="336">
        <f t="shared" si="388"/>
        <v>5681.6017731700886</v>
      </c>
      <c r="S302" s="14">
        <f t="shared" si="344"/>
        <v>1954.5255813953486</v>
      </c>
      <c r="T302" s="336">
        <f t="shared" si="345"/>
        <v>1954.5255813953486</v>
      </c>
      <c r="U302" s="4">
        <f t="shared" si="346"/>
        <v>39.6</v>
      </c>
      <c r="V302" s="337">
        <f t="shared" si="347"/>
        <v>1695.2569365073332</v>
      </c>
      <c r="W302" s="338">
        <f t="shared" si="348"/>
        <v>3.3352562420557255</v>
      </c>
      <c r="X302" s="228">
        <f>VLOOKUP(X$4,'Tüpoloogia tabel'!$C$1:$T$51,MATCH($A302,'Tüpoloogia tabel'!$C$1:$T$1,0),FALSE)</f>
        <v>210.5</v>
      </c>
      <c r="Y302" s="228">
        <f>VLOOKUP(Y$4,'Tüpoloogia tabel'!$C$1:$T$51,MATCH($A302,'Tüpoloogia tabel'!$C$1:$T$1,0),FALSE)</f>
        <v>147.72222222222223</v>
      </c>
      <c r="Z302" s="229">
        <f>VLOOKUP(Z$4,'Tüpoloogia tabel'!$C$1:$T$51,MATCH($A302,'Tüpoloogia tabel'!$C$1:$T$1,0),FALSE)</f>
        <v>34.888888888888886</v>
      </c>
      <c r="AA302" s="235"/>
      <c r="AB302" s="235"/>
      <c r="AC302" s="15">
        <f>VLOOKUP(AC$4,'Tüpoloogia tabel'!$C$1:$T$51,MATCH($A302,'Tüpoloogia tabel'!$C$1:$T$1,0),FALSE)</f>
        <v>3.2531782945736434</v>
      </c>
      <c r="AD302" s="15">
        <f>VLOOKUP(AD$4,'Tüpoloogia tabel'!$C$1:$T$51,MATCH($A302,'Tüpoloogia tabel'!$C$1:$T$1,0),FALSE)</f>
        <v>2.5</v>
      </c>
      <c r="AE302" s="15">
        <f>VLOOKUP(AE$4,'Tüpoloogia tabel'!$C$1:$T$51,MATCH($A302,'Tüpoloogia tabel'!$C$1:$T$1,0),FALSE)</f>
        <v>2.2000000000000002</v>
      </c>
      <c r="AF302" s="15">
        <f>VLOOKUP(AF$4,'Tüpoloogia tabel'!$C$1:$T$51,MATCH($A302,'Tüpoloogia tabel'!$C$1:$T$1,0),FALSE)</f>
        <v>12.640967741935485</v>
      </c>
      <c r="AG302" s="15">
        <f>VLOOKUP(AG$4,'Tüpoloogia tabel'!$C$1:$T$51,MATCH($A302,'Tüpoloogia tabel'!$C$1:$T$1,0),FALSE)</f>
        <v>16.312473118279577</v>
      </c>
      <c r="AH302" s="15">
        <f>(VLOOKUP(AH$4,'Tüpoloogia tabel'!$C$1:$T$51,MATCH($A302,'Tüpoloogia tabel'!$C$1:$T$1,0),FALSE))*E302</f>
        <v>7.5</v>
      </c>
      <c r="AI302" s="15">
        <f>(VLOOKUP(AI$4,'Tüpoloogia tabel'!$C$1:$T$51,MATCH($A302,'Tüpoloogia tabel'!$C$1:$T$1,0),FALSE))*D302*E302</f>
        <v>14658.941860465115</v>
      </c>
      <c r="AJ302" s="15">
        <f t="shared" si="349"/>
        <v>351.53139784946251</v>
      </c>
      <c r="AK302" s="15">
        <f>VLOOKUP(AK$4,'Tüpoloogia tabel'!$C$1:$T$51,MATCH($A302,'Tüpoloogia tabel'!$C$1:$T$1,0),FALSE)</f>
        <v>1</v>
      </c>
      <c r="AL302" s="15">
        <f>VLOOKUP(AL$4,'Tüpoloogia tabel'!$C$1:$T$51,MATCH($A302,'Tüpoloogia tabel'!$C$1:$T$1,0),FALSE)</f>
        <v>0.9</v>
      </c>
      <c r="AM302" s="15">
        <f>VLOOKUP(AM$4,'Tüpoloogia tabel'!$C$1:$T$51,MATCH($A302,'Tüpoloogia tabel'!$C$1:$T$1,0),FALSE)</f>
        <v>0.7</v>
      </c>
      <c r="AN302" s="15">
        <f>VLOOKUP(AN$4,'Tüpoloogia tabel'!$C$1:$T$51,MATCH($A302,'Tüpoloogia tabel'!$C$1:$T$1,0),FALSE)</f>
        <v>0.7</v>
      </c>
      <c r="AO302" s="15">
        <f>VLOOKUP(AO$4,'Tüpoloogia tabel'!$C$1:$T$51,MATCH($A302,'Tüpoloogia tabel'!$C$1:$T$1,0),FALSE)</f>
        <v>1</v>
      </c>
      <c r="AP302" s="15">
        <f>VLOOKUP(AP$4,'Tüpoloogia tabel'!$C$1:$T$51,MATCH($A302,'Tüpoloogia tabel'!$C$1:$T$1,0),FALSE)</f>
        <v>2</v>
      </c>
      <c r="AQ302" s="15">
        <f>VLOOKUP(AQ$4,'Tüpoloogia tabel'!$C$1:$T$51,MATCH($A302,'Tüpoloogia tabel'!$C$1:$T$1,0),FALSE)</f>
        <v>2.899999999999999</v>
      </c>
      <c r="AR302" s="16">
        <f>VLOOKUP(AR$4,'Tüpoloogia tabel'!$C$1:$T$51,MATCH($A302,'Tüpoloogia tabel'!$C$1:$T$1,0),FALSE)</f>
        <v>1.17</v>
      </c>
      <c r="AS302" s="16">
        <f>VLOOKUP(AS$4,'Tüpoloogia tabel'!$C$1:$T$51,MATCH($A302,'Tüpoloogia tabel'!$C$1:$T$1,0),FALSE)</f>
        <v>0.49</v>
      </c>
      <c r="AT302" s="16">
        <f>VLOOKUP(AT$4,'Tüpoloogia tabel'!$C$1:$T$51,MATCH($A302,'Tüpoloogia tabel'!$C$1:$T$1,0),FALSE)</f>
        <v>0.49</v>
      </c>
      <c r="AU302" s="16">
        <f>VLOOKUP(AU$4,'Tüpoloogia tabel'!$C$1:$T$51,MATCH($A302,'Tüpoloogia tabel'!$C$1:$T$1,0),FALSE)</f>
        <v>0.15</v>
      </c>
      <c r="AV302" s="16">
        <f>VLOOKUP(AV$4,'Tüpoloogia tabel'!$C$1:$T$51,MATCH($A302,'Tüpoloogia tabel'!$C$1:$T$1,0),FALSE)</f>
        <v>0.5</v>
      </c>
      <c r="AW302" s="16">
        <f>VLOOKUP(AW$4,'Tüpoloogia tabel'!$C$1:$T$51,MATCH($A302,'Tüpoloogia tabel'!$C$1:$T$1,0),FALSE)</f>
        <v>0.77</v>
      </c>
      <c r="AX302" s="16">
        <f>VLOOKUP(AX$4,'Tüpoloogia tabel'!$C$1:$T$51,MATCH($A302,'Tüpoloogia tabel'!$C$1:$T$1,0),FALSE)</f>
        <v>1.03</v>
      </c>
      <c r="AY302" s="16">
        <f>VLOOKUP(AY$4,'Tüpoloogia tabel'!$C$1:$T$51,MATCH($A302,'Tüpoloogia tabel'!$C$1:$T$1,0),FALSE)</f>
        <v>7.0000000000000007E-2</v>
      </c>
      <c r="AZ302" s="16">
        <f>VLOOKUP(AZ$4,'Tüpoloogia tabel'!$C$1:$T$51,MATCH($A302,'Tüpoloogia tabel'!$C$1:$T$1,0),FALSE)</f>
        <v>3.2</v>
      </c>
      <c r="BA302" s="232">
        <f>VLOOKUP(BA$4,'Tüpoloogia tabel'!$C$1:$T$51,MATCH($A302,'Tüpoloogia tabel'!$C$1:$T$1,0),FALSE)</f>
        <v>0.25</v>
      </c>
      <c r="BB302" s="232">
        <f>VLOOKUP(BB$4,'Tüpoloogia tabel'!$C$1:$T$51,MATCH($A302,'Tüpoloogia tabel'!$C$1:$T$1,0),FALSE)</f>
        <v>0.5</v>
      </c>
      <c r="BC302" s="232">
        <f>VLOOKUP(BC$4,'Tüpoloogia tabel'!$C$1:$T$51,MATCH($A302,'Tüpoloogia tabel'!$C$1:$T$1,0),FALSE)</f>
        <v>0.35</v>
      </c>
      <c r="BD302" s="232">
        <f>VLOOKUP(BD$4,'Tüpoloogia tabel'!$C$1:$T$51,MATCH($A302,'Tüpoloogia tabel'!$C$1:$T$1,0),FALSE)</f>
        <v>0.25</v>
      </c>
      <c r="BE302" s="232">
        <f>VLOOKUP(BE$4,'Tüpoloogia tabel'!$C$1:$T$51,MATCH($A302,'Tüpoloogia tabel'!$C$1:$T$1,0),FALSE)</f>
        <v>0.22000000000000008</v>
      </c>
      <c r="BF302" s="16">
        <f>VLOOKUP(BF$4,'Tüpoloogia tabel'!$C$1:$T$51,MATCH($A302,'Tüpoloogia tabel'!$C$1:$T$1,0),FALSE)</f>
        <v>1.8</v>
      </c>
      <c r="BG302" s="16">
        <f>VLOOKUP(BG$4,'Tüpoloogia tabel'!$C$1:$T$51,MATCH($A302,'Tüpoloogia tabel'!$C$1:$T$1,0),FALSE)</f>
        <v>2.2000000000000002</v>
      </c>
      <c r="BH302" s="16">
        <f>VLOOKUP(BH$4,'Tüpoloogia tabel'!$C$1:$T$51,MATCH($A302,'Tüpoloogia tabel'!$C$1:$T$1,0),FALSE)</f>
        <v>1.4600000000000004</v>
      </c>
      <c r="BI302" s="16">
        <f>VLOOKUP(BI$4,'Tüpoloogia tabel'!$C$1:$T$51,MATCH($A302,'Tüpoloogia tabel'!$C$1:$T$1,0),FALSE)</f>
        <v>1.5793333333333337</v>
      </c>
      <c r="BJ302" s="16">
        <f>VLOOKUP(BJ$4,'Tüpoloogia tabel'!$C$1:$T$51,MATCH($A302,'Tüpoloogia tabel'!$C$1:$T$1,0),FALSE)</f>
        <v>0.8</v>
      </c>
      <c r="BK302" s="16">
        <f>VLOOKUP(BK$4,'Tüpoloogia tabel'!$C$1:$T$51,MATCH($A302,'Tüpoloogia tabel'!$C$1:$T$1,0),FALSE)</f>
        <v>2.0649999999999999</v>
      </c>
      <c r="BL302" s="216">
        <f t="shared" si="350"/>
        <v>12109.030882766578</v>
      </c>
      <c r="BM302" s="1">
        <v>4</v>
      </c>
      <c r="BN302" s="1">
        <v>0</v>
      </c>
      <c r="BO302" s="1">
        <f t="shared" si="351"/>
        <v>30</v>
      </c>
      <c r="BP302" s="217">
        <f t="shared" si="352"/>
        <v>351.53139784946251</v>
      </c>
      <c r="BQ302" s="217">
        <f t="shared" ref="BQ302:BS302" si="403">BP302</f>
        <v>351.53139784946251</v>
      </c>
      <c r="BR302" s="217">
        <f t="shared" si="403"/>
        <v>351.53139784946251</v>
      </c>
      <c r="BS302" s="217">
        <f t="shared" si="403"/>
        <v>351.53139784946251</v>
      </c>
      <c r="BT302" s="217">
        <f t="shared" si="354"/>
        <v>703.06279569892502</v>
      </c>
      <c r="BU302" s="217">
        <f t="shared" si="355"/>
        <v>2034.8924418604652</v>
      </c>
      <c r="BV302" s="217">
        <f t="shared" si="356"/>
        <v>2234.5352277236598</v>
      </c>
      <c r="BW302" s="217">
        <f t="shared" si="357"/>
        <v>3226.0455133150003</v>
      </c>
      <c r="BX302" s="216">
        <f t="shared" si="358"/>
        <v>0.83297638142869068</v>
      </c>
      <c r="BY302" s="216">
        <f t="shared" si="322"/>
        <v>1004.5695160030009</v>
      </c>
      <c r="BZ302" s="216">
        <f t="shared" si="390"/>
        <v>16339.645912084579</v>
      </c>
      <c r="CA302" s="216">
        <f t="shared" si="391"/>
        <v>13113.600398769579</v>
      </c>
      <c r="CB302" s="218">
        <f t="shared" si="359"/>
        <v>2.6767543079665659</v>
      </c>
    </row>
    <row r="303" spans="1:80" x14ac:dyDescent="0.25">
      <c r="A303" s="248" t="s">
        <v>477</v>
      </c>
      <c r="B303" s="231" t="s">
        <v>831</v>
      </c>
      <c r="C303" s="231" t="s">
        <v>463</v>
      </c>
      <c r="D303" s="249">
        <v>10</v>
      </c>
      <c r="E303" s="249">
        <v>4</v>
      </c>
      <c r="F303" s="250"/>
      <c r="G303" s="15">
        <f>(VLOOKUP(G$4,'Tüpoloogia tabel'!$C$1:$T$51,MATCH($A303,'Tüpoloogia tabel'!$C$1:$T$1,0),FALSE))*D303</f>
        <v>1954.5255813953486</v>
      </c>
      <c r="H303" s="15">
        <f>(VLOOKUP(H$4,'Tüpoloogia tabel'!$C$1:$T$51,MATCH($A303,'Tüpoloogia tabel'!$C$1:$T$1,0),FALSE))*D303*E303</f>
        <v>112.28062015503878</v>
      </c>
      <c r="I303" s="15">
        <f>(VLOOKUP(I$4,'Tüpoloogia tabel'!$C$1:$T$51,MATCH($A303,'Tüpoloogia tabel'!$C$1:$T$1,0),FALSE))*D303*E303</f>
        <v>348.425322997416</v>
      </c>
      <c r="J303" s="15">
        <f>(VLOOKUP(J$4,'Tüpoloogia tabel'!$C$1:$T$51,MATCH($A303,'Tüpoloogia tabel'!$C$1:$T$1,0),FALSE))*D303*E303</f>
        <v>7930.0957622738988</v>
      </c>
      <c r="K303" s="15">
        <f>(VLOOKUP(K$4,'Tüpoloogia tabel'!$C$1:$T$51,MATCH($A303,'Tüpoloogia tabel'!$C$1:$T$1,0),FALSE))*D303*E303</f>
        <v>6532.0901808785529</v>
      </c>
      <c r="L303" s="244">
        <f>VLOOKUP(L$4,'Tüpoloogia tabel'!$C$1:$T$51,MATCH($A303,'Tüpoloogia tabel'!$C$1:$T$1,0),FALSE)</f>
        <v>9.3023255813953494</v>
      </c>
      <c r="M303" s="228">
        <f>VLOOKUP(M$4,'Tüpoloogia tabel'!$C$1:$T$51,MATCH($A303,'Tüpoloogia tabel'!$C$1:$T$1,0),FALSE)</f>
        <v>55.813953488372093</v>
      </c>
      <c r="N303" s="228">
        <f>VLOOKUP(N$4,'Tüpoloogia tabel'!$C$1:$T$51,MATCH($A303,'Tüpoloogia tabel'!$C$1:$T$1,0),FALSE)</f>
        <v>100</v>
      </c>
      <c r="O303" s="245">
        <f>VLOOKUP(O$4,'Tüpoloogia tabel'!$C$1:$T$51,MATCH($A303,'Tüpoloogia tabel'!$C$1:$T$1,0),FALSE)</f>
        <v>0.22858037816556093</v>
      </c>
      <c r="P303" s="228">
        <f>VLOOKUP(P$4,'Tüpoloogia tabel'!$C$1:$T$51,MATCH($A303,'Tüpoloogia tabel'!$C$1:$T$1,0),FALSE)</f>
        <v>37.209302325581397</v>
      </c>
      <c r="Q303" s="335">
        <f t="shared" si="343"/>
        <v>13151.106236559146</v>
      </c>
      <c r="R303" s="336">
        <f t="shared" si="388"/>
        <v>10105.421399710989</v>
      </c>
      <c r="S303" s="14">
        <f t="shared" si="344"/>
        <v>1954.5255813953486</v>
      </c>
      <c r="T303" s="336">
        <f t="shared" si="345"/>
        <v>1954.5255813953486</v>
      </c>
      <c r="U303" s="4">
        <f t="shared" si="346"/>
        <v>39.6</v>
      </c>
      <c r="V303" s="337">
        <f t="shared" si="347"/>
        <v>3006.0848368481566</v>
      </c>
      <c r="W303" s="338">
        <f t="shared" si="348"/>
        <v>3.9601352579667464</v>
      </c>
      <c r="X303" s="228">
        <f>VLOOKUP(X$4,'Tüpoloogia tabel'!$C$1:$T$51,MATCH($A303,'Tüpoloogia tabel'!$C$1:$T$1,0),FALSE)</f>
        <v>210.5</v>
      </c>
      <c r="Y303" s="228">
        <f>VLOOKUP(Y$4,'Tüpoloogia tabel'!$C$1:$T$51,MATCH($A303,'Tüpoloogia tabel'!$C$1:$T$1,0),FALSE)</f>
        <v>147.72222222222223</v>
      </c>
      <c r="Z303" s="229">
        <f>VLOOKUP(Z$4,'Tüpoloogia tabel'!$C$1:$T$51,MATCH($A303,'Tüpoloogia tabel'!$C$1:$T$1,0),FALSE)</f>
        <v>34.888888888888886</v>
      </c>
      <c r="AA303" s="235"/>
      <c r="AB303" s="235"/>
      <c r="AC303" s="15">
        <f>VLOOKUP(AC$4,'Tüpoloogia tabel'!$C$1:$T$51,MATCH($A303,'Tüpoloogia tabel'!$C$1:$T$1,0),FALSE)</f>
        <v>3.2531782945736434</v>
      </c>
      <c r="AD303" s="15">
        <f>VLOOKUP(AD$4,'Tüpoloogia tabel'!$C$1:$T$51,MATCH($A303,'Tüpoloogia tabel'!$C$1:$T$1,0),FALSE)</f>
        <v>2.5</v>
      </c>
      <c r="AE303" s="15">
        <f>VLOOKUP(AE$4,'Tüpoloogia tabel'!$C$1:$T$51,MATCH($A303,'Tüpoloogia tabel'!$C$1:$T$1,0),FALSE)</f>
        <v>2.2000000000000002</v>
      </c>
      <c r="AF303" s="15">
        <f>VLOOKUP(AF$4,'Tüpoloogia tabel'!$C$1:$T$51,MATCH($A303,'Tüpoloogia tabel'!$C$1:$T$1,0),FALSE)</f>
        <v>12.640967741935485</v>
      </c>
      <c r="AG303" s="15">
        <f>VLOOKUP(AG$4,'Tüpoloogia tabel'!$C$1:$T$51,MATCH($A303,'Tüpoloogia tabel'!$C$1:$T$1,0),FALSE)</f>
        <v>16.312473118279577</v>
      </c>
      <c r="AH303" s="15">
        <f>(VLOOKUP(AH$4,'Tüpoloogia tabel'!$C$1:$T$51,MATCH($A303,'Tüpoloogia tabel'!$C$1:$T$1,0),FALSE))*E303</f>
        <v>10</v>
      </c>
      <c r="AI303" s="15">
        <f>(VLOOKUP(AI$4,'Tüpoloogia tabel'!$C$1:$T$51,MATCH($A303,'Tüpoloogia tabel'!$C$1:$T$1,0),FALSE))*D303*E303</f>
        <v>19545.255813953485</v>
      </c>
      <c r="AJ303" s="15">
        <f t="shared" si="349"/>
        <v>351.53139784946251</v>
      </c>
      <c r="AK303" s="15">
        <f>VLOOKUP(AK$4,'Tüpoloogia tabel'!$C$1:$T$51,MATCH($A303,'Tüpoloogia tabel'!$C$1:$T$1,0),FALSE)</f>
        <v>1</v>
      </c>
      <c r="AL303" s="15">
        <f>VLOOKUP(AL$4,'Tüpoloogia tabel'!$C$1:$T$51,MATCH($A303,'Tüpoloogia tabel'!$C$1:$T$1,0),FALSE)</f>
        <v>0.9</v>
      </c>
      <c r="AM303" s="15">
        <f>VLOOKUP(AM$4,'Tüpoloogia tabel'!$C$1:$T$51,MATCH($A303,'Tüpoloogia tabel'!$C$1:$T$1,0),FALSE)</f>
        <v>0.7</v>
      </c>
      <c r="AN303" s="15">
        <f>VLOOKUP(AN$4,'Tüpoloogia tabel'!$C$1:$T$51,MATCH($A303,'Tüpoloogia tabel'!$C$1:$T$1,0),FALSE)</f>
        <v>0.7</v>
      </c>
      <c r="AO303" s="15">
        <f>VLOOKUP(AO$4,'Tüpoloogia tabel'!$C$1:$T$51,MATCH($A303,'Tüpoloogia tabel'!$C$1:$T$1,0),FALSE)</f>
        <v>1</v>
      </c>
      <c r="AP303" s="15">
        <f>VLOOKUP(AP$4,'Tüpoloogia tabel'!$C$1:$T$51,MATCH($A303,'Tüpoloogia tabel'!$C$1:$T$1,0),FALSE)</f>
        <v>2</v>
      </c>
      <c r="AQ303" s="15">
        <f>VLOOKUP(AQ$4,'Tüpoloogia tabel'!$C$1:$T$51,MATCH($A303,'Tüpoloogia tabel'!$C$1:$T$1,0),FALSE)</f>
        <v>2.899999999999999</v>
      </c>
      <c r="AR303" s="16">
        <f>VLOOKUP(AR$4,'Tüpoloogia tabel'!$C$1:$T$51,MATCH($A303,'Tüpoloogia tabel'!$C$1:$T$1,0),FALSE)</f>
        <v>1.17</v>
      </c>
      <c r="AS303" s="16">
        <f>VLOOKUP(AS$4,'Tüpoloogia tabel'!$C$1:$T$51,MATCH($A303,'Tüpoloogia tabel'!$C$1:$T$1,0),FALSE)</f>
        <v>0.49</v>
      </c>
      <c r="AT303" s="16">
        <f>VLOOKUP(AT$4,'Tüpoloogia tabel'!$C$1:$T$51,MATCH($A303,'Tüpoloogia tabel'!$C$1:$T$1,0),FALSE)</f>
        <v>0.49</v>
      </c>
      <c r="AU303" s="16">
        <f>VLOOKUP(AU$4,'Tüpoloogia tabel'!$C$1:$T$51,MATCH($A303,'Tüpoloogia tabel'!$C$1:$T$1,0),FALSE)</f>
        <v>0.15</v>
      </c>
      <c r="AV303" s="16">
        <f>VLOOKUP(AV$4,'Tüpoloogia tabel'!$C$1:$T$51,MATCH($A303,'Tüpoloogia tabel'!$C$1:$T$1,0),FALSE)</f>
        <v>0.5</v>
      </c>
      <c r="AW303" s="16">
        <f>VLOOKUP(AW$4,'Tüpoloogia tabel'!$C$1:$T$51,MATCH($A303,'Tüpoloogia tabel'!$C$1:$T$1,0),FALSE)</f>
        <v>0.77</v>
      </c>
      <c r="AX303" s="16">
        <f>VLOOKUP(AX$4,'Tüpoloogia tabel'!$C$1:$T$51,MATCH($A303,'Tüpoloogia tabel'!$C$1:$T$1,0),FALSE)</f>
        <v>1.03</v>
      </c>
      <c r="AY303" s="16">
        <f>VLOOKUP(AY$4,'Tüpoloogia tabel'!$C$1:$T$51,MATCH($A303,'Tüpoloogia tabel'!$C$1:$T$1,0),FALSE)</f>
        <v>7.0000000000000007E-2</v>
      </c>
      <c r="AZ303" s="16">
        <f>VLOOKUP(AZ$4,'Tüpoloogia tabel'!$C$1:$T$51,MATCH($A303,'Tüpoloogia tabel'!$C$1:$T$1,0),FALSE)</f>
        <v>3.2</v>
      </c>
      <c r="BA303" s="232">
        <f>VLOOKUP(BA$4,'Tüpoloogia tabel'!$C$1:$T$51,MATCH($A303,'Tüpoloogia tabel'!$C$1:$T$1,0),FALSE)</f>
        <v>0.25</v>
      </c>
      <c r="BB303" s="232">
        <f>VLOOKUP(BB$4,'Tüpoloogia tabel'!$C$1:$T$51,MATCH($A303,'Tüpoloogia tabel'!$C$1:$T$1,0),FALSE)</f>
        <v>0.5</v>
      </c>
      <c r="BC303" s="232">
        <f>VLOOKUP(BC$4,'Tüpoloogia tabel'!$C$1:$T$51,MATCH($A303,'Tüpoloogia tabel'!$C$1:$T$1,0),FALSE)</f>
        <v>0.35</v>
      </c>
      <c r="BD303" s="232">
        <f>VLOOKUP(BD$4,'Tüpoloogia tabel'!$C$1:$T$51,MATCH($A303,'Tüpoloogia tabel'!$C$1:$T$1,0),FALSE)</f>
        <v>0.25</v>
      </c>
      <c r="BE303" s="232">
        <f>VLOOKUP(BE$4,'Tüpoloogia tabel'!$C$1:$T$51,MATCH($A303,'Tüpoloogia tabel'!$C$1:$T$1,0),FALSE)</f>
        <v>0.22000000000000008</v>
      </c>
      <c r="BF303" s="16">
        <f>VLOOKUP(BF$4,'Tüpoloogia tabel'!$C$1:$T$51,MATCH($A303,'Tüpoloogia tabel'!$C$1:$T$1,0),FALSE)</f>
        <v>1.8</v>
      </c>
      <c r="BG303" s="16">
        <f>VLOOKUP(BG$4,'Tüpoloogia tabel'!$C$1:$T$51,MATCH($A303,'Tüpoloogia tabel'!$C$1:$T$1,0),FALSE)</f>
        <v>2.2000000000000002</v>
      </c>
      <c r="BH303" s="16">
        <f>VLOOKUP(BH$4,'Tüpoloogia tabel'!$C$1:$T$51,MATCH($A303,'Tüpoloogia tabel'!$C$1:$T$1,0),FALSE)</f>
        <v>1.4600000000000004</v>
      </c>
      <c r="BI303" s="16">
        <f>VLOOKUP(BI$4,'Tüpoloogia tabel'!$C$1:$T$51,MATCH($A303,'Tüpoloogia tabel'!$C$1:$T$1,0),FALSE)</f>
        <v>1.5793333333333337</v>
      </c>
      <c r="BJ303" s="16">
        <f>VLOOKUP(BJ$4,'Tüpoloogia tabel'!$C$1:$T$51,MATCH($A303,'Tüpoloogia tabel'!$C$1:$T$1,0),FALSE)</f>
        <v>0.8</v>
      </c>
      <c r="BK303" s="16">
        <f>VLOOKUP(BK$4,'Tüpoloogia tabel'!$C$1:$T$51,MATCH($A303,'Tüpoloogia tabel'!$C$1:$T$1,0),FALSE)</f>
        <v>2.0649999999999999</v>
      </c>
      <c r="BL303" s="216">
        <f t="shared" si="350"/>
        <v>19023.423519955042</v>
      </c>
      <c r="BM303" s="1">
        <v>4</v>
      </c>
      <c r="BN303" s="1">
        <v>0</v>
      </c>
      <c r="BO303" s="1">
        <f t="shared" si="351"/>
        <v>40</v>
      </c>
      <c r="BP303" s="217">
        <f t="shared" si="352"/>
        <v>351.53139784946251</v>
      </c>
      <c r="BQ303" s="217">
        <f t="shared" ref="BQ303:BS303" si="404">BP303</f>
        <v>351.53139784946251</v>
      </c>
      <c r="BR303" s="217">
        <f t="shared" si="404"/>
        <v>351.53139784946251</v>
      </c>
      <c r="BS303" s="217">
        <f t="shared" si="404"/>
        <v>351.53139784946251</v>
      </c>
      <c r="BT303" s="217">
        <f t="shared" si="354"/>
        <v>1054.5941935483875</v>
      </c>
      <c r="BU303" s="217">
        <f t="shared" si="355"/>
        <v>3584.2532299741601</v>
      </c>
      <c r="BV303" s="217">
        <f t="shared" si="356"/>
        <v>3962.3506742891177</v>
      </c>
      <c r="BW303" s="217">
        <f t="shared" si="357"/>
        <v>5225.2133826757745</v>
      </c>
      <c r="BX303" s="216">
        <f t="shared" si="358"/>
        <v>1.3427228282626216</v>
      </c>
      <c r="BY303" s="216">
        <f t="shared" si="322"/>
        <v>1619.3237308847215</v>
      </c>
      <c r="BZ303" s="216">
        <f t="shared" si="390"/>
        <v>25867.96063351554</v>
      </c>
      <c r="CA303" s="216">
        <f t="shared" si="391"/>
        <v>20642.747250839762</v>
      </c>
      <c r="CB303" s="218">
        <f t="shared" si="359"/>
        <v>3.1602054900080017</v>
      </c>
    </row>
    <row r="304" spans="1:80" s="220" customFormat="1" ht="15.75" thickBot="1" x14ac:dyDescent="0.3">
      <c r="A304" s="251" t="s">
        <v>477</v>
      </c>
      <c r="B304" s="241" t="s">
        <v>832</v>
      </c>
      <c r="C304" s="241" t="s">
        <v>463</v>
      </c>
      <c r="D304" s="252">
        <v>10</v>
      </c>
      <c r="E304" s="252">
        <v>5</v>
      </c>
      <c r="F304" s="253"/>
      <c r="G304" s="221">
        <f>(VLOOKUP(G$4,'Tüpoloogia tabel'!$C$1:$T$51,MATCH($A304,'Tüpoloogia tabel'!$C$1:$T$1,0),FALSE))*D304</f>
        <v>1954.5255813953486</v>
      </c>
      <c r="H304" s="221">
        <f>(VLOOKUP(H$4,'Tüpoloogia tabel'!$C$1:$T$51,MATCH($A304,'Tüpoloogia tabel'!$C$1:$T$1,0),FALSE))*D304*E304</f>
        <v>140.35077519379848</v>
      </c>
      <c r="I304" s="221">
        <f>(VLOOKUP(I$4,'Tüpoloogia tabel'!$C$1:$T$51,MATCH($A304,'Tüpoloogia tabel'!$C$1:$T$1,0),FALSE))*D304*E304</f>
        <v>435.53165374677002</v>
      </c>
      <c r="J304" s="221">
        <f>(VLOOKUP(J$4,'Tüpoloogia tabel'!$C$1:$T$51,MATCH($A304,'Tüpoloogia tabel'!$C$1:$T$1,0),FALSE))*D304*E304</f>
        <v>9912.619702842374</v>
      </c>
      <c r="K304" s="221">
        <f>(VLOOKUP(K$4,'Tüpoloogia tabel'!$C$1:$T$51,MATCH($A304,'Tüpoloogia tabel'!$C$1:$T$1,0),FALSE))*D304*E304</f>
        <v>8165.1127260981912</v>
      </c>
      <c r="L304" s="246">
        <f>VLOOKUP(L$4,'Tüpoloogia tabel'!$C$1:$T$51,MATCH($A304,'Tüpoloogia tabel'!$C$1:$T$1,0),FALSE)</f>
        <v>9.3023255813953494</v>
      </c>
      <c r="M304" s="226">
        <f>VLOOKUP(M$4,'Tüpoloogia tabel'!$C$1:$T$51,MATCH($A304,'Tüpoloogia tabel'!$C$1:$T$1,0),FALSE)</f>
        <v>55.813953488372093</v>
      </c>
      <c r="N304" s="226">
        <f>VLOOKUP(N$4,'Tüpoloogia tabel'!$C$1:$T$51,MATCH($A304,'Tüpoloogia tabel'!$C$1:$T$1,0),FALSE)</f>
        <v>100</v>
      </c>
      <c r="O304" s="242">
        <f>VLOOKUP(O$4,'Tüpoloogia tabel'!$C$1:$T$51,MATCH($A304,'Tüpoloogia tabel'!$C$1:$T$1,0),FALSE)</f>
        <v>0.22858037816556093</v>
      </c>
      <c r="P304" s="226">
        <f>VLOOKUP(P$4,'Tüpoloogia tabel'!$C$1:$T$51,MATCH($A304,'Tüpoloogia tabel'!$C$1:$T$1,0),FALSE)</f>
        <v>37.209302325581397</v>
      </c>
      <c r="Q304" s="339">
        <f t="shared" si="343"/>
        <v>20517.001075268821</v>
      </c>
      <c r="R304" s="341">
        <f t="shared" si="388"/>
        <v>15787.617210660655</v>
      </c>
      <c r="S304" s="340">
        <f t="shared" si="344"/>
        <v>1954.5255813953486</v>
      </c>
      <c r="T304" s="341">
        <f t="shared" si="345"/>
        <v>1954.5255813953486</v>
      </c>
      <c r="U304" s="342">
        <f t="shared" si="346"/>
        <v>39.6</v>
      </c>
      <c r="V304" s="343">
        <f t="shared" si="347"/>
        <v>4689.7838646081673</v>
      </c>
      <c r="W304" s="344">
        <f t="shared" si="348"/>
        <v>4.6565159888222016</v>
      </c>
      <c r="X304" s="226">
        <f>VLOOKUP(X$4,'Tüpoloogia tabel'!$C$1:$T$51,MATCH($A304,'Tüpoloogia tabel'!$C$1:$T$1,0),FALSE)</f>
        <v>210.5</v>
      </c>
      <c r="Y304" s="226">
        <f>VLOOKUP(Y$4,'Tüpoloogia tabel'!$C$1:$T$51,MATCH($A304,'Tüpoloogia tabel'!$C$1:$T$1,0),FALSE)</f>
        <v>147.72222222222223</v>
      </c>
      <c r="Z304" s="230">
        <f>VLOOKUP(Z$4,'Tüpoloogia tabel'!$C$1:$T$51,MATCH($A304,'Tüpoloogia tabel'!$C$1:$T$1,0),FALSE)</f>
        <v>34.888888888888886</v>
      </c>
      <c r="AA304" s="236"/>
      <c r="AB304" s="236"/>
      <c r="AC304" s="221">
        <f>VLOOKUP(AC$4,'Tüpoloogia tabel'!$C$1:$T$51,MATCH($A304,'Tüpoloogia tabel'!$C$1:$T$1,0),FALSE)</f>
        <v>3.2531782945736434</v>
      </c>
      <c r="AD304" s="221">
        <f>VLOOKUP(AD$4,'Tüpoloogia tabel'!$C$1:$T$51,MATCH($A304,'Tüpoloogia tabel'!$C$1:$T$1,0),FALSE)</f>
        <v>2.5</v>
      </c>
      <c r="AE304" s="221">
        <f>VLOOKUP(AE$4,'Tüpoloogia tabel'!$C$1:$T$51,MATCH($A304,'Tüpoloogia tabel'!$C$1:$T$1,0),FALSE)</f>
        <v>2.2000000000000002</v>
      </c>
      <c r="AF304" s="221">
        <f>VLOOKUP(AF$4,'Tüpoloogia tabel'!$C$1:$T$51,MATCH($A304,'Tüpoloogia tabel'!$C$1:$T$1,0),FALSE)</f>
        <v>12.640967741935485</v>
      </c>
      <c r="AG304" s="221">
        <f>VLOOKUP(AG$4,'Tüpoloogia tabel'!$C$1:$T$51,MATCH($A304,'Tüpoloogia tabel'!$C$1:$T$1,0),FALSE)</f>
        <v>16.312473118279577</v>
      </c>
      <c r="AH304" s="221">
        <f>(VLOOKUP(AH$4,'Tüpoloogia tabel'!$C$1:$T$51,MATCH($A304,'Tüpoloogia tabel'!$C$1:$T$1,0),FALSE))*E304</f>
        <v>12.5</v>
      </c>
      <c r="AI304" s="221">
        <f>(VLOOKUP(AI$4,'Tüpoloogia tabel'!$C$1:$T$51,MATCH($A304,'Tüpoloogia tabel'!$C$1:$T$1,0),FALSE))*D304*E304</f>
        <v>24431.569767441855</v>
      </c>
      <c r="AJ304" s="221">
        <f t="shared" si="349"/>
        <v>351.53139784946251</v>
      </c>
      <c r="AK304" s="221">
        <f>VLOOKUP(AK$4,'Tüpoloogia tabel'!$C$1:$T$51,MATCH($A304,'Tüpoloogia tabel'!$C$1:$T$1,0),FALSE)</f>
        <v>1</v>
      </c>
      <c r="AL304" s="221">
        <f>VLOOKUP(AL$4,'Tüpoloogia tabel'!$C$1:$T$51,MATCH($A304,'Tüpoloogia tabel'!$C$1:$T$1,0),FALSE)</f>
        <v>0.9</v>
      </c>
      <c r="AM304" s="221">
        <f>VLOOKUP(AM$4,'Tüpoloogia tabel'!$C$1:$T$51,MATCH($A304,'Tüpoloogia tabel'!$C$1:$T$1,0),FALSE)</f>
        <v>0.7</v>
      </c>
      <c r="AN304" s="221">
        <f>VLOOKUP(AN$4,'Tüpoloogia tabel'!$C$1:$T$51,MATCH($A304,'Tüpoloogia tabel'!$C$1:$T$1,0),FALSE)</f>
        <v>0.7</v>
      </c>
      <c r="AO304" s="221">
        <f>VLOOKUP(AO$4,'Tüpoloogia tabel'!$C$1:$T$51,MATCH($A304,'Tüpoloogia tabel'!$C$1:$T$1,0),FALSE)</f>
        <v>1</v>
      </c>
      <c r="AP304" s="221">
        <f>VLOOKUP(AP$4,'Tüpoloogia tabel'!$C$1:$T$51,MATCH($A304,'Tüpoloogia tabel'!$C$1:$T$1,0),FALSE)</f>
        <v>2</v>
      </c>
      <c r="AQ304" s="221">
        <f>VLOOKUP(AQ$4,'Tüpoloogia tabel'!$C$1:$T$51,MATCH($A304,'Tüpoloogia tabel'!$C$1:$T$1,0),FALSE)</f>
        <v>2.899999999999999</v>
      </c>
      <c r="AR304" s="222">
        <f>VLOOKUP(AR$4,'Tüpoloogia tabel'!$C$1:$T$51,MATCH($A304,'Tüpoloogia tabel'!$C$1:$T$1,0),FALSE)</f>
        <v>1.17</v>
      </c>
      <c r="AS304" s="222">
        <f>VLOOKUP(AS$4,'Tüpoloogia tabel'!$C$1:$T$51,MATCH($A304,'Tüpoloogia tabel'!$C$1:$T$1,0),FALSE)</f>
        <v>0.49</v>
      </c>
      <c r="AT304" s="222">
        <f>VLOOKUP(AT$4,'Tüpoloogia tabel'!$C$1:$T$51,MATCH($A304,'Tüpoloogia tabel'!$C$1:$T$1,0),FALSE)</f>
        <v>0.49</v>
      </c>
      <c r="AU304" s="222">
        <f>VLOOKUP(AU$4,'Tüpoloogia tabel'!$C$1:$T$51,MATCH($A304,'Tüpoloogia tabel'!$C$1:$T$1,0),FALSE)</f>
        <v>0.15</v>
      </c>
      <c r="AV304" s="222">
        <f>VLOOKUP(AV$4,'Tüpoloogia tabel'!$C$1:$T$51,MATCH($A304,'Tüpoloogia tabel'!$C$1:$T$1,0),FALSE)</f>
        <v>0.5</v>
      </c>
      <c r="AW304" s="222">
        <f>VLOOKUP(AW$4,'Tüpoloogia tabel'!$C$1:$T$51,MATCH($A304,'Tüpoloogia tabel'!$C$1:$T$1,0),FALSE)</f>
        <v>0.77</v>
      </c>
      <c r="AX304" s="222">
        <f>VLOOKUP(AX$4,'Tüpoloogia tabel'!$C$1:$T$51,MATCH($A304,'Tüpoloogia tabel'!$C$1:$T$1,0),FALSE)</f>
        <v>1.03</v>
      </c>
      <c r="AY304" s="222">
        <f>VLOOKUP(AY$4,'Tüpoloogia tabel'!$C$1:$T$51,MATCH($A304,'Tüpoloogia tabel'!$C$1:$T$1,0),FALSE)</f>
        <v>7.0000000000000007E-2</v>
      </c>
      <c r="AZ304" s="222">
        <f>VLOOKUP(AZ$4,'Tüpoloogia tabel'!$C$1:$T$51,MATCH($A304,'Tüpoloogia tabel'!$C$1:$T$1,0),FALSE)</f>
        <v>3.2</v>
      </c>
      <c r="BA304" s="233">
        <f>VLOOKUP(BA$4,'Tüpoloogia tabel'!$C$1:$T$51,MATCH($A304,'Tüpoloogia tabel'!$C$1:$T$1,0),FALSE)</f>
        <v>0.25</v>
      </c>
      <c r="BB304" s="233">
        <f>VLOOKUP(BB$4,'Tüpoloogia tabel'!$C$1:$T$51,MATCH($A304,'Tüpoloogia tabel'!$C$1:$T$1,0),FALSE)</f>
        <v>0.5</v>
      </c>
      <c r="BC304" s="233">
        <f>VLOOKUP(BC$4,'Tüpoloogia tabel'!$C$1:$T$51,MATCH($A304,'Tüpoloogia tabel'!$C$1:$T$1,0),FALSE)</f>
        <v>0.35</v>
      </c>
      <c r="BD304" s="233">
        <f>VLOOKUP(BD$4,'Tüpoloogia tabel'!$C$1:$T$51,MATCH($A304,'Tüpoloogia tabel'!$C$1:$T$1,0),FALSE)</f>
        <v>0.25</v>
      </c>
      <c r="BE304" s="233">
        <f>VLOOKUP(BE$4,'Tüpoloogia tabel'!$C$1:$T$51,MATCH($A304,'Tüpoloogia tabel'!$C$1:$T$1,0),FALSE)</f>
        <v>0.22000000000000008</v>
      </c>
      <c r="BF304" s="222">
        <f>VLOOKUP(BF$4,'Tüpoloogia tabel'!$C$1:$T$51,MATCH($A304,'Tüpoloogia tabel'!$C$1:$T$1,0),FALSE)</f>
        <v>1.8</v>
      </c>
      <c r="BG304" s="222">
        <f>VLOOKUP(BG$4,'Tüpoloogia tabel'!$C$1:$T$51,MATCH($A304,'Tüpoloogia tabel'!$C$1:$T$1,0),FALSE)</f>
        <v>2.2000000000000002</v>
      </c>
      <c r="BH304" s="222">
        <f>VLOOKUP(BH$4,'Tüpoloogia tabel'!$C$1:$T$51,MATCH($A304,'Tüpoloogia tabel'!$C$1:$T$1,0),FALSE)</f>
        <v>1.4600000000000004</v>
      </c>
      <c r="BI304" s="222">
        <f>VLOOKUP(BI$4,'Tüpoloogia tabel'!$C$1:$T$51,MATCH($A304,'Tüpoloogia tabel'!$C$1:$T$1,0),FALSE)</f>
        <v>1.5793333333333337</v>
      </c>
      <c r="BJ304" s="222">
        <f>VLOOKUP(BJ$4,'Tüpoloogia tabel'!$C$1:$T$51,MATCH($A304,'Tüpoloogia tabel'!$C$1:$T$1,0),FALSE)</f>
        <v>0.8</v>
      </c>
      <c r="BK304" s="222">
        <f>VLOOKUP(BK$4,'Tüpoloogia tabel'!$C$1:$T$51,MATCH($A304,'Tüpoloogia tabel'!$C$1:$T$1,0),FALSE)</f>
        <v>2.0649999999999999</v>
      </c>
      <c r="BL304" s="223">
        <f t="shared" si="350"/>
        <v>27904.647483648725</v>
      </c>
      <c r="BM304" s="220">
        <v>4</v>
      </c>
      <c r="BN304" s="220">
        <v>0</v>
      </c>
      <c r="BO304" s="220">
        <f t="shared" si="351"/>
        <v>50</v>
      </c>
      <c r="BP304" s="224">
        <f t="shared" si="352"/>
        <v>351.53139784946251</v>
      </c>
      <c r="BQ304" s="224">
        <f t="shared" ref="BQ304:BS304" si="405">BP304</f>
        <v>351.53139784946251</v>
      </c>
      <c r="BR304" s="224">
        <f t="shared" si="405"/>
        <v>351.53139784946251</v>
      </c>
      <c r="BS304" s="224">
        <f t="shared" si="405"/>
        <v>351.53139784946251</v>
      </c>
      <c r="BT304" s="224">
        <f t="shared" si="354"/>
        <v>1406.12559139785</v>
      </c>
      <c r="BU304" s="224">
        <f t="shared" si="355"/>
        <v>5569.1456718346253</v>
      </c>
      <c r="BV304" s="224">
        <f t="shared" si="356"/>
        <v>6181.6513061833593</v>
      </c>
      <c r="BW304" s="217">
        <f t="shared" si="357"/>
        <v>7707.3828183687365</v>
      </c>
      <c r="BX304" s="223">
        <f t="shared" si="358"/>
        <v>1.9974690361479261</v>
      </c>
      <c r="BY304" s="223">
        <f t="shared" ref="BY304" si="406">BX304*1.2*1005</f>
        <v>2408.9476575943986</v>
      </c>
      <c r="BZ304" s="223">
        <f t="shared" si="390"/>
        <v>38020.977959611861</v>
      </c>
      <c r="CA304" s="223">
        <f t="shared" si="391"/>
        <v>30313.595141243124</v>
      </c>
      <c r="CB304" s="225">
        <f t="shared" si="359"/>
        <v>3.7125752158144278</v>
      </c>
    </row>
    <row r="305" spans="1:80" s="219" customFormat="1" x14ac:dyDescent="0.25">
      <c r="A305" s="258" t="s">
        <v>478</v>
      </c>
      <c r="B305" s="259" t="s">
        <v>833</v>
      </c>
      <c r="C305" s="259" t="s">
        <v>463</v>
      </c>
      <c r="D305" s="260">
        <v>1</v>
      </c>
      <c r="E305" s="260">
        <v>1</v>
      </c>
      <c r="F305" s="261"/>
      <c r="G305" s="262">
        <f>(VLOOKUP(G$4,'Tüpoloogia tabel'!$C$1:$T$51,MATCH($A305,'Tüpoloogia tabel'!$C$1:$T$1,0),FALSE))*D305</f>
        <v>293</v>
      </c>
      <c r="H305" s="262">
        <f>(VLOOKUP(H$4,'Tüpoloogia tabel'!$C$1:$T$51,MATCH($A305,'Tüpoloogia tabel'!$C$1:$T$1,0),FALSE))*D305*E305</f>
        <v>3.9965277777777777</v>
      </c>
      <c r="I305" s="262">
        <f>(VLOOKUP(I$4,'Tüpoloogia tabel'!$C$1:$T$51,MATCH($A305,'Tüpoloogia tabel'!$C$1:$T$1,0),FALSE))*D305*E305</f>
        <v>13.239583333333334</v>
      </c>
      <c r="J305" s="262">
        <f>(VLOOKUP(J$4,'Tüpoloogia tabel'!$C$1:$T$51,MATCH($A305,'Tüpoloogia tabel'!$C$1:$T$1,0),FALSE))*D305*E305</f>
        <v>266.11319444444445</v>
      </c>
      <c r="K305" s="262">
        <f>(VLOOKUP(K$4,'Tüpoloogia tabel'!$C$1:$T$51,MATCH($A305,'Tüpoloogia tabel'!$C$1:$T$1,0),FALSE))*D305*E305</f>
        <v>233.27222222222224</v>
      </c>
      <c r="L305" s="263">
        <f>VLOOKUP(L$4,'Tüpoloogia tabel'!$C$1:$T$51,MATCH($A305,'Tüpoloogia tabel'!$C$1:$T$1,0),FALSE)</f>
        <v>0</v>
      </c>
      <c r="M305" s="264">
        <f>VLOOKUP(M$4,'Tüpoloogia tabel'!$C$1:$T$51,MATCH($A305,'Tüpoloogia tabel'!$C$1:$T$1,0),FALSE)</f>
        <v>87.5</v>
      </c>
      <c r="N305" s="264">
        <f>VLOOKUP(N$4,'Tüpoloogia tabel'!$C$1:$T$51,MATCH($A305,'Tüpoloogia tabel'!$C$1:$T$1,0),FALSE)</f>
        <v>100</v>
      </c>
      <c r="O305" s="265">
        <f>VLOOKUP(O$4,'Tüpoloogia tabel'!$C$1:$T$51,MATCH($A305,'Tüpoloogia tabel'!$C$1:$T$1,0),FALSE)</f>
        <v>0.22329988873785289</v>
      </c>
      <c r="P305" s="264">
        <f>VLOOKUP(P$4,'Tüpoloogia tabel'!$C$1:$T$51,MATCH($A305,'Tüpoloogia tabel'!$C$1:$T$1,0),FALSE)</f>
        <v>25</v>
      </c>
      <c r="Q305" s="345">
        <f t="shared" ref="Q305:Q347" si="407">D305*AG305*2*AH305*E305+2*E305*AF305</f>
        <v>136.6</v>
      </c>
      <c r="R305" s="346">
        <f t="shared" ref="R305:R340" si="408">Q305-U305-V305</f>
        <v>102.13723519840929</v>
      </c>
      <c r="S305" s="347">
        <f t="shared" ref="S305:S347" si="409">G305</f>
        <v>293</v>
      </c>
      <c r="T305" s="346">
        <f t="shared" ref="T305:T347" si="410">S305</f>
        <v>293</v>
      </c>
      <c r="U305" s="348">
        <f t="shared" ref="U305:U347" si="411">D305*BF305*BG305</f>
        <v>3.9600000000000004</v>
      </c>
      <c r="V305" s="349">
        <f t="shared" ref="V305:V347" si="412">Q305*O305</f>
        <v>30.502764801590704</v>
      </c>
      <c r="W305" s="350">
        <f t="shared" si="348"/>
        <v>3.4030355029018242</v>
      </c>
      <c r="X305" s="264">
        <f>VLOOKUP(X$4,'Tüpoloogia tabel'!$C$1:$T$51,MATCH($A305,'Tüpoloogia tabel'!$C$1:$T$1,0),FALSE)</f>
        <v>182.375</v>
      </c>
      <c r="Y305" s="264">
        <f>VLOOKUP(Y$4,'Tüpoloogia tabel'!$C$1:$T$51,MATCH($A305,'Tüpoloogia tabel'!$C$1:$T$1,0),FALSE)</f>
        <v>131.25</v>
      </c>
      <c r="Z305" s="268">
        <f>VLOOKUP(Z$4,'Tüpoloogia tabel'!$C$1:$T$51,MATCH($A305,'Tüpoloogia tabel'!$C$1:$T$1,0),FALSE)</f>
        <v>27.5</v>
      </c>
      <c r="AA305" s="269"/>
      <c r="AB305" s="269"/>
      <c r="AC305" s="262">
        <f>VLOOKUP(AC$4,'Tüpoloogia tabel'!$C$1:$T$51,MATCH($A305,'Tüpoloogia tabel'!$C$1:$T$1,0),FALSE)</f>
        <v>3.0541666666666663</v>
      </c>
      <c r="AD305" s="262">
        <f>VLOOKUP(AD$4,'Tüpoloogia tabel'!$C$1:$T$51,MATCH($A305,'Tüpoloogia tabel'!$C$1:$T$1,0),FALSE)</f>
        <v>2.5</v>
      </c>
      <c r="AE305" s="262">
        <f>VLOOKUP(AE$4,'Tüpoloogia tabel'!$C$1:$T$51,MATCH($A305,'Tüpoloogia tabel'!$C$1:$T$1,0),FALSE)</f>
        <v>2.2999999999999998</v>
      </c>
      <c r="AF305" s="262">
        <f>VLOOKUP(AF$4,'Tüpoloogia tabel'!$C$1:$T$51,MATCH($A305,'Tüpoloogia tabel'!$C$1:$T$1,0),FALSE)</f>
        <v>13.112499999999999</v>
      </c>
      <c r="AG305" s="262">
        <f>VLOOKUP(AG$4,'Tüpoloogia tabel'!$C$1:$T$51,MATCH($A305,'Tüpoloogia tabel'!$C$1:$T$1,0),FALSE)</f>
        <v>22.074999999999999</v>
      </c>
      <c r="AH305" s="262">
        <f>(VLOOKUP(AH$4,'Tüpoloogia tabel'!$C$1:$T$51,MATCH($A305,'Tüpoloogia tabel'!$C$1:$T$1,0),FALSE))*E305</f>
        <v>2.5</v>
      </c>
      <c r="AI305" s="262">
        <f>(VLOOKUP(AI$4,'Tüpoloogia tabel'!$C$1:$T$51,MATCH($A305,'Tüpoloogia tabel'!$C$1:$T$1,0),FALSE))*D305*E305</f>
        <v>732.5</v>
      </c>
      <c r="AJ305" s="262">
        <f t="shared" ref="AJ305:AJ347" si="413">2*AF305+2*AG305*D305</f>
        <v>70.375</v>
      </c>
      <c r="AK305" s="262">
        <f>VLOOKUP(AK$4,'Tüpoloogia tabel'!$C$1:$T$51,MATCH($A305,'Tüpoloogia tabel'!$C$1:$T$1,0),FALSE)</f>
        <v>1</v>
      </c>
      <c r="AL305" s="262">
        <f>VLOOKUP(AL$4,'Tüpoloogia tabel'!$C$1:$T$51,MATCH($A305,'Tüpoloogia tabel'!$C$1:$T$1,0),FALSE)</f>
        <v>0.9</v>
      </c>
      <c r="AM305" s="262">
        <f>VLOOKUP(AM$4,'Tüpoloogia tabel'!$C$1:$T$51,MATCH($A305,'Tüpoloogia tabel'!$C$1:$T$1,0),FALSE)</f>
        <v>0.7</v>
      </c>
      <c r="AN305" s="262">
        <f>VLOOKUP(AN$4,'Tüpoloogia tabel'!$C$1:$T$51,MATCH($A305,'Tüpoloogia tabel'!$C$1:$T$1,0),FALSE)</f>
        <v>0.7</v>
      </c>
      <c r="AO305" s="262">
        <f>VLOOKUP(AO$4,'Tüpoloogia tabel'!$C$1:$T$51,MATCH($A305,'Tüpoloogia tabel'!$C$1:$T$1,0),FALSE)</f>
        <v>1</v>
      </c>
      <c r="AP305" s="262">
        <f>VLOOKUP(AP$4,'Tüpoloogia tabel'!$C$1:$T$51,MATCH($A305,'Tüpoloogia tabel'!$C$1:$T$1,0),FALSE)</f>
        <v>2</v>
      </c>
      <c r="AQ305" s="262">
        <f>VLOOKUP(AQ$4,'Tüpoloogia tabel'!$C$1:$T$51,MATCH($A305,'Tüpoloogia tabel'!$C$1:$T$1,0),FALSE)</f>
        <v>2.899999999999999</v>
      </c>
      <c r="AR305" s="270">
        <f>VLOOKUP(AR$4,'Tüpoloogia tabel'!$C$1:$T$51,MATCH($A305,'Tüpoloogia tabel'!$C$1:$T$1,0),FALSE)</f>
        <v>1.17</v>
      </c>
      <c r="AS305" s="270">
        <f>VLOOKUP(AS$4,'Tüpoloogia tabel'!$C$1:$T$51,MATCH($A305,'Tüpoloogia tabel'!$C$1:$T$1,0),FALSE)</f>
        <v>0.49</v>
      </c>
      <c r="AT305" s="270">
        <f>VLOOKUP(AT$4,'Tüpoloogia tabel'!$C$1:$T$51,MATCH($A305,'Tüpoloogia tabel'!$C$1:$T$1,0),FALSE)</f>
        <v>0.49</v>
      </c>
      <c r="AU305" s="270">
        <f>VLOOKUP(AU$4,'Tüpoloogia tabel'!$C$1:$T$51,MATCH($A305,'Tüpoloogia tabel'!$C$1:$T$1,0),FALSE)</f>
        <v>0.15</v>
      </c>
      <c r="AV305" s="270">
        <f>VLOOKUP(AV$4,'Tüpoloogia tabel'!$C$1:$T$51,MATCH($A305,'Tüpoloogia tabel'!$C$1:$T$1,0),FALSE)</f>
        <v>0.5</v>
      </c>
      <c r="AW305" s="270">
        <f>VLOOKUP(AW$4,'Tüpoloogia tabel'!$C$1:$T$51,MATCH($A305,'Tüpoloogia tabel'!$C$1:$T$1,0),FALSE)</f>
        <v>0.77</v>
      </c>
      <c r="AX305" s="270">
        <f>VLOOKUP(AX$4,'Tüpoloogia tabel'!$C$1:$T$51,MATCH($A305,'Tüpoloogia tabel'!$C$1:$T$1,0),FALSE)</f>
        <v>1.03</v>
      </c>
      <c r="AY305" s="270">
        <f>VLOOKUP(AY$4,'Tüpoloogia tabel'!$C$1:$T$51,MATCH($A305,'Tüpoloogia tabel'!$C$1:$T$1,0),FALSE)</f>
        <v>7.0000000000000007E-2</v>
      </c>
      <c r="AZ305" s="270">
        <f>VLOOKUP(AZ$4,'Tüpoloogia tabel'!$C$1:$T$51,MATCH($A305,'Tüpoloogia tabel'!$C$1:$T$1,0),FALSE)</f>
        <v>3.2</v>
      </c>
      <c r="BA305" s="271">
        <f>VLOOKUP(BA$4,'Tüpoloogia tabel'!$C$1:$T$51,MATCH($A305,'Tüpoloogia tabel'!$C$1:$T$1,0),FALSE)</f>
        <v>0.3</v>
      </c>
      <c r="BB305" s="271">
        <f>VLOOKUP(BB$4,'Tüpoloogia tabel'!$C$1:$T$51,MATCH($A305,'Tüpoloogia tabel'!$C$1:$T$1,0),FALSE)</f>
        <v>0.5</v>
      </c>
      <c r="BC305" s="271">
        <f>VLOOKUP(BC$4,'Tüpoloogia tabel'!$C$1:$T$51,MATCH($A305,'Tüpoloogia tabel'!$C$1:$T$1,0),FALSE)</f>
        <v>0.35</v>
      </c>
      <c r="BD305" s="271">
        <f>VLOOKUP(BD$4,'Tüpoloogia tabel'!$C$1:$T$51,MATCH($A305,'Tüpoloogia tabel'!$C$1:$T$1,0),FALSE)</f>
        <v>0.3</v>
      </c>
      <c r="BE305" s="271">
        <f>VLOOKUP(BE$4,'Tüpoloogia tabel'!$C$1:$T$51,MATCH($A305,'Tüpoloogia tabel'!$C$1:$T$1,0),FALSE)</f>
        <v>0.22000000000000008</v>
      </c>
      <c r="BF305" s="270">
        <f>VLOOKUP(BF$4,'Tüpoloogia tabel'!$C$1:$T$51,MATCH($A305,'Tüpoloogia tabel'!$C$1:$T$1,0),FALSE)</f>
        <v>1.8</v>
      </c>
      <c r="BG305" s="270">
        <f>VLOOKUP(BG$4,'Tüpoloogia tabel'!$C$1:$T$51,MATCH($A305,'Tüpoloogia tabel'!$C$1:$T$1,0),FALSE)</f>
        <v>2.2000000000000002</v>
      </c>
      <c r="BH305" s="270">
        <f>VLOOKUP(BH$4,'Tüpoloogia tabel'!$C$1:$T$51,MATCH($A305,'Tüpoloogia tabel'!$C$1:$T$1,0),FALSE)</f>
        <v>1.4600000000000004</v>
      </c>
      <c r="BI305" s="270">
        <f>VLOOKUP(BI$4,'Tüpoloogia tabel'!$C$1:$T$51,MATCH($A305,'Tüpoloogia tabel'!$C$1:$T$1,0),FALSE)</f>
        <v>1.5793333333333337</v>
      </c>
      <c r="BJ305" s="270">
        <f>VLOOKUP(BJ$4,'Tüpoloogia tabel'!$C$1:$T$51,MATCH($A305,'Tüpoloogia tabel'!$C$1:$T$1,0),FALSE)</f>
        <v>0.8</v>
      </c>
      <c r="BK305" s="270">
        <f>VLOOKUP(BK$4,'Tüpoloogia tabel'!$C$1:$T$51,MATCH($A305,'Tüpoloogia tabel'!$C$1:$T$1,0),FALSE)</f>
        <v>2.0649999999999999</v>
      </c>
      <c r="BL305" s="266">
        <f t="shared" si="350"/>
        <v>636.8124883214316</v>
      </c>
      <c r="BM305" s="219">
        <v>4</v>
      </c>
      <c r="BN305" s="219">
        <v>0</v>
      </c>
      <c r="BO305" s="219">
        <f t="shared" ref="BO305:BO347" si="414">AH305*BM305</f>
        <v>10</v>
      </c>
      <c r="BP305" s="267">
        <f t="shared" ref="BP305:BP347" si="415">AJ305</f>
        <v>70.375</v>
      </c>
      <c r="BQ305" s="267">
        <f t="shared" ref="BQ305:BS305" si="416">BP305</f>
        <v>70.375</v>
      </c>
      <c r="BR305" s="267">
        <f t="shared" si="416"/>
        <v>70.375</v>
      </c>
      <c r="BS305" s="267">
        <f t="shared" si="416"/>
        <v>70.375</v>
      </c>
      <c r="BT305" s="267">
        <f t="shared" ref="BT305:BT347" si="417">BS305*(E305-1)</f>
        <v>0</v>
      </c>
      <c r="BU305" s="267">
        <f t="shared" ref="BU305:BU347" si="418">(D305+I305)*E305*AD305</f>
        <v>35.598958333333336</v>
      </c>
      <c r="BV305" s="267">
        <f t="shared" ref="BV305:BV347" si="419">(V305/(BH305*BI305))*(BH305+BI305)</f>
        <v>40.206001240466755</v>
      </c>
      <c r="BW305" s="217">
        <f t="shared" si="357"/>
        <v>130.70509717016603</v>
      </c>
      <c r="BX305" s="266">
        <f t="shared" ref="BX305:BX347" si="420">AZ305*SUM(Q305:V305)/(3600*IF(E305=1,35,IF(E305=2,24,IF(E305&lt;6,20,15))))</f>
        <v>2.1820952380952385E-2</v>
      </c>
      <c r="BY305" s="266">
        <f t="shared" ref="BY305:BY345" si="421">BX305*1.2*1005</f>
        <v>26.316068571428577</v>
      </c>
      <c r="BZ305" s="266">
        <f t="shared" ref="BZ305:BZ340" si="422">(BY305+BW305+BL305)</f>
        <v>793.83365406302619</v>
      </c>
      <c r="CA305" s="266">
        <f t="shared" ref="CA305:CA340" si="423">(BY305+BL305)</f>
        <v>663.12855689286016</v>
      </c>
      <c r="CB305" s="272">
        <f t="shared" ref="CB305:CB347" si="424">(BY305+BL305)/K305</f>
        <v>2.8427240525069619</v>
      </c>
    </row>
    <row r="306" spans="1:80" x14ac:dyDescent="0.25">
      <c r="A306" s="248" t="s">
        <v>478</v>
      </c>
      <c r="B306" s="231" t="s">
        <v>834</v>
      </c>
      <c r="C306" s="231" t="s">
        <v>463</v>
      </c>
      <c r="D306" s="249">
        <v>1</v>
      </c>
      <c r="E306" s="249">
        <v>6</v>
      </c>
      <c r="F306" s="250"/>
      <c r="G306" s="15">
        <f>(VLOOKUP(G$4,'Tüpoloogia tabel'!$C$1:$T$51,MATCH($A306,'Tüpoloogia tabel'!$C$1:$T$1,0),FALSE))*D306</f>
        <v>293</v>
      </c>
      <c r="H306" s="15">
        <f>(VLOOKUP(H$4,'Tüpoloogia tabel'!$C$1:$T$51,MATCH($A306,'Tüpoloogia tabel'!$C$1:$T$1,0),FALSE))*D306*E306</f>
        <v>23.979166666666664</v>
      </c>
      <c r="I306" s="15">
        <f>(VLOOKUP(I$4,'Tüpoloogia tabel'!$C$1:$T$51,MATCH($A306,'Tüpoloogia tabel'!$C$1:$T$1,0),FALSE))*D306*E306</f>
        <v>79.4375</v>
      </c>
      <c r="J306" s="15">
        <f>(VLOOKUP(J$4,'Tüpoloogia tabel'!$C$1:$T$51,MATCH($A306,'Tüpoloogia tabel'!$C$1:$T$1,0),FALSE))*D306*E306</f>
        <v>1596.6791666666668</v>
      </c>
      <c r="K306" s="15">
        <f>(VLOOKUP(K$4,'Tüpoloogia tabel'!$C$1:$T$51,MATCH($A306,'Tüpoloogia tabel'!$C$1:$T$1,0),FALSE))*D306*E306</f>
        <v>1399.6333333333334</v>
      </c>
      <c r="L306" s="244">
        <f>VLOOKUP(L$4,'Tüpoloogia tabel'!$C$1:$T$51,MATCH($A306,'Tüpoloogia tabel'!$C$1:$T$1,0),FALSE)</f>
        <v>0</v>
      </c>
      <c r="M306" s="228">
        <f>VLOOKUP(M$4,'Tüpoloogia tabel'!$C$1:$T$51,MATCH($A306,'Tüpoloogia tabel'!$C$1:$T$1,0),FALSE)</f>
        <v>87.5</v>
      </c>
      <c r="N306" s="228">
        <f>VLOOKUP(N$4,'Tüpoloogia tabel'!$C$1:$T$51,MATCH($A306,'Tüpoloogia tabel'!$C$1:$T$1,0),FALSE)</f>
        <v>100</v>
      </c>
      <c r="O306" s="245">
        <f>VLOOKUP(O$4,'Tüpoloogia tabel'!$C$1:$T$51,MATCH($A306,'Tüpoloogia tabel'!$C$1:$T$1,0),FALSE)</f>
        <v>0.22329988873785289</v>
      </c>
      <c r="P306" s="228">
        <f>VLOOKUP(P$4,'Tüpoloogia tabel'!$C$1:$T$51,MATCH($A306,'Tüpoloogia tabel'!$C$1:$T$1,0),FALSE)</f>
        <v>25</v>
      </c>
      <c r="Q306" s="335">
        <f t="shared" si="407"/>
        <v>4130.8500000000004</v>
      </c>
      <c r="R306" s="336">
        <f t="shared" si="408"/>
        <v>3204.4716546072405</v>
      </c>
      <c r="S306" s="14">
        <f t="shared" si="409"/>
        <v>293</v>
      </c>
      <c r="T306" s="336">
        <f t="shared" si="410"/>
        <v>293</v>
      </c>
      <c r="U306" s="4">
        <f t="shared" si="411"/>
        <v>3.9600000000000004</v>
      </c>
      <c r="V306" s="337">
        <f t="shared" si="412"/>
        <v>922.41834539275965</v>
      </c>
      <c r="W306" s="338">
        <f t="shared" si="348"/>
        <v>5.5833469021183637</v>
      </c>
      <c r="X306" s="228">
        <f>VLOOKUP(X$4,'Tüpoloogia tabel'!$C$1:$T$51,MATCH($A306,'Tüpoloogia tabel'!$C$1:$T$1,0),FALSE)</f>
        <v>182.375</v>
      </c>
      <c r="Y306" s="228">
        <f>VLOOKUP(Y$4,'Tüpoloogia tabel'!$C$1:$T$51,MATCH($A306,'Tüpoloogia tabel'!$C$1:$T$1,0),FALSE)</f>
        <v>131.25</v>
      </c>
      <c r="Z306" s="229">
        <f>VLOOKUP(Z$4,'Tüpoloogia tabel'!$C$1:$T$51,MATCH($A306,'Tüpoloogia tabel'!$C$1:$T$1,0),FALSE)</f>
        <v>27.5</v>
      </c>
      <c r="AA306" s="235"/>
      <c r="AB306" s="235"/>
      <c r="AC306" s="15">
        <f>VLOOKUP(AC$4,'Tüpoloogia tabel'!$C$1:$T$51,MATCH($A306,'Tüpoloogia tabel'!$C$1:$T$1,0),FALSE)</f>
        <v>3.0541666666666663</v>
      </c>
      <c r="AD306" s="15">
        <f>VLOOKUP(AD$4,'Tüpoloogia tabel'!$C$1:$T$51,MATCH($A306,'Tüpoloogia tabel'!$C$1:$T$1,0),FALSE)</f>
        <v>2.5</v>
      </c>
      <c r="AE306" s="15">
        <f>VLOOKUP(AE$4,'Tüpoloogia tabel'!$C$1:$T$51,MATCH($A306,'Tüpoloogia tabel'!$C$1:$T$1,0),FALSE)</f>
        <v>2.2999999999999998</v>
      </c>
      <c r="AF306" s="15">
        <f>VLOOKUP(AF$4,'Tüpoloogia tabel'!$C$1:$T$51,MATCH($A306,'Tüpoloogia tabel'!$C$1:$T$1,0),FALSE)</f>
        <v>13.112499999999999</v>
      </c>
      <c r="AG306" s="15">
        <f>VLOOKUP(AG$4,'Tüpoloogia tabel'!$C$1:$T$51,MATCH($A306,'Tüpoloogia tabel'!$C$1:$T$1,0),FALSE)</f>
        <v>22.074999999999999</v>
      </c>
      <c r="AH306" s="15">
        <f>(VLOOKUP(AH$4,'Tüpoloogia tabel'!$C$1:$T$51,MATCH($A306,'Tüpoloogia tabel'!$C$1:$T$1,0),FALSE))*E306</f>
        <v>15</v>
      </c>
      <c r="AI306" s="15">
        <f>(VLOOKUP(AI$4,'Tüpoloogia tabel'!$C$1:$T$51,MATCH($A306,'Tüpoloogia tabel'!$C$1:$T$1,0),FALSE))*D306*E306</f>
        <v>4395</v>
      </c>
      <c r="AJ306" s="15">
        <f t="shared" si="413"/>
        <v>70.375</v>
      </c>
      <c r="AK306" s="15">
        <f>VLOOKUP(AK$4,'Tüpoloogia tabel'!$C$1:$T$51,MATCH($A306,'Tüpoloogia tabel'!$C$1:$T$1,0),FALSE)</f>
        <v>1</v>
      </c>
      <c r="AL306" s="15">
        <f>VLOOKUP(AL$4,'Tüpoloogia tabel'!$C$1:$T$51,MATCH($A306,'Tüpoloogia tabel'!$C$1:$T$1,0),FALSE)</f>
        <v>0.9</v>
      </c>
      <c r="AM306" s="15">
        <f>VLOOKUP(AM$4,'Tüpoloogia tabel'!$C$1:$T$51,MATCH($A306,'Tüpoloogia tabel'!$C$1:$T$1,0),FALSE)</f>
        <v>0.7</v>
      </c>
      <c r="AN306" s="15">
        <f>VLOOKUP(AN$4,'Tüpoloogia tabel'!$C$1:$T$51,MATCH($A306,'Tüpoloogia tabel'!$C$1:$T$1,0),FALSE)</f>
        <v>0.7</v>
      </c>
      <c r="AO306" s="15">
        <f>VLOOKUP(AO$4,'Tüpoloogia tabel'!$C$1:$T$51,MATCH($A306,'Tüpoloogia tabel'!$C$1:$T$1,0),FALSE)</f>
        <v>1</v>
      </c>
      <c r="AP306" s="15">
        <f>VLOOKUP(AP$4,'Tüpoloogia tabel'!$C$1:$T$51,MATCH($A306,'Tüpoloogia tabel'!$C$1:$T$1,0),FALSE)</f>
        <v>2</v>
      </c>
      <c r="AQ306" s="15">
        <f>VLOOKUP(AQ$4,'Tüpoloogia tabel'!$C$1:$T$51,MATCH($A306,'Tüpoloogia tabel'!$C$1:$T$1,0),FALSE)</f>
        <v>2.899999999999999</v>
      </c>
      <c r="AR306" s="16">
        <f>VLOOKUP(AR$4,'Tüpoloogia tabel'!$C$1:$T$51,MATCH($A306,'Tüpoloogia tabel'!$C$1:$T$1,0),FALSE)</f>
        <v>1.17</v>
      </c>
      <c r="AS306" s="16">
        <f>VLOOKUP(AS$4,'Tüpoloogia tabel'!$C$1:$T$51,MATCH($A306,'Tüpoloogia tabel'!$C$1:$T$1,0),FALSE)</f>
        <v>0.49</v>
      </c>
      <c r="AT306" s="16">
        <f>VLOOKUP(AT$4,'Tüpoloogia tabel'!$C$1:$T$51,MATCH($A306,'Tüpoloogia tabel'!$C$1:$T$1,0),FALSE)</f>
        <v>0.49</v>
      </c>
      <c r="AU306" s="16">
        <f>VLOOKUP(AU$4,'Tüpoloogia tabel'!$C$1:$T$51,MATCH($A306,'Tüpoloogia tabel'!$C$1:$T$1,0),FALSE)</f>
        <v>0.15</v>
      </c>
      <c r="AV306" s="16">
        <f>VLOOKUP(AV$4,'Tüpoloogia tabel'!$C$1:$T$51,MATCH($A306,'Tüpoloogia tabel'!$C$1:$T$1,0),FALSE)</f>
        <v>0.5</v>
      </c>
      <c r="AW306" s="16">
        <f>VLOOKUP(AW$4,'Tüpoloogia tabel'!$C$1:$T$51,MATCH($A306,'Tüpoloogia tabel'!$C$1:$T$1,0),FALSE)</f>
        <v>0.77</v>
      </c>
      <c r="AX306" s="16">
        <f>VLOOKUP(AX$4,'Tüpoloogia tabel'!$C$1:$T$51,MATCH($A306,'Tüpoloogia tabel'!$C$1:$T$1,0),FALSE)</f>
        <v>1.03</v>
      </c>
      <c r="AY306" s="16">
        <f>VLOOKUP(AY$4,'Tüpoloogia tabel'!$C$1:$T$51,MATCH($A306,'Tüpoloogia tabel'!$C$1:$T$1,0),FALSE)</f>
        <v>7.0000000000000007E-2</v>
      </c>
      <c r="AZ306" s="16">
        <f>VLOOKUP(AZ$4,'Tüpoloogia tabel'!$C$1:$T$51,MATCH($A306,'Tüpoloogia tabel'!$C$1:$T$1,0),FALSE)</f>
        <v>3.2</v>
      </c>
      <c r="BA306" s="232">
        <f>VLOOKUP(BA$4,'Tüpoloogia tabel'!$C$1:$T$51,MATCH($A306,'Tüpoloogia tabel'!$C$1:$T$1,0),FALSE)</f>
        <v>0.3</v>
      </c>
      <c r="BB306" s="232">
        <f>VLOOKUP(BB$4,'Tüpoloogia tabel'!$C$1:$T$51,MATCH($A306,'Tüpoloogia tabel'!$C$1:$T$1,0),FALSE)</f>
        <v>0.5</v>
      </c>
      <c r="BC306" s="232">
        <f>VLOOKUP(BC$4,'Tüpoloogia tabel'!$C$1:$T$51,MATCH($A306,'Tüpoloogia tabel'!$C$1:$T$1,0),FALSE)</f>
        <v>0.35</v>
      </c>
      <c r="BD306" s="232">
        <f>VLOOKUP(BD$4,'Tüpoloogia tabel'!$C$1:$T$51,MATCH($A306,'Tüpoloogia tabel'!$C$1:$T$1,0),FALSE)</f>
        <v>0.3</v>
      </c>
      <c r="BE306" s="232">
        <f>VLOOKUP(BE$4,'Tüpoloogia tabel'!$C$1:$T$51,MATCH($A306,'Tüpoloogia tabel'!$C$1:$T$1,0),FALSE)</f>
        <v>0.22000000000000008</v>
      </c>
      <c r="BF306" s="16">
        <f>VLOOKUP(BF$4,'Tüpoloogia tabel'!$C$1:$T$51,MATCH($A306,'Tüpoloogia tabel'!$C$1:$T$1,0),FALSE)</f>
        <v>1.8</v>
      </c>
      <c r="BG306" s="16">
        <f>VLOOKUP(BG$4,'Tüpoloogia tabel'!$C$1:$T$51,MATCH($A306,'Tüpoloogia tabel'!$C$1:$T$1,0),FALSE)</f>
        <v>2.2000000000000002</v>
      </c>
      <c r="BH306" s="16">
        <f>VLOOKUP(BH$4,'Tüpoloogia tabel'!$C$1:$T$51,MATCH($A306,'Tüpoloogia tabel'!$C$1:$T$1,0),FALSE)</f>
        <v>1.4600000000000004</v>
      </c>
      <c r="BI306" s="16">
        <f>VLOOKUP(BI$4,'Tüpoloogia tabel'!$C$1:$T$51,MATCH($A306,'Tüpoloogia tabel'!$C$1:$T$1,0),FALSE)</f>
        <v>1.5793333333333337</v>
      </c>
      <c r="BJ306" s="16">
        <f>VLOOKUP(BJ$4,'Tüpoloogia tabel'!$C$1:$T$51,MATCH($A306,'Tüpoloogia tabel'!$C$1:$T$1,0),FALSE)</f>
        <v>0.8</v>
      </c>
      <c r="BK306" s="16">
        <f>VLOOKUP(BK$4,'Tüpoloogia tabel'!$C$1:$T$51,MATCH($A306,'Tüpoloogia tabel'!$C$1:$T$1,0),FALSE)</f>
        <v>2.0649999999999999</v>
      </c>
      <c r="BL306" s="216">
        <f t="shared" si="350"/>
        <v>5433.7865108534825</v>
      </c>
      <c r="BM306" s="1">
        <v>4</v>
      </c>
      <c r="BN306" s="1">
        <v>0</v>
      </c>
      <c r="BO306" s="1">
        <f t="shared" si="414"/>
        <v>60</v>
      </c>
      <c r="BP306" s="217">
        <f t="shared" si="415"/>
        <v>70.375</v>
      </c>
      <c r="BQ306" s="217">
        <f t="shared" ref="BQ306:BS306" si="425">BP306</f>
        <v>70.375</v>
      </c>
      <c r="BR306" s="217">
        <f t="shared" si="425"/>
        <v>70.375</v>
      </c>
      <c r="BS306" s="217">
        <f t="shared" si="425"/>
        <v>70.375</v>
      </c>
      <c r="BT306" s="217">
        <f t="shared" si="417"/>
        <v>351.875</v>
      </c>
      <c r="BU306" s="217">
        <f t="shared" si="418"/>
        <v>1206.5625</v>
      </c>
      <c r="BV306" s="217">
        <f t="shared" si="419"/>
        <v>1215.848903544525</v>
      </c>
      <c r="BW306" s="217">
        <f t="shared" si="357"/>
        <v>1748.536298248117</v>
      </c>
      <c r="BX306" s="216">
        <f t="shared" si="420"/>
        <v>0.52430814814814819</v>
      </c>
      <c r="BY306" s="216">
        <f t="shared" si="421"/>
        <v>632.31562666666673</v>
      </c>
      <c r="BZ306" s="216">
        <f t="shared" si="422"/>
        <v>7814.6384357682664</v>
      </c>
      <c r="CA306" s="216">
        <f t="shared" si="423"/>
        <v>6066.102137520149</v>
      </c>
      <c r="CB306" s="218">
        <f t="shared" si="424"/>
        <v>4.3340652105457256</v>
      </c>
    </row>
    <row r="307" spans="1:80" x14ac:dyDescent="0.25">
      <c r="A307" s="248" t="s">
        <v>478</v>
      </c>
      <c r="B307" s="231" t="s">
        <v>835</v>
      </c>
      <c r="C307" s="231" t="s">
        <v>463</v>
      </c>
      <c r="D307" s="249">
        <v>1</v>
      </c>
      <c r="E307" s="249">
        <v>7</v>
      </c>
      <c r="F307" s="250"/>
      <c r="G307" s="15">
        <f>(VLOOKUP(G$4,'Tüpoloogia tabel'!$C$1:$T$51,MATCH($A307,'Tüpoloogia tabel'!$C$1:$T$1,0),FALSE))*D307</f>
        <v>293</v>
      </c>
      <c r="H307" s="15">
        <f>(VLOOKUP(H$4,'Tüpoloogia tabel'!$C$1:$T$51,MATCH($A307,'Tüpoloogia tabel'!$C$1:$T$1,0),FALSE))*D307*E307</f>
        <v>27.975694444444443</v>
      </c>
      <c r="I307" s="15">
        <f>(VLOOKUP(I$4,'Tüpoloogia tabel'!$C$1:$T$51,MATCH($A307,'Tüpoloogia tabel'!$C$1:$T$1,0),FALSE))*D307*E307</f>
        <v>92.677083333333343</v>
      </c>
      <c r="J307" s="15">
        <f>(VLOOKUP(J$4,'Tüpoloogia tabel'!$C$1:$T$51,MATCH($A307,'Tüpoloogia tabel'!$C$1:$T$1,0),FALSE))*D307*E307</f>
        <v>1862.7923611111112</v>
      </c>
      <c r="K307" s="15">
        <f>(VLOOKUP(K$4,'Tüpoloogia tabel'!$C$1:$T$51,MATCH($A307,'Tüpoloogia tabel'!$C$1:$T$1,0),FALSE))*D307*E307</f>
        <v>1632.9055555555556</v>
      </c>
      <c r="L307" s="244">
        <f>VLOOKUP(L$4,'Tüpoloogia tabel'!$C$1:$T$51,MATCH($A307,'Tüpoloogia tabel'!$C$1:$T$1,0),FALSE)</f>
        <v>0</v>
      </c>
      <c r="M307" s="228">
        <f>VLOOKUP(M$4,'Tüpoloogia tabel'!$C$1:$T$51,MATCH($A307,'Tüpoloogia tabel'!$C$1:$T$1,0),FALSE)</f>
        <v>87.5</v>
      </c>
      <c r="N307" s="228">
        <f>VLOOKUP(N$4,'Tüpoloogia tabel'!$C$1:$T$51,MATCH($A307,'Tüpoloogia tabel'!$C$1:$T$1,0),FALSE)</f>
        <v>100</v>
      </c>
      <c r="O307" s="245">
        <f>VLOOKUP(O$4,'Tüpoloogia tabel'!$C$1:$T$51,MATCH($A307,'Tüpoloogia tabel'!$C$1:$T$1,0),FALSE)</f>
        <v>0.22329988873785289</v>
      </c>
      <c r="P307" s="228">
        <f>VLOOKUP(P$4,'Tüpoloogia tabel'!$C$1:$T$51,MATCH($A307,'Tüpoloogia tabel'!$C$1:$T$1,0),FALSE)</f>
        <v>25</v>
      </c>
      <c r="Q307" s="335">
        <f t="shared" si="407"/>
        <v>5591.95</v>
      </c>
      <c r="R307" s="336">
        <f t="shared" si="408"/>
        <v>4339.3081871723634</v>
      </c>
      <c r="S307" s="14">
        <f t="shared" si="409"/>
        <v>293</v>
      </c>
      <c r="T307" s="336">
        <f t="shared" si="410"/>
        <v>293</v>
      </c>
      <c r="U307" s="4">
        <f t="shared" si="411"/>
        <v>3.9600000000000004</v>
      </c>
      <c r="V307" s="337">
        <f t="shared" si="412"/>
        <v>1248.6818128276363</v>
      </c>
      <c r="W307" s="338">
        <f t="shared" si="348"/>
        <v>6.3200090157957032</v>
      </c>
      <c r="X307" s="228">
        <f>VLOOKUP(X$4,'Tüpoloogia tabel'!$C$1:$T$51,MATCH($A307,'Tüpoloogia tabel'!$C$1:$T$1,0),FALSE)</f>
        <v>182.375</v>
      </c>
      <c r="Y307" s="228">
        <f>VLOOKUP(Y$4,'Tüpoloogia tabel'!$C$1:$T$51,MATCH($A307,'Tüpoloogia tabel'!$C$1:$T$1,0),FALSE)</f>
        <v>131.25</v>
      </c>
      <c r="Z307" s="229">
        <f>VLOOKUP(Z$4,'Tüpoloogia tabel'!$C$1:$T$51,MATCH($A307,'Tüpoloogia tabel'!$C$1:$T$1,0),FALSE)</f>
        <v>27.5</v>
      </c>
      <c r="AA307" s="235"/>
      <c r="AB307" s="235"/>
      <c r="AC307" s="15">
        <f>VLOOKUP(AC$4,'Tüpoloogia tabel'!$C$1:$T$51,MATCH($A307,'Tüpoloogia tabel'!$C$1:$T$1,0),FALSE)</f>
        <v>3.0541666666666663</v>
      </c>
      <c r="AD307" s="15">
        <f>VLOOKUP(AD$4,'Tüpoloogia tabel'!$C$1:$T$51,MATCH($A307,'Tüpoloogia tabel'!$C$1:$T$1,0),FALSE)</f>
        <v>2.5</v>
      </c>
      <c r="AE307" s="15">
        <f>VLOOKUP(AE$4,'Tüpoloogia tabel'!$C$1:$T$51,MATCH($A307,'Tüpoloogia tabel'!$C$1:$T$1,0),FALSE)</f>
        <v>2.2999999999999998</v>
      </c>
      <c r="AF307" s="15">
        <f>VLOOKUP(AF$4,'Tüpoloogia tabel'!$C$1:$T$51,MATCH($A307,'Tüpoloogia tabel'!$C$1:$T$1,0),FALSE)</f>
        <v>13.112499999999999</v>
      </c>
      <c r="AG307" s="15">
        <f>VLOOKUP(AG$4,'Tüpoloogia tabel'!$C$1:$T$51,MATCH($A307,'Tüpoloogia tabel'!$C$1:$T$1,0),FALSE)</f>
        <v>22.074999999999999</v>
      </c>
      <c r="AH307" s="15">
        <f>(VLOOKUP(AH$4,'Tüpoloogia tabel'!$C$1:$T$51,MATCH($A307,'Tüpoloogia tabel'!$C$1:$T$1,0),FALSE))*E307</f>
        <v>17.5</v>
      </c>
      <c r="AI307" s="15">
        <f>(VLOOKUP(AI$4,'Tüpoloogia tabel'!$C$1:$T$51,MATCH($A307,'Tüpoloogia tabel'!$C$1:$T$1,0),FALSE))*D307*E307</f>
        <v>5127.5</v>
      </c>
      <c r="AJ307" s="15">
        <f t="shared" si="413"/>
        <v>70.375</v>
      </c>
      <c r="AK307" s="15">
        <f>VLOOKUP(AK$4,'Tüpoloogia tabel'!$C$1:$T$51,MATCH($A307,'Tüpoloogia tabel'!$C$1:$T$1,0),FALSE)</f>
        <v>1</v>
      </c>
      <c r="AL307" s="15">
        <f>VLOOKUP(AL$4,'Tüpoloogia tabel'!$C$1:$T$51,MATCH($A307,'Tüpoloogia tabel'!$C$1:$T$1,0),FALSE)</f>
        <v>0.9</v>
      </c>
      <c r="AM307" s="15">
        <f>VLOOKUP(AM$4,'Tüpoloogia tabel'!$C$1:$T$51,MATCH($A307,'Tüpoloogia tabel'!$C$1:$T$1,0),FALSE)</f>
        <v>0.7</v>
      </c>
      <c r="AN307" s="15">
        <f>VLOOKUP(AN$4,'Tüpoloogia tabel'!$C$1:$T$51,MATCH($A307,'Tüpoloogia tabel'!$C$1:$T$1,0),FALSE)</f>
        <v>0.7</v>
      </c>
      <c r="AO307" s="15">
        <f>VLOOKUP(AO$4,'Tüpoloogia tabel'!$C$1:$T$51,MATCH($A307,'Tüpoloogia tabel'!$C$1:$T$1,0),FALSE)</f>
        <v>1</v>
      </c>
      <c r="AP307" s="15">
        <f>VLOOKUP(AP$4,'Tüpoloogia tabel'!$C$1:$T$51,MATCH($A307,'Tüpoloogia tabel'!$C$1:$T$1,0),FALSE)</f>
        <v>2</v>
      </c>
      <c r="AQ307" s="15">
        <f>VLOOKUP(AQ$4,'Tüpoloogia tabel'!$C$1:$T$51,MATCH($A307,'Tüpoloogia tabel'!$C$1:$T$1,0),FALSE)</f>
        <v>2.899999999999999</v>
      </c>
      <c r="AR307" s="16">
        <f>VLOOKUP(AR$4,'Tüpoloogia tabel'!$C$1:$T$51,MATCH($A307,'Tüpoloogia tabel'!$C$1:$T$1,0),FALSE)</f>
        <v>1.17</v>
      </c>
      <c r="AS307" s="16">
        <f>VLOOKUP(AS$4,'Tüpoloogia tabel'!$C$1:$T$51,MATCH($A307,'Tüpoloogia tabel'!$C$1:$T$1,0),FALSE)</f>
        <v>0.49</v>
      </c>
      <c r="AT307" s="16">
        <f>VLOOKUP(AT$4,'Tüpoloogia tabel'!$C$1:$T$51,MATCH($A307,'Tüpoloogia tabel'!$C$1:$T$1,0),FALSE)</f>
        <v>0.49</v>
      </c>
      <c r="AU307" s="16">
        <f>VLOOKUP(AU$4,'Tüpoloogia tabel'!$C$1:$T$51,MATCH($A307,'Tüpoloogia tabel'!$C$1:$T$1,0),FALSE)</f>
        <v>0.15</v>
      </c>
      <c r="AV307" s="16">
        <f>VLOOKUP(AV$4,'Tüpoloogia tabel'!$C$1:$T$51,MATCH($A307,'Tüpoloogia tabel'!$C$1:$T$1,0),FALSE)</f>
        <v>0.5</v>
      </c>
      <c r="AW307" s="16">
        <f>VLOOKUP(AW$4,'Tüpoloogia tabel'!$C$1:$T$51,MATCH($A307,'Tüpoloogia tabel'!$C$1:$T$1,0),FALSE)</f>
        <v>0.77</v>
      </c>
      <c r="AX307" s="16">
        <f>VLOOKUP(AX$4,'Tüpoloogia tabel'!$C$1:$T$51,MATCH($A307,'Tüpoloogia tabel'!$C$1:$T$1,0),FALSE)</f>
        <v>1.03</v>
      </c>
      <c r="AY307" s="16">
        <f>VLOOKUP(AY$4,'Tüpoloogia tabel'!$C$1:$T$51,MATCH($A307,'Tüpoloogia tabel'!$C$1:$T$1,0),FALSE)</f>
        <v>7.0000000000000007E-2</v>
      </c>
      <c r="AZ307" s="16">
        <f>VLOOKUP(AZ$4,'Tüpoloogia tabel'!$C$1:$T$51,MATCH($A307,'Tüpoloogia tabel'!$C$1:$T$1,0),FALSE)</f>
        <v>3.2</v>
      </c>
      <c r="BA307" s="232">
        <f>VLOOKUP(BA$4,'Tüpoloogia tabel'!$C$1:$T$51,MATCH($A307,'Tüpoloogia tabel'!$C$1:$T$1,0),FALSE)</f>
        <v>0.3</v>
      </c>
      <c r="BB307" s="232">
        <f>VLOOKUP(BB$4,'Tüpoloogia tabel'!$C$1:$T$51,MATCH($A307,'Tüpoloogia tabel'!$C$1:$T$1,0),FALSE)</f>
        <v>0.5</v>
      </c>
      <c r="BC307" s="232">
        <f>VLOOKUP(BC$4,'Tüpoloogia tabel'!$C$1:$T$51,MATCH($A307,'Tüpoloogia tabel'!$C$1:$T$1,0),FALSE)</f>
        <v>0.35</v>
      </c>
      <c r="BD307" s="232">
        <f>VLOOKUP(BD$4,'Tüpoloogia tabel'!$C$1:$T$51,MATCH($A307,'Tüpoloogia tabel'!$C$1:$T$1,0),FALSE)</f>
        <v>0.3</v>
      </c>
      <c r="BE307" s="232">
        <f>VLOOKUP(BE$4,'Tüpoloogia tabel'!$C$1:$T$51,MATCH($A307,'Tüpoloogia tabel'!$C$1:$T$1,0),FALSE)</f>
        <v>0.22000000000000008</v>
      </c>
      <c r="BF307" s="16">
        <f>VLOOKUP(BF$4,'Tüpoloogia tabel'!$C$1:$T$51,MATCH($A307,'Tüpoloogia tabel'!$C$1:$T$1,0),FALSE)</f>
        <v>1.8</v>
      </c>
      <c r="BG307" s="16">
        <f>VLOOKUP(BG$4,'Tüpoloogia tabel'!$C$1:$T$51,MATCH($A307,'Tüpoloogia tabel'!$C$1:$T$1,0),FALSE)</f>
        <v>2.2000000000000002</v>
      </c>
      <c r="BH307" s="16">
        <f>VLOOKUP(BH$4,'Tüpoloogia tabel'!$C$1:$T$51,MATCH($A307,'Tüpoloogia tabel'!$C$1:$T$1,0),FALSE)</f>
        <v>1.4600000000000004</v>
      </c>
      <c r="BI307" s="16">
        <f>VLOOKUP(BI$4,'Tüpoloogia tabel'!$C$1:$T$51,MATCH($A307,'Tüpoloogia tabel'!$C$1:$T$1,0),FALSE)</f>
        <v>1.5793333333333337</v>
      </c>
      <c r="BJ307" s="16">
        <f>VLOOKUP(BJ$4,'Tüpoloogia tabel'!$C$1:$T$51,MATCH($A307,'Tüpoloogia tabel'!$C$1:$T$1,0),FALSE)</f>
        <v>0.8</v>
      </c>
      <c r="BK307" s="16">
        <f>VLOOKUP(BK$4,'Tüpoloogia tabel'!$C$1:$T$51,MATCH($A307,'Tüpoloogia tabel'!$C$1:$T$1,0),FALSE)</f>
        <v>2.0649999999999999</v>
      </c>
      <c r="BL307" s="216">
        <f t="shared" si="350"/>
        <v>7188.523631544871</v>
      </c>
      <c r="BM307" s="1">
        <v>4</v>
      </c>
      <c r="BN307" s="1">
        <v>0</v>
      </c>
      <c r="BO307" s="1">
        <f t="shared" si="414"/>
        <v>70</v>
      </c>
      <c r="BP307" s="217">
        <f t="shared" si="415"/>
        <v>70.375</v>
      </c>
      <c r="BQ307" s="217">
        <f t="shared" ref="BQ307:BS307" si="426">BP307</f>
        <v>70.375</v>
      </c>
      <c r="BR307" s="217">
        <f t="shared" si="426"/>
        <v>70.375</v>
      </c>
      <c r="BS307" s="217">
        <f t="shared" si="426"/>
        <v>70.375</v>
      </c>
      <c r="BT307" s="217">
        <f t="shared" si="417"/>
        <v>422.25</v>
      </c>
      <c r="BU307" s="217">
        <f t="shared" si="418"/>
        <v>1639.3489583333335</v>
      </c>
      <c r="BV307" s="217">
        <f t="shared" si="419"/>
        <v>1645.9000632256816</v>
      </c>
      <c r="BW307" s="217">
        <f t="shared" si="357"/>
        <v>2290.2986815091313</v>
      </c>
      <c r="BX307" s="216">
        <f t="shared" si="420"/>
        <v>0.6974755555555554</v>
      </c>
      <c r="BY307" s="216">
        <f t="shared" si="421"/>
        <v>841.1555199999998</v>
      </c>
      <c r="BZ307" s="216">
        <f t="shared" si="422"/>
        <v>10319.977833054003</v>
      </c>
      <c r="CA307" s="216">
        <f t="shared" si="423"/>
        <v>8029.6791515448713</v>
      </c>
      <c r="CB307" s="218">
        <f t="shared" si="424"/>
        <v>4.9174179879699</v>
      </c>
    </row>
    <row r="308" spans="1:80" x14ac:dyDescent="0.25">
      <c r="A308" s="248" t="s">
        <v>478</v>
      </c>
      <c r="B308" s="231" t="s">
        <v>836</v>
      </c>
      <c r="C308" s="231" t="s">
        <v>463</v>
      </c>
      <c r="D308" s="249">
        <v>1</v>
      </c>
      <c r="E308" s="249">
        <v>8</v>
      </c>
      <c r="F308" s="250"/>
      <c r="G308" s="15">
        <f>(VLOOKUP(G$4,'Tüpoloogia tabel'!$C$1:$T$51,MATCH($A308,'Tüpoloogia tabel'!$C$1:$T$1,0),FALSE))*D308</f>
        <v>293</v>
      </c>
      <c r="H308" s="15">
        <f>(VLOOKUP(H$4,'Tüpoloogia tabel'!$C$1:$T$51,MATCH($A308,'Tüpoloogia tabel'!$C$1:$T$1,0),FALSE))*D308*E308</f>
        <v>31.972222222222221</v>
      </c>
      <c r="I308" s="15">
        <f>(VLOOKUP(I$4,'Tüpoloogia tabel'!$C$1:$T$51,MATCH($A308,'Tüpoloogia tabel'!$C$1:$T$1,0),FALSE))*D308*E308</f>
        <v>105.91666666666667</v>
      </c>
      <c r="J308" s="15">
        <f>(VLOOKUP(J$4,'Tüpoloogia tabel'!$C$1:$T$51,MATCH($A308,'Tüpoloogia tabel'!$C$1:$T$1,0),FALSE))*D308*E308</f>
        <v>2128.9055555555556</v>
      </c>
      <c r="K308" s="15">
        <f>(VLOOKUP(K$4,'Tüpoloogia tabel'!$C$1:$T$51,MATCH($A308,'Tüpoloogia tabel'!$C$1:$T$1,0),FALSE))*D308*E308</f>
        <v>1866.1777777777779</v>
      </c>
      <c r="L308" s="244">
        <f>VLOOKUP(L$4,'Tüpoloogia tabel'!$C$1:$T$51,MATCH($A308,'Tüpoloogia tabel'!$C$1:$T$1,0),FALSE)</f>
        <v>0</v>
      </c>
      <c r="M308" s="228">
        <f>VLOOKUP(M$4,'Tüpoloogia tabel'!$C$1:$T$51,MATCH($A308,'Tüpoloogia tabel'!$C$1:$T$1,0),FALSE)</f>
        <v>87.5</v>
      </c>
      <c r="N308" s="228">
        <f>VLOOKUP(N$4,'Tüpoloogia tabel'!$C$1:$T$51,MATCH($A308,'Tüpoloogia tabel'!$C$1:$T$1,0),FALSE)</f>
        <v>100</v>
      </c>
      <c r="O308" s="245">
        <f>VLOOKUP(O$4,'Tüpoloogia tabel'!$C$1:$T$51,MATCH($A308,'Tüpoloogia tabel'!$C$1:$T$1,0),FALSE)</f>
        <v>0.22329988873785289</v>
      </c>
      <c r="P308" s="228">
        <f>VLOOKUP(P$4,'Tüpoloogia tabel'!$C$1:$T$51,MATCH($A308,'Tüpoloogia tabel'!$C$1:$T$1,0),FALSE)</f>
        <v>25</v>
      </c>
      <c r="Q308" s="335">
        <f t="shared" si="407"/>
        <v>7273.8</v>
      </c>
      <c r="R308" s="336">
        <f t="shared" si="408"/>
        <v>5645.601269298606</v>
      </c>
      <c r="S308" s="14">
        <f t="shared" si="409"/>
        <v>293</v>
      </c>
      <c r="T308" s="336">
        <f t="shared" si="410"/>
        <v>293</v>
      </c>
      <c r="U308" s="4">
        <f t="shared" si="411"/>
        <v>3.9600000000000004</v>
      </c>
      <c r="V308" s="337">
        <f t="shared" si="412"/>
        <v>1624.2387307013944</v>
      </c>
      <c r="W308" s="338">
        <f t="shared" si="348"/>
        <v>7.0704495969628267</v>
      </c>
      <c r="X308" s="228">
        <f>VLOOKUP(X$4,'Tüpoloogia tabel'!$C$1:$T$51,MATCH($A308,'Tüpoloogia tabel'!$C$1:$T$1,0),FALSE)</f>
        <v>182.375</v>
      </c>
      <c r="Y308" s="228">
        <f>VLOOKUP(Y$4,'Tüpoloogia tabel'!$C$1:$T$51,MATCH($A308,'Tüpoloogia tabel'!$C$1:$T$1,0),FALSE)</f>
        <v>131.25</v>
      </c>
      <c r="Z308" s="229">
        <f>VLOOKUP(Z$4,'Tüpoloogia tabel'!$C$1:$T$51,MATCH($A308,'Tüpoloogia tabel'!$C$1:$T$1,0),FALSE)</f>
        <v>27.5</v>
      </c>
      <c r="AA308" s="235"/>
      <c r="AB308" s="235"/>
      <c r="AC308" s="15">
        <f>VLOOKUP(AC$4,'Tüpoloogia tabel'!$C$1:$T$51,MATCH($A308,'Tüpoloogia tabel'!$C$1:$T$1,0),FALSE)</f>
        <v>3.0541666666666663</v>
      </c>
      <c r="AD308" s="15">
        <f>VLOOKUP(AD$4,'Tüpoloogia tabel'!$C$1:$T$51,MATCH($A308,'Tüpoloogia tabel'!$C$1:$T$1,0),FALSE)</f>
        <v>2.5</v>
      </c>
      <c r="AE308" s="15">
        <f>VLOOKUP(AE$4,'Tüpoloogia tabel'!$C$1:$T$51,MATCH($A308,'Tüpoloogia tabel'!$C$1:$T$1,0),FALSE)</f>
        <v>2.2999999999999998</v>
      </c>
      <c r="AF308" s="15">
        <f>VLOOKUP(AF$4,'Tüpoloogia tabel'!$C$1:$T$51,MATCH($A308,'Tüpoloogia tabel'!$C$1:$T$1,0),FALSE)</f>
        <v>13.112499999999999</v>
      </c>
      <c r="AG308" s="15">
        <f>VLOOKUP(AG$4,'Tüpoloogia tabel'!$C$1:$T$51,MATCH($A308,'Tüpoloogia tabel'!$C$1:$T$1,0),FALSE)</f>
        <v>22.074999999999999</v>
      </c>
      <c r="AH308" s="15">
        <f>(VLOOKUP(AH$4,'Tüpoloogia tabel'!$C$1:$T$51,MATCH($A308,'Tüpoloogia tabel'!$C$1:$T$1,0),FALSE))*E308</f>
        <v>20</v>
      </c>
      <c r="AI308" s="15">
        <f>(VLOOKUP(AI$4,'Tüpoloogia tabel'!$C$1:$T$51,MATCH($A308,'Tüpoloogia tabel'!$C$1:$T$1,0),FALSE))*D308*E308</f>
        <v>5860</v>
      </c>
      <c r="AJ308" s="15">
        <f t="shared" si="413"/>
        <v>70.375</v>
      </c>
      <c r="AK308" s="15">
        <f>VLOOKUP(AK$4,'Tüpoloogia tabel'!$C$1:$T$51,MATCH($A308,'Tüpoloogia tabel'!$C$1:$T$1,0),FALSE)</f>
        <v>1</v>
      </c>
      <c r="AL308" s="15">
        <f>VLOOKUP(AL$4,'Tüpoloogia tabel'!$C$1:$T$51,MATCH($A308,'Tüpoloogia tabel'!$C$1:$T$1,0),FALSE)</f>
        <v>0.9</v>
      </c>
      <c r="AM308" s="15">
        <f>VLOOKUP(AM$4,'Tüpoloogia tabel'!$C$1:$T$51,MATCH($A308,'Tüpoloogia tabel'!$C$1:$T$1,0),FALSE)</f>
        <v>0.7</v>
      </c>
      <c r="AN308" s="15">
        <f>VLOOKUP(AN$4,'Tüpoloogia tabel'!$C$1:$T$51,MATCH($A308,'Tüpoloogia tabel'!$C$1:$T$1,0),FALSE)</f>
        <v>0.7</v>
      </c>
      <c r="AO308" s="15">
        <f>VLOOKUP(AO$4,'Tüpoloogia tabel'!$C$1:$T$51,MATCH($A308,'Tüpoloogia tabel'!$C$1:$T$1,0),FALSE)</f>
        <v>1</v>
      </c>
      <c r="AP308" s="15">
        <f>VLOOKUP(AP$4,'Tüpoloogia tabel'!$C$1:$T$51,MATCH($A308,'Tüpoloogia tabel'!$C$1:$T$1,0),FALSE)</f>
        <v>2</v>
      </c>
      <c r="AQ308" s="15">
        <f>VLOOKUP(AQ$4,'Tüpoloogia tabel'!$C$1:$T$51,MATCH($A308,'Tüpoloogia tabel'!$C$1:$T$1,0),FALSE)</f>
        <v>2.899999999999999</v>
      </c>
      <c r="AR308" s="16">
        <f>VLOOKUP(AR$4,'Tüpoloogia tabel'!$C$1:$T$51,MATCH($A308,'Tüpoloogia tabel'!$C$1:$T$1,0),FALSE)</f>
        <v>1.17</v>
      </c>
      <c r="AS308" s="16">
        <f>VLOOKUP(AS$4,'Tüpoloogia tabel'!$C$1:$T$51,MATCH($A308,'Tüpoloogia tabel'!$C$1:$T$1,0),FALSE)</f>
        <v>0.49</v>
      </c>
      <c r="AT308" s="16">
        <f>VLOOKUP(AT$4,'Tüpoloogia tabel'!$C$1:$T$51,MATCH($A308,'Tüpoloogia tabel'!$C$1:$T$1,0),FALSE)</f>
        <v>0.49</v>
      </c>
      <c r="AU308" s="16">
        <f>VLOOKUP(AU$4,'Tüpoloogia tabel'!$C$1:$T$51,MATCH($A308,'Tüpoloogia tabel'!$C$1:$T$1,0),FALSE)</f>
        <v>0.15</v>
      </c>
      <c r="AV308" s="16">
        <f>VLOOKUP(AV$4,'Tüpoloogia tabel'!$C$1:$T$51,MATCH($A308,'Tüpoloogia tabel'!$C$1:$T$1,0),FALSE)</f>
        <v>0.5</v>
      </c>
      <c r="AW308" s="16">
        <f>VLOOKUP(AW$4,'Tüpoloogia tabel'!$C$1:$T$51,MATCH($A308,'Tüpoloogia tabel'!$C$1:$T$1,0),FALSE)</f>
        <v>0.77</v>
      </c>
      <c r="AX308" s="16">
        <f>VLOOKUP(AX$4,'Tüpoloogia tabel'!$C$1:$T$51,MATCH($A308,'Tüpoloogia tabel'!$C$1:$T$1,0),FALSE)</f>
        <v>1.03</v>
      </c>
      <c r="AY308" s="16">
        <f>VLOOKUP(AY$4,'Tüpoloogia tabel'!$C$1:$T$51,MATCH($A308,'Tüpoloogia tabel'!$C$1:$T$1,0),FALSE)</f>
        <v>7.0000000000000007E-2</v>
      </c>
      <c r="AZ308" s="16">
        <f>VLOOKUP(AZ$4,'Tüpoloogia tabel'!$C$1:$T$51,MATCH($A308,'Tüpoloogia tabel'!$C$1:$T$1,0),FALSE)</f>
        <v>3.2</v>
      </c>
      <c r="BA308" s="232">
        <f>VLOOKUP(BA$4,'Tüpoloogia tabel'!$C$1:$T$51,MATCH($A308,'Tüpoloogia tabel'!$C$1:$T$1,0),FALSE)</f>
        <v>0.3</v>
      </c>
      <c r="BB308" s="232">
        <f>VLOOKUP(BB$4,'Tüpoloogia tabel'!$C$1:$T$51,MATCH($A308,'Tüpoloogia tabel'!$C$1:$T$1,0),FALSE)</f>
        <v>0.5</v>
      </c>
      <c r="BC308" s="232">
        <f>VLOOKUP(BC$4,'Tüpoloogia tabel'!$C$1:$T$51,MATCH($A308,'Tüpoloogia tabel'!$C$1:$T$1,0),FALSE)</f>
        <v>0.35</v>
      </c>
      <c r="BD308" s="232">
        <f>VLOOKUP(BD$4,'Tüpoloogia tabel'!$C$1:$T$51,MATCH($A308,'Tüpoloogia tabel'!$C$1:$T$1,0),FALSE)</f>
        <v>0.3</v>
      </c>
      <c r="BE308" s="232">
        <f>VLOOKUP(BE$4,'Tüpoloogia tabel'!$C$1:$T$51,MATCH($A308,'Tüpoloogia tabel'!$C$1:$T$1,0),FALSE)</f>
        <v>0.22000000000000008</v>
      </c>
      <c r="BF308" s="16">
        <f>VLOOKUP(BF$4,'Tüpoloogia tabel'!$C$1:$T$51,MATCH($A308,'Tüpoloogia tabel'!$C$1:$T$1,0),FALSE)</f>
        <v>1.8</v>
      </c>
      <c r="BG308" s="16">
        <f>VLOOKUP(BG$4,'Tüpoloogia tabel'!$C$1:$T$51,MATCH($A308,'Tüpoloogia tabel'!$C$1:$T$1,0),FALSE)</f>
        <v>2.2000000000000002</v>
      </c>
      <c r="BH308" s="16">
        <f>VLOOKUP(BH$4,'Tüpoloogia tabel'!$C$1:$T$51,MATCH($A308,'Tüpoloogia tabel'!$C$1:$T$1,0),FALSE)</f>
        <v>1.4600000000000004</v>
      </c>
      <c r="BI308" s="16">
        <f>VLOOKUP(BI$4,'Tüpoloogia tabel'!$C$1:$T$51,MATCH($A308,'Tüpoloogia tabel'!$C$1:$T$1,0),FALSE)</f>
        <v>1.5793333333333337</v>
      </c>
      <c r="BJ308" s="16">
        <f>VLOOKUP(BJ$4,'Tüpoloogia tabel'!$C$1:$T$51,MATCH($A308,'Tüpoloogia tabel'!$C$1:$T$1,0),FALSE)</f>
        <v>0.8</v>
      </c>
      <c r="BK308" s="16">
        <f>VLOOKUP(BK$4,'Tüpoloogia tabel'!$C$1:$T$51,MATCH($A308,'Tüpoloogia tabel'!$C$1:$T$1,0),FALSE)</f>
        <v>2.0649999999999999</v>
      </c>
      <c r="BL308" s="216">
        <f t="shared" si="350"/>
        <v>9208.3748576312537</v>
      </c>
      <c r="BM308" s="1">
        <v>4</v>
      </c>
      <c r="BN308" s="1">
        <v>0</v>
      </c>
      <c r="BO308" s="1">
        <f t="shared" si="414"/>
        <v>80</v>
      </c>
      <c r="BP308" s="217">
        <f t="shared" si="415"/>
        <v>70.375</v>
      </c>
      <c r="BQ308" s="217">
        <f t="shared" ref="BQ308:BS308" si="427">BP308</f>
        <v>70.375</v>
      </c>
      <c r="BR308" s="217">
        <f t="shared" si="427"/>
        <v>70.375</v>
      </c>
      <c r="BS308" s="217">
        <f t="shared" si="427"/>
        <v>70.375</v>
      </c>
      <c r="BT308" s="217">
        <f t="shared" si="417"/>
        <v>492.625</v>
      </c>
      <c r="BU308" s="217">
        <f t="shared" si="418"/>
        <v>2138.3333333333335</v>
      </c>
      <c r="BV308" s="217">
        <f t="shared" si="419"/>
        <v>2140.9254159802863</v>
      </c>
      <c r="BW308" s="217">
        <f t="shared" si="357"/>
        <v>2904.7931124519537</v>
      </c>
      <c r="BX308" s="216">
        <f t="shared" si="420"/>
        <v>0.89680592592592601</v>
      </c>
      <c r="BY308" s="216">
        <f t="shared" si="421"/>
        <v>1081.5479466666666</v>
      </c>
      <c r="BZ308" s="216">
        <f t="shared" si="422"/>
        <v>13194.715916749874</v>
      </c>
      <c r="CA308" s="216">
        <f t="shared" si="423"/>
        <v>10289.922804297919</v>
      </c>
      <c r="CB308" s="218">
        <f t="shared" si="424"/>
        <v>5.5139027625497912</v>
      </c>
    </row>
    <row r="309" spans="1:80" x14ac:dyDescent="0.25">
      <c r="A309" s="248" t="s">
        <v>478</v>
      </c>
      <c r="B309" s="231" t="s">
        <v>837</v>
      </c>
      <c r="C309" s="231" t="s">
        <v>463</v>
      </c>
      <c r="D309" s="249">
        <v>1</v>
      </c>
      <c r="E309" s="249">
        <v>9</v>
      </c>
      <c r="F309" s="250"/>
      <c r="G309" s="15">
        <f>(VLOOKUP(G$4,'Tüpoloogia tabel'!$C$1:$T$51,MATCH($A309,'Tüpoloogia tabel'!$C$1:$T$1,0),FALSE))*D309</f>
        <v>293</v>
      </c>
      <c r="H309" s="15">
        <f>(VLOOKUP(H$4,'Tüpoloogia tabel'!$C$1:$T$51,MATCH($A309,'Tüpoloogia tabel'!$C$1:$T$1,0),FALSE))*D309*E309</f>
        <v>35.96875</v>
      </c>
      <c r="I309" s="15">
        <f>(VLOOKUP(I$4,'Tüpoloogia tabel'!$C$1:$T$51,MATCH($A309,'Tüpoloogia tabel'!$C$1:$T$1,0),FALSE))*D309*E309</f>
        <v>119.15625</v>
      </c>
      <c r="J309" s="15">
        <f>(VLOOKUP(J$4,'Tüpoloogia tabel'!$C$1:$T$51,MATCH($A309,'Tüpoloogia tabel'!$C$1:$T$1,0),FALSE))*D309*E309</f>
        <v>2395.0187500000002</v>
      </c>
      <c r="K309" s="15">
        <f>(VLOOKUP(K$4,'Tüpoloogia tabel'!$C$1:$T$51,MATCH($A309,'Tüpoloogia tabel'!$C$1:$T$1,0),FALSE))*D309*E309</f>
        <v>2099.4500000000003</v>
      </c>
      <c r="L309" s="244">
        <f>VLOOKUP(L$4,'Tüpoloogia tabel'!$C$1:$T$51,MATCH($A309,'Tüpoloogia tabel'!$C$1:$T$1,0),FALSE)</f>
        <v>0</v>
      </c>
      <c r="M309" s="228">
        <f>VLOOKUP(M$4,'Tüpoloogia tabel'!$C$1:$T$51,MATCH($A309,'Tüpoloogia tabel'!$C$1:$T$1,0),FALSE)</f>
        <v>87.5</v>
      </c>
      <c r="N309" s="228">
        <f>VLOOKUP(N$4,'Tüpoloogia tabel'!$C$1:$T$51,MATCH($A309,'Tüpoloogia tabel'!$C$1:$T$1,0),FALSE)</f>
        <v>100</v>
      </c>
      <c r="O309" s="245">
        <f>VLOOKUP(O$4,'Tüpoloogia tabel'!$C$1:$T$51,MATCH($A309,'Tüpoloogia tabel'!$C$1:$T$1,0),FALSE)</f>
        <v>0.22329988873785289</v>
      </c>
      <c r="P309" s="228">
        <f>VLOOKUP(P$4,'Tüpoloogia tabel'!$C$1:$T$51,MATCH($A309,'Tüpoloogia tabel'!$C$1:$T$1,0),FALSE)</f>
        <v>25</v>
      </c>
      <c r="Q309" s="335">
        <f t="shared" si="407"/>
        <v>9176.4</v>
      </c>
      <c r="R309" s="336">
        <f t="shared" si="408"/>
        <v>7123.3509009859672</v>
      </c>
      <c r="S309" s="14">
        <f t="shared" si="409"/>
        <v>293</v>
      </c>
      <c r="T309" s="336">
        <f t="shared" si="410"/>
        <v>293</v>
      </c>
      <c r="U309" s="4">
        <f t="shared" si="411"/>
        <v>3.9600000000000004</v>
      </c>
      <c r="V309" s="337">
        <f t="shared" si="412"/>
        <v>2049.0890990140333</v>
      </c>
      <c r="W309" s="338">
        <f t="shared" si="348"/>
        <v>7.8300758231231411</v>
      </c>
      <c r="X309" s="228">
        <f>VLOOKUP(X$4,'Tüpoloogia tabel'!$C$1:$T$51,MATCH($A309,'Tüpoloogia tabel'!$C$1:$T$1,0),FALSE)</f>
        <v>182.375</v>
      </c>
      <c r="Y309" s="228">
        <f>VLOOKUP(Y$4,'Tüpoloogia tabel'!$C$1:$T$51,MATCH($A309,'Tüpoloogia tabel'!$C$1:$T$1,0),FALSE)</f>
        <v>131.25</v>
      </c>
      <c r="Z309" s="229">
        <f>VLOOKUP(Z$4,'Tüpoloogia tabel'!$C$1:$T$51,MATCH($A309,'Tüpoloogia tabel'!$C$1:$T$1,0),FALSE)</f>
        <v>27.5</v>
      </c>
      <c r="AA309" s="235"/>
      <c r="AB309" s="235"/>
      <c r="AC309" s="15">
        <f>VLOOKUP(AC$4,'Tüpoloogia tabel'!$C$1:$T$51,MATCH($A309,'Tüpoloogia tabel'!$C$1:$T$1,0),FALSE)</f>
        <v>3.0541666666666663</v>
      </c>
      <c r="AD309" s="15">
        <f>VLOOKUP(AD$4,'Tüpoloogia tabel'!$C$1:$T$51,MATCH($A309,'Tüpoloogia tabel'!$C$1:$T$1,0),FALSE)</f>
        <v>2.5</v>
      </c>
      <c r="AE309" s="15">
        <f>VLOOKUP(AE$4,'Tüpoloogia tabel'!$C$1:$T$51,MATCH($A309,'Tüpoloogia tabel'!$C$1:$T$1,0),FALSE)</f>
        <v>2.2999999999999998</v>
      </c>
      <c r="AF309" s="15">
        <f>VLOOKUP(AF$4,'Tüpoloogia tabel'!$C$1:$T$51,MATCH($A309,'Tüpoloogia tabel'!$C$1:$T$1,0),FALSE)</f>
        <v>13.112499999999999</v>
      </c>
      <c r="AG309" s="15">
        <f>VLOOKUP(AG$4,'Tüpoloogia tabel'!$C$1:$T$51,MATCH($A309,'Tüpoloogia tabel'!$C$1:$T$1,0),FALSE)</f>
        <v>22.074999999999999</v>
      </c>
      <c r="AH309" s="15">
        <f>(VLOOKUP(AH$4,'Tüpoloogia tabel'!$C$1:$T$51,MATCH($A309,'Tüpoloogia tabel'!$C$1:$T$1,0),FALSE))*E309</f>
        <v>22.5</v>
      </c>
      <c r="AI309" s="15">
        <f>(VLOOKUP(AI$4,'Tüpoloogia tabel'!$C$1:$T$51,MATCH($A309,'Tüpoloogia tabel'!$C$1:$T$1,0),FALSE))*D309*E309</f>
        <v>6592.5</v>
      </c>
      <c r="AJ309" s="15">
        <f t="shared" si="413"/>
        <v>70.375</v>
      </c>
      <c r="AK309" s="15">
        <f>VLOOKUP(AK$4,'Tüpoloogia tabel'!$C$1:$T$51,MATCH($A309,'Tüpoloogia tabel'!$C$1:$T$1,0),FALSE)</f>
        <v>1</v>
      </c>
      <c r="AL309" s="15">
        <f>VLOOKUP(AL$4,'Tüpoloogia tabel'!$C$1:$T$51,MATCH($A309,'Tüpoloogia tabel'!$C$1:$T$1,0),FALSE)</f>
        <v>0.9</v>
      </c>
      <c r="AM309" s="15">
        <f>VLOOKUP(AM$4,'Tüpoloogia tabel'!$C$1:$T$51,MATCH($A309,'Tüpoloogia tabel'!$C$1:$T$1,0),FALSE)</f>
        <v>0.7</v>
      </c>
      <c r="AN309" s="15">
        <f>VLOOKUP(AN$4,'Tüpoloogia tabel'!$C$1:$T$51,MATCH($A309,'Tüpoloogia tabel'!$C$1:$T$1,0),FALSE)</f>
        <v>0.7</v>
      </c>
      <c r="AO309" s="15">
        <f>VLOOKUP(AO$4,'Tüpoloogia tabel'!$C$1:$T$51,MATCH($A309,'Tüpoloogia tabel'!$C$1:$T$1,0),FALSE)</f>
        <v>1</v>
      </c>
      <c r="AP309" s="15">
        <f>VLOOKUP(AP$4,'Tüpoloogia tabel'!$C$1:$T$51,MATCH($A309,'Tüpoloogia tabel'!$C$1:$T$1,0),FALSE)</f>
        <v>2</v>
      </c>
      <c r="AQ309" s="15">
        <f>VLOOKUP(AQ$4,'Tüpoloogia tabel'!$C$1:$T$51,MATCH($A309,'Tüpoloogia tabel'!$C$1:$T$1,0),FALSE)</f>
        <v>2.899999999999999</v>
      </c>
      <c r="AR309" s="16">
        <f>VLOOKUP(AR$4,'Tüpoloogia tabel'!$C$1:$T$51,MATCH($A309,'Tüpoloogia tabel'!$C$1:$T$1,0),FALSE)</f>
        <v>1.17</v>
      </c>
      <c r="AS309" s="16">
        <f>VLOOKUP(AS$4,'Tüpoloogia tabel'!$C$1:$T$51,MATCH($A309,'Tüpoloogia tabel'!$C$1:$T$1,0),FALSE)</f>
        <v>0.49</v>
      </c>
      <c r="AT309" s="16">
        <f>VLOOKUP(AT$4,'Tüpoloogia tabel'!$C$1:$T$51,MATCH($A309,'Tüpoloogia tabel'!$C$1:$T$1,0),FALSE)</f>
        <v>0.49</v>
      </c>
      <c r="AU309" s="16">
        <f>VLOOKUP(AU$4,'Tüpoloogia tabel'!$C$1:$T$51,MATCH($A309,'Tüpoloogia tabel'!$C$1:$T$1,0),FALSE)</f>
        <v>0.15</v>
      </c>
      <c r="AV309" s="16">
        <f>VLOOKUP(AV$4,'Tüpoloogia tabel'!$C$1:$T$51,MATCH($A309,'Tüpoloogia tabel'!$C$1:$T$1,0),FALSE)</f>
        <v>0.5</v>
      </c>
      <c r="AW309" s="16">
        <f>VLOOKUP(AW$4,'Tüpoloogia tabel'!$C$1:$T$51,MATCH($A309,'Tüpoloogia tabel'!$C$1:$T$1,0),FALSE)</f>
        <v>0.77</v>
      </c>
      <c r="AX309" s="16">
        <f>VLOOKUP(AX$4,'Tüpoloogia tabel'!$C$1:$T$51,MATCH($A309,'Tüpoloogia tabel'!$C$1:$T$1,0),FALSE)</f>
        <v>1.03</v>
      </c>
      <c r="AY309" s="16">
        <f>VLOOKUP(AY$4,'Tüpoloogia tabel'!$C$1:$T$51,MATCH($A309,'Tüpoloogia tabel'!$C$1:$T$1,0),FALSE)</f>
        <v>7.0000000000000007E-2</v>
      </c>
      <c r="AZ309" s="16">
        <f>VLOOKUP(AZ$4,'Tüpoloogia tabel'!$C$1:$T$51,MATCH($A309,'Tüpoloogia tabel'!$C$1:$T$1,0),FALSE)</f>
        <v>3.2</v>
      </c>
      <c r="BA309" s="232">
        <f>VLOOKUP(BA$4,'Tüpoloogia tabel'!$C$1:$T$51,MATCH($A309,'Tüpoloogia tabel'!$C$1:$T$1,0),FALSE)</f>
        <v>0.3</v>
      </c>
      <c r="BB309" s="232">
        <f>VLOOKUP(BB$4,'Tüpoloogia tabel'!$C$1:$T$51,MATCH($A309,'Tüpoloogia tabel'!$C$1:$T$1,0),FALSE)</f>
        <v>0.5</v>
      </c>
      <c r="BC309" s="232">
        <f>VLOOKUP(BC$4,'Tüpoloogia tabel'!$C$1:$T$51,MATCH($A309,'Tüpoloogia tabel'!$C$1:$T$1,0),FALSE)</f>
        <v>0.35</v>
      </c>
      <c r="BD309" s="232">
        <f>VLOOKUP(BD$4,'Tüpoloogia tabel'!$C$1:$T$51,MATCH($A309,'Tüpoloogia tabel'!$C$1:$T$1,0),FALSE)</f>
        <v>0.3</v>
      </c>
      <c r="BE309" s="232">
        <f>VLOOKUP(BE$4,'Tüpoloogia tabel'!$C$1:$T$51,MATCH($A309,'Tüpoloogia tabel'!$C$1:$T$1,0),FALSE)</f>
        <v>0.22000000000000008</v>
      </c>
      <c r="BF309" s="16">
        <f>VLOOKUP(BF$4,'Tüpoloogia tabel'!$C$1:$T$51,MATCH($A309,'Tüpoloogia tabel'!$C$1:$T$1,0),FALSE)</f>
        <v>1.8</v>
      </c>
      <c r="BG309" s="16">
        <f>VLOOKUP(BG$4,'Tüpoloogia tabel'!$C$1:$T$51,MATCH($A309,'Tüpoloogia tabel'!$C$1:$T$1,0),FALSE)</f>
        <v>2.2000000000000002</v>
      </c>
      <c r="BH309" s="16">
        <f>VLOOKUP(BH$4,'Tüpoloogia tabel'!$C$1:$T$51,MATCH($A309,'Tüpoloogia tabel'!$C$1:$T$1,0),FALSE)</f>
        <v>1.4600000000000004</v>
      </c>
      <c r="BI309" s="16">
        <f>VLOOKUP(BI$4,'Tüpoloogia tabel'!$C$1:$T$51,MATCH($A309,'Tüpoloogia tabel'!$C$1:$T$1,0),FALSE)</f>
        <v>1.5793333333333337</v>
      </c>
      <c r="BJ309" s="16">
        <f>VLOOKUP(BJ$4,'Tüpoloogia tabel'!$C$1:$T$51,MATCH($A309,'Tüpoloogia tabel'!$C$1:$T$1,0),FALSE)</f>
        <v>0.8</v>
      </c>
      <c r="BK309" s="16">
        <f>VLOOKUP(BK$4,'Tüpoloogia tabel'!$C$1:$T$51,MATCH($A309,'Tüpoloogia tabel'!$C$1:$T$1,0),FALSE)</f>
        <v>2.0649999999999999</v>
      </c>
      <c r="BL309" s="216">
        <f t="shared" si="350"/>
        <v>11493.340189112629</v>
      </c>
      <c r="BM309" s="1">
        <v>4</v>
      </c>
      <c r="BN309" s="1">
        <v>0</v>
      </c>
      <c r="BO309" s="1">
        <f t="shared" si="414"/>
        <v>90</v>
      </c>
      <c r="BP309" s="217">
        <f t="shared" si="415"/>
        <v>70.375</v>
      </c>
      <c r="BQ309" s="217">
        <f t="shared" ref="BQ309:BS309" si="428">BP309</f>
        <v>70.375</v>
      </c>
      <c r="BR309" s="217">
        <f t="shared" si="428"/>
        <v>70.375</v>
      </c>
      <c r="BS309" s="217">
        <f t="shared" si="428"/>
        <v>70.375</v>
      </c>
      <c r="BT309" s="217">
        <f t="shared" si="417"/>
        <v>563</v>
      </c>
      <c r="BU309" s="217">
        <f t="shared" si="418"/>
        <v>2703.515625</v>
      </c>
      <c r="BV309" s="217">
        <f t="shared" si="419"/>
        <v>2700.9249618083395</v>
      </c>
      <c r="BW309" s="217">
        <f t="shared" si="357"/>
        <v>3592.0195910765838</v>
      </c>
      <c r="BX309" s="216">
        <f t="shared" si="420"/>
        <v>1.1222992592592593</v>
      </c>
      <c r="BY309" s="216">
        <f t="shared" si="421"/>
        <v>1353.4929066666668</v>
      </c>
      <c r="BZ309" s="216">
        <f t="shared" si="422"/>
        <v>16438.85268685588</v>
      </c>
      <c r="CA309" s="216">
        <f t="shared" si="423"/>
        <v>12846.833095779295</v>
      </c>
      <c r="CB309" s="218">
        <f t="shared" si="424"/>
        <v>6.1191422019001616</v>
      </c>
    </row>
    <row r="310" spans="1:80" x14ac:dyDescent="0.25">
      <c r="A310" s="248" t="s">
        <v>478</v>
      </c>
      <c r="B310" s="231" t="s">
        <v>838</v>
      </c>
      <c r="C310" s="231" t="s">
        <v>463</v>
      </c>
      <c r="D310" s="249">
        <v>2</v>
      </c>
      <c r="E310" s="249">
        <v>6</v>
      </c>
      <c r="F310" s="250"/>
      <c r="G310" s="15">
        <f>(VLOOKUP(G$4,'Tüpoloogia tabel'!$C$1:$T$51,MATCH($A310,'Tüpoloogia tabel'!$C$1:$T$1,0),FALSE))*D310</f>
        <v>586</v>
      </c>
      <c r="H310" s="15">
        <f>(VLOOKUP(H$4,'Tüpoloogia tabel'!$C$1:$T$51,MATCH($A310,'Tüpoloogia tabel'!$C$1:$T$1,0),FALSE))*D310*E310</f>
        <v>47.958333333333329</v>
      </c>
      <c r="I310" s="15">
        <f>(VLOOKUP(I$4,'Tüpoloogia tabel'!$C$1:$T$51,MATCH($A310,'Tüpoloogia tabel'!$C$1:$T$1,0),FALSE))*D310*E310</f>
        <v>158.875</v>
      </c>
      <c r="J310" s="15">
        <f>(VLOOKUP(J$4,'Tüpoloogia tabel'!$C$1:$T$51,MATCH($A310,'Tüpoloogia tabel'!$C$1:$T$1,0),FALSE))*D310*E310</f>
        <v>3193.3583333333336</v>
      </c>
      <c r="K310" s="15">
        <f>(VLOOKUP(K$4,'Tüpoloogia tabel'!$C$1:$T$51,MATCH($A310,'Tüpoloogia tabel'!$C$1:$T$1,0),FALSE))*D310*E310</f>
        <v>2799.2666666666669</v>
      </c>
      <c r="L310" s="244">
        <f>VLOOKUP(L$4,'Tüpoloogia tabel'!$C$1:$T$51,MATCH($A310,'Tüpoloogia tabel'!$C$1:$T$1,0),FALSE)</f>
        <v>0</v>
      </c>
      <c r="M310" s="228">
        <f>VLOOKUP(M$4,'Tüpoloogia tabel'!$C$1:$T$51,MATCH($A310,'Tüpoloogia tabel'!$C$1:$T$1,0),FALSE)</f>
        <v>87.5</v>
      </c>
      <c r="N310" s="228">
        <f>VLOOKUP(N$4,'Tüpoloogia tabel'!$C$1:$T$51,MATCH($A310,'Tüpoloogia tabel'!$C$1:$T$1,0),FALSE)</f>
        <v>100</v>
      </c>
      <c r="O310" s="245">
        <f>VLOOKUP(O$4,'Tüpoloogia tabel'!$C$1:$T$51,MATCH($A310,'Tüpoloogia tabel'!$C$1:$T$1,0),FALSE)</f>
        <v>0.22329988873785289</v>
      </c>
      <c r="P310" s="228">
        <f>VLOOKUP(P$4,'Tüpoloogia tabel'!$C$1:$T$51,MATCH($A310,'Tüpoloogia tabel'!$C$1:$T$1,0),FALSE)</f>
        <v>25</v>
      </c>
      <c r="Q310" s="335">
        <f t="shared" si="407"/>
        <v>8104.35</v>
      </c>
      <c r="R310" s="336">
        <f t="shared" si="408"/>
        <v>6286.7295467073818</v>
      </c>
      <c r="S310" s="14">
        <f t="shared" si="409"/>
        <v>586</v>
      </c>
      <c r="T310" s="336">
        <f t="shared" si="410"/>
        <v>586</v>
      </c>
      <c r="U310" s="4">
        <f t="shared" si="411"/>
        <v>7.9200000000000008</v>
      </c>
      <c r="V310" s="337">
        <f t="shared" si="412"/>
        <v>1809.7004532926182</v>
      </c>
      <c r="W310" s="338">
        <f t="shared" si="348"/>
        <v>5.4349131645731079</v>
      </c>
      <c r="X310" s="228">
        <f>VLOOKUP(X$4,'Tüpoloogia tabel'!$C$1:$T$51,MATCH($A310,'Tüpoloogia tabel'!$C$1:$T$1,0),FALSE)</f>
        <v>182.375</v>
      </c>
      <c r="Y310" s="228">
        <f>VLOOKUP(Y$4,'Tüpoloogia tabel'!$C$1:$T$51,MATCH($A310,'Tüpoloogia tabel'!$C$1:$T$1,0),FALSE)</f>
        <v>131.25</v>
      </c>
      <c r="Z310" s="229">
        <f>VLOOKUP(Z$4,'Tüpoloogia tabel'!$C$1:$T$51,MATCH($A310,'Tüpoloogia tabel'!$C$1:$T$1,0),FALSE)</f>
        <v>27.5</v>
      </c>
      <c r="AA310" s="235"/>
      <c r="AB310" s="235"/>
      <c r="AC310" s="15">
        <f>VLOOKUP(AC$4,'Tüpoloogia tabel'!$C$1:$T$51,MATCH($A310,'Tüpoloogia tabel'!$C$1:$T$1,0),FALSE)</f>
        <v>3.0541666666666663</v>
      </c>
      <c r="AD310" s="15">
        <f>VLOOKUP(AD$4,'Tüpoloogia tabel'!$C$1:$T$51,MATCH($A310,'Tüpoloogia tabel'!$C$1:$T$1,0),FALSE)</f>
        <v>2.5</v>
      </c>
      <c r="AE310" s="15">
        <f>VLOOKUP(AE$4,'Tüpoloogia tabel'!$C$1:$T$51,MATCH($A310,'Tüpoloogia tabel'!$C$1:$T$1,0),FALSE)</f>
        <v>2.2999999999999998</v>
      </c>
      <c r="AF310" s="15">
        <f>VLOOKUP(AF$4,'Tüpoloogia tabel'!$C$1:$T$51,MATCH($A310,'Tüpoloogia tabel'!$C$1:$T$1,0),FALSE)</f>
        <v>13.112499999999999</v>
      </c>
      <c r="AG310" s="15">
        <f>VLOOKUP(AG$4,'Tüpoloogia tabel'!$C$1:$T$51,MATCH($A310,'Tüpoloogia tabel'!$C$1:$T$1,0),FALSE)</f>
        <v>22.074999999999999</v>
      </c>
      <c r="AH310" s="15">
        <f>(VLOOKUP(AH$4,'Tüpoloogia tabel'!$C$1:$T$51,MATCH($A310,'Tüpoloogia tabel'!$C$1:$T$1,0),FALSE))*E310</f>
        <v>15</v>
      </c>
      <c r="AI310" s="15">
        <f>(VLOOKUP(AI$4,'Tüpoloogia tabel'!$C$1:$T$51,MATCH($A310,'Tüpoloogia tabel'!$C$1:$T$1,0),FALSE))*D310*E310</f>
        <v>8790</v>
      </c>
      <c r="AJ310" s="15">
        <f t="shared" si="413"/>
        <v>114.52499999999999</v>
      </c>
      <c r="AK310" s="15">
        <f>VLOOKUP(AK$4,'Tüpoloogia tabel'!$C$1:$T$51,MATCH($A310,'Tüpoloogia tabel'!$C$1:$T$1,0),FALSE)</f>
        <v>1</v>
      </c>
      <c r="AL310" s="15">
        <f>VLOOKUP(AL$4,'Tüpoloogia tabel'!$C$1:$T$51,MATCH($A310,'Tüpoloogia tabel'!$C$1:$T$1,0),FALSE)</f>
        <v>0.9</v>
      </c>
      <c r="AM310" s="15">
        <f>VLOOKUP(AM$4,'Tüpoloogia tabel'!$C$1:$T$51,MATCH($A310,'Tüpoloogia tabel'!$C$1:$T$1,0),FALSE)</f>
        <v>0.7</v>
      </c>
      <c r="AN310" s="15">
        <f>VLOOKUP(AN$4,'Tüpoloogia tabel'!$C$1:$T$51,MATCH($A310,'Tüpoloogia tabel'!$C$1:$T$1,0),FALSE)</f>
        <v>0.7</v>
      </c>
      <c r="AO310" s="15">
        <f>VLOOKUP(AO$4,'Tüpoloogia tabel'!$C$1:$T$51,MATCH($A310,'Tüpoloogia tabel'!$C$1:$T$1,0),FALSE)</f>
        <v>1</v>
      </c>
      <c r="AP310" s="15">
        <f>VLOOKUP(AP$4,'Tüpoloogia tabel'!$C$1:$T$51,MATCH($A310,'Tüpoloogia tabel'!$C$1:$T$1,0),FALSE)</f>
        <v>2</v>
      </c>
      <c r="AQ310" s="15">
        <f>VLOOKUP(AQ$4,'Tüpoloogia tabel'!$C$1:$T$51,MATCH($A310,'Tüpoloogia tabel'!$C$1:$T$1,0),FALSE)</f>
        <v>2.899999999999999</v>
      </c>
      <c r="AR310" s="16">
        <f>VLOOKUP(AR$4,'Tüpoloogia tabel'!$C$1:$T$51,MATCH($A310,'Tüpoloogia tabel'!$C$1:$T$1,0),FALSE)</f>
        <v>1.17</v>
      </c>
      <c r="AS310" s="16">
        <f>VLOOKUP(AS$4,'Tüpoloogia tabel'!$C$1:$T$51,MATCH($A310,'Tüpoloogia tabel'!$C$1:$T$1,0),FALSE)</f>
        <v>0.49</v>
      </c>
      <c r="AT310" s="16">
        <f>VLOOKUP(AT$4,'Tüpoloogia tabel'!$C$1:$T$51,MATCH($A310,'Tüpoloogia tabel'!$C$1:$T$1,0),FALSE)</f>
        <v>0.49</v>
      </c>
      <c r="AU310" s="16">
        <f>VLOOKUP(AU$4,'Tüpoloogia tabel'!$C$1:$T$51,MATCH($A310,'Tüpoloogia tabel'!$C$1:$T$1,0),FALSE)</f>
        <v>0.15</v>
      </c>
      <c r="AV310" s="16">
        <f>VLOOKUP(AV$4,'Tüpoloogia tabel'!$C$1:$T$51,MATCH($A310,'Tüpoloogia tabel'!$C$1:$T$1,0),FALSE)</f>
        <v>0.5</v>
      </c>
      <c r="AW310" s="16">
        <f>VLOOKUP(AW$4,'Tüpoloogia tabel'!$C$1:$T$51,MATCH($A310,'Tüpoloogia tabel'!$C$1:$T$1,0),FALSE)</f>
        <v>0.77</v>
      </c>
      <c r="AX310" s="16">
        <f>VLOOKUP(AX$4,'Tüpoloogia tabel'!$C$1:$T$51,MATCH($A310,'Tüpoloogia tabel'!$C$1:$T$1,0),FALSE)</f>
        <v>1.03</v>
      </c>
      <c r="AY310" s="16">
        <f>VLOOKUP(AY$4,'Tüpoloogia tabel'!$C$1:$T$51,MATCH($A310,'Tüpoloogia tabel'!$C$1:$T$1,0),FALSE)</f>
        <v>7.0000000000000007E-2</v>
      </c>
      <c r="AZ310" s="16">
        <f>VLOOKUP(AZ$4,'Tüpoloogia tabel'!$C$1:$T$51,MATCH($A310,'Tüpoloogia tabel'!$C$1:$T$1,0),FALSE)</f>
        <v>3.2</v>
      </c>
      <c r="BA310" s="232">
        <f>VLOOKUP(BA$4,'Tüpoloogia tabel'!$C$1:$T$51,MATCH($A310,'Tüpoloogia tabel'!$C$1:$T$1,0),FALSE)</f>
        <v>0.3</v>
      </c>
      <c r="BB310" s="232">
        <f>VLOOKUP(BB$4,'Tüpoloogia tabel'!$C$1:$T$51,MATCH($A310,'Tüpoloogia tabel'!$C$1:$T$1,0),FALSE)</f>
        <v>0.5</v>
      </c>
      <c r="BC310" s="232">
        <f>VLOOKUP(BC$4,'Tüpoloogia tabel'!$C$1:$T$51,MATCH($A310,'Tüpoloogia tabel'!$C$1:$T$1,0),FALSE)</f>
        <v>0.35</v>
      </c>
      <c r="BD310" s="232">
        <f>VLOOKUP(BD$4,'Tüpoloogia tabel'!$C$1:$T$51,MATCH($A310,'Tüpoloogia tabel'!$C$1:$T$1,0),FALSE)</f>
        <v>0.3</v>
      </c>
      <c r="BE310" s="232">
        <f>VLOOKUP(BE$4,'Tüpoloogia tabel'!$C$1:$T$51,MATCH($A310,'Tüpoloogia tabel'!$C$1:$T$1,0),FALSE)</f>
        <v>0.22000000000000008</v>
      </c>
      <c r="BF310" s="16">
        <f>VLOOKUP(BF$4,'Tüpoloogia tabel'!$C$1:$T$51,MATCH($A310,'Tüpoloogia tabel'!$C$1:$T$1,0),FALSE)</f>
        <v>1.8</v>
      </c>
      <c r="BG310" s="16">
        <f>VLOOKUP(BG$4,'Tüpoloogia tabel'!$C$1:$T$51,MATCH($A310,'Tüpoloogia tabel'!$C$1:$T$1,0),FALSE)</f>
        <v>2.2000000000000002</v>
      </c>
      <c r="BH310" s="16">
        <f>VLOOKUP(BH$4,'Tüpoloogia tabel'!$C$1:$T$51,MATCH($A310,'Tüpoloogia tabel'!$C$1:$T$1,0),FALSE)</f>
        <v>1.4600000000000004</v>
      </c>
      <c r="BI310" s="16">
        <f>VLOOKUP(BI$4,'Tüpoloogia tabel'!$C$1:$T$51,MATCH($A310,'Tüpoloogia tabel'!$C$1:$T$1,0),FALSE)</f>
        <v>1.5793333333333337</v>
      </c>
      <c r="BJ310" s="16">
        <f>VLOOKUP(BJ$4,'Tüpoloogia tabel'!$C$1:$T$51,MATCH($A310,'Tüpoloogia tabel'!$C$1:$T$1,0),FALSE)</f>
        <v>0.8</v>
      </c>
      <c r="BK310" s="16">
        <f>VLOOKUP(BK$4,'Tüpoloogia tabel'!$C$1:$T$51,MATCH($A310,'Tüpoloogia tabel'!$C$1:$T$1,0),FALSE)</f>
        <v>2.0649999999999999</v>
      </c>
      <c r="BL310" s="216">
        <f t="shared" si="350"/>
        <v>10678.600407963353</v>
      </c>
      <c r="BM310" s="1">
        <v>4</v>
      </c>
      <c r="BN310" s="1">
        <v>0</v>
      </c>
      <c r="BO310" s="1">
        <f t="shared" si="414"/>
        <v>60</v>
      </c>
      <c r="BP310" s="217">
        <f t="shared" si="415"/>
        <v>114.52499999999999</v>
      </c>
      <c r="BQ310" s="217">
        <f t="shared" ref="BQ310:BS310" si="429">BP310</f>
        <v>114.52499999999999</v>
      </c>
      <c r="BR310" s="217">
        <f t="shared" si="429"/>
        <v>114.52499999999999</v>
      </c>
      <c r="BS310" s="217">
        <f t="shared" si="429"/>
        <v>114.52499999999999</v>
      </c>
      <c r="BT310" s="217">
        <f t="shared" si="417"/>
        <v>572.625</v>
      </c>
      <c r="BU310" s="217">
        <f t="shared" si="418"/>
        <v>2413.125</v>
      </c>
      <c r="BV310" s="217">
        <f t="shared" si="419"/>
        <v>2385.3843788665945</v>
      </c>
      <c r="BW310" s="217">
        <f t="shared" si="357"/>
        <v>3293.0301565206614</v>
      </c>
      <c r="BX310" s="216">
        <f t="shared" si="420"/>
        <v>1.0299674074074074</v>
      </c>
      <c r="BY310" s="216">
        <f t="shared" si="421"/>
        <v>1242.1406933333333</v>
      </c>
      <c r="BZ310" s="216">
        <f t="shared" si="422"/>
        <v>15213.771257817349</v>
      </c>
      <c r="CA310" s="216">
        <f t="shared" si="423"/>
        <v>11920.741101296686</v>
      </c>
      <c r="CB310" s="218">
        <f t="shared" si="424"/>
        <v>4.2585228635940426</v>
      </c>
    </row>
    <row r="311" spans="1:80" x14ac:dyDescent="0.25">
      <c r="A311" s="248" t="s">
        <v>478</v>
      </c>
      <c r="B311" s="231" t="s">
        <v>839</v>
      </c>
      <c r="C311" s="231" t="s">
        <v>463</v>
      </c>
      <c r="D311" s="249">
        <v>2</v>
      </c>
      <c r="E311" s="249">
        <v>7</v>
      </c>
      <c r="F311" s="250"/>
      <c r="G311" s="15">
        <f>(VLOOKUP(G$4,'Tüpoloogia tabel'!$C$1:$T$51,MATCH($A311,'Tüpoloogia tabel'!$C$1:$T$1,0),FALSE))*D311</f>
        <v>586</v>
      </c>
      <c r="H311" s="15">
        <f>(VLOOKUP(H$4,'Tüpoloogia tabel'!$C$1:$T$51,MATCH($A311,'Tüpoloogia tabel'!$C$1:$T$1,0),FALSE))*D311*E311</f>
        <v>55.951388888888886</v>
      </c>
      <c r="I311" s="15">
        <f>(VLOOKUP(I$4,'Tüpoloogia tabel'!$C$1:$T$51,MATCH($A311,'Tüpoloogia tabel'!$C$1:$T$1,0),FALSE))*D311*E311</f>
        <v>185.35416666666669</v>
      </c>
      <c r="J311" s="15">
        <f>(VLOOKUP(J$4,'Tüpoloogia tabel'!$C$1:$T$51,MATCH($A311,'Tüpoloogia tabel'!$C$1:$T$1,0),FALSE))*D311*E311</f>
        <v>3725.5847222222224</v>
      </c>
      <c r="K311" s="15">
        <f>(VLOOKUP(K$4,'Tüpoloogia tabel'!$C$1:$T$51,MATCH($A311,'Tüpoloogia tabel'!$C$1:$T$1,0),FALSE))*D311*E311</f>
        <v>3265.8111111111111</v>
      </c>
      <c r="L311" s="244">
        <f>VLOOKUP(L$4,'Tüpoloogia tabel'!$C$1:$T$51,MATCH($A311,'Tüpoloogia tabel'!$C$1:$T$1,0),FALSE)</f>
        <v>0</v>
      </c>
      <c r="M311" s="228">
        <f>VLOOKUP(M$4,'Tüpoloogia tabel'!$C$1:$T$51,MATCH($A311,'Tüpoloogia tabel'!$C$1:$T$1,0),FALSE)</f>
        <v>87.5</v>
      </c>
      <c r="N311" s="228">
        <f>VLOOKUP(N$4,'Tüpoloogia tabel'!$C$1:$T$51,MATCH($A311,'Tüpoloogia tabel'!$C$1:$T$1,0),FALSE)</f>
        <v>100</v>
      </c>
      <c r="O311" s="245">
        <f>VLOOKUP(O$4,'Tüpoloogia tabel'!$C$1:$T$51,MATCH($A311,'Tüpoloogia tabel'!$C$1:$T$1,0),FALSE)</f>
        <v>0.22329988873785289</v>
      </c>
      <c r="P311" s="228">
        <f>VLOOKUP(P$4,'Tüpoloogia tabel'!$C$1:$T$51,MATCH($A311,'Tüpoloogia tabel'!$C$1:$T$1,0),FALSE)</f>
        <v>25</v>
      </c>
      <c r="Q311" s="335">
        <f t="shared" si="407"/>
        <v>11000.325000000001</v>
      </c>
      <c r="R311" s="336">
        <f t="shared" si="408"/>
        <v>8536.0336514197788</v>
      </c>
      <c r="S311" s="14">
        <f t="shared" si="409"/>
        <v>586</v>
      </c>
      <c r="T311" s="336">
        <f t="shared" si="410"/>
        <v>586</v>
      </c>
      <c r="U311" s="4">
        <f t="shared" si="411"/>
        <v>7.9200000000000008</v>
      </c>
      <c r="V311" s="337">
        <f t="shared" si="412"/>
        <v>2456.3713485802218</v>
      </c>
      <c r="W311" s="338">
        <f t="shared" si="348"/>
        <v>6.172057088112215</v>
      </c>
      <c r="X311" s="228">
        <f>VLOOKUP(X$4,'Tüpoloogia tabel'!$C$1:$T$51,MATCH($A311,'Tüpoloogia tabel'!$C$1:$T$1,0),FALSE)</f>
        <v>182.375</v>
      </c>
      <c r="Y311" s="228">
        <f>VLOOKUP(Y$4,'Tüpoloogia tabel'!$C$1:$T$51,MATCH($A311,'Tüpoloogia tabel'!$C$1:$T$1,0),FALSE)</f>
        <v>131.25</v>
      </c>
      <c r="Z311" s="229">
        <f>VLOOKUP(Z$4,'Tüpoloogia tabel'!$C$1:$T$51,MATCH($A311,'Tüpoloogia tabel'!$C$1:$T$1,0),FALSE)</f>
        <v>27.5</v>
      </c>
      <c r="AA311" s="235"/>
      <c r="AB311" s="235"/>
      <c r="AC311" s="15">
        <f>VLOOKUP(AC$4,'Tüpoloogia tabel'!$C$1:$T$51,MATCH($A311,'Tüpoloogia tabel'!$C$1:$T$1,0),FALSE)</f>
        <v>3.0541666666666663</v>
      </c>
      <c r="AD311" s="15">
        <f>VLOOKUP(AD$4,'Tüpoloogia tabel'!$C$1:$T$51,MATCH($A311,'Tüpoloogia tabel'!$C$1:$T$1,0),FALSE)</f>
        <v>2.5</v>
      </c>
      <c r="AE311" s="15">
        <f>VLOOKUP(AE$4,'Tüpoloogia tabel'!$C$1:$T$51,MATCH($A311,'Tüpoloogia tabel'!$C$1:$T$1,0),FALSE)</f>
        <v>2.2999999999999998</v>
      </c>
      <c r="AF311" s="15">
        <f>VLOOKUP(AF$4,'Tüpoloogia tabel'!$C$1:$T$51,MATCH($A311,'Tüpoloogia tabel'!$C$1:$T$1,0),FALSE)</f>
        <v>13.112499999999999</v>
      </c>
      <c r="AG311" s="15">
        <f>VLOOKUP(AG$4,'Tüpoloogia tabel'!$C$1:$T$51,MATCH($A311,'Tüpoloogia tabel'!$C$1:$T$1,0),FALSE)</f>
        <v>22.074999999999999</v>
      </c>
      <c r="AH311" s="15">
        <f>(VLOOKUP(AH$4,'Tüpoloogia tabel'!$C$1:$T$51,MATCH($A311,'Tüpoloogia tabel'!$C$1:$T$1,0),FALSE))*E311</f>
        <v>17.5</v>
      </c>
      <c r="AI311" s="15">
        <f>(VLOOKUP(AI$4,'Tüpoloogia tabel'!$C$1:$T$51,MATCH($A311,'Tüpoloogia tabel'!$C$1:$T$1,0),FALSE))*D311*E311</f>
        <v>10255</v>
      </c>
      <c r="AJ311" s="15">
        <f t="shared" si="413"/>
        <v>114.52499999999999</v>
      </c>
      <c r="AK311" s="15">
        <f>VLOOKUP(AK$4,'Tüpoloogia tabel'!$C$1:$T$51,MATCH($A311,'Tüpoloogia tabel'!$C$1:$T$1,0),FALSE)</f>
        <v>1</v>
      </c>
      <c r="AL311" s="15">
        <f>VLOOKUP(AL$4,'Tüpoloogia tabel'!$C$1:$T$51,MATCH($A311,'Tüpoloogia tabel'!$C$1:$T$1,0),FALSE)</f>
        <v>0.9</v>
      </c>
      <c r="AM311" s="15">
        <f>VLOOKUP(AM$4,'Tüpoloogia tabel'!$C$1:$T$51,MATCH($A311,'Tüpoloogia tabel'!$C$1:$T$1,0),FALSE)</f>
        <v>0.7</v>
      </c>
      <c r="AN311" s="15">
        <f>VLOOKUP(AN$4,'Tüpoloogia tabel'!$C$1:$T$51,MATCH($A311,'Tüpoloogia tabel'!$C$1:$T$1,0),FALSE)</f>
        <v>0.7</v>
      </c>
      <c r="AO311" s="15">
        <f>VLOOKUP(AO$4,'Tüpoloogia tabel'!$C$1:$T$51,MATCH($A311,'Tüpoloogia tabel'!$C$1:$T$1,0),FALSE)</f>
        <v>1</v>
      </c>
      <c r="AP311" s="15">
        <f>VLOOKUP(AP$4,'Tüpoloogia tabel'!$C$1:$T$51,MATCH($A311,'Tüpoloogia tabel'!$C$1:$T$1,0),FALSE)</f>
        <v>2</v>
      </c>
      <c r="AQ311" s="15">
        <f>VLOOKUP(AQ$4,'Tüpoloogia tabel'!$C$1:$T$51,MATCH($A311,'Tüpoloogia tabel'!$C$1:$T$1,0),FALSE)</f>
        <v>2.899999999999999</v>
      </c>
      <c r="AR311" s="16">
        <f>VLOOKUP(AR$4,'Tüpoloogia tabel'!$C$1:$T$51,MATCH($A311,'Tüpoloogia tabel'!$C$1:$T$1,0),FALSE)</f>
        <v>1.17</v>
      </c>
      <c r="AS311" s="16">
        <f>VLOOKUP(AS$4,'Tüpoloogia tabel'!$C$1:$T$51,MATCH($A311,'Tüpoloogia tabel'!$C$1:$T$1,0),FALSE)</f>
        <v>0.49</v>
      </c>
      <c r="AT311" s="16">
        <f>VLOOKUP(AT$4,'Tüpoloogia tabel'!$C$1:$T$51,MATCH($A311,'Tüpoloogia tabel'!$C$1:$T$1,0),FALSE)</f>
        <v>0.49</v>
      </c>
      <c r="AU311" s="16">
        <f>VLOOKUP(AU$4,'Tüpoloogia tabel'!$C$1:$T$51,MATCH($A311,'Tüpoloogia tabel'!$C$1:$T$1,0),FALSE)</f>
        <v>0.15</v>
      </c>
      <c r="AV311" s="16">
        <f>VLOOKUP(AV$4,'Tüpoloogia tabel'!$C$1:$T$51,MATCH($A311,'Tüpoloogia tabel'!$C$1:$T$1,0),FALSE)</f>
        <v>0.5</v>
      </c>
      <c r="AW311" s="16">
        <f>VLOOKUP(AW$4,'Tüpoloogia tabel'!$C$1:$T$51,MATCH($A311,'Tüpoloogia tabel'!$C$1:$T$1,0),FALSE)</f>
        <v>0.77</v>
      </c>
      <c r="AX311" s="16">
        <f>VLOOKUP(AX$4,'Tüpoloogia tabel'!$C$1:$T$51,MATCH($A311,'Tüpoloogia tabel'!$C$1:$T$1,0),FALSE)</f>
        <v>1.03</v>
      </c>
      <c r="AY311" s="16">
        <f>VLOOKUP(AY$4,'Tüpoloogia tabel'!$C$1:$T$51,MATCH($A311,'Tüpoloogia tabel'!$C$1:$T$1,0),FALSE)</f>
        <v>7.0000000000000007E-2</v>
      </c>
      <c r="AZ311" s="16">
        <f>VLOOKUP(AZ$4,'Tüpoloogia tabel'!$C$1:$T$51,MATCH($A311,'Tüpoloogia tabel'!$C$1:$T$1,0),FALSE)</f>
        <v>3.2</v>
      </c>
      <c r="BA311" s="232">
        <f>VLOOKUP(BA$4,'Tüpoloogia tabel'!$C$1:$T$51,MATCH($A311,'Tüpoloogia tabel'!$C$1:$T$1,0),FALSE)</f>
        <v>0.3</v>
      </c>
      <c r="BB311" s="232">
        <f>VLOOKUP(BB$4,'Tüpoloogia tabel'!$C$1:$T$51,MATCH($A311,'Tüpoloogia tabel'!$C$1:$T$1,0),FALSE)</f>
        <v>0.5</v>
      </c>
      <c r="BC311" s="232">
        <f>VLOOKUP(BC$4,'Tüpoloogia tabel'!$C$1:$T$51,MATCH($A311,'Tüpoloogia tabel'!$C$1:$T$1,0),FALSE)</f>
        <v>0.35</v>
      </c>
      <c r="BD311" s="232">
        <f>VLOOKUP(BD$4,'Tüpoloogia tabel'!$C$1:$T$51,MATCH($A311,'Tüpoloogia tabel'!$C$1:$T$1,0),FALSE)</f>
        <v>0.3</v>
      </c>
      <c r="BE311" s="232">
        <f>VLOOKUP(BE$4,'Tüpoloogia tabel'!$C$1:$T$51,MATCH($A311,'Tüpoloogia tabel'!$C$1:$T$1,0),FALSE)</f>
        <v>0.22000000000000008</v>
      </c>
      <c r="BF311" s="16">
        <f>VLOOKUP(BF$4,'Tüpoloogia tabel'!$C$1:$T$51,MATCH($A311,'Tüpoloogia tabel'!$C$1:$T$1,0),FALSE)</f>
        <v>1.8</v>
      </c>
      <c r="BG311" s="16">
        <f>VLOOKUP(BG$4,'Tüpoloogia tabel'!$C$1:$T$51,MATCH($A311,'Tüpoloogia tabel'!$C$1:$T$1,0),FALSE)</f>
        <v>2.2000000000000002</v>
      </c>
      <c r="BH311" s="16">
        <f>VLOOKUP(BH$4,'Tüpoloogia tabel'!$C$1:$T$51,MATCH($A311,'Tüpoloogia tabel'!$C$1:$T$1,0),FALSE)</f>
        <v>1.4600000000000004</v>
      </c>
      <c r="BI311" s="16">
        <f>VLOOKUP(BI$4,'Tüpoloogia tabel'!$C$1:$T$51,MATCH($A311,'Tüpoloogia tabel'!$C$1:$T$1,0),FALSE)</f>
        <v>1.5793333333333337</v>
      </c>
      <c r="BJ311" s="16">
        <f>VLOOKUP(BJ$4,'Tüpoloogia tabel'!$C$1:$T$51,MATCH($A311,'Tüpoloogia tabel'!$C$1:$T$1,0),FALSE)</f>
        <v>0.8</v>
      </c>
      <c r="BK311" s="16">
        <f>VLOOKUP(BK$4,'Tüpoloogia tabel'!$C$1:$T$51,MATCH($A311,'Tüpoloogia tabel'!$C$1:$T$1,0),FALSE)</f>
        <v>2.0649999999999999</v>
      </c>
      <c r="BL311" s="216">
        <f t="shared" si="350"/>
        <v>14156.579213722198</v>
      </c>
      <c r="BM311" s="1">
        <v>4</v>
      </c>
      <c r="BN311" s="1">
        <v>0</v>
      </c>
      <c r="BO311" s="1">
        <f t="shared" si="414"/>
        <v>70</v>
      </c>
      <c r="BP311" s="217">
        <f t="shared" si="415"/>
        <v>114.52499999999999</v>
      </c>
      <c r="BQ311" s="217">
        <f t="shared" ref="BQ311:BS311" si="430">BP311</f>
        <v>114.52499999999999</v>
      </c>
      <c r="BR311" s="217">
        <f t="shared" si="430"/>
        <v>114.52499999999999</v>
      </c>
      <c r="BS311" s="217">
        <f t="shared" si="430"/>
        <v>114.52499999999999</v>
      </c>
      <c r="BT311" s="217">
        <f t="shared" si="417"/>
        <v>687.15</v>
      </c>
      <c r="BU311" s="217">
        <f t="shared" si="418"/>
        <v>3278.697916666667</v>
      </c>
      <c r="BV311" s="217">
        <f t="shared" si="419"/>
        <v>3237.767793525165</v>
      </c>
      <c r="BW311" s="217">
        <f t="shared" si="357"/>
        <v>4344.1213497134286</v>
      </c>
      <c r="BX311" s="216">
        <f t="shared" si="420"/>
        <v>1.3731940740740742</v>
      </c>
      <c r="BY311" s="216">
        <f t="shared" si="421"/>
        <v>1656.0720533333335</v>
      </c>
      <c r="BZ311" s="216">
        <f t="shared" si="422"/>
        <v>20156.772616768962</v>
      </c>
      <c r="CA311" s="216">
        <f t="shared" si="423"/>
        <v>15812.651267055531</v>
      </c>
      <c r="CB311" s="218">
        <f t="shared" si="424"/>
        <v>4.841875641018218</v>
      </c>
    </row>
    <row r="312" spans="1:80" x14ac:dyDescent="0.25">
      <c r="A312" s="248" t="s">
        <v>478</v>
      </c>
      <c r="B312" s="231" t="s">
        <v>840</v>
      </c>
      <c r="C312" s="231" t="s">
        <v>463</v>
      </c>
      <c r="D312" s="249">
        <v>2</v>
      </c>
      <c r="E312" s="249">
        <v>8</v>
      </c>
      <c r="F312" s="250"/>
      <c r="G312" s="15">
        <f>(VLOOKUP(G$4,'Tüpoloogia tabel'!$C$1:$T$51,MATCH($A312,'Tüpoloogia tabel'!$C$1:$T$1,0),FALSE))*D312</f>
        <v>586</v>
      </c>
      <c r="H312" s="15">
        <f>(VLOOKUP(H$4,'Tüpoloogia tabel'!$C$1:$T$51,MATCH($A312,'Tüpoloogia tabel'!$C$1:$T$1,0),FALSE))*D312*E312</f>
        <v>63.944444444444443</v>
      </c>
      <c r="I312" s="15">
        <f>(VLOOKUP(I$4,'Tüpoloogia tabel'!$C$1:$T$51,MATCH($A312,'Tüpoloogia tabel'!$C$1:$T$1,0),FALSE))*D312*E312</f>
        <v>211.83333333333334</v>
      </c>
      <c r="J312" s="15">
        <f>(VLOOKUP(J$4,'Tüpoloogia tabel'!$C$1:$T$51,MATCH($A312,'Tüpoloogia tabel'!$C$1:$T$1,0),FALSE))*D312*E312</f>
        <v>4257.8111111111111</v>
      </c>
      <c r="K312" s="15">
        <f>(VLOOKUP(K$4,'Tüpoloogia tabel'!$C$1:$T$51,MATCH($A312,'Tüpoloogia tabel'!$C$1:$T$1,0),FALSE))*D312*E312</f>
        <v>3732.3555555555558</v>
      </c>
      <c r="L312" s="244">
        <f>VLOOKUP(L$4,'Tüpoloogia tabel'!$C$1:$T$51,MATCH($A312,'Tüpoloogia tabel'!$C$1:$T$1,0),FALSE)</f>
        <v>0</v>
      </c>
      <c r="M312" s="228">
        <f>VLOOKUP(M$4,'Tüpoloogia tabel'!$C$1:$T$51,MATCH($A312,'Tüpoloogia tabel'!$C$1:$T$1,0),FALSE)</f>
        <v>87.5</v>
      </c>
      <c r="N312" s="228">
        <f>VLOOKUP(N$4,'Tüpoloogia tabel'!$C$1:$T$51,MATCH($A312,'Tüpoloogia tabel'!$C$1:$T$1,0),FALSE)</f>
        <v>100</v>
      </c>
      <c r="O312" s="245">
        <f>VLOOKUP(O$4,'Tüpoloogia tabel'!$C$1:$T$51,MATCH($A312,'Tüpoloogia tabel'!$C$1:$T$1,0),FALSE)</f>
        <v>0.22329988873785289</v>
      </c>
      <c r="P312" s="228">
        <f>VLOOKUP(P$4,'Tüpoloogia tabel'!$C$1:$T$51,MATCH($A312,'Tüpoloogia tabel'!$C$1:$T$1,0),FALSE)</f>
        <v>25</v>
      </c>
      <c r="Q312" s="335">
        <f t="shared" si="407"/>
        <v>14337.8</v>
      </c>
      <c r="R312" s="336">
        <f t="shared" si="408"/>
        <v>11128.250855254413</v>
      </c>
      <c r="S312" s="14">
        <f t="shared" si="409"/>
        <v>586</v>
      </c>
      <c r="T312" s="336">
        <f t="shared" si="410"/>
        <v>586</v>
      </c>
      <c r="U312" s="4">
        <f t="shared" si="411"/>
        <v>7.9200000000000008</v>
      </c>
      <c r="V312" s="337">
        <f t="shared" si="412"/>
        <v>3201.6291447455869</v>
      </c>
      <c r="W312" s="338">
        <f t="shared" si="348"/>
        <v>6.9228590266756624</v>
      </c>
      <c r="X312" s="228">
        <f>VLOOKUP(X$4,'Tüpoloogia tabel'!$C$1:$T$51,MATCH($A312,'Tüpoloogia tabel'!$C$1:$T$1,0),FALSE)</f>
        <v>182.375</v>
      </c>
      <c r="Y312" s="228">
        <f>VLOOKUP(Y$4,'Tüpoloogia tabel'!$C$1:$T$51,MATCH($A312,'Tüpoloogia tabel'!$C$1:$T$1,0),FALSE)</f>
        <v>131.25</v>
      </c>
      <c r="Z312" s="229">
        <f>VLOOKUP(Z$4,'Tüpoloogia tabel'!$C$1:$T$51,MATCH($A312,'Tüpoloogia tabel'!$C$1:$T$1,0),FALSE)</f>
        <v>27.5</v>
      </c>
      <c r="AA312" s="235"/>
      <c r="AB312" s="235"/>
      <c r="AC312" s="15">
        <f>VLOOKUP(AC$4,'Tüpoloogia tabel'!$C$1:$T$51,MATCH($A312,'Tüpoloogia tabel'!$C$1:$T$1,0),FALSE)</f>
        <v>3.0541666666666663</v>
      </c>
      <c r="AD312" s="15">
        <f>VLOOKUP(AD$4,'Tüpoloogia tabel'!$C$1:$T$51,MATCH($A312,'Tüpoloogia tabel'!$C$1:$T$1,0),FALSE)</f>
        <v>2.5</v>
      </c>
      <c r="AE312" s="15">
        <f>VLOOKUP(AE$4,'Tüpoloogia tabel'!$C$1:$T$51,MATCH($A312,'Tüpoloogia tabel'!$C$1:$T$1,0),FALSE)</f>
        <v>2.2999999999999998</v>
      </c>
      <c r="AF312" s="15">
        <f>VLOOKUP(AF$4,'Tüpoloogia tabel'!$C$1:$T$51,MATCH($A312,'Tüpoloogia tabel'!$C$1:$T$1,0),FALSE)</f>
        <v>13.112499999999999</v>
      </c>
      <c r="AG312" s="15">
        <f>VLOOKUP(AG$4,'Tüpoloogia tabel'!$C$1:$T$51,MATCH($A312,'Tüpoloogia tabel'!$C$1:$T$1,0),FALSE)</f>
        <v>22.074999999999999</v>
      </c>
      <c r="AH312" s="15">
        <f>(VLOOKUP(AH$4,'Tüpoloogia tabel'!$C$1:$T$51,MATCH($A312,'Tüpoloogia tabel'!$C$1:$T$1,0),FALSE))*E312</f>
        <v>20</v>
      </c>
      <c r="AI312" s="15">
        <f>(VLOOKUP(AI$4,'Tüpoloogia tabel'!$C$1:$T$51,MATCH($A312,'Tüpoloogia tabel'!$C$1:$T$1,0),FALSE))*D312*E312</f>
        <v>11720</v>
      </c>
      <c r="AJ312" s="15">
        <f t="shared" si="413"/>
        <v>114.52499999999999</v>
      </c>
      <c r="AK312" s="15">
        <f>VLOOKUP(AK$4,'Tüpoloogia tabel'!$C$1:$T$51,MATCH($A312,'Tüpoloogia tabel'!$C$1:$T$1,0),FALSE)</f>
        <v>1</v>
      </c>
      <c r="AL312" s="15">
        <f>VLOOKUP(AL$4,'Tüpoloogia tabel'!$C$1:$T$51,MATCH($A312,'Tüpoloogia tabel'!$C$1:$T$1,0),FALSE)</f>
        <v>0.9</v>
      </c>
      <c r="AM312" s="15">
        <f>VLOOKUP(AM$4,'Tüpoloogia tabel'!$C$1:$T$51,MATCH($A312,'Tüpoloogia tabel'!$C$1:$T$1,0),FALSE)</f>
        <v>0.7</v>
      </c>
      <c r="AN312" s="15">
        <f>VLOOKUP(AN$4,'Tüpoloogia tabel'!$C$1:$T$51,MATCH($A312,'Tüpoloogia tabel'!$C$1:$T$1,0),FALSE)</f>
        <v>0.7</v>
      </c>
      <c r="AO312" s="15">
        <f>VLOOKUP(AO$4,'Tüpoloogia tabel'!$C$1:$T$51,MATCH($A312,'Tüpoloogia tabel'!$C$1:$T$1,0),FALSE)</f>
        <v>1</v>
      </c>
      <c r="AP312" s="15">
        <f>VLOOKUP(AP$4,'Tüpoloogia tabel'!$C$1:$T$51,MATCH($A312,'Tüpoloogia tabel'!$C$1:$T$1,0),FALSE)</f>
        <v>2</v>
      </c>
      <c r="AQ312" s="15">
        <f>VLOOKUP(AQ$4,'Tüpoloogia tabel'!$C$1:$T$51,MATCH($A312,'Tüpoloogia tabel'!$C$1:$T$1,0),FALSE)</f>
        <v>2.899999999999999</v>
      </c>
      <c r="AR312" s="16">
        <f>VLOOKUP(AR$4,'Tüpoloogia tabel'!$C$1:$T$51,MATCH($A312,'Tüpoloogia tabel'!$C$1:$T$1,0),FALSE)</f>
        <v>1.17</v>
      </c>
      <c r="AS312" s="16">
        <f>VLOOKUP(AS$4,'Tüpoloogia tabel'!$C$1:$T$51,MATCH($A312,'Tüpoloogia tabel'!$C$1:$T$1,0),FALSE)</f>
        <v>0.49</v>
      </c>
      <c r="AT312" s="16">
        <f>VLOOKUP(AT$4,'Tüpoloogia tabel'!$C$1:$T$51,MATCH($A312,'Tüpoloogia tabel'!$C$1:$T$1,0),FALSE)</f>
        <v>0.49</v>
      </c>
      <c r="AU312" s="16">
        <f>VLOOKUP(AU$4,'Tüpoloogia tabel'!$C$1:$T$51,MATCH($A312,'Tüpoloogia tabel'!$C$1:$T$1,0),FALSE)</f>
        <v>0.15</v>
      </c>
      <c r="AV312" s="16">
        <f>VLOOKUP(AV$4,'Tüpoloogia tabel'!$C$1:$T$51,MATCH($A312,'Tüpoloogia tabel'!$C$1:$T$1,0),FALSE)</f>
        <v>0.5</v>
      </c>
      <c r="AW312" s="16">
        <f>VLOOKUP(AW$4,'Tüpoloogia tabel'!$C$1:$T$51,MATCH($A312,'Tüpoloogia tabel'!$C$1:$T$1,0),FALSE)</f>
        <v>0.77</v>
      </c>
      <c r="AX312" s="16">
        <f>VLOOKUP(AX$4,'Tüpoloogia tabel'!$C$1:$T$51,MATCH($A312,'Tüpoloogia tabel'!$C$1:$T$1,0),FALSE)</f>
        <v>1.03</v>
      </c>
      <c r="AY312" s="16">
        <f>VLOOKUP(AY$4,'Tüpoloogia tabel'!$C$1:$T$51,MATCH($A312,'Tüpoloogia tabel'!$C$1:$T$1,0),FALSE)</f>
        <v>7.0000000000000007E-2</v>
      </c>
      <c r="AZ312" s="16">
        <f>VLOOKUP(AZ$4,'Tüpoloogia tabel'!$C$1:$T$51,MATCH($A312,'Tüpoloogia tabel'!$C$1:$T$1,0),FALSE)</f>
        <v>3.2</v>
      </c>
      <c r="BA312" s="232">
        <f>VLOOKUP(BA$4,'Tüpoloogia tabel'!$C$1:$T$51,MATCH($A312,'Tüpoloogia tabel'!$C$1:$T$1,0),FALSE)</f>
        <v>0.3</v>
      </c>
      <c r="BB312" s="232">
        <f>VLOOKUP(BB$4,'Tüpoloogia tabel'!$C$1:$T$51,MATCH($A312,'Tüpoloogia tabel'!$C$1:$T$1,0),FALSE)</f>
        <v>0.5</v>
      </c>
      <c r="BC312" s="232">
        <f>VLOOKUP(BC$4,'Tüpoloogia tabel'!$C$1:$T$51,MATCH($A312,'Tüpoloogia tabel'!$C$1:$T$1,0),FALSE)</f>
        <v>0.35</v>
      </c>
      <c r="BD312" s="232">
        <f>VLOOKUP(BD$4,'Tüpoloogia tabel'!$C$1:$T$51,MATCH($A312,'Tüpoloogia tabel'!$C$1:$T$1,0),FALSE)</f>
        <v>0.3</v>
      </c>
      <c r="BE312" s="232">
        <f>VLOOKUP(BE$4,'Tüpoloogia tabel'!$C$1:$T$51,MATCH($A312,'Tüpoloogia tabel'!$C$1:$T$1,0),FALSE)</f>
        <v>0.22000000000000008</v>
      </c>
      <c r="BF312" s="16">
        <f>VLOOKUP(BF$4,'Tüpoloogia tabel'!$C$1:$T$51,MATCH($A312,'Tüpoloogia tabel'!$C$1:$T$1,0),FALSE)</f>
        <v>1.8</v>
      </c>
      <c r="BG312" s="16">
        <f>VLOOKUP(BG$4,'Tüpoloogia tabel'!$C$1:$T$51,MATCH($A312,'Tüpoloogia tabel'!$C$1:$T$1,0),FALSE)</f>
        <v>2.2000000000000002</v>
      </c>
      <c r="BH312" s="16">
        <f>VLOOKUP(BH$4,'Tüpoloogia tabel'!$C$1:$T$51,MATCH($A312,'Tüpoloogia tabel'!$C$1:$T$1,0),FALSE)</f>
        <v>1.4600000000000004</v>
      </c>
      <c r="BI312" s="16">
        <f>VLOOKUP(BI$4,'Tüpoloogia tabel'!$C$1:$T$51,MATCH($A312,'Tüpoloogia tabel'!$C$1:$T$1,0),FALSE)</f>
        <v>1.5793333333333337</v>
      </c>
      <c r="BJ312" s="16">
        <f>VLOOKUP(BJ$4,'Tüpoloogia tabel'!$C$1:$T$51,MATCH($A312,'Tüpoloogia tabel'!$C$1:$T$1,0),FALSE)</f>
        <v>0.8</v>
      </c>
      <c r="BK312" s="16">
        <f>VLOOKUP(BK$4,'Tüpoloogia tabel'!$C$1:$T$51,MATCH($A312,'Tüpoloogia tabel'!$C$1:$T$1,0),FALSE)</f>
        <v>2.0649999999999999</v>
      </c>
      <c r="BL312" s="216">
        <f t="shared" si="350"/>
        <v>18164.786230271027</v>
      </c>
      <c r="BM312" s="1">
        <v>4</v>
      </c>
      <c r="BN312" s="1">
        <v>0</v>
      </c>
      <c r="BO312" s="1">
        <f t="shared" si="414"/>
        <v>80</v>
      </c>
      <c r="BP312" s="217">
        <f t="shared" si="415"/>
        <v>114.52499999999999</v>
      </c>
      <c r="BQ312" s="217">
        <f t="shared" ref="BQ312:BS312" si="431">BP312</f>
        <v>114.52499999999999</v>
      </c>
      <c r="BR312" s="217">
        <f t="shared" si="431"/>
        <v>114.52499999999999</v>
      </c>
      <c r="BS312" s="217">
        <f t="shared" si="431"/>
        <v>114.52499999999999</v>
      </c>
      <c r="BT312" s="217">
        <f t="shared" si="417"/>
        <v>801.67499999999995</v>
      </c>
      <c r="BU312" s="217">
        <f t="shared" si="418"/>
        <v>4276.666666666667</v>
      </c>
      <c r="BV312" s="217">
        <f t="shared" si="419"/>
        <v>4220.0995943306316</v>
      </c>
      <c r="BW312" s="217">
        <f t="shared" si="357"/>
        <v>5540.6766382698115</v>
      </c>
      <c r="BX312" s="216">
        <f t="shared" si="420"/>
        <v>1.7687466666666667</v>
      </c>
      <c r="BY312" s="216">
        <f t="shared" si="421"/>
        <v>2133.1084799999999</v>
      </c>
      <c r="BZ312" s="216">
        <f t="shared" si="422"/>
        <v>25838.571348540838</v>
      </c>
      <c r="CA312" s="216">
        <f t="shared" si="423"/>
        <v>20297.894710271026</v>
      </c>
      <c r="CB312" s="218">
        <f t="shared" si="424"/>
        <v>5.43836041559811</v>
      </c>
    </row>
    <row r="313" spans="1:80" x14ac:dyDescent="0.25">
      <c r="A313" s="248" t="s">
        <v>478</v>
      </c>
      <c r="B313" s="231" t="s">
        <v>841</v>
      </c>
      <c r="C313" s="231" t="s">
        <v>463</v>
      </c>
      <c r="D313" s="249">
        <v>2</v>
      </c>
      <c r="E313" s="249">
        <v>9</v>
      </c>
      <c r="F313" s="250"/>
      <c r="G313" s="15">
        <f>(VLOOKUP(G$4,'Tüpoloogia tabel'!$C$1:$T$51,MATCH($A313,'Tüpoloogia tabel'!$C$1:$T$1,0),FALSE))*D313</f>
        <v>586</v>
      </c>
      <c r="H313" s="15">
        <f>(VLOOKUP(H$4,'Tüpoloogia tabel'!$C$1:$T$51,MATCH($A313,'Tüpoloogia tabel'!$C$1:$T$1,0),FALSE))*D313*E313</f>
        <v>71.9375</v>
      </c>
      <c r="I313" s="15">
        <f>(VLOOKUP(I$4,'Tüpoloogia tabel'!$C$1:$T$51,MATCH($A313,'Tüpoloogia tabel'!$C$1:$T$1,0),FALSE))*D313*E313</f>
        <v>238.3125</v>
      </c>
      <c r="J313" s="15">
        <f>(VLOOKUP(J$4,'Tüpoloogia tabel'!$C$1:$T$51,MATCH($A313,'Tüpoloogia tabel'!$C$1:$T$1,0),FALSE))*D313*E313</f>
        <v>4790.0375000000004</v>
      </c>
      <c r="K313" s="15">
        <f>(VLOOKUP(K$4,'Tüpoloogia tabel'!$C$1:$T$51,MATCH($A313,'Tüpoloogia tabel'!$C$1:$T$1,0),FALSE))*D313*E313</f>
        <v>4198.9000000000005</v>
      </c>
      <c r="L313" s="244">
        <f>VLOOKUP(L$4,'Tüpoloogia tabel'!$C$1:$T$51,MATCH($A313,'Tüpoloogia tabel'!$C$1:$T$1,0),FALSE)</f>
        <v>0</v>
      </c>
      <c r="M313" s="228">
        <f>VLOOKUP(M$4,'Tüpoloogia tabel'!$C$1:$T$51,MATCH($A313,'Tüpoloogia tabel'!$C$1:$T$1,0),FALSE)</f>
        <v>87.5</v>
      </c>
      <c r="N313" s="228">
        <f>VLOOKUP(N$4,'Tüpoloogia tabel'!$C$1:$T$51,MATCH($A313,'Tüpoloogia tabel'!$C$1:$T$1,0),FALSE)</f>
        <v>100</v>
      </c>
      <c r="O313" s="245">
        <f>VLOOKUP(O$4,'Tüpoloogia tabel'!$C$1:$T$51,MATCH($A313,'Tüpoloogia tabel'!$C$1:$T$1,0),FALSE)</f>
        <v>0.22329988873785289</v>
      </c>
      <c r="P313" s="228">
        <f>VLOOKUP(P$4,'Tüpoloogia tabel'!$C$1:$T$51,MATCH($A313,'Tüpoloogia tabel'!$C$1:$T$1,0),FALSE)</f>
        <v>25</v>
      </c>
      <c r="Q313" s="335">
        <f t="shared" si="407"/>
        <v>18116.775000000001</v>
      </c>
      <c r="R313" s="336">
        <f t="shared" si="408"/>
        <v>14063.381158211288</v>
      </c>
      <c r="S313" s="14">
        <f t="shared" si="409"/>
        <v>586</v>
      </c>
      <c r="T313" s="336">
        <f t="shared" si="410"/>
        <v>586</v>
      </c>
      <c r="U313" s="4">
        <f t="shared" si="411"/>
        <v>7.9200000000000008</v>
      </c>
      <c r="V313" s="337">
        <f t="shared" si="412"/>
        <v>4045.4738417887152</v>
      </c>
      <c r="W313" s="338">
        <f t="shared" si="348"/>
        <v>7.6827663085886746</v>
      </c>
      <c r="X313" s="228">
        <f>VLOOKUP(X$4,'Tüpoloogia tabel'!$C$1:$T$51,MATCH($A313,'Tüpoloogia tabel'!$C$1:$T$1,0),FALSE)</f>
        <v>182.375</v>
      </c>
      <c r="Y313" s="228">
        <f>VLOOKUP(Y$4,'Tüpoloogia tabel'!$C$1:$T$51,MATCH($A313,'Tüpoloogia tabel'!$C$1:$T$1,0),FALSE)</f>
        <v>131.25</v>
      </c>
      <c r="Z313" s="229">
        <f>VLOOKUP(Z$4,'Tüpoloogia tabel'!$C$1:$T$51,MATCH($A313,'Tüpoloogia tabel'!$C$1:$T$1,0),FALSE)</f>
        <v>27.5</v>
      </c>
      <c r="AA313" s="235"/>
      <c r="AB313" s="235"/>
      <c r="AC313" s="15">
        <f>VLOOKUP(AC$4,'Tüpoloogia tabel'!$C$1:$T$51,MATCH($A313,'Tüpoloogia tabel'!$C$1:$T$1,0),FALSE)</f>
        <v>3.0541666666666663</v>
      </c>
      <c r="AD313" s="15">
        <f>VLOOKUP(AD$4,'Tüpoloogia tabel'!$C$1:$T$51,MATCH($A313,'Tüpoloogia tabel'!$C$1:$T$1,0),FALSE)</f>
        <v>2.5</v>
      </c>
      <c r="AE313" s="15">
        <f>VLOOKUP(AE$4,'Tüpoloogia tabel'!$C$1:$T$51,MATCH($A313,'Tüpoloogia tabel'!$C$1:$T$1,0),FALSE)</f>
        <v>2.2999999999999998</v>
      </c>
      <c r="AF313" s="15">
        <f>VLOOKUP(AF$4,'Tüpoloogia tabel'!$C$1:$T$51,MATCH($A313,'Tüpoloogia tabel'!$C$1:$T$1,0),FALSE)</f>
        <v>13.112499999999999</v>
      </c>
      <c r="AG313" s="15">
        <f>VLOOKUP(AG$4,'Tüpoloogia tabel'!$C$1:$T$51,MATCH($A313,'Tüpoloogia tabel'!$C$1:$T$1,0),FALSE)</f>
        <v>22.074999999999999</v>
      </c>
      <c r="AH313" s="15">
        <f>(VLOOKUP(AH$4,'Tüpoloogia tabel'!$C$1:$T$51,MATCH($A313,'Tüpoloogia tabel'!$C$1:$T$1,0),FALSE))*E313</f>
        <v>22.5</v>
      </c>
      <c r="AI313" s="15">
        <f>(VLOOKUP(AI$4,'Tüpoloogia tabel'!$C$1:$T$51,MATCH($A313,'Tüpoloogia tabel'!$C$1:$T$1,0),FALSE))*D313*E313</f>
        <v>13185</v>
      </c>
      <c r="AJ313" s="15">
        <f t="shared" si="413"/>
        <v>114.52499999999999</v>
      </c>
      <c r="AK313" s="15">
        <f>VLOOKUP(AK$4,'Tüpoloogia tabel'!$C$1:$T$51,MATCH($A313,'Tüpoloogia tabel'!$C$1:$T$1,0),FALSE)</f>
        <v>1</v>
      </c>
      <c r="AL313" s="15">
        <f>VLOOKUP(AL$4,'Tüpoloogia tabel'!$C$1:$T$51,MATCH($A313,'Tüpoloogia tabel'!$C$1:$T$1,0),FALSE)</f>
        <v>0.9</v>
      </c>
      <c r="AM313" s="15">
        <f>VLOOKUP(AM$4,'Tüpoloogia tabel'!$C$1:$T$51,MATCH($A313,'Tüpoloogia tabel'!$C$1:$T$1,0),FALSE)</f>
        <v>0.7</v>
      </c>
      <c r="AN313" s="15">
        <f>VLOOKUP(AN$4,'Tüpoloogia tabel'!$C$1:$T$51,MATCH($A313,'Tüpoloogia tabel'!$C$1:$T$1,0),FALSE)</f>
        <v>0.7</v>
      </c>
      <c r="AO313" s="15">
        <f>VLOOKUP(AO$4,'Tüpoloogia tabel'!$C$1:$T$51,MATCH($A313,'Tüpoloogia tabel'!$C$1:$T$1,0),FALSE)</f>
        <v>1</v>
      </c>
      <c r="AP313" s="15">
        <f>VLOOKUP(AP$4,'Tüpoloogia tabel'!$C$1:$T$51,MATCH($A313,'Tüpoloogia tabel'!$C$1:$T$1,0),FALSE)</f>
        <v>2</v>
      </c>
      <c r="AQ313" s="15">
        <f>VLOOKUP(AQ$4,'Tüpoloogia tabel'!$C$1:$T$51,MATCH($A313,'Tüpoloogia tabel'!$C$1:$T$1,0),FALSE)</f>
        <v>2.899999999999999</v>
      </c>
      <c r="AR313" s="16">
        <f>VLOOKUP(AR$4,'Tüpoloogia tabel'!$C$1:$T$51,MATCH($A313,'Tüpoloogia tabel'!$C$1:$T$1,0),FALSE)</f>
        <v>1.17</v>
      </c>
      <c r="AS313" s="16">
        <f>VLOOKUP(AS$4,'Tüpoloogia tabel'!$C$1:$T$51,MATCH($A313,'Tüpoloogia tabel'!$C$1:$T$1,0),FALSE)</f>
        <v>0.49</v>
      </c>
      <c r="AT313" s="16">
        <f>VLOOKUP(AT$4,'Tüpoloogia tabel'!$C$1:$T$51,MATCH($A313,'Tüpoloogia tabel'!$C$1:$T$1,0),FALSE)</f>
        <v>0.49</v>
      </c>
      <c r="AU313" s="16">
        <f>VLOOKUP(AU$4,'Tüpoloogia tabel'!$C$1:$T$51,MATCH($A313,'Tüpoloogia tabel'!$C$1:$T$1,0),FALSE)</f>
        <v>0.15</v>
      </c>
      <c r="AV313" s="16">
        <f>VLOOKUP(AV$4,'Tüpoloogia tabel'!$C$1:$T$51,MATCH($A313,'Tüpoloogia tabel'!$C$1:$T$1,0),FALSE)</f>
        <v>0.5</v>
      </c>
      <c r="AW313" s="16">
        <f>VLOOKUP(AW$4,'Tüpoloogia tabel'!$C$1:$T$51,MATCH($A313,'Tüpoloogia tabel'!$C$1:$T$1,0),FALSE)</f>
        <v>0.77</v>
      </c>
      <c r="AX313" s="16">
        <f>VLOOKUP(AX$4,'Tüpoloogia tabel'!$C$1:$T$51,MATCH($A313,'Tüpoloogia tabel'!$C$1:$T$1,0),FALSE)</f>
        <v>1.03</v>
      </c>
      <c r="AY313" s="16">
        <f>VLOOKUP(AY$4,'Tüpoloogia tabel'!$C$1:$T$51,MATCH($A313,'Tüpoloogia tabel'!$C$1:$T$1,0),FALSE)</f>
        <v>7.0000000000000007E-2</v>
      </c>
      <c r="AZ313" s="16">
        <f>VLOOKUP(AZ$4,'Tüpoloogia tabel'!$C$1:$T$51,MATCH($A313,'Tüpoloogia tabel'!$C$1:$T$1,0),FALSE)</f>
        <v>3.2</v>
      </c>
      <c r="BA313" s="232">
        <f>VLOOKUP(BA$4,'Tüpoloogia tabel'!$C$1:$T$51,MATCH($A313,'Tüpoloogia tabel'!$C$1:$T$1,0),FALSE)</f>
        <v>0.3</v>
      </c>
      <c r="BB313" s="232">
        <f>VLOOKUP(BB$4,'Tüpoloogia tabel'!$C$1:$T$51,MATCH($A313,'Tüpoloogia tabel'!$C$1:$T$1,0),FALSE)</f>
        <v>0.5</v>
      </c>
      <c r="BC313" s="232">
        <f>VLOOKUP(BC$4,'Tüpoloogia tabel'!$C$1:$T$51,MATCH($A313,'Tüpoloogia tabel'!$C$1:$T$1,0),FALSE)</f>
        <v>0.35</v>
      </c>
      <c r="BD313" s="232">
        <f>VLOOKUP(BD$4,'Tüpoloogia tabel'!$C$1:$T$51,MATCH($A313,'Tüpoloogia tabel'!$C$1:$T$1,0),FALSE)</f>
        <v>0.3</v>
      </c>
      <c r="BE313" s="232">
        <f>VLOOKUP(BE$4,'Tüpoloogia tabel'!$C$1:$T$51,MATCH($A313,'Tüpoloogia tabel'!$C$1:$T$1,0),FALSE)</f>
        <v>0.22000000000000008</v>
      </c>
      <c r="BF313" s="16">
        <f>VLOOKUP(BF$4,'Tüpoloogia tabel'!$C$1:$T$51,MATCH($A313,'Tüpoloogia tabel'!$C$1:$T$1,0),FALSE)</f>
        <v>1.8</v>
      </c>
      <c r="BG313" s="16">
        <f>VLOOKUP(BG$4,'Tüpoloogia tabel'!$C$1:$T$51,MATCH($A313,'Tüpoloogia tabel'!$C$1:$T$1,0),FALSE)</f>
        <v>2.2000000000000002</v>
      </c>
      <c r="BH313" s="16">
        <f>VLOOKUP(BH$4,'Tüpoloogia tabel'!$C$1:$T$51,MATCH($A313,'Tüpoloogia tabel'!$C$1:$T$1,0),FALSE)</f>
        <v>1.4600000000000004</v>
      </c>
      <c r="BI313" s="16">
        <f>VLOOKUP(BI$4,'Tüpoloogia tabel'!$C$1:$T$51,MATCH($A313,'Tüpoloogia tabel'!$C$1:$T$1,0),FALSE)</f>
        <v>1.5793333333333337</v>
      </c>
      <c r="BJ313" s="16">
        <f>VLOOKUP(BJ$4,'Tüpoloogia tabel'!$C$1:$T$51,MATCH($A313,'Tüpoloogia tabel'!$C$1:$T$1,0),FALSE)</f>
        <v>0.8</v>
      </c>
      <c r="BK313" s="16">
        <f>VLOOKUP(BK$4,'Tüpoloogia tabel'!$C$1:$T$51,MATCH($A313,'Tüpoloogia tabel'!$C$1:$T$1,0),FALSE)</f>
        <v>2.0649999999999999</v>
      </c>
      <c r="BL313" s="216">
        <f t="shared" si="350"/>
        <v>22703.221457609845</v>
      </c>
      <c r="BM313" s="1">
        <v>4</v>
      </c>
      <c r="BN313" s="1">
        <v>0</v>
      </c>
      <c r="BO313" s="1">
        <f t="shared" si="414"/>
        <v>90</v>
      </c>
      <c r="BP313" s="217">
        <f t="shared" si="415"/>
        <v>114.52499999999999</v>
      </c>
      <c r="BQ313" s="217">
        <f t="shared" ref="BQ313:BS313" si="432">BP313</f>
        <v>114.52499999999999</v>
      </c>
      <c r="BR313" s="217">
        <f t="shared" si="432"/>
        <v>114.52499999999999</v>
      </c>
      <c r="BS313" s="217">
        <f t="shared" si="432"/>
        <v>114.52499999999999</v>
      </c>
      <c r="BT313" s="217">
        <f t="shared" si="417"/>
        <v>916.19999999999993</v>
      </c>
      <c r="BU313" s="217">
        <f t="shared" si="418"/>
        <v>5407.03125</v>
      </c>
      <c r="BV313" s="217">
        <f t="shared" si="419"/>
        <v>5332.3797812829962</v>
      </c>
      <c r="BW313" s="217">
        <f t="shared" si="357"/>
        <v>6882.6960221898098</v>
      </c>
      <c r="BX313" s="216">
        <f t="shared" si="420"/>
        <v>2.2166251851851855</v>
      </c>
      <c r="BY313" s="216">
        <f t="shared" si="421"/>
        <v>2673.2499733333339</v>
      </c>
      <c r="BZ313" s="216">
        <f t="shared" si="422"/>
        <v>32259.167453132988</v>
      </c>
      <c r="CA313" s="216">
        <f t="shared" si="423"/>
        <v>25376.47143094318</v>
      </c>
      <c r="CB313" s="218">
        <f t="shared" si="424"/>
        <v>6.0435998549484813</v>
      </c>
    </row>
    <row r="314" spans="1:80" x14ac:dyDescent="0.25">
      <c r="A314" s="248" t="s">
        <v>478</v>
      </c>
      <c r="B314" s="231" t="s">
        <v>842</v>
      </c>
      <c r="C314" s="231" t="s">
        <v>463</v>
      </c>
      <c r="D314" s="249">
        <v>3</v>
      </c>
      <c r="E314" s="249">
        <v>6</v>
      </c>
      <c r="F314" s="250"/>
      <c r="G314" s="15">
        <f>(VLOOKUP(G$4,'Tüpoloogia tabel'!$C$1:$T$51,MATCH($A314,'Tüpoloogia tabel'!$C$1:$T$1,0),FALSE))*D314</f>
        <v>879</v>
      </c>
      <c r="H314" s="15">
        <f>(VLOOKUP(H$4,'Tüpoloogia tabel'!$C$1:$T$51,MATCH($A314,'Tüpoloogia tabel'!$C$1:$T$1,0),FALSE))*D314*E314</f>
        <v>71.9375</v>
      </c>
      <c r="I314" s="15">
        <f>(VLOOKUP(I$4,'Tüpoloogia tabel'!$C$1:$T$51,MATCH($A314,'Tüpoloogia tabel'!$C$1:$T$1,0),FALSE))*D314*E314</f>
        <v>238.3125</v>
      </c>
      <c r="J314" s="15">
        <f>(VLOOKUP(J$4,'Tüpoloogia tabel'!$C$1:$T$51,MATCH($A314,'Tüpoloogia tabel'!$C$1:$T$1,0),FALSE))*D314*E314</f>
        <v>4790.0375000000004</v>
      </c>
      <c r="K314" s="15">
        <f>(VLOOKUP(K$4,'Tüpoloogia tabel'!$C$1:$T$51,MATCH($A314,'Tüpoloogia tabel'!$C$1:$T$1,0),FALSE))*D314*E314</f>
        <v>4198.9000000000005</v>
      </c>
      <c r="L314" s="244">
        <f>VLOOKUP(L$4,'Tüpoloogia tabel'!$C$1:$T$51,MATCH($A314,'Tüpoloogia tabel'!$C$1:$T$1,0),FALSE)</f>
        <v>0</v>
      </c>
      <c r="M314" s="228">
        <f>VLOOKUP(M$4,'Tüpoloogia tabel'!$C$1:$T$51,MATCH($A314,'Tüpoloogia tabel'!$C$1:$T$1,0),FALSE)</f>
        <v>87.5</v>
      </c>
      <c r="N314" s="228">
        <f>VLOOKUP(N$4,'Tüpoloogia tabel'!$C$1:$T$51,MATCH($A314,'Tüpoloogia tabel'!$C$1:$T$1,0),FALSE)</f>
        <v>100</v>
      </c>
      <c r="O314" s="245">
        <f>VLOOKUP(O$4,'Tüpoloogia tabel'!$C$1:$T$51,MATCH($A314,'Tüpoloogia tabel'!$C$1:$T$1,0),FALSE)</f>
        <v>0.22329988873785289</v>
      </c>
      <c r="P314" s="228">
        <f>VLOOKUP(P$4,'Tüpoloogia tabel'!$C$1:$T$51,MATCH($A314,'Tüpoloogia tabel'!$C$1:$T$1,0),FALSE)</f>
        <v>25</v>
      </c>
      <c r="Q314" s="335">
        <f t="shared" si="407"/>
        <v>12077.849999999999</v>
      </c>
      <c r="R314" s="336">
        <f t="shared" si="408"/>
        <v>9368.9874388075223</v>
      </c>
      <c r="S314" s="14">
        <f t="shared" si="409"/>
        <v>879</v>
      </c>
      <c r="T314" s="336">
        <f t="shared" si="410"/>
        <v>879</v>
      </c>
      <c r="U314" s="4">
        <f t="shared" si="411"/>
        <v>11.880000000000003</v>
      </c>
      <c r="V314" s="337">
        <f t="shared" si="412"/>
        <v>2696.9825611924762</v>
      </c>
      <c r="W314" s="338">
        <f t="shared" si="348"/>
        <v>5.3854352520580218</v>
      </c>
      <c r="X314" s="228">
        <f>VLOOKUP(X$4,'Tüpoloogia tabel'!$C$1:$T$51,MATCH($A314,'Tüpoloogia tabel'!$C$1:$T$1,0),FALSE)</f>
        <v>182.375</v>
      </c>
      <c r="Y314" s="228">
        <f>VLOOKUP(Y$4,'Tüpoloogia tabel'!$C$1:$T$51,MATCH($A314,'Tüpoloogia tabel'!$C$1:$T$1,0),FALSE)</f>
        <v>131.25</v>
      </c>
      <c r="Z314" s="229">
        <f>VLOOKUP(Z$4,'Tüpoloogia tabel'!$C$1:$T$51,MATCH($A314,'Tüpoloogia tabel'!$C$1:$T$1,0),FALSE)</f>
        <v>27.5</v>
      </c>
      <c r="AA314" s="235"/>
      <c r="AB314" s="235"/>
      <c r="AC314" s="15">
        <f>VLOOKUP(AC$4,'Tüpoloogia tabel'!$C$1:$T$51,MATCH($A314,'Tüpoloogia tabel'!$C$1:$T$1,0),FALSE)</f>
        <v>3.0541666666666663</v>
      </c>
      <c r="AD314" s="15">
        <f>VLOOKUP(AD$4,'Tüpoloogia tabel'!$C$1:$T$51,MATCH($A314,'Tüpoloogia tabel'!$C$1:$T$1,0),FALSE)</f>
        <v>2.5</v>
      </c>
      <c r="AE314" s="15">
        <f>VLOOKUP(AE$4,'Tüpoloogia tabel'!$C$1:$T$51,MATCH($A314,'Tüpoloogia tabel'!$C$1:$T$1,0),FALSE)</f>
        <v>2.2999999999999998</v>
      </c>
      <c r="AF314" s="15">
        <f>VLOOKUP(AF$4,'Tüpoloogia tabel'!$C$1:$T$51,MATCH($A314,'Tüpoloogia tabel'!$C$1:$T$1,0),FALSE)</f>
        <v>13.112499999999999</v>
      </c>
      <c r="AG314" s="15">
        <f>VLOOKUP(AG$4,'Tüpoloogia tabel'!$C$1:$T$51,MATCH($A314,'Tüpoloogia tabel'!$C$1:$T$1,0),FALSE)</f>
        <v>22.074999999999999</v>
      </c>
      <c r="AH314" s="15">
        <f>(VLOOKUP(AH$4,'Tüpoloogia tabel'!$C$1:$T$51,MATCH($A314,'Tüpoloogia tabel'!$C$1:$T$1,0),FALSE))*E314</f>
        <v>15</v>
      </c>
      <c r="AI314" s="15">
        <f>(VLOOKUP(AI$4,'Tüpoloogia tabel'!$C$1:$T$51,MATCH($A314,'Tüpoloogia tabel'!$C$1:$T$1,0),FALSE))*D314*E314</f>
        <v>13185</v>
      </c>
      <c r="AJ314" s="15">
        <f t="shared" si="413"/>
        <v>158.67499999999998</v>
      </c>
      <c r="AK314" s="15">
        <f>VLOOKUP(AK$4,'Tüpoloogia tabel'!$C$1:$T$51,MATCH($A314,'Tüpoloogia tabel'!$C$1:$T$1,0),FALSE)</f>
        <v>1</v>
      </c>
      <c r="AL314" s="15">
        <f>VLOOKUP(AL$4,'Tüpoloogia tabel'!$C$1:$T$51,MATCH($A314,'Tüpoloogia tabel'!$C$1:$T$1,0),FALSE)</f>
        <v>0.9</v>
      </c>
      <c r="AM314" s="15">
        <f>VLOOKUP(AM$4,'Tüpoloogia tabel'!$C$1:$T$51,MATCH($A314,'Tüpoloogia tabel'!$C$1:$T$1,0),FALSE)</f>
        <v>0.7</v>
      </c>
      <c r="AN314" s="15">
        <f>VLOOKUP(AN$4,'Tüpoloogia tabel'!$C$1:$T$51,MATCH($A314,'Tüpoloogia tabel'!$C$1:$T$1,0),FALSE)</f>
        <v>0.7</v>
      </c>
      <c r="AO314" s="15">
        <f>VLOOKUP(AO$4,'Tüpoloogia tabel'!$C$1:$T$51,MATCH($A314,'Tüpoloogia tabel'!$C$1:$T$1,0),FALSE)</f>
        <v>1</v>
      </c>
      <c r="AP314" s="15">
        <f>VLOOKUP(AP$4,'Tüpoloogia tabel'!$C$1:$T$51,MATCH($A314,'Tüpoloogia tabel'!$C$1:$T$1,0),FALSE)</f>
        <v>2</v>
      </c>
      <c r="AQ314" s="15">
        <f>VLOOKUP(AQ$4,'Tüpoloogia tabel'!$C$1:$T$51,MATCH($A314,'Tüpoloogia tabel'!$C$1:$T$1,0),FALSE)</f>
        <v>2.899999999999999</v>
      </c>
      <c r="AR314" s="16">
        <f>VLOOKUP(AR$4,'Tüpoloogia tabel'!$C$1:$T$51,MATCH($A314,'Tüpoloogia tabel'!$C$1:$T$1,0),FALSE)</f>
        <v>1.17</v>
      </c>
      <c r="AS314" s="16">
        <f>VLOOKUP(AS$4,'Tüpoloogia tabel'!$C$1:$T$51,MATCH($A314,'Tüpoloogia tabel'!$C$1:$T$1,0),FALSE)</f>
        <v>0.49</v>
      </c>
      <c r="AT314" s="16">
        <f>VLOOKUP(AT$4,'Tüpoloogia tabel'!$C$1:$T$51,MATCH($A314,'Tüpoloogia tabel'!$C$1:$T$1,0),FALSE)</f>
        <v>0.49</v>
      </c>
      <c r="AU314" s="16">
        <f>VLOOKUP(AU$4,'Tüpoloogia tabel'!$C$1:$T$51,MATCH($A314,'Tüpoloogia tabel'!$C$1:$T$1,0),FALSE)</f>
        <v>0.15</v>
      </c>
      <c r="AV314" s="16">
        <f>VLOOKUP(AV$4,'Tüpoloogia tabel'!$C$1:$T$51,MATCH($A314,'Tüpoloogia tabel'!$C$1:$T$1,0),FALSE)</f>
        <v>0.5</v>
      </c>
      <c r="AW314" s="16">
        <f>VLOOKUP(AW$4,'Tüpoloogia tabel'!$C$1:$T$51,MATCH($A314,'Tüpoloogia tabel'!$C$1:$T$1,0),FALSE)</f>
        <v>0.77</v>
      </c>
      <c r="AX314" s="16">
        <f>VLOOKUP(AX$4,'Tüpoloogia tabel'!$C$1:$T$51,MATCH($A314,'Tüpoloogia tabel'!$C$1:$T$1,0),FALSE)</f>
        <v>1.03</v>
      </c>
      <c r="AY314" s="16">
        <f>VLOOKUP(AY$4,'Tüpoloogia tabel'!$C$1:$T$51,MATCH($A314,'Tüpoloogia tabel'!$C$1:$T$1,0),FALSE)</f>
        <v>7.0000000000000007E-2</v>
      </c>
      <c r="AZ314" s="16">
        <f>VLOOKUP(AZ$4,'Tüpoloogia tabel'!$C$1:$T$51,MATCH($A314,'Tüpoloogia tabel'!$C$1:$T$1,0),FALSE)</f>
        <v>3.2</v>
      </c>
      <c r="BA314" s="232">
        <f>VLOOKUP(BA$4,'Tüpoloogia tabel'!$C$1:$T$51,MATCH($A314,'Tüpoloogia tabel'!$C$1:$T$1,0),FALSE)</f>
        <v>0.3</v>
      </c>
      <c r="BB314" s="232">
        <f>VLOOKUP(BB$4,'Tüpoloogia tabel'!$C$1:$T$51,MATCH($A314,'Tüpoloogia tabel'!$C$1:$T$1,0),FALSE)</f>
        <v>0.5</v>
      </c>
      <c r="BC314" s="232">
        <f>VLOOKUP(BC$4,'Tüpoloogia tabel'!$C$1:$T$51,MATCH($A314,'Tüpoloogia tabel'!$C$1:$T$1,0),FALSE)</f>
        <v>0.35</v>
      </c>
      <c r="BD314" s="232">
        <f>VLOOKUP(BD$4,'Tüpoloogia tabel'!$C$1:$T$51,MATCH($A314,'Tüpoloogia tabel'!$C$1:$T$1,0),FALSE)</f>
        <v>0.3</v>
      </c>
      <c r="BE314" s="232">
        <f>VLOOKUP(BE$4,'Tüpoloogia tabel'!$C$1:$T$51,MATCH($A314,'Tüpoloogia tabel'!$C$1:$T$1,0),FALSE)</f>
        <v>0.22000000000000008</v>
      </c>
      <c r="BF314" s="16">
        <f>VLOOKUP(BF$4,'Tüpoloogia tabel'!$C$1:$T$51,MATCH($A314,'Tüpoloogia tabel'!$C$1:$T$1,0),FALSE)</f>
        <v>1.8</v>
      </c>
      <c r="BG314" s="16">
        <f>VLOOKUP(BG$4,'Tüpoloogia tabel'!$C$1:$T$51,MATCH($A314,'Tüpoloogia tabel'!$C$1:$T$1,0),FALSE)</f>
        <v>2.2000000000000002</v>
      </c>
      <c r="BH314" s="16">
        <f>VLOOKUP(BH$4,'Tüpoloogia tabel'!$C$1:$T$51,MATCH($A314,'Tüpoloogia tabel'!$C$1:$T$1,0),FALSE)</f>
        <v>1.4600000000000004</v>
      </c>
      <c r="BI314" s="16">
        <f>VLOOKUP(BI$4,'Tüpoloogia tabel'!$C$1:$T$51,MATCH($A314,'Tüpoloogia tabel'!$C$1:$T$1,0),FALSE)</f>
        <v>1.5793333333333337</v>
      </c>
      <c r="BJ314" s="16">
        <f>VLOOKUP(BJ$4,'Tüpoloogia tabel'!$C$1:$T$51,MATCH($A314,'Tüpoloogia tabel'!$C$1:$T$1,0),FALSE)</f>
        <v>0.8</v>
      </c>
      <c r="BK314" s="16">
        <f>VLOOKUP(BK$4,'Tüpoloogia tabel'!$C$1:$T$51,MATCH($A314,'Tüpoloogia tabel'!$C$1:$T$1,0),FALSE)</f>
        <v>2.0649999999999999</v>
      </c>
      <c r="BL314" s="216">
        <f t="shared" si="350"/>
        <v>15923.414305073225</v>
      </c>
      <c r="BM314" s="1">
        <v>4</v>
      </c>
      <c r="BN314" s="1">
        <v>0</v>
      </c>
      <c r="BO314" s="1">
        <f t="shared" si="414"/>
        <v>60</v>
      </c>
      <c r="BP314" s="217">
        <f t="shared" si="415"/>
        <v>158.67499999999998</v>
      </c>
      <c r="BQ314" s="217">
        <f t="shared" ref="BQ314:BS314" si="433">BP314</f>
        <v>158.67499999999998</v>
      </c>
      <c r="BR314" s="217">
        <f t="shared" si="433"/>
        <v>158.67499999999998</v>
      </c>
      <c r="BS314" s="217">
        <f t="shared" si="433"/>
        <v>158.67499999999998</v>
      </c>
      <c r="BT314" s="217">
        <f t="shared" si="417"/>
        <v>793.37499999999989</v>
      </c>
      <c r="BU314" s="217">
        <f t="shared" si="418"/>
        <v>3619.6875</v>
      </c>
      <c r="BV314" s="217">
        <f t="shared" si="419"/>
        <v>3554.9198541886635</v>
      </c>
      <c r="BW314" s="217">
        <f t="shared" si="357"/>
        <v>4837.5240147932072</v>
      </c>
      <c r="BX314" s="216">
        <f t="shared" si="420"/>
        <v>1.5356266666666667</v>
      </c>
      <c r="BY314" s="216">
        <f t="shared" si="421"/>
        <v>1851.96576</v>
      </c>
      <c r="BZ314" s="216">
        <f t="shared" si="422"/>
        <v>22612.904079866432</v>
      </c>
      <c r="CA314" s="216">
        <f t="shared" si="423"/>
        <v>17775.380065073226</v>
      </c>
      <c r="CB314" s="218">
        <f t="shared" si="424"/>
        <v>4.2333420812768168</v>
      </c>
    </row>
    <row r="315" spans="1:80" x14ac:dyDescent="0.25">
      <c r="A315" s="248" t="s">
        <v>478</v>
      </c>
      <c r="B315" s="231" t="s">
        <v>843</v>
      </c>
      <c r="C315" s="231" t="s">
        <v>463</v>
      </c>
      <c r="D315" s="249">
        <v>3</v>
      </c>
      <c r="E315" s="249">
        <v>7</v>
      </c>
      <c r="F315" s="250"/>
      <c r="G315" s="15">
        <f>(VLOOKUP(G$4,'Tüpoloogia tabel'!$C$1:$T$51,MATCH($A315,'Tüpoloogia tabel'!$C$1:$T$1,0),FALSE))*D315</f>
        <v>879</v>
      </c>
      <c r="H315" s="15">
        <f>(VLOOKUP(H$4,'Tüpoloogia tabel'!$C$1:$T$51,MATCH($A315,'Tüpoloogia tabel'!$C$1:$T$1,0),FALSE))*D315*E315</f>
        <v>83.927083333333329</v>
      </c>
      <c r="I315" s="15">
        <f>(VLOOKUP(I$4,'Tüpoloogia tabel'!$C$1:$T$51,MATCH($A315,'Tüpoloogia tabel'!$C$1:$T$1,0),FALSE))*D315*E315</f>
        <v>278.03125</v>
      </c>
      <c r="J315" s="15">
        <f>(VLOOKUP(J$4,'Tüpoloogia tabel'!$C$1:$T$51,MATCH($A315,'Tüpoloogia tabel'!$C$1:$T$1,0),FALSE))*D315*E315</f>
        <v>5588.3770833333338</v>
      </c>
      <c r="K315" s="15">
        <f>(VLOOKUP(K$4,'Tüpoloogia tabel'!$C$1:$T$51,MATCH($A315,'Tüpoloogia tabel'!$C$1:$T$1,0),FALSE))*D315*E315</f>
        <v>4898.7166666666672</v>
      </c>
      <c r="L315" s="244">
        <f>VLOOKUP(L$4,'Tüpoloogia tabel'!$C$1:$T$51,MATCH($A315,'Tüpoloogia tabel'!$C$1:$T$1,0),FALSE)</f>
        <v>0</v>
      </c>
      <c r="M315" s="228">
        <f>VLOOKUP(M$4,'Tüpoloogia tabel'!$C$1:$T$51,MATCH($A315,'Tüpoloogia tabel'!$C$1:$T$1,0),FALSE)</f>
        <v>87.5</v>
      </c>
      <c r="N315" s="228">
        <f>VLOOKUP(N$4,'Tüpoloogia tabel'!$C$1:$T$51,MATCH($A315,'Tüpoloogia tabel'!$C$1:$T$1,0),FALSE)</f>
        <v>100</v>
      </c>
      <c r="O315" s="245">
        <f>VLOOKUP(O$4,'Tüpoloogia tabel'!$C$1:$T$51,MATCH($A315,'Tüpoloogia tabel'!$C$1:$T$1,0),FALSE)</f>
        <v>0.22329988873785289</v>
      </c>
      <c r="P315" s="228">
        <f>VLOOKUP(P$4,'Tüpoloogia tabel'!$C$1:$T$51,MATCH($A315,'Tüpoloogia tabel'!$C$1:$T$1,0),FALSE)</f>
        <v>25</v>
      </c>
      <c r="Q315" s="335">
        <f t="shared" si="407"/>
        <v>16408.7</v>
      </c>
      <c r="R315" s="336">
        <f t="shared" si="408"/>
        <v>12732.759115667193</v>
      </c>
      <c r="S315" s="14">
        <f t="shared" si="409"/>
        <v>879</v>
      </c>
      <c r="T315" s="336">
        <f t="shared" si="410"/>
        <v>879</v>
      </c>
      <c r="U315" s="4">
        <f t="shared" si="411"/>
        <v>11.880000000000003</v>
      </c>
      <c r="V315" s="337">
        <f t="shared" si="412"/>
        <v>3664.0608843328068</v>
      </c>
      <c r="W315" s="338">
        <f t="shared" si="348"/>
        <v>6.1227397788843838</v>
      </c>
      <c r="X315" s="228">
        <f>VLOOKUP(X$4,'Tüpoloogia tabel'!$C$1:$T$51,MATCH($A315,'Tüpoloogia tabel'!$C$1:$T$1,0),FALSE)</f>
        <v>182.375</v>
      </c>
      <c r="Y315" s="228">
        <f>VLOOKUP(Y$4,'Tüpoloogia tabel'!$C$1:$T$51,MATCH($A315,'Tüpoloogia tabel'!$C$1:$T$1,0),FALSE)</f>
        <v>131.25</v>
      </c>
      <c r="Z315" s="229">
        <f>VLOOKUP(Z$4,'Tüpoloogia tabel'!$C$1:$T$51,MATCH($A315,'Tüpoloogia tabel'!$C$1:$T$1,0),FALSE)</f>
        <v>27.5</v>
      </c>
      <c r="AA315" s="235"/>
      <c r="AB315" s="235"/>
      <c r="AC315" s="15">
        <f>VLOOKUP(AC$4,'Tüpoloogia tabel'!$C$1:$T$51,MATCH($A315,'Tüpoloogia tabel'!$C$1:$T$1,0),FALSE)</f>
        <v>3.0541666666666663</v>
      </c>
      <c r="AD315" s="15">
        <f>VLOOKUP(AD$4,'Tüpoloogia tabel'!$C$1:$T$51,MATCH($A315,'Tüpoloogia tabel'!$C$1:$T$1,0),FALSE)</f>
        <v>2.5</v>
      </c>
      <c r="AE315" s="15">
        <f>VLOOKUP(AE$4,'Tüpoloogia tabel'!$C$1:$T$51,MATCH($A315,'Tüpoloogia tabel'!$C$1:$T$1,0),FALSE)</f>
        <v>2.2999999999999998</v>
      </c>
      <c r="AF315" s="15">
        <f>VLOOKUP(AF$4,'Tüpoloogia tabel'!$C$1:$T$51,MATCH($A315,'Tüpoloogia tabel'!$C$1:$T$1,0),FALSE)</f>
        <v>13.112499999999999</v>
      </c>
      <c r="AG315" s="15">
        <f>VLOOKUP(AG$4,'Tüpoloogia tabel'!$C$1:$T$51,MATCH($A315,'Tüpoloogia tabel'!$C$1:$T$1,0),FALSE)</f>
        <v>22.074999999999999</v>
      </c>
      <c r="AH315" s="15">
        <f>(VLOOKUP(AH$4,'Tüpoloogia tabel'!$C$1:$T$51,MATCH($A315,'Tüpoloogia tabel'!$C$1:$T$1,0),FALSE))*E315</f>
        <v>17.5</v>
      </c>
      <c r="AI315" s="15">
        <f>(VLOOKUP(AI$4,'Tüpoloogia tabel'!$C$1:$T$51,MATCH($A315,'Tüpoloogia tabel'!$C$1:$T$1,0),FALSE))*D315*E315</f>
        <v>15382.5</v>
      </c>
      <c r="AJ315" s="15">
        <f t="shared" si="413"/>
        <v>158.67499999999998</v>
      </c>
      <c r="AK315" s="15">
        <f>VLOOKUP(AK$4,'Tüpoloogia tabel'!$C$1:$T$51,MATCH($A315,'Tüpoloogia tabel'!$C$1:$T$1,0),FALSE)</f>
        <v>1</v>
      </c>
      <c r="AL315" s="15">
        <f>VLOOKUP(AL$4,'Tüpoloogia tabel'!$C$1:$T$51,MATCH($A315,'Tüpoloogia tabel'!$C$1:$T$1,0),FALSE)</f>
        <v>0.9</v>
      </c>
      <c r="AM315" s="15">
        <f>VLOOKUP(AM$4,'Tüpoloogia tabel'!$C$1:$T$51,MATCH($A315,'Tüpoloogia tabel'!$C$1:$T$1,0),FALSE)</f>
        <v>0.7</v>
      </c>
      <c r="AN315" s="15">
        <f>VLOOKUP(AN$4,'Tüpoloogia tabel'!$C$1:$T$51,MATCH($A315,'Tüpoloogia tabel'!$C$1:$T$1,0),FALSE)</f>
        <v>0.7</v>
      </c>
      <c r="AO315" s="15">
        <f>VLOOKUP(AO$4,'Tüpoloogia tabel'!$C$1:$T$51,MATCH($A315,'Tüpoloogia tabel'!$C$1:$T$1,0),FALSE)</f>
        <v>1</v>
      </c>
      <c r="AP315" s="15">
        <f>VLOOKUP(AP$4,'Tüpoloogia tabel'!$C$1:$T$51,MATCH($A315,'Tüpoloogia tabel'!$C$1:$T$1,0),FALSE)</f>
        <v>2</v>
      </c>
      <c r="AQ315" s="15">
        <f>VLOOKUP(AQ$4,'Tüpoloogia tabel'!$C$1:$T$51,MATCH($A315,'Tüpoloogia tabel'!$C$1:$T$1,0),FALSE)</f>
        <v>2.899999999999999</v>
      </c>
      <c r="AR315" s="16">
        <f>VLOOKUP(AR$4,'Tüpoloogia tabel'!$C$1:$T$51,MATCH($A315,'Tüpoloogia tabel'!$C$1:$T$1,0),FALSE)</f>
        <v>1.17</v>
      </c>
      <c r="AS315" s="16">
        <f>VLOOKUP(AS$4,'Tüpoloogia tabel'!$C$1:$T$51,MATCH($A315,'Tüpoloogia tabel'!$C$1:$T$1,0),FALSE)</f>
        <v>0.49</v>
      </c>
      <c r="AT315" s="16">
        <f>VLOOKUP(AT$4,'Tüpoloogia tabel'!$C$1:$T$51,MATCH($A315,'Tüpoloogia tabel'!$C$1:$T$1,0),FALSE)</f>
        <v>0.49</v>
      </c>
      <c r="AU315" s="16">
        <f>VLOOKUP(AU$4,'Tüpoloogia tabel'!$C$1:$T$51,MATCH($A315,'Tüpoloogia tabel'!$C$1:$T$1,0),FALSE)</f>
        <v>0.15</v>
      </c>
      <c r="AV315" s="16">
        <f>VLOOKUP(AV$4,'Tüpoloogia tabel'!$C$1:$T$51,MATCH($A315,'Tüpoloogia tabel'!$C$1:$T$1,0),FALSE)</f>
        <v>0.5</v>
      </c>
      <c r="AW315" s="16">
        <f>VLOOKUP(AW$4,'Tüpoloogia tabel'!$C$1:$T$51,MATCH($A315,'Tüpoloogia tabel'!$C$1:$T$1,0),FALSE)</f>
        <v>0.77</v>
      </c>
      <c r="AX315" s="16">
        <f>VLOOKUP(AX$4,'Tüpoloogia tabel'!$C$1:$T$51,MATCH($A315,'Tüpoloogia tabel'!$C$1:$T$1,0),FALSE)</f>
        <v>1.03</v>
      </c>
      <c r="AY315" s="16">
        <f>VLOOKUP(AY$4,'Tüpoloogia tabel'!$C$1:$T$51,MATCH($A315,'Tüpoloogia tabel'!$C$1:$T$1,0),FALSE)</f>
        <v>7.0000000000000007E-2</v>
      </c>
      <c r="AZ315" s="16">
        <f>VLOOKUP(AZ$4,'Tüpoloogia tabel'!$C$1:$T$51,MATCH($A315,'Tüpoloogia tabel'!$C$1:$T$1,0),FALSE)</f>
        <v>3.2</v>
      </c>
      <c r="BA315" s="232">
        <f>VLOOKUP(BA$4,'Tüpoloogia tabel'!$C$1:$T$51,MATCH($A315,'Tüpoloogia tabel'!$C$1:$T$1,0),FALSE)</f>
        <v>0.3</v>
      </c>
      <c r="BB315" s="232">
        <f>VLOOKUP(BB$4,'Tüpoloogia tabel'!$C$1:$T$51,MATCH($A315,'Tüpoloogia tabel'!$C$1:$T$1,0),FALSE)</f>
        <v>0.5</v>
      </c>
      <c r="BC315" s="232">
        <f>VLOOKUP(BC$4,'Tüpoloogia tabel'!$C$1:$T$51,MATCH($A315,'Tüpoloogia tabel'!$C$1:$T$1,0),FALSE)</f>
        <v>0.35</v>
      </c>
      <c r="BD315" s="232">
        <f>VLOOKUP(BD$4,'Tüpoloogia tabel'!$C$1:$T$51,MATCH($A315,'Tüpoloogia tabel'!$C$1:$T$1,0),FALSE)</f>
        <v>0.3</v>
      </c>
      <c r="BE315" s="232">
        <f>VLOOKUP(BE$4,'Tüpoloogia tabel'!$C$1:$T$51,MATCH($A315,'Tüpoloogia tabel'!$C$1:$T$1,0),FALSE)</f>
        <v>0.22000000000000008</v>
      </c>
      <c r="BF315" s="16">
        <f>VLOOKUP(BF$4,'Tüpoloogia tabel'!$C$1:$T$51,MATCH($A315,'Tüpoloogia tabel'!$C$1:$T$1,0),FALSE)</f>
        <v>1.8</v>
      </c>
      <c r="BG315" s="16">
        <f>VLOOKUP(BG$4,'Tüpoloogia tabel'!$C$1:$T$51,MATCH($A315,'Tüpoloogia tabel'!$C$1:$T$1,0),FALSE)</f>
        <v>2.2000000000000002</v>
      </c>
      <c r="BH315" s="16">
        <f>VLOOKUP(BH$4,'Tüpoloogia tabel'!$C$1:$T$51,MATCH($A315,'Tüpoloogia tabel'!$C$1:$T$1,0),FALSE)</f>
        <v>1.4600000000000004</v>
      </c>
      <c r="BI315" s="16">
        <f>VLOOKUP(BI$4,'Tüpoloogia tabel'!$C$1:$T$51,MATCH($A315,'Tüpoloogia tabel'!$C$1:$T$1,0),FALSE)</f>
        <v>1.5793333333333337</v>
      </c>
      <c r="BJ315" s="16">
        <f>VLOOKUP(BJ$4,'Tüpoloogia tabel'!$C$1:$T$51,MATCH($A315,'Tüpoloogia tabel'!$C$1:$T$1,0),FALSE)</f>
        <v>0.8</v>
      </c>
      <c r="BK315" s="16">
        <f>VLOOKUP(BK$4,'Tüpoloogia tabel'!$C$1:$T$51,MATCH($A315,'Tüpoloogia tabel'!$C$1:$T$1,0),FALSE)</f>
        <v>2.0649999999999999</v>
      </c>
      <c r="BL315" s="216">
        <f t="shared" si="350"/>
        <v>21124.634795899525</v>
      </c>
      <c r="BM315" s="1">
        <v>4</v>
      </c>
      <c r="BN315" s="1">
        <v>0</v>
      </c>
      <c r="BO315" s="1">
        <f t="shared" si="414"/>
        <v>70</v>
      </c>
      <c r="BP315" s="217">
        <f t="shared" si="415"/>
        <v>158.67499999999998</v>
      </c>
      <c r="BQ315" s="217">
        <f t="shared" ref="BQ315:BS315" si="434">BP315</f>
        <v>158.67499999999998</v>
      </c>
      <c r="BR315" s="217">
        <f t="shared" si="434"/>
        <v>158.67499999999998</v>
      </c>
      <c r="BS315" s="217">
        <f t="shared" si="434"/>
        <v>158.67499999999998</v>
      </c>
      <c r="BT315" s="217">
        <f t="shared" si="417"/>
        <v>952.05</v>
      </c>
      <c r="BU315" s="217">
        <f t="shared" si="418"/>
        <v>4918.046875</v>
      </c>
      <c r="BV315" s="217">
        <f t="shared" si="419"/>
        <v>4829.6355238246479</v>
      </c>
      <c r="BW315" s="217">
        <f t="shared" si="357"/>
        <v>6397.9440179177254</v>
      </c>
      <c r="BX315" s="216">
        <f t="shared" si="420"/>
        <v>2.0489125925925928</v>
      </c>
      <c r="BY315" s="216">
        <f t="shared" si="421"/>
        <v>2470.9885866666668</v>
      </c>
      <c r="BZ315" s="216">
        <f t="shared" si="422"/>
        <v>29993.567400483917</v>
      </c>
      <c r="CA315" s="216">
        <f t="shared" si="423"/>
        <v>23595.623382566191</v>
      </c>
      <c r="CB315" s="218">
        <f t="shared" si="424"/>
        <v>4.8166948587009912</v>
      </c>
    </row>
    <row r="316" spans="1:80" x14ac:dyDescent="0.25">
      <c r="A316" s="248" t="s">
        <v>478</v>
      </c>
      <c r="B316" s="231" t="s">
        <v>844</v>
      </c>
      <c r="C316" s="231" t="s">
        <v>463</v>
      </c>
      <c r="D316" s="249">
        <v>3</v>
      </c>
      <c r="E316" s="249">
        <v>8</v>
      </c>
      <c r="F316" s="250"/>
      <c r="G316" s="15">
        <f>(VLOOKUP(G$4,'Tüpoloogia tabel'!$C$1:$T$51,MATCH($A316,'Tüpoloogia tabel'!$C$1:$T$1,0),FALSE))*D316</f>
        <v>879</v>
      </c>
      <c r="H316" s="15">
        <f>(VLOOKUP(H$4,'Tüpoloogia tabel'!$C$1:$T$51,MATCH($A316,'Tüpoloogia tabel'!$C$1:$T$1,0),FALSE))*D316*E316</f>
        <v>95.916666666666657</v>
      </c>
      <c r="I316" s="15">
        <f>(VLOOKUP(I$4,'Tüpoloogia tabel'!$C$1:$T$51,MATCH($A316,'Tüpoloogia tabel'!$C$1:$T$1,0),FALSE))*D316*E316</f>
        <v>317.75</v>
      </c>
      <c r="J316" s="15">
        <f>(VLOOKUP(J$4,'Tüpoloogia tabel'!$C$1:$T$51,MATCH($A316,'Tüpoloogia tabel'!$C$1:$T$1,0),FALSE))*D316*E316</f>
        <v>6386.7166666666672</v>
      </c>
      <c r="K316" s="15">
        <f>(VLOOKUP(K$4,'Tüpoloogia tabel'!$C$1:$T$51,MATCH($A316,'Tüpoloogia tabel'!$C$1:$T$1,0),FALSE))*D316*E316</f>
        <v>5598.5333333333338</v>
      </c>
      <c r="L316" s="244">
        <f>VLOOKUP(L$4,'Tüpoloogia tabel'!$C$1:$T$51,MATCH($A316,'Tüpoloogia tabel'!$C$1:$T$1,0),FALSE)</f>
        <v>0</v>
      </c>
      <c r="M316" s="228">
        <f>VLOOKUP(M$4,'Tüpoloogia tabel'!$C$1:$T$51,MATCH($A316,'Tüpoloogia tabel'!$C$1:$T$1,0),FALSE)</f>
        <v>87.5</v>
      </c>
      <c r="N316" s="228">
        <f>VLOOKUP(N$4,'Tüpoloogia tabel'!$C$1:$T$51,MATCH($A316,'Tüpoloogia tabel'!$C$1:$T$1,0),FALSE)</f>
        <v>100</v>
      </c>
      <c r="O316" s="245">
        <f>VLOOKUP(O$4,'Tüpoloogia tabel'!$C$1:$T$51,MATCH($A316,'Tüpoloogia tabel'!$C$1:$T$1,0),FALSE)</f>
        <v>0.22329988873785289</v>
      </c>
      <c r="P316" s="228">
        <f>VLOOKUP(P$4,'Tüpoloogia tabel'!$C$1:$T$51,MATCH($A316,'Tüpoloogia tabel'!$C$1:$T$1,0),FALSE)</f>
        <v>25</v>
      </c>
      <c r="Q316" s="335">
        <f t="shared" si="407"/>
        <v>21401.8</v>
      </c>
      <c r="R316" s="336">
        <f t="shared" si="408"/>
        <v>16610.900441210219</v>
      </c>
      <c r="S316" s="14">
        <f t="shared" si="409"/>
        <v>879</v>
      </c>
      <c r="T316" s="336">
        <f t="shared" si="410"/>
        <v>879</v>
      </c>
      <c r="U316" s="4">
        <f t="shared" si="411"/>
        <v>11.880000000000003</v>
      </c>
      <c r="V316" s="337">
        <f t="shared" si="412"/>
        <v>4779.0195587897797</v>
      </c>
      <c r="W316" s="338">
        <f t="shared" si="348"/>
        <v>6.8736621699132741</v>
      </c>
      <c r="X316" s="228">
        <f>VLOOKUP(X$4,'Tüpoloogia tabel'!$C$1:$T$51,MATCH($A316,'Tüpoloogia tabel'!$C$1:$T$1,0),FALSE)</f>
        <v>182.375</v>
      </c>
      <c r="Y316" s="228">
        <f>VLOOKUP(Y$4,'Tüpoloogia tabel'!$C$1:$T$51,MATCH($A316,'Tüpoloogia tabel'!$C$1:$T$1,0),FALSE)</f>
        <v>131.25</v>
      </c>
      <c r="Z316" s="229">
        <f>VLOOKUP(Z$4,'Tüpoloogia tabel'!$C$1:$T$51,MATCH($A316,'Tüpoloogia tabel'!$C$1:$T$1,0),FALSE)</f>
        <v>27.5</v>
      </c>
      <c r="AA316" s="235"/>
      <c r="AB316" s="235"/>
      <c r="AC316" s="15">
        <f>VLOOKUP(AC$4,'Tüpoloogia tabel'!$C$1:$T$51,MATCH($A316,'Tüpoloogia tabel'!$C$1:$T$1,0),FALSE)</f>
        <v>3.0541666666666663</v>
      </c>
      <c r="AD316" s="15">
        <f>VLOOKUP(AD$4,'Tüpoloogia tabel'!$C$1:$T$51,MATCH($A316,'Tüpoloogia tabel'!$C$1:$T$1,0),FALSE)</f>
        <v>2.5</v>
      </c>
      <c r="AE316" s="15">
        <f>VLOOKUP(AE$4,'Tüpoloogia tabel'!$C$1:$T$51,MATCH($A316,'Tüpoloogia tabel'!$C$1:$T$1,0),FALSE)</f>
        <v>2.2999999999999998</v>
      </c>
      <c r="AF316" s="15">
        <f>VLOOKUP(AF$4,'Tüpoloogia tabel'!$C$1:$T$51,MATCH($A316,'Tüpoloogia tabel'!$C$1:$T$1,0),FALSE)</f>
        <v>13.112499999999999</v>
      </c>
      <c r="AG316" s="15">
        <f>VLOOKUP(AG$4,'Tüpoloogia tabel'!$C$1:$T$51,MATCH($A316,'Tüpoloogia tabel'!$C$1:$T$1,0),FALSE)</f>
        <v>22.074999999999999</v>
      </c>
      <c r="AH316" s="15">
        <f>(VLOOKUP(AH$4,'Tüpoloogia tabel'!$C$1:$T$51,MATCH($A316,'Tüpoloogia tabel'!$C$1:$T$1,0),FALSE))*E316</f>
        <v>20</v>
      </c>
      <c r="AI316" s="15">
        <f>(VLOOKUP(AI$4,'Tüpoloogia tabel'!$C$1:$T$51,MATCH($A316,'Tüpoloogia tabel'!$C$1:$T$1,0),FALSE))*D316*E316</f>
        <v>17580</v>
      </c>
      <c r="AJ316" s="15">
        <f t="shared" si="413"/>
        <v>158.67499999999998</v>
      </c>
      <c r="AK316" s="15">
        <f>VLOOKUP(AK$4,'Tüpoloogia tabel'!$C$1:$T$51,MATCH($A316,'Tüpoloogia tabel'!$C$1:$T$1,0),FALSE)</f>
        <v>1</v>
      </c>
      <c r="AL316" s="15">
        <f>VLOOKUP(AL$4,'Tüpoloogia tabel'!$C$1:$T$51,MATCH($A316,'Tüpoloogia tabel'!$C$1:$T$1,0),FALSE)</f>
        <v>0.9</v>
      </c>
      <c r="AM316" s="15">
        <f>VLOOKUP(AM$4,'Tüpoloogia tabel'!$C$1:$T$51,MATCH($A316,'Tüpoloogia tabel'!$C$1:$T$1,0),FALSE)</f>
        <v>0.7</v>
      </c>
      <c r="AN316" s="15">
        <f>VLOOKUP(AN$4,'Tüpoloogia tabel'!$C$1:$T$51,MATCH($A316,'Tüpoloogia tabel'!$C$1:$T$1,0),FALSE)</f>
        <v>0.7</v>
      </c>
      <c r="AO316" s="15">
        <f>VLOOKUP(AO$4,'Tüpoloogia tabel'!$C$1:$T$51,MATCH($A316,'Tüpoloogia tabel'!$C$1:$T$1,0),FALSE)</f>
        <v>1</v>
      </c>
      <c r="AP316" s="15">
        <f>VLOOKUP(AP$4,'Tüpoloogia tabel'!$C$1:$T$51,MATCH($A316,'Tüpoloogia tabel'!$C$1:$T$1,0),FALSE)</f>
        <v>2</v>
      </c>
      <c r="AQ316" s="15">
        <f>VLOOKUP(AQ$4,'Tüpoloogia tabel'!$C$1:$T$51,MATCH($A316,'Tüpoloogia tabel'!$C$1:$T$1,0),FALSE)</f>
        <v>2.899999999999999</v>
      </c>
      <c r="AR316" s="16">
        <f>VLOOKUP(AR$4,'Tüpoloogia tabel'!$C$1:$T$51,MATCH($A316,'Tüpoloogia tabel'!$C$1:$T$1,0),FALSE)</f>
        <v>1.17</v>
      </c>
      <c r="AS316" s="16">
        <f>VLOOKUP(AS$4,'Tüpoloogia tabel'!$C$1:$T$51,MATCH($A316,'Tüpoloogia tabel'!$C$1:$T$1,0),FALSE)</f>
        <v>0.49</v>
      </c>
      <c r="AT316" s="16">
        <f>VLOOKUP(AT$4,'Tüpoloogia tabel'!$C$1:$T$51,MATCH($A316,'Tüpoloogia tabel'!$C$1:$T$1,0),FALSE)</f>
        <v>0.49</v>
      </c>
      <c r="AU316" s="16">
        <f>VLOOKUP(AU$4,'Tüpoloogia tabel'!$C$1:$T$51,MATCH($A316,'Tüpoloogia tabel'!$C$1:$T$1,0),FALSE)</f>
        <v>0.15</v>
      </c>
      <c r="AV316" s="16">
        <f>VLOOKUP(AV$4,'Tüpoloogia tabel'!$C$1:$T$51,MATCH($A316,'Tüpoloogia tabel'!$C$1:$T$1,0),FALSE)</f>
        <v>0.5</v>
      </c>
      <c r="AW316" s="16">
        <f>VLOOKUP(AW$4,'Tüpoloogia tabel'!$C$1:$T$51,MATCH($A316,'Tüpoloogia tabel'!$C$1:$T$1,0),FALSE)</f>
        <v>0.77</v>
      </c>
      <c r="AX316" s="16">
        <f>VLOOKUP(AX$4,'Tüpoloogia tabel'!$C$1:$T$51,MATCH($A316,'Tüpoloogia tabel'!$C$1:$T$1,0),FALSE)</f>
        <v>1.03</v>
      </c>
      <c r="AY316" s="16">
        <f>VLOOKUP(AY$4,'Tüpoloogia tabel'!$C$1:$T$51,MATCH($A316,'Tüpoloogia tabel'!$C$1:$T$1,0),FALSE)</f>
        <v>7.0000000000000007E-2</v>
      </c>
      <c r="AZ316" s="16">
        <f>VLOOKUP(AZ$4,'Tüpoloogia tabel'!$C$1:$T$51,MATCH($A316,'Tüpoloogia tabel'!$C$1:$T$1,0),FALSE)</f>
        <v>3.2</v>
      </c>
      <c r="BA316" s="232">
        <f>VLOOKUP(BA$4,'Tüpoloogia tabel'!$C$1:$T$51,MATCH($A316,'Tüpoloogia tabel'!$C$1:$T$1,0),FALSE)</f>
        <v>0.3</v>
      </c>
      <c r="BB316" s="232">
        <f>VLOOKUP(BB$4,'Tüpoloogia tabel'!$C$1:$T$51,MATCH($A316,'Tüpoloogia tabel'!$C$1:$T$1,0),FALSE)</f>
        <v>0.5</v>
      </c>
      <c r="BC316" s="232">
        <f>VLOOKUP(BC$4,'Tüpoloogia tabel'!$C$1:$T$51,MATCH($A316,'Tüpoloogia tabel'!$C$1:$T$1,0),FALSE)</f>
        <v>0.35</v>
      </c>
      <c r="BD316" s="232">
        <f>VLOOKUP(BD$4,'Tüpoloogia tabel'!$C$1:$T$51,MATCH($A316,'Tüpoloogia tabel'!$C$1:$T$1,0),FALSE)</f>
        <v>0.3</v>
      </c>
      <c r="BE316" s="232">
        <f>VLOOKUP(BE$4,'Tüpoloogia tabel'!$C$1:$T$51,MATCH($A316,'Tüpoloogia tabel'!$C$1:$T$1,0),FALSE)</f>
        <v>0.22000000000000008</v>
      </c>
      <c r="BF316" s="16">
        <f>VLOOKUP(BF$4,'Tüpoloogia tabel'!$C$1:$T$51,MATCH($A316,'Tüpoloogia tabel'!$C$1:$T$1,0),FALSE)</f>
        <v>1.8</v>
      </c>
      <c r="BG316" s="16">
        <f>VLOOKUP(BG$4,'Tüpoloogia tabel'!$C$1:$T$51,MATCH($A316,'Tüpoloogia tabel'!$C$1:$T$1,0),FALSE)</f>
        <v>2.2000000000000002</v>
      </c>
      <c r="BH316" s="16">
        <f>VLOOKUP(BH$4,'Tüpoloogia tabel'!$C$1:$T$51,MATCH($A316,'Tüpoloogia tabel'!$C$1:$T$1,0),FALSE)</f>
        <v>1.4600000000000004</v>
      </c>
      <c r="BI316" s="16">
        <f>VLOOKUP(BI$4,'Tüpoloogia tabel'!$C$1:$T$51,MATCH($A316,'Tüpoloogia tabel'!$C$1:$T$1,0),FALSE)</f>
        <v>1.5793333333333337</v>
      </c>
      <c r="BJ316" s="16">
        <f>VLOOKUP(BJ$4,'Tüpoloogia tabel'!$C$1:$T$51,MATCH($A316,'Tüpoloogia tabel'!$C$1:$T$1,0),FALSE)</f>
        <v>0.8</v>
      </c>
      <c r="BK316" s="16">
        <f>VLOOKUP(BK$4,'Tüpoloogia tabel'!$C$1:$T$51,MATCH($A316,'Tüpoloogia tabel'!$C$1:$T$1,0),FALSE)</f>
        <v>2.0649999999999999</v>
      </c>
      <c r="BL316" s="216">
        <f t="shared" si="350"/>
        <v>27121.197602910797</v>
      </c>
      <c r="BM316" s="1">
        <v>4</v>
      </c>
      <c r="BN316" s="1">
        <v>0</v>
      </c>
      <c r="BO316" s="1">
        <f t="shared" si="414"/>
        <v>80</v>
      </c>
      <c r="BP316" s="217">
        <f t="shared" si="415"/>
        <v>158.67499999999998</v>
      </c>
      <c r="BQ316" s="217">
        <f t="shared" ref="BQ316:BS316" si="435">BP316</f>
        <v>158.67499999999998</v>
      </c>
      <c r="BR316" s="217">
        <f t="shared" si="435"/>
        <v>158.67499999999998</v>
      </c>
      <c r="BS316" s="217">
        <f t="shared" si="435"/>
        <v>158.67499999999998</v>
      </c>
      <c r="BT316" s="217">
        <f t="shared" si="417"/>
        <v>1110.7249999999999</v>
      </c>
      <c r="BU316" s="217">
        <f t="shared" si="418"/>
        <v>6415</v>
      </c>
      <c r="BV316" s="217">
        <f t="shared" si="419"/>
        <v>6299.2737726809773</v>
      </c>
      <c r="BW316" s="217">
        <f t="shared" si="357"/>
        <v>8176.5601640876685</v>
      </c>
      <c r="BX316" s="216">
        <f t="shared" si="420"/>
        <v>2.6406874074074067</v>
      </c>
      <c r="BY316" s="216">
        <f t="shared" si="421"/>
        <v>3184.6690133333327</v>
      </c>
      <c r="BZ316" s="216">
        <f t="shared" si="422"/>
        <v>38482.4267803318</v>
      </c>
      <c r="CA316" s="216">
        <f t="shared" si="423"/>
        <v>30305.86661624413</v>
      </c>
      <c r="CB316" s="218">
        <f t="shared" si="424"/>
        <v>5.4131796332808824</v>
      </c>
    </row>
    <row r="317" spans="1:80" x14ac:dyDescent="0.25">
      <c r="A317" s="248" t="s">
        <v>478</v>
      </c>
      <c r="B317" s="231" t="s">
        <v>845</v>
      </c>
      <c r="C317" s="231" t="s">
        <v>463</v>
      </c>
      <c r="D317" s="249">
        <v>3</v>
      </c>
      <c r="E317" s="249">
        <v>9</v>
      </c>
      <c r="F317" s="250"/>
      <c r="G317" s="15">
        <f>(VLOOKUP(G$4,'Tüpoloogia tabel'!$C$1:$T$51,MATCH($A317,'Tüpoloogia tabel'!$C$1:$T$1,0),FALSE))*D317</f>
        <v>879</v>
      </c>
      <c r="H317" s="15">
        <f>(VLOOKUP(H$4,'Tüpoloogia tabel'!$C$1:$T$51,MATCH($A317,'Tüpoloogia tabel'!$C$1:$T$1,0),FALSE))*D317*E317</f>
        <v>107.90624999999999</v>
      </c>
      <c r="I317" s="15">
        <f>(VLOOKUP(I$4,'Tüpoloogia tabel'!$C$1:$T$51,MATCH($A317,'Tüpoloogia tabel'!$C$1:$T$1,0),FALSE))*D317*E317</f>
        <v>357.46875</v>
      </c>
      <c r="J317" s="15">
        <f>(VLOOKUP(J$4,'Tüpoloogia tabel'!$C$1:$T$51,MATCH($A317,'Tüpoloogia tabel'!$C$1:$T$1,0),FALSE))*D317*E317</f>
        <v>7185.0562500000005</v>
      </c>
      <c r="K317" s="15">
        <f>(VLOOKUP(K$4,'Tüpoloogia tabel'!$C$1:$T$51,MATCH($A317,'Tüpoloogia tabel'!$C$1:$T$1,0),FALSE))*D317*E317</f>
        <v>6298.35</v>
      </c>
      <c r="L317" s="244">
        <f>VLOOKUP(L$4,'Tüpoloogia tabel'!$C$1:$T$51,MATCH($A317,'Tüpoloogia tabel'!$C$1:$T$1,0),FALSE)</f>
        <v>0</v>
      </c>
      <c r="M317" s="228">
        <f>VLOOKUP(M$4,'Tüpoloogia tabel'!$C$1:$T$51,MATCH($A317,'Tüpoloogia tabel'!$C$1:$T$1,0),FALSE)</f>
        <v>87.5</v>
      </c>
      <c r="N317" s="228">
        <f>VLOOKUP(N$4,'Tüpoloogia tabel'!$C$1:$T$51,MATCH($A317,'Tüpoloogia tabel'!$C$1:$T$1,0),FALSE)</f>
        <v>100</v>
      </c>
      <c r="O317" s="245">
        <f>VLOOKUP(O$4,'Tüpoloogia tabel'!$C$1:$T$51,MATCH($A317,'Tüpoloogia tabel'!$C$1:$T$1,0),FALSE)</f>
        <v>0.22329988873785289</v>
      </c>
      <c r="P317" s="228">
        <f>VLOOKUP(P$4,'Tüpoloogia tabel'!$C$1:$T$51,MATCH($A317,'Tüpoloogia tabel'!$C$1:$T$1,0),FALSE)</f>
        <v>25</v>
      </c>
      <c r="Q317" s="335">
        <f t="shared" si="407"/>
        <v>27057.149999999998</v>
      </c>
      <c r="R317" s="336">
        <f t="shared" si="408"/>
        <v>21003.4114154366</v>
      </c>
      <c r="S317" s="14">
        <f t="shared" si="409"/>
        <v>879</v>
      </c>
      <c r="T317" s="336">
        <f t="shared" si="410"/>
        <v>879</v>
      </c>
      <c r="U317" s="4">
        <f t="shared" si="411"/>
        <v>11.880000000000003</v>
      </c>
      <c r="V317" s="337">
        <f t="shared" si="412"/>
        <v>6041.8585845633961</v>
      </c>
      <c r="W317" s="338">
        <f t="shared" si="348"/>
        <v>7.6336631370771828</v>
      </c>
      <c r="X317" s="228">
        <f>VLOOKUP(X$4,'Tüpoloogia tabel'!$C$1:$T$51,MATCH($A317,'Tüpoloogia tabel'!$C$1:$T$1,0),FALSE)</f>
        <v>182.375</v>
      </c>
      <c r="Y317" s="228">
        <f>VLOOKUP(Y$4,'Tüpoloogia tabel'!$C$1:$T$51,MATCH($A317,'Tüpoloogia tabel'!$C$1:$T$1,0),FALSE)</f>
        <v>131.25</v>
      </c>
      <c r="Z317" s="229">
        <f>VLOOKUP(Z$4,'Tüpoloogia tabel'!$C$1:$T$51,MATCH($A317,'Tüpoloogia tabel'!$C$1:$T$1,0),FALSE)</f>
        <v>27.5</v>
      </c>
      <c r="AA317" s="235"/>
      <c r="AB317" s="235"/>
      <c r="AC317" s="15">
        <f>VLOOKUP(AC$4,'Tüpoloogia tabel'!$C$1:$T$51,MATCH($A317,'Tüpoloogia tabel'!$C$1:$T$1,0),FALSE)</f>
        <v>3.0541666666666663</v>
      </c>
      <c r="AD317" s="15">
        <f>VLOOKUP(AD$4,'Tüpoloogia tabel'!$C$1:$T$51,MATCH($A317,'Tüpoloogia tabel'!$C$1:$T$1,0),FALSE)</f>
        <v>2.5</v>
      </c>
      <c r="AE317" s="15">
        <f>VLOOKUP(AE$4,'Tüpoloogia tabel'!$C$1:$T$51,MATCH($A317,'Tüpoloogia tabel'!$C$1:$T$1,0),FALSE)</f>
        <v>2.2999999999999998</v>
      </c>
      <c r="AF317" s="15">
        <f>VLOOKUP(AF$4,'Tüpoloogia tabel'!$C$1:$T$51,MATCH($A317,'Tüpoloogia tabel'!$C$1:$T$1,0),FALSE)</f>
        <v>13.112499999999999</v>
      </c>
      <c r="AG317" s="15">
        <f>VLOOKUP(AG$4,'Tüpoloogia tabel'!$C$1:$T$51,MATCH($A317,'Tüpoloogia tabel'!$C$1:$T$1,0),FALSE)</f>
        <v>22.074999999999999</v>
      </c>
      <c r="AH317" s="15">
        <f>(VLOOKUP(AH$4,'Tüpoloogia tabel'!$C$1:$T$51,MATCH($A317,'Tüpoloogia tabel'!$C$1:$T$1,0),FALSE))*E317</f>
        <v>22.5</v>
      </c>
      <c r="AI317" s="15">
        <f>(VLOOKUP(AI$4,'Tüpoloogia tabel'!$C$1:$T$51,MATCH($A317,'Tüpoloogia tabel'!$C$1:$T$1,0),FALSE))*D317*E317</f>
        <v>19777.5</v>
      </c>
      <c r="AJ317" s="15">
        <f t="shared" si="413"/>
        <v>158.67499999999998</v>
      </c>
      <c r="AK317" s="15">
        <f>VLOOKUP(AK$4,'Tüpoloogia tabel'!$C$1:$T$51,MATCH($A317,'Tüpoloogia tabel'!$C$1:$T$1,0),FALSE)</f>
        <v>1</v>
      </c>
      <c r="AL317" s="15">
        <f>VLOOKUP(AL$4,'Tüpoloogia tabel'!$C$1:$T$51,MATCH($A317,'Tüpoloogia tabel'!$C$1:$T$1,0),FALSE)</f>
        <v>0.9</v>
      </c>
      <c r="AM317" s="15">
        <f>VLOOKUP(AM$4,'Tüpoloogia tabel'!$C$1:$T$51,MATCH($A317,'Tüpoloogia tabel'!$C$1:$T$1,0),FALSE)</f>
        <v>0.7</v>
      </c>
      <c r="AN317" s="15">
        <f>VLOOKUP(AN$4,'Tüpoloogia tabel'!$C$1:$T$51,MATCH($A317,'Tüpoloogia tabel'!$C$1:$T$1,0),FALSE)</f>
        <v>0.7</v>
      </c>
      <c r="AO317" s="15">
        <f>VLOOKUP(AO$4,'Tüpoloogia tabel'!$C$1:$T$51,MATCH($A317,'Tüpoloogia tabel'!$C$1:$T$1,0),FALSE)</f>
        <v>1</v>
      </c>
      <c r="AP317" s="15">
        <f>VLOOKUP(AP$4,'Tüpoloogia tabel'!$C$1:$T$51,MATCH($A317,'Tüpoloogia tabel'!$C$1:$T$1,0),FALSE)</f>
        <v>2</v>
      </c>
      <c r="AQ317" s="15">
        <f>VLOOKUP(AQ$4,'Tüpoloogia tabel'!$C$1:$T$51,MATCH($A317,'Tüpoloogia tabel'!$C$1:$T$1,0),FALSE)</f>
        <v>2.899999999999999</v>
      </c>
      <c r="AR317" s="16">
        <f>VLOOKUP(AR$4,'Tüpoloogia tabel'!$C$1:$T$51,MATCH($A317,'Tüpoloogia tabel'!$C$1:$T$1,0),FALSE)</f>
        <v>1.17</v>
      </c>
      <c r="AS317" s="16">
        <f>VLOOKUP(AS$4,'Tüpoloogia tabel'!$C$1:$T$51,MATCH($A317,'Tüpoloogia tabel'!$C$1:$T$1,0),FALSE)</f>
        <v>0.49</v>
      </c>
      <c r="AT317" s="16">
        <f>VLOOKUP(AT$4,'Tüpoloogia tabel'!$C$1:$T$51,MATCH($A317,'Tüpoloogia tabel'!$C$1:$T$1,0),FALSE)</f>
        <v>0.49</v>
      </c>
      <c r="AU317" s="16">
        <f>VLOOKUP(AU$4,'Tüpoloogia tabel'!$C$1:$T$51,MATCH($A317,'Tüpoloogia tabel'!$C$1:$T$1,0),FALSE)</f>
        <v>0.15</v>
      </c>
      <c r="AV317" s="16">
        <f>VLOOKUP(AV$4,'Tüpoloogia tabel'!$C$1:$T$51,MATCH($A317,'Tüpoloogia tabel'!$C$1:$T$1,0),FALSE)</f>
        <v>0.5</v>
      </c>
      <c r="AW317" s="16">
        <f>VLOOKUP(AW$4,'Tüpoloogia tabel'!$C$1:$T$51,MATCH($A317,'Tüpoloogia tabel'!$C$1:$T$1,0),FALSE)</f>
        <v>0.77</v>
      </c>
      <c r="AX317" s="16">
        <f>VLOOKUP(AX$4,'Tüpoloogia tabel'!$C$1:$T$51,MATCH($A317,'Tüpoloogia tabel'!$C$1:$T$1,0),FALSE)</f>
        <v>1.03</v>
      </c>
      <c r="AY317" s="16">
        <f>VLOOKUP(AY$4,'Tüpoloogia tabel'!$C$1:$T$51,MATCH($A317,'Tüpoloogia tabel'!$C$1:$T$1,0),FALSE)</f>
        <v>7.0000000000000007E-2</v>
      </c>
      <c r="AZ317" s="16">
        <f>VLOOKUP(AZ$4,'Tüpoloogia tabel'!$C$1:$T$51,MATCH($A317,'Tüpoloogia tabel'!$C$1:$T$1,0),FALSE)</f>
        <v>3.2</v>
      </c>
      <c r="BA317" s="232">
        <f>VLOOKUP(BA$4,'Tüpoloogia tabel'!$C$1:$T$51,MATCH($A317,'Tüpoloogia tabel'!$C$1:$T$1,0),FALSE)</f>
        <v>0.3</v>
      </c>
      <c r="BB317" s="232">
        <f>VLOOKUP(BB$4,'Tüpoloogia tabel'!$C$1:$T$51,MATCH($A317,'Tüpoloogia tabel'!$C$1:$T$1,0),FALSE)</f>
        <v>0.5</v>
      </c>
      <c r="BC317" s="232">
        <f>VLOOKUP(BC$4,'Tüpoloogia tabel'!$C$1:$T$51,MATCH($A317,'Tüpoloogia tabel'!$C$1:$T$1,0),FALSE)</f>
        <v>0.35</v>
      </c>
      <c r="BD317" s="232">
        <f>VLOOKUP(BD$4,'Tüpoloogia tabel'!$C$1:$T$51,MATCH($A317,'Tüpoloogia tabel'!$C$1:$T$1,0),FALSE)</f>
        <v>0.3</v>
      </c>
      <c r="BE317" s="232">
        <f>VLOOKUP(BE$4,'Tüpoloogia tabel'!$C$1:$T$51,MATCH($A317,'Tüpoloogia tabel'!$C$1:$T$1,0),FALSE)</f>
        <v>0.22000000000000008</v>
      </c>
      <c r="BF317" s="16">
        <f>VLOOKUP(BF$4,'Tüpoloogia tabel'!$C$1:$T$51,MATCH($A317,'Tüpoloogia tabel'!$C$1:$T$1,0),FALSE)</f>
        <v>1.8</v>
      </c>
      <c r="BG317" s="16">
        <f>VLOOKUP(BG$4,'Tüpoloogia tabel'!$C$1:$T$51,MATCH($A317,'Tüpoloogia tabel'!$C$1:$T$1,0),FALSE)</f>
        <v>2.2000000000000002</v>
      </c>
      <c r="BH317" s="16">
        <f>VLOOKUP(BH$4,'Tüpoloogia tabel'!$C$1:$T$51,MATCH($A317,'Tüpoloogia tabel'!$C$1:$T$1,0),FALSE)</f>
        <v>1.4600000000000004</v>
      </c>
      <c r="BI317" s="16">
        <f>VLOOKUP(BI$4,'Tüpoloogia tabel'!$C$1:$T$51,MATCH($A317,'Tüpoloogia tabel'!$C$1:$T$1,0),FALSE)</f>
        <v>1.5793333333333337</v>
      </c>
      <c r="BJ317" s="16">
        <f>VLOOKUP(BJ$4,'Tüpoloogia tabel'!$C$1:$T$51,MATCH($A317,'Tüpoloogia tabel'!$C$1:$T$1,0),FALSE)</f>
        <v>0.8</v>
      </c>
      <c r="BK317" s="16">
        <f>VLOOKUP(BK$4,'Tüpoloogia tabel'!$C$1:$T$51,MATCH($A317,'Tüpoloogia tabel'!$C$1:$T$1,0),FALSE)</f>
        <v>2.0649999999999999</v>
      </c>
      <c r="BL317" s="216">
        <f t="shared" si="350"/>
        <v>33913.102726107041</v>
      </c>
      <c r="BM317" s="1">
        <v>4</v>
      </c>
      <c r="BN317" s="1">
        <v>0</v>
      </c>
      <c r="BO317" s="1">
        <f t="shared" si="414"/>
        <v>90</v>
      </c>
      <c r="BP317" s="217">
        <f t="shared" si="415"/>
        <v>158.67499999999998</v>
      </c>
      <c r="BQ317" s="217">
        <f t="shared" ref="BQ317:BS317" si="436">BP317</f>
        <v>158.67499999999998</v>
      </c>
      <c r="BR317" s="217">
        <f t="shared" si="436"/>
        <v>158.67499999999998</v>
      </c>
      <c r="BS317" s="217">
        <f t="shared" si="436"/>
        <v>158.67499999999998</v>
      </c>
      <c r="BT317" s="217">
        <f t="shared" si="417"/>
        <v>1269.3999999999999</v>
      </c>
      <c r="BU317" s="217">
        <f t="shared" si="418"/>
        <v>8110.546875</v>
      </c>
      <c r="BV317" s="217">
        <f t="shared" si="419"/>
        <v>7963.834600757652</v>
      </c>
      <c r="BW317" s="217">
        <f t="shared" si="357"/>
        <v>10173.372453303036</v>
      </c>
      <c r="BX317" s="216">
        <f t="shared" si="420"/>
        <v>3.3109511111111107</v>
      </c>
      <c r="BY317" s="216">
        <f t="shared" si="421"/>
        <v>3993.0070399999991</v>
      </c>
      <c r="BZ317" s="216">
        <f t="shared" si="422"/>
        <v>48079.482219410078</v>
      </c>
      <c r="CA317" s="216">
        <f t="shared" si="423"/>
        <v>37906.109766107038</v>
      </c>
      <c r="CB317" s="218">
        <f t="shared" si="424"/>
        <v>6.0184190726312501</v>
      </c>
    </row>
    <row r="318" spans="1:80" x14ac:dyDescent="0.25">
      <c r="A318" s="248" t="s">
        <v>478</v>
      </c>
      <c r="B318" s="231" t="s">
        <v>846</v>
      </c>
      <c r="C318" s="231" t="s">
        <v>463</v>
      </c>
      <c r="D318" s="249">
        <v>4</v>
      </c>
      <c r="E318" s="249">
        <v>6</v>
      </c>
      <c r="F318" s="250"/>
      <c r="G318" s="15">
        <f>(VLOOKUP(G$4,'Tüpoloogia tabel'!$C$1:$T$51,MATCH($A318,'Tüpoloogia tabel'!$C$1:$T$1,0),FALSE))*D318</f>
        <v>1172</v>
      </c>
      <c r="H318" s="15">
        <f>(VLOOKUP(H$4,'Tüpoloogia tabel'!$C$1:$T$51,MATCH($A318,'Tüpoloogia tabel'!$C$1:$T$1,0),FALSE))*D318*E318</f>
        <v>95.916666666666657</v>
      </c>
      <c r="I318" s="15">
        <f>(VLOOKUP(I$4,'Tüpoloogia tabel'!$C$1:$T$51,MATCH($A318,'Tüpoloogia tabel'!$C$1:$T$1,0),FALSE))*D318*E318</f>
        <v>317.75</v>
      </c>
      <c r="J318" s="15">
        <f>(VLOOKUP(J$4,'Tüpoloogia tabel'!$C$1:$T$51,MATCH($A318,'Tüpoloogia tabel'!$C$1:$T$1,0),FALSE))*D318*E318</f>
        <v>6386.7166666666672</v>
      </c>
      <c r="K318" s="15">
        <f>(VLOOKUP(K$4,'Tüpoloogia tabel'!$C$1:$T$51,MATCH($A318,'Tüpoloogia tabel'!$C$1:$T$1,0),FALSE))*D318*E318</f>
        <v>5598.5333333333338</v>
      </c>
      <c r="L318" s="244">
        <f>VLOOKUP(L$4,'Tüpoloogia tabel'!$C$1:$T$51,MATCH($A318,'Tüpoloogia tabel'!$C$1:$T$1,0),FALSE)</f>
        <v>0</v>
      </c>
      <c r="M318" s="228">
        <f>VLOOKUP(M$4,'Tüpoloogia tabel'!$C$1:$T$51,MATCH($A318,'Tüpoloogia tabel'!$C$1:$T$1,0),FALSE)</f>
        <v>87.5</v>
      </c>
      <c r="N318" s="228">
        <f>VLOOKUP(N$4,'Tüpoloogia tabel'!$C$1:$T$51,MATCH($A318,'Tüpoloogia tabel'!$C$1:$T$1,0),FALSE)</f>
        <v>100</v>
      </c>
      <c r="O318" s="245">
        <f>VLOOKUP(O$4,'Tüpoloogia tabel'!$C$1:$T$51,MATCH($A318,'Tüpoloogia tabel'!$C$1:$T$1,0),FALSE)</f>
        <v>0.22329988873785289</v>
      </c>
      <c r="P318" s="228">
        <f>VLOOKUP(P$4,'Tüpoloogia tabel'!$C$1:$T$51,MATCH($A318,'Tüpoloogia tabel'!$C$1:$T$1,0),FALSE)</f>
        <v>25</v>
      </c>
      <c r="Q318" s="335">
        <f t="shared" si="407"/>
        <v>16051.35</v>
      </c>
      <c r="R318" s="336">
        <f t="shared" si="408"/>
        <v>12451.245330907665</v>
      </c>
      <c r="S318" s="14">
        <f t="shared" si="409"/>
        <v>1172</v>
      </c>
      <c r="T318" s="336">
        <f t="shared" si="410"/>
        <v>1172</v>
      </c>
      <c r="U318" s="4">
        <f t="shared" si="411"/>
        <v>15.840000000000002</v>
      </c>
      <c r="V318" s="337">
        <f t="shared" si="412"/>
        <v>3584.2646690923352</v>
      </c>
      <c r="W318" s="338">
        <f t="shared" si="348"/>
        <v>5.36069629580048</v>
      </c>
      <c r="X318" s="228">
        <f>VLOOKUP(X$4,'Tüpoloogia tabel'!$C$1:$T$51,MATCH($A318,'Tüpoloogia tabel'!$C$1:$T$1,0),FALSE)</f>
        <v>182.375</v>
      </c>
      <c r="Y318" s="228">
        <f>VLOOKUP(Y$4,'Tüpoloogia tabel'!$C$1:$T$51,MATCH($A318,'Tüpoloogia tabel'!$C$1:$T$1,0),FALSE)</f>
        <v>131.25</v>
      </c>
      <c r="Z318" s="229">
        <f>VLOOKUP(Z$4,'Tüpoloogia tabel'!$C$1:$T$51,MATCH($A318,'Tüpoloogia tabel'!$C$1:$T$1,0),FALSE)</f>
        <v>27.5</v>
      </c>
      <c r="AA318" s="235"/>
      <c r="AB318" s="235"/>
      <c r="AC318" s="15">
        <f>VLOOKUP(AC$4,'Tüpoloogia tabel'!$C$1:$T$51,MATCH($A318,'Tüpoloogia tabel'!$C$1:$T$1,0),FALSE)</f>
        <v>3.0541666666666663</v>
      </c>
      <c r="AD318" s="15">
        <f>VLOOKUP(AD$4,'Tüpoloogia tabel'!$C$1:$T$51,MATCH($A318,'Tüpoloogia tabel'!$C$1:$T$1,0),FALSE)</f>
        <v>2.5</v>
      </c>
      <c r="AE318" s="15">
        <f>VLOOKUP(AE$4,'Tüpoloogia tabel'!$C$1:$T$51,MATCH($A318,'Tüpoloogia tabel'!$C$1:$T$1,0),FALSE)</f>
        <v>2.2999999999999998</v>
      </c>
      <c r="AF318" s="15">
        <f>VLOOKUP(AF$4,'Tüpoloogia tabel'!$C$1:$T$51,MATCH($A318,'Tüpoloogia tabel'!$C$1:$T$1,0),FALSE)</f>
        <v>13.112499999999999</v>
      </c>
      <c r="AG318" s="15">
        <f>VLOOKUP(AG$4,'Tüpoloogia tabel'!$C$1:$T$51,MATCH($A318,'Tüpoloogia tabel'!$C$1:$T$1,0),FALSE)</f>
        <v>22.074999999999999</v>
      </c>
      <c r="AH318" s="15">
        <f>(VLOOKUP(AH$4,'Tüpoloogia tabel'!$C$1:$T$51,MATCH($A318,'Tüpoloogia tabel'!$C$1:$T$1,0),FALSE))*E318</f>
        <v>15</v>
      </c>
      <c r="AI318" s="15">
        <f>(VLOOKUP(AI$4,'Tüpoloogia tabel'!$C$1:$T$51,MATCH($A318,'Tüpoloogia tabel'!$C$1:$T$1,0),FALSE))*D318*E318</f>
        <v>17580</v>
      </c>
      <c r="AJ318" s="15">
        <f t="shared" si="413"/>
        <v>202.82499999999999</v>
      </c>
      <c r="AK318" s="15">
        <f>VLOOKUP(AK$4,'Tüpoloogia tabel'!$C$1:$T$51,MATCH($A318,'Tüpoloogia tabel'!$C$1:$T$1,0),FALSE)</f>
        <v>1</v>
      </c>
      <c r="AL318" s="15">
        <f>VLOOKUP(AL$4,'Tüpoloogia tabel'!$C$1:$T$51,MATCH($A318,'Tüpoloogia tabel'!$C$1:$T$1,0),FALSE)</f>
        <v>0.9</v>
      </c>
      <c r="AM318" s="15">
        <f>VLOOKUP(AM$4,'Tüpoloogia tabel'!$C$1:$T$51,MATCH($A318,'Tüpoloogia tabel'!$C$1:$T$1,0),FALSE)</f>
        <v>0.7</v>
      </c>
      <c r="AN318" s="15">
        <f>VLOOKUP(AN$4,'Tüpoloogia tabel'!$C$1:$T$51,MATCH($A318,'Tüpoloogia tabel'!$C$1:$T$1,0),FALSE)</f>
        <v>0.7</v>
      </c>
      <c r="AO318" s="15">
        <f>VLOOKUP(AO$4,'Tüpoloogia tabel'!$C$1:$T$51,MATCH($A318,'Tüpoloogia tabel'!$C$1:$T$1,0),FALSE)</f>
        <v>1</v>
      </c>
      <c r="AP318" s="15">
        <f>VLOOKUP(AP$4,'Tüpoloogia tabel'!$C$1:$T$51,MATCH($A318,'Tüpoloogia tabel'!$C$1:$T$1,0),FALSE)</f>
        <v>2</v>
      </c>
      <c r="AQ318" s="15">
        <f>VLOOKUP(AQ$4,'Tüpoloogia tabel'!$C$1:$T$51,MATCH($A318,'Tüpoloogia tabel'!$C$1:$T$1,0),FALSE)</f>
        <v>2.899999999999999</v>
      </c>
      <c r="AR318" s="16">
        <f>VLOOKUP(AR$4,'Tüpoloogia tabel'!$C$1:$T$51,MATCH($A318,'Tüpoloogia tabel'!$C$1:$T$1,0),FALSE)</f>
        <v>1.17</v>
      </c>
      <c r="AS318" s="16">
        <f>VLOOKUP(AS$4,'Tüpoloogia tabel'!$C$1:$T$51,MATCH($A318,'Tüpoloogia tabel'!$C$1:$T$1,0),FALSE)</f>
        <v>0.49</v>
      </c>
      <c r="AT318" s="16">
        <f>VLOOKUP(AT$4,'Tüpoloogia tabel'!$C$1:$T$51,MATCH($A318,'Tüpoloogia tabel'!$C$1:$T$1,0),FALSE)</f>
        <v>0.49</v>
      </c>
      <c r="AU318" s="16">
        <f>VLOOKUP(AU$4,'Tüpoloogia tabel'!$C$1:$T$51,MATCH($A318,'Tüpoloogia tabel'!$C$1:$T$1,0),FALSE)</f>
        <v>0.15</v>
      </c>
      <c r="AV318" s="16">
        <f>VLOOKUP(AV$4,'Tüpoloogia tabel'!$C$1:$T$51,MATCH($A318,'Tüpoloogia tabel'!$C$1:$T$1,0),FALSE)</f>
        <v>0.5</v>
      </c>
      <c r="AW318" s="16">
        <f>VLOOKUP(AW$4,'Tüpoloogia tabel'!$C$1:$T$51,MATCH($A318,'Tüpoloogia tabel'!$C$1:$T$1,0),FALSE)</f>
        <v>0.77</v>
      </c>
      <c r="AX318" s="16">
        <f>VLOOKUP(AX$4,'Tüpoloogia tabel'!$C$1:$T$51,MATCH($A318,'Tüpoloogia tabel'!$C$1:$T$1,0),FALSE)</f>
        <v>1.03</v>
      </c>
      <c r="AY318" s="16">
        <f>VLOOKUP(AY$4,'Tüpoloogia tabel'!$C$1:$T$51,MATCH($A318,'Tüpoloogia tabel'!$C$1:$T$1,0),FALSE)</f>
        <v>7.0000000000000007E-2</v>
      </c>
      <c r="AZ318" s="16">
        <f>VLOOKUP(AZ$4,'Tüpoloogia tabel'!$C$1:$T$51,MATCH($A318,'Tüpoloogia tabel'!$C$1:$T$1,0),FALSE)</f>
        <v>3.2</v>
      </c>
      <c r="BA318" s="232">
        <f>VLOOKUP(BA$4,'Tüpoloogia tabel'!$C$1:$T$51,MATCH($A318,'Tüpoloogia tabel'!$C$1:$T$1,0),FALSE)</f>
        <v>0.3</v>
      </c>
      <c r="BB318" s="232">
        <f>VLOOKUP(BB$4,'Tüpoloogia tabel'!$C$1:$T$51,MATCH($A318,'Tüpoloogia tabel'!$C$1:$T$1,0),FALSE)</f>
        <v>0.5</v>
      </c>
      <c r="BC318" s="232">
        <f>VLOOKUP(BC$4,'Tüpoloogia tabel'!$C$1:$T$51,MATCH($A318,'Tüpoloogia tabel'!$C$1:$T$1,0),FALSE)</f>
        <v>0.35</v>
      </c>
      <c r="BD318" s="232">
        <f>VLOOKUP(BD$4,'Tüpoloogia tabel'!$C$1:$T$51,MATCH($A318,'Tüpoloogia tabel'!$C$1:$T$1,0),FALSE)</f>
        <v>0.3</v>
      </c>
      <c r="BE318" s="232">
        <f>VLOOKUP(BE$4,'Tüpoloogia tabel'!$C$1:$T$51,MATCH($A318,'Tüpoloogia tabel'!$C$1:$T$1,0),FALSE)</f>
        <v>0.22000000000000008</v>
      </c>
      <c r="BF318" s="16">
        <f>VLOOKUP(BF$4,'Tüpoloogia tabel'!$C$1:$T$51,MATCH($A318,'Tüpoloogia tabel'!$C$1:$T$1,0),FALSE)</f>
        <v>1.8</v>
      </c>
      <c r="BG318" s="16">
        <f>VLOOKUP(BG$4,'Tüpoloogia tabel'!$C$1:$T$51,MATCH($A318,'Tüpoloogia tabel'!$C$1:$T$1,0),FALSE)</f>
        <v>2.2000000000000002</v>
      </c>
      <c r="BH318" s="16">
        <f>VLOOKUP(BH$4,'Tüpoloogia tabel'!$C$1:$T$51,MATCH($A318,'Tüpoloogia tabel'!$C$1:$T$1,0),FALSE)</f>
        <v>1.4600000000000004</v>
      </c>
      <c r="BI318" s="16">
        <f>VLOOKUP(BI$4,'Tüpoloogia tabel'!$C$1:$T$51,MATCH($A318,'Tüpoloogia tabel'!$C$1:$T$1,0),FALSE)</f>
        <v>1.5793333333333337</v>
      </c>
      <c r="BJ318" s="16">
        <f>VLOOKUP(BJ$4,'Tüpoloogia tabel'!$C$1:$T$51,MATCH($A318,'Tüpoloogia tabel'!$C$1:$T$1,0),FALSE)</f>
        <v>0.8</v>
      </c>
      <c r="BK318" s="16">
        <f>VLOOKUP(BK$4,'Tüpoloogia tabel'!$C$1:$T$51,MATCH($A318,'Tüpoloogia tabel'!$C$1:$T$1,0),FALSE)</f>
        <v>2.0649999999999999</v>
      </c>
      <c r="BL318" s="216">
        <f t="shared" si="350"/>
        <v>21168.228202183098</v>
      </c>
      <c r="BM318" s="1">
        <v>4</v>
      </c>
      <c r="BN318" s="1">
        <v>0</v>
      </c>
      <c r="BO318" s="1">
        <f t="shared" si="414"/>
        <v>60</v>
      </c>
      <c r="BP318" s="217">
        <f t="shared" si="415"/>
        <v>202.82499999999999</v>
      </c>
      <c r="BQ318" s="217">
        <f t="shared" ref="BQ318:BS318" si="437">BP318</f>
        <v>202.82499999999999</v>
      </c>
      <c r="BR318" s="217">
        <f t="shared" si="437"/>
        <v>202.82499999999999</v>
      </c>
      <c r="BS318" s="217">
        <f t="shared" si="437"/>
        <v>202.82499999999999</v>
      </c>
      <c r="BT318" s="217">
        <f t="shared" si="417"/>
        <v>1014.125</v>
      </c>
      <c r="BU318" s="217">
        <f t="shared" si="418"/>
        <v>4826.25</v>
      </c>
      <c r="BV318" s="217">
        <f t="shared" si="419"/>
        <v>4724.4553295107335</v>
      </c>
      <c r="BW318" s="217">
        <f t="shared" si="357"/>
        <v>6382.0178730657517</v>
      </c>
      <c r="BX318" s="216">
        <f t="shared" si="420"/>
        <v>2.0412859259259259</v>
      </c>
      <c r="BY318" s="216">
        <f t="shared" si="421"/>
        <v>2461.7908266666668</v>
      </c>
      <c r="BZ318" s="216">
        <f t="shared" si="422"/>
        <v>30012.036901915519</v>
      </c>
      <c r="CA318" s="216">
        <f t="shared" si="423"/>
        <v>23630.019028849765</v>
      </c>
      <c r="CB318" s="218">
        <f t="shared" si="424"/>
        <v>4.2207516901182034</v>
      </c>
    </row>
    <row r="319" spans="1:80" x14ac:dyDescent="0.25">
      <c r="A319" s="248" t="s">
        <v>478</v>
      </c>
      <c r="B319" s="231" t="s">
        <v>847</v>
      </c>
      <c r="C319" s="231" t="s">
        <v>463</v>
      </c>
      <c r="D319" s="249">
        <v>4</v>
      </c>
      <c r="E319" s="249">
        <v>7</v>
      </c>
      <c r="F319" s="250"/>
      <c r="G319" s="15">
        <f>(VLOOKUP(G$4,'Tüpoloogia tabel'!$C$1:$T$51,MATCH($A319,'Tüpoloogia tabel'!$C$1:$T$1,0),FALSE))*D319</f>
        <v>1172</v>
      </c>
      <c r="H319" s="15">
        <f>(VLOOKUP(H$4,'Tüpoloogia tabel'!$C$1:$T$51,MATCH($A319,'Tüpoloogia tabel'!$C$1:$T$1,0),FALSE))*D319*E319</f>
        <v>111.90277777777777</v>
      </c>
      <c r="I319" s="15">
        <f>(VLOOKUP(I$4,'Tüpoloogia tabel'!$C$1:$T$51,MATCH($A319,'Tüpoloogia tabel'!$C$1:$T$1,0),FALSE))*D319*E319</f>
        <v>370.70833333333337</v>
      </c>
      <c r="J319" s="15">
        <f>(VLOOKUP(J$4,'Tüpoloogia tabel'!$C$1:$T$51,MATCH($A319,'Tüpoloogia tabel'!$C$1:$T$1,0),FALSE))*D319*E319</f>
        <v>7451.1694444444447</v>
      </c>
      <c r="K319" s="15">
        <f>(VLOOKUP(K$4,'Tüpoloogia tabel'!$C$1:$T$51,MATCH($A319,'Tüpoloogia tabel'!$C$1:$T$1,0),FALSE))*D319*E319</f>
        <v>6531.6222222222223</v>
      </c>
      <c r="L319" s="244">
        <f>VLOOKUP(L$4,'Tüpoloogia tabel'!$C$1:$T$51,MATCH($A319,'Tüpoloogia tabel'!$C$1:$T$1,0),FALSE)</f>
        <v>0</v>
      </c>
      <c r="M319" s="228">
        <f>VLOOKUP(M$4,'Tüpoloogia tabel'!$C$1:$T$51,MATCH($A319,'Tüpoloogia tabel'!$C$1:$T$1,0),FALSE)</f>
        <v>87.5</v>
      </c>
      <c r="N319" s="228">
        <f>VLOOKUP(N$4,'Tüpoloogia tabel'!$C$1:$T$51,MATCH($A319,'Tüpoloogia tabel'!$C$1:$T$1,0),FALSE)</f>
        <v>100</v>
      </c>
      <c r="O319" s="245">
        <f>VLOOKUP(O$4,'Tüpoloogia tabel'!$C$1:$T$51,MATCH($A319,'Tüpoloogia tabel'!$C$1:$T$1,0),FALSE)</f>
        <v>0.22329988873785289</v>
      </c>
      <c r="P319" s="228">
        <f>VLOOKUP(P$4,'Tüpoloogia tabel'!$C$1:$T$51,MATCH($A319,'Tüpoloogia tabel'!$C$1:$T$1,0),FALSE)</f>
        <v>25</v>
      </c>
      <c r="Q319" s="335">
        <f t="shared" si="407"/>
        <v>21817.075000000001</v>
      </c>
      <c r="R319" s="336">
        <f t="shared" si="408"/>
        <v>16929.48457991461</v>
      </c>
      <c r="S319" s="14">
        <f t="shared" si="409"/>
        <v>1172</v>
      </c>
      <c r="T319" s="336">
        <f t="shared" si="410"/>
        <v>1172</v>
      </c>
      <c r="U319" s="4">
        <f t="shared" si="411"/>
        <v>15.840000000000002</v>
      </c>
      <c r="V319" s="337">
        <f t="shared" si="412"/>
        <v>4871.7504200853919</v>
      </c>
      <c r="W319" s="338">
        <f t="shared" si="348"/>
        <v>6.0980811242704691</v>
      </c>
      <c r="X319" s="228">
        <f>VLOOKUP(X$4,'Tüpoloogia tabel'!$C$1:$T$51,MATCH($A319,'Tüpoloogia tabel'!$C$1:$T$1,0),FALSE)</f>
        <v>182.375</v>
      </c>
      <c r="Y319" s="228">
        <f>VLOOKUP(Y$4,'Tüpoloogia tabel'!$C$1:$T$51,MATCH($A319,'Tüpoloogia tabel'!$C$1:$T$1,0),FALSE)</f>
        <v>131.25</v>
      </c>
      <c r="Z319" s="229">
        <f>VLOOKUP(Z$4,'Tüpoloogia tabel'!$C$1:$T$51,MATCH($A319,'Tüpoloogia tabel'!$C$1:$T$1,0),FALSE)</f>
        <v>27.5</v>
      </c>
      <c r="AA319" s="235"/>
      <c r="AB319" s="235"/>
      <c r="AC319" s="15">
        <f>VLOOKUP(AC$4,'Tüpoloogia tabel'!$C$1:$T$51,MATCH($A319,'Tüpoloogia tabel'!$C$1:$T$1,0),FALSE)</f>
        <v>3.0541666666666663</v>
      </c>
      <c r="AD319" s="15">
        <f>VLOOKUP(AD$4,'Tüpoloogia tabel'!$C$1:$T$51,MATCH($A319,'Tüpoloogia tabel'!$C$1:$T$1,0),FALSE)</f>
        <v>2.5</v>
      </c>
      <c r="AE319" s="15">
        <f>VLOOKUP(AE$4,'Tüpoloogia tabel'!$C$1:$T$51,MATCH($A319,'Tüpoloogia tabel'!$C$1:$T$1,0),FALSE)</f>
        <v>2.2999999999999998</v>
      </c>
      <c r="AF319" s="15">
        <f>VLOOKUP(AF$4,'Tüpoloogia tabel'!$C$1:$T$51,MATCH($A319,'Tüpoloogia tabel'!$C$1:$T$1,0),FALSE)</f>
        <v>13.112499999999999</v>
      </c>
      <c r="AG319" s="15">
        <f>VLOOKUP(AG$4,'Tüpoloogia tabel'!$C$1:$T$51,MATCH($A319,'Tüpoloogia tabel'!$C$1:$T$1,0),FALSE)</f>
        <v>22.074999999999999</v>
      </c>
      <c r="AH319" s="15">
        <f>(VLOOKUP(AH$4,'Tüpoloogia tabel'!$C$1:$T$51,MATCH($A319,'Tüpoloogia tabel'!$C$1:$T$1,0),FALSE))*E319</f>
        <v>17.5</v>
      </c>
      <c r="AI319" s="15">
        <f>(VLOOKUP(AI$4,'Tüpoloogia tabel'!$C$1:$T$51,MATCH($A319,'Tüpoloogia tabel'!$C$1:$T$1,0),FALSE))*D319*E319</f>
        <v>20510</v>
      </c>
      <c r="AJ319" s="15">
        <f t="shared" si="413"/>
        <v>202.82499999999999</v>
      </c>
      <c r="AK319" s="15">
        <f>VLOOKUP(AK$4,'Tüpoloogia tabel'!$C$1:$T$51,MATCH($A319,'Tüpoloogia tabel'!$C$1:$T$1,0),FALSE)</f>
        <v>1</v>
      </c>
      <c r="AL319" s="15">
        <f>VLOOKUP(AL$4,'Tüpoloogia tabel'!$C$1:$T$51,MATCH($A319,'Tüpoloogia tabel'!$C$1:$T$1,0),FALSE)</f>
        <v>0.9</v>
      </c>
      <c r="AM319" s="15">
        <f>VLOOKUP(AM$4,'Tüpoloogia tabel'!$C$1:$T$51,MATCH($A319,'Tüpoloogia tabel'!$C$1:$T$1,0),FALSE)</f>
        <v>0.7</v>
      </c>
      <c r="AN319" s="15">
        <f>VLOOKUP(AN$4,'Tüpoloogia tabel'!$C$1:$T$51,MATCH($A319,'Tüpoloogia tabel'!$C$1:$T$1,0),FALSE)</f>
        <v>0.7</v>
      </c>
      <c r="AO319" s="15">
        <f>VLOOKUP(AO$4,'Tüpoloogia tabel'!$C$1:$T$51,MATCH($A319,'Tüpoloogia tabel'!$C$1:$T$1,0),FALSE)</f>
        <v>1</v>
      </c>
      <c r="AP319" s="15">
        <f>VLOOKUP(AP$4,'Tüpoloogia tabel'!$C$1:$T$51,MATCH($A319,'Tüpoloogia tabel'!$C$1:$T$1,0),FALSE)</f>
        <v>2</v>
      </c>
      <c r="AQ319" s="15">
        <f>VLOOKUP(AQ$4,'Tüpoloogia tabel'!$C$1:$T$51,MATCH($A319,'Tüpoloogia tabel'!$C$1:$T$1,0),FALSE)</f>
        <v>2.899999999999999</v>
      </c>
      <c r="AR319" s="16">
        <f>VLOOKUP(AR$4,'Tüpoloogia tabel'!$C$1:$T$51,MATCH($A319,'Tüpoloogia tabel'!$C$1:$T$1,0),FALSE)</f>
        <v>1.17</v>
      </c>
      <c r="AS319" s="16">
        <f>VLOOKUP(AS$4,'Tüpoloogia tabel'!$C$1:$T$51,MATCH($A319,'Tüpoloogia tabel'!$C$1:$T$1,0),FALSE)</f>
        <v>0.49</v>
      </c>
      <c r="AT319" s="16">
        <f>VLOOKUP(AT$4,'Tüpoloogia tabel'!$C$1:$T$51,MATCH($A319,'Tüpoloogia tabel'!$C$1:$T$1,0),FALSE)</f>
        <v>0.49</v>
      </c>
      <c r="AU319" s="16">
        <f>VLOOKUP(AU$4,'Tüpoloogia tabel'!$C$1:$T$51,MATCH($A319,'Tüpoloogia tabel'!$C$1:$T$1,0),FALSE)</f>
        <v>0.15</v>
      </c>
      <c r="AV319" s="16">
        <f>VLOOKUP(AV$4,'Tüpoloogia tabel'!$C$1:$T$51,MATCH($A319,'Tüpoloogia tabel'!$C$1:$T$1,0),FALSE)</f>
        <v>0.5</v>
      </c>
      <c r="AW319" s="16">
        <f>VLOOKUP(AW$4,'Tüpoloogia tabel'!$C$1:$T$51,MATCH($A319,'Tüpoloogia tabel'!$C$1:$T$1,0),FALSE)</f>
        <v>0.77</v>
      </c>
      <c r="AX319" s="16">
        <f>VLOOKUP(AX$4,'Tüpoloogia tabel'!$C$1:$T$51,MATCH($A319,'Tüpoloogia tabel'!$C$1:$T$1,0),FALSE)</f>
        <v>1.03</v>
      </c>
      <c r="AY319" s="16">
        <f>VLOOKUP(AY$4,'Tüpoloogia tabel'!$C$1:$T$51,MATCH($A319,'Tüpoloogia tabel'!$C$1:$T$1,0),FALSE)</f>
        <v>7.0000000000000007E-2</v>
      </c>
      <c r="AZ319" s="16">
        <f>VLOOKUP(AZ$4,'Tüpoloogia tabel'!$C$1:$T$51,MATCH($A319,'Tüpoloogia tabel'!$C$1:$T$1,0),FALSE)</f>
        <v>3.2</v>
      </c>
      <c r="BA319" s="232">
        <f>VLOOKUP(BA$4,'Tüpoloogia tabel'!$C$1:$T$51,MATCH($A319,'Tüpoloogia tabel'!$C$1:$T$1,0),FALSE)</f>
        <v>0.3</v>
      </c>
      <c r="BB319" s="232">
        <f>VLOOKUP(BB$4,'Tüpoloogia tabel'!$C$1:$T$51,MATCH($A319,'Tüpoloogia tabel'!$C$1:$T$1,0),FALSE)</f>
        <v>0.5</v>
      </c>
      <c r="BC319" s="232">
        <f>VLOOKUP(BC$4,'Tüpoloogia tabel'!$C$1:$T$51,MATCH($A319,'Tüpoloogia tabel'!$C$1:$T$1,0),FALSE)</f>
        <v>0.35</v>
      </c>
      <c r="BD319" s="232">
        <f>VLOOKUP(BD$4,'Tüpoloogia tabel'!$C$1:$T$51,MATCH($A319,'Tüpoloogia tabel'!$C$1:$T$1,0),FALSE)</f>
        <v>0.3</v>
      </c>
      <c r="BE319" s="232">
        <f>VLOOKUP(BE$4,'Tüpoloogia tabel'!$C$1:$T$51,MATCH($A319,'Tüpoloogia tabel'!$C$1:$T$1,0),FALSE)</f>
        <v>0.22000000000000008</v>
      </c>
      <c r="BF319" s="16">
        <f>VLOOKUP(BF$4,'Tüpoloogia tabel'!$C$1:$T$51,MATCH($A319,'Tüpoloogia tabel'!$C$1:$T$1,0),FALSE)</f>
        <v>1.8</v>
      </c>
      <c r="BG319" s="16">
        <f>VLOOKUP(BG$4,'Tüpoloogia tabel'!$C$1:$T$51,MATCH($A319,'Tüpoloogia tabel'!$C$1:$T$1,0),FALSE)</f>
        <v>2.2000000000000002</v>
      </c>
      <c r="BH319" s="16">
        <f>VLOOKUP(BH$4,'Tüpoloogia tabel'!$C$1:$T$51,MATCH($A319,'Tüpoloogia tabel'!$C$1:$T$1,0),FALSE)</f>
        <v>1.4600000000000004</v>
      </c>
      <c r="BI319" s="16">
        <f>VLOOKUP(BI$4,'Tüpoloogia tabel'!$C$1:$T$51,MATCH($A319,'Tüpoloogia tabel'!$C$1:$T$1,0),FALSE)</f>
        <v>1.5793333333333337</v>
      </c>
      <c r="BJ319" s="16">
        <f>VLOOKUP(BJ$4,'Tüpoloogia tabel'!$C$1:$T$51,MATCH($A319,'Tüpoloogia tabel'!$C$1:$T$1,0),FALSE)</f>
        <v>0.8</v>
      </c>
      <c r="BK319" s="16">
        <f>VLOOKUP(BK$4,'Tüpoloogia tabel'!$C$1:$T$51,MATCH($A319,'Tüpoloogia tabel'!$C$1:$T$1,0),FALSE)</f>
        <v>2.0649999999999999</v>
      </c>
      <c r="BL319" s="216">
        <f t="shared" si="350"/>
        <v>28092.690378076848</v>
      </c>
      <c r="BM319" s="1">
        <v>4</v>
      </c>
      <c r="BN319" s="1">
        <v>0</v>
      </c>
      <c r="BO319" s="1">
        <f t="shared" si="414"/>
        <v>70</v>
      </c>
      <c r="BP319" s="217">
        <f t="shared" si="415"/>
        <v>202.82499999999999</v>
      </c>
      <c r="BQ319" s="217">
        <f t="shared" ref="BQ319:BS319" si="438">BP319</f>
        <v>202.82499999999999</v>
      </c>
      <c r="BR319" s="217">
        <f t="shared" si="438"/>
        <v>202.82499999999999</v>
      </c>
      <c r="BS319" s="217">
        <f t="shared" si="438"/>
        <v>202.82499999999999</v>
      </c>
      <c r="BT319" s="217">
        <f t="shared" si="417"/>
        <v>1216.9499999999998</v>
      </c>
      <c r="BU319" s="217">
        <f t="shared" si="418"/>
        <v>6557.3958333333339</v>
      </c>
      <c r="BV319" s="217">
        <f t="shared" si="419"/>
        <v>6421.5032541241308</v>
      </c>
      <c r="BW319" s="217">
        <f t="shared" si="357"/>
        <v>8451.7666861220241</v>
      </c>
      <c r="BX319" s="216">
        <f t="shared" si="420"/>
        <v>2.7246311111111114</v>
      </c>
      <c r="BY319" s="216">
        <f t="shared" si="421"/>
        <v>3285.9051200000004</v>
      </c>
      <c r="BZ319" s="216">
        <f t="shared" si="422"/>
        <v>39830.362184198872</v>
      </c>
      <c r="CA319" s="216">
        <f t="shared" si="423"/>
        <v>31378.595498076847</v>
      </c>
      <c r="CB319" s="218">
        <f t="shared" si="424"/>
        <v>4.804104467542377</v>
      </c>
    </row>
    <row r="320" spans="1:80" x14ac:dyDescent="0.25">
      <c r="A320" s="248" t="s">
        <v>478</v>
      </c>
      <c r="B320" s="231" t="s">
        <v>848</v>
      </c>
      <c r="C320" s="231" t="s">
        <v>463</v>
      </c>
      <c r="D320" s="249">
        <v>4</v>
      </c>
      <c r="E320" s="249">
        <v>8</v>
      </c>
      <c r="F320" s="250"/>
      <c r="G320" s="15">
        <f>(VLOOKUP(G$4,'Tüpoloogia tabel'!$C$1:$T$51,MATCH($A320,'Tüpoloogia tabel'!$C$1:$T$1,0),FALSE))*D320</f>
        <v>1172</v>
      </c>
      <c r="H320" s="15">
        <f>(VLOOKUP(H$4,'Tüpoloogia tabel'!$C$1:$T$51,MATCH($A320,'Tüpoloogia tabel'!$C$1:$T$1,0),FALSE))*D320*E320</f>
        <v>127.88888888888889</v>
      </c>
      <c r="I320" s="15">
        <f>(VLOOKUP(I$4,'Tüpoloogia tabel'!$C$1:$T$51,MATCH($A320,'Tüpoloogia tabel'!$C$1:$T$1,0),FALSE))*D320*E320</f>
        <v>423.66666666666669</v>
      </c>
      <c r="J320" s="15">
        <f>(VLOOKUP(J$4,'Tüpoloogia tabel'!$C$1:$T$51,MATCH($A320,'Tüpoloogia tabel'!$C$1:$T$1,0),FALSE))*D320*E320</f>
        <v>8515.6222222222223</v>
      </c>
      <c r="K320" s="15">
        <f>(VLOOKUP(K$4,'Tüpoloogia tabel'!$C$1:$T$51,MATCH($A320,'Tüpoloogia tabel'!$C$1:$T$1,0),FALSE))*D320*E320</f>
        <v>7464.7111111111117</v>
      </c>
      <c r="L320" s="244">
        <f>VLOOKUP(L$4,'Tüpoloogia tabel'!$C$1:$T$51,MATCH($A320,'Tüpoloogia tabel'!$C$1:$T$1,0),FALSE)</f>
        <v>0</v>
      </c>
      <c r="M320" s="228">
        <f>VLOOKUP(M$4,'Tüpoloogia tabel'!$C$1:$T$51,MATCH($A320,'Tüpoloogia tabel'!$C$1:$T$1,0),FALSE)</f>
        <v>87.5</v>
      </c>
      <c r="N320" s="228">
        <f>VLOOKUP(N$4,'Tüpoloogia tabel'!$C$1:$T$51,MATCH($A320,'Tüpoloogia tabel'!$C$1:$T$1,0),FALSE)</f>
        <v>100</v>
      </c>
      <c r="O320" s="245">
        <f>VLOOKUP(O$4,'Tüpoloogia tabel'!$C$1:$T$51,MATCH($A320,'Tüpoloogia tabel'!$C$1:$T$1,0),FALSE)</f>
        <v>0.22329988873785289</v>
      </c>
      <c r="P320" s="228">
        <f>VLOOKUP(P$4,'Tüpoloogia tabel'!$C$1:$T$51,MATCH($A320,'Tüpoloogia tabel'!$C$1:$T$1,0),FALSE)</f>
        <v>25</v>
      </c>
      <c r="Q320" s="335">
        <f t="shared" si="407"/>
        <v>28465.8</v>
      </c>
      <c r="R320" s="336">
        <f t="shared" si="408"/>
        <v>22093.550027166028</v>
      </c>
      <c r="S320" s="14">
        <f t="shared" si="409"/>
        <v>1172</v>
      </c>
      <c r="T320" s="336">
        <f t="shared" si="410"/>
        <v>1172</v>
      </c>
      <c r="U320" s="4">
        <f t="shared" si="411"/>
        <v>15.840000000000002</v>
      </c>
      <c r="V320" s="337">
        <f t="shared" si="412"/>
        <v>6356.4099728339725</v>
      </c>
      <c r="W320" s="338">
        <f t="shared" si="348"/>
        <v>6.8490637415320803</v>
      </c>
      <c r="X320" s="228">
        <f>VLOOKUP(X$4,'Tüpoloogia tabel'!$C$1:$T$51,MATCH($A320,'Tüpoloogia tabel'!$C$1:$T$1,0),FALSE)</f>
        <v>182.375</v>
      </c>
      <c r="Y320" s="228">
        <f>VLOOKUP(Y$4,'Tüpoloogia tabel'!$C$1:$T$51,MATCH($A320,'Tüpoloogia tabel'!$C$1:$T$1,0),FALSE)</f>
        <v>131.25</v>
      </c>
      <c r="Z320" s="229">
        <f>VLOOKUP(Z$4,'Tüpoloogia tabel'!$C$1:$T$51,MATCH($A320,'Tüpoloogia tabel'!$C$1:$T$1,0),FALSE)</f>
        <v>27.5</v>
      </c>
      <c r="AA320" s="235"/>
      <c r="AB320" s="235"/>
      <c r="AC320" s="15">
        <f>VLOOKUP(AC$4,'Tüpoloogia tabel'!$C$1:$T$51,MATCH($A320,'Tüpoloogia tabel'!$C$1:$T$1,0),FALSE)</f>
        <v>3.0541666666666663</v>
      </c>
      <c r="AD320" s="15">
        <f>VLOOKUP(AD$4,'Tüpoloogia tabel'!$C$1:$T$51,MATCH($A320,'Tüpoloogia tabel'!$C$1:$T$1,0),FALSE)</f>
        <v>2.5</v>
      </c>
      <c r="AE320" s="15">
        <f>VLOOKUP(AE$4,'Tüpoloogia tabel'!$C$1:$T$51,MATCH($A320,'Tüpoloogia tabel'!$C$1:$T$1,0),FALSE)</f>
        <v>2.2999999999999998</v>
      </c>
      <c r="AF320" s="15">
        <f>VLOOKUP(AF$4,'Tüpoloogia tabel'!$C$1:$T$51,MATCH($A320,'Tüpoloogia tabel'!$C$1:$T$1,0),FALSE)</f>
        <v>13.112499999999999</v>
      </c>
      <c r="AG320" s="15">
        <f>VLOOKUP(AG$4,'Tüpoloogia tabel'!$C$1:$T$51,MATCH($A320,'Tüpoloogia tabel'!$C$1:$T$1,0),FALSE)</f>
        <v>22.074999999999999</v>
      </c>
      <c r="AH320" s="15">
        <f>(VLOOKUP(AH$4,'Tüpoloogia tabel'!$C$1:$T$51,MATCH($A320,'Tüpoloogia tabel'!$C$1:$T$1,0),FALSE))*E320</f>
        <v>20</v>
      </c>
      <c r="AI320" s="15">
        <f>(VLOOKUP(AI$4,'Tüpoloogia tabel'!$C$1:$T$51,MATCH($A320,'Tüpoloogia tabel'!$C$1:$T$1,0),FALSE))*D320*E320</f>
        <v>23440</v>
      </c>
      <c r="AJ320" s="15">
        <f t="shared" si="413"/>
        <v>202.82499999999999</v>
      </c>
      <c r="AK320" s="15">
        <f>VLOOKUP(AK$4,'Tüpoloogia tabel'!$C$1:$T$51,MATCH($A320,'Tüpoloogia tabel'!$C$1:$T$1,0),FALSE)</f>
        <v>1</v>
      </c>
      <c r="AL320" s="15">
        <f>VLOOKUP(AL$4,'Tüpoloogia tabel'!$C$1:$T$51,MATCH($A320,'Tüpoloogia tabel'!$C$1:$T$1,0),FALSE)</f>
        <v>0.9</v>
      </c>
      <c r="AM320" s="15">
        <f>VLOOKUP(AM$4,'Tüpoloogia tabel'!$C$1:$T$51,MATCH($A320,'Tüpoloogia tabel'!$C$1:$T$1,0),FALSE)</f>
        <v>0.7</v>
      </c>
      <c r="AN320" s="15">
        <f>VLOOKUP(AN$4,'Tüpoloogia tabel'!$C$1:$T$51,MATCH($A320,'Tüpoloogia tabel'!$C$1:$T$1,0),FALSE)</f>
        <v>0.7</v>
      </c>
      <c r="AO320" s="15">
        <f>VLOOKUP(AO$4,'Tüpoloogia tabel'!$C$1:$T$51,MATCH($A320,'Tüpoloogia tabel'!$C$1:$T$1,0),FALSE)</f>
        <v>1</v>
      </c>
      <c r="AP320" s="15">
        <f>VLOOKUP(AP$4,'Tüpoloogia tabel'!$C$1:$T$51,MATCH($A320,'Tüpoloogia tabel'!$C$1:$T$1,0),FALSE)</f>
        <v>2</v>
      </c>
      <c r="AQ320" s="15">
        <f>VLOOKUP(AQ$4,'Tüpoloogia tabel'!$C$1:$T$51,MATCH($A320,'Tüpoloogia tabel'!$C$1:$T$1,0),FALSE)</f>
        <v>2.899999999999999</v>
      </c>
      <c r="AR320" s="16">
        <f>VLOOKUP(AR$4,'Tüpoloogia tabel'!$C$1:$T$51,MATCH($A320,'Tüpoloogia tabel'!$C$1:$T$1,0),FALSE)</f>
        <v>1.17</v>
      </c>
      <c r="AS320" s="16">
        <f>VLOOKUP(AS$4,'Tüpoloogia tabel'!$C$1:$T$51,MATCH($A320,'Tüpoloogia tabel'!$C$1:$T$1,0),FALSE)</f>
        <v>0.49</v>
      </c>
      <c r="AT320" s="16">
        <f>VLOOKUP(AT$4,'Tüpoloogia tabel'!$C$1:$T$51,MATCH($A320,'Tüpoloogia tabel'!$C$1:$T$1,0),FALSE)</f>
        <v>0.49</v>
      </c>
      <c r="AU320" s="16">
        <f>VLOOKUP(AU$4,'Tüpoloogia tabel'!$C$1:$T$51,MATCH($A320,'Tüpoloogia tabel'!$C$1:$T$1,0),FALSE)</f>
        <v>0.15</v>
      </c>
      <c r="AV320" s="16">
        <f>VLOOKUP(AV$4,'Tüpoloogia tabel'!$C$1:$T$51,MATCH($A320,'Tüpoloogia tabel'!$C$1:$T$1,0),FALSE)</f>
        <v>0.5</v>
      </c>
      <c r="AW320" s="16">
        <f>VLOOKUP(AW$4,'Tüpoloogia tabel'!$C$1:$T$51,MATCH($A320,'Tüpoloogia tabel'!$C$1:$T$1,0),FALSE)</f>
        <v>0.77</v>
      </c>
      <c r="AX320" s="16">
        <f>VLOOKUP(AX$4,'Tüpoloogia tabel'!$C$1:$T$51,MATCH($A320,'Tüpoloogia tabel'!$C$1:$T$1,0),FALSE)</f>
        <v>1.03</v>
      </c>
      <c r="AY320" s="16">
        <f>VLOOKUP(AY$4,'Tüpoloogia tabel'!$C$1:$T$51,MATCH($A320,'Tüpoloogia tabel'!$C$1:$T$1,0),FALSE)</f>
        <v>7.0000000000000007E-2</v>
      </c>
      <c r="AZ320" s="16">
        <f>VLOOKUP(AZ$4,'Tüpoloogia tabel'!$C$1:$T$51,MATCH($A320,'Tüpoloogia tabel'!$C$1:$T$1,0),FALSE)</f>
        <v>3.2</v>
      </c>
      <c r="BA320" s="232">
        <f>VLOOKUP(BA$4,'Tüpoloogia tabel'!$C$1:$T$51,MATCH($A320,'Tüpoloogia tabel'!$C$1:$T$1,0),FALSE)</f>
        <v>0.3</v>
      </c>
      <c r="BB320" s="232">
        <f>VLOOKUP(BB$4,'Tüpoloogia tabel'!$C$1:$T$51,MATCH($A320,'Tüpoloogia tabel'!$C$1:$T$1,0),FALSE)</f>
        <v>0.5</v>
      </c>
      <c r="BC320" s="232">
        <f>VLOOKUP(BC$4,'Tüpoloogia tabel'!$C$1:$T$51,MATCH($A320,'Tüpoloogia tabel'!$C$1:$T$1,0),FALSE)</f>
        <v>0.35</v>
      </c>
      <c r="BD320" s="232">
        <f>VLOOKUP(BD$4,'Tüpoloogia tabel'!$C$1:$T$51,MATCH($A320,'Tüpoloogia tabel'!$C$1:$T$1,0),FALSE)</f>
        <v>0.3</v>
      </c>
      <c r="BE320" s="232">
        <f>VLOOKUP(BE$4,'Tüpoloogia tabel'!$C$1:$T$51,MATCH($A320,'Tüpoloogia tabel'!$C$1:$T$1,0),FALSE)</f>
        <v>0.22000000000000008</v>
      </c>
      <c r="BF320" s="16">
        <f>VLOOKUP(BF$4,'Tüpoloogia tabel'!$C$1:$T$51,MATCH($A320,'Tüpoloogia tabel'!$C$1:$T$1,0),FALSE)</f>
        <v>1.8</v>
      </c>
      <c r="BG320" s="16">
        <f>VLOOKUP(BG$4,'Tüpoloogia tabel'!$C$1:$T$51,MATCH($A320,'Tüpoloogia tabel'!$C$1:$T$1,0),FALSE)</f>
        <v>2.2000000000000002</v>
      </c>
      <c r="BH320" s="16">
        <f>VLOOKUP(BH$4,'Tüpoloogia tabel'!$C$1:$T$51,MATCH($A320,'Tüpoloogia tabel'!$C$1:$T$1,0),FALSE)</f>
        <v>1.4600000000000004</v>
      </c>
      <c r="BI320" s="16">
        <f>VLOOKUP(BI$4,'Tüpoloogia tabel'!$C$1:$T$51,MATCH($A320,'Tüpoloogia tabel'!$C$1:$T$1,0),FALSE)</f>
        <v>1.5793333333333337</v>
      </c>
      <c r="BJ320" s="16">
        <f>VLOOKUP(BJ$4,'Tüpoloogia tabel'!$C$1:$T$51,MATCH($A320,'Tüpoloogia tabel'!$C$1:$T$1,0),FALSE)</f>
        <v>0.8</v>
      </c>
      <c r="BK320" s="16">
        <f>VLOOKUP(BK$4,'Tüpoloogia tabel'!$C$1:$T$51,MATCH($A320,'Tüpoloogia tabel'!$C$1:$T$1,0),FALSE)</f>
        <v>2.0649999999999999</v>
      </c>
      <c r="BL320" s="216">
        <f t="shared" si="350"/>
        <v>36077.608975550567</v>
      </c>
      <c r="BM320" s="1">
        <v>4</v>
      </c>
      <c r="BN320" s="1">
        <v>0</v>
      </c>
      <c r="BO320" s="1">
        <f t="shared" si="414"/>
        <v>80</v>
      </c>
      <c r="BP320" s="217">
        <f t="shared" si="415"/>
        <v>202.82499999999999</v>
      </c>
      <c r="BQ320" s="217">
        <f t="shared" ref="BQ320:BS320" si="439">BP320</f>
        <v>202.82499999999999</v>
      </c>
      <c r="BR320" s="217">
        <f t="shared" si="439"/>
        <v>202.82499999999999</v>
      </c>
      <c r="BS320" s="217">
        <f t="shared" si="439"/>
        <v>202.82499999999999</v>
      </c>
      <c r="BT320" s="217">
        <f t="shared" si="417"/>
        <v>1419.7749999999999</v>
      </c>
      <c r="BU320" s="217">
        <f t="shared" si="418"/>
        <v>8553.3333333333339</v>
      </c>
      <c r="BV320" s="217">
        <f t="shared" si="419"/>
        <v>8378.4479510313213</v>
      </c>
      <c r="BW320" s="217">
        <f t="shared" si="357"/>
        <v>10812.443689905527</v>
      </c>
      <c r="BX320" s="216">
        <f t="shared" si="420"/>
        <v>3.5126281481481483</v>
      </c>
      <c r="BY320" s="216">
        <f t="shared" si="421"/>
        <v>4236.2295466666674</v>
      </c>
      <c r="BZ320" s="216">
        <f t="shared" si="422"/>
        <v>51126.282212122765</v>
      </c>
      <c r="CA320" s="216">
        <f t="shared" si="423"/>
        <v>40313.838522217236</v>
      </c>
      <c r="CB320" s="218">
        <f t="shared" si="424"/>
        <v>5.400589242122269</v>
      </c>
    </row>
    <row r="321" spans="1:80" x14ac:dyDescent="0.25">
      <c r="A321" s="248" t="s">
        <v>478</v>
      </c>
      <c r="B321" s="231" t="s">
        <v>849</v>
      </c>
      <c r="C321" s="231" t="s">
        <v>463</v>
      </c>
      <c r="D321" s="249">
        <v>4</v>
      </c>
      <c r="E321" s="249">
        <v>9</v>
      </c>
      <c r="F321" s="250"/>
      <c r="G321" s="15">
        <f>(VLOOKUP(G$4,'Tüpoloogia tabel'!$C$1:$T$51,MATCH($A321,'Tüpoloogia tabel'!$C$1:$T$1,0),FALSE))*D321</f>
        <v>1172</v>
      </c>
      <c r="H321" s="15">
        <f>(VLOOKUP(H$4,'Tüpoloogia tabel'!$C$1:$T$51,MATCH($A321,'Tüpoloogia tabel'!$C$1:$T$1,0),FALSE))*D321*E321</f>
        <v>143.875</v>
      </c>
      <c r="I321" s="15">
        <f>(VLOOKUP(I$4,'Tüpoloogia tabel'!$C$1:$T$51,MATCH($A321,'Tüpoloogia tabel'!$C$1:$T$1,0),FALSE))*D321*E321</f>
        <v>476.625</v>
      </c>
      <c r="J321" s="15">
        <f>(VLOOKUP(J$4,'Tüpoloogia tabel'!$C$1:$T$51,MATCH($A321,'Tüpoloogia tabel'!$C$1:$T$1,0),FALSE))*D321*E321</f>
        <v>9580.0750000000007</v>
      </c>
      <c r="K321" s="15">
        <f>(VLOOKUP(K$4,'Tüpoloogia tabel'!$C$1:$T$51,MATCH($A321,'Tüpoloogia tabel'!$C$1:$T$1,0),FALSE))*D321*E321</f>
        <v>8397.8000000000011</v>
      </c>
      <c r="L321" s="244">
        <f>VLOOKUP(L$4,'Tüpoloogia tabel'!$C$1:$T$51,MATCH($A321,'Tüpoloogia tabel'!$C$1:$T$1,0),FALSE)</f>
        <v>0</v>
      </c>
      <c r="M321" s="228">
        <f>VLOOKUP(M$4,'Tüpoloogia tabel'!$C$1:$T$51,MATCH($A321,'Tüpoloogia tabel'!$C$1:$T$1,0),FALSE)</f>
        <v>87.5</v>
      </c>
      <c r="N321" s="228">
        <f>VLOOKUP(N$4,'Tüpoloogia tabel'!$C$1:$T$51,MATCH($A321,'Tüpoloogia tabel'!$C$1:$T$1,0),FALSE)</f>
        <v>100</v>
      </c>
      <c r="O321" s="245">
        <f>VLOOKUP(O$4,'Tüpoloogia tabel'!$C$1:$T$51,MATCH($A321,'Tüpoloogia tabel'!$C$1:$T$1,0),FALSE)</f>
        <v>0.22329988873785289</v>
      </c>
      <c r="P321" s="228">
        <f>VLOOKUP(P$4,'Tüpoloogia tabel'!$C$1:$T$51,MATCH($A321,'Tüpoloogia tabel'!$C$1:$T$1,0),FALSE)</f>
        <v>25</v>
      </c>
      <c r="Q321" s="335">
        <f t="shared" si="407"/>
        <v>35997.525000000001</v>
      </c>
      <c r="R321" s="336">
        <f t="shared" si="408"/>
        <v>27943.441672661927</v>
      </c>
      <c r="S321" s="14">
        <f t="shared" si="409"/>
        <v>1172</v>
      </c>
      <c r="T321" s="336">
        <f t="shared" si="410"/>
        <v>1172</v>
      </c>
      <c r="U321" s="4">
        <f t="shared" si="411"/>
        <v>15.840000000000002</v>
      </c>
      <c r="V321" s="337">
        <f t="shared" si="412"/>
        <v>8038.2433273380784</v>
      </c>
      <c r="W321" s="338">
        <f t="shared" si="348"/>
        <v>7.6091115513214396</v>
      </c>
      <c r="X321" s="228">
        <f>VLOOKUP(X$4,'Tüpoloogia tabel'!$C$1:$T$51,MATCH($A321,'Tüpoloogia tabel'!$C$1:$T$1,0),FALSE)</f>
        <v>182.375</v>
      </c>
      <c r="Y321" s="228">
        <f>VLOOKUP(Y$4,'Tüpoloogia tabel'!$C$1:$T$51,MATCH($A321,'Tüpoloogia tabel'!$C$1:$T$1,0),FALSE)</f>
        <v>131.25</v>
      </c>
      <c r="Z321" s="229">
        <f>VLOOKUP(Z$4,'Tüpoloogia tabel'!$C$1:$T$51,MATCH($A321,'Tüpoloogia tabel'!$C$1:$T$1,0),FALSE)</f>
        <v>27.5</v>
      </c>
      <c r="AA321" s="235"/>
      <c r="AB321" s="235"/>
      <c r="AC321" s="15">
        <f>VLOOKUP(AC$4,'Tüpoloogia tabel'!$C$1:$T$51,MATCH($A321,'Tüpoloogia tabel'!$C$1:$T$1,0),FALSE)</f>
        <v>3.0541666666666663</v>
      </c>
      <c r="AD321" s="15">
        <f>VLOOKUP(AD$4,'Tüpoloogia tabel'!$C$1:$T$51,MATCH($A321,'Tüpoloogia tabel'!$C$1:$T$1,0),FALSE)</f>
        <v>2.5</v>
      </c>
      <c r="AE321" s="15">
        <f>VLOOKUP(AE$4,'Tüpoloogia tabel'!$C$1:$T$51,MATCH($A321,'Tüpoloogia tabel'!$C$1:$T$1,0),FALSE)</f>
        <v>2.2999999999999998</v>
      </c>
      <c r="AF321" s="15">
        <f>VLOOKUP(AF$4,'Tüpoloogia tabel'!$C$1:$T$51,MATCH($A321,'Tüpoloogia tabel'!$C$1:$T$1,0),FALSE)</f>
        <v>13.112499999999999</v>
      </c>
      <c r="AG321" s="15">
        <f>VLOOKUP(AG$4,'Tüpoloogia tabel'!$C$1:$T$51,MATCH($A321,'Tüpoloogia tabel'!$C$1:$T$1,0),FALSE)</f>
        <v>22.074999999999999</v>
      </c>
      <c r="AH321" s="15">
        <f>(VLOOKUP(AH$4,'Tüpoloogia tabel'!$C$1:$T$51,MATCH($A321,'Tüpoloogia tabel'!$C$1:$T$1,0),FALSE))*E321</f>
        <v>22.5</v>
      </c>
      <c r="AI321" s="15">
        <f>(VLOOKUP(AI$4,'Tüpoloogia tabel'!$C$1:$T$51,MATCH($A321,'Tüpoloogia tabel'!$C$1:$T$1,0),FALSE))*D321*E321</f>
        <v>26370</v>
      </c>
      <c r="AJ321" s="15">
        <f t="shared" si="413"/>
        <v>202.82499999999999</v>
      </c>
      <c r="AK321" s="15">
        <f>VLOOKUP(AK$4,'Tüpoloogia tabel'!$C$1:$T$51,MATCH($A321,'Tüpoloogia tabel'!$C$1:$T$1,0),FALSE)</f>
        <v>1</v>
      </c>
      <c r="AL321" s="15">
        <f>VLOOKUP(AL$4,'Tüpoloogia tabel'!$C$1:$T$51,MATCH($A321,'Tüpoloogia tabel'!$C$1:$T$1,0),FALSE)</f>
        <v>0.9</v>
      </c>
      <c r="AM321" s="15">
        <f>VLOOKUP(AM$4,'Tüpoloogia tabel'!$C$1:$T$51,MATCH($A321,'Tüpoloogia tabel'!$C$1:$T$1,0),FALSE)</f>
        <v>0.7</v>
      </c>
      <c r="AN321" s="15">
        <f>VLOOKUP(AN$4,'Tüpoloogia tabel'!$C$1:$T$51,MATCH($A321,'Tüpoloogia tabel'!$C$1:$T$1,0),FALSE)</f>
        <v>0.7</v>
      </c>
      <c r="AO321" s="15">
        <f>VLOOKUP(AO$4,'Tüpoloogia tabel'!$C$1:$T$51,MATCH($A321,'Tüpoloogia tabel'!$C$1:$T$1,0),FALSE)</f>
        <v>1</v>
      </c>
      <c r="AP321" s="15">
        <f>VLOOKUP(AP$4,'Tüpoloogia tabel'!$C$1:$T$51,MATCH($A321,'Tüpoloogia tabel'!$C$1:$T$1,0),FALSE)</f>
        <v>2</v>
      </c>
      <c r="AQ321" s="15">
        <f>VLOOKUP(AQ$4,'Tüpoloogia tabel'!$C$1:$T$51,MATCH($A321,'Tüpoloogia tabel'!$C$1:$T$1,0),FALSE)</f>
        <v>2.899999999999999</v>
      </c>
      <c r="AR321" s="16">
        <f>VLOOKUP(AR$4,'Tüpoloogia tabel'!$C$1:$T$51,MATCH($A321,'Tüpoloogia tabel'!$C$1:$T$1,0),FALSE)</f>
        <v>1.17</v>
      </c>
      <c r="AS321" s="16">
        <f>VLOOKUP(AS$4,'Tüpoloogia tabel'!$C$1:$T$51,MATCH($A321,'Tüpoloogia tabel'!$C$1:$T$1,0),FALSE)</f>
        <v>0.49</v>
      </c>
      <c r="AT321" s="16">
        <f>VLOOKUP(AT$4,'Tüpoloogia tabel'!$C$1:$T$51,MATCH($A321,'Tüpoloogia tabel'!$C$1:$T$1,0),FALSE)</f>
        <v>0.49</v>
      </c>
      <c r="AU321" s="16">
        <f>VLOOKUP(AU$4,'Tüpoloogia tabel'!$C$1:$T$51,MATCH($A321,'Tüpoloogia tabel'!$C$1:$T$1,0),FALSE)</f>
        <v>0.15</v>
      </c>
      <c r="AV321" s="16">
        <f>VLOOKUP(AV$4,'Tüpoloogia tabel'!$C$1:$T$51,MATCH($A321,'Tüpoloogia tabel'!$C$1:$T$1,0),FALSE)</f>
        <v>0.5</v>
      </c>
      <c r="AW321" s="16">
        <f>VLOOKUP(AW$4,'Tüpoloogia tabel'!$C$1:$T$51,MATCH($A321,'Tüpoloogia tabel'!$C$1:$T$1,0),FALSE)</f>
        <v>0.77</v>
      </c>
      <c r="AX321" s="16">
        <f>VLOOKUP(AX$4,'Tüpoloogia tabel'!$C$1:$T$51,MATCH($A321,'Tüpoloogia tabel'!$C$1:$T$1,0),FALSE)</f>
        <v>1.03</v>
      </c>
      <c r="AY321" s="16">
        <f>VLOOKUP(AY$4,'Tüpoloogia tabel'!$C$1:$T$51,MATCH($A321,'Tüpoloogia tabel'!$C$1:$T$1,0),FALSE)</f>
        <v>7.0000000000000007E-2</v>
      </c>
      <c r="AZ321" s="16">
        <f>VLOOKUP(AZ$4,'Tüpoloogia tabel'!$C$1:$T$51,MATCH($A321,'Tüpoloogia tabel'!$C$1:$T$1,0),FALSE)</f>
        <v>3.2</v>
      </c>
      <c r="BA321" s="232">
        <f>VLOOKUP(BA$4,'Tüpoloogia tabel'!$C$1:$T$51,MATCH($A321,'Tüpoloogia tabel'!$C$1:$T$1,0),FALSE)</f>
        <v>0.3</v>
      </c>
      <c r="BB321" s="232">
        <f>VLOOKUP(BB$4,'Tüpoloogia tabel'!$C$1:$T$51,MATCH($A321,'Tüpoloogia tabel'!$C$1:$T$1,0),FALSE)</f>
        <v>0.5</v>
      </c>
      <c r="BC321" s="232">
        <f>VLOOKUP(BC$4,'Tüpoloogia tabel'!$C$1:$T$51,MATCH($A321,'Tüpoloogia tabel'!$C$1:$T$1,0),FALSE)</f>
        <v>0.35</v>
      </c>
      <c r="BD321" s="232">
        <f>VLOOKUP(BD$4,'Tüpoloogia tabel'!$C$1:$T$51,MATCH($A321,'Tüpoloogia tabel'!$C$1:$T$1,0),FALSE)</f>
        <v>0.3</v>
      </c>
      <c r="BE321" s="232">
        <f>VLOOKUP(BE$4,'Tüpoloogia tabel'!$C$1:$T$51,MATCH($A321,'Tüpoloogia tabel'!$C$1:$T$1,0),FALSE)</f>
        <v>0.22000000000000008</v>
      </c>
      <c r="BF321" s="16">
        <f>VLOOKUP(BF$4,'Tüpoloogia tabel'!$C$1:$T$51,MATCH($A321,'Tüpoloogia tabel'!$C$1:$T$1,0),FALSE)</f>
        <v>1.8</v>
      </c>
      <c r="BG321" s="16">
        <f>VLOOKUP(BG$4,'Tüpoloogia tabel'!$C$1:$T$51,MATCH($A321,'Tüpoloogia tabel'!$C$1:$T$1,0),FALSE)</f>
        <v>2.2000000000000002</v>
      </c>
      <c r="BH321" s="16">
        <f>VLOOKUP(BH$4,'Tüpoloogia tabel'!$C$1:$T$51,MATCH($A321,'Tüpoloogia tabel'!$C$1:$T$1,0),FALSE)</f>
        <v>1.4600000000000004</v>
      </c>
      <c r="BI321" s="16">
        <f>VLOOKUP(BI$4,'Tüpoloogia tabel'!$C$1:$T$51,MATCH($A321,'Tüpoloogia tabel'!$C$1:$T$1,0),FALSE)</f>
        <v>1.5793333333333337</v>
      </c>
      <c r="BJ321" s="16">
        <f>VLOOKUP(BJ$4,'Tüpoloogia tabel'!$C$1:$T$51,MATCH($A321,'Tüpoloogia tabel'!$C$1:$T$1,0),FALSE)</f>
        <v>0.8</v>
      </c>
      <c r="BK321" s="16">
        <f>VLOOKUP(BK$4,'Tüpoloogia tabel'!$C$1:$T$51,MATCH($A321,'Tüpoloogia tabel'!$C$1:$T$1,0),FALSE)</f>
        <v>2.0649999999999999</v>
      </c>
      <c r="BL321" s="216">
        <f t="shared" si="350"/>
        <v>45122.98399460427</v>
      </c>
      <c r="BM321" s="1">
        <v>4</v>
      </c>
      <c r="BN321" s="1">
        <v>0</v>
      </c>
      <c r="BO321" s="1">
        <f t="shared" si="414"/>
        <v>90</v>
      </c>
      <c r="BP321" s="217">
        <f t="shared" si="415"/>
        <v>202.82499999999999</v>
      </c>
      <c r="BQ321" s="217">
        <f t="shared" ref="BQ321:BS321" si="440">BP321</f>
        <v>202.82499999999999</v>
      </c>
      <c r="BR321" s="217">
        <f t="shared" si="440"/>
        <v>202.82499999999999</v>
      </c>
      <c r="BS321" s="217">
        <f t="shared" si="440"/>
        <v>202.82499999999999</v>
      </c>
      <c r="BT321" s="217">
        <f t="shared" si="417"/>
        <v>1622.6</v>
      </c>
      <c r="BU321" s="217">
        <f t="shared" si="418"/>
        <v>10814.0625</v>
      </c>
      <c r="BV321" s="217">
        <f t="shared" si="419"/>
        <v>10595.289420232308</v>
      </c>
      <c r="BW321" s="217">
        <f t="shared" si="357"/>
        <v>13464.048884416261</v>
      </c>
      <c r="BX321" s="216">
        <f t="shared" si="420"/>
        <v>4.4052770370370373</v>
      </c>
      <c r="BY321" s="216">
        <f t="shared" si="421"/>
        <v>5312.7641066666665</v>
      </c>
      <c r="BZ321" s="216">
        <f t="shared" si="422"/>
        <v>63899.796985687193</v>
      </c>
      <c r="CA321" s="216">
        <f t="shared" si="423"/>
        <v>50435.74810127094</v>
      </c>
      <c r="CB321" s="218">
        <f t="shared" si="424"/>
        <v>6.0058286814726394</v>
      </c>
    </row>
    <row r="322" spans="1:80" x14ac:dyDescent="0.25">
      <c r="A322" s="248" t="s">
        <v>478</v>
      </c>
      <c r="B322" s="231" t="s">
        <v>850</v>
      </c>
      <c r="C322" s="231" t="s">
        <v>463</v>
      </c>
      <c r="D322" s="249">
        <v>5</v>
      </c>
      <c r="E322" s="249">
        <v>6</v>
      </c>
      <c r="F322" s="250"/>
      <c r="G322" s="15">
        <f>(VLOOKUP(G$4,'Tüpoloogia tabel'!$C$1:$T$51,MATCH($A322,'Tüpoloogia tabel'!$C$1:$T$1,0),FALSE))*D322</f>
        <v>1465</v>
      </c>
      <c r="H322" s="15">
        <f>(VLOOKUP(H$4,'Tüpoloogia tabel'!$C$1:$T$51,MATCH($A322,'Tüpoloogia tabel'!$C$1:$T$1,0),FALSE))*D322*E322</f>
        <v>119.89583333333334</v>
      </c>
      <c r="I322" s="15">
        <f>(VLOOKUP(I$4,'Tüpoloogia tabel'!$C$1:$T$51,MATCH($A322,'Tüpoloogia tabel'!$C$1:$T$1,0),FALSE))*D322*E322</f>
        <v>397.1875</v>
      </c>
      <c r="J322" s="15">
        <f>(VLOOKUP(J$4,'Tüpoloogia tabel'!$C$1:$T$51,MATCH($A322,'Tüpoloogia tabel'!$C$1:$T$1,0),FALSE))*D322*E322</f>
        <v>7983.395833333333</v>
      </c>
      <c r="K322" s="15">
        <f>(VLOOKUP(K$4,'Tüpoloogia tabel'!$C$1:$T$51,MATCH($A322,'Tüpoloogia tabel'!$C$1:$T$1,0),FALSE))*D322*E322</f>
        <v>6998.1666666666679</v>
      </c>
      <c r="L322" s="244">
        <f>VLOOKUP(L$4,'Tüpoloogia tabel'!$C$1:$T$51,MATCH($A322,'Tüpoloogia tabel'!$C$1:$T$1,0),FALSE)</f>
        <v>0</v>
      </c>
      <c r="M322" s="228">
        <f>VLOOKUP(M$4,'Tüpoloogia tabel'!$C$1:$T$51,MATCH($A322,'Tüpoloogia tabel'!$C$1:$T$1,0),FALSE)</f>
        <v>87.5</v>
      </c>
      <c r="N322" s="228">
        <f>VLOOKUP(N$4,'Tüpoloogia tabel'!$C$1:$T$51,MATCH($A322,'Tüpoloogia tabel'!$C$1:$T$1,0),FALSE)</f>
        <v>100</v>
      </c>
      <c r="O322" s="245">
        <f>VLOOKUP(O$4,'Tüpoloogia tabel'!$C$1:$T$51,MATCH($A322,'Tüpoloogia tabel'!$C$1:$T$1,0),FALSE)</f>
        <v>0.22329988873785289</v>
      </c>
      <c r="P322" s="228">
        <f>VLOOKUP(P$4,'Tüpoloogia tabel'!$C$1:$T$51,MATCH($A322,'Tüpoloogia tabel'!$C$1:$T$1,0),FALSE)</f>
        <v>25</v>
      </c>
      <c r="Q322" s="335">
        <f t="shared" si="407"/>
        <v>20024.849999999999</v>
      </c>
      <c r="R322" s="336">
        <f t="shared" si="408"/>
        <v>15533.503223007807</v>
      </c>
      <c r="S322" s="14">
        <f t="shared" si="409"/>
        <v>1465</v>
      </c>
      <c r="T322" s="336">
        <f t="shared" si="410"/>
        <v>1465</v>
      </c>
      <c r="U322" s="4">
        <f t="shared" si="411"/>
        <v>19.8</v>
      </c>
      <c r="V322" s="337">
        <f t="shared" si="412"/>
        <v>4471.5467769921934</v>
      </c>
      <c r="W322" s="338">
        <f t="shared" si="348"/>
        <v>5.3458529220459541</v>
      </c>
      <c r="X322" s="228">
        <f>VLOOKUP(X$4,'Tüpoloogia tabel'!$C$1:$T$51,MATCH($A322,'Tüpoloogia tabel'!$C$1:$T$1,0),FALSE)</f>
        <v>182.375</v>
      </c>
      <c r="Y322" s="228">
        <f>VLOOKUP(Y$4,'Tüpoloogia tabel'!$C$1:$T$51,MATCH($A322,'Tüpoloogia tabel'!$C$1:$T$1,0),FALSE)</f>
        <v>131.25</v>
      </c>
      <c r="Z322" s="229">
        <f>VLOOKUP(Z$4,'Tüpoloogia tabel'!$C$1:$T$51,MATCH($A322,'Tüpoloogia tabel'!$C$1:$T$1,0),FALSE)</f>
        <v>27.5</v>
      </c>
      <c r="AA322" s="235"/>
      <c r="AB322" s="235"/>
      <c r="AC322" s="15">
        <f>VLOOKUP(AC$4,'Tüpoloogia tabel'!$C$1:$T$51,MATCH($A322,'Tüpoloogia tabel'!$C$1:$T$1,0),FALSE)</f>
        <v>3.0541666666666663</v>
      </c>
      <c r="AD322" s="15">
        <f>VLOOKUP(AD$4,'Tüpoloogia tabel'!$C$1:$T$51,MATCH($A322,'Tüpoloogia tabel'!$C$1:$T$1,0),FALSE)</f>
        <v>2.5</v>
      </c>
      <c r="AE322" s="15">
        <f>VLOOKUP(AE$4,'Tüpoloogia tabel'!$C$1:$T$51,MATCH($A322,'Tüpoloogia tabel'!$C$1:$T$1,0),FALSE)</f>
        <v>2.2999999999999998</v>
      </c>
      <c r="AF322" s="15">
        <f>VLOOKUP(AF$4,'Tüpoloogia tabel'!$C$1:$T$51,MATCH($A322,'Tüpoloogia tabel'!$C$1:$T$1,0),FALSE)</f>
        <v>13.112499999999999</v>
      </c>
      <c r="AG322" s="15">
        <f>VLOOKUP(AG$4,'Tüpoloogia tabel'!$C$1:$T$51,MATCH($A322,'Tüpoloogia tabel'!$C$1:$T$1,0),FALSE)</f>
        <v>22.074999999999999</v>
      </c>
      <c r="AH322" s="15">
        <f>(VLOOKUP(AH$4,'Tüpoloogia tabel'!$C$1:$T$51,MATCH($A322,'Tüpoloogia tabel'!$C$1:$T$1,0),FALSE))*E322</f>
        <v>15</v>
      </c>
      <c r="AI322" s="15">
        <f>(VLOOKUP(AI$4,'Tüpoloogia tabel'!$C$1:$T$51,MATCH($A322,'Tüpoloogia tabel'!$C$1:$T$1,0),FALSE))*D322*E322</f>
        <v>21975</v>
      </c>
      <c r="AJ322" s="15">
        <f t="shared" si="413"/>
        <v>246.97499999999999</v>
      </c>
      <c r="AK322" s="15">
        <f>VLOOKUP(AK$4,'Tüpoloogia tabel'!$C$1:$T$51,MATCH($A322,'Tüpoloogia tabel'!$C$1:$T$1,0),FALSE)</f>
        <v>1</v>
      </c>
      <c r="AL322" s="15">
        <f>VLOOKUP(AL$4,'Tüpoloogia tabel'!$C$1:$T$51,MATCH($A322,'Tüpoloogia tabel'!$C$1:$T$1,0),FALSE)</f>
        <v>0.9</v>
      </c>
      <c r="AM322" s="15">
        <f>VLOOKUP(AM$4,'Tüpoloogia tabel'!$C$1:$T$51,MATCH($A322,'Tüpoloogia tabel'!$C$1:$T$1,0),FALSE)</f>
        <v>0.7</v>
      </c>
      <c r="AN322" s="15">
        <f>VLOOKUP(AN$4,'Tüpoloogia tabel'!$C$1:$T$51,MATCH($A322,'Tüpoloogia tabel'!$C$1:$T$1,0),FALSE)</f>
        <v>0.7</v>
      </c>
      <c r="AO322" s="15">
        <f>VLOOKUP(AO$4,'Tüpoloogia tabel'!$C$1:$T$51,MATCH($A322,'Tüpoloogia tabel'!$C$1:$T$1,0),FALSE)</f>
        <v>1</v>
      </c>
      <c r="AP322" s="15">
        <f>VLOOKUP(AP$4,'Tüpoloogia tabel'!$C$1:$T$51,MATCH($A322,'Tüpoloogia tabel'!$C$1:$T$1,0),FALSE)</f>
        <v>2</v>
      </c>
      <c r="AQ322" s="15">
        <f>VLOOKUP(AQ$4,'Tüpoloogia tabel'!$C$1:$T$51,MATCH($A322,'Tüpoloogia tabel'!$C$1:$T$1,0),FALSE)</f>
        <v>2.899999999999999</v>
      </c>
      <c r="AR322" s="16">
        <f>VLOOKUP(AR$4,'Tüpoloogia tabel'!$C$1:$T$51,MATCH($A322,'Tüpoloogia tabel'!$C$1:$T$1,0),FALSE)</f>
        <v>1.17</v>
      </c>
      <c r="AS322" s="16">
        <f>VLOOKUP(AS$4,'Tüpoloogia tabel'!$C$1:$T$51,MATCH($A322,'Tüpoloogia tabel'!$C$1:$T$1,0),FALSE)</f>
        <v>0.49</v>
      </c>
      <c r="AT322" s="16">
        <f>VLOOKUP(AT$4,'Tüpoloogia tabel'!$C$1:$T$51,MATCH($A322,'Tüpoloogia tabel'!$C$1:$T$1,0),FALSE)</f>
        <v>0.49</v>
      </c>
      <c r="AU322" s="16">
        <f>VLOOKUP(AU$4,'Tüpoloogia tabel'!$C$1:$T$51,MATCH($A322,'Tüpoloogia tabel'!$C$1:$T$1,0),FALSE)</f>
        <v>0.15</v>
      </c>
      <c r="AV322" s="16">
        <f>VLOOKUP(AV$4,'Tüpoloogia tabel'!$C$1:$T$51,MATCH($A322,'Tüpoloogia tabel'!$C$1:$T$1,0),FALSE)</f>
        <v>0.5</v>
      </c>
      <c r="AW322" s="16">
        <f>VLOOKUP(AW$4,'Tüpoloogia tabel'!$C$1:$T$51,MATCH($A322,'Tüpoloogia tabel'!$C$1:$T$1,0),FALSE)</f>
        <v>0.77</v>
      </c>
      <c r="AX322" s="16">
        <f>VLOOKUP(AX$4,'Tüpoloogia tabel'!$C$1:$T$51,MATCH($A322,'Tüpoloogia tabel'!$C$1:$T$1,0),FALSE)</f>
        <v>1.03</v>
      </c>
      <c r="AY322" s="16">
        <f>VLOOKUP(AY$4,'Tüpoloogia tabel'!$C$1:$T$51,MATCH($A322,'Tüpoloogia tabel'!$C$1:$T$1,0),FALSE)</f>
        <v>7.0000000000000007E-2</v>
      </c>
      <c r="AZ322" s="16">
        <f>VLOOKUP(AZ$4,'Tüpoloogia tabel'!$C$1:$T$51,MATCH($A322,'Tüpoloogia tabel'!$C$1:$T$1,0),FALSE)</f>
        <v>3.2</v>
      </c>
      <c r="BA322" s="232">
        <f>VLOOKUP(BA$4,'Tüpoloogia tabel'!$C$1:$T$51,MATCH($A322,'Tüpoloogia tabel'!$C$1:$T$1,0),FALSE)</f>
        <v>0.3</v>
      </c>
      <c r="BB322" s="232">
        <f>VLOOKUP(BB$4,'Tüpoloogia tabel'!$C$1:$T$51,MATCH($A322,'Tüpoloogia tabel'!$C$1:$T$1,0),FALSE)</f>
        <v>0.5</v>
      </c>
      <c r="BC322" s="232">
        <f>VLOOKUP(BC$4,'Tüpoloogia tabel'!$C$1:$T$51,MATCH($A322,'Tüpoloogia tabel'!$C$1:$T$1,0),FALSE)</f>
        <v>0.35</v>
      </c>
      <c r="BD322" s="232">
        <f>VLOOKUP(BD$4,'Tüpoloogia tabel'!$C$1:$T$51,MATCH($A322,'Tüpoloogia tabel'!$C$1:$T$1,0),FALSE)</f>
        <v>0.3</v>
      </c>
      <c r="BE322" s="232">
        <f>VLOOKUP(BE$4,'Tüpoloogia tabel'!$C$1:$T$51,MATCH($A322,'Tüpoloogia tabel'!$C$1:$T$1,0),FALSE)</f>
        <v>0.22000000000000008</v>
      </c>
      <c r="BF322" s="16">
        <f>VLOOKUP(BF$4,'Tüpoloogia tabel'!$C$1:$T$51,MATCH($A322,'Tüpoloogia tabel'!$C$1:$T$1,0),FALSE)</f>
        <v>1.8</v>
      </c>
      <c r="BG322" s="16">
        <f>VLOOKUP(BG$4,'Tüpoloogia tabel'!$C$1:$T$51,MATCH($A322,'Tüpoloogia tabel'!$C$1:$T$1,0),FALSE)</f>
        <v>2.2000000000000002</v>
      </c>
      <c r="BH322" s="16">
        <f>VLOOKUP(BH$4,'Tüpoloogia tabel'!$C$1:$T$51,MATCH($A322,'Tüpoloogia tabel'!$C$1:$T$1,0),FALSE)</f>
        <v>1.4600000000000004</v>
      </c>
      <c r="BI322" s="16">
        <f>VLOOKUP(BI$4,'Tüpoloogia tabel'!$C$1:$T$51,MATCH($A322,'Tüpoloogia tabel'!$C$1:$T$1,0),FALSE)</f>
        <v>1.5793333333333337</v>
      </c>
      <c r="BJ322" s="16">
        <f>VLOOKUP(BJ$4,'Tüpoloogia tabel'!$C$1:$T$51,MATCH($A322,'Tüpoloogia tabel'!$C$1:$T$1,0),FALSE)</f>
        <v>0.8</v>
      </c>
      <c r="BK322" s="16">
        <f>VLOOKUP(BK$4,'Tüpoloogia tabel'!$C$1:$T$51,MATCH($A322,'Tüpoloogia tabel'!$C$1:$T$1,0),FALSE)</f>
        <v>2.0649999999999999</v>
      </c>
      <c r="BL322" s="216">
        <f t="shared" si="350"/>
        <v>26413.042099292972</v>
      </c>
      <c r="BM322" s="1">
        <v>4</v>
      </c>
      <c r="BN322" s="1">
        <v>0</v>
      </c>
      <c r="BO322" s="1">
        <f t="shared" si="414"/>
        <v>60</v>
      </c>
      <c r="BP322" s="217">
        <f t="shared" si="415"/>
        <v>246.97499999999999</v>
      </c>
      <c r="BQ322" s="217">
        <f t="shared" ref="BQ322:BS322" si="441">BP322</f>
        <v>246.97499999999999</v>
      </c>
      <c r="BR322" s="217">
        <f t="shared" si="441"/>
        <v>246.97499999999999</v>
      </c>
      <c r="BS322" s="217">
        <f t="shared" si="441"/>
        <v>246.97499999999999</v>
      </c>
      <c r="BT322" s="217">
        <f t="shared" si="417"/>
        <v>1234.875</v>
      </c>
      <c r="BU322" s="217">
        <f t="shared" si="418"/>
        <v>6032.8125</v>
      </c>
      <c r="BV322" s="217">
        <f t="shared" si="419"/>
        <v>5893.9908048328025</v>
      </c>
      <c r="BW322" s="217">
        <f t="shared" si="357"/>
        <v>7926.5117313382962</v>
      </c>
      <c r="BX322" s="216">
        <f t="shared" si="420"/>
        <v>2.5469451851851854</v>
      </c>
      <c r="BY322" s="216">
        <f t="shared" si="421"/>
        <v>3071.6158933333336</v>
      </c>
      <c r="BZ322" s="216">
        <f t="shared" si="422"/>
        <v>37411.169723964602</v>
      </c>
      <c r="CA322" s="216">
        <f t="shared" si="423"/>
        <v>29484.657992626308</v>
      </c>
      <c r="CB322" s="218">
        <f t="shared" si="424"/>
        <v>4.2131974554230354</v>
      </c>
    </row>
    <row r="323" spans="1:80" x14ac:dyDescent="0.25">
      <c r="A323" s="248" t="s">
        <v>478</v>
      </c>
      <c r="B323" s="231" t="s">
        <v>851</v>
      </c>
      <c r="C323" s="231" t="s">
        <v>463</v>
      </c>
      <c r="D323" s="249">
        <v>5</v>
      </c>
      <c r="E323" s="249">
        <v>7</v>
      </c>
      <c r="F323" s="250"/>
      <c r="G323" s="15">
        <f>(VLOOKUP(G$4,'Tüpoloogia tabel'!$C$1:$T$51,MATCH($A323,'Tüpoloogia tabel'!$C$1:$T$1,0),FALSE))*D323</f>
        <v>1465</v>
      </c>
      <c r="H323" s="15">
        <f>(VLOOKUP(H$4,'Tüpoloogia tabel'!$C$1:$T$51,MATCH($A323,'Tüpoloogia tabel'!$C$1:$T$1,0),FALSE))*D323*E323</f>
        <v>139.87847222222223</v>
      </c>
      <c r="I323" s="15">
        <f>(VLOOKUP(I$4,'Tüpoloogia tabel'!$C$1:$T$51,MATCH($A323,'Tüpoloogia tabel'!$C$1:$T$1,0),FALSE))*D323*E323</f>
        <v>463.38541666666669</v>
      </c>
      <c r="J323" s="15">
        <f>(VLOOKUP(J$4,'Tüpoloogia tabel'!$C$1:$T$51,MATCH($A323,'Tüpoloogia tabel'!$C$1:$T$1,0),FALSE))*D323*E323</f>
        <v>9313.9618055555547</v>
      </c>
      <c r="K323" s="15">
        <f>(VLOOKUP(K$4,'Tüpoloogia tabel'!$C$1:$T$51,MATCH($A323,'Tüpoloogia tabel'!$C$1:$T$1,0),FALSE))*D323*E323</f>
        <v>8164.5277777777792</v>
      </c>
      <c r="L323" s="244">
        <f>VLOOKUP(L$4,'Tüpoloogia tabel'!$C$1:$T$51,MATCH($A323,'Tüpoloogia tabel'!$C$1:$T$1,0),FALSE)</f>
        <v>0</v>
      </c>
      <c r="M323" s="228">
        <f>VLOOKUP(M$4,'Tüpoloogia tabel'!$C$1:$T$51,MATCH($A323,'Tüpoloogia tabel'!$C$1:$T$1,0),FALSE)</f>
        <v>87.5</v>
      </c>
      <c r="N323" s="228">
        <f>VLOOKUP(N$4,'Tüpoloogia tabel'!$C$1:$T$51,MATCH($A323,'Tüpoloogia tabel'!$C$1:$T$1,0),FALSE)</f>
        <v>100</v>
      </c>
      <c r="O323" s="245">
        <f>VLOOKUP(O$4,'Tüpoloogia tabel'!$C$1:$T$51,MATCH($A323,'Tüpoloogia tabel'!$C$1:$T$1,0),FALSE)</f>
        <v>0.22329988873785289</v>
      </c>
      <c r="P323" s="228">
        <f>VLOOKUP(P$4,'Tüpoloogia tabel'!$C$1:$T$51,MATCH($A323,'Tüpoloogia tabel'!$C$1:$T$1,0),FALSE)</f>
        <v>25</v>
      </c>
      <c r="Q323" s="335">
        <f t="shared" si="407"/>
        <v>27225.45</v>
      </c>
      <c r="R323" s="336">
        <f t="shared" si="408"/>
        <v>21126.210044162024</v>
      </c>
      <c r="S323" s="14">
        <f t="shared" si="409"/>
        <v>1465</v>
      </c>
      <c r="T323" s="336">
        <f t="shared" si="410"/>
        <v>1465</v>
      </c>
      <c r="U323" s="4">
        <f t="shared" si="411"/>
        <v>19.8</v>
      </c>
      <c r="V323" s="337">
        <f t="shared" si="412"/>
        <v>6079.4399558379773</v>
      </c>
      <c r="W323" s="338">
        <f t="shared" si="348"/>
        <v>6.0832859315021199</v>
      </c>
      <c r="X323" s="228">
        <f>VLOOKUP(X$4,'Tüpoloogia tabel'!$C$1:$T$51,MATCH($A323,'Tüpoloogia tabel'!$C$1:$T$1,0),FALSE)</f>
        <v>182.375</v>
      </c>
      <c r="Y323" s="228">
        <f>VLOOKUP(Y$4,'Tüpoloogia tabel'!$C$1:$T$51,MATCH($A323,'Tüpoloogia tabel'!$C$1:$T$1,0),FALSE)</f>
        <v>131.25</v>
      </c>
      <c r="Z323" s="229">
        <f>VLOOKUP(Z$4,'Tüpoloogia tabel'!$C$1:$T$51,MATCH($A323,'Tüpoloogia tabel'!$C$1:$T$1,0),FALSE)</f>
        <v>27.5</v>
      </c>
      <c r="AA323" s="235"/>
      <c r="AB323" s="235"/>
      <c r="AC323" s="15">
        <f>VLOOKUP(AC$4,'Tüpoloogia tabel'!$C$1:$T$51,MATCH($A323,'Tüpoloogia tabel'!$C$1:$T$1,0),FALSE)</f>
        <v>3.0541666666666663</v>
      </c>
      <c r="AD323" s="15">
        <f>VLOOKUP(AD$4,'Tüpoloogia tabel'!$C$1:$T$51,MATCH($A323,'Tüpoloogia tabel'!$C$1:$T$1,0),FALSE)</f>
        <v>2.5</v>
      </c>
      <c r="AE323" s="15">
        <f>VLOOKUP(AE$4,'Tüpoloogia tabel'!$C$1:$T$51,MATCH($A323,'Tüpoloogia tabel'!$C$1:$T$1,0),FALSE)</f>
        <v>2.2999999999999998</v>
      </c>
      <c r="AF323" s="15">
        <f>VLOOKUP(AF$4,'Tüpoloogia tabel'!$C$1:$T$51,MATCH($A323,'Tüpoloogia tabel'!$C$1:$T$1,0),FALSE)</f>
        <v>13.112499999999999</v>
      </c>
      <c r="AG323" s="15">
        <f>VLOOKUP(AG$4,'Tüpoloogia tabel'!$C$1:$T$51,MATCH($A323,'Tüpoloogia tabel'!$C$1:$T$1,0),FALSE)</f>
        <v>22.074999999999999</v>
      </c>
      <c r="AH323" s="15">
        <f>(VLOOKUP(AH$4,'Tüpoloogia tabel'!$C$1:$T$51,MATCH($A323,'Tüpoloogia tabel'!$C$1:$T$1,0),FALSE))*E323</f>
        <v>17.5</v>
      </c>
      <c r="AI323" s="15">
        <f>(VLOOKUP(AI$4,'Tüpoloogia tabel'!$C$1:$T$51,MATCH($A323,'Tüpoloogia tabel'!$C$1:$T$1,0),FALSE))*D323*E323</f>
        <v>25637.5</v>
      </c>
      <c r="AJ323" s="15">
        <f t="shared" si="413"/>
        <v>246.97499999999999</v>
      </c>
      <c r="AK323" s="15">
        <f>VLOOKUP(AK$4,'Tüpoloogia tabel'!$C$1:$T$51,MATCH($A323,'Tüpoloogia tabel'!$C$1:$T$1,0),FALSE)</f>
        <v>1</v>
      </c>
      <c r="AL323" s="15">
        <f>VLOOKUP(AL$4,'Tüpoloogia tabel'!$C$1:$T$51,MATCH($A323,'Tüpoloogia tabel'!$C$1:$T$1,0),FALSE)</f>
        <v>0.9</v>
      </c>
      <c r="AM323" s="15">
        <f>VLOOKUP(AM$4,'Tüpoloogia tabel'!$C$1:$T$51,MATCH($A323,'Tüpoloogia tabel'!$C$1:$T$1,0),FALSE)</f>
        <v>0.7</v>
      </c>
      <c r="AN323" s="15">
        <f>VLOOKUP(AN$4,'Tüpoloogia tabel'!$C$1:$T$51,MATCH($A323,'Tüpoloogia tabel'!$C$1:$T$1,0),FALSE)</f>
        <v>0.7</v>
      </c>
      <c r="AO323" s="15">
        <f>VLOOKUP(AO$4,'Tüpoloogia tabel'!$C$1:$T$51,MATCH($A323,'Tüpoloogia tabel'!$C$1:$T$1,0),FALSE)</f>
        <v>1</v>
      </c>
      <c r="AP323" s="15">
        <f>VLOOKUP(AP$4,'Tüpoloogia tabel'!$C$1:$T$51,MATCH($A323,'Tüpoloogia tabel'!$C$1:$T$1,0),FALSE)</f>
        <v>2</v>
      </c>
      <c r="AQ323" s="15">
        <f>VLOOKUP(AQ$4,'Tüpoloogia tabel'!$C$1:$T$51,MATCH($A323,'Tüpoloogia tabel'!$C$1:$T$1,0),FALSE)</f>
        <v>2.899999999999999</v>
      </c>
      <c r="AR323" s="16">
        <f>VLOOKUP(AR$4,'Tüpoloogia tabel'!$C$1:$T$51,MATCH($A323,'Tüpoloogia tabel'!$C$1:$T$1,0),FALSE)</f>
        <v>1.17</v>
      </c>
      <c r="AS323" s="16">
        <f>VLOOKUP(AS$4,'Tüpoloogia tabel'!$C$1:$T$51,MATCH($A323,'Tüpoloogia tabel'!$C$1:$T$1,0),FALSE)</f>
        <v>0.49</v>
      </c>
      <c r="AT323" s="16">
        <f>VLOOKUP(AT$4,'Tüpoloogia tabel'!$C$1:$T$51,MATCH($A323,'Tüpoloogia tabel'!$C$1:$T$1,0),FALSE)</f>
        <v>0.49</v>
      </c>
      <c r="AU323" s="16">
        <f>VLOOKUP(AU$4,'Tüpoloogia tabel'!$C$1:$T$51,MATCH($A323,'Tüpoloogia tabel'!$C$1:$T$1,0),FALSE)</f>
        <v>0.15</v>
      </c>
      <c r="AV323" s="16">
        <f>VLOOKUP(AV$4,'Tüpoloogia tabel'!$C$1:$T$51,MATCH($A323,'Tüpoloogia tabel'!$C$1:$T$1,0),FALSE)</f>
        <v>0.5</v>
      </c>
      <c r="AW323" s="16">
        <f>VLOOKUP(AW$4,'Tüpoloogia tabel'!$C$1:$T$51,MATCH($A323,'Tüpoloogia tabel'!$C$1:$T$1,0),FALSE)</f>
        <v>0.77</v>
      </c>
      <c r="AX323" s="16">
        <f>VLOOKUP(AX$4,'Tüpoloogia tabel'!$C$1:$T$51,MATCH($A323,'Tüpoloogia tabel'!$C$1:$T$1,0),FALSE)</f>
        <v>1.03</v>
      </c>
      <c r="AY323" s="16">
        <f>VLOOKUP(AY$4,'Tüpoloogia tabel'!$C$1:$T$51,MATCH($A323,'Tüpoloogia tabel'!$C$1:$T$1,0),FALSE)</f>
        <v>7.0000000000000007E-2</v>
      </c>
      <c r="AZ323" s="16">
        <f>VLOOKUP(AZ$4,'Tüpoloogia tabel'!$C$1:$T$51,MATCH($A323,'Tüpoloogia tabel'!$C$1:$T$1,0),FALSE)</f>
        <v>3.2</v>
      </c>
      <c r="BA323" s="232">
        <f>VLOOKUP(BA$4,'Tüpoloogia tabel'!$C$1:$T$51,MATCH($A323,'Tüpoloogia tabel'!$C$1:$T$1,0),FALSE)</f>
        <v>0.3</v>
      </c>
      <c r="BB323" s="232">
        <f>VLOOKUP(BB$4,'Tüpoloogia tabel'!$C$1:$T$51,MATCH($A323,'Tüpoloogia tabel'!$C$1:$T$1,0),FALSE)</f>
        <v>0.5</v>
      </c>
      <c r="BC323" s="232">
        <f>VLOOKUP(BC$4,'Tüpoloogia tabel'!$C$1:$T$51,MATCH($A323,'Tüpoloogia tabel'!$C$1:$T$1,0),FALSE)</f>
        <v>0.35</v>
      </c>
      <c r="BD323" s="232">
        <f>VLOOKUP(BD$4,'Tüpoloogia tabel'!$C$1:$T$51,MATCH($A323,'Tüpoloogia tabel'!$C$1:$T$1,0),FALSE)</f>
        <v>0.3</v>
      </c>
      <c r="BE323" s="232">
        <f>VLOOKUP(BE$4,'Tüpoloogia tabel'!$C$1:$T$51,MATCH($A323,'Tüpoloogia tabel'!$C$1:$T$1,0),FALSE)</f>
        <v>0.22000000000000008</v>
      </c>
      <c r="BF323" s="16">
        <f>VLOOKUP(BF$4,'Tüpoloogia tabel'!$C$1:$T$51,MATCH($A323,'Tüpoloogia tabel'!$C$1:$T$1,0),FALSE)</f>
        <v>1.8</v>
      </c>
      <c r="BG323" s="16">
        <f>VLOOKUP(BG$4,'Tüpoloogia tabel'!$C$1:$T$51,MATCH($A323,'Tüpoloogia tabel'!$C$1:$T$1,0),FALSE)</f>
        <v>2.2000000000000002</v>
      </c>
      <c r="BH323" s="16">
        <f>VLOOKUP(BH$4,'Tüpoloogia tabel'!$C$1:$T$51,MATCH($A323,'Tüpoloogia tabel'!$C$1:$T$1,0),FALSE)</f>
        <v>1.4600000000000004</v>
      </c>
      <c r="BI323" s="16">
        <f>VLOOKUP(BI$4,'Tüpoloogia tabel'!$C$1:$T$51,MATCH($A323,'Tüpoloogia tabel'!$C$1:$T$1,0),FALSE)</f>
        <v>1.5793333333333337</v>
      </c>
      <c r="BJ323" s="16">
        <f>VLOOKUP(BJ$4,'Tüpoloogia tabel'!$C$1:$T$51,MATCH($A323,'Tüpoloogia tabel'!$C$1:$T$1,0),FALSE)</f>
        <v>0.8</v>
      </c>
      <c r="BK323" s="16">
        <f>VLOOKUP(BK$4,'Tüpoloogia tabel'!$C$1:$T$51,MATCH($A323,'Tüpoloogia tabel'!$C$1:$T$1,0),FALSE)</f>
        <v>2.0649999999999999</v>
      </c>
      <c r="BL323" s="216">
        <f t="shared" si="350"/>
        <v>35060.745960254178</v>
      </c>
      <c r="BM323" s="1">
        <v>4</v>
      </c>
      <c r="BN323" s="1">
        <v>0</v>
      </c>
      <c r="BO323" s="1">
        <f t="shared" si="414"/>
        <v>70</v>
      </c>
      <c r="BP323" s="217">
        <f t="shared" si="415"/>
        <v>246.97499999999999</v>
      </c>
      <c r="BQ323" s="217">
        <f t="shared" ref="BQ323:BS323" si="442">BP323</f>
        <v>246.97499999999999</v>
      </c>
      <c r="BR323" s="217">
        <f t="shared" si="442"/>
        <v>246.97499999999999</v>
      </c>
      <c r="BS323" s="217">
        <f t="shared" si="442"/>
        <v>246.97499999999999</v>
      </c>
      <c r="BT323" s="217">
        <f t="shared" si="417"/>
        <v>1481.85</v>
      </c>
      <c r="BU323" s="217">
        <f t="shared" si="418"/>
        <v>8196.7447916666679</v>
      </c>
      <c r="BV323" s="217">
        <f t="shared" si="419"/>
        <v>8013.3709844236146</v>
      </c>
      <c r="BW323" s="217">
        <f t="shared" si="357"/>
        <v>10505.589354326321</v>
      </c>
      <c r="BX323" s="216">
        <f t="shared" si="420"/>
        <v>3.4003496296296301</v>
      </c>
      <c r="BY323" s="216">
        <f t="shared" si="421"/>
        <v>4100.8216533333343</v>
      </c>
      <c r="BZ323" s="216">
        <f t="shared" si="422"/>
        <v>49667.156967913834</v>
      </c>
      <c r="CA323" s="216">
        <f t="shared" si="423"/>
        <v>39161.567613587511</v>
      </c>
      <c r="CB323" s="218">
        <f t="shared" si="424"/>
        <v>4.7965502328472089</v>
      </c>
    </row>
    <row r="324" spans="1:80" x14ac:dyDescent="0.25">
      <c r="A324" s="248" t="s">
        <v>478</v>
      </c>
      <c r="B324" s="231" t="s">
        <v>852</v>
      </c>
      <c r="C324" s="231" t="s">
        <v>463</v>
      </c>
      <c r="D324" s="249">
        <v>5</v>
      </c>
      <c r="E324" s="249">
        <v>8</v>
      </c>
      <c r="F324" s="250"/>
      <c r="G324" s="15">
        <f>(VLOOKUP(G$4,'Tüpoloogia tabel'!$C$1:$T$51,MATCH($A324,'Tüpoloogia tabel'!$C$1:$T$1,0),FALSE))*D324</f>
        <v>1465</v>
      </c>
      <c r="H324" s="15">
        <f>(VLOOKUP(H$4,'Tüpoloogia tabel'!$C$1:$T$51,MATCH($A324,'Tüpoloogia tabel'!$C$1:$T$1,0),FALSE))*D324*E324</f>
        <v>159.86111111111111</v>
      </c>
      <c r="I324" s="15">
        <f>(VLOOKUP(I$4,'Tüpoloogia tabel'!$C$1:$T$51,MATCH($A324,'Tüpoloogia tabel'!$C$1:$T$1,0),FALSE))*D324*E324</f>
        <v>529.58333333333337</v>
      </c>
      <c r="J324" s="15">
        <f>(VLOOKUP(J$4,'Tüpoloogia tabel'!$C$1:$T$51,MATCH($A324,'Tüpoloogia tabel'!$C$1:$T$1,0),FALSE))*D324*E324</f>
        <v>10644.527777777777</v>
      </c>
      <c r="K324" s="15">
        <f>(VLOOKUP(K$4,'Tüpoloogia tabel'!$C$1:$T$51,MATCH($A324,'Tüpoloogia tabel'!$C$1:$T$1,0),FALSE))*D324*E324</f>
        <v>9330.8888888888905</v>
      </c>
      <c r="L324" s="244">
        <f>VLOOKUP(L$4,'Tüpoloogia tabel'!$C$1:$T$51,MATCH($A324,'Tüpoloogia tabel'!$C$1:$T$1,0),FALSE)</f>
        <v>0</v>
      </c>
      <c r="M324" s="228">
        <f>VLOOKUP(M$4,'Tüpoloogia tabel'!$C$1:$T$51,MATCH($A324,'Tüpoloogia tabel'!$C$1:$T$1,0),FALSE)</f>
        <v>87.5</v>
      </c>
      <c r="N324" s="228">
        <f>VLOOKUP(N$4,'Tüpoloogia tabel'!$C$1:$T$51,MATCH($A324,'Tüpoloogia tabel'!$C$1:$T$1,0),FALSE)</f>
        <v>100</v>
      </c>
      <c r="O324" s="245">
        <f>VLOOKUP(O$4,'Tüpoloogia tabel'!$C$1:$T$51,MATCH($A324,'Tüpoloogia tabel'!$C$1:$T$1,0),FALSE)</f>
        <v>0.22329988873785289</v>
      </c>
      <c r="P324" s="228">
        <f>VLOOKUP(P$4,'Tüpoloogia tabel'!$C$1:$T$51,MATCH($A324,'Tüpoloogia tabel'!$C$1:$T$1,0),FALSE)</f>
        <v>25</v>
      </c>
      <c r="Q324" s="335">
        <f t="shared" si="407"/>
        <v>35529.800000000003</v>
      </c>
      <c r="R324" s="336">
        <f t="shared" si="408"/>
        <v>27576.199613121833</v>
      </c>
      <c r="S324" s="14">
        <f t="shared" si="409"/>
        <v>1465</v>
      </c>
      <c r="T324" s="336">
        <f t="shared" si="410"/>
        <v>1465</v>
      </c>
      <c r="U324" s="4">
        <f t="shared" si="411"/>
        <v>19.8</v>
      </c>
      <c r="V324" s="337">
        <f t="shared" si="412"/>
        <v>7933.8003868781661</v>
      </c>
      <c r="W324" s="338">
        <f t="shared" si="348"/>
        <v>6.8343046845033628</v>
      </c>
      <c r="X324" s="228">
        <f>VLOOKUP(X$4,'Tüpoloogia tabel'!$C$1:$T$51,MATCH($A324,'Tüpoloogia tabel'!$C$1:$T$1,0),FALSE)</f>
        <v>182.375</v>
      </c>
      <c r="Y324" s="228">
        <f>VLOOKUP(Y$4,'Tüpoloogia tabel'!$C$1:$T$51,MATCH($A324,'Tüpoloogia tabel'!$C$1:$T$1,0),FALSE)</f>
        <v>131.25</v>
      </c>
      <c r="Z324" s="229">
        <f>VLOOKUP(Z$4,'Tüpoloogia tabel'!$C$1:$T$51,MATCH($A324,'Tüpoloogia tabel'!$C$1:$T$1,0),FALSE)</f>
        <v>27.5</v>
      </c>
      <c r="AA324" s="235"/>
      <c r="AB324" s="235"/>
      <c r="AC324" s="15">
        <f>VLOOKUP(AC$4,'Tüpoloogia tabel'!$C$1:$T$51,MATCH($A324,'Tüpoloogia tabel'!$C$1:$T$1,0),FALSE)</f>
        <v>3.0541666666666663</v>
      </c>
      <c r="AD324" s="15">
        <f>VLOOKUP(AD$4,'Tüpoloogia tabel'!$C$1:$T$51,MATCH($A324,'Tüpoloogia tabel'!$C$1:$T$1,0),FALSE)</f>
        <v>2.5</v>
      </c>
      <c r="AE324" s="15">
        <f>VLOOKUP(AE$4,'Tüpoloogia tabel'!$C$1:$T$51,MATCH($A324,'Tüpoloogia tabel'!$C$1:$T$1,0),FALSE)</f>
        <v>2.2999999999999998</v>
      </c>
      <c r="AF324" s="15">
        <f>VLOOKUP(AF$4,'Tüpoloogia tabel'!$C$1:$T$51,MATCH($A324,'Tüpoloogia tabel'!$C$1:$T$1,0),FALSE)</f>
        <v>13.112499999999999</v>
      </c>
      <c r="AG324" s="15">
        <f>VLOOKUP(AG$4,'Tüpoloogia tabel'!$C$1:$T$51,MATCH($A324,'Tüpoloogia tabel'!$C$1:$T$1,0),FALSE)</f>
        <v>22.074999999999999</v>
      </c>
      <c r="AH324" s="15">
        <f>(VLOOKUP(AH$4,'Tüpoloogia tabel'!$C$1:$T$51,MATCH($A324,'Tüpoloogia tabel'!$C$1:$T$1,0),FALSE))*E324</f>
        <v>20</v>
      </c>
      <c r="AI324" s="15">
        <f>(VLOOKUP(AI$4,'Tüpoloogia tabel'!$C$1:$T$51,MATCH($A324,'Tüpoloogia tabel'!$C$1:$T$1,0),FALSE))*D324*E324</f>
        <v>29300</v>
      </c>
      <c r="AJ324" s="15">
        <f t="shared" si="413"/>
        <v>246.97499999999999</v>
      </c>
      <c r="AK324" s="15">
        <f>VLOOKUP(AK$4,'Tüpoloogia tabel'!$C$1:$T$51,MATCH($A324,'Tüpoloogia tabel'!$C$1:$T$1,0),FALSE)</f>
        <v>1</v>
      </c>
      <c r="AL324" s="15">
        <f>VLOOKUP(AL$4,'Tüpoloogia tabel'!$C$1:$T$51,MATCH($A324,'Tüpoloogia tabel'!$C$1:$T$1,0),FALSE)</f>
        <v>0.9</v>
      </c>
      <c r="AM324" s="15">
        <f>VLOOKUP(AM$4,'Tüpoloogia tabel'!$C$1:$T$51,MATCH($A324,'Tüpoloogia tabel'!$C$1:$T$1,0),FALSE)</f>
        <v>0.7</v>
      </c>
      <c r="AN324" s="15">
        <f>VLOOKUP(AN$4,'Tüpoloogia tabel'!$C$1:$T$51,MATCH($A324,'Tüpoloogia tabel'!$C$1:$T$1,0),FALSE)</f>
        <v>0.7</v>
      </c>
      <c r="AO324" s="15">
        <f>VLOOKUP(AO$4,'Tüpoloogia tabel'!$C$1:$T$51,MATCH($A324,'Tüpoloogia tabel'!$C$1:$T$1,0),FALSE)</f>
        <v>1</v>
      </c>
      <c r="AP324" s="15">
        <f>VLOOKUP(AP$4,'Tüpoloogia tabel'!$C$1:$T$51,MATCH($A324,'Tüpoloogia tabel'!$C$1:$T$1,0),FALSE)</f>
        <v>2</v>
      </c>
      <c r="AQ324" s="15">
        <f>VLOOKUP(AQ$4,'Tüpoloogia tabel'!$C$1:$T$51,MATCH($A324,'Tüpoloogia tabel'!$C$1:$T$1,0),FALSE)</f>
        <v>2.899999999999999</v>
      </c>
      <c r="AR324" s="16">
        <f>VLOOKUP(AR$4,'Tüpoloogia tabel'!$C$1:$T$51,MATCH($A324,'Tüpoloogia tabel'!$C$1:$T$1,0),FALSE)</f>
        <v>1.17</v>
      </c>
      <c r="AS324" s="16">
        <f>VLOOKUP(AS$4,'Tüpoloogia tabel'!$C$1:$T$51,MATCH($A324,'Tüpoloogia tabel'!$C$1:$T$1,0),FALSE)</f>
        <v>0.49</v>
      </c>
      <c r="AT324" s="16">
        <f>VLOOKUP(AT$4,'Tüpoloogia tabel'!$C$1:$T$51,MATCH($A324,'Tüpoloogia tabel'!$C$1:$T$1,0),FALSE)</f>
        <v>0.49</v>
      </c>
      <c r="AU324" s="16">
        <f>VLOOKUP(AU$4,'Tüpoloogia tabel'!$C$1:$T$51,MATCH($A324,'Tüpoloogia tabel'!$C$1:$T$1,0),FALSE)</f>
        <v>0.15</v>
      </c>
      <c r="AV324" s="16">
        <f>VLOOKUP(AV$4,'Tüpoloogia tabel'!$C$1:$T$51,MATCH($A324,'Tüpoloogia tabel'!$C$1:$T$1,0),FALSE)</f>
        <v>0.5</v>
      </c>
      <c r="AW324" s="16">
        <f>VLOOKUP(AW$4,'Tüpoloogia tabel'!$C$1:$T$51,MATCH($A324,'Tüpoloogia tabel'!$C$1:$T$1,0),FALSE)</f>
        <v>0.77</v>
      </c>
      <c r="AX324" s="16">
        <f>VLOOKUP(AX$4,'Tüpoloogia tabel'!$C$1:$T$51,MATCH($A324,'Tüpoloogia tabel'!$C$1:$T$1,0),FALSE)</f>
        <v>1.03</v>
      </c>
      <c r="AY324" s="16">
        <f>VLOOKUP(AY$4,'Tüpoloogia tabel'!$C$1:$T$51,MATCH($A324,'Tüpoloogia tabel'!$C$1:$T$1,0),FALSE)</f>
        <v>7.0000000000000007E-2</v>
      </c>
      <c r="AZ324" s="16">
        <f>VLOOKUP(AZ$4,'Tüpoloogia tabel'!$C$1:$T$51,MATCH($A324,'Tüpoloogia tabel'!$C$1:$T$1,0),FALSE)</f>
        <v>3.2</v>
      </c>
      <c r="BA324" s="232">
        <f>VLOOKUP(BA$4,'Tüpoloogia tabel'!$C$1:$T$51,MATCH($A324,'Tüpoloogia tabel'!$C$1:$T$1,0),FALSE)</f>
        <v>0.3</v>
      </c>
      <c r="BB324" s="232">
        <f>VLOOKUP(BB$4,'Tüpoloogia tabel'!$C$1:$T$51,MATCH($A324,'Tüpoloogia tabel'!$C$1:$T$1,0),FALSE)</f>
        <v>0.5</v>
      </c>
      <c r="BC324" s="232">
        <f>VLOOKUP(BC$4,'Tüpoloogia tabel'!$C$1:$T$51,MATCH($A324,'Tüpoloogia tabel'!$C$1:$T$1,0),FALSE)</f>
        <v>0.35</v>
      </c>
      <c r="BD324" s="232">
        <f>VLOOKUP(BD$4,'Tüpoloogia tabel'!$C$1:$T$51,MATCH($A324,'Tüpoloogia tabel'!$C$1:$T$1,0),FALSE)</f>
        <v>0.3</v>
      </c>
      <c r="BE324" s="232">
        <f>VLOOKUP(BE$4,'Tüpoloogia tabel'!$C$1:$T$51,MATCH($A324,'Tüpoloogia tabel'!$C$1:$T$1,0),FALSE)</f>
        <v>0.22000000000000008</v>
      </c>
      <c r="BF324" s="16">
        <f>VLOOKUP(BF$4,'Tüpoloogia tabel'!$C$1:$T$51,MATCH($A324,'Tüpoloogia tabel'!$C$1:$T$1,0),FALSE)</f>
        <v>1.8</v>
      </c>
      <c r="BG324" s="16">
        <f>VLOOKUP(BG$4,'Tüpoloogia tabel'!$C$1:$T$51,MATCH($A324,'Tüpoloogia tabel'!$C$1:$T$1,0),FALSE)</f>
        <v>2.2000000000000002</v>
      </c>
      <c r="BH324" s="16">
        <f>VLOOKUP(BH$4,'Tüpoloogia tabel'!$C$1:$T$51,MATCH($A324,'Tüpoloogia tabel'!$C$1:$T$1,0),FALSE)</f>
        <v>1.4600000000000004</v>
      </c>
      <c r="BI324" s="16">
        <f>VLOOKUP(BI$4,'Tüpoloogia tabel'!$C$1:$T$51,MATCH($A324,'Tüpoloogia tabel'!$C$1:$T$1,0),FALSE)</f>
        <v>1.5793333333333337</v>
      </c>
      <c r="BJ324" s="16">
        <f>VLOOKUP(BJ$4,'Tüpoloogia tabel'!$C$1:$T$51,MATCH($A324,'Tüpoloogia tabel'!$C$1:$T$1,0),FALSE)</f>
        <v>0.8</v>
      </c>
      <c r="BK324" s="16">
        <f>VLOOKUP(BK$4,'Tüpoloogia tabel'!$C$1:$T$51,MATCH($A324,'Tüpoloogia tabel'!$C$1:$T$1,0),FALSE)</f>
        <v>2.0649999999999999</v>
      </c>
      <c r="BL324" s="216">
        <f t="shared" si="350"/>
        <v>45034.020348190337</v>
      </c>
      <c r="BM324" s="1">
        <v>4</v>
      </c>
      <c r="BN324" s="1">
        <v>0</v>
      </c>
      <c r="BO324" s="1">
        <f t="shared" si="414"/>
        <v>80</v>
      </c>
      <c r="BP324" s="217">
        <f t="shared" si="415"/>
        <v>246.97499999999999</v>
      </c>
      <c r="BQ324" s="217">
        <f t="shared" ref="BQ324:BS324" si="443">BP324</f>
        <v>246.97499999999999</v>
      </c>
      <c r="BR324" s="217">
        <f t="shared" si="443"/>
        <v>246.97499999999999</v>
      </c>
      <c r="BS324" s="217">
        <f t="shared" si="443"/>
        <v>246.97499999999999</v>
      </c>
      <c r="BT324" s="217">
        <f t="shared" si="417"/>
        <v>1728.825</v>
      </c>
      <c r="BU324" s="217">
        <f t="shared" si="418"/>
        <v>10691.666666666668</v>
      </c>
      <c r="BV324" s="217">
        <f t="shared" si="419"/>
        <v>10457.622129381669</v>
      </c>
      <c r="BW324" s="217">
        <f t="shared" si="357"/>
        <v>13448.327215723386</v>
      </c>
      <c r="BX324" s="216">
        <f t="shared" si="420"/>
        <v>4.3845688888888894</v>
      </c>
      <c r="BY324" s="216">
        <f t="shared" si="421"/>
        <v>5287.7900799999998</v>
      </c>
      <c r="BZ324" s="216">
        <f t="shared" si="422"/>
        <v>63770.137643913724</v>
      </c>
      <c r="CA324" s="216">
        <f t="shared" si="423"/>
        <v>50321.810428190336</v>
      </c>
      <c r="CB324" s="218">
        <f t="shared" si="424"/>
        <v>5.3930350074270992</v>
      </c>
    </row>
    <row r="325" spans="1:80" x14ac:dyDescent="0.25">
      <c r="A325" s="248" t="s">
        <v>478</v>
      </c>
      <c r="B325" s="231" t="s">
        <v>853</v>
      </c>
      <c r="C325" s="231" t="s">
        <v>463</v>
      </c>
      <c r="D325" s="249">
        <v>5</v>
      </c>
      <c r="E325" s="249">
        <v>9</v>
      </c>
      <c r="F325" s="250"/>
      <c r="G325" s="15">
        <f>(VLOOKUP(G$4,'Tüpoloogia tabel'!$C$1:$T$51,MATCH($A325,'Tüpoloogia tabel'!$C$1:$T$1,0),FALSE))*D325</f>
        <v>1465</v>
      </c>
      <c r="H325" s="15">
        <f>(VLOOKUP(H$4,'Tüpoloogia tabel'!$C$1:$T$51,MATCH($A325,'Tüpoloogia tabel'!$C$1:$T$1,0),FALSE))*D325*E325</f>
        <v>179.84375</v>
      </c>
      <c r="I325" s="15">
        <f>(VLOOKUP(I$4,'Tüpoloogia tabel'!$C$1:$T$51,MATCH($A325,'Tüpoloogia tabel'!$C$1:$T$1,0),FALSE))*D325*E325</f>
        <v>595.78125</v>
      </c>
      <c r="J325" s="15">
        <f>(VLOOKUP(J$4,'Tüpoloogia tabel'!$C$1:$T$51,MATCH($A325,'Tüpoloogia tabel'!$C$1:$T$1,0),FALSE))*D325*E325</f>
        <v>11975.09375</v>
      </c>
      <c r="K325" s="15">
        <f>(VLOOKUP(K$4,'Tüpoloogia tabel'!$C$1:$T$51,MATCH($A325,'Tüpoloogia tabel'!$C$1:$T$1,0),FALSE))*D325*E325</f>
        <v>10497.250000000002</v>
      </c>
      <c r="L325" s="244">
        <f>VLOOKUP(L$4,'Tüpoloogia tabel'!$C$1:$T$51,MATCH($A325,'Tüpoloogia tabel'!$C$1:$T$1,0),FALSE)</f>
        <v>0</v>
      </c>
      <c r="M325" s="228">
        <f>VLOOKUP(M$4,'Tüpoloogia tabel'!$C$1:$T$51,MATCH($A325,'Tüpoloogia tabel'!$C$1:$T$1,0),FALSE)</f>
        <v>87.5</v>
      </c>
      <c r="N325" s="228">
        <f>VLOOKUP(N$4,'Tüpoloogia tabel'!$C$1:$T$51,MATCH($A325,'Tüpoloogia tabel'!$C$1:$T$1,0),FALSE)</f>
        <v>100</v>
      </c>
      <c r="O325" s="245">
        <f>VLOOKUP(O$4,'Tüpoloogia tabel'!$C$1:$T$51,MATCH($A325,'Tüpoloogia tabel'!$C$1:$T$1,0),FALSE)</f>
        <v>0.22329988873785289</v>
      </c>
      <c r="P325" s="228">
        <f>VLOOKUP(P$4,'Tüpoloogia tabel'!$C$1:$T$51,MATCH($A325,'Tüpoloogia tabel'!$C$1:$T$1,0),FALSE)</f>
        <v>25</v>
      </c>
      <c r="Q325" s="335">
        <f t="shared" si="407"/>
        <v>44937.9</v>
      </c>
      <c r="R325" s="336">
        <f t="shared" si="408"/>
        <v>34883.471929887237</v>
      </c>
      <c r="S325" s="14">
        <f t="shared" si="409"/>
        <v>1465</v>
      </c>
      <c r="T325" s="336">
        <f t="shared" si="410"/>
        <v>1465</v>
      </c>
      <c r="U325" s="4">
        <f t="shared" si="411"/>
        <v>19.8</v>
      </c>
      <c r="V325" s="337">
        <f t="shared" si="412"/>
        <v>10034.62807011276</v>
      </c>
      <c r="W325" s="338">
        <f t="shared" ref="W325:W388" si="444">(BY325+BW325+BL325)/K325</f>
        <v>7.5943805998679919</v>
      </c>
      <c r="X325" s="228">
        <f>VLOOKUP(X$4,'Tüpoloogia tabel'!$C$1:$T$51,MATCH($A325,'Tüpoloogia tabel'!$C$1:$T$1,0),FALSE)</f>
        <v>182.375</v>
      </c>
      <c r="Y325" s="228">
        <f>VLOOKUP(Y$4,'Tüpoloogia tabel'!$C$1:$T$51,MATCH($A325,'Tüpoloogia tabel'!$C$1:$T$1,0),FALSE)</f>
        <v>131.25</v>
      </c>
      <c r="Z325" s="229">
        <f>VLOOKUP(Z$4,'Tüpoloogia tabel'!$C$1:$T$51,MATCH($A325,'Tüpoloogia tabel'!$C$1:$T$1,0),FALSE)</f>
        <v>27.5</v>
      </c>
      <c r="AA325" s="235"/>
      <c r="AB325" s="235"/>
      <c r="AC325" s="15">
        <f>VLOOKUP(AC$4,'Tüpoloogia tabel'!$C$1:$T$51,MATCH($A325,'Tüpoloogia tabel'!$C$1:$T$1,0),FALSE)</f>
        <v>3.0541666666666663</v>
      </c>
      <c r="AD325" s="15">
        <f>VLOOKUP(AD$4,'Tüpoloogia tabel'!$C$1:$T$51,MATCH($A325,'Tüpoloogia tabel'!$C$1:$T$1,0),FALSE)</f>
        <v>2.5</v>
      </c>
      <c r="AE325" s="15">
        <f>VLOOKUP(AE$4,'Tüpoloogia tabel'!$C$1:$T$51,MATCH($A325,'Tüpoloogia tabel'!$C$1:$T$1,0),FALSE)</f>
        <v>2.2999999999999998</v>
      </c>
      <c r="AF325" s="15">
        <f>VLOOKUP(AF$4,'Tüpoloogia tabel'!$C$1:$T$51,MATCH($A325,'Tüpoloogia tabel'!$C$1:$T$1,0),FALSE)</f>
        <v>13.112499999999999</v>
      </c>
      <c r="AG325" s="15">
        <f>VLOOKUP(AG$4,'Tüpoloogia tabel'!$C$1:$T$51,MATCH($A325,'Tüpoloogia tabel'!$C$1:$T$1,0),FALSE)</f>
        <v>22.074999999999999</v>
      </c>
      <c r="AH325" s="15">
        <f>(VLOOKUP(AH$4,'Tüpoloogia tabel'!$C$1:$T$51,MATCH($A325,'Tüpoloogia tabel'!$C$1:$T$1,0),FALSE))*E325</f>
        <v>22.5</v>
      </c>
      <c r="AI325" s="15">
        <f>(VLOOKUP(AI$4,'Tüpoloogia tabel'!$C$1:$T$51,MATCH($A325,'Tüpoloogia tabel'!$C$1:$T$1,0),FALSE))*D325*E325</f>
        <v>32962.5</v>
      </c>
      <c r="AJ325" s="15">
        <f t="shared" si="413"/>
        <v>246.97499999999999</v>
      </c>
      <c r="AK325" s="15">
        <f>VLOOKUP(AK$4,'Tüpoloogia tabel'!$C$1:$T$51,MATCH($A325,'Tüpoloogia tabel'!$C$1:$T$1,0),FALSE)</f>
        <v>1</v>
      </c>
      <c r="AL325" s="15">
        <f>VLOOKUP(AL$4,'Tüpoloogia tabel'!$C$1:$T$51,MATCH($A325,'Tüpoloogia tabel'!$C$1:$T$1,0),FALSE)</f>
        <v>0.9</v>
      </c>
      <c r="AM325" s="15">
        <f>VLOOKUP(AM$4,'Tüpoloogia tabel'!$C$1:$T$51,MATCH($A325,'Tüpoloogia tabel'!$C$1:$T$1,0),FALSE)</f>
        <v>0.7</v>
      </c>
      <c r="AN325" s="15">
        <f>VLOOKUP(AN$4,'Tüpoloogia tabel'!$C$1:$T$51,MATCH($A325,'Tüpoloogia tabel'!$C$1:$T$1,0),FALSE)</f>
        <v>0.7</v>
      </c>
      <c r="AO325" s="15">
        <f>VLOOKUP(AO$4,'Tüpoloogia tabel'!$C$1:$T$51,MATCH($A325,'Tüpoloogia tabel'!$C$1:$T$1,0),FALSE)</f>
        <v>1</v>
      </c>
      <c r="AP325" s="15">
        <f>VLOOKUP(AP$4,'Tüpoloogia tabel'!$C$1:$T$51,MATCH($A325,'Tüpoloogia tabel'!$C$1:$T$1,0),FALSE)</f>
        <v>2</v>
      </c>
      <c r="AQ325" s="15">
        <f>VLOOKUP(AQ$4,'Tüpoloogia tabel'!$C$1:$T$51,MATCH($A325,'Tüpoloogia tabel'!$C$1:$T$1,0),FALSE)</f>
        <v>2.899999999999999</v>
      </c>
      <c r="AR325" s="16">
        <f>VLOOKUP(AR$4,'Tüpoloogia tabel'!$C$1:$T$51,MATCH($A325,'Tüpoloogia tabel'!$C$1:$T$1,0),FALSE)</f>
        <v>1.17</v>
      </c>
      <c r="AS325" s="16">
        <f>VLOOKUP(AS$4,'Tüpoloogia tabel'!$C$1:$T$51,MATCH($A325,'Tüpoloogia tabel'!$C$1:$T$1,0),FALSE)</f>
        <v>0.49</v>
      </c>
      <c r="AT325" s="16">
        <f>VLOOKUP(AT$4,'Tüpoloogia tabel'!$C$1:$T$51,MATCH($A325,'Tüpoloogia tabel'!$C$1:$T$1,0),FALSE)</f>
        <v>0.49</v>
      </c>
      <c r="AU325" s="16">
        <f>VLOOKUP(AU$4,'Tüpoloogia tabel'!$C$1:$T$51,MATCH($A325,'Tüpoloogia tabel'!$C$1:$T$1,0),FALSE)</f>
        <v>0.15</v>
      </c>
      <c r="AV325" s="16">
        <f>VLOOKUP(AV$4,'Tüpoloogia tabel'!$C$1:$T$51,MATCH($A325,'Tüpoloogia tabel'!$C$1:$T$1,0),FALSE)</f>
        <v>0.5</v>
      </c>
      <c r="AW325" s="16">
        <f>VLOOKUP(AW$4,'Tüpoloogia tabel'!$C$1:$T$51,MATCH($A325,'Tüpoloogia tabel'!$C$1:$T$1,0),FALSE)</f>
        <v>0.77</v>
      </c>
      <c r="AX325" s="16">
        <f>VLOOKUP(AX$4,'Tüpoloogia tabel'!$C$1:$T$51,MATCH($A325,'Tüpoloogia tabel'!$C$1:$T$1,0),FALSE)</f>
        <v>1.03</v>
      </c>
      <c r="AY325" s="16">
        <f>VLOOKUP(AY$4,'Tüpoloogia tabel'!$C$1:$T$51,MATCH($A325,'Tüpoloogia tabel'!$C$1:$T$1,0),FALSE)</f>
        <v>7.0000000000000007E-2</v>
      </c>
      <c r="AZ325" s="16">
        <f>VLOOKUP(AZ$4,'Tüpoloogia tabel'!$C$1:$T$51,MATCH($A325,'Tüpoloogia tabel'!$C$1:$T$1,0),FALSE)</f>
        <v>3.2</v>
      </c>
      <c r="BA325" s="232">
        <f>VLOOKUP(BA$4,'Tüpoloogia tabel'!$C$1:$T$51,MATCH($A325,'Tüpoloogia tabel'!$C$1:$T$1,0),FALSE)</f>
        <v>0.3</v>
      </c>
      <c r="BB325" s="232">
        <f>VLOOKUP(BB$4,'Tüpoloogia tabel'!$C$1:$T$51,MATCH($A325,'Tüpoloogia tabel'!$C$1:$T$1,0),FALSE)</f>
        <v>0.5</v>
      </c>
      <c r="BC325" s="232">
        <f>VLOOKUP(BC$4,'Tüpoloogia tabel'!$C$1:$T$51,MATCH($A325,'Tüpoloogia tabel'!$C$1:$T$1,0),FALSE)</f>
        <v>0.35</v>
      </c>
      <c r="BD325" s="232">
        <f>VLOOKUP(BD$4,'Tüpoloogia tabel'!$C$1:$T$51,MATCH($A325,'Tüpoloogia tabel'!$C$1:$T$1,0),FALSE)</f>
        <v>0.3</v>
      </c>
      <c r="BE325" s="232">
        <f>VLOOKUP(BE$4,'Tüpoloogia tabel'!$C$1:$T$51,MATCH($A325,'Tüpoloogia tabel'!$C$1:$T$1,0),FALSE)</f>
        <v>0.22000000000000008</v>
      </c>
      <c r="BF325" s="16">
        <f>VLOOKUP(BF$4,'Tüpoloogia tabel'!$C$1:$T$51,MATCH($A325,'Tüpoloogia tabel'!$C$1:$T$1,0),FALSE)</f>
        <v>1.8</v>
      </c>
      <c r="BG325" s="16">
        <f>VLOOKUP(BG$4,'Tüpoloogia tabel'!$C$1:$T$51,MATCH($A325,'Tüpoloogia tabel'!$C$1:$T$1,0),FALSE)</f>
        <v>2.2000000000000002</v>
      </c>
      <c r="BH325" s="16">
        <f>VLOOKUP(BH$4,'Tüpoloogia tabel'!$C$1:$T$51,MATCH($A325,'Tüpoloogia tabel'!$C$1:$T$1,0),FALSE)</f>
        <v>1.4600000000000004</v>
      </c>
      <c r="BI325" s="16">
        <f>VLOOKUP(BI$4,'Tüpoloogia tabel'!$C$1:$T$51,MATCH($A325,'Tüpoloogia tabel'!$C$1:$T$1,0),FALSE)</f>
        <v>1.5793333333333337</v>
      </c>
      <c r="BJ325" s="16">
        <f>VLOOKUP(BJ$4,'Tüpoloogia tabel'!$C$1:$T$51,MATCH($A325,'Tüpoloogia tabel'!$C$1:$T$1,0),FALSE)</f>
        <v>0.8</v>
      </c>
      <c r="BK325" s="16">
        <f>VLOOKUP(BK$4,'Tüpoloogia tabel'!$C$1:$T$51,MATCH($A325,'Tüpoloogia tabel'!$C$1:$T$1,0),FALSE)</f>
        <v>2.0649999999999999</v>
      </c>
      <c r="BL325" s="216">
        <f t="shared" ref="BL325:BL388" si="445">(R325-V325)*AK325+AL325*T325+S325*AN325+U325*AP325+AQ325*V325</f>
        <v>56332.86526310147</v>
      </c>
      <c r="BM325" s="1">
        <v>4</v>
      </c>
      <c r="BN325" s="1">
        <v>0</v>
      </c>
      <c r="BO325" s="1">
        <f t="shared" si="414"/>
        <v>90</v>
      </c>
      <c r="BP325" s="217">
        <f t="shared" si="415"/>
        <v>246.97499999999999</v>
      </c>
      <c r="BQ325" s="217">
        <f t="shared" ref="BQ325:BS325" si="446">BP325</f>
        <v>246.97499999999999</v>
      </c>
      <c r="BR325" s="217">
        <f t="shared" si="446"/>
        <v>246.97499999999999</v>
      </c>
      <c r="BS325" s="217">
        <f t="shared" si="446"/>
        <v>246.97499999999999</v>
      </c>
      <c r="BT325" s="217">
        <f t="shared" si="417"/>
        <v>1975.8</v>
      </c>
      <c r="BU325" s="217">
        <f t="shared" si="418"/>
        <v>13517.578125</v>
      </c>
      <c r="BV325" s="217">
        <f t="shared" si="419"/>
        <v>13226.744239706964</v>
      </c>
      <c r="BW325" s="217">
        <f t="shared" ref="BW325:BW388" si="447">BO325*AR325+BP325*AS325+BQ325*AT325+BR325*AU325+BT325*AW325+BU325*AX325+BV325*AY325</f>
        <v>16754.725315529489</v>
      </c>
      <c r="BX325" s="216">
        <f t="shared" si="420"/>
        <v>5.499602962962963</v>
      </c>
      <c r="BY325" s="216">
        <f t="shared" si="421"/>
        <v>6632.5211733333335</v>
      </c>
      <c r="BZ325" s="216">
        <f t="shared" si="422"/>
        <v>79720.111751964287</v>
      </c>
      <c r="CA325" s="216">
        <f t="shared" si="423"/>
        <v>62965.386436434805</v>
      </c>
      <c r="CB325" s="218">
        <f t="shared" si="424"/>
        <v>5.9982744467774696</v>
      </c>
    </row>
    <row r="326" spans="1:80" x14ac:dyDescent="0.25">
      <c r="A326" s="248" t="s">
        <v>478</v>
      </c>
      <c r="B326" s="231" t="s">
        <v>854</v>
      </c>
      <c r="C326" s="231" t="s">
        <v>463</v>
      </c>
      <c r="D326" s="249">
        <v>6</v>
      </c>
      <c r="E326" s="249">
        <v>6</v>
      </c>
      <c r="F326" s="250"/>
      <c r="G326" s="15">
        <f>(VLOOKUP(G$4,'Tüpoloogia tabel'!$C$1:$T$51,MATCH($A326,'Tüpoloogia tabel'!$C$1:$T$1,0),FALSE))*D326</f>
        <v>1758</v>
      </c>
      <c r="H326" s="15">
        <f>(VLOOKUP(H$4,'Tüpoloogia tabel'!$C$1:$T$51,MATCH($A326,'Tüpoloogia tabel'!$C$1:$T$1,0),FALSE))*D326*E326</f>
        <v>143.875</v>
      </c>
      <c r="I326" s="15">
        <f>(VLOOKUP(I$4,'Tüpoloogia tabel'!$C$1:$T$51,MATCH($A326,'Tüpoloogia tabel'!$C$1:$T$1,0),FALSE))*D326*E326</f>
        <v>476.625</v>
      </c>
      <c r="J326" s="15">
        <f>(VLOOKUP(J$4,'Tüpoloogia tabel'!$C$1:$T$51,MATCH($A326,'Tüpoloogia tabel'!$C$1:$T$1,0),FALSE))*D326*E326</f>
        <v>9580.0750000000007</v>
      </c>
      <c r="K326" s="15">
        <f>(VLOOKUP(K$4,'Tüpoloogia tabel'!$C$1:$T$51,MATCH($A326,'Tüpoloogia tabel'!$C$1:$T$1,0),FALSE))*D326*E326</f>
        <v>8397.8000000000011</v>
      </c>
      <c r="L326" s="244">
        <f>VLOOKUP(L$4,'Tüpoloogia tabel'!$C$1:$T$51,MATCH($A326,'Tüpoloogia tabel'!$C$1:$T$1,0),FALSE)</f>
        <v>0</v>
      </c>
      <c r="M326" s="228">
        <f>VLOOKUP(M$4,'Tüpoloogia tabel'!$C$1:$T$51,MATCH($A326,'Tüpoloogia tabel'!$C$1:$T$1,0),FALSE)</f>
        <v>87.5</v>
      </c>
      <c r="N326" s="228">
        <f>VLOOKUP(N$4,'Tüpoloogia tabel'!$C$1:$T$51,MATCH($A326,'Tüpoloogia tabel'!$C$1:$T$1,0),FALSE)</f>
        <v>100</v>
      </c>
      <c r="O326" s="245">
        <f>VLOOKUP(O$4,'Tüpoloogia tabel'!$C$1:$T$51,MATCH($A326,'Tüpoloogia tabel'!$C$1:$T$1,0),FALSE)</f>
        <v>0.22329988873785289</v>
      </c>
      <c r="P326" s="228">
        <f>VLOOKUP(P$4,'Tüpoloogia tabel'!$C$1:$T$51,MATCH($A326,'Tüpoloogia tabel'!$C$1:$T$1,0),FALSE)</f>
        <v>25</v>
      </c>
      <c r="Q326" s="335">
        <f t="shared" si="407"/>
        <v>23998.349999999995</v>
      </c>
      <c r="R326" s="336">
        <f t="shared" si="408"/>
        <v>18615.761115107947</v>
      </c>
      <c r="S326" s="14">
        <f t="shared" si="409"/>
        <v>1758</v>
      </c>
      <c r="T326" s="336">
        <f t="shared" si="410"/>
        <v>1758</v>
      </c>
      <c r="U326" s="4">
        <f t="shared" si="411"/>
        <v>23.760000000000005</v>
      </c>
      <c r="V326" s="337">
        <f t="shared" si="412"/>
        <v>5358.8288848920511</v>
      </c>
      <c r="W326" s="338">
        <f t="shared" si="444"/>
        <v>5.3359573395429365</v>
      </c>
      <c r="X326" s="228">
        <f>VLOOKUP(X$4,'Tüpoloogia tabel'!$C$1:$T$51,MATCH($A326,'Tüpoloogia tabel'!$C$1:$T$1,0),FALSE)</f>
        <v>182.375</v>
      </c>
      <c r="Y326" s="228">
        <f>VLOOKUP(Y$4,'Tüpoloogia tabel'!$C$1:$T$51,MATCH($A326,'Tüpoloogia tabel'!$C$1:$T$1,0),FALSE)</f>
        <v>131.25</v>
      </c>
      <c r="Z326" s="229">
        <f>VLOOKUP(Z$4,'Tüpoloogia tabel'!$C$1:$T$51,MATCH($A326,'Tüpoloogia tabel'!$C$1:$T$1,0),FALSE)</f>
        <v>27.5</v>
      </c>
      <c r="AA326" s="235"/>
      <c r="AB326" s="235"/>
      <c r="AC326" s="15">
        <f>VLOOKUP(AC$4,'Tüpoloogia tabel'!$C$1:$T$51,MATCH($A326,'Tüpoloogia tabel'!$C$1:$T$1,0),FALSE)</f>
        <v>3.0541666666666663</v>
      </c>
      <c r="AD326" s="15">
        <f>VLOOKUP(AD$4,'Tüpoloogia tabel'!$C$1:$T$51,MATCH($A326,'Tüpoloogia tabel'!$C$1:$T$1,0),FALSE)</f>
        <v>2.5</v>
      </c>
      <c r="AE326" s="15">
        <f>VLOOKUP(AE$4,'Tüpoloogia tabel'!$C$1:$T$51,MATCH($A326,'Tüpoloogia tabel'!$C$1:$T$1,0),FALSE)</f>
        <v>2.2999999999999998</v>
      </c>
      <c r="AF326" s="15">
        <f>VLOOKUP(AF$4,'Tüpoloogia tabel'!$C$1:$T$51,MATCH($A326,'Tüpoloogia tabel'!$C$1:$T$1,0),FALSE)</f>
        <v>13.112499999999999</v>
      </c>
      <c r="AG326" s="15">
        <f>VLOOKUP(AG$4,'Tüpoloogia tabel'!$C$1:$T$51,MATCH($A326,'Tüpoloogia tabel'!$C$1:$T$1,0),FALSE)</f>
        <v>22.074999999999999</v>
      </c>
      <c r="AH326" s="15">
        <f>(VLOOKUP(AH$4,'Tüpoloogia tabel'!$C$1:$T$51,MATCH($A326,'Tüpoloogia tabel'!$C$1:$T$1,0),FALSE))*E326</f>
        <v>15</v>
      </c>
      <c r="AI326" s="15">
        <f>(VLOOKUP(AI$4,'Tüpoloogia tabel'!$C$1:$T$51,MATCH($A326,'Tüpoloogia tabel'!$C$1:$T$1,0),FALSE))*D326*E326</f>
        <v>26370</v>
      </c>
      <c r="AJ326" s="15">
        <f t="shared" si="413"/>
        <v>291.125</v>
      </c>
      <c r="AK326" s="15">
        <f>VLOOKUP(AK$4,'Tüpoloogia tabel'!$C$1:$T$51,MATCH($A326,'Tüpoloogia tabel'!$C$1:$T$1,0),FALSE)</f>
        <v>1</v>
      </c>
      <c r="AL326" s="15">
        <f>VLOOKUP(AL$4,'Tüpoloogia tabel'!$C$1:$T$51,MATCH($A326,'Tüpoloogia tabel'!$C$1:$T$1,0),FALSE)</f>
        <v>0.9</v>
      </c>
      <c r="AM326" s="15">
        <f>VLOOKUP(AM$4,'Tüpoloogia tabel'!$C$1:$T$51,MATCH($A326,'Tüpoloogia tabel'!$C$1:$T$1,0),FALSE)</f>
        <v>0.7</v>
      </c>
      <c r="AN326" s="15">
        <f>VLOOKUP(AN$4,'Tüpoloogia tabel'!$C$1:$T$51,MATCH($A326,'Tüpoloogia tabel'!$C$1:$T$1,0),FALSE)</f>
        <v>0.7</v>
      </c>
      <c r="AO326" s="15">
        <f>VLOOKUP(AO$4,'Tüpoloogia tabel'!$C$1:$T$51,MATCH($A326,'Tüpoloogia tabel'!$C$1:$T$1,0),FALSE)</f>
        <v>1</v>
      </c>
      <c r="AP326" s="15">
        <f>VLOOKUP(AP$4,'Tüpoloogia tabel'!$C$1:$T$51,MATCH($A326,'Tüpoloogia tabel'!$C$1:$T$1,0),FALSE)</f>
        <v>2</v>
      </c>
      <c r="AQ326" s="15">
        <f>VLOOKUP(AQ$4,'Tüpoloogia tabel'!$C$1:$T$51,MATCH($A326,'Tüpoloogia tabel'!$C$1:$T$1,0),FALSE)</f>
        <v>2.899999999999999</v>
      </c>
      <c r="AR326" s="16">
        <f>VLOOKUP(AR$4,'Tüpoloogia tabel'!$C$1:$T$51,MATCH($A326,'Tüpoloogia tabel'!$C$1:$T$1,0),FALSE)</f>
        <v>1.17</v>
      </c>
      <c r="AS326" s="16">
        <f>VLOOKUP(AS$4,'Tüpoloogia tabel'!$C$1:$T$51,MATCH($A326,'Tüpoloogia tabel'!$C$1:$T$1,0),FALSE)</f>
        <v>0.49</v>
      </c>
      <c r="AT326" s="16">
        <f>VLOOKUP(AT$4,'Tüpoloogia tabel'!$C$1:$T$51,MATCH($A326,'Tüpoloogia tabel'!$C$1:$T$1,0),FALSE)</f>
        <v>0.49</v>
      </c>
      <c r="AU326" s="16">
        <f>VLOOKUP(AU$4,'Tüpoloogia tabel'!$C$1:$T$51,MATCH($A326,'Tüpoloogia tabel'!$C$1:$T$1,0),FALSE)</f>
        <v>0.15</v>
      </c>
      <c r="AV326" s="16">
        <f>VLOOKUP(AV$4,'Tüpoloogia tabel'!$C$1:$T$51,MATCH($A326,'Tüpoloogia tabel'!$C$1:$T$1,0),FALSE)</f>
        <v>0.5</v>
      </c>
      <c r="AW326" s="16">
        <f>VLOOKUP(AW$4,'Tüpoloogia tabel'!$C$1:$T$51,MATCH($A326,'Tüpoloogia tabel'!$C$1:$T$1,0),FALSE)</f>
        <v>0.77</v>
      </c>
      <c r="AX326" s="16">
        <f>VLOOKUP(AX$4,'Tüpoloogia tabel'!$C$1:$T$51,MATCH($A326,'Tüpoloogia tabel'!$C$1:$T$1,0),FALSE)</f>
        <v>1.03</v>
      </c>
      <c r="AY326" s="16">
        <f>VLOOKUP(AY$4,'Tüpoloogia tabel'!$C$1:$T$51,MATCH($A326,'Tüpoloogia tabel'!$C$1:$T$1,0),FALSE)</f>
        <v>7.0000000000000007E-2</v>
      </c>
      <c r="AZ326" s="16">
        <f>VLOOKUP(AZ$4,'Tüpoloogia tabel'!$C$1:$T$51,MATCH($A326,'Tüpoloogia tabel'!$C$1:$T$1,0),FALSE)</f>
        <v>3.2</v>
      </c>
      <c r="BA326" s="232">
        <f>VLOOKUP(BA$4,'Tüpoloogia tabel'!$C$1:$T$51,MATCH($A326,'Tüpoloogia tabel'!$C$1:$T$1,0),FALSE)</f>
        <v>0.3</v>
      </c>
      <c r="BB326" s="232">
        <f>VLOOKUP(BB$4,'Tüpoloogia tabel'!$C$1:$T$51,MATCH($A326,'Tüpoloogia tabel'!$C$1:$T$1,0),FALSE)</f>
        <v>0.5</v>
      </c>
      <c r="BC326" s="232">
        <f>VLOOKUP(BC$4,'Tüpoloogia tabel'!$C$1:$T$51,MATCH($A326,'Tüpoloogia tabel'!$C$1:$T$1,0),FALSE)</f>
        <v>0.35</v>
      </c>
      <c r="BD326" s="232">
        <f>VLOOKUP(BD$4,'Tüpoloogia tabel'!$C$1:$T$51,MATCH($A326,'Tüpoloogia tabel'!$C$1:$T$1,0),FALSE)</f>
        <v>0.3</v>
      </c>
      <c r="BE326" s="232">
        <f>VLOOKUP(BE$4,'Tüpoloogia tabel'!$C$1:$T$51,MATCH($A326,'Tüpoloogia tabel'!$C$1:$T$1,0),FALSE)</f>
        <v>0.22000000000000008</v>
      </c>
      <c r="BF326" s="16">
        <f>VLOOKUP(BF$4,'Tüpoloogia tabel'!$C$1:$T$51,MATCH($A326,'Tüpoloogia tabel'!$C$1:$T$1,0),FALSE)</f>
        <v>1.8</v>
      </c>
      <c r="BG326" s="16">
        <f>VLOOKUP(BG$4,'Tüpoloogia tabel'!$C$1:$T$51,MATCH($A326,'Tüpoloogia tabel'!$C$1:$T$1,0),FALSE)</f>
        <v>2.2000000000000002</v>
      </c>
      <c r="BH326" s="16">
        <f>VLOOKUP(BH$4,'Tüpoloogia tabel'!$C$1:$T$51,MATCH($A326,'Tüpoloogia tabel'!$C$1:$T$1,0),FALSE)</f>
        <v>1.4600000000000004</v>
      </c>
      <c r="BI326" s="16">
        <f>VLOOKUP(BI$4,'Tüpoloogia tabel'!$C$1:$T$51,MATCH($A326,'Tüpoloogia tabel'!$C$1:$T$1,0),FALSE)</f>
        <v>1.5793333333333337</v>
      </c>
      <c r="BJ326" s="16">
        <f>VLOOKUP(BJ$4,'Tüpoloogia tabel'!$C$1:$T$51,MATCH($A326,'Tüpoloogia tabel'!$C$1:$T$1,0),FALSE)</f>
        <v>0.8</v>
      </c>
      <c r="BK326" s="16">
        <f>VLOOKUP(BK$4,'Tüpoloogia tabel'!$C$1:$T$51,MATCH($A326,'Tüpoloogia tabel'!$C$1:$T$1,0),FALSE)</f>
        <v>2.0649999999999999</v>
      </c>
      <c r="BL326" s="216">
        <f t="shared" si="445"/>
        <v>31657.855996402839</v>
      </c>
      <c r="BM326" s="1">
        <v>4</v>
      </c>
      <c r="BN326" s="1">
        <v>0</v>
      </c>
      <c r="BO326" s="1">
        <f t="shared" si="414"/>
        <v>60</v>
      </c>
      <c r="BP326" s="217">
        <f t="shared" si="415"/>
        <v>291.125</v>
      </c>
      <c r="BQ326" s="217">
        <f t="shared" ref="BQ326:BS326" si="448">BP326</f>
        <v>291.125</v>
      </c>
      <c r="BR326" s="217">
        <f t="shared" si="448"/>
        <v>291.125</v>
      </c>
      <c r="BS326" s="217">
        <f t="shared" si="448"/>
        <v>291.125</v>
      </c>
      <c r="BT326" s="217">
        <f t="shared" si="417"/>
        <v>1455.625</v>
      </c>
      <c r="BU326" s="217">
        <f t="shared" si="418"/>
        <v>7239.375</v>
      </c>
      <c r="BV326" s="217">
        <f t="shared" si="419"/>
        <v>7063.5262801548706</v>
      </c>
      <c r="BW326" s="217">
        <f t="shared" si="447"/>
        <v>9471.0055896108406</v>
      </c>
      <c r="BX326" s="216">
        <f t="shared" si="420"/>
        <v>3.052604444444444</v>
      </c>
      <c r="BY326" s="216">
        <f t="shared" si="421"/>
        <v>3681.440959999999</v>
      </c>
      <c r="BZ326" s="216">
        <f t="shared" si="422"/>
        <v>44810.302546013678</v>
      </c>
      <c r="CA326" s="216">
        <f t="shared" si="423"/>
        <v>35339.296956402839</v>
      </c>
      <c r="CB326" s="218">
        <f t="shared" si="424"/>
        <v>4.2081612989595891</v>
      </c>
    </row>
    <row r="327" spans="1:80" x14ac:dyDescent="0.25">
      <c r="A327" s="248" t="s">
        <v>478</v>
      </c>
      <c r="B327" s="231" t="s">
        <v>855</v>
      </c>
      <c r="C327" s="231" t="s">
        <v>463</v>
      </c>
      <c r="D327" s="249">
        <v>6</v>
      </c>
      <c r="E327" s="249">
        <v>7</v>
      </c>
      <c r="F327" s="250"/>
      <c r="G327" s="15">
        <f>(VLOOKUP(G$4,'Tüpoloogia tabel'!$C$1:$T$51,MATCH($A327,'Tüpoloogia tabel'!$C$1:$T$1,0),FALSE))*D327</f>
        <v>1758</v>
      </c>
      <c r="H327" s="15">
        <f>(VLOOKUP(H$4,'Tüpoloogia tabel'!$C$1:$T$51,MATCH($A327,'Tüpoloogia tabel'!$C$1:$T$1,0),FALSE))*D327*E327</f>
        <v>167.85416666666666</v>
      </c>
      <c r="I327" s="15">
        <f>(VLOOKUP(I$4,'Tüpoloogia tabel'!$C$1:$T$51,MATCH($A327,'Tüpoloogia tabel'!$C$1:$T$1,0),FALSE))*D327*E327</f>
        <v>556.0625</v>
      </c>
      <c r="J327" s="15">
        <f>(VLOOKUP(J$4,'Tüpoloogia tabel'!$C$1:$T$51,MATCH($A327,'Tüpoloogia tabel'!$C$1:$T$1,0),FALSE))*D327*E327</f>
        <v>11176.754166666668</v>
      </c>
      <c r="K327" s="15">
        <f>(VLOOKUP(K$4,'Tüpoloogia tabel'!$C$1:$T$51,MATCH($A327,'Tüpoloogia tabel'!$C$1:$T$1,0),FALSE))*D327*E327</f>
        <v>9797.4333333333343</v>
      </c>
      <c r="L327" s="244">
        <f>VLOOKUP(L$4,'Tüpoloogia tabel'!$C$1:$T$51,MATCH($A327,'Tüpoloogia tabel'!$C$1:$T$1,0),FALSE)</f>
        <v>0</v>
      </c>
      <c r="M327" s="228">
        <f>VLOOKUP(M$4,'Tüpoloogia tabel'!$C$1:$T$51,MATCH($A327,'Tüpoloogia tabel'!$C$1:$T$1,0),FALSE)</f>
        <v>87.5</v>
      </c>
      <c r="N327" s="228">
        <f>VLOOKUP(N$4,'Tüpoloogia tabel'!$C$1:$T$51,MATCH($A327,'Tüpoloogia tabel'!$C$1:$T$1,0),FALSE)</f>
        <v>100</v>
      </c>
      <c r="O327" s="245">
        <f>VLOOKUP(O$4,'Tüpoloogia tabel'!$C$1:$T$51,MATCH($A327,'Tüpoloogia tabel'!$C$1:$T$1,0),FALSE)</f>
        <v>0.22329988873785289</v>
      </c>
      <c r="P327" s="228">
        <f>VLOOKUP(P$4,'Tüpoloogia tabel'!$C$1:$T$51,MATCH($A327,'Tüpoloogia tabel'!$C$1:$T$1,0),FALSE)</f>
        <v>25</v>
      </c>
      <c r="Q327" s="335">
        <f t="shared" si="407"/>
        <v>32633.825000000001</v>
      </c>
      <c r="R327" s="336">
        <f t="shared" si="408"/>
        <v>25322.935508409442</v>
      </c>
      <c r="S327" s="14">
        <f t="shared" si="409"/>
        <v>1758</v>
      </c>
      <c r="T327" s="336">
        <f t="shared" si="410"/>
        <v>1758</v>
      </c>
      <c r="U327" s="4">
        <f t="shared" si="411"/>
        <v>23.760000000000005</v>
      </c>
      <c r="V327" s="337">
        <f t="shared" si="412"/>
        <v>7287.1294915905619</v>
      </c>
      <c r="W327" s="338">
        <f t="shared" si="444"/>
        <v>6.0734224696565553</v>
      </c>
      <c r="X327" s="228">
        <f>VLOOKUP(X$4,'Tüpoloogia tabel'!$C$1:$T$51,MATCH($A327,'Tüpoloogia tabel'!$C$1:$T$1,0),FALSE)</f>
        <v>182.375</v>
      </c>
      <c r="Y327" s="228">
        <f>VLOOKUP(Y$4,'Tüpoloogia tabel'!$C$1:$T$51,MATCH($A327,'Tüpoloogia tabel'!$C$1:$T$1,0),FALSE)</f>
        <v>131.25</v>
      </c>
      <c r="Z327" s="229">
        <f>VLOOKUP(Z$4,'Tüpoloogia tabel'!$C$1:$T$51,MATCH($A327,'Tüpoloogia tabel'!$C$1:$T$1,0),FALSE)</f>
        <v>27.5</v>
      </c>
      <c r="AA327" s="235"/>
      <c r="AB327" s="235"/>
      <c r="AC327" s="15">
        <f>VLOOKUP(AC$4,'Tüpoloogia tabel'!$C$1:$T$51,MATCH($A327,'Tüpoloogia tabel'!$C$1:$T$1,0),FALSE)</f>
        <v>3.0541666666666663</v>
      </c>
      <c r="AD327" s="15">
        <f>VLOOKUP(AD$4,'Tüpoloogia tabel'!$C$1:$T$51,MATCH($A327,'Tüpoloogia tabel'!$C$1:$T$1,0),FALSE)</f>
        <v>2.5</v>
      </c>
      <c r="AE327" s="15">
        <f>VLOOKUP(AE$4,'Tüpoloogia tabel'!$C$1:$T$51,MATCH($A327,'Tüpoloogia tabel'!$C$1:$T$1,0),FALSE)</f>
        <v>2.2999999999999998</v>
      </c>
      <c r="AF327" s="15">
        <f>VLOOKUP(AF$4,'Tüpoloogia tabel'!$C$1:$T$51,MATCH($A327,'Tüpoloogia tabel'!$C$1:$T$1,0),FALSE)</f>
        <v>13.112499999999999</v>
      </c>
      <c r="AG327" s="15">
        <f>VLOOKUP(AG$4,'Tüpoloogia tabel'!$C$1:$T$51,MATCH($A327,'Tüpoloogia tabel'!$C$1:$T$1,0),FALSE)</f>
        <v>22.074999999999999</v>
      </c>
      <c r="AH327" s="15">
        <f>(VLOOKUP(AH$4,'Tüpoloogia tabel'!$C$1:$T$51,MATCH($A327,'Tüpoloogia tabel'!$C$1:$T$1,0),FALSE))*E327</f>
        <v>17.5</v>
      </c>
      <c r="AI327" s="15">
        <f>(VLOOKUP(AI$4,'Tüpoloogia tabel'!$C$1:$T$51,MATCH($A327,'Tüpoloogia tabel'!$C$1:$T$1,0),FALSE))*D327*E327</f>
        <v>30765</v>
      </c>
      <c r="AJ327" s="15">
        <f t="shared" si="413"/>
        <v>291.125</v>
      </c>
      <c r="AK327" s="15">
        <f>VLOOKUP(AK$4,'Tüpoloogia tabel'!$C$1:$T$51,MATCH($A327,'Tüpoloogia tabel'!$C$1:$T$1,0),FALSE)</f>
        <v>1</v>
      </c>
      <c r="AL327" s="15">
        <f>VLOOKUP(AL$4,'Tüpoloogia tabel'!$C$1:$T$51,MATCH($A327,'Tüpoloogia tabel'!$C$1:$T$1,0),FALSE)</f>
        <v>0.9</v>
      </c>
      <c r="AM327" s="15">
        <f>VLOOKUP(AM$4,'Tüpoloogia tabel'!$C$1:$T$51,MATCH($A327,'Tüpoloogia tabel'!$C$1:$T$1,0),FALSE)</f>
        <v>0.7</v>
      </c>
      <c r="AN327" s="15">
        <f>VLOOKUP(AN$4,'Tüpoloogia tabel'!$C$1:$T$51,MATCH($A327,'Tüpoloogia tabel'!$C$1:$T$1,0),FALSE)</f>
        <v>0.7</v>
      </c>
      <c r="AO327" s="15">
        <f>VLOOKUP(AO$4,'Tüpoloogia tabel'!$C$1:$T$51,MATCH($A327,'Tüpoloogia tabel'!$C$1:$T$1,0),FALSE)</f>
        <v>1</v>
      </c>
      <c r="AP327" s="15">
        <f>VLOOKUP(AP$4,'Tüpoloogia tabel'!$C$1:$T$51,MATCH($A327,'Tüpoloogia tabel'!$C$1:$T$1,0),FALSE)</f>
        <v>2</v>
      </c>
      <c r="AQ327" s="15">
        <f>VLOOKUP(AQ$4,'Tüpoloogia tabel'!$C$1:$T$51,MATCH($A327,'Tüpoloogia tabel'!$C$1:$T$1,0),FALSE)</f>
        <v>2.899999999999999</v>
      </c>
      <c r="AR327" s="16">
        <f>VLOOKUP(AR$4,'Tüpoloogia tabel'!$C$1:$T$51,MATCH($A327,'Tüpoloogia tabel'!$C$1:$T$1,0),FALSE)</f>
        <v>1.17</v>
      </c>
      <c r="AS327" s="16">
        <f>VLOOKUP(AS$4,'Tüpoloogia tabel'!$C$1:$T$51,MATCH($A327,'Tüpoloogia tabel'!$C$1:$T$1,0),FALSE)</f>
        <v>0.49</v>
      </c>
      <c r="AT327" s="16">
        <f>VLOOKUP(AT$4,'Tüpoloogia tabel'!$C$1:$T$51,MATCH($A327,'Tüpoloogia tabel'!$C$1:$T$1,0),FALSE)</f>
        <v>0.49</v>
      </c>
      <c r="AU327" s="16">
        <f>VLOOKUP(AU$4,'Tüpoloogia tabel'!$C$1:$T$51,MATCH($A327,'Tüpoloogia tabel'!$C$1:$T$1,0),FALSE)</f>
        <v>0.15</v>
      </c>
      <c r="AV327" s="16">
        <f>VLOOKUP(AV$4,'Tüpoloogia tabel'!$C$1:$T$51,MATCH($A327,'Tüpoloogia tabel'!$C$1:$T$1,0),FALSE)</f>
        <v>0.5</v>
      </c>
      <c r="AW327" s="16">
        <f>VLOOKUP(AW$4,'Tüpoloogia tabel'!$C$1:$T$51,MATCH($A327,'Tüpoloogia tabel'!$C$1:$T$1,0),FALSE)</f>
        <v>0.77</v>
      </c>
      <c r="AX327" s="16">
        <f>VLOOKUP(AX$4,'Tüpoloogia tabel'!$C$1:$T$51,MATCH($A327,'Tüpoloogia tabel'!$C$1:$T$1,0),FALSE)</f>
        <v>1.03</v>
      </c>
      <c r="AY327" s="16">
        <f>VLOOKUP(AY$4,'Tüpoloogia tabel'!$C$1:$T$51,MATCH($A327,'Tüpoloogia tabel'!$C$1:$T$1,0),FALSE)</f>
        <v>7.0000000000000007E-2</v>
      </c>
      <c r="AZ327" s="16">
        <f>VLOOKUP(AZ$4,'Tüpoloogia tabel'!$C$1:$T$51,MATCH($A327,'Tüpoloogia tabel'!$C$1:$T$1,0),FALSE)</f>
        <v>3.2</v>
      </c>
      <c r="BA327" s="232">
        <f>VLOOKUP(BA$4,'Tüpoloogia tabel'!$C$1:$T$51,MATCH($A327,'Tüpoloogia tabel'!$C$1:$T$1,0),FALSE)</f>
        <v>0.3</v>
      </c>
      <c r="BB327" s="232">
        <f>VLOOKUP(BB$4,'Tüpoloogia tabel'!$C$1:$T$51,MATCH($A327,'Tüpoloogia tabel'!$C$1:$T$1,0),FALSE)</f>
        <v>0.5</v>
      </c>
      <c r="BC327" s="232">
        <f>VLOOKUP(BC$4,'Tüpoloogia tabel'!$C$1:$T$51,MATCH($A327,'Tüpoloogia tabel'!$C$1:$T$1,0),FALSE)</f>
        <v>0.35</v>
      </c>
      <c r="BD327" s="232">
        <f>VLOOKUP(BD$4,'Tüpoloogia tabel'!$C$1:$T$51,MATCH($A327,'Tüpoloogia tabel'!$C$1:$T$1,0),FALSE)</f>
        <v>0.3</v>
      </c>
      <c r="BE327" s="232">
        <f>VLOOKUP(BE$4,'Tüpoloogia tabel'!$C$1:$T$51,MATCH($A327,'Tüpoloogia tabel'!$C$1:$T$1,0),FALSE)</f>
        <v>0.22000000000000008</v>
      </c>
      <c r="BF327" s="16">
        <f>VLOOKUP(BF$4,'Tüpoloogia tabel'!$C$1:$T$51,MATCH($A327,'Tüpoloogia tabel'!$C$1:$T$1,0),FALSE)</f>
        <v>1.8</v>
      </c>
      <c r="BG327" s="16">
        <f>VLOOKUP(BG$4,'Tüpoloogia tabel'!$C$1:$T$51,MATCH($A327,'Tüpoloogia tabel'!$C$1:$T$1,0),FALSE)</f>
        <v>2.2000000000000002</v>
      </c>
      <c r="BH327" s="16">
        <f>VLOOKUP(BH$4,'Tüpoloogia tabel'!$C$1:$T$51,MATCH($A327,'Tüpoloogia tabel'!$C$1:$T$1,0),FALSE)</f>
        <v>1.4600000000000004</v>
      </c>
      <c r="BI327" s="16">
        <f>VLOOKUP(BI$4,'Tüpoloogia tabel'!$C$1:$T$51,MATCH($A327,'Tüpoloogia tabel'!$C$1:$T$1,0),FALSE)</f>
        <v>1.5793333333333337</v>
      </c>
      <c r="BJ327" s="16">
        <f>VLOOKUP(BJ$4,'Tüpoloogia tabel'!$C$1:$T$51,MATCH($A327,'Tüpoloogia tabel'!$C$1:$T$1,0),FALSE)</f>
        <v>0.8</v>
      </c>
      <c r="BK327" s="16">
        <f>VLOOKUP(BK$4,'Tüpoloogia tabel'!$C$1:$T$51,MATCH($A327,'Tüpoloogia tabel'!$C$1:$T$1,0),FALSE)</f>
        <v>2.0649999999999999</v>
      </c>
      <c r="BL327" s="216">
        <f t="shared" si="445"/>
        <v>42028.801542431509</v>
      </c>
      <c r="BM327" s="1">
        <v>4</v>
      </c>
      <c r="BN327" s="1">
        <v>0</v>
      </c>
      <c r="BO327" s="1">
        <f t="shared" si="414"/>
        <v>70</v>
      </c>
      <c r="BP327" s="217">
        <f t="shared" si="415"/>
        <v>291.125</v>
      </c>
      <c r="BQ327" s="217">
        <f t="shared" ref="BQ327:BS327" si="449">BP327</f>
        <v>291.125</v>
      </c>
      <c r="BR327" s="217">
        <f t="shared" si="449"/>
        <v>291.125</v>
      </c>
      <c r="BS327" s="217">
        <f t="shared" si="449"/>
        <v>291.125</v>
      </c>
      <c r="BT327" s="217">
        <f t="shared" si="417"/>
        <v>1746.75</v>
      </c>
      <c r="BU327" s="217">
        <f t="shared" si="418"/>
        <v>9836.09375</v>
      </c>
      <c r="BV327" s="217">
        <f t="shared" si="419"/>
        <v>9605.2387147230984</v>
      </c>
      <c r="BW327" s="217">
        <f t="shared" si="447"/>
        <v>12559.412022530618</v>
      </c>
      <c r="BX327" s="216">
        <f t="shared" si="420"/>
        <v>4.0760681481481491</v>
      </c>
      <c r="BY327" s="216">
        <f t="shared" si="421"/>
        <v>4915.7381866666674</v>
      </c>
      <c r="BZ327" s="216">
        <f t="shared" si="422"/>
        <v>59503.951751628796</v>
      </c>
      <c r="CA327" s="216">
        <f t="shared" si="423"/>
        <v>46944.539729098178</v>
      </c>
      <c r="CB327" s="218">
        <f t="shared" si="424"/>
        <v>4.7915140763837645</v>
      </c>
    </row>
    <row r="328" spans="1:80" x14ac:dyDescent="0.25">
      <c r="A328" s="248" t="s">
        <v>478</v>
      </c>
      <c r="B328" s="231" t="s">
        <v>856</v>
      </c>
      <c r="C328" s="231" t="s">
        <v>463</v>
      </c>
      <c r="D328" s="249">
        <v>6</v>
      </c>
      <c r="E328" s="249">
        <v>8</v>
      </c>
      <c r="F328" s="250"/>
      <c r="G328" s="15">
        <f>(VLOOKUP(G$4,'Tüpoloogia tabel'!$C$1:$T$51,MATCH($A328,'Tüpoloogia tabel'!$C$1:$T$1,0),FALSE))*D328</f>
        <v>1758</v>
      </c>
      <c r="H328" s="15">
        <f>(VLOOKUP(H$4,'Tüpoloogia tabel'!$C$1:$T$51,MATCH($A328,'Tüpoloogia tabel'!$C$1:$T$1,0),FALSE))*D328*E328</f>
        <v>191.83333333333331</v>
      </c>
      <c r="I328" s="15">
        <f>(VLOOKUP(I$4,'Tüpoloogia tabel'!$C$1:$T$51,MATCH($A328,'Tüpoloogia tabel'!$C$1:$T$1,0),FALSE))*D328*E328</f>
        <v>635.5</v>
      </c>
      <c r="J328" s="15">
        <f>(VLOOKUP(J$4,'Tüpoloogia tabel'!$C$1:$T$51,MATCH($A328,'Tüpoloogia tabel'!$C$1:$T$1,0),FALSE))*D328*E328</f>
        <v>12773.433333333334</v>
      </c>
      <c r="K328" s="15">
        <f>(VLOOKUP(K$4,'Tüpoloogia tabel'!$C$1:$T$51,MATCH($A328,'Tüpoloogia tabel'!$C$1:$T$1,0),FALSE))*D328*E328</f>
        <v>11197.066666666668</v>
      </c>
      <c r="L328" s="244">
        <f>VLOOKUP(L$4,'Tüpoloogia tabel'!$C$1:$T$51,MATCH($A328,'Tüpoloogia tabel'!$C$1:$T$1,0),FALSE)</f>
        <v>0</v>
      </c>
      <c r="M328" s="228">
        <f>VLOOKUP(M$4,'Tüpoloogia tabel'!$C$1:$T$51,MATCH($A328,'Tüpoloogia tabel'!$C$1:$T$1,0),FALSE)</f>
        <v>87.5</v>
      </c>
      <c r="N328" s="228">
        <f>VLOOKUP(N$4,'Tüpoloogia tabel'!$C$1:$T$51,MATCH($A328,'Tüpoloogia tabel'!$C$1:$T$1,0),FALSE)</f>
        <v>100</v>
      </c>
      <c r="O328" s="245">
        <f>VLOOKUP(O$4,'Tüpoloogia tabel'!$C$1:$T$51,MATCH($A328,'Tüpoloogia tabel'!$C$1:$T$1,0),FALSE)</f>
        <v>0.22329988873785289</v>
      </c>
      <c r="P328" s="228">
        <f>VLOOKUP(P$4,'Tüpoloogia tabel'!$C$1:$T$51,MATCH($A328,'Tüpoloogia tabel'!$C$1:$T$1,0),FALSE)</f>
        <v>25</v>
      </c>
      <c r="Q328" s="335">
        <f t="shared" si="407"/>
        <v>42593.8</v>
      </c>
      <c r="R328" s="336">
        <f t="shared" si="408"/>
        <v>33058.849199077638</v>
      </c>
      <c r="S328" s="14">
        <f t="shared" si="409"/>
        <v>1758</v>
      </c>
      <c r="T328" s="336">
        <f t="shared" si="410"/>
        <v>1758</v>
      </c>
      <c r="U328" s="4">
        <f t="shared" si="411"/>
        <v>23.760000000000005</v>
      </c>
      <c r="V328" s="337">
        <f t="shared" si="412"/>
        <v>9511.1908009223589</v>
      </c>
      <c r="W328" s="338">
        <f t="shared" si="444"/>
        <v>6.8244653131508857</v>
      </c>
      <c r="X328" s="228">
        <f>VLOOKUP(X$4,'Tüpoloogia tabel'!$C$1:$T$51,MATCH($A328,'Tüpoloogia tabel'!$C$1:$T$1,0),FALSE)</f>
        <v>182.375</v>
      </c>
      <c r="Y328" s="228">
        <f>VLOOKUP(Y$4,'Tüpoloogia tabel'!$C$1:$T$51,MATCH($A328,'Tüpoloogia tabel'!$C$1:$T$1,0),FALSE)</f>
        <v>131.25</v>
      </c>
      <c r="Z328" s="229">
        <f>VLOOKUP(Z$4,'Tüpoloogia tabel'!$C$1:$T$51,MATCH($A328,'Tüpoloogia tabel'!$C$1:$T$1,0),FALSE)</f>
        <v>27.5</v>
      </c>
      <c r="AA328" s="235"/>
      <c r="AB328" s="235"/>
      <c r="AC328" s="15">
        <f>VLOOKUP(AC$4,'Tüpoloogia tabel'!$C$1:$T$51,MATCH($A328,'Tüpoloogia tabel'!$C$1:$T$1,0),FALSE)</f>
        <v>3.0541666666666663</v>
      </c>
      <c r="AD328" s="15">
        <f>VLOOKUP(AD$4,'Tüpoloogia tabel'!$C$1:$T$51,MATCH($A328,'Tüpoloogia tabel'!$C$1:$T$1,0),FALSE)</f>
        <v>2.5</v>
      </c>
      <c r="AE328" s="15">
        <f>VLOOKUP(AE$4,'Tüpoloogia tabel'!$C$1:$T$51,MATCH($A328,'Tüpoloogia tabel'!$C$1:$T$1,0),FALSE)</f>
        <v>2.2999999999999998</v>
      </c>
      <c r="AF328" s="15">
        <f>VLOOKUP(AF$4,'Tüpoloogia tabel'!$C$1:$T$51,MATCH($A328,'Tüpoloogia tabel'!$C$1:$T$1,0),FALSE)</f>
        <v>13.112499999999999</v>
      </c>
      <c r="AG328" s="15">
        <f>VLOOKUP(AG$4,'Tüpoloogia tabel'!$C$1:$T$51,MATCH($A328,'Tüpoloogia tabel'!$C$1:$T$1,0),FALSE)</f>
        <v>22.074999999999999</v>
      </c>
      <c r="AH328" s="15">
        <f>(VLOOKUP(AH$4,'Tüpoloogia tabel'!$C$1:$T$51,MATCH($A328,'Tüpoloogia tabel'!$C$1:$T$1,0),FALSE))*E328</f>
        <v>20</v>
      </c>
      <c r="AI328" s="15">
        <f>(VLOOKUP(AI$4,'Tüpoloogia tabel'!$C$1:$T$51,MATCH($A328,'Tüpoloogia tabel'!$C$1:$T$1,0),FALSE))*D328*E328</f>
        <v>35160</v>
      </c>
      <c r="AJ328" s="15">
        <f t="shared" si="413"/>
        <v>291.125</v>
      </c>
      <c r="AK328" s="15">
        <f>VLOOKUP(AK$4,'Tüpoloogia tabel'!$C$1:$T$51,MATCH($A328,'Tüpoloogia tabel'!$C$1:$T$1,0),FALSE)</f>
        <v>1</v>
      </c>
      <c r="AL328" s="15">
        <f>VLOOKUP(AL$4,'Tüpoloogia tabel'!$C$1:$T$51,MATCH($A328,'Tüpoloogia tabel'!$C$1:$T$1,0),FALSE)</f>
        <v>0.9</v>
      </c>
      <c r="AM328" s="15">
        <f>VLOOKUP(AM$4,'Tüpoloogia tabel'!$C$1:$T$51,MATCH($A328,'Tüpoloogia tabel'!$C$1:$T$1,0),FALSE)</f>
        <v>0.7</v>
      </c>
      <c r="AN328" s="15">
        <f>VLOOKUP(AN$4,'Tüpoloogia tabel'!$C$1:$T$51,MATCH($A328,'Tüpoloogia tabel'!$C$1:$T$1,0),FALSE)</f>
        <v>0.7</v>
      </c>
      <c r="AO328" s="15">
        <f>VLOOKUP(AO$4,'Tüpoloogia tabel'!$C$1:$T$51,MATCH($A328,'Tüpoloogia tabel'!$C$1:$T$1,0),FALSE)</f>
        <v>1</v>
      </c>
      <c r="AP328" s="15">
        <f>VLOOKUP(AP$4,'Tüpoloogia tabel'!$C$1:$T$51,MATCH($A328,'Tüpoloogia tabel'!$C$1:$T$1,0),FALSE)</f>
        <v>2</v>
      </c>
      <c r="AQ328" s="15">
        <f>VLOOKUP(AQ$4,'Tüpoloogia tabel'!$C$1:$T$51,MATCH($A328,'Tüpoloogia tabel'!$C$1:$T$1,0),FALSE)</f>
        <v>2.899999999999999</v>
      </c>
      <c r="AR328" s="16">
        <f>VLOOKUP(AR$4,'Tüpoloogia tabel'!$C$1:$T$51,MATCH($A328,'Tüpoloogia tabel'!$C$1:$T$1,0),FALSE)</f>
        <v>1.17</v>
      </c>
      <c r="AS328" s="16">
        <f>VLOOKUP(AS$4,'Tüpoloogia tabel'!$C$1:$T$51,MATCH($A328,'Tüpoloogia tabel'!$C$1:$T$1,0),FALSE)</f>
        <v>0.49</v>
      </c>
      <c r="AT328" s="16">
        <f>VLOOKUP(AT$4,'Tüpoloogia tabel'!$C$1:$T$51,MATCH($A328,'Tüpoloogia tabel'!$C$1:$T$1,0),FALSE)</f>
        <v>0.49</v>
      </c>
      <c r="AU328" s="16">
        <f>VLOOKUP(AU$4,'Tüpoloogia tabel'!$C$1:$T$51,MATCH($A328,'Tüpoloogia tabel'!$C$1:$T$1,0),FALSE)</f>
        <v>0.15</v>
      </c>
      <c r="AV328" s="16">
        <f>VLOOKUP(AV$4,'Tüpoloogia tabel'!$C$1:$T$51,MATCH($A328,'Tüpoloogia tabel'!$C$1:$T$1,0),FALSE)</f>
        <v>0.5</v>
      </c>
      <c r="AW328" s="16">
        <f>VLOOKUP(AW$4,'Tüpoloogia tabel'!$C$1:$T$51,MATCH($A328,'Tüpoloogia tabel'!$C$1:$T$1,0),FALSE)</f>
        <v>0.77</v>
      </c>
      <c r="AX328" s="16">
        <f>VLOOKUP(AX$4,'Tüpoloogia tabel'!$C$1:$T$51,MATCH($A328,'Tüpoloogia tabel'!$C$1:$T$1,0),FALSE)</f>
        <v>1.03</v>
      </c>
      <c r="AY328" s="16">
        <f>VLOOKUP(AY$4,'Tüpoloogia tabel'!$C$1:$T$51,MATCH($A328,'Tüpoloogia tabel'!$C$1:$T$1,0),FALSE)</f>
        <v>7.0000000000000007E-2</v>
      </c>
      <c r="AZ328" s="16">
        <f>VLOOKUP(AZ$4,'Tüpoloogia tabel'!$C$1:$T$51,MATCH($A328,'Tüpoloogia tabel'!$C$1:$T$1,0),FALSE)</f>
        <v>3.2</v>
      </c>
      <c r="BA328" s="232">
        <f>VLOOKUP(BA$4,'Tüpoloogia tabel'!$C$1:$T$51,MATCH($A328,'Tüpoloogia tabel'!$C$1:$T$1,0),FALSE)</f>
        <v>0.3</v>
      </c>
      <c r="BB328" s="232">
        <f>VLOOKUP(BB$4,'Tüpoloogia tabel'!$C$1:$T$51,MATCH($A328,'Tüpoloogia tabel'!$C$1:$T$1,0),FALSE)</f>
        <v>0.5</v>
      </c>
      <c r="BC328" s="232">
        <f>VLOOKUP(BC$4,'Tüpoloogia tabel'!$C$1:$T$51,MATCH($A328,'Tüpoloogia tabel'!$C$1:$T$1,0),FALSE)</f>
        <v>0.35</v>
      </c>
      <c r="BD328" s="232">
        <f>VLOOKUP(BD$4,'Tüpoloogia tabel'!$C$1:$T$51,MATCH($A328,'Tüpoloogia tabel'!$C$1:$T$1,0),FALSE)</f>
        <v>0.3</v>
      </c>
      <c r="BE328" s="232">
        <f>VLOOKUP(BE$4,'Tüpoloogia tabel'!$C$1:$T$51,MATCH($A328,'Tüpoloogia tabel'!$C$1:$T$1,0),FALSE)</f>
        <v>0.22000000000000008</v>
      </c>
      <c r="BF328" s="16">
        <f>VLOOKUP(BF$4,'Tüpoloogia tabel'!$C$1:$T$51,MATCH($A328,'Tüpoloogia tabel'!$C$1:$T$1,0),FALSE)</f>
        <v>1.8</v>
      </c>
      <c r="BG328" s="16">
        <f>VLOOKUP(BG$4,'Tüpoloogia tabel'!$C$1:$T$51,MATCH($A328,'Tüpoloogia tabel'!$C$1:$T$1,0),FALSE)</f>
        <v>2.2000000000000002</v>
      </c>
      <c r="BH328" s="16">
        <f>VLOOKUP(BH$4,'Tüpoloogia tabel'!$C$1:$T$51,MATCH($A328,'Tüpoloogia tabel'!$C$1:$T$1,0),FALSE)</f>
        <v>1.4600000000000004</v>
      </c>
      <c r="BI328" s="16">
        <f>VLOOKUP(BI$4,'Tüpoloogia tabel'!$C$1:$T$51,MATCH($A328,'Tüpoloogia tabel'!$C$1:$T$1,0),FALSE)</f>
        <v>1.5793333333333337</v>
      </c>
      <c r="BJ328" s="16">
        <f>VLOOKUP(BJ$4,'Tüpoloogia tabel'!$C$1:$T$51,MATCH($A328,'Tüpoloogia tabel'!$C$1:$T$1,0),FALSE)</f>
        <v>0.8</v>
      </c>
      <c r="BK328" s="16">
        <f>VLOOKUP(BK$4,'Tüpoloogia tabel'!$C$1:$T$51,MATCH($A328,'Tüpoloogia tabel'!$C$1:$T$1,0),FALSE)</f>
        <v>2.0649999999999999</v>
      </c>
      <c r="BL328" s="216">
        <f t="shared" si="445"/>
        <v>53990.431720830107</v>
      </c>
      <c r="BM328" s="1">
        <v>4</v>
      </c>
      <c r="BN328" s="1">
        <v>0</v>
      </c>
      <c r="BO328" s="1">
        <f t="shared" si="414"/>
        <v>80</v>
      </c>
      <c r="BP328" s="217">
        <f t="shared" si="415"/>
        <v>291.125</v>
      </c>
      <c r="BQ328" s="217">
        <f t="shared" ref="BQ328:BS328" si="450">BP328</f>
        <v>291.125</v>
      </c>
      <c r="BR328" s="217">
        <f t="shared" si="450"/>
        <v>291.125</v>
      </c>
      <c r="BS328" s="217">
        <f t="shared" si="450"/>
        <v>291.125</v>
      </c>
      <c r="BT328" s="217">
        <f t="shared" si="417"/>
        <v>2037.875</v>
      </c>
      <c r="BU328" s="217">
        <f t="shared" si="418"/>
        <v>12830</v>
      </c>
      <c r="BV328" s="217">
        <f t="shared" si="419"/>
        <v>12536.796307732015</v>
      </c>
      <c r="BW328" s="217">
        <f t="shared" si="447"/>
        <v>16084.210741541241</v>
      </c>
      <c r="BX328" s="216">
        <f t="shared" si="420"/>
        <v>5.2565096296296288</v>
      </c>
      <c r="BY328" s="216">
        <f t="shared" si="421"/>
        <v>6339.3506133333321</v>
      </c>
      <c r="BZ328" s="216">
        <f t="shared" si="422"/>
        <v>76413.993075704682</v>
      </c>
      <c r="CA328" s="216">
        <f t="shared" si="423"/>
        <v>60329.782334163436</v>
      </c>
      <c r="CB328" s="218">
        <f t="shared" si="424"/>
        <v>5.3879988509636538</v>
      </c>
    </row>
    <row r="329" spans="1:80" x14ac:dyDescent="0.25">
      <c r="A329" s="248" t="s">
        <v>478</v>
      </c>
      <c r="B329" s="231" t="s">
        <v>857</v>
      </c>
      <c r="C329" s="231" t="s">
        <v>463</v>
      </c>
      <c r="D329" s="249">
        <v>6</v>
      </c>
      <c r="E329" s="249">
        <v>9</v>
      </c>
      <c r="F329" s="250"/>
      <c r="G329" s="15">
        <f>(VLOOKUP(G$4,'Tüpoloogia tabel'!$C$1:$T$51,MATCH($A329,'Tüpoloogia tabel'!$C$1:$T$1,0),FALSE))*D329</f>
        <v>1758</v>
      </c>
      <c r="H329" s="15">
        <f>(VLOOKUP(H$4,'Tüpoloogia tabel'!$C$1:$T$51,MATCH($A329,'Tüpoloogia tabel'!$C$1:$T$1,0),FALSE))*D329*E329</f>
        <v>215.81249999999997</v>
      </c>
      <c r="I329" s="15">
        <f>(VLOOKUP(I$4,'Tüpoloogia tabel'!$C$1:$T$51,MATCH($A329,'Tüpoloogia tabel'!$C$1:$T$1,0),FALSE))*D329*E329</f>
        <v>714.9375</v>
      </c>
      <c r="J329" s="15">
        <f>(VLOOKUP(J$4,'Tüpoloogia tabel'!$C$1:$T$51,MATCH($A329,'Tüpoloogia tabel'!$C$1:$T$1,0),FALSE))*D329*E329</f>
        <v>14370.112500000001</v>
      </c>
      <c r="K329" s="15">
        <f>(VLOOKUP(K$4,'Tüpoloogia tabel'!$C$1:$T$51,MATCH($A329,'Tüpoloogia tabel'!$C$1:$T$1,0),FALSE))*D329*E329</f>
        <v>12596.7</v>
      </c>
      <c r="L329" s="244">
        <f>VLOOKUP(L$4,'Tüpoloogia tabel'!$C$1:$T$51,MATCH($A329,'Tüpoloogia tabel'!$C$1:$T$1,0),FALSE)</f>
        <v>0</v>
      </c>
      <c r="M329" s="228">
        <f>VLOOKUP(M$4,'Tüpoloogia tabel'!$C$1:$T$51,MATCH($A329,'Tüpoloogia tabel'!$C$1:$T$1,0),FALSE)</f>
        <v>87.5</v>
      </c>
      <c r="N329" s="228">
        <f>VLOOKUP(N$4,'Tüpoloogia tabel'!$C$1:$T$51,MATCH($A329,'Tüpoloogia tabel'!$C$1:$T$1,0),FALSE)</f>
        <v>100</v>
      </c>
      <c r="O329" s="245">
        <f>VLOOKUP(O$4,'Tüpoloogia tabel'!$C$1:$T$51,MATCH($A329,'Tüpoloogia tabel'!$C$1:$T$1,0),FALSE)</f>
        <v>0.22329988873785289</v>
      </c>
      <c r="P329" s="228">
        <f>VLOOKUP(P$4,'Tüpoloogia tabel'!$C$1:$T$51,MATCH($A329,'Tüpoloogia tabel'!$C$1:$T$1,0),FALSE)</f>
        <v>25</v>
      </c>
      <c r="Q329" s="335">
        <f t="shared" si="407"/>
        <v>53878.274999999994</v>
      </c>
      <c r="R329" s="336">
        <f t="shared" si="408"/>
        <v>41823.50218711255</v>
      </c>
      <c r="S329" s="14">
        <f t="shared" si="409"/>
        <v>1758</v>
      </c>
      <c r="T329" s="336">
        <f t="shared" si="410"/>
        <v>1758</v>
      </c>
      <c r="U329" s="4">
        <f t="shared" si="411"/>
        <v>23.760000000000005</v>
      </c>
      <c r="V329" s="337">
        <f t="shared" si="412"/>
        <v>12031.01281288744</v>
      </c>
      <c r="W329" s="338">
        <f t="shared" si="444"/>
        <v>7.5845599655656937</v>
      </c>
      <c r="X329" s="228">
        <f>VLOOKUP(X$4,'Tüpoloogia tabel'!$C$1:$T$51,MATCH($A329,'Tüpoloogia tabel'!$C$1:$T$1,0),FALSE)</f>
        <v>182.375</v>
      </c>
      <c r="Y329" s="228">
        <f>VLOOKUP(Y$4,'Tüpoloogia tabel'!$C$1:$T$51,MATCH($A329,'Tüpoloogia tabel'!$C$1:$T$1,0),FALSE)</f>
        <v>131.25</v>
      </c>
      <c r="Z329" s="229">
        <f>VLOOKUP(Z$4,'Tüpoloogia tabel'!$C$1:$T$51,MATCH($A329,'Tüpoloogia tabel'!$C$1:$T$1,0),FALSE)</f>
        <v>27.5</v>
      </c>
      <c r="AA329" s="235"/>
      <c r="AB329" s="235"/>
      <c r="AC329" s="15">
        <f>VLOOKUP(AC$4,'Tüpoloogia tabel'!$C$1:$T$51,MATCH($A329,'Tüpoloogia tabel'!$C$1:$T$1,0),FALSE)</f>
        <v>3.0541666666666663</v>
      </c>
      <c r="AD329" s="15">
        <f>VLOOKUP(AD$4,'Tüpoloogia tabel'!$C$1:$T$51,MATCH($A329,'Tüpoloogia tabel'!$C$1:$T$1,0),FALSE)</f>
        <v>2.5</v>
      </c>
      <c r="AE329" s="15">
        <f>VLOOKUP(AE$4,'Tüpoloogia tabel'!$C$1:$T$51,MATCH($A329,'Tüpoloogia tabel'!$C$1:$T$1,0),FALSE)</f>
        <v>2.2999999999999998</v>
      </c>
      <c r="AF329" s="15">
        <f>VLOOKUP(AF$4,'Tüpoloogia tabel'!$C$1:$T$51,MATCH($A329,'Tüpoloogia tabel'!$C$1:$T$1,0),FALSE)</f>
        <v>13.112499999999999</v>
      </c>
      <c r="AG329" s="15">
        <f>VLOOKUP(AG$4,'Tüpoloogia tabel'!$C$1:$T$51,MATCH($A329,'Tüpoloogia tabel'!$C$1:$T$1,0),FALSE)</f>
        <v>22.074999999999999</v>
      </c>
      <c r="AH329" s="15">
        <f>(VLOOKUP(AH$4,'Tüpoloogia tabel'!$C$1:$T$51,MATCH($A329,'Tüpoloogia tabel'!$C$1:$T$1,0),FALSE))*E329</f>
        <v>22.5</v>
      </c>
      <c r="AI329" s="15">
        <f>(VLOOKUP(AI$4,'Tüpoloogia tabel'!$C$1:$T$51,MATCH($A329,'Tüpoloogia tabel'!$C$1:$T$1,0),FALSE))*D329*E329</f>
        <v>39555</v>
      </c>
      <c r="AJ329" s="15">
        <f t="shared" si="413"/>
        <v>291.125</v>
      </c>
      <c r="AK329" s="15">
        <f>VLOOKUP(AK$4,'Tüpoloogia tabel'!$C$1:$T$51,MATCH($A329,'Tüpoloogia tabel'!$C$1:$T$1,0),FALSE)</f>
        <v>1</v>
      </c>
      <c r="AL329" s="15">
        <f>VLOOKUP(AL$4,'Tüpoloogia tabel'!$C$1:$T$51,MATCH($A329,'Tüpoloogia tabel'!$C$1:$T$1,0),FALSE)</f>
        <v>0.9</v>
      </c>
      <c r="AM329" s="15">
        <f>VLOOKUP(AM$4,'Tüpoloogia tabel'!$C$1:$T$51,MATCH($A329,'Tüpoloogia tabel'!$C$1:$T$1,0),FALSE)</f>
        <v>0.7</v>
      </c>
      <c r="AN329" s="15">
        <f>VLOOKUP(AN$4,'Tüpoloogia tabel'!$C$1:$T$51,MATCH($A329,'Tüpoloogia tabel'!$C$1:$T$1,0),FALSE)</f>
        <v>0.7</v>
      </c>
      <c r="AO329" s="15">
        <f>VLOOKUP(AO$4,'Tüpoloogia tabel'!$C$1:$T$51,MATCH($A329,'Tüpoloogia tabel'!$C$1:$T$1,0),FALSE)</f>
        <v>1</v>
      </c>
      <c r="AP329" s="15">
        <f>VLOOKUP(AP$4,'Tüpoloogia tabel'!$C$1:$T$51,MATCH($A329,'Tüpoloogia tabel'!$C$1:$T$1,0),FALSE)</f>
        <v>2</v>
      </c>
      <c r="AQ329" s="15">
        <f>VLOOKUP(AQ$4,'Tüpoloogia tabel'!$C$1:$T$51,MATCH($A329,'Tüpoloogia tabel'!$C$1:$T$1,0),FALSE)</f>
        <v>2.899999999999999</v>
      </c>
      <c r="AR329" s="16">
        <f>VLOOKUP(AR$4,'Tüpoloogia tabel'!$C$1:$T$51,MATCH($A329,'Tüpoloogia tabel'!$C$1:$T$1,0),FALSE)</f>
        <v>1.17</v>
      </c>
      <c r="AS329" s="16">
        <f>VLOOKUP(AS$4,'Tüpoloogia tabel'!$C$1:$T$51,MATCH($A329,'Tüpoloogia tabel'!$C$1:$T$1,0),FALSE)</f>
        <v>0.49</v>
      </c>
      <c r="AT329" s="16">
        <f>VLOOKUP(AT$4,'Tüpoloogia tabel'!$C$1:$T$51,MATCH($A329,'Tüpoloogia tabel'!$C$1:$T$1,0),FALSE)</f>
        <v>0.49</v>
      </c>
      <c r="AU329" s="16">
        <f>VLOOKUP(AU$4,'Tüpoloogia tabel'!$C$1:$T$51,MATCH($A329,'Tüpoloogia tabel'!$C$1:$T$1,0),FALSE)</f>
        <v>0.15</v>
      </c>
      <c r="AV329" s="16">
        <f>VLOOKUP(AV$4,'Tüpoloogia tabel'!$C$1:$T$51,MATCH($A329,'Tüpoloogia tabel'!$C$1:$T$1,0),FALSE)</f>
        <v>0.5</v>
      </c>
      <c r="AW329" s="16">
        <f>VLOOKUP(AW$4,'Tüpoloogia tabel'!$C$1:$T$51,MATCH($A329,'Tüpoloogia tabel'!$C$1:$T$1,0),FALSE)</f>
        <v>0.77</v>
      </c>
      <c r="AX329" s="16">
        <f>VLOOKUP(AX$4,'Tüpoloogia tabel'!$C$1:$T$51,MATCH($A329,'Tüpoloogia tabel'!$C$1:$T$1,0),FALSE)</f>
        <v>1.03</v>
      </c>
      <c r="AY329" s="16">
        <f>VLOOKUP(AY$4,'Tüpoloogia tabel'!$C$1:$T$51,MATCH($A329,'Tüpoloogia tabel'!$C$1:$T$1,0),FALSE)</f>
        <v>7.0000000000000007E-2</v>
      </c>
      <c r="AZ329" s="16">
        <f>VLOOKUP(AZ$4,'Tüpoloogia tabel'!$C$1:$T$51,MATCH($A329,'Tüpoloogia tabel'!$C$1:$T$1,0),FALSE)</f>
        <v>3.2</v>
      </c>
      <c r="BA329" s="232">
        <f>VLOOKUP(BA$4,'Tüpoloogia tabel'!$C$1:$T$51,MATCH($A329,'Tüpoloogia tabel'!$C$1:$T$1,0),FALSE)</f>
        <v>0.3</v>
      </c>
      <c r="BB329" s="232">
        <f>VLOOKUP(BB$4,'Tüpoloogia tabel'!$C$1:$T$51,MATCH($A329,'Tüpoloogia tabel'!$C$1:$T$1,0),FALSE)</f>
        <v>0.5</v>
      </c>
      <c r="BC329" s="232">
        <f>VLOOKUP(BC$4,'Tüpoloogia tabel'!$C$1:$T$51,MATCH($A329,'Tüpoloogia tabel'!$C$1:$T$1,0),FALSE)</f>
        <v>0.35</v>
      </c>
      <c r="BD329" s="232">
        <f>VLOOKUP(BD$4,'Tüpoloogia tabel'!$C$1:$T$51,MATCH($A329,'Tüpoloogia tabel'!$C$1:$T$1,0),FALSE)</f>
        <v>0.3</v>
      </c>
      <c r="BE329" s="232">
        <f>VLOOKUP(BE$4,'Tüpoloogia tabel'!$C$1:$T$51,MATCH($A329,'Tüpoloogia tabel'!$C$1:$T$1,0),FALSE)</f>
        <v>0.22000000000000008</v>
      </c>
      <c r="BF329" s="16">
        <f>VLOOKUP(BF$4,'Tüpoloogia tabel'!$C$1:$T$51,MATCH($A329,'Tüpoloogia tabel'!$C$1:$T$1,0),FALSE)</f>
        <v>1.8</v>
      </c>
      <c r="BG329" s="16">
        <f>VLOOKUP(BG$4,'Tüpoloogia tabel'!$C$1:$T$51,MATCH($A329,'Tüpoloogia tabel'!$C$1:$T$1,0),FALSE)</f>
        <v>2.2000000000000002</v>
      </c>
      <c r="BH329" s="16">
        <f>VLOOKUP(BH$4,'Tüpoloogia tabel'!$C$1:$T$51,MATCH($A329,'Tüpoloogia tabel'!$C$1:$T$1,0),FALSE)</f>
        <v>1.4600000000000004</v>
      </c>
      <c r="BI329" s="16">
        <f>VLOOKUP(BI$4,'Tüpoloogia tabel'!$C$1:$T$51,MATCH($A329,'Tüpoloogia tabel'!$C$1:$T$1,0),FALSE)</f>
        <v>1.5793333333333337</v>
      </c>
      <c r="BJ329" s="16">
        <f>VLOOKUP(BJ$4,'Tüpoloogia tabel'!$C$1:$T$51,MATCH($A329,'Tüpoloogia tabel'!$C$1:$T$1,0),FALSE)</f>
        <v>0.8</v>
      </c>
      <c r="BK329" s="16">
        <f>VLOOKUP(BK$4,'Tüpoloogia tabel'!$C$1:$T$51,MATCH($A329,'Tüpoloogia tabel'!$C$1:$T$1,0),FALSE)</f>
        <v>2.0649999999999999</v>
      </c>
      <c r="BL329" s="216">
        <f t="shared" si="445"/>
        <v>67542.746531598677</v>
      </c>
      <c r="BM329" s="1">
        <v>4</v>
      </c>
      <c r="BN329" s="1">
        <v>0</v>
      </c>
      <c r="BO329" s="1">
        <f t="shared" si="414"/>
        <v>90</v>
      </c>
      <c r="BP329" s="217">
        <f t="shared" si="415"/>
        <v>291.125</v>
      </c>
      <c r="BQ329" s="217">
        <f t="shared" ref="BQ329:BS329" si="451">BP329</f>
        <v>291.125</v>
      </c>
      <c r="BR329" s="217">
        <f t="shared" si="451"/>
        <v>291.125</v>
      </c>
      <c r="BS329" s="217">
        <f t="shared" si="451"/>
        <v>291.125</v>
      </c>
      <c r="BT329" s="217">
        <f t="shared" si="417"/>
        <v>2329</v>
      </c>
      <c r="BU329" s="217">
        <f t="shared" si="418"/>
        <v>16221.09375</v>
      </c>
      <c r="BV329" s="217">
        <f t="shared" si="419"/>
        <v>15858.199059181619</v>
      </c>
      <c r="BW329" s="217">
        <f t="shared" si="447"/>
        <v>20045.401746642714</v>
      </c>
      <c r="BX329" s="216">
        <f t="shared" si="420"/>
        <v>6.593928888888887</v>
      </c>
      <c r="BY329" s="216">
        <f t="shared" si="421"/>
        <v>7952.2782399999978</v>
      </c>
      <c r="BZ329" s="216">
        <f t="shared" si="422"/>
        <v>95540.42651824138</v>
      </c>
      <c r="CA329" s="216">
        <f t="shared" si="423"/>
        <v>75495.024771598677</v>
      </c>
      <c r="CB329" s="218">
        <f t="shared" si="424"/>
        <v>5.9932382903140242</v>
      </c>
    </row>
    <row r="330" spans="1:80" x14ac:dyDescent="0.25">
      <c r="A330" s="248" t="s">
        <v>478</v>
      </c>
      <c r="B330" s="231" t="s">
        <v>858</v>
      </c>
      <c r="C330" s="231" t="s">
        <v>463</v>
      </c>
      <c r="D330" s="249">
        <v>7</v>
      </c>
      <c r="E330" s="249">
        <v>6</v>
      </c>
      <c r="F330" s="250"/>
      <c r="G330" s="15">
        <f>(VLOOKUP(G$4,'Tüpoloogia tabel'!$C$1:$T$51,MATCH($A330,'Tüpoloogia tabel'!$C$1:$T$1,0),FALSE))*D330</f>
        <v>2051</v>
      </c>
      <c r="H330" s="15">
        <f>(VLOOKUP(H$4,'Tüpoloogia tabel'!$C$1:$T$51,MATCH($A330,'Tüpoloogia tabel'!$C$1:$T$1,0),FALSE))*D330*E330</f>
        <v>167.85416666666666</v>
      </c>
      <c r="I330" s="15">
        <f>(VLOOKUP(I$4,'Tüpoloogia tabel'!$C$1:$T$51,MATCH($A330,'Tüpoloogia tabel'!$C$1:$T$1,0),FALSE))*D330*E330</f>
        <v>556.0625</v>
      </c>
      <c r="J330" s="15">
        <f>(VLOOKUP(J$4,'Tüpoloogia tabel'!$C$1:$T$51,MATCH($A330,'Tüpoloogia tabel'!$C$1:$T$1,0),FALSE))*D330*E330</f>
        <v>11176.754166666668</v>
      </c>
      <c r="K330" s="15">
        <f>(VLOOKUP(K$4,'Tüpoloogia tabel'!$C$1:$T$51,MATCH($A330,'Tüpoloogia tabel'!$C$1:$T$1,0),FALSE))*D330*E330</f>
        <v>9797.4333333333343</v>
      </c>
      <c r="L330" s="244">
        <f>VLOOKUP(L$4,'Tüpoloogia tabel'!$C$1:$T$51,MATCH($A330,'Tüpoloogia tabel'!$C$1:$T$1,0),FALSE)</f>
        <v>0</v>
      </c>
      <c r="M330" s="228">
        <f>VLOOKUP(M$4,'Tüpoloogia tabel'!$C$1:$T$51,MATCH($A330,'Tüpoloogia tabel'!$C$1:$T$1,0),FALSE)</f>
        <v>87.5</v>
      </c>
      <c r="N330" s="228">
        <f>VLOOKUP(N$4,'Tüpoloogia tabel'!$C$1:$T$51,MATCH($A330,'Tüpoloogia tabel'!$C$1:$T$1,0),FALSE)</f>
        <v>100</v>
      </c>
      <c r="O330" s="245">
        <f>VLOOKUP(O$4,'Tüpoloogia tabel'!$C$1:$T$51,MATCH($A330,'Tüpoloogia tabel'!$C$1:$T$1,0),FALSE)</f>
        <v>0.22329988873785289</v>
      </c>
      <c r="P330" s="228">
        <f>VLOOKUP(P$4,'Tüpoloogia tabel'!$C$1:$T$51,MATCH($A330,'Tüpoloogia tabel'!$C$1:$T$1,0),FALSE)</f>
        <v>25</v>
      </c>
      <c r="Q330" s="335">
        <f t="shared" si="407"/>
        <v>27971.85</v>
      </c>
      <c r="R330" s="336">
        <f t="shared" si="408"/>
        <v>21698.019007208088</v>
      </c>
      <c r="S330" s="14">
        <f t="shared" si="409"/>
        <v>2051</v>
      </c>
      <c r="T330" s="336">
        <f t="shared" si="410"/>
        <v>2051</v>
      </c>
      <c r="U330" s="4">
        <f t="shared" si="411"/>
        <v>27.720000000000002</v>
      </c>
      <c r="V330" s="337">
        <f t="shared" si="412"/>
        <v>6246.1109927919097</v>
      </c>
      <c r="W330" s="338">
        <f t="shared" si="444"/>
        <v>5.3288890663264956</v>
      </c>
      <c r="X330" s="228">
        <f>VLOOKUP(X$4,'Tüpoloogia tabel'!$C$1:$T$51,MATCH($A330,'Tüpoloogia tabel'!$C$1:$T$1,0),FALSE)</f>
        <v>182.375</v>
      </c>
      <c r="Y330" s="228">
        <f>VLOOKUP(Y$4,'Tüpoloogia tabel'!$C$1:$T$51,MATCH($A330,'Tüpoloogia tabel'!$C$1:$T$1,0),FALSE)</f>
        <v>131.25</v>
      </c>
      <c r="Z330" s="229">
        <f>VLOOKUP(Z$4,'Tüpoloogia tabel'!$C$1:$T$51,MATCH($A330,'Tüpoloogia tabel'!$C$1:$T$1,0),FALSE)</f>
        <v>27.5</v>
      </c>
      <c r="AA330" s="235"/>
      <c r="AB330" s="235"/>
      <c r="AC330" s="15">
        <f>VLOOKUP(AC$4,'Tüpoloogia tabel'!$C$1:$T$51,MATCH($A330,'Tüpoloogia tabel'!$C$1:$T$1,0),FALSE)</f>
        <v>3.0541666666666663</v>
      </c>
      <c r="AD330" s="15">
        <f>VLOOKUP(AD$4,'Tüpoloogia tabel'!$C$1:$T$51,MATCH($A330,'Tüpoloogia tabel'!$C$1:$T$1,0),FALSE)</f>
        <v>2.5</v>
      </c>
      <c r="AE330" s="15">
        <f>VLOOKUP(AE$4,'Tüpoloogia tabel'!$C$1:$T$51,MATCH($A330,'Tüpoloogia tabel'!$C$1:$T$1,0),FALSE)</f>
        <v>2.2999999999999998</v>
      </c>
      <c r="AF330" s="15">
        <f>VLOOKUP(AF$4,'Tüpoloogia tabel'!$C$1:$T$51,MATCH($A330,'Tüpoloogia tabel'!$C$1:$T$1,0),FALSE)</f>
        <v>13.112499999999999</v>
      </c>
      <c r="AG330" s="15">
        <f>VLOOKUP(AG$4,'Tüpoloogia tabel'!$C$1:$T$51,MATCH($A330,'Tüpoloogia tabel'!$C$1:$T$1,0),FALSE)</f>
        <v>22.074999999999999</v>
      </c>
      <c r="AH330" s="15">
        <f>(VLOOKUP(AH$4,'Tüpoloogia tabel'!$C$1:$T$51,MATCH($A330,'Tüpoloogia tabel'!$C$1:$T$1,0),FALSE))*E330</f>
        <v>15</v>
      </c>
      <c r="AI330" s="15">
        <f>(VLOOKUP(AI$4,'Tüpoloogia tabel'!$C$1:$T$51,MATCH($A330,'Tüpoloogia tabel'!$C$1:$T$1,0),FALSE))*D330*E330</f>
        <v>30765</v>
      </c>
      <c r="AJ330" s="15">
        <f t="shared" si="413"/>
        <v>335.27500000000003</v>
      </c>
      <c r="AK330" s="15">
        <f>VLOOKUP(AK$4,'Tüpoloogia tabel'!$C$1:$T$51,MATCH($A330,'Tüpoloogia tabel'!$C$1:$T$1,0),FALSE)</f>
        <v>1</v>
      </c>
      <c r="AL330" s="15">
        <f>VLOOKUP(AL$4,'Tüpoloogia tabel'!$C$1:$T$51,MATCH($A330,'Tüpoloogia tabel'!$C$1:$T$1,0),FALSE)</f>
        <v>0.9</v>
      </c>
      <c r="AM330" s="15">
        <f>VLOOKUP(AM$4,'Tüpoloogia tabel'!$C$1:$T$51,MATCH($A330,'Tüpoloogia tabel'!$C$1:$T$1,0),FALSE)</f>
        <v>0.7</v>
      </c>
      <c r="AN330" s="15">
        <f>VLOOKUP(AN$4,'Tüpoloogia tabel'!$C$1:$T$51,MATCH($A330,'Tüpoloogia tabel'!$C$1:$T$1,0),FALSE)</f>
        <v>0.7</v>
      </c>
      <c r="AO330" s="15">
        <f>VLOOKUP(AO$4,'Tüpoloogia tabel'!$C$1:$T$51,MATCH($A330,'Tüpoloogia tabel'!$C$1:$T$1,0),FALSE)</f>
        <v>1</v>
      </c>
      <c r="AP330" s="15">
        <f>VLOOKUP(AP$4,'Tüpoloogia tabel'!$C$1:$T$51,MATCH($A330,'Tüpoloogia tabel'!$C$1:$T$1,0),FALSE)</f>
        <v>2</v>
      </c>
      <c r="AQ330" s="15">
        <f>VLOOKUP(AQ$4,'Tüpoloogia tabel'!$C$1:$T$51,MATCH($A330,'Tüpoloogia tabel'!$C$1:$T$1,0),FALSE)</f>
        <v>2.899999999999999</v>
      </c>
      <c r="AR330" s="16">
        <f>VLOOKUP(AR$4,'Tüpoloogia tabel'!$C$1:$T$51,MATCH($A330,'Tüpoloogia tabel'!$C$1:$T$1,0),FALSE)</f>
        <v>1.17</v>
      </c>
      <c r="AS330" s="16">
        <f>VLOOKUP(AS$4,'Tüpoloogia tabel'!$C$1:$T$51,MATCH($A330,'Tüpoloogia tabel'!$C$1:$T$1,0),FALSE)</f>
        <v>0.49</v>
      </c>
      <c r="AT330" s="16">
        <f>VLOOKUP(AT$4,'Tüpoloogia tabel'!$C$1:$T$51,MATCH($A330,'Tüpoloogia tabel'!$C$1:$T$1,0),FALSE)</f>
        <v>0.49</v>
      </c>
      <c r="AU330" s="16">
        <f>VLOOKUP(AU$4,'Tüpoloogia tabel'!$C$1:$T$51,MATCH($A330,'Tüpoloogia tabel'!$C$1:$T$1,0),FALSE)</f>
        <v>0.15</v>
      </c>
      <c r="AV330" s="16">
        <f>VLOOKUP(AV$4,'Tüpoloogia tabel'!$C$1:$T$51,MATCH($A330,'Tüpoloogia tabel'!$C$1:$T$1,0),FALSE)</f>
        <v>0.5</v>
      </c>
      <c r="AW330" s="16">
        <f>VLOOKUP(AW$4,'Tüpoloogia tabel'!$C$1:$T$51,MATCH($A330,'Tüpoloogia tabel'!$C$1:$T$1,0),FALSE)</f>
        <v>0.77</v>
      </c>
      <c r="AX330" s="16">
        <f>VLOOKUP(AX$4,'Tüpoloogia tabel'!$C$1:$T$51,MATCH($A330,'Tüpoloogia tabel'!$C$1:$T$1,0),FALSE)</f>
        <v>1.03</v>
      </c>
      <c r="AY330" s="16">
        <f>VLOOKUP(AY$4,'Tüpoloogia tabel'!$C$1:$T$51,MATCH($A330,'Tüpoloogia tabel'!$C$1:$T$1,0),FALSE)</f>
        <v>7.0000000000000007E-2</v>
      </c>
      <c r="AZ330" s="16">
        <f>VLOOKUP(AZ$4,'Tüpoloogia tabel'!$C$1:$T$51,MATCH($A330,'Tüpoloogia tabel'!$C$1:$T$1,0),FALSE)</f>
        <v>3.2</v>
      </c>
      <c r="BA330" s="232">
        <f>VLOOKUP(BA$4,'Tüpoloogia tabel'!$C$1:$T$51,MATCH($A330,'Tüpoloogia tabel'!$C$1:$T$1,0),FALSE)</f>
        <v>0.3</v>
      </c>
      <c r="BB330" s="232">
        <f>VLOOKUP(BB$4,'Tüpoloogia tabel'!$C$1:$T$51,MATCH($A330,'Tüpoloogia tabel'!$C$1:$T$1,0),FALSE)</f>
        <v>0.5</v>
      </c>
      <c r="BC330" s="232">
        <f>VLOOKUP(BC$4,'Tüpoloogia tabel'!$C$1:$T$51,MATCH($A330,'Tüpoloogia tabel'!$C$1:$T$1,0),FALSE)</f>
        <v>0.35</v>
      </c>
      <c r="BD330" s="232">
        <f>VLOOKUP(BD$4,'Tüpoloogia tabel'!$C$1:$T$51,MATCH($A330,'Tüpoloogia tabel'!$C$1:$T$1,0),FALSE)</f>
        <v>0.3</v>
      </c>
      <c r="BE330" s="232">
        <f>VLOOKUP(BE$4,'Tüpoloogia tabel'!$C$1:$T$51,MATCH($A330,'Tüpoloogia tabel'!$C$1:$T$1,0),FALSE)</f>
        <v>0.22000000000000008</v>
      </c>
      <c r="BF330" s="16">
        <f>VLOOKUP(BF$4,'Tüpoloogia tabel'!$C$1:$T$51,MATCH($A330,'Tüpoloogia tabel'!$C$1:$T$1,0),FALSE)</f>
        <v>1.8</v>
      </c>
      <c r="BG330" s="16">
        <f>VLOOKUP(BG$4,'Tüpoloogia tabel'!$C$1:$T$51,MATCH($A330,'Tüpoloogia tabel'!$C$1:$T$1,0),FALSE)</f>
        <v>2.2000000000000002</v>
      </c>
      <c r="BH330" s="16">
        <f>VLOOKUP(BH$4,'Tüpoloogia tabel'!$C$1:$T$51,MATCH($A330,'Tüpoloogia tabel'!$C$1:$T$1,0),FALSE)</f>
        <v>1.4600000000000004</v>
      </c>
      <c r="BI330" s="16">
        <f>VLOOKUP(BI$4,'Tüpoloogia tabel'!$C$1:$T$51,MATCH($A330,'Tüpoloogia tabel'!$C$1:$T$1,0),FALSE)</f>
        <v>1.5793333333333337</v>
      </c>
      <c r="BJ330" s="16">
        <f>VLOOKUP(BJ$4,'Tüpoloogia tabel'!$C$1:$T$51,MATCH($A330,'Tüpoloogia tabel'!$C$1:$T$1,0),FALSE)</f>
        <v>0.8</v>
      </c>
      <c r="BK330" s="16">
        <f>VLOOKUP(BK$4,'Tüpoloogia tabel'!$C$1:$T$51,MATCH($A330,'Tüpoloogia tabel'!$C$1:$T$1,0),FALSE)</f>
        <v>2.0649999999999999</v>
      </c>
      <c r="BL330" s="216">
        <f t="shared" si="445"/>
        <v>36902.669893512706</v>
      </c>
      <c r="BM330" s="1">
        <v>4</v>
      </c>
      <c r="BN330" s="1">
        <v>0</v>
      </c>
      <c r="BO330" s="1">
        <f t="shared" si="414"/>
        <v>60</v>
      </c>
      <c r="BP330" s="217">
        <f t="shared" si="415"/>
        <v>335.27500000000003</v>
      </c>
      <c r="BQ330" s="217">
        <f t="shared" ref="BQ330:BS330" si="452">BP330</f>
        <v>335.27500000000003</v>
      </c>
      <c r="BR330" s="217">
        <f t="shared" si="452"/>
        <v>335.27500000000003</v>
      </c>
      <c r="BS330" s="217">
        <f t="shared" si="452"/>
        <v>335.27500000000003</v>
      </c>
      <c r="BT330" s="217">
        <f t="shared" si="417"/>
        <v>1676.3750000000002</v>
      </c>
      <c r="BU330" s="217">
        <f t="shared" si="418"/>
        <v>8445.9375</v>
      </c>
      <c r="BV330" s="217">
        <f t="shared" si="419"/>
        <v>8233.0617554769397</v>
      </c>
      <c r="BW330" s="217">
        <f t="shared" si="447"/>
        <v>11015.499447883387</v>
      </c>
      <c r="BX330" s="216">
        <f t="shared" si="420"/>
        <v>3.5582637037037035</v>
      </c>
      <c r="BY330" s="216">
        <f t="shared" si="421"/>
        <v>4291.2660266666662</v>
      </c>
      <c r="BZ330" s="216">
        <f t="shared" si="422"/>
        <v>52209.435368062761</v>
      </c>
      <c r="CA330" s="216">
        <f t="shared" si="423"/>
        <v>41193.93592017937</v>
      </c>
      <c r="CB330" s="218">
        <f t="shared" si="424"/>
        <v>4.2045640443428418</v>
      </c>
    </row>
    <row r="331" spans="1:80" x14ac:dyDescent="0.25">
      <c r="A331" s="248" t="s">
        <v>478</v>
      </c>
      <c r="B331" s="231" t="s">
        <v>859</v>
      </c>
      <c r="C331" s="231" t="s">
        <v>463</v>
      </c>
      <c r="D331" s="249">
        <v>7</v>
      </c>
      <c r="E331" s="249">
        <v>7</v>
      </c>
      <c r="F331" s="250"/>
      <c r="G331" s="15">
        <f>(VLOOKUP(G$4,'Tüpoloogia tabel'!$C$1:$T$51,MATCH($A331,'Tüpoloogia tabel'!$C$1:$T$1,0),FALSE))*D331</f>
        <v>2051</v>
      </c>
      <c r="H331" s="15">
        <f>(VLOOKUP(H$4,'Tüpoloogia tabel'!$C$1:$T$51,MATCH($A331,'Tüpoloogia tabel'!$C$1:$T$1,0),FALSE))*D331*E331</f>
        <v>195.82986111111109</v>
      </c>
      <c r="I331" s="15">
        <f>(VLOOKUP(I$4,'Tüpoloogia tabel'!$C$1:$T$51,MATCH($A331,'Tüpoloogia tabel'!$C$1:$T$1,0),FALSE))*D331*E331</f>
        <v>648.73958333333337</v>
      </c>
      <c r="J331" s="15">
        <f>(VLOOKUP(J$4,'Tüpoloogia tabel'!$C$1:$T$51,MATCH($A331,'Tüpoloogia tabel'!$C$1:$T$1,0),FALSE))*D331*E331</f>
        <v>13039.546527777778</v>
      </c>
      <c r="K331" s="15">
        <f>(VLOOKUP(K$4,'Tüpoloogia tabel'!$C$1:$T$51,MATCH($A331,'Tüpoloogia tabel'!$C$1:$T$1,0),FALSE))*D331*E331</f>
        <v>11430.338888888889</v>
      </c>
      <c r="L331" s="244">
        <f>VLOOKUP(L$4,'Tüpoloogia tabel'!$C$1:$T$51,MATCH($A331,'Tüpoloogia tabel'!$C$1:$T$1,0),FALSE)</f>
        <v>0</v>
      </c>
      <c r="M331" s="228">
        <f>VLOOKUP(M$4,'Tüpoloogia tabel'!$C$1:$T$51,MATCH($A331,'Tüpoloogia tabel'!$C$1:$T$1,0),FALSE)</f>
        <v>87.5</v>
      </c>
      <c r="N331" s="228">
        <f>VLOOKUP(N$4,'Tüpoloogia tabel'!$C$1:$T$51,MATCH($A331,'Tüpoloogia tabel'!$C$1:$T$1,0),FALSE)</f>
        <v>100</v>
      </c>
      <c r="O331" s="245">
        <f>VLOOKUP(O$4,'Tüpoloogia tabel'!$C$1:$T$51,MATCH($A331,'Tüpoloogia tabel'!$C$1:$T$1,0),FALSE)</f>
        <v>0.22329988873785289</v>
      </c>
      <c r="P331" s="228">
        <f>VLOOKUP(P$4,'Tüpoloogia tabel'!$C$1:$T$51,MATCH($A331,'Tüpoloogia tabel'!$C$1:$T$1,0),FALSE)</f>
        <v>25</v>
      </c>
      <c r="Q331" s="335">
        <f t="shared" si="407"/>
        <v>38042.199999999997</v>
      </c>
      <c r="R331" s="336">
        <f t="shared" si="408"/>
        <v>29519.660972656849</v>
      </c>
      <c r="S331" s="14">
        <f t="shared" si="409"/>
        <v>2051</v>
      </c>
      <c r="T331" s="336">
        <f t="shared" si="410"/>
        <v>2051</v>
      </c>
      <c r="U331" s="4">
        <f t="shared" si="411"/>
        <v>27.720000000000002</v>
      </c>
      <c r="V331" s="337">
        <f t="shared" si="412"/>
        <v>8494.8190273431464</v>
      </c>
      <c r="W331" s="338">
        <f t="shared" si="444"/>
        <v>6.0663771397668649</v>
      </c>
      <c r="X331" s="228">
        <f>VLOOKUP(X$4,'Tüpoloogia tabel'!$C$1:$T$51,MATCH($A331,'Tüpoloogia tabel'!$C$1:$T$1,0),FALSE)</f>
        <v>182.375</v>
      </c>
      <c r="Y331" s="228">
        <f>VLOOKUP(Y$4,'Tüpoloogia tabel'!$C$1:$T$51,MATCH($A331,'Tüpoloogia tabel'!$C$1:$T$1,0),FALSE)</f>
        <v>131.25</v>
      </c>
      <c r="Z331" s="229">
        <f>VLOOKUP(Z$4,'Tüpoloogia tabel'!$C$1:$T$51,MATCH($A331,'Tüpoloogia tabel'!$C$1:$T$1,0),FALSE)</f>
        <v>27.5</v>
      </c>
      <c r="AA331" s="235"/>
      <c r="AB331" s="235"/>
      <c r="AC331" s="15">
        <f>VLOOKUP(AC$4,'Tüpoloogia tabel'!$C$1:$T$51,MATCH($A331,'Tüpoloogia tabel'!$C$1:$T$1,0),FALSE)</f>
        <v>3.0541666666666663</v>
      </c>
      <c r="AD331" s="15">
        <f>VLOOKUP(AD$4,'Tüpoloogia tabel'!$C$1:$T$51,MATCH($A331,'Tüpoloogia tabel'!$C$1:$T$1,0),FALSE)</f>
        <v>2.5</v>
      </c>
      <c r="AE331" s="15">
        <f>VLOOKUP(AE$4,'Tüpoloogia tabel'!$C$1:$T$51,MATCH($A331,'Tüpoloogia tabel'!$C$1:$T$1,0),FALSE)</f>
        <v>2.2999999999999998</v>
      </c>
      <c r="AF331" s="15">
        <f>VLOOKUP(AF$4,'Tüpoloogia tabel'!$C$1:$T$51,MATCH($A331,'Tüpoloogia tabel'!$C$1:$T$1,0),FALSE)</f>
        <v>13.112499999999999</v>
      </c>
      <c r="AG331" s="15">
        <f>VLOOKUP(AG$4,'Tüpoloogia tabel'!$C$1:$T$51,MATCH($A331,'Tüpoloogia tabel'!$C$1:$T$1,0),FALSE)</f>
        <v>22.074999999999999</v>
      </c>
      <c r="AH331" s="15">
        <f>(VLOOKUP(AH$4,'Tüpoloogia tabel'!$C$1:$T$51,MATCH($A331,'Tüpoloogia tabel'!$C$1:$T$1,0),FALSE))*E331</f>
        <v>17.5</v>
      </c>
      <c r="AI331" s="15">
        <f>(VLOOKUP(AI$4,'Tüpoloogia tabel'!$C$1:$T$51,MATCH($A331,'Tüpoloogia tabel'!$C$1:$T$1,0),FALSE))*D331*E331</f>
        <v>35892.5</v>
      </c>
      <c r="AJ331" s="15">
        <f t="shared" si="413"/>
        <v>335.27500000000003</v>
      </c>
      <c r="AK331" s="15">
        <f>VLOOKUP(AK$4,'Tüpoloogia tabel'!$C$1:$T$51,MATCH($A331,'Tüpoloogia tabel'!$C$1:$T$1,0),FALSE)</f>
        <v>1</v>
      </c>
      <c r="AL331" s="15">
        <f>VLOOKUP(AL$4,'Tüpoloogia tabel'!$C$1:$T$51,MATCH($A331,'Tüpoloogia tabel'!$C$1:$T$1,0),FALSE)</f>
        <v>0.9</v>
      </c>
      <c r="AM331" s="15">
        <f>VLOOKUP(AM$4,'Tüpoloogia tabel'!$C$1:$T$51,MATCH($A331,'Tüpoloogia tabel'!$C$1:$T$1,0),FALSE)</f>
        <v>0.7</v>
      </c>
      <c r="AN331" s="15">
        <f>VLOOKUP(AN$4,'Tüpoloogia tabel'!$C$1:$T$51,MATCH($A331,'Tüpoloogia tabel'!$C$1:$T$1,0),FALSE)</f>
        <v>0.7</v>
      </c>
      <c r="AO331" s="15">
        <f>VLOOKUP(AO$4,'Tüpoloogia tabel'!$C$1:$T$51,MATCH($A331,'Tüpoloogia tabel'!$C$1:$T$1,0),FALSE)</f>
        <v>1</v>
      </c>
      <c r="AP331" s="15">
        <f>VLOOKUP(AP$4,'Tüpoloogia tabel'!$C$1:$T$51,MATCH($A331,'Tüpoloogia tabel'!$C$1:$T$1,0),FALSE)</f>
        <v>2</v>
      </c>
      <c r="AQ331" s="15">
        <f>VLOOKUP(AQ$4,'Tüpoloogia tabel'!$C$1:$T$51,MATCH($A331,'Tüpoloogia tabel'!$C$1:$T$1,0),FALSE)</f>
        <v>2.899999999999999</v>
      </c>
      <c r="AR331" s="16">
        <f>VLOOKUP(AR$4,'Tüpoloogia tabel'!$C$1:$T$51,MATCH($A331,'Tüpoloogia tabel'!$C$1:$T$1,0),FALSE)</f>
        <v>1.17</v>
      </c>
      <c r="AS331" s="16">
        <f>VLOOKUP(AS$4,'Tüpoloogia tabel'!$C$1:$T$51,MATCH($A331,'Tüpoloogia tabel'!$C$1:$T$1,0),FALSE)</f>
        <v>0.49</v>
      </c>
      <c r="AT331" s="16">
        <f>VLOOKUP(AT$4,'Tüpoloogia tabel'!$C$1:$T$51,MATCH($A331,'Tüpoloogia tabel'!$C$1:$T$1,0),FALSE)</f>
        <v>0.49</v>
      </c>
      <c r="AU331" s="16">
        <f>VLOOKUP(AU$4,'Tüpoloogia tabel'!$C$1:$T$51,MATCH($A331,'Tüpoloogia tabel'!$C$1:$T$1,0),FALSE)</f>
        <v>0.15</v>
      </c>
      <c r="AV331" s="16">
        <f>VLOOKUP(AV$4,'Tüpoloogia tabel'!$C$1:$T$51,MATCH($A331,'Tüpoloogia tabel'!$C$1:$T$1,0),FALSE)</f>
        <v>0.5</v>
      </c>
      <c r="AW331" s="16">
        <f>VLOOKUP(AW$4,'Tüpoloogia tabel'!$C$1:$T$51,MATCH($A331,'Tüpoloogia tabel'!$C$1:$T$1,0),FALSE)</f>
        <v>0.77</v>
      </c>
      <c r="AX331" s="16">
        <f>VLOOKUP(AX$4,'Tüpoloogia tabel'!$C$1:$T$51,MATCH($A331,'Tüpoloogia tabel'!$C$1:$T$1,0),FALSE)</f>
        <v>1.03</v>
      </c>
      <c r="AY331" s="16">
        <f>VLOOKUP(AY$4,'Tüpoloogia tabel'!$C$1:$T$51,MATCH($A331,'Tüpoloogia tabel'!$C$1:$T$1,0),FALSE)</f>
        <v>7.0000000000000007E-2</v>
      </c>
      <c r="AZ331" s="16">
        <f>VLOOKUP(AZ$4,'Tüpoloogia tabel'!$C$1:$T$51,MATCH($A331,'Tüpoloogia tabel'!$C$1:$T$1,0),FALSE)</f>
        <v>3.2</v>
      </c>
      <c r="BA331" s="232">
        <f>VLOOKUP(BA$4,'Tüpoloogia tabel'!$C$1:$T$51,MATCH($A331,'Tüpoloogia tabel'!$C$1:$T$1,0),FALSE)</f>
        <v>0.3</v>
      </c>
      <c r="BB331" s="232">
        <f>VLOOKUP(BB$4,'Tüpoloogia tabel'!$C$1:$T$51,MATCH($A331,'Tüpoloogia tabel'!$C$1:$T$1,0),FALSE)</f>
        <v>0.5</v>
      </c>
      <c r="BC331" s="232">
        <f>VLOOKUP(BC$4,'Tüpoloogia tabel'!$C$1:$T$51,MATCH($A331,'Tüpoloogia tabel'!$C$1:$T$1,0),FALSE)</f>
        <v>0.35</v>
      </c>
      <c r="BD331" s="232">
        <f>VLOOKUP(BD$4,'Tüpoloogia tabel'!$C$1:$T$51,MATCH($A331,'Tüpoloogia tabel'!$C$1:$T$1,0),FALSE)</f>
        <v>0.3</v>
      </c>
      <c r="BE331" s="232">
        <f>VLOOKUP(BE$4,'Tüpoloogia tabel'!$C$1:$T$51,MATCH($A331,'Tüpoloogia tabel'!$C$1:$T$1,0),FALSE)</f>
        <v>0.22000000000000008</v>
      </c>
      <c r="BF331" s="16">
        <f>VLOOKUP(BF$4,'Tüpoloogia tabel'!$C$1:$T$51,MATCH($A331,'Tüpoloogia tabel'!$C$1:$T$1,0),FALSE)</f>
        <v>1.8</v>
      </c>
      <c r="BG331" s="16">
        <f>VLOOKUP(BG$4,'Tüpoloogia tabel'!$C$1:$T$51,MATCH($A331,'Tüpoloogia tabel'!$C$1:$T$1,0),FALSE)</f>
        <v>2.2000000000000002</v>
      </c>
      <c r="BH331" s="16">
        <f>VLOOKUP(BH$4,'Tüpoloogia tabel'!$C$1:$T$51,MATCH($A331,'Tüpoloogia tabel'!$C$1:$T$1,0),FALSE)</f>
        <v>1.4600000000000004</v>
      </c>
      <c r="BI331" s="16">
        <f>VLOOKUP(BI$4,'Tüpoloogia tabel'!$C$1:$T$51,MATCH($A331,'Tüpoloogia tabel'!$C$1:$T$1,0),FALSE)</f>
        <v>1.5793333333333337</v>
      </c>
      <c r="BJ331" s="16">
        <f>VLOOKUP(BJ$4,'Tüpoloogia tabel'!$C$1:$T$51,MATCH($A331,'Tüpoloogia tabel'!$C$1:$T$1,0),FALSE)</f>
        <v>0.8</v>
      </c>
      <c r="BK331" s="16">
        <f>VLOOKUP(BK$4,'Tüpoloogia tabel'!$C$1:$T$51,MATCH($A331,'Tüpoloogia tabel'!$C$1:$T$1,0),FALSE)</f>
        <v>2.0649999999999999</v>
      </c>
      <c r="BL331" s="216">
        <f t="shared" si="445"/>
        <v>48996.857124608825</v>
      </c>
      <c r="BM331" s="1">
        <v>4</v>
      </c>
      <c r="BN331" s="1">
        <v>0</v>
      </c>
      <c r="BO331" s="1">
        <f t="shared" si="414"/>
        <v>70</v>
      </c>
      <c r="BP331" s="217">
        <f t="shared" si="415"/>
        <v>335.27500000000003</v>
      </c>
      <c r="BQ331" s="217">
        <f t="shared" ref="BQ331:BS331" si="453">BP331</f>
        <v>335.27500000000003</v>
      </c>
      <c r="BR331" s="217">
        <f t="shared" si="453"/>
        <v>335.27500000000003</v>
      </c>
      <c r="BS331" s="217">
        <f t="shared" si="453"/>
        <v>335.27500000000003</v>
      </c>
      <c r="BT331" s="217">
        <f t="shared" si="417"/>
        <v>2011.65</v>
      </c>
      <c r="BU331" s="217">
        <f t="shared" si="418"/>
        <v>11475.442708333336</v>
      </c>
      <c r="BV331" s="217">
        <f t="shared" si="419"/>
        <v>11197.10644502258</v>
      </c>
      <c r="BW331" s="217">
        <f t="shared" si="447"/>
        <v>14613.234690734917</v>
      </c>
      <c r="BX331" s="216">
        <f t="shared" si="420"/>
        <v>4.7517866666666659</v>
      </c>
      <c r="BY331" s="216">
        <f t="shared" si="421"/>
        <v>5730.6547199999986</v>
      </c>
      <c r="BZ331" s="216">
        <f t="shared" si="422"/>
        <v>69340.746535343744</v>
      </c>
      <c r="CA331" s="216">
        <f t="shared" si="423"/>
        <v>54727.511844608824</v>
      </c>
      <c r="CB331" s="218">
        <f t="shared" si="424"/>
        <v>4.7879168217670163</v>
      </c>
    </row>
    <row r="332" spans="1:80" x14ac:dyDescent="0.25">
      <c r="A332" s="248" t="s">
        <v>478</v>
      </c>
      <c r="B332" s="231" t="s">
        <v>860</v>
      </c>
      <c r="C332" s="231" t="s">
        <v>463</v>
      </c>
      <c r="D332" s="249">
        <v>7</v>
      </c>
      <c r="E332" s="249">
        <v>8</v>
      </c>
      <c r="F332" s="250"/>
      <c r="G332" s="15">
        <f>(VLOOKUP(G$4,'Tüpoloogia tabel'!$C$1:$T$51,MATCH($A332,'Tüpoloogia tabel'!$C$1:$T$1,0),FALSE))*D332</f>
        <v>2051</v>
      </c>
      <c r="H332" s="15">
        <f>(VLOOKUP(H$4,'Tüpoloogia tabel'!$C$1:$T$51,MATCH($A332,'Tüpoloogia tabel'!$C$1:$T$1,0),FALSE))*D332*E332</f>
        <v>223.80555555555554</v>
      </c>
      <c r="I332" s="15">
        <f>(VLOOKUP(I$4,'Tüpoloogia tabel'!$C$1:$T$51,MATCH($A332,'Tüpoloogia tabel'!$C$1:$T$1,0),FALSE))*D332*E332</f>
        <v>741.41666666666674</v>
      </c>
      <c r="J332" s="15">
        <f>(VLOOKUP(J$4,'Tüpoloogia tabel'!$C$1:$T$51,MATCH($A332,'Tüpoloogia tabel'!$C$1:$T$1,0),FALSE))*D332*E332</f>
        <v>14902.338888888889</v>
      </c>
      <c r="K332" s="15">
        <f>(VLOOKUP(K$4,'Tüpoloogia tabel'!$C$1:$T$51,MATCH($A332,'Tüpoloogia tabel'!$C$1:$T$1,0),FALSE))*D332*E332</f>
        <v>13063.244444444445</v>
      </c>
      <c r="L332" s="244">
        <f>VLOOKUP(L$4,'Tüpoloogia tabel'!$C$1:$T$51,MATCH($A332,'Tüpoloogia tabel'!$C$1:$T$1,0),FALSE)</f>
        <v>0</v>
      </c>
      <c r="M332" s="228">
        <f>VLOOKUP(M$4,'Tüpoloogia tabel'!$C$1:$T$51,MATCH($A332,'Tüpoloogia tabel'!$C$1:$T$1,0),FALSE)</f>
        <v>87.5</v>
      </c>
      <c r="N332" s="228">
        <f>VLOOKUP(N$4,'Tüpoloogia tabel'!$C$1:$T$51,MATCH($A332,'Tüpoloogia tabel'!$C$1:$T$1,0),FALSE)</f>
        <v>100</v>
      </c>
      <c r="O332" s="245">
        <f>VLOOKUP(O$4,'Tüpoloogia tabel'!$C$1:$T$51,MATCH($A332,'Tüpoloogia tabel'!$C$1:$T$1,0),FALSE)</f>
        <v>0.22329988873785289</v>
      </c>
      <c r="P332" s="228">
        <f>VLOOKUP(P$4,'Tüpoloogia tabel'!$C$1:$T$51,MATCH($A332,'Tüpoloogia tabel'!$C$1:$T$1,0),FALSE)</f>
        <v>25</v>
      </c>
      <c r="Q332" s="335">
        <f t="shared" si="407"/>
        <v>49657.8</v>
      </c>
      <c r="R332" s="336">
        <f t="shared" si="408"/>
        <v>38541.498785033451</v>
      </c>
      <c r="S332" s="14">
        <f t="shared" si="409"/>
        <v>2051</v>
      </c>
      <c r="T332" s="336">
        <f t="shared" si="410"/>
        <v>2051</v>
      </c>
      <c r="U332" s="4">
        <f t="shared" si="411"/>
        <v>27.720000000000002</v>
      </c>
      <c r="V332" s="337">
        <f t="shared" si="412"/>
        <v>11088.581214966553</v>
      </c>
      <c r="W332" s="338">
        <f t="shared" si="444"/>
        <v>6.8174371907562596</v>
      </c>
      <c r="X332" s="228">
        <f>VLOOKUP(X$4,'Tüpoloogia tabel'!$C$1:$T$51,MATCH($A332,'Tüpoloogia tabel'!$C$1:$T$1,0),FALSE)</f>
        <v>182.375</v>
      </c>
      <c r="Y332" s="228">
        <f>VLOOKUP(Y$4,'Tüpoloogia tabel'!$C$1:$T$51,MATCH($A332,'Tüpoloogia tabel'!$C$1:$T$1,0),FALSE)</f>
        <v>131.25</v>
      </c>
      <c r="Z332" s="229">
        <f>VLOOKUP(Z$4,'Tüpoloogia tabel'!$C$1:$T$51,MATCH($A332,'Tüpoloogia tabel'!$C$1:$T$1,0),FALSE)</f>
        <v>27.5</v>
      </c>
      <c r="AA332" s="235"/>
      <c r="AB332" s="235"/>
      <c r="AC332" s="15">
        <f>VLOOKUP(AC$4,'Tüpoloogia tabel'!$C$1:$T$51,MATCH($A332,'Tüpoloogia tabel'!$C$1:$T$1,0),FALSE)</f>
        <v>3.0541666666666663</v>
      </c>
      <c r="AD332" s="15">
        <f>VLOOKUP(AD$4,'Tüpoloogia tabel'!$C$1:$T$51,MATCH($A332,'Tüpoloogia tabel'!$C$1:$T$1,0),FALSE)</f>
        <v>2.5</v>
      </c>
      <c r="AE332" s="15">
        <f>VLOOKUP(AE$4,'Tüpoloogia tabel'!$C$1:$T$51,MATCH($A332,'Tüpoloogia tabel'!$C$1:$T$1,0),FALSE)</f>
        <v>2.2999999999999998</v>
      </c>
      <c r="AF332" s="15">
        <f>VLOOKUP(AF$4,'Tüpoloogia tabel'!$C$1:$T$51,MATCH($A332,'Tüpoloogia tabel'!$C$1:$T$1,0),FALSE)</f>
        <v>13.112499999999999</v>
      </c>
      <c r="AG332" s="15">
        <f>VLOOKUP(AG$4,'Tüpoloogia tabel'!$C$1:$T$51,MATCH($A332,'Tüpoloogia tabel'!$C$1:$T$1,0),FALSE)</f>
        <v>22.074999999999999</v>
      </c>
      <c r="AH332" s="15">
        <f>(VLOOKUP(AH$4,'Tüpoloogia tabel'!$C$1:$T$51,MATCH($A332,'Tüpoloogia tabel'!$C$1:$T$1,0),FALSE))*E332</f>
        <v>20</v>
      </c>
      <c r="AI332" s="15">
        <f>(VLOOKUP(AI$4,'Tüpoloogia tabel'!$C$1:$T$51,MATCH($A332,'Tüpoloogia tabel'!$C$1:$T$1,0),FALSE))*D332*E332</f>
        <v>41020</v>
      </c>
      <c r="AJ332" s="15">
        <f t="shared" si="413"/>
        <v>335.27500000000003</v>
      </c>
      <c r="AK332" s="15">
        <f>VLOOKUP(AK$4,'Tüpoloogia tabel'!$C$1:$T$51,MATCH($A332,'Tüpoloogia tabel'!$C$1:$T$1,0),FALSE)</f>
        <v>1</v>
      </c>
      <c r="AL332" s="15">
        <f>VLOOKUP(AL$4,'Tüpoloogia tabel'!$C$1:$T$51,MATCH($A332,'Tüpoloogia tabel'!$C$1:$T$1,0),FALSE)</f>
        <v>0.9</v>
      </c>
      <c r="AM332" s="15">
        <f>VLOOKUP(AM$4,'Tüpoloogia tabel'!$C$1:$T$51,MATCH($A332,'Tüpoloogia tabel'!$C$1:$T$1,0),FALSE)</f>
        <v>0.7</v>
      </c>
      <c r="AN332" s="15">
        <f>VLOOKUP(AN$4,'Tüpoloogia tabel'!$C$1:$T$51,MATCH($A332,'Tüpoloogia tabel'!$C$1:$T$1,0),FALSE)</f>
        <v>0.7</v>
      </c>
      <c r="AO332" s="15">
        <f>VLOOKUP(AO$4,'Tüpoloogia tabel'!$C$1:$T$51,MATCH($A332,'Tüpoloogia tabel'!$C$1:$T$1,0),FALSE)</f>
        <v>1</v>
      </c>
      <c r="AP332" s="15">
        <f>VLOOKUP(AP$4,'Tüpoloogia tabel'!$C$1:$T$51,MATCH($A332,'Tüpoloogia tabel'!$C$1:$T$1,0),FALSE)</f>
        <v>2</v>
      </c>
      <c r="AQ332" s="15">
        <f>VLOOKUP(AQ$4,'Tüpoloogia tabel'!$C$1:$T$51,MATCH($A332,'Tüpoloogia tabel'!$C$1:$T$1,0),FALSE)</f>
        <v>2.899999999999999</v>
      </c>
      <c r="AR332" s="16">
        <f>VLOOKUP(AR$4,'Tüpoloogia tabel'!$C$1:$T$51,MATCH($A332,'Tüpoloogia tabel'!$C$1:$T$1,0),FALSE)</f>
        <v>1.17</v>
      </c>
      <c r="AS332" s="16">
        <f>VLOOKUP(AS$4,'Tüpoloogia tabel'!$C$1:$T$51,MATCH($A332,'Tüpoloogia tabel'!$C$1:$T$1,0),FALSE)</f>
        <v>0.49</v>
      </c>
      <c r="AT332" s="16">
        <f>VLOOKUP(AT$4,'Tüpoloogia tabel'!$C$1:$T$51,MATCH($A332,'Tüpoloogia tabel'!$C$1:$T$1,0),FALSE)</f>
        <v>0.49</v>
      </c>
      <c r="AU332" s="16">
        <f>VLOOKUP(AU$4,'Tüpoloogia tabel'!$C$1:$T$51,MATCH($A332,'Tüpoloogia tabel'!$C$1:$T$1,0),FALSE)</f>
        <v>0.15</v>
      </c>
      <c r="AV332" s="16">
        <f>VLOOKUP(AV$4,'Tüpoloogia tabel'!$C$1:$T$51,MATCH($A332,'Tüpoloogia tabel'!$C$1:$T$1,0),FALSE)</f>
        <v>0.5</v>
      </c>
      <c r="AW332" s="16">
        <f>VLOOKUP(AW$4,'Tüpoloogia tabel'!$C$1:$T$51,MATCH($A332,'Tüpoloogia tabel'!$C$1:$T$1,0),FALSE)</f>
        <v>0.77</v>
      </c>
      <c r="AX332" s="16">
        <f>VLOOKUP(AX$4,'Tüpoloogia tabel'!$C$1:$T$51,MATCH($A332,'Tüpoloogia tabel'!$C$1:$T$1,0),FALSE)</f>
        <v>1.03</v>
      </c>
      <c r="AY332" s="16">
        <f>VLOOKUP(AY$4,'Tüpoloogia tabel'!$C$1:$T$51,MATCH($A332,'Tüpoloogia tabel'!$C$1:$T$1,0),FALSE)</f>
        <v>7.0000000000000007E-2</v>
      </c>
      <c r="AZ332" s="16">
        <f>VLOOKUP(AZ$4,'Tüpoloogia tabel'!$C$1:$T$51,MATCH($A332,'Tüpoloogia tabel'!$C$1:$T$1,0),FALSE)</f>
        <v>3.2</v>
      </c>
      <c r="BA332" s="232">
        <f>VLOOKUP(BA$4,'Tüpoloogia tabel'!$C$1:$T$51,MATCH($A332,'Tüpoloogia tabel'!$C$1:$T$1,0),FALSE)</f>
        <v>0.3</v>
      </c>
      <c r="BB332" s="232">
        <f>VLOOKUP(BB$4,'Tüpoloogia tabel'!$C$1:$T$51,MATCH($A332,'Tüpoloogia tabel'!$C$1:$T$1,0),FALSE)</f>
        <v>0.5</v>
      </c>
      <c r="BC332" s="232">
        <f>VLOOKUP(BC$4,'Tüpoloogia tabel'!$C$1:$T$51,MATCH($A332,'Tüpoloogia tabel'!$C$1:$T$1,0),FALSE)</f>
        <v>0.35</v>
      </c>
      <c r="BD332" s="232">
        <f>VLOOKUP(BD$4,'Tüpoloogia tabel'!$C$1:$T$51,MATCH($A332,'Tüpoloogia tabel'!$C$1:$T$1,0),FALSE)</f>
        <v>0.3</v>
      </c>
      <c r="BE332" s="232">
        <f>VLOOKUP(BE$4,'Tüpoloogia tabel'!$C$1:$T$51,MATCH($A332,'Tüpoloogia tabel'!$C$1:$T$1,0),FALSE)</f>
        <v>0.22000000000000008</v>
      </c>
      <c r="BF332" s="16">
        <f>VLOOKUP(BF$4,'Tüpoloogia tabel'!$C$1:$T$51,MATCH($A332,'Tüpoloogia tabel'!$C$1:$T$1,0),FALSE)</f>
        <v>1.8</v>
      </c>
      <c r="BG332" s="16">
        <f>VLOOKUP(BG$4,'Tüpoloogia tabel'!$C$1:$T$51,MATCH($A332,'Tüpoloogia tabel'!$C$1:$T$1,0),FALSE)</f>
        <v>2.2000000000000002</v>
      </c>
      <c r="BH332" s="16">
        <f>VLOOKUP(BH$4,'Tüpoloogia tabel'!$C$1:$T$51,MATCH($A332,'Tüpoloogia tabel'!$C$1:$T$1,0),FALSE)</f>
        <v>1.4600000000000004</v>
      </c>
      <c r="BI332" s="16">
        <f>VLOOKUP(BI$4,'Tüpoloogia tabel'!$C$1:$T$51,MATCH($A332,'Tüpoloogia tabel'!$C$1:$T$1,0),FALSE)</f>
        <v>1.5793333333333337</v>
      </c>
      <c r="BJ332" s="16">
        <f>VLOOKUP(BJ$4,'Tüpoloogia tabel'!$C$1:$T$51,MATCH($A332,'Tüpoloogia tabel'!$C$1:$T$1,0),FALSE)</f>
        <v>0.8</v>
      </c>
      <c r="BK332" s="16">
        <f>VLOOKUP(BK$4,'Tüpoloogia tabel'!$C$1:$T$51,MATCH($A332,'Tüpoloogia tabel'!$C$1:$T$1,0),FALSE)</f>
        <v>2.0649999999999999</v>
      </c>
      <c r="BL332" s="216">
        <f t="shared" si="445"/>
        <v>62946.843093469892</v>
      </c>
      <c r="BM332" s="1">
        <v>4</v>
      </c>
      <c r="BN332" s="1">
        <v>0</v>
      </c>
      <c r="BO332" s="1">
        <f t="shared" si="414"/>
        <v>80</v>
      </c>
      <c r="BP332" s="217">
        <f t="shared" si="415"/>
        <v>335.27500000000003</v>
      </c>
      <c r="BQ332" s="217">
        <f t="shared" ref="BQ332:BS332" si="454">BP332</f>
        <v>335.27500000000003</v>
      </c>
      <c r="BR332" s="217">
        <f t="shared" si="454"/>
        <v>335.27500000000003</v>
      </c>
      <c r="BS332" s="217">
        <f t="shared" si="454"/>
        <v>335.27500000000003</v>
      </c>
      <c r="BT332" s="217">
        <f t="shared" si="417"/>
        <v>2346.9250000000002</v>
      </c>
      <c r="BU332" s="217">
        <f t="shared" si="418"/>
        <v>14968.333333333336</v>
      </c>
      <c r="BV332" s="217">
        <f t="shared" si="419"/>
        <v>14615.97048608236</v>
      </c>
      <c r="BW332" s="217">
        <f t="shared" si="447"/>
        <v>18720.094267359102</v>
      </c>
      <c r="BX332" s="216">
        <f t="shared" si="420"/>
        <v>6.1284503703703717</v>
      </c>
      <c r="BY332" s="216">
        <f t="shared" si="421"/>
        <v>7390.9111466666682</v>
      </c>
      <c r="BZ332" s="216">
        <f t="shared" si="422"/>
        <v>89057.848507495655</v>
      </c>
      <c r="CA332" s="216">
        <f t="shared" si="423"/>
        <v>70337.754240136564</v>
      </c>
      <c r="CB332" s="218">
        <f t="shared" si="424"/>
        <v>5.3844015963469092</v>
      </c>
    </row>
    <row r="333" spans="1:80" x14ac:dyDescent="0.25">
      <c r="A333" s="248" t="s">
        <v>478</v>
      </c>
      <c r="B333" s="231" t="s">
        <v>861</v>
      </c>
      <c r="C333" s="231" t="s">
        <v>463</v>
      </c>
      <c r="D333" s="249">
        <v>7</v>
      </c>
      <c r="E333" s="249">
        <v>9</v>
      </c>
      <c r="F333" s="250"/>
      <c r="G333" s="15">
        <f>(VLOOKUP(G$4,'Tüpoloogia tabel'!$C$1:$T$51,MATCH($A333,'Tüpoloogia tabel'!$C$1:$T$1,0),FALSE))*D333</f>
        <v>2051</v>
      </c>
      <c r="H333" s="15">
        <f>(VLOOKUP(H$4,'Tüpoloogia tabel'!$C$1:$T$51,MATCH($A333,'Tüpoloogia tabel'!$C$1:$T$1,0),FALSE))*D333*E333</f>
        <v>251.78125</v>
      </c>
      <c r="I333" s="15">
        <f>(VLOOKUP(I$4,'Tüpoloogia tabel'!$C$1:$T$51,MATCH($A333,'Tüpoloogia tabel'!$C$1:$T$1,0),FALSE))*D333*E333</f>
        <v>834.09375000000011</v>
      </c>
      <c r="J333" s="15">
        <f>(VLOOKUP(J$4,'Tüpoloogia tabel'!$C$1:$T$51,MATCH($A333,'Tüpoloogia tabel'!$C$1:$T$1,0),FALSE))*D333*E333</f>
        <v>16765.131250000002</v>
      </c>
      <c r="K333" s="15">
        <f>(VLOOKUP(K$4,'Tüpoloogia tabel'!$C$1:$T$51,MATCH($A333,'Tüpoloogia tabel'!$C$1:$T$1,0),FALSE))*D333*E333</f>
        <v>14696.15</v>
      </c>
      <c r="L333" s="244">
        <f>VLOOKUP(L$4,'Tüpoloogia tabel'!$C$1:$T$51,MATCH($A333,'Tüpoloogia tabel'!$C$1:$T$1,0),FALSE)</f>
        <v>0</v>
      </c>
      <c r="M333" s="228">
        <f>VLOOKUP(M$4,'Tüpoloogia tabel'!$C$1:$T$51,MATCH($A333,'Tüpoloogia tabel'!$C$1:$T$1,0),FALSE)</f>
        <v>87.5</v>
      </c>
      <c r="N333" s="228">
        <f>VLOOKUP(N$4,'Tüpoloogia tabel'!$C$1:$T$51,MATCH($A333,'Tüpoloogia tabel'!$C$1:$T$1,0),FALSE)</f>
        <v>100</v>
      </c>
      <c r="O333" s="245">
        <f>VLOOKUP(O$4,'Tüpoloogia tabel'!$C$1:$T$51,MATCH($A333,'Tüpoloogia tabel'!$C$1:$T$1,0),FALSE)</f>
        <v>0.22329988873785289</v>
      </c>
      <c r="P333" s="228">
        <f>VLOOKUP(P$4,'Tüpoloogia tabel'!$C$1:$T$51,MATCH($A333,'Tüpoloogia tabel'!$C$1:$T$1,0),FALSE)</f>
        <v>25</v>
      </c>
      <c r="Q333" s="335">
        <f t="shared" si="407"/>
        <v>62818.65</v>
      </c>
      <c r="R333" s="336">
        <f t="shared" si="408"/>
        <v>48763.532444337878</v>
      </c>
      <c r="S333" s="14">
        <f t="shared" si="409"/>
        <v>2051</v>
      </c>
      <c r="T333" s="336">
        <f t="shared" si="410"/>
        <v>2051</v>
      </c>
      <c r="U333" s="4">
        <f t="shared" si="411"/>
        <v>27.720000000000002</v>
      </c>
      <c r="V333" s="337">
        <f t="shared" si="412"/>
        <v>14027.397555662123</v>
      </c>
      <c r="W333" s="338">
        <f t="shared" si="444"/>
        <v>7.5775452267783399</v>
      </c>
      <c r="X333" s="228">
        <f>VLOOKUP(X$4,'Tüpoloogia tabel'!$C$1:$T$51,MATCH($A333,'Tüpoloogia tabel'!$C$1:$T$1,0),FALSE)</f>
        <v>182.375</v>
      </c>
      <c r="Y333" s="228">
        <f>VLOOKUP(Y$4,'Tüpoloogia tabel'!$C$1:$T$51,MATCH($A333,'Tüpoloogia tabel'!$C$1:$T$1,0),FALSE)</f>
        <v>131.25</v>
      </c>
      <c r="Z333" s="229">
        <f>VLOOKUP(Z$4,'Tüpoloogia tabel'!$C$1:$T$51,MATCH($A333,'Tüpoloogia tabel'!$C$1:$T$1,0),FALSE)</f>
        <v>27.5</v>
      </c>
      <c r="AA333" s="235"/>
      <c r="AB333" s="235"/>
      <c r="AC333" s="15">
        <f>VLOOKUP(AC$4,'Tüpoloogia tabel'!$C$1:$T$51,MATCH($A333,'Tüpoloogia tabel'!$C$1:$T$1,0),FALSE)</f>
        <v>3.0541666666666663</v>
      </c>
      <c r="AD333" s="15">
        <f>VLOOKUP(AD$4,'Tüpoloogia tabel'!$C$1:$T$51,MATCH($A333,'Tüpoloogia tabel'!$C$1:$T$1,0),FALSE)</f>
        <v>2.5</v>
      </c>
      <c r="AE333" s="15">
        <f>VLOOKUP(AE$4,'Tüpoloogia tabel'!$C$1:$T$51,MATCH($A333,'Tüpoloogia tabel'!$C$1:$T$1,0),FALSE)</f>
        <v>2.2999999999999998</v>
      </c>
      <c r="AF333" s="15">
        <f>VLOOKUP(AF$4,'Tüpoloogia tabel'!$C$1:$T$51,MATCH($A333,'Tüpoloogia tabel'!$C$1:$T$1,0),FALSE)</f>
        <v>13.112499999999999</v>
      </c>
      <c r="AG333" s="15">
        <f>VLOOKUP(AG$4,'Tüpoloogia tabel'!$C$1:$T$51,MATCH($A333,'Tüpoloogia tabel'!$C$1:$T$1,0),FALSE)</f>
        <v>22.074999999999999</v>
      </c>
      <c r="AH333" s="15">
        <f>(VLOOKUP(AH$4,'Tüpoloogia tabel'!$C$1:$T$51,MATCH($A333,'Tüpoloogia tabel'!$C$1:$T$1,0),FALSE))*E333</f>
        <v>22.5</v>
      </c>
      <c r="AI333" s="15">
        <f>(VLOOKUP(AI$4,'Tüpoloogia tabel'!$C$1:$T$51,MATCH($A333,'Tüpoloogia tabel'!$C$1:$T$1,0),FALSE))*D333*E333</f>
        <v>46147.5</v>
      </c>
      <c r="AJ333" s="15">
        <f t="shared" si="413"/>
        <v>335.27500000000003</v>
      </c>
      <c r="AK333" s="15">
        <f>VLOOKUP(AK$4,'Tüpoloogia tabel'!$C$1:$T$51,MATCH($A333,'Tüpoloogia tabel'!$C$1:$T$1,0),FALSE)</f>
        <v>1</v>
      </c>
      <c r="AL333" s="15">
        <f>VLOOKUP(AL$4,'Tüpoloogia tabel'!$C$1:$T$51,MATCH($A333,'Tüpoloogia tabel'!$C$1:$T$1,0),FALSE)</f>
        <v>0.9</v>
      </c>
      <c r="AM333" s="15">
        <f>VLOOKUP(AM$4,'Tüpoloogia tabel'!$C$1:$T$51,MATCH($A333,'Tüpoloogia tabel'!$C$1:$T$1,0),FALSE)</f>
        <v>0.7</v>
      </c>
      <c r="AN333" s="15">
        <f>VLOOKUP(AN$4,'Tüpoloogia tabel'!$C$1:$T$51,MATCH($A333,'Tüpoloogia tabel'!$C$1:$T$1,0),FALSE)</f>
        <v>0.7</v>
      </c>
      <c r="AO333" s="15">
        <f>VLOOKUP(AO$4,'Tüpoloogia tabel'!$C$1:$T$51,MATCH($A333,'Tüpoloogia tabel'!$C$1:$T$1,0),FALSE)</f>
        <v>1</v>
      </c>
      <c r="AP333" s="15">
        <f>VLOOKUP(AP$4,'Tüpoloogia tabel'!$C$1:$T$51,MATCH($A333,'Tüpoloogia tabel'!$C$1:$T$1,0),FALSE)</f>
        <v>2</v>
      </c>
      <c r="AQ333" s="15">
        <f>VLOOKUP(AQ$4,'Tüpoloogia tabel'!$C$1:$T$51,MATCH($A333,'Tüpoloogia tabel'!$C$1:$T$1,0),FALSE)</f>
        <v>2.899999999999999</v>
      </c>
      <c r="AR333" s="16">
        <f>VLOOKUP(AR$4,'Tüpoloogia tabel'!$C$1:$T$51,MATCH($A333,'Tüpoloogia tabel'!$C$1:$T$1,0),FALSE)</f>
        <v>1.17</v>
      </c>
      <c r="AS333" s="16">
        <f>VLOOKUP(AS$4,'Tüpoloogia tabel'!$C$1:$T$51,MATCH($A333,'Tüpoloogia tabel'!$C$1:$T$1,0),FALSE)</f>
        <v>0.49</v>
      </c>
      <c r="AT333" s="16">
        <f>VLOOKUP(AT$4,'Tüpoloogia tabel'!$C$1:$T$51,MATCH($A333,'Tüpoloogia tabel'!$C$1:$T$1,0),FALSE)</f>
        <v>0.49</v>
      </c>
      <c r="AU333" s="16">
        <f>VLOOKUP(AU$4,'Tüpoloogia tabel'!$C$1:$T$51,MATCH($A333,'Tüpoloogia tabel'!$C$1:$T$1,0),FALSE)</f>
        <v>0.15</v>
      </c>
      <c r="AV333" s="16">
        <f>VLOOKUP(AV$4,'Tüpoloogia tabel'!$C$1:$T$51,MATCH($A333,'Tüpoloogia tabel'!$C$1:$T$1,0),FALSE)</f>
        <v>0.5</v>
      </c>
      <c r="AW333" s="16">
        <f>VLOOKUP(AW$4,'Tüpoloogia tabel'!$C$1:$T$51,MATCH($A333,'Tüpoloogia tabel'!$C$1:$T$1,0),FALSE)</f>
        <v>0.77</v>
      </c>
      <c r="AX333" s="16">
        <f>VLOOKUP(AX$4,'Tüpoloogia tabel'!$C$1:$T$51,MATCH($A333,'Tüpoloogia tabel'!$C$1:$T$1,0),FALSE)</f>
        <v>1.03</v>
      </c>
      <c r="AY333" s="16">
        <f>VLOOKUP(AY$4,'Tüpoloogia tabel'!$C$1:$T$51,MATCH($A333,'Tüpoloogia tabel'!$C$1:$T$1,0),FALSE)</f>
        <v>7.0000000000000007E-2</v>
      </c>
      <c r="AZ333" s="16">
        <f>VLOOKUP(AZ$4,'Tüpoloogia tabel'!$C$1:$T$51,MATCH($A333,'Tüpoloogia tabel'!$C$1:$T$1,0),FALSE)</f>
        <v>3.2</v>
      </c>
      <c r="BA333" s="232">
        <f>VLOOKUP(BA$4,'Tüpoloogia tabel'!$C$1:$T$51,MATCH($A333,'Tüpoloogia tabel'!$C$1:$T$1,0),FALSE)</f>
        <v>0.3</v>
      </c>
      <c r="BB333" s="232">
        <f>VLOOKUP(BB$4,'Tüpoloogia tabel'!$C$1:$T$51,MATCH($A333,'Tüpoloogia tabel'!$C$1:$T$1,0),FALSE)</f>
        <v>0.5</v>
      </c>
      <c r="BC333" s="232">
        <f>VLOOKUP(BC$4,'Tüpoloogia tabel'!$C$1:$T$51,MATCH($A333,'Tüpoloogia tabel'!$C$1:$T$1,0),FALSE)</f>
        <v>0.35</v>
      </c>
      <c r="BD333" s="232">
        <f>VLOOKUP(BD$4,'Tüpoloogia tabel'!$C$1:$T$51,MATCH($A333,'Tüpoloogia tabel'!$C$1:$T$1,0),FALSE)</f>
        <v>0.3</v>
      </c>
      <c r="BE333" s="232">
        <f>VLOOKUP(BE$4,'Tüpoloogia tabel'!$C$1:$T$51,MATCH($A333,'Tüpoloogia tabel'!$C$1:$T$1,0),FALSE)</f>
        <v>0.22000000000000008</v>
      </c>
      <c r="BF333" s="16">
        <f>VLOOKUP(BF$4,'Tüpoloogia tabel'!$C$1:$T$51,MATCH($A333,'Tüpoloogia tabel'!$C$1:$T$1,0),FALSE)</f>
        <v>1.8</v>
      </c>
      <c r="BG333" s="16">
        <f>VLOOKUP(BG$4,'Tüpoloogia tabel'!$C$1:$T$51,MATCH($A333,'Tüpoloogia tabel'!$C$1:$T$1,0),FALSE)</f>
        <v>2.2000000000000002</v>
      </c>
      <c r="BH333" s="16">
        <f>VLOOKUP(BH$4,'Tüpoloogia tabel'!$C$1:$T$51,MATCH($A333,'Tüpoloogia tabel'!$C$1:$T$1,0),FALSE)</f>
        <v>1.4600000000000004</v>
      </c>
      <c r="BI333" s="16">
        <f>VLOOKUP(BI$4,'Tüpoloogia tabel'!$C$1:$T$51,MATCH($A333,'Tüpoloogia tabel'!$C$1:$T$1,0),FALSE)</f>
        <v>1.5793333333333337</v>
      </c>
      <c r="BJ333" s="16">
        <f>VLOOKUP(BJ$4,'Tüpoloogia tabel'!$C$1:$T$51,MATCH($A333,'Tüpoloogia tabel'!$C$1:$T$1,0),FALSE)</f>
        <v>0.8</v>
      </c>
      <c r="BK333" s="16">
        <f>VLOOKUP(BK$4,'Tüpoloogia tabel'!$C$1:$T$51,MATCH($A333,'Tüpoloogia tabel'!$C$1:$T$1,0),FALSE)</f>
        <v>2.0649999999999999</v>
      </c>
      <c r="BL333" s="216">
        <f t="shared" si="445"/>
        <v>78752.627800095899</v>
      </c>
      <c r="BM333" s="1">
        <v>4</v>
      </c>
      <c r="BN333" s="1">
        <v>0</v>
      </c>
      <c r="BO333" s="1">
        <f t="shared" si="414"/>
        <v>90</v>
      </c>
      <c r="BP333" s="217">
        <f t="shared" si="415"/>
        <v>335.27500000000003</v>
      </c>
      <c r="BQ333" s="217">
        <f t="shared" ref="BQ333:BS333" si="455">BP333</f>
        <v>335.27500000000003</v>
      </c>
      <c r="BR333" s="217">
        <f t="shared" si="455"/>
        <v>335.27500000000003</v>
      </c>
      <c r="BS333" s="217">
        <f t="shared" si="455"/>
        <v>335.27500000000003</v>
      </c>
      <c r="BT333" s="217">
        <f t="shared" si="417"/>
        <v>2682.2000000000003</v>
      </c>
      <c r="BU333" s="217">
        <f t="shared" si="418"/>
        <v>18924.609375000004</v>
      </c>
      <c r="BV333" s="217">
        <f t="shared" si="419"/>
        <v>18489.653878656278</v>
      </c>
      <c r="BW333" s="217">
        <f t="shared" si="447"/>
        <v>23336.078177755942</v>
      </c>
      <c r="BX333" s="216">
        <f t="shared" si="420"/>
        <v>7.6882548148148153</v>
      </c>
      <c r="BY333" s="216">
        <f t="shared" si="421"/>
        <v>9272.0353066666667</v>
      </c>
      <c r="BZ333" s="216">
        <f t="shared" si="422"/>
        <v>111360.7412845185</v>
      </c>
      <c r="CA333" s="216">
        <f t="shared" si="423"/>
        <v>88024.663106762571</v>
      </c>
      <c r="CB333" s="218">
        <f t="shared" si="424"/>
        <v>5.9896410356972796</v>
      </c>
    </row>
    <row r="334" spans="1:80" x14ac:dyDescent="0.25">
      <c r="A334" s="248" t="s">
        <v>478</v>
      </c>
      <c r="B334" s="231" t="s">
        <v>862</v>
      </c>
      <c r="C334" s="231" t="s">
        <v>463</v>
      </c>
      <c r="D334" s="249">
        <v>8</v>
      </c>
      <c r="E334" s="249">
        <v>6</v>
      </c>
      <c r="F334" s="250"/>
      <c r="G334" s="15">
        <f>(VLOOKUP(G$4,'Tüpoloogia tabel'!$C$1:$T$51,MATCH($A334,'Tüpoloogia tabel'!$C$1:$T$1,0),FALSE))*D334</f>
        <v>2344</v>
      </c>
      <c r="H334" s="15">
        <f>(VLOOKUP(H$4,'Tüpoloogia tabel'!$C$1:$T$51,MATCH($A334,'Tüpoloogia tabel'!$C$1:$T$1,0),FALSE))*D334*E334</f>
        <v>191.83333333333331</v>
      </c>
      <c r="I334" s="15">
        <f>(VLOOKUP(I$4,'Tüpoloogia tabel'!$C$1:$T$51,MATCH($A334,'Tüpoloogia tabel'!$C$1:$T$1,0),FALSE))*D334*E334</f>
        <v>635.5</v>
      </c>
      <c r="J334" s="15">
        <f>(VLOOKUP(J$4,'Tüpoloogia tabel'!$C$1:$T$51,MATCH($A334,'Tüpoloogia tabel'!$C$1:$T$1,0),FALSE))*D334*E334</f>
        <v>12773.433333333334</v>
      </c>
      <c r="K334" s="15">
        <f>(VLOOKUP(K$4,'Tüpoloogia tabel'!$C$1:$T$51,MATCH($A334,'Tüpoloogia tabel'!$C$1:$T$1,0),FALSE))*D334*E334</f>
        <v>11197.066666666668</v>
      </c>
      <c r="L334" s="244">
        <f>VLOOKUP(L$4,'Tüpoloogia tabel'!$C$1:$T$51,MATCH($A334,'Tüpoloogia tabel'!$C$1:$T$1,0),FALSE)</f>
        <v>0</v>
      </c>
      <c r="M334" s="228">
        <f>VLOOKUP(M$4,'Tüpoloogia tabel'!$C$1:$T$51,MATCH($A334,'Tüpoloogia tabel'!$C$1:$T$1,0),FALSE)</f>
        <v>87.5</v>
      </c>
      <c r="N334" s="228">
        <f>VLOOKUP(N$4,'Tüpoloogia tabel'!$C$1:$T$51,MATCH($A334,'Tüpoloogia tabel'!$C$1:$T$1,0),FALSE)</f>
        <v>100</v>
      </c>
      <c r="O334" s="245">
        <f>VLOOKUP(O$4,'Tüpoloogia tabel'!$C$1:$T$51,MATCH($A334,'Tüpoloogia tabel'!$C$1:$T$1,0),FALSE)</f>
        <v>0.22329988873785289</v>
      </c>
      <c r="P334" s="228">
        <f>VLOOKUP(P$4,'Tüpoloogia tabel'!$C$1:$T$51,MATCH($A334,'Tüpoloogia tabel'!$C$1:$T$1,0),FALSE)</f>
        <v>25</v>
      </c>
      <c r="Q334" s="335">
        <f t="shared" si="407"/>
        <v>31945.35</v>
      </c>
      <c r="R334" s="336">
        <f t="shared" si="408"/>
        <v>24780.276899308228</v>
      </c>
      <c r="S334" s="14">
        <f t="shared" si="409"/>
        <v>2344</v>
      </c>
      <c r="T334" s="336">
        <f t="shared" si="410"/>
        <v>2344</v>
      </c>
      <c r="U334" s="4">
        <f t="shared" si="411"/>
        <v>31.680000000000003</v>
      </c>
      <c r="V334" s="337">
        <f t="shared" si="412"/>
        <v>7133.3931006917683</v>
      </c>
      <c r="W334" s="338">
        <f t="shared" si="444"/>
        <v>5.3235878614141647</v>
      </c>
      <c r="X334" s="228">
        <f>VLOOKUP(X$4,'Tüpoloogia tabel'!$C$1:$T$51,MATCH($A334,'Tüpoloogia tabel'!$C$1:$T$1,0),FALSE)</f>
        <v>182.375</v>
      </c>
      <c r="Y334" s="228">
        <f>VLOOKUP(Y$4,'Tüpoloogia tabel'!$C$1:$T$51,MATCH($A334,'Tüpoloogia tabel'!$C$1:$T$1,0),FALSE)</f>
        <v>131.25</v>
      </c>
      <c r="Z334" s="229">
        <f>VLOOKUP(Z$4,'Tüpoloogia tabel'!$C$1:$T$51,MATCH($A334,'Tüpoloogia tabel'!$C$1:$T$1,0),FALSE)</f>
        <v>27.5</v>
      </c>
      <c r="AA334" s="235"/>
      <c r="AB334" s="235"/>
      <c r="AC334" s="15">
        <f>VLOOKUP(AC$4,'Tüpoloogia tabel'!$C$1:$T$51,MATCH($A334,'Tüpoloogia tabel'!$C$1:$T$1,0),FALSE)</f>
        <v>3.0541666666666663</v>
      </c>
      <c r="AD334" s="15">
        <f>VLOOKUP(AD$4,'Tüpoloogia tabel'!$C$1:$T$51,MATCH($A334,'Tüpoloogia tabel'!$C$1:$T$1,0),FALSE)</f>
        <v>2.5</v>
      </c>
      <c r="AE334" s="15">
        <f>VLOOKUP(AE$4,'Tüpoloogia tabel'!$C$1:$T$51,MATCH($A334,'Tüpoloogia tabel'!$C$1:$T$1,0),FALSE)</f>
        <v>2.2999999999999998</v>
      </c>
      <c r="AF334" s="15">
        <f>VLOOKUP(AF$4,'Tüpoloogia tabel'!$C$1:$T$51,MATCH($A334,'Tüpoloogia tabel'!$C$1:$T$1,0),FALSE)</f>
        <v>13.112499999999999</v>
      </c>
      <c r="AG334" s="15">
        <f>VLOOKUP(AG$4,'Tüpoloogia tabel'!$C$1:$T$51,MATCH($A334,'Tüpoloogia tabel'!$C$1:$T$1,0),FALSE)</f>
        <v>22.074999999999999</v>
      </c>
      <c r="AH334" s="15">
        <f>(VLOOKUP(AH$4,'Tüpoloogia tabel'!$C$1:$T$51,MATCH($A334,'Tüpoloogia tabel'!$C$1:$T$1,0),FALSE))*E334</f>
        <v>15</v>
      </c>
      <c r="AI334" s="15">
        <f>(VLOOKUP(AI$4,'Tüpoloogia tabel'!$C$1:$T$51,MATCH($A334,'Tüpoloogia tabel'!$C$1:$T$1,0),FALSE))*D334*E334</f>
        <v>35160</v>
      </c>
      <c r="AJ334" s="15">
        <f t="shared" si="413"/>
        <v>379.42500000000001</v>
      </c>
      <c r="AK334" s="15">
        <f>VLOOKUP(AK$4,'Tüpoloogia tabel'!$C$1:$T$51,MATCH($A334,'Tüpoloogia tabel'!$C$1:$T$1,0),FALSE)</f>
        <v>1</v>
      </c>
      <c r="AL334" s="15">
        <f>VLOOKUP(AL$4,'Tüpoloogia tabel'!$C$1:$T$51,MATCH($A334,'Tüpoloogia tabel'!$C$1:$T$1,0),FALSE)</f>
        <v>0.9</v>
      </c>
      <c r="AM334" s="15">
        <f>VLOOKUP(AM$4,'Tüpoloogia tabel'!$C$1:$T$51,MATCH($A334,'Tüpoloogia tabel'!$C$1:$T$1,0),FALSE)</f>
        <v>0.7</v>
      </c>
      <c r="AN334" s="15">
        <f>VLOOKUP(AN$4,'Tüpoloogia tabel'!$C$1:$T$51,MATCH($A334,'Tüpoloogia tabel'!$C$1:$T$1,0),FALSE)</f>
        <v>0.7</v>
      </c>
      <c r="AO334" s="15">
        <f>VLOOKUP(AO$4,'Tüpoloogia tabel'!$C$1:$T$51,MATCH($A334,'Tüpoloogia tabel'!$C$1:$T$1,0),FALSE)</f>
        <v>1</v>
      </c>
      <c r="AP334" s="15">
        <f>VLOOKUP(AP$4,'Tüpoloogia tabel'!$C$1:$T$51,MATCH($A334,'Tüpoloogia tabel'!$C$1:$T$1,0),FALSE)</f>
        <v>2</v>
      </c>
      <c r="AQ334" s="15">
        <f>VLOOKUP(AQ$4,'Tüpoloogia tabel'!$C$1:$T$51,MATCH($A334,'Tüpoloogia tabel'!$C$1:$T$1,0),FALSE)</f>
        <v>2.899999999999999</v>
      </c>
      <c r="AR334" s="16">
        <f>VLOOKUP(AR$4,'Tüpoloogia tabel'!$C$1:$T$51,MATCH($A334,'Tüpoloogia tabel'!$C$1:$T$1,0),FALSE)</f>
        <v>1.17</v>
      </c>
      <c r="AS334" s="16">
        <f>VLOOKUP(AS$4,'Tüpoloogia tabel'!$C$1:$T$51,MATCH($A334,'Tüpoloogia tabel'!$C$1:$T$1,0),FALSE)</f>
        <v>0.49</v>
      </c>
      <c r="AT334" s="16">
        <f>VLOOKUP(AT$4,'Tüpoloogia tabel'!$C$1:$T$51,MATCH($A334,'Tüpoloogia tabel'!$C$1:$T$1,0),FALSE)</f>
        <v>0.49</v>
      </c>
      <c r="AU334" s="16">
        <f>VLOOKUP(AU$4,'Tüpoloogia tabel'!$C$1:$T$51,MATCH($A334,'Tüpoloogia tabel'!$C$1:$T$1,0),FALSE)</f>
        <v>0.15</v>
      </c>
      <c r="AV334" s="16">
        <f>VLOOKUP(AV$4,'Tüpoloogia tabel'!$C$1:$T$51,MATCH($A334,'Tüpoloogia tabel'!$C$1:$T$1,0),FALSE)</f>
        <v>0.5</v>
      </c>
      <c r="AW334" s="16">
        <f>VLOOKUP(AW$4,'Tüpoloogia tabel'!$C$1:$T$51,MATCH($A334,'Tüpoloogia tabel'!$C$1:$T$1,0),FALSE)</f>
        <v>0.77</v>
      </c>
      <c r="AX334" s="16">
        <f>VLOOKUP(AX$4,'Tüpoloogia tabel'!$C$1:$T$51,MATCH($A334,'Tüpoloogia tabel'!$C$1:$T$1,0),FALSE)</f>
        <v>1.03</v>
      </c>
      <c r="AY334" s="16">
        <f>VLOOKUP(AY$4,'Tüpoloogia tabel'!$C$1:$T$51,MATCH($A334,'Tüpoloogia tabel'!$C$1:$T$1,0),FALSE)</f>
        <v>7.0000000000000007E-2</v>
      </c>
      <c r="AZ334" s="16">
        <f>VLOOKUP(AZ$4,'Tüpoloogia tabel'!$C$1:$T$51,MATCH($A334,'Tüpoloogia tabel'!$C$1:$T$1,0),FALSE)</f>
        <v>3.2</v>
      </c>
      <c r="BA334" s="232">
        <f>VLOOKUP(BA$4,'Tüpoloogia tabel'!$C$1:$T$51,MATCH($A334,'Tüpoloogia tabel'!$C$1:$T$1,0),FALSE)</f>
        <v>0.3</v>
      </c>
      <c r="BB334" s="232">
        <f>VLOOKUP(BB$4,'Tüpoloogia tabel'!$C$1:$T$51,MATCH($A334,'Tüpoloogia tabel'!$C$1:$T$1,0),FALSE)</f>
        <v>0.5</v>
      </c>
      <c r="BC334" s="232">
        <f>VLOOKUP(BC$4,'Tüpoloogia tabel'!$C$1:$T$51,MATCH($A334,'Tüpoloogia tabel'!$C$1:$T$1,0),FALSE)</f>
        <v>0.35</v>
      </c>
      <c r="BD334" s="232">
        <f>VLOOKUP(BD$4,'Tüpoloogia tabel'!$C$1:$T$51,MATCH($A334,'Tüpoloogia tabel'!$C$1:$T$1,0),FALSE)</f>
        <v>0.3</v>
      </c>
      <c r="BE334" s="232">
        <f>VLOOKUP(BE$4,'Tüpoloogia tabel'!$C$1:$T$51,MATCH($A334,'Tüpoloogia tabel'!$C$1:$T$1,0),FALSE)</f>
        <v>0.22000000000000008</v>
      </c>
      <c r="BF334" s="16">
        <f>VLOOKUP(BF$4,'Tüpoloogia tabel'!$C$1:$T$51,MATCH($A334,'Tüpoloogia tabel'!$C$1:$T$1,0),FALSE)</f>
        <v>1.8</v>
      </c>
      <c r="BG334" s="16">
        <f>VLOOKUP(BG$4,'Tüpoloogia tabel'!$C$1:$T$51,MATCH($A334,'Tüpoloogia tabel'!$C$1:$T$1,0),FALSE)</f>
        <v>2.2000000000000002</v>
      </c>
      <c r="BH334" s="16">
        <f>VLOOKUP(BH$4,'Tüpoloogia tabel'!$C$1:$T$51,MATCH($A334,'Tüpoloogia tabel'!$C$1:$T$1,0),FALSE)</f>
        <v>1.4600000000000004</v>
      </c>
      <c r="BI334" s="16">
        <f>VLOOKUP(BI$4,'Tüpoloogia tabel'!$C$1:$T$51,MATCH($A334,'Tüpoloogia tabel'!$C$1:$T$1,0),FALSE)</f>
        <v>1.5793333333333337</v>
      </c>
      <c r="BJ334" s="16">
        <f>VLOOKUP(BJ$4,'Tüpoloogia tabel'!$C$1:$T$51,MATCH($A334,'Tüpoloogia tabel'!$C$1:$T$1,0),FALSE)</f>
        <v>0.8</v>
      </c>
      <c r="BK334" s="16">
        <f>VLOOKUP(BK$4,'Tüpoloogia tabel'!$C$1:$T$51,MATCH($A334,'Tüpoloogia tabel'!$C$1:$T$1,0),FALSE)</f>
        <v>2.0649999999999999</v>
      </c>
      <c r="BL334" s="216">
        <f t="shared" si="445"/>
        <v>42147.483790622573</v>
      </c>
      <c r="BM334" s="1">
        <v>4</v>
      </c>
      <c r="BN334" s="1">
        <v>0</v>
      </c>
      <c r="BO334" s="1">
        <f t="shared" si="414"/>
        <v>60</v>
      </c>
      <c r="BP334" s="217">
        <f t="shared" si="415"/>
        <v>379.42500000000001</v>
      </c>
      <c r="BQ334" s="217">
        <f t="shared" ref="BQ334:BS334" si="456">BP334</f>
        <v>379.42500000000001</v>
      </c>
      <c r="BR334" s="217">
        <f t="shared" si="456"/>
        <v>379.42500000000001</v>
      </c>
      <c r="BS334" s="217">
        <f t="shared" si="456"/>
        <v>379.42500000000001</v>
      </c>
      <c r="BT334" s="217">
        <f t="shared" si="417"/>
        <v>1897.125</v>
      </c>
      <c r="BU334" s="217">
        <f t="shared" si="418"/>
        <v>9652.5</v>
      </c>
      <c r="BV334" s="217">
        <f t="shared" si="419"/>
        <v>9402.5972307990105</v>
      </c>
      <c r="BW334" s="217">
        <f t="shared" si="447"/>
        <v>12559.993306155931</v>
      </c>
      <c r="BX334" s="216">
        <f t="shared" si="420"/>
        <v>4.0639229629629625</v>
      </c>
      <c r="BY334" s="216">
        <f t="shared" si="421"/>
        <v>4901.0910933333325</v>
      </c>
      <c r="BZ334" s="216">
        <f t="shared" si="422"/>
        <v>59608.568190111837</v>
      </c>
      <c r="CA334" s="216">
        <f t="shared" si="423"/>
        <v>47048.574883955909</v>
      </c>
      <c r="CB334" s="218">
        <f t="shared" si="424"/>
        <v>4.201866103380282</v>
      </c>
    </row>
    <row r="335" spans="1:80" x14ac:dyDescent="0.25">
      <c r="A335" s="248" t="s">
        <v>478</v>
      </c>
      <c r="B335" s="231" t="s">
        <v>863</v>
      </c>
      <c r="C335" s="231" t="s">
        <v>463</v>
      </c>
      <c r="D335" s="249">
        <v>8</v>
      </c>
      <c r="E335" s="249">
        <v>7</v>
      </c>
      <c r="F335" s="250"/>
      <c r="G335" s="15">
        <f>(VLOOKUP(G$4,'Tüpoloogia tabel'!$C$1:$T$51,MATCH($A335,'Tüpoloogia tabel'!$C$1:$T$1,0),FALSE))*D335</f>
        <v>2344</v>
      </c>
      <c r="H335" s="15">
        <f>(VLOOKUP(H$4,'Tüpoloogia tabel'!$C$1:$T$51,MATCH($A335,'Tüpoloogia tabel'!$C$1:$T$1,0),FALSE))*D335*E335</f>
        <v>223.80555555555554</v>
      </c>
      <c r="I335" s="15">
        <f>(VLOOKUP(I$4,'Tüpoloogia tabel'!$C$1:$T$51,MATCH($A335,'Tüpoloogia tabel'!$C$1:$T$1,0),FALSE))*D335*E335</f>
        <v>741.41666666666674</v>
      </c>
      <c r="J335" s="15">
        <f>(VLOOKUP(J$4,'Tüpoloogia tabel'!$C$1:$T$51,MATCH($A335,'Tüpoloogia tabel'!$C$1:$T$1,0),FALSE))*D335*E335</f>
        <v>14902.338888888889</v>
      </c>
      <c r="K335" s="15">
        <f>(VLOOKUP(K$4,'Tüpoloogia tabel'!$C$1:$T$51,MATCH($A335,'Tüpoloogia tabel'!$C$1:$T$1,0),FALSE))*D335*E335</f>
        <v>13063.244444444445</v>
      </c>
      <c r="L335" s="244">
        <f>VLOOKUP(L$4,'Tüpoloogia tabel'!$C$1:$T$51,MATCH($A335,'Tüpoloogia tabel'!$C$1:$T$1,0),FALSE)</f>
        <v>0</v>
      </c>
      <c r="M335" s="228">
        <f>VLOOKUP(M$4,'Tüpoloogia tabel'!$C$1:$T$51,MATCH($A335,'Tüpoloogia tabel'!$C$1:$T$1,0),FALSE)</f>
        <v>87.5</v>
      </c>
      <c r="N335" s="228">
        <f>VLOOKUP(N$4,'Tüpoloogia tabel'!$C$1:$T$51,MATCH($A335,'Tüpoloogia tabel'!$C$1:$T$1,0),FALSE)</f>
        <v>100</v>
      </c>
      <c r="O335" s="245">
        <f>VLOOKUP(O$4,'Tüpoloogia tabel'!$C$1:$T$51,MATCH($A335,'Tüpoloogia tabel'!$C$1:$T$1,0),FALSE)</f>
        <v>0.22329988873785289</v>
      </c>
      <c r="P335" s="228">
        <f>VLOOKUP(P$4,'Tüpoloogia tabel'!$C$1:$T$51,MATCH($A335,'Tüpoloogia tabel'!$C$1:$T$1,0),FALSE)</f>
        <v>25</v>
      </c>
      <c r="Q335" s="335">
        <f t="shared" si="407"/>
        <v>43450.574999999997</v>
      </c>
      <c r="R335" s="336">
        <f t="shared" si="408"/>
        <v>33716.386436904264</v>
      </c>
      <c r="S335" s="14">
        <f t="shared" si="409"/>
        <v>2344</v>
      </c>
      <c r="T335" s="336">
        <f t="shared" si="410"/>
        <v>2344</v>
      </c>
      <c r="U335" s="4">
        <f t="shared" si="411"/>
        <v>31.680000000000003</v>
      </c>
      <c r="V335" s="337">
        <f t="shared" si="412"/>
        <v>9702.508563095731</v>
      </c>
      <c r="W335" s="338">
        <f t="shared" si="444"/>
        <v>6.0610931423495966</v>
      </c>
      <c r="X335" s="228">
        <f>VLOOKUP(X$4,'Tüpoloogia tabel'!$C$1:$T$51,MATCH($A335,'Tüpoloogia tabel'!$C$1:$T$1,0),FALSE)</f>
        <v>182.375</v>
      </c>
      <c r="Y335" s="228">
        <f>VLOOKUP(Y$4,'Tüpoloogia tabel'!$C$1:$T$51,MATCH($A335,'Tüpoloogia tabel'!$C$1:$T$1,0),FALSE)</f>
        <v>131.25</v>
      </c>
      <c r="Z335" s="229">
        <f>VLOOKUP(Z$4,'Tüpoloogia tabel'!$C$1:$T$51,MATCH($A335,'Tüpoloogia tabel'!$C$1:$T$1,0),FALSE)</f>
        <v>27.5</v>
      </c>
      <c r="AA335" s="235"/>
      <c r="AB335" s="235"/>
      <c r="AC335" s="15">
        <f>VLOOKUP(AC$4,'Tüpoloogia tabel'!$C$1:$T$51,MATCH($A335,'Tüpoloogia tabel'!$C$1:$T$1,0),FALSE)</f>
        <v>3.0541666666666663</v>
      </c>
      <c r="AD335" s="15">
        <f>VLOOKUP(AD$4,'Tüpoloogia tabel'!$C$1:$T$51,MATCH($A335,'Tüpoloogia tabel'!$C$1:$T$1,0),FALSE)</f>
        <v>2.5</v>
      </c>
      <c r="AE335" s="15">
        <f>VLOOKUP(AE$4,'Tüpoloogia tabel'!$C$1:$T$51,MATCH($A335,'Tüpoloogia tabel'!$C$1:$T$1,0),FALSE)</f>
        <v>2.2999999999999998</v>
      </c>
      <c r="AF335" s="15">
        <f>VLOOKUP(AF$4,'Tüpoloogia tabel'!$C$1:$T$51,MATCH($A335,'Tüpoloogia tabel'!$C$1:$T$1,0),FALSE)</f>
        <v>13.112499999999999</v>
      </c>
      <c r="AG335" s="15">
        <f>VLOOKUP(AG$4,'Tüpoloogia tabel'!$C$1:$T$51,MATCH($A335,'Tüpoloogia tabel'!$C$1:$T$1,0),FALSE)</f>
        <v>22.074999999999999</v>
      </c>
      <c r="AH335" s="15">
        <f>(VLOOKUP(AH$4,'Tüpoloogia tabel'!$C$1:$T$51,MATCH($A335,'Tüpoloogia tabel'!$C$1:$T$1,0),FALSE))*E335</f>
        <v>17.5</v>
      </c>
      <c r="AI335" s="15">
        <f>(VLOOKUP(AI$4,'Tüpoloogia tabel'!$C$1:$T$51,MATCH($A335,'Tüpoloogia tabel'!$C$1:$T$1,0),FALSE))*D335*E335</f>
        <v>41020</v>
      </c>
      <c r="AJ335" s="15">
        <f t="shared" si="413"/>
        <v>379.42500000000001</v>
      </c>
      <c r="AK335" s="15">
        <f>VLOOKUP(AK$4,'Tüpoloogia tabel'!$C$1:$T$51,MATCH($A335,'Tüpoloogia tabel'!$C$1:$T$1,0),FALSE)</f>
        <v>1</v>
      </c>
      <c r="AL335" s="15">
        <f>VLOOKUP(AL$4,'Tüpoloogia tabel'!$C$1:$T$51,MATCH($A335,'Tüpoloogia tabel'!$C$1:$T$1,0),FALSE)</f>
        <v>0.9</v>
      </c>
      <c r="AM335" s="15">
        <f>VLOOKUP(AM$4,'Tüpoloogia tabel'!$C$1:$T$51,MATCH($A335,'Tüpoloogia tabel'!$C$1:$T$1,0),FALSE)</f>
        <v>0.7</v>
      </c>
      <c r="AN335" s="15">
        <f>VLOOKUP(AN$4,'Tüpoloogia tabel'!$C$1:$T$51,MATCH($A335,'Tüpoloogia tabel'!$C$1:$T$1,0),FALSE)</f>
        <v>0.7</v>
      </c>
      <c r="AO335" s="15">
        <f>VLOOKUP(AO$4,'Tüpoloogia tabel'!$C$1:$T$51,MATCH($A335,'Tüpoloogia tabel'!$C$1:$T$1,0),FALSE)</f>
        <v>1</v>
      </c>
      <c r="AP335" s="15">
        <f>VLOOKUP(AP$4,'Tüpoloogia tabel'!$C$1:$T$51,MATCH($A335,'Tüpoloogia tabel'!$C$1:$T$1,0),FALSE)</f>
        <v>2</v>
      </c>
      <c r="AQ335" s="15">
        <f>VLOOKUP(AQ$4,'Tüpoloogia tabel'!$C$1:$T$51,MATCH($A335,'Tüpoloogia tabel'!$C$1:$T$1,0),FALSE)</f>
        <v>2.899999999999999</v>
      </c>
      <c r="AR335" s="16">
        <f>VLOOKUP(AR$4,'Tüpoloogia tabel'!$C$1:$T$51,MATCH($A335,'Tüpoloogia tabel'!$C$1:$T$1,0),FALSE)</f>
        <v>1.17</v>
      </c>
      <c r="AS335" s="16">
        <f>VLOOKUP(AS$4,'Tüpoloogia tabel'!$C$1:$T$51,MATCH($A335,'Tüpoloogia tabel'!$C$1:$T$1,0),FALSE)</f>
        <v>0.49</v>
      </c>
      <c r="AT335" s="16">
        <f>VLOOKUP(AT$4,'Tüpoloogia tabel'!$C$1:$T$51,MATCH($A335,'Tüpoloogia tabel'!$C$1:$T$1,0),FALSE)</f>
        <v>0.49</v>
      </c>
      <c r="AU335" s="16">
        <f>VLOOKUP(AU$4,'Tüpoloogia tabel'!$C$1:$T$51,MATCH($A335,'Tüpoloogia tabel'!$C$1:$T$1,0),FALSE)</f>
        <v>0.15</v>
      </c>
      <c r="AV335" s="16">
        <f>VLOOKUP(AV$4,'Tüpoloogia tabel'!$C$1:$T$51,MATCH($A335,'Tüpoloogia tabel'!$C$1:$T$1,0),FALSE)</f>
        <v>0.5</v>
      </c>
      <c r="AW335" s="16">
        <f>VLOOKUP(AW$4,'Tüpoloogia tabel'!$C$1:$T$51,MATCH($A335,'Tüpoloogia tabel'!$C$1:$T$1,0),FALSE)</f>
        <v>0.77</v>
      </c>
      <c r="AX335" s="16">
        <f>VLOOKUP(AX$4,'Tüpoloogia tabel'!$C$1:$T$51,MATCH($A335,'Tüpoloogia tabel'!$C$1:$T$1,0),FALSE)</f>
        <v>1.03</v>
      </c>
      <c r="AY335" s="16">
        <f>VLOOKUP(AY$4,'Tüpoloogia tabel'!$C$1:$T$51,MATCH($A335,'Tüpoloogia tabel'!$C$1:$T$1,0),FALSE)</f>
        <v>7.0000000000000007E-2</v>
      </c>
      <c r="AZ335" s="16">
        <f>VLOOKUP(AZ$4,'Tüpoloogia tabel'!$C$1:$T$51,MATCH($A335,'Tüpoloogia tabel'!$C$1:$T$1,0),FALSE)</f>
        <v>3.2</v>
      </c>
      <c r="BA335" s="232">
        <f>VLOOKUP(BA$4,'Tüpoloogia tabel'!$C$1:$T$51,MATCH($A335,'Tüpoloogia tabel'!$C$1:$T$1,0),FALSE)</f>
        <v>0.3</v>
      </c>
      <c r="BB335" s="232">
        <f>VLOOKUP(BB$4,'Tüpoloogia tabel'!$C$1:$T$51,MATCH($A335,'Tüpoloogia tabel'!$C$1:$T$1,0),FALSE)</f>
        <v>0.5</v>
      </c>
      <c r="BC335" s="232">
        <f>VLOOKUP(BC$4,'Tüpoloogia tabel'!$C$1:$T$51,MATCH($A335,'Tüpoloogia tabel'!$C$1:$T$1,0),FALSE)</f>
        <v>0.35</v>
      </c>
      <c r="BD335" s="232">
        <f>VLOOKUP(BD$4,'Tüpoloogia tabel'!$C$1:$T$51,MATCH($A335,'Tüpoloogia tabel'!$C$1:$T$1,0),FALSE)</f>
        <v>0.3</v>
      </c>
      <c r="BE335" s="232">
        <f>VLOOKUP(BE$4,'Tüpoloogia tabel'!$C$1:$T$51,MATCH($A335,'Tüpoloogia tabel'!$C$1:$T$1,0),FALSE)</f>
        <v>0.22000000000000008</v>
      </c>
      <c r="BF335" s="16">
        <f>VLOOKUP(BF$4,'Tüpoloogia tabel'!$C$1:$T$51,MATCH($A335,'Tüpoloogia tabel'!$C$1:$T$1,0),FALSE)</f>
        <v>1.8</v>
      </c>
      <c r="BG335" s="16">
        <f>VLOOKUP(BG$4,'Tüpoloogia tabel'!$C$1:$T$51,MATCH($A335,'Tüpoloogia tabel'!$C$1:$T$1,0),FALSE)</f>
        <v>2.2000000000000002</v>
      </c>
      <c r="BH335" s="16">
        <f>VLOOKUP(BH$4,'Tüpoloogia tabel'!$C$1:$T$51,MATCH($A335,'Tüpoloogia tabel'!$C$1:$T$1,0),FALSE)</f>
        <v>1.4600000000000004</v>
      </c>
      <c r="BI335" s="16">
        <f>VLOOKUP(BI$4,'Tüpoloogia tabel'!$C$1:$T$51,MATCH($A335,'Tüpoloogia tabel'!$C$1:$T$1,0),FALSE)</f>
        <v>1.5793333333333337</v>
      </c>
      <c r="BJ335" s="16">
        <f>VLOOKUP(BJ$4,'Tüpoloogia tabel'!$C$1:$T$51,MATCH($A335,'Tüpoloogia tabel'!$C$1:$T$1,0),FALSE)</f>
        <v>0.8</v>
      </c>
      <c r="BK335" s="16">
        <f>VLOOKUP(BK$4,'Tüpoloogia tabel'!$C$1:$T$51,MATCH($A335,'Tüpoloogia tabel'!$C$1:$T$1,0),FALSE)</f>
        <v>2.0649999999999999</v>
      </c>
      <c r="BL335" s="216">
        <f t="shared" si="445"/>
        <v>55964.912706786141</v>
      </c>
      <c r="BM335" s="1">
        <v>4</v>
      </c>
      <c r="BN335" s="1">
        <v>0</v>
      </c>
      <c r="BO335" s="1">
        <f t="shared" si="414"/>
        <v>70</v>
      </c>
      <c r="BP335" s="217">
        <f t="shared" si="415"/>
        <v>379.42500000000001</v>
      </c>
      <c r="BQ335" s="217">
        <f t="shared" ref="BQ335:BS335" si="457">BP335</f>
        <v>379.42500000000001</v>
      </c>
      <c r="BR335" s="217">
        <f t="shared" si="457"/>
        <v>379.42500000000001</v>
      </c>
      <c r="BS335" s="217">
        <f t="shared" si="457"/>
        <v>379.42500000000001</v>
      </c>
      <c r="BT335" s="217">
        <f t="shared" si="417"/>
        <v>2276.5500000000002</v>
      </c>
      <c r="BU335" s="217">
        <f t="shared" si="418"/>
        <v>13114.791666666668</v>
      </c>
      <c r="BV335" s="217">
        <f t="shared" si="419"/>
        <v>12788.974175322062</v>
      </c>
      <c r="BW335" s="217">
        <f t="shared" si="447"/>
        <v>16667.057358939212</v>
      </c>
      <c r="BX335" s="216">
        <f t="shared" si="420"/>
        <v>5.4275051851851845</v>
      </c>
      <c r="BY335" s="216">
        <f t="shared" si="421"/>
        <v>6545.5712533333317</v>
      </c>
      <c r="BZ335" s="216">
        <f t="shared" si="422"/>
        <v>79177.541319058684</v>
      </c>
      <c r="CA335" s="216">
        <f t="shared" si="423"/>
        <v>62510.483960119469</v>
      </c>
      <c r="CB335" s="218">
        <f t="shared" si="424"/>
        <v>4.7852188808044556</v>
      </c>
    </row>
    <row r="336" spans="1:80" x14ac:dyDescent="0.25">
      <c r="A336" s="248" t="s">
        <v>478</v>
      </c>
      <c r="B336" s="231" t="s">
        <v>864</v>
      </c>
      <c r="C336" s="231" t="s">
        <v>463</v>
      </c>
      <c r="D336" s="249">
        <v>8</v>
      </c>
      <c r="E336" s="249">
        <v>8</v>
      </c>
      <c r="F336" s="250"/>
      <c r="G336" s="15">
        <f>(VLOOKUP(G$4,'Tüpoloogia tabel'!$C$1:$T$51,MATCH($A336,'Tüpoloogia tabel'!$C$1:$T$1,0),FALSE))*D336</f>
        <v>2344</v>
      </c>
      <c r="H336" s="15">
        <f>(VLOOKUP(H$4,'Tüpoloogia tabel'!$C$1:$T$51,MATCH($A336,'Tüpoloogia tabel'!$C$1:$T$1,0),FALSE))*D336*E336</f>
        <v>255.77777777777777</v>
      </c>
      <c r="I336" s="15">
        <f>(VLOOKUP(I$4,'Tüpoloogia tabel'!$C$1:$T$51,MATCH($A336,'Tüpoloogia tabel'!$C$1:$T$1,0),FALSE))*D336*E336</f>
        <v>847.33333333333337</v>
      </c>
      <c r="J336" s="15">
        <f>(VLOOKUP(J$4,'Tüpoloogia tabel'!$C$1:$T$51,MATCH($A336,'Tüpoloogia tabel'!$C$1:$T$1,0),FALSE))*D336*E336</f>
        <v>17031.244444444445</v>
      </c>
      <c r="K336" s="15">
        <f>(VLOOKUP(K$4,'Tüpoloogia tabel'!$C$1:$T$51,MATCH($A336,'Tüpoloogia tabel'!$C$1:$T$1,0),FALSE))*D336*E336</f>
        <v>14929.422222222223</v>
      </c>
      <c r="L336" s="244">
        <f>VLOOKUP(L$4,'Tüpoloogia tabel'!$C$1:$T$51,MATCH($A336,'Tüpoloogia tabel'!$C$1:$T$1,0),FALSE)</f>
        <v>0</v>
      </c>
      <c r="M336" s="228">
        <f>VLOOKUP(M$4,'Tüpoloogia tabel'!$C$1:$T$51,MATCH($A336,'Tüpoloogia tabel'!$C$1:$T$1,0),FALSE)</f>
        <v>87.5</v>
      </c>
      <c r="N336" s="228">
        <f>VLOOKUP(N$4,'Tüpoloogia tabel'!$C$1:$T$51,MATCH($A336,'Tüpoloogia tabel'!$C$1:$T$1,0),FALSE)</f>
        <v>100</v>
      </c>
      <c r="O336" s="245">
        <f>VLOOKUP(O$4,'Tüpoloogia tabel'!$C$1:$T$51,MATCH($A336,'Tüpoloogia tabel'!$C$1:$T$1,0),FALSE)</f>
        <v>0.22329988873785289</v>
      </c>
      <c r="P336" s="228">
        <f>VLOOKUP(P$4,'Tüpoloogia tabel'!$C$1:$T$51,MATCH($A336,'Tüpoloogia tabel'!$C$1:$T$1,0),FALSE)</f>
        <v>25</v>
      </c>
      <c r="Q336" s="335">
        <f t="shared" si="407"/>
        <v>56721.8</v>
      </c>
      <c r="R336" s="336">
        <f t="shared" si="408"/>
        <v>44024.148370989256</v>
      </c>
      <c r="S336" s="14">
        <f t="shared" si="409"/>
        <v>2344</v>
      </c>
      <c r="T336" s="336">
        <f t="shared" si="410"/>
        <v>2344</v>
      </c>
      <c r="U336" s="4">
        <f t="shared" si="411"/>
        <v>31.680000000000003</v>
      </c>
      <c r="V336" s="337">
        <f t="shared" si="412"/>
        <v>12665.971629010744</v>
      </c>
      <c r="W336" s="338">
        <f t="shared" si="444"/>
        <v>6.8121660989602892</v>
      </c>
      <c r="X336" s="228">
        <f>VLOOKUP(X$4,'Tüpoloogia tabel'!$C$1:$T$51,MATCH($A336,'Tüpoloogia tabel'!$C$1:$T$1,0),FALSE)</f>
        <v>182.375</v>
      </c>
      <c r="Y336" s="228">
        <f>VLOOKUP(Y$4,'Tüpoloogia tabel'!$C$1:$T$51,MATCH($A336,'Tüpoloogia tabel'!$C$1:$T$1,0),FALSE)</f>
        <v>131.25</v>
      </c>
      <c r="Z336" s="229">
        <f>VLOOKUP(Z$4,'Tüpoloogia tabel'!$C$1:$T$51,MATCH($A336,'Tüpoloogia tabel'!$C$1:$T$1,0),FALSE)</f>
        <v>27.5</v>
      </c>
      <c r="AA336" s="235"/>
      <c r="AB336" s="235"/>
      <c r="AC336" s="15">
        <f>VLOOKUP(AC$4,'Tüpoloogia tabel'!$C$1:$T$51,MATCH($A336,'Tüpoloogia tabel'!$C$1:$T$1,0),FALSE)</f>
        <v>3.0541666666666663</v>
      </c>
      <c r="AD336" s="15">
        <f>VLOOKUP(AD$4,'Tüpoloogia tabel'!$C$1:$T$51,MATCH($A336,'Tüpoloogia tabel'!$C$1:$T$1,0),FALSE)</f>
        <v>2.5</v>
      </c>
      <c r="AE336" s="15">
        <f>VLOOKUP(AE$4,'Tüpoloogia tabel'!$C$1:$T$51,MATCH($A336,'Tüpoloogia tabel'!$C$1:$T$1,0),FALSE)</f>
        <v>2.2999999999999998</v>
      </c>
      <c r="AF336" s="15">
        <f>VLOOKUP(AF$4,'Tüpoloogia tabel'!$C$1:$T$51,MATCH($A336,'Tüpoloogia tabel'!$C$1:$T$1,0),FALSE)</f>
        <v>13.112499999999999</v>
      </c>
      <c r="AG336" s="15">
        <f>VLOOKUP(AG$4,'Tüpoloogia tabel'!$C$1:$T$51,MATCH($A336,'Tüpoloogia tabel'!$C$1:$T$1,0),FALSE)</f>
        <v>22.074999999999999</v>
      </c>
      <c r="AH336" s="15">
        <f>(VLOOKUP(AH$4,'Tüpoloogia tabel'!$C$1:$T$51,MATCH($A336,'Tüpoloogia tabel'!$C$1:$T$1,0),FALSE))*E336</f>
        <v>20</v>
      </c>
      <c r="AI336" s="15">
        <f>(VLOOKUP(AI$4,'Tüpoloogia tabel'!$C$1:$T$51,MATCH($A336,'Tüpoloogia tabel'!$C$1:$T$1,0),FALSE))*D336*E336</f>
        <v>46880</v>
      </c>
      <c r="AJ336" s="15">
        <f t="shared" si="413"/>
        <v>379.42500000000001</v>
      </c>
      <c r="AK336" s="15">
        <f>VLOOKUP(AK$4,'Tüpoloogia tabel'!$C$1:$T$51,MATCH($A336,'Tüpoloogia tabel'!$C$1:$T$1,0),FALSE)</f>
        <v>1</v>
      </c>
      <c r="AL336" s="15">
        <f>VLOOKUP(AL$4,'Tüpoloogia tabel'!$C$1:$T$51,MATCH($A336,'Tüpoloogia tabel'!$C$1:$T$1,0),FALSE)</f>
        <v>0.9</v>
      </c>
      <c r="AM336" s="15">
        <f>VLOOKUP(AM$4,'Tüpoloogia tabel'!$C$1:$T$51,MATCH($A336,'Tüpoloogia tabel'!$C$1:$T$1,0),FALSE)</f>
        <v>0.7</v>
      </c>
      <c r="AN336" s="15">
        <f>VLOOKUP(AN$4,'Tüpoloogia tabel'!$C$1:$T$51,MATCH($A336,'Tüpoloogia tabel'!$C$1:$T$1,0),FALSE)</f>
        <v>0.7</v>
      </c>
      <c r="AO336" s="15">
        <f>VLOOKUP(AO$4,'Tüpoloogia tabel'!$C$1:$T$51,MATCH($A336,'Tüpoloogia tabel'!$C$1:$T$1,0),FALSE)</f>
        <v>1</v>
      </c>
      <c r="AP336" s="15">
        <f>VLOOKUP(AP$4,'Tüpoloogia tabel'!$C$1:$T$51,MATCH($A336,'Tüpoloogia tabel'!$C$1:$T$1,0),FALSE)</f>
        <v>2</v>
      </c>
      <c r="AQ336" s="15">
        <f>VLOOKUP(AQ$4,'Tüpoloogia tabel'!$C$1:$T$51,MATCH($A336,'Tüpoloogia tabel'!$C$1:$T$1,0),FALSE)</f>
        <v>2.899999999999999</v>
      </c>
      <c r="AR336" s="16">
        <f>VLOOKUP(AR$4,'Tüpoloogia tabel'!$C$1:$T$51,MATCH($A336,'Tüpoloogia tabel'!$C$1:$T$1,0),FALSE)</f>
        <v>1.17</v>
      </c>
      <c r="AS336" s="16">
        <f>VLOOKUP(AS$4,'Tüpoloogia tabel'!$C$1:$T$51,MATCH($A336,'Tüpoloogia tabel'!$C$1:$T$1,0),FALSE)</f>
        <v>0.49</v>
      </c>
      <c r="AT336" s="16">
        <f>VLOOKUP(AT$4,'Tüpoloogia tabel'!$C$1:$T$51,MATCH($A336,'Tüpoloogia tabel'!$C$1:$T$1,0),FALSE)</f>
        <v>0.49</v>
      </c>
      <c r="AU336" s="16">
        <f>VLOOKUP(AU$4,'Tüpoloogia tabel'!$C$1:$T$51,MATCH($A336,'Tüpoloogia tabel'!$C$1:$T$1,0),FALSE)</f>
        <v>0.15</v>
      </c>
      <c r="AV336" s="16">
        <f>VLOOKUP(AV$4,'Tüpoloogia tabel'!$C$1:$T$51,MATCH($A336,'Tüpoloogia tabel'!$C$1:$T$1,0),FALSE)</f>
        <v>0.5</v>
      </c>
      <c r="AW336" s="16">
        <f>VLOOKUP(AW$4,'Tüpoloogia tabel'!$C$1:$T$51,MATCH($A336,'Tüpoloogia tabel'!$C$1:$T$1,0),FALSE)</f>
        <v>0.77</v>
      </c>
      <c r="AX336" s="16">
        <f>VLOOKUP(AX$4,'Tüpoloogia tabel'!$C$1:$T$51,MATCH($A336,'Tüpoloogia tabel'!$C$1:$T$1,0),FALSE)</f>
        <v>1.03</v>
      </c>
      <c r="AY336" s="16">
        <f>VLOOKUP(AY$4,'Tüpoloogia tabel'!$C$1:$T$51,MATCH($A336,'Tüpoloogia tabel'!$C$1:$T$1,0),FALSE)</f>
        <v>7.0000000000000007E-2</v>
      </c>
      <c r="AZ336" s="16">
        <f>VLOOKUP(AZ$4,'Tüpoloogia tabel'!$C$1:$T$51,MATCH($A336,'Tüpoloogia tabel'!$C$1:$T$1,0),FALSE)</f>
        <v>3.2</v>
      </c>
      <c r="BA336" s="232">
        <f>VLOOKUP(BA$4,'Tüpoloogia tabel'!$C$1:$T$51,MATCH($A336,'Tüpoloogia tabel'!$C$1:$T$1,0),FALSE)</f>
        <v>0.3</v>
      </c>
      <c r="BB336" s="232">
        <f>VLOOKUP(BB$4,'Tüpoloogia tabel'!$C$1:$T$51,MATCH($A336,'Tüpoloogia tabel'!$C$1:$T$1,0),FALSE)</f>
        <v>0.5</v>
      </c>
      <c r="BC336" s="232">
        <f>VLOOKUP(BC$4,'Tüpoloogia tabel'!$C$1:$T$51,MATCH($A336,'Tüpoloogia tabel'!$C$1:$T$1,0),FALSE)</f>
        <v>0.35</v>
      </c>
      <c r="BD336" s="232">
        <f>VLOOKUP(BD$4,'Tüpoloogia tabel'!$C$1:$T$51,MATCH($A336,'Tüpoloogia tabel'!$C$1:$T$1,0),FALSE)</f>
        <v>0.3</v>
      </c>
      <c r="BE336" s="232">
        <f>VLOOKUP(BE$4,'Tüpoloogia tabel'!$C$1:$T$51,MATCH($A336,'Tüpoloogia tabel'!$C$1:$T$1,0),FALSE)</f>
        <v>0.22000000000000008</v>
      </c>
      <c r="BF336" s="16">
        <f>VLOOKUP(BF$4,'Tüpoloogia tabel'!$C$1:$T$51,MATCH($A336,'Tüpoloogia tabel'!$C$1:$T$1,0),FALSE)</f>
        <v>1.8</v>
      </c>
      <c r="BG336" s="16">
        <f>VLOOKUP(BG$4,'Tüpoloogia tabel'!$C$1:$T$51,MATCH($A336,'Tüpoloogia tabel'!$C$1:$T$1,0),FALSE)</f>
        <v>2.2000000000000002</v>
      </c>
      <c r="BH336" s="16">
        <f>VLOOKUP(BH$4,'Tüpoloogia tabel'!$C$1:$T$51,MATCH($A336,'Tüpoloogia tabel'!$C$1:$T$1,0),FALSE)</f>
        <v>1.4600000000000004</v>
      </c>
      <c r="BI336" s="16">
        <f>VLOOKUP(BI$4,'Tüpoloogia tabel'!$C$1:$T$51,MATCH($A336,'Tüpoloogia tabel'!$C$1:$T$1,0),FALSE)</f>
        <v>1.5793333333333337</v>
      </c>
      <c r="BJ336" s="16">
        <f>VLOOKUP(BJ$4,'Tüpoloogia tabel'!$C$1:$T$51,MATCH($A336,'Tüpoloogia tabel'!$C$1:$T$1,0),FALSE)</f>
        <v>0.8</v>
      </c>
      <c r="BK336" s="16">
        <f>VLOOKUP(BK$4,'Tüpoloogia tabel'!$C$1:$T$51,MATCH($A336,'Tüpoloogia tabel'!$C$1:$T$1,0),FALSE)</f>
        <v>2.0649999999999999</v>
      </c>
      <c r="BL336" s="216">
        <f t="shared" si="445"/>
        <v>71903.254466109662</v>
      </c>
      <c r="BM336" s="1">
        <v>4</v>
      </c>
      <c r="BN336" s="1">
        <v>0</v>
      </c>
      <c r="BO336" s="1">
        <f t="shared" si="414"/>
        <v>80</v>
      </c>
      <c r="BP336" s="217">
        <f t="shared" si="415"/>
        <v>379.42500000000001</v>
      </c>
      <c r="BQ336" s="217">
        <f t="shared" ref="BQ336:BS336" si="458">BP336</f>
        <v>379.42500000000001</v>
      </c>
      <c r="BR336" s="217">
        <f t="shared" si="458"/>
        <v>379.42500000000001</v>
      </c>
      <c r="BS336" s="217">
        <f t="shared" si="458"/>
        <v>379.42500000000001</v>
      </c>
      <c r="BT336" s="217">
        <f t="shared" si="417"/>
        <v>2655.9749999999999</v>
      </c>
      <c r="BU336" s="217">
        <f t="shared" si="418"/>
        <v>17106.666666666668</v>
      </c>
      <c r="BV336" s="217">
        <f t="shared" si="419"/>
        <v>16695.144664432704</v>
      </c>
      <c r="BW336" s="217">
        <f t="shared" si="447"/>
        <v>21355.97779317696</v>
      </c>
      <c r="BX336" s="216">
        <f t="shared" si="420"/>
        <v>7.0003911111111119</v>
      </c>
      <c r="BY336" s="216">
        <f t="shared" si="421"/>
        <v>8442.4716800000006</v>
      </c>
      <c r="BZ336" s="216">
        <f t="shared" si="422"/>
        <v>101701.70393928661</v>
      </c>
      <c r="CA336" s="216">
        <f t="shared" si="423"/>
        <v>80345.726146109664</v>
      </c>
      <c r="CB336" s="218">
        <f t="shared" si="424"/>
        <v>5.3817036553843485</v>
      </c>
    </row>
    <row r="337" spans="1:80" x14ac:dyDescent="0.25">
      <c r="A337" s="248" t="s">
        <v>478</v>
      </c>
      <c r="B337" s="231" t="s">
        <v>865</v>
      </c>
      <c r="C337" s="231" t="s">
        <v>463</v>
      </c>
      <c r="D337" s="249">
        <v>8</v>
      </c>
      <c r="E337" s="249">
        <v>9</v>
      </c>
      <c r="F337" s="250"/>
      <c r="G337" s="15">
        <f>(VLOOKUP(G$4,'Tüpoloogia tabel'!$C$1:$T$51,MATCH($A337,'Tüpoloogia tabel'!$C$1:$T$1,0),FALSE))*D337</f>
        <v>2344</v>
      </c>
      <c r="H337" s="15">
        <f>(VLOOKUP(H$4,'Tüpoloogia tabel'!$C$1:$T$51,MATCH($A337,'Tüpoloogia tabel'!$C$1:$T$1,0),FALSE))*D337*E337</f>
        <v>287.75</v>
      </c>
      <c r="I337" s="15">
        <f>(VLOOKUP(I$4,'Tüpoloogia tabel'!$C$1:$T$51,MATCH($A337,'Tüpoloogia tabel'!$C$1:$T$1,0),FALSE))*D337*E337</f>
        <v>953.25</v>
      </c>
      <c r="J337" s="15">
        <f>(VLOOKUP(J$4,'Tüpoloogia tabel'!$C$1:$T$51,MATCH($A337,'Tüpoloogia tabel'!$C$1:$T$1,0),FALSE))*D337*E337</f>
        <v>19160.150000000001</v>
      </c>
      <c r="K337" s="15">
        <f>(VLOOKUP(K$4,'Tüpoloogia tabel'!$C$1:$T$51,MATCH($A337,'Tüpoloogia tabel'!$C$1:$T$1,0),FALSE))*D337*E337</f>
        <v>16795.600000000002</v>
      </c>
      <c r="L337" s="244">
        <f>VLOOKUP(L$4,'Tüpoloogia tabel'!$C$1:$T$51,MATCH($A337,'Tüpoloogia tabel'!$C$1:$T$1,0),FALSE)</f>
        <v>0</v>
      </c>
      <c r="M337" s="228">
        <f>VLOOKUP(M$4,'Tüpoloogia tabel'!$C$1:$T$51,MATCH($A337,'Tüpoloogia tabel'!$C$1:$T$1,0),FALSE)</f>
        <v>87.5</v>
      </c>
      <c r="N337" s="228">
        <f>VLOOKUP(N$4,'Tüpoloogia tabel'!$C$1:$T$51,MATCH($A337,'Tüpoloogia tabel'!$C$1:$T$1,0),FALSE)</f>
        <v>100</v>
      </c>
      <c r="O337" s="245">
        <f>VLOOKUP(O$4,'Tüpoloogia tabel'!$C$1:$T$51,MATCH($A337,'Tüpoloogia tabel'!$C$1:$T$1,0),FALSE)</f>
        <v>0.22329988873785289</v>
      </c>
      <c r="P337" s="228">
        <f>VLOOKUP(P$4,'Tüpoloogia tabel'!$C$1:$T$51,MATCH($A337,'Tüpoloogia tabel'!$C$1:$T$1,0),FALSE)</f>
        <v>25</v>
      </c>
      <c r="Q337" s="335">
        <f t="shared" si="407"/>
        <v>71759.024999999994</v>
      </c>
      <c r="R337" s="336">
        <f t="shared" si="408"/>
        <v>55703.562701563198</v>
      </c>
      <c r="S337" s="14">
        <f t="shared" si="409"/>
        <v>2344</v>
      </c>
      <c r="T337" s="336">
        <f t="shared" si="410"/>
        <v>2344</v>
      </c>
      <c r="U337" s="4">
        <f t="shared" si="411"/>
        <v>31.680000000000003</v>
      </c>
      <c r="V337" s="337">
        <f t="shared" si="412"/>
        <v>16023.782298436803</v>
      </c>
      <c r="W337" s="338">
        <f t="shared" si="444"/>
        <v>7.5722841726878238</v>
      </c>
      <c r="X337" s="228">
        <f>VLOOKUP(X$4,'Tüpoloogia tabel'!$C$1:$T$51,MATCH($A337,'Tüpoloogia tabel'!$C$1:$T$1,0),FALSE)</f>
        <v>182.375</v>
      </c>
      <c r="Y337" s="228">
        <f>VLOOKUP(Y$4,'Tüpoloogia tabel'!$C$1:$T$51,MATCH($A337,'Tüpoloogia tabel'!$C$1:$T$1,0),FALSE)</f>
        <v>131.25</v>
      </c>
      <c r="Z337" s="229">
        <f>VLOOKUP(Z$4,'Tüpoloogia tabel'!$C$1:$T$51,MATCH($A337,'Tüpoloogia tabel'!$C$1:$T$1,0),FALSE)</f>
        <v>27.5</v>
      </c>
      <c r="AA337" s="235"/>
      <c r="AB337" s="235"/>
      <c r="AC337" s="15">
        <f>VLOOKUP(AC$4,'Tüpoloogia tabel'!$C$1:$T$51,MATCH($A337,'Tüpoloogia tabel'!$C$1:$T$1,0),FALSE)</f>
        <v>3.0541666666666663</v>
      </c>
      <c r="AD337" s="15">
        <f>VLOOKUP(AD$4,'Tüpoloogia tabel'!$C$1:$T$51,MATCH($A337,'Tüpoloogia tabel'!$C$1:$T$1,0),FALSE)</f>
        <v>2.5</v>
      </c>
      <c r="AE337" s="15">
        <f>VLOOKUP(AE$4,'Tüpoloogia tabel'!$C$1:$T$51,MATCH($A337,'Tüpoloogia tabel'!$C$1:$T$1,0),FALSE)</f>
        <v>2.2999999999999998</v>
      </c>
      <c r="AF337" s="15">
        <f>VLOOKUP(AF$4,'Tüpoloogia tabel'!$C$1:$T$51,MATCH($A337,'Tüpoloogia tabel'!$C$1:$T$1,0),FALSE)</f>
        <v>13.112499999999999</v>
      </c>
      <c r="AG337" s="15">
        <f>VLOOKUP(AG$4,'Tüpoloogia tabel'!$C$1:$T$51,MATCH($A337,'Tüpoloogia tabel'!$C$1:$T$1,0),FALSE)</f>
        <v>22.074999999999999</v>
      </c>
      <c r="AH337" s="15">
        <f>(VLOOKUP(AH$4,'Tüpoloogia tabel'!$C$1:$T$51,MATCH($A337,'Tüpoloogia tabel'!$C$1:$T$1,0),FALSE))*E337</f>
        <v>22.5</v>
      </c>
      <c r="AI337" s="15">
        <f>(VLOOKUP(AI$4,'Tüpoloogia tabel'!$C$1:$T$51,MATCH($A337,'Tüpoloogia tabel'!$C$1:$T$1,0),FALSE))*D337*E337</f>
        <v>52740</v>
      </c>
      <c r="AJ337" s="15">
        <f t="shared" si="413"/>
        <v>379.42500000000001</v>
      </c>
      <c r="AK337" s="15">
        <f>VLOOKUP(AK$4,'Tüpoloogia tabel'!$C$1:$T$51,MATCH($A337,'Tüpoloogia tabel'!$C$1:$T$1,0),FALSE)</f>
        <v>1</v>
      </c>
      <c r="AL337" s="15">
        <f>VLOOKUP(AL$4,'Tüpoloogia tabel'!$C$1:$T$51,MATCH($A337,'Tüpoloogia tabel'!$C$1:$T$1,0),FALSE)</f>
        <v>0.9</v>
      </c>
      <c r="AM337" s="15">
        <f>VLOOKUP(AM$4,'Tüpoloogia tabel'!$C$1:$T$51,MATCH($A337,'Tüpoloogia tabel'!$C$1:$T$1,0),FALSE)</f>
        <v>0.7</v>
      </c>
      <c r="AN337" s="15">
        <f>VLOOKUP(AN$4,'Tüpoloogia tabel'!$C$1:$T$51,MATCH($A337,'Tüpoloogia tabel'!$C$1:$T$1,0),FALSE)</f>
        <v>0.7</v>
      </c>
      <c r="AO337" s="15">
        <f>VLOOKUP(AO$4,'Tüpoloogia tabel'!$C$1:$T$51,MATCH($A337,'Tüpoloogia tabel'!$C$1:$T$1,0),FALSE)</f>
        <v>1</v>
      </c>
      <c r="AP337" s="15">
        <f>VLOOKUP(AP$4,'Tüpoloogia tabel'!$C$1:$T$51,MATCH($A337,'Tüpoloogia tabel'!$C$1:$T$1,0),FALSE)</f>
        <v>2</v>
      </c>
      <c r="AQ337" s="15">
        <f>VLOOKUP(AQ$4,'Tüpoloogia tabel'!$C$1:$T$51,MATCH($A337,'Tüpoloogia tabel'!$C$1:$T$1,0),FALSE)</f>
        <v>2.899999999999999</v>
      </c>
      <c r="AR337" s="16">
        <f>VLOOKUP(AR$4,'Tüpoloogia tabel'!$C$1:$T$51,MATCH($A337,'Tüpoloogia tabel'!$C$1:$T$1,0),FALSE)</f>
        <v>1.17</v>
      </c>
      <c r="AS337" s="16">
        <f>VLOOKUP(AS$4,'Tüpoloogia tabel'!$C$1:$T$51,MATCH($A337,'Tüpoloogia tabel'!$C$1:$T$1,0),FALSE)</f>
        <v>0.49</v>
      </c>
      <c r="AT337" s="16">
        <f>VLOOKUP(AT$4,'Tüpoloogia tabel'!$C$1:$T$51,MATCH($A337,'Tüpoloogia tabel'!$C$1:$T$1,0),FALSE)</f>
        <v>0.49</v>
      </c>
      <c r="AU337" s="16">
        <f>VLOOKUP(AU$4,'Tüpoloogia tabel'!$C$1:$T$51,MATCH($A337,'Tüpoloogia tabel'!$C$1:$T$1,0),FALSE)</f>
        <v>0.15</v>
      </c>
      <c r="AV337" s="16">
        <f>VLOOKUP(AV$4,'Tüpoloogia tabel'!$C$1:$T$51,MATCH($A337,'Tüpoloogia tabel'!$C$1:$T$1,0),FALSE)</f>
        <v>0.5</v>
      </c>
      <c r="AW337" s="16">
        <f>VLOOKUP(AW$4,'Tüpoloogia tabel'!$C$1:$T$51,MATCH($A337,'Tüpoloogia tabel'!$C$1:$T$1,0),FALSE)</f>
        <v>0.77</v>
      </c>
      <c r="AX337" s="16">
        <f>VLOOKUP(AX$4,'Tüpoloogia tabel'!$C$1:$T$51,MATCH($A337,'Tüpoloogia tabel'!$C$1:$T$1,0),FALSE)</f>
        <v>1.03</v>
      </c>
      <c r="AY337" s="16">
        <f>VLOOKUP(AY$4,'Tüpoloogia tabel'!$C$1:$T$51,MATCH($A337,'Tüpoloogia tabel'!$C$1:$T$1,0),FALSE)</f>
        <v>7.0000000000000007E-2</v>
      </c>
      <c r="AZ337" s="16">
        <f>VLOOKUP(AZ$4,'Tüpoloogia tabel'!$C$1:$T$51,MATCH($A337,'Tüpoloogia tabel'!$C$1:$T$1,0),FALSE)</f>
        <v>3.2</v>
      </c>
      <c r="BA337" s="232">
        <f>VLOOKUP(BA$4,'Tüpoloogia tabel'!$C$1:$T$51,MATCH($A337,'Tüpoloogia tabel'!$C$1:$T$1,0),FALSE)</f>
        <v>0.3</v>
      </c>
      <c r="BB337" s="232">
        <f>VLOOKUP(BB$4,'Tüpoloogia tabel'!$C$1:$T$51,MATCH($A337,'Tüpoloogia tabel'!$C$1:$T$1,0),FALSE)</f>
        <v>0.5</v>
      </c>
      <c r="BC337" s="232">
        <f>VLOOKUP(BC$4,'Tüpoloogia tabel'!$C$1:$T$51,MATCH($A337,'Tüpoloogia tabel'!$C$1:$T$1,0),FALSE)</f>
        <v>0.35</v>
      </c>
      <c r="BD337" s="232">
        <f>VLOOKUP(BD$4,'Tüpoloogia tabel'!$C$1:$T$51,MATCH($A337,'Tüpoloogia tabel'!$C$1:$T$1,0),FALSE)</f>
        <v>0.3</v>
      </c>
      <c r="BE337" s="232">
        <f>VLOOKUP(BE$4,'Tüpoloogia tabel'!$C$1:$T$51,MATCH($A337,'Tüpoloogia tabel'!$C$1:$T$1,0),FALSE)</f>
        <v>0.22000000000000008</v>
      </c>
      <c r="BF337" s="16">
        <f>VLOOKUP(BF$4,'Tüpoloogia tabel'!$C$1:$T$51,MATCH($A337,'Tüpoloogia tabel'!$C$1:$T$1,0),FALSE)</f>
        <v>1.8</v>
      </c>
      <c r="BG337" s="16">
        <f>VLOOKUP(BG$4,'Tüpoloogia tabel'!$C$1:$T$51,MATCH($A337,'Tüpoloogia tabel'!$C$1:$T$1,0),FALSE)</f>
        <v>2.2000000000000002</v>
      </c>
      <c r="BH337" s="16">
        <f>VLOOKUP(BH$4,'Tüpoloogia tabel'!$C$1:$T$51,MATCH($A337,'Tüpoloogia tabel'!$C$1:$T$1,0),FALSE)</f>
        <v>1.4600000000000004</v>
      </c>
      <c r="BI337" s="16">
        <f>VLOOKUP(BI$4,'Tüpoloogia tabel'!$C$1:$T$51,MATCH($A337,'Tüpoloogia tabel'!$C$1:$T$1,0),FALSE)</f>
        <v>1.5793333333333337</v>
      </c>
      <c r="BJ337" s="16">
        <f>VLOOKUP(BJ$4,'Tüpoloogia tabel'!$C$1:$T$51,MATCH($A337,'Tüpoloogia tabel'!$C$1:$T$1,0),FALSE)</f>
        <v>0.8</v>
      </c>
      <c r="BK337" s="16">
        <f>VLOOKUP(BK$4,'Tüpoloogia tabel'!$C$1:$T$51,MATCH($A337,'Tüpoloogia tabel'!$C$1:$T$1,0),FALSE)</f>
        <v>2.0649999999999999</v>
      </c>
      <c r="BL337" s="216">
        <f t="shared" si="445"/>
        <v>89962.509068593121</v>
      </c>
      <c r="BM337" s="1">
        <v>4</v>
      </c>
      <c r="BN337" s="1">
        <v>0</v>
      </c>
      <c r="BO337" s="1">
        <f t="shared" si="414"/>
        <v>90</v>
      </c>
      <c r="BP337" s="217">
        <f t="shared" si="415"/>
        <v>379.42500000000001</v>
      </c>
      <c r="BQ337" s="217">
        <f t="shared" ref="BQ337:BS337" si="459">BP337</f>
        <v>379.42500000000001</v>
      </c>
      <c r="BR337" s="217">
        <f t="shared" si="459"/>
        <v>379.42500000000001</v>
      </c>
      <c r="BS337" s="217">
        <f t="shared" si="459"/>
        <v>379.42500000000001</v>
      </c>
      <c r="BT337" s="217">
        <f t="shared" si="417"/>
        <v>3035.4</v>
      </c>
      <c r="BU337" s="217">
        <f t="shared" si="418"/>
        <v>21628.125</v>
      </c>
      <c r="BV337" s="217">
        <f t="shared" si="419"/>
        <v>21121.108698130931</v>
      </c>
      <c r="BW337" s="217">
        <f t="shared" si="447"/>
        <v>26626.754608869167</v>
      </c>
      <c r="BX337" s="216">
        <f t="shared" si="420"/>
        <v>8.782580740740741</v>
      </c>
      <c r="BY337" s="216">
        <f t="shared" si="421"/>
        <v>10591.792373333334</v>
      </c>
      <c r="BZ337" s="216">
        <f t="shared" si="422"/>
        <v>127181.05605079563</v>
      </c>
      <c r="CA337" s="216">
        <f t="shared" si="423"/>
        <v>100554.30144192645</v>
      </c>
      <c r="CB337" s="218">
        <f t="shared" si="424"/>
        <v>5.9869430947347189</v>
      </c>
    </row>
    <row r="338" spans="1:80" x14ac:dyDescent="0.25">
      <c r="A338" s="248" t="s">
        <v>478</v>
      </c>
      <c r="B338" s="231" t="s">
        <v>866</v>
      </c>
      <c r="C338" s="231" t="s">
        <v>463</v>
      </c>
      <c r="D338" s="249">
        <v>9</v>
      </c>
      <c r="E338" s="249">
        <v>6</v>
      </c>
      <c r="F338" s="250"/>
      <c r="G338" s="15">
        <f>(VLOOKUP(G$4,'Tüpoloogia tabel'!$C$1:$T$51,MATCH($A338,'Tüpoloogia tabel'!$C$1:$T$1,0),FALSE))*D338</f>
        <v>2637</v>
      </c>
      <c r="H338" s="15">
        <f>(VLOOKUP(H$4,'Tüpoloogia tabel'!$C$1:$T$51,MATCH($A338,'Tüpoloogia tabel'!$C$1:$T$1,0),FALSE))*D338*E338</f>
        <v>215.8125</v>
      </c>
      <c r="I338" s="15">
        <f>(VLOOKUP(I$4,'Tüpoloogia tabel'!$C$1:$T$51,MATCH($A338,'Tüpoloogia tabel'!$C$1:$T$1,0),FALSE))*D338*E338</f>
        <v>714.9375</v>
      </c>
      <c r="J338" s="15">
        <f>(VLOOKUP(J$4,'Tüpoloogia tabel'!$C$1:$T$51,MATCH($A338,'Tüpoloogia tabel'!$C$1:$T$1,0),FALSE))*D338*E338</f>
        <v>14370.112500000001</v>
      </c>
      <c r="K338" s="15">
        <f>(VLOOKUP(K$4,'Tüpoloogia tabel'!$C$1:$T$51,MATCH($A338,'Tüpoloogia tabel'!$C$1:$T$1,0),FALSE))*D338*E338</f>
        <v>12596.7</v>
      </c>
      <c r="L338" s="244">
        <f>VLOOKUP(L$4,'Tüpoloogia tabel'!$C$1:$T$51,MATCH($A338,'Tüpoloogia tabel'!$C$1:$T$1,0),FALSE)</f>
        <v>0</v>
      </c>
      <c r="M338" s="228">
        <f>VLOOKUP(M$4,'Tüpoloogia tabel'!$C$1:$T$51,MATCH($A338,'Tüpoloogia tabel'!$C$1:$T$1,0),FALSE)</f>
        <v>87.5</v>
      </c>
      <c r="N338" s="228">
        <f>VLOOKUP(N$4,'Tüpoloogia tabel'!$C$1:$T$51,MATCH($A338,'Tüpoloogia tabel'!$C$1:$T$1,0),FALSE)</f>
        <v>100</v>
      </c>
      <c r="O338" s="245">
        <f>VLOOKUP(O$4,'Tüpoloogia tabel'!$C$1:$T$51,MATCH($A338,'Tüpoloogia tabel'!$C$1:$T$1,0),FALSE)</f>
        <v>0.22329988873785289</v>
      </c>
      <c r="P338" s="228">
        <f>VLOOKUP(P$4,'Tüpoloogia tabel'!$C$1:$T$51,MATCH($A338,'Tüpoloogia tabel'!$C$1:$T$1,0),FALSE)</f>
        <v>25</v>
      </c>
      <c r="Q338" s="335">
        <f t="shared" si="407"/>
        <v>35918.849999999991</v>
      </c>
      <c r="R338" s="336">
        <f t="shared" si="408"/>
        <v>27862.534791408369</v>
      </c>
      <c r="S338" s="14">
        <f t="shared" si="409"/>
        <v>2637</v>
      </c>
      <c r="T338" s="336">
        <f t="shared" si="410"/>
        <v>2637</v>
      </c>
      <c r="U338" s="4">
        <f t="shared" si="411"/>
        <v>35.64</v>
      </c>
      <c r="V338" s="337">
        <f t="shared" si="412"/>
        <v>8020.6752085916251</v>
      </c>
      <c r="W338" s="338">
        <f t="shared" si="444"/>
        <v>5.3194647020379078</v>
      </c>
      <c r="X338" s="228">
        <f>VLOOKUP(X$4,'Tüpoloogia tabel'!$C$1:$T$51,MATCH($A338,'Tüpoloogia tabel'!$C$1:$T$1,0),FALSE)</f>
        <v>182.375</v>
      </c>
      <c r="Y338" s="228">
        <f>VLOOKUP(Y$4,'Tüpoloogia tabel'!$C$1:$T$51,MATCH($A338,'Tüpoloogia tabel'!$C$1:$T$1,0),FALSE)</f>
        <v>131.25</v>
      </c>
      <c r="Z338" s="229">
        <f>VLOOKUP(Z$4,'Tüpoloogia tabel'!$C$1:$T$51,MATCH($A338,'Tüpoloogia tabel'!$C$1:$T$1,0),FALSE)</f>
        <v>27.5</v>
      </c>
      <c r="AA338" s="235"/>
      <c r="AB338" s="235"/>
      <c r="AC338" s="15">
        <f>VLOOKUP(AC$4,'Tüpoloogia tabel'!$C$1:$T$51,MATCH($A338,'Tüpoloogia tabel'!$C$1:$T$1,0),FALSE)</f>
        <v>3.0541666666666663</v>
      </c>
      <c r="AD338" s="15">
        <f>VLOOKUP(AD$4,'Tüpoloogia tabel'!$C$1:$T$51,MATCH($A338,'Tüpoloogia tabel'!$C$1:$T$1,0),FALSE)</f>
        <v>2.5</v>
      </c>
      <c r="AE338" s="15">
        <f>VLOOKUP(AE$4,'Tüpoloogia tabel'!$C$1:$T$51,MATCH($A338,'Tüpoloogia tabel'!$C$1:$T$1,0),FALSE)</f>
        <v>2.2999999999999998</v>
      </c>
      <c r="AF338" s="15">
        <f>VLOOKUP(AF$4,'Tüpoloogia tabel'!$C$1:$T$51,MATCH($A338,'Tüpoloogia tabel'!$C$1:$T$1,0),FALSE)</f>
        <v>13.112499999999999</v>
      </c>
      <c r="AG338" s="15">
        <f>VLOOKUP(AG$4,'Tüpoloogia tabel'!$C$1:$T$51,MATCH($A338,'Tüpoloogia tabel'!$C$1:$T$1,0),FALSE)</f>
        <v>22.074999999999999</v>
      </c>
      <c r="AH338" s="15">
        <f>(VLOOKUP(AH$4,'Tüpoloogia tabel'!$C$1:$T$51,MATCH($A338,'Tüpoloogia tabel'!$C$1:$T$1,0),FALSE))*E338</f>
        <v>15</v>
      </c>
      <c r="AI338" s="15">
        <f>(VLOOKUP(AI$4,'Tüpoloogia tabel'!$C$1:$T$51,MATCH($A338,'Tüpoloogia tabel'!$C$1:$T$1,0),FALSE))*D338*E338</f>
        <v>39555</v>
      </c>
      <c r="AJ338" s="15">
        <f t="shared" si="413"/>
        <v>423.57499999999999</v>
      </c>
      <c r="AK338" s="15">
        <f>VLOOKUP(AK$4,'Tüpoloogia tabel'!$C$1:$T$51,MATCH($A338,'Tüpoloogia tabel'!$C$1:$T$1,0),FALSE)</f>
        <v>1</v>
      </c>
      <c r="AL338" s="15">
        <f>VLOOKUP(AL$4,'Tüpoloogia tabel'!$C$1:$T$51,MATCH($A338,'Tüpoloogia tabel'!$C$1:$T$1,0),FALSE)</f>
        <v>0.9</v>
      </c>
      <c r="AM338" s="15">
        <f>VLOOKUP(AM$4,'Tüpoloogia tabel'!$C$1:$T$51,MATCH($A338,'Tüpoloogia tabel'!$C$1:$T$1,0),FALSE)</f>
        <v>0.7</v>
      </c>
      <c r="AN338" s="15">
        <f>VLOOKUP(AN$4,'Tüpoloogia tabel'!$C$1:$T$51,MATCH($A338,'Tüpoloogia tabel'!$C$1:$T$1,0),FALSE)</f>
        <v>0.7</v>
      </c>
      <c r="AO338" s="15">
        <f>VLOOKUP(AO$4,'Tüpoloogia tabel'!$C$1:$T$51,MATCH($A338,'Tüpoloogia tabel'!$C$1:$T$1,0),FALSE)</f>
        <v>1</v>
      </c>
      <c r="AP338" s="15">
        <f>VLOOKUP(AP$4,'Tüpoloogia tabel'!$C$1:$T$51,MATCH($A338,'Tüpoloogia tabel'!$C$1:$T$1,0),FALSE)</f>
        <v>2</v>
      </c>
      <c r="AQ338" s="15">
        <f>VLOOKUP(AQ$4,'Tüpoloogia tabel'!$C$1:$T$51,MATCH($A338,'Tüpoloogia tabel'!$C$1:$T$1,0),FALSE)</f>
        <v>2.899999999999999</v>
      </c>
      <c r="AR338" s="16">
        <f>VLOOKUP(AR$4,'Tüpoloogia tabel'!$C$1:$T$51,MATCH($A338,'Tüpoloogia tabel'!$C$1:$T$1,0),FALSE)</f>
        <v>1.17</v>
      </c>
      <c r="AS338" s="16">
        <f>VLOOKUP(AS$4,'Tüpoloogia tabel'!$C$1:$T$51,MATCH($A338,'Tüpoloogia tabel'!$C$1:$T$1,0),FALSE)</f>
        <v>0.49</v>
      </c>
      <c r="AT338" s="16">
        <f>VLOOKUP(AT$4,'Tüpoloogia tabel'!$C$1:$T$51,MATCH($A338,'Tüpoloogia tabel'!$C$1:$T$1,0),FALSE)</f>
        <v>0.49</v>
      </c>
      <c r="AU338" s="16">
        <f>VLOOKUP(AU$4,'Tüpoloogia tabel'!$C$1:$T$51,MATCH($A338,'Tüpoloogia tabel'!$C$1:$T$1,0),FALSE)</f>
        <v>0.15</v>
      </c>
      <c r="AV338" s="16">
        <f>VLOOKUP(AV$4,'Tüpoloogia tabel'!$C$1:$T$51,MATCH($A338,'Tüpoloogia tabel'!$C$1:$T$1,0),FALSE)</f>
        <v>0.5</v>
      </c>
      <c r="AW338" s="16">
        <f>VLOOKUP(AW$4,'Tüpoloogia tabel'!$C$1:$T$51,MATCH($A338,'Tüpoloogia tabel'!$C$1:$T$1,0),FALSE)</f>
        <v>0.77</v>
      </c>
      <c r="AX338" s="16">
        <f>VLOOKUP(AX$4,'Tüpoloogia tabel'!$C$1:$T$51,MATCH($A338,'Tüpoloogia tabel'!$C$1:$T$1,0),FALSE)</f>
        <v>1.03</v>
      </c>
      <c r="AY338" s="16">
        <f>VLOOKUP(AY$4,'Tüpoloogia tabel'!$C$1:$T$51,MATCH($A338,'Tüpoloogia tabel'!$C$1:$T$1,0),FALSE)</f>
        <v>7.0000000000000007E-2</v>
      </c>
      <c r="AZ338" s="16">
        <f>VLOOKUP(AZ$4,'Tüpoloogia tabel'!$C$1:$T$51,MATCH($A338,'Tüpoloogia tabel'!$C$1:$T$1,0),FALSE)</f>
        <v>3.2</v>
      </c>
      <c r="BA338" s="232">
        <f>VLOOKUP(BA$4,'Tüpoloogia tabel'!$C$1:$T$51,MATCH($A338,'Tüpoloogia tabel'!$C$1:$T$1,0),FALSE)</f>
        <v>0.3</v>
      </c>
      <c r="BB338" s="232">
        <f>VLOOKUP(BB$4,'Tüpoloogia tabel'!$C$1:$T$51,MATCH($A338,'Tüpoloogia tabel'!$C$1:$T$1,0),FALSE)</f>
        <v>0.5</v>
      </c>
      <c r="BC338" s="232">
        <f>VLOOKUP(BC$4,'Tüpoloogia tabel'!$C$1:$T$51,MATCH($A338,'Tüpoloogia tabel'!$C$1:$T$1,0),FALSE)</f>
        <v>0.35</v>
      </c>
      <c r="BD338" s="232">
        <f>VLOOKUP(BD$4,'Tüpoloogia tabel'!$C$1:$T$51,MATCH($A338,'Tüpoloogia tabel'!$C$1:$T$1,0),FALSE)</f>
        <v>0.3</v>
      </c>
      <c r="BE338" s="232">
        <f>VLOOKUP(BE$4,'Tüpoloogia tabel'!$C$1:$T$51,MATCH($A338,'Tüpoloogia tabel'!$C$1:$T$1,0),FALSE)</f>
        <v>0.22000000000000008</v>
      </c>
      <c r="BF338" s="16">
        <f>VLOOKUP(BF$4,'Tüpoloogia tabel'!$C$1:$T$51,MATCH($A338,'Tüpoloogia tabel'!$C$1:$T$1,0),FALSE)</f>
        <v>1.8</v>
      </c>
      <c r="BG338" s="16">
        <f>VLOOKUP(BG$4,'Tüpoloogia tabel'!$C$1:$T$51,MATCH($A338,'Tüpoloogia tabel'!$C$1:$T$1,0),FALSE)</f>
        <v>2.2000000000000002</v>
      </c>
      <c r="BH338" s="16">
        <f>VLOOKUP(BH$4,'Tüpoloogia tabel'!$C$1:$T$51,MATCH($A338,'Tüpoloogia tabel'!$C$1:$T$1,0),FALSE)</f>
        <v>1.4600000000000004</v>
      </c>
      <c r="BI338" s="16">
        <f>VLOOKUP(BI$4,'Tüpoloogia tabel'!$C$1:$T$51,MATCH($A338,'Tüpoloogia tabel'!$C$1:$T$1,0),FALSE)</f>
        <v>1.5793333333333337</v>
      </c>
      <c r="BJ338" s="16">
        <f>VLOOKUP(BJ$4,'Tüpoloogia tabel'!$C$1:$T$51,MATCH($A338,'Tüpoloogia tabel'!$C$1:$T$1,0),FALSE)</f>
        <v>0.8</v>
      </c>
      <c r="BK338" s="16">
        <f>VLOOKUP(BK$4,'Tüpoloogia tabel'!$C$1:$T$51,MATCH($A338,'Tüpoloogia tabel'!$C$1:$T$1,0),FALSE)</f>
        <v>2.0649999999999999</v>
      </c>
      <c r="BL338" s="216">
        <f t="shared" si="445"/>
        <v>47392.297687732455</v>
      </c>
      <c r="BM338" s="1">
        <v>4</v>
      </c>
      <c r="BN338" s="1">
        <v>0</v>
      </c>
      <c r="BO338" s="1">
        <f t="shared" si="414"/>
        <v>60</v>
      </c>
      <c r="BP338" s="217">
        <f t="shared" si="415"/>
        <v>423.57499999999999</v>
      </c>
      <c r="BQ338" s="217">
        <f t="shared" ref="BQ338:BS338" si="460">BP338</f>
        <v>423.57499999999999</v>
      </c>
      <c r="BR338" s="217">
        <f t="shared" si="460"/>
        <v>423.57499999999999</v>
      </c>
      <c r="BS338" s="217">
        <f t="shared" si="460"/>
        <v>423.57499999999999</v>
      </c>
      <c r="BT338" s="217">
        <f t="shared" si="417"/>
        <v>2117.875</v>
      </c>
      <c r="BU338" s="217">
        <f t="shared" si="418"/>
        <v>10859.0625</v>
      </c>
      <c r="BV338" s="217">
        <f t="shared" si="419"/>
        <v>10572.132706121076</v>
      </c>
      <c r="BW338" s="217">
        <f t="shared" si="447"/>
        <v>14104.487164428476</v>
      </c>
      <c r="BX338" s="216">
        <f t="shared" si="420"/>
        <v>4.5695822222222215</v>
      </c>
      <c r="BY338" s="216">
        <f t="shared" si="421"/>
        <v>5510.9161599999989</v>
      </c>
      <c r="BZ338" s="216">
        <f t="shared" si="422"/>
        <v>67007.70101216092</v>
      </c>
      <c r="CA338" s="216">
        <f t="shared" si="423"/>
        <v>52903.213847732455</v>
      </c>
      <c r="CB338" s="218">
        <f t="shared" si="424"/>
        <v>4.1997677048538469</v>
      </c>
    </row>
    <row r="339" spans="1:80" x14ac:dyDescent="0.25">
      <c r="A339" s="248" t="s">
        <v>478</v>
      </c>
      <c r="B339" s="231" t="s">
        <v>867</v>
      </c>
      <c r="C339" s="231" t="s">
        <v>463</v>
      </c>
      <c r="D339" s="249">
        <v>9</v>
      </c>
      <c r="E339" s="249">
        <v>7</v>
      </c>
      <c r="F339" s="250"/>
      <c r="G339" s="15">
        <f>(VLOOKUP(G$4,'Tüpoloogia tabel'!$C$1:$T$51,MATCH($A339,'Tüpoloogia tabel'!$C$1:$T$1,0),FALSE))*D339</f>
        <v>2637</v>
      </c>
      <c r="H339" s="15">
        <f>(VLOOKUP(H$4,'Tüpoloogia tabel'!$C$1:$T$51,MATCH($A339,'Tüpoloogia tabel'!$C$1:$T$1,0),FALSE))*D339*E339</f>
        <v>251.78125</v>
      </c>
      <c r="I339" s="15">
        <f>(VLOOKUP(I$4,'Tüpoloogia tabel'!$C$1:$T$51,MATCH($A339,'Tüpoloogia tabel'!$C$1:$T$1,0),FALSE))*D339*E339</f>
        <v>834.09375</v>
      </c>
      <c r="J339" s="15">
        <f>(VLOOKUP(J$4,'Tüpoloogia tabel'!$C$1:$T$51,MATCH($A339,'Tüpoloogia tabel'!$C$1:$T$1,0),FALSE))*D339*E339</f>
        <v>16765.131250000002</v>
      </c>
      <c r="K339" s="15">
        <f>(VLOOKUP(K$4,'Tüpoloogia tabel'!$C$1:$T$51,MATCH($A339,'Tüpoloogia tabel'!$C$1:$T$1,0),FALSE))*D339*E339</f>
        <v>14696.150000000001</v>
      </c>
      <c r="L339" s="244">
        <f>VLOOKUP(L$4,'Tüpoloogia tabel'!$C$1:$T$51,MATCH($A339,'Tüpoloogia tabel'!$C$1:$T$1,0),FALSE)</f>
        <v>0</v>
      </c>
      <c r="M339" s="228">
        <f>VLOOKUP(M$4,'Tüpoloogia tabel'!$C$1:$T$51,MATCH($A339,'Tüpoloogia tabel'!$C$1:$T$1,0),FALSE)</f>
        <v>87.5</v>
      </c>
      <c r="N339" s="228">
        <f>VLOOKUP(N$4,'Tüpoloogia tabel'!$C$1:$T$51,MATCH($A339,'Tüpoloogia tabel'!$C$1:$T$1,0),FALSE)</f>
        <v>100</v>
      </c>
      <c r="O339" s="245">
        <f>VLOOKUP(O$4,'Tüpoloogia tabel'!$C$1:$T$51,MATCH($A339,'Tüpoloogia tabel'!$C$1:$T$1,0),FALSE)</f>
        <v>0.22329988873785289</v>
      </c>
      <c r="P339" s="228">
        <f>VLOOKUP(P$4,'Tüpoloogia tabel'!$C$1:$T$51,MATCH($A339,'Tüpoloogia tabel'!$C$1:$T$1,0),FALSE)</f>
        <v>25</v>
      </c>
      <c r="Q339" s="335">
        <f t="shared" si="407"/>
        <v>48858.94999999999</v>
      </c>
      <c r="R339" s="336">
        <f t="shared" si="408"/>
        <v>37913.111901151671</v>
      </c>
      <c r="S339" s="14">
        <f t="shared" si="409"/>
        <v>2637</v>
      </c>
      <c r="T339" s="336">
        <f t="shared" si="410"/>
        <v>2637</v>
      </c>
      <c r="U339" s="4">
        <f t="shared" si="411"/>
        <v>35.64</v>
      </c>
      <c r="V339" s="337">
        <f t="shared" si="412"/>
        <v>10910.198098848316</v>
      </c>
      <c r="W339" s="338">
        <f t="shared" si="444"/>
        <v>6.0569833665806101</v>
      </c>
      <c r="X339" s="228">
        <f>VLOOKUP(X$4,'Tüpoloogia tabel'!$C$1:$T$51,MATCH($A339,'Tüpoloogia tabel'!$C$1:$T$1,0),FALSE)</f>
        <v>182.375</v>
      </c>
      <c r="Y339" s="228">
        <f>VLOOKUP(Y$4,'Tüpoloogia tabel'!$C$1:$T$51,MATCH($A339,'Tüpoloogia tabel'!$C$1:$T$1,0),FALSE)</f>
        <v>131.25</v>
      </c>
      <c r="Z339" s="229">
        <f>VLOOKUP(Z$4,'Tüpoloogia tabel'!$C$1:$T$51,MATCH($A339,'Tüpoloogia tabel'!$C$1:$T$1,0),FALSE)</f>
        <v>27.5</v>
      </c>
      <c r="AA339" s="235"/>
      <c r="AB339" s="235"/>
      <c r="AC339" s="15">
        <f>VLOOKUP(AC$4,'Tüpoloogia tabel'!$C$1:$T$51,MATCH($A339,'Tüpoloogia tabel'!$C$1:$T$1,0),FALSE)</f>
        <v>3.0541666666666663</v>
      </c>
      <c r="AD339" s="15">
        <f>VLOOKUP(AD$4,'Tüpoloogia tabel'!$C$1:$T$51,MATCH($A339,'Tüpoloogia tabel'!$C$1:$T$1,0),FALSE)</f>
        <v>2.5</v>
      </c>
      <c r="AE339" s="15">
        <f>VLOOKUP(AE$4,'Tüpoloogia tabel'!$C$1:$T$51,MATCH($A339,'Tüpoloogia tabel'!$C$1:$T$1,0),FALSE)</f>
        <v>2.2999999999999998</v>
      </c>
      <c r="AF339" s="15">
        <f>VLOOKUP(AF$4,'Tüpoloogia tabel'!$C$1:$T$51,MATCH($A339,'Tüpoloogia tabel'!$C$1:$T$1,0),FALSE)</f>
        <v>13.112499999999999</v>
      </c>
      <c r="AG339" s="15">
        <f>VLOOKUP(AG$4,'Tüpoloogia tabel'!$C$1:$T$51,MATCH($A339,'Tüpoloogia tabel'!$C$1:$T$1,0),FALSE)</f>
        <v>22.074999999999999</v>
      </c>
      <c r="AH339" s="15">
        <f>(VLOOKUP(AH$4,'Tüpoloogia tabel'!$C$1:$T$51,MATCH($A339,'Tüpoloogia tabel'!$C$1:$T$1,0),FALSE))*E339</f>
        <v>17.5</v>
      </c>
      <c r="AI339" s="15">
        <f>(VLOOKUP(AI$4,'Tüpoloogia tabel'!$C$1:$T$51,MATCH($A339,'Tüpoloogia tabel'!$C$1:$T$1,0),FALSE))*D339*E339</f>
        <v>46147.5</v>
      </c>
      <c r="AJ339" s="15">
        <f t="shared" si="413"/>
        <v>423.57499999999999</v>
      </c>
      <c r="AK339" s="15">
        <f>VLOOKUP(AK$4,'Tüpoloogia tabel'!$C$1:$T$51,MATCH($A339,'Tüpoloogia tabel'!$C$1:$T$1,0),FALSE)</f>
        <v>1</v>
      </c>
      <c r="AL339" s="15">
        <f>VLOOKUP(AL$4,'Tüpoloogia tabel'!$C$1:$T$51,MATCH($A339,'Tüpoloogia tabel'!$C$1:$T$1,0),FALSE)</f>
        <v>0.9</v>
      </c>
      <c r="AM339" s="15">
        <f>VLOOKUP(AM$4,'Tüpoloogia tabel'!$C$1:$T$51,MATCH($A339,'Tüpoloogia tabel'!$C$1:$T$1,0),FALSE)</f>
        <v>0.7</v>
      </c>
      <c r="AN339" s="15">
        <f>VLOOKUP(AN$4,'Tüpoloogia tabel'!$C$1:$T$51,MATCH($A339,'Tüpoloogia tabel'!$C$1:$T$1,0),FALSE)</f>
        <v>0.7</v>
      </c>
      <c r="AO339" s="15">
        <f>VLOOKUP(AO$4,'Tüpoloogia tabel'!$C$1:$T$51,MATCH($A339,'Tüpoloogia tabel'!$C$1:$T$1,0),FALSE)</f>
        <v>1</v>
      </c>
      <c r="AP339" s="15">
        <f>VLOOKUP(AP$4,'Tüpoloogia tabel'!$C$1:$T$51,MATCH($A339,'Tüpoloogia tabel'!$C$1:$T$1,0),FALSE)</f>
        <v>2</v>
      </c>
      <c r="AQ339" s="15">
        <f>VLOOKUP(AQ$4,'Tüpoloogia tabel'!$C$1:$T$51,MATCH($A339,'Tüpoloogia tabel'!$C$1:$T$1,0),FALSE)</f>
        <v>2.899999999999999</v>
      </c>
      <c r="AR339" s="16">
        <f>VLOOKUP(AR$4,'Tüpoloogia tabel'!$C$1:$T$51,MATCH($A339,'Tüpoloogia tabel'!$C$1:$T$1,0),FALSE)</f>
        <v>1.17</v>
      </c>
      <c r="AS339" s="16">
        <f>VLOOKUP(AS$4,'Tüpoloogia tabel'!$C$1:$T$51,MATCH($A339,'Tüpoloogia tabel'!$C$1:$T$1,0),FALSE)</f>
        <v>0.49</v>
      </c>
      <c r="AT339" s="16">
        <f>VLOOKUP(AT$4,'Tüpoloogia tabel'!$C$1:$T$51,MATCH($A339,'Tüpoloogia tabel'!$C$1:$T$1,0),FALSE)</f>
        <v>0.49</v>
      </c>
      <c r="AU339" s="16">
        <f>VLOOKUP(AU$4,'Tüpoloogia tabel'!$C$1:$T$51,MATCH($A339,'Tüpoloogia tabel'!$C$1:$T$1,0),FALSE)</f>
        <v>0.15</v>
      </c>
      <c r="AV339" s="16">
        <f>VLOOKUP(AV$4,'Tüpoloogia tabel'!$C$1:$T$51,MATCH($A339,'Tüpoloogia tabel'!$C$1:$T$1,0),FALSE)</f>
        <v>0.5</v>
      </c>
      <c r="AW339" s="16">
        <f>VLOOKUP(AW$4,'Tüpoloogia tabel'!$C$1:$T$51,MATCH($A339,'Tüpoloogia tabel'!$C$1:$T$1,0),FALSE)</f>
        <v>0.77</v>
      </c>
      <c r="AX339" s="16">
        <f>VLOOKUP(AX$4,'Tüpoloogia tabel'!$C$1:$T$51,MATCH($A339,'Tüpoloogia tabel'!$C$1:$T$1,0),FALSE)</f>
        <v>1.03</v>
      </c>
      <c r="AY339" s="16">
        <f>VLOOKUP(AY$4,'Tüpoloogia tabel'!$C$1:$T$51,MATCH($A339,'Tüpoloogia tabel'!$C$1:$T$1,0),FALSE)</f>
        <v>7.0000000000000007E-2</v>
      </c>
      <c r="AZ339" s="16">
        <f>VLOOKUP(AZ$4,'Tüpoloogia tabel'!$C$1:$T$51,MATCH($A339,'Tüpoloogia tabel'!$C$1:$T$1,0),FALSE)</f>
        <v>3.2</v>
      </c>
      <c r="BA339" s="232">
        <f>VLOOKUP(BA$4,'Tüpoloogia tabel'!$C$1:$T$51,MATCH($A339,'Tüpoloogia tabel'!$C$1:$T$1,0),FALSE)</f>
        <v>0.3</v>
      </c>
      <c r="BB339" s="232">
        <f>VLOOKUP(BB$4,'Tüpoloogia tabel'!$C$1:$T$51,MATCH($A339,'Tüpoloogia tabel'!$C$1:$T$1,0),FALSE)</f>
        <v>0.5</v>
      </c>
      <c r="BC339" s="232">
        <f>VLOOKUP(BC$4,'Tüpoloogia tabel'!$C$1:$T$51,MATCH($A339,'Tüpoloogia tabel'!$C$1:$T$1,0),FALSE)</f>
        <v>0.35</v>
      </c>
      <c r="BD339" s="232">
        <f>VLOOKUP(BD$4,'Tüpoloogia tabel'!$C$1:$T$51,MATCH($A339,'Tüpoloogia tabel'!$C$1:$T$1,0),FALSE)</f>
        <v>0.3</v>
      </c>
      <c r="BE339" s="232">
        <f>VLOOKUP(BE$4,'Tüpoloogia tabel'!$C$1:$T$51,MATCH($A339,'Tüpoloogia tabel'!$C$1:$T$1,0),FALSE)</f>
        <v>0.22000000000000008</v>
      </c>
      <c r="BF339" s="16">
        <f>VLOOKUP(BF$4,'Tüpoloogia tabel'!$C$1:$T$51,MATCH($A339,'Tüpoloogia tabel'!$C$1:$T$1,0),FALSE)</f>
        <v>1.8</v>
      </c>
      <c r="BG339" s="16">
        <f>VLOOKUP(BG$4,'Tüpoloogia tabel'!$C$1:$T$51,MATCH($A339,'Tüpoloogia tabel'!$C$1:$T$1,0),FALSE)</f>
        <v>2.2000000000000002</v>
      </c>
      <c r="BH339" s="16">
        <f>VLOOKUP(BH$4,'Tüpoloogia tabel'!$C$1:$T$51,MATCH($A339,'Tüpoloogia tabel'!$C$1:$T$1,0),FALSE)</f>
        <v>1.4600000000000004</v>
      </c>
      <c r="BI339" s="16">
        <f>VLOOKUP(BI$4,'Tüpoloogia tabel'!$C$1:$T$51,MATCH($A339,'Tüpoloogia tabel'!$C$1:$T$1,0),FALSE)</f>
        <v>1.5793333333333337</v>
      </c>
      <c r="BJ339" s="16">
        <f>VLOOKUP(BJ$4,'Tüpoloogia tabel'!$C$1:$T$51,MATCH($A339,'Tüpoloogia tabel'!$C$1:$T$1,0),FALSE)</f>
        <v>0.8</v>
      </c>
      <c r="BK339" s="16">
        <f>VLOOKUP(BK$4,'Tüpoloogia tabel'!$C$1:$T$51,MATCH($A339,'Tüpoloogia tabel'!$C$1:$T$1,0),FALSE)</f>
        <v>2.0649999999999999</v>
      </c>
      <c r="BL339" s="216">
        <f t="shared" si="445"/>
        <v>62932.968288963457</v>
      </c>
      <c r="BM339" s="1">
        <v>4</v>
      </c>
      <c r="BN339" s="1">
        <v>0</v>
      </c>
      <c r="BO339" s="1">
        <f t="shared" si="414"/>
        <v>70</v>
      </c>
      <c r="BP339" s="217">
        <f t="shared" si="415"/>
        <v>423.57499999999999</v>
      </c>
      <c r="BQ339" s="217">
        <f t="shared" ref="BQ339:BS339" si="461">BP339</f>
        <v>423.57499999999999</v>
      </c>
      <c r="BR339" s="217">
        <f t="shared" si="461"/>
        <v>423.57499999999999</v>
      </c>
      <c r="BS339" s="217">
        <f t="shared" si="461"/>
        <v>423.57499999999999</v>
      </c>
      <c r="BT339" s="217">
        <f t="shared" si="417"/>
        <v>2541.4499999999998</v>
      </c>
      <c r="BU339" s="217">
        <f t="shared" si="418"/>
        <v>14754.140625</v>
      </c>
      <c r="BV339" s="217">
        <f t="shared" si="419"/>
        <v>14380.841905621546</v>
      </c>
      <c r="BW339" s="217">
        <f t="shared" si="447"/>
        <v>18720.88002714351</v>
      </c>
      <c r="BX339" s="216">
        <f t="shared" si="420"/>
        <v>6.1032237037037032</v>
      </c>
      <c r="BY339" s="216">
        <f t="shared" si="421"/>
        <v>7360.4877866666657</v>
      </c>
      <c r="BZ339" s="216">
        <f t="shared" si="422"/>
        <v>89014.336102773639</v>
      </c>
      <c r="CA339" s="216">
        <f t="shared" si="423"/>
        <v>70293.456075630122</v>
      </c>
      <c r="CB339" s="218">
        <f t="shared" si="424"/>
        <v>4.7831204822780196</v>
      </c>
    </row>
    <row r="340" spans="1:80" x14ac:dyDescent="0.25">
      <c r="A340" s="248" t="s">
        <v>478</v>
      </c>
      <c r="B340" s="231" t="s">
        <v>868</v>
      </c>
      <c r="C340" s="231" t="s">
        <v>463</v>
      </c>
      <c r="D340" s="249">
        <v>9</v>
      </c>
      <c r="E340" s="249">
        <v>8</v>
      </c>
      <c r="F340" s="250"/>
      <c r="G340" s="15">
        <f>(VLOOKUP(G$4,'Tüpoloogia tabel'!$C$1:$T$51,MATCH($A340,'Tüpoloogia tabel'!$C$1:$T$1,0),FALSE))*D340</f>
        <v>2637</v>
      </c>
      <c r="H340" s="15">
        <f>(VLOOKUP(H$4,'Tüpoloogia tabel'!$C$1:$T$51,MATCH($A340,'Tüpoloogia tabel'!$C$1:$T$1,0),FALSE))*D340*E340</f>
        <v>287.75</v>
      </c>
      <c r="I340" s="15">
        <f>(VLOOKUP(I$4,'Tüpoloogia tabel'!$C$1:$T$51,MATCH($A340,'Tüpoloogia tabel'!$C$1:$T$1,0),FALSE))*D340*E340</f>
        <v>953.25</v>
      </c>
      <c r="J340" s="15">
        <f>(VLOOKUP(J$4,'Tüpoloogia tabel'!$C$1:$T$51,MATCH($A340,'Tüpoloogia tabel'!$C$1:$T$1,0),FALSE))*D340*E340</f>
        <v>19160.150000000001</v>
      </c>
      <c r="K340" s="15">
        <f>(VLOOKUP(K$4,'Tüpoloogia tabel'!$C$1:$T$51,MATCH($A340,'Tüpoloogia tabel'!$C$1:$T$1,0),FALSE))*D340*E340</f>
        <v>16795.600000000002</v>
      </c>
      <c r="L340" s="244">
        <f>VLOOKUP(L$4,'Tüpoloogia tabel'!$C$1:$T$51,MATCH($A340,'Tüpoloogia tabel'!$C$1:$T$1,0),FALSE)</f>
        <v>0</v>
      </c>
      <c r="M340" s="228">
        <f>VLOOKUP(M$4,'Tüpoloogia tabel'!$C$1:$T$51,MATCH($A340,'Tüpoloogia tabel'!$C$1:$T$1,0),FALSE)</f>
        <v>87.5</v>
      </c>
      <c r="N340" s="228">
        <f>VLOOKUP(N$4,'Tüpoloogia tabel'!$C$1:$T$51,MATCH($A340,'Tüpoloogia tabel'!$C$1:$T$1,0),FALSE)</f>
        <v>100</v>
      </c>
      <c r="O340" s="245">
        <f>VLOOKUP(O$4,'Tüpoloogia tabel'!$C$1:$T$51,MATCH($A340,'Tüpoloogia tabel'!$C$1:$T$1,0),FALSE)</f>
        <v>0.22329988873785289</v>
      </c>
      <c r="P340" s="228">
        <f>VLOOKUP(P$4,'Tüpoloogia tabel'!$C$1:$T$51,MATCH($A340,'Tüpoloogia tabel'!$C$1:$T$1,0),FALSE)</f>
        <v>25</v>
      </c>
      <c r="Q340" s="335">
        <f t="shared" si="407"/>
        <v>63785.799999999996</v>
      </c>
      <c r="R340" s="336">
        <f t="shared" si="408"/>
        <v>49506.797956945062</v>
      </c>
      <c r="S340" s="14">
        <f t="shared" si="409"/>
        <v>2637</v>
      </c>
      <c r="T340" s="336">
        <f t="shared" si="410"/>
        <v>2637</v>
      </c>
      <c r="U340" s="4">
        <f t="shared" si="411"/>
        <v>35.64</v>
      </c>
      <c r="V340" s="337">
        <f t="shared" si="412"/>
        <v>14243.362043054936</v>
      </c>
      <c r="W340" s="338">
        <f t="shared" si="444"/>
        <v>6.8080663608967571</v>
      </c>
      <c r="X340" s="228">
        <f>VLOOKUP(X$4,'Tüpoloogia tabel'!$C$1:$T$51,MATCH($A340,'Tüpoloogia tabel'!$C$1:$T$1,0),FALSE)</f>
        <v>182.375</v>
      </c>
      <c r="Y340" s="228">
        <f>VLOOKUP(Y$4,'Tüpoloogia tabel'!$C$1:$T$51,MATCH($A340,'Tüpoloogia tabel'!$C$1:$T$1,0),FALSE)</f>
        <v>131.25</v>
      </c>
      <c r="Z340" s="229">
        <f>VLOOKUP(Z$4,'Tüpoloogia tabel'!$C$1:$T$51,MATCH($A340,'Tüpoloogia tabel'!$C$1:$T$1,0),FALSE)</f>
        <v>27.5</v>
      </c>
      <c r="AA340" s="235"/>
      <c r="AB340" s="235"/>
      <c r="AC340" s="15">
        <f>VLOOKUP(AC$4,'Tüpoloogia tabel'!$C$1:$T$51,MATCH($A340,'Tüpoloogia tabel'!$C$1:$T$1,0),FALSE)</f>
        <v>3.0541666666666663</v>
      </c>
      <c r="AD340" s="15">
        <f>VLOOKUP(AD$4,'Tüpoloogia tabel'!$C$1:$T$51,MATCH($A340,'Tüpoloogia tabel'!$C$1:$T$1,0),FALSE)</f>
        <v>2.5</v>
      </c>
      <c r="AE340" s="15">
        <f>VLOOKUP(AE$4,'Tüpoloogia tabel'!$C$1:$T$51,MATCH($A340,'Tüpoloogia tabel'!$C$1:$T$1,0),FALSE)</f>
        <v>2.2999999999999998</v>
      </c>
      <c r="AF340" s="15">
        <f>VLOOKUP(AF$4,'Tüpoloogia tabel'!$C$1:$T$51,MATCH($A340,'Tüpoloogia tabel'!$C$1:$T$1,0),FALSE)</f>
        <v>13.112499999999999</v>
      </c>
      <c r="AG340" s="15">
        <f>VLOOKUP(AG$4,'Tüpoloogia tabel'!$C$1:$T$51,MATCH($A340,'Tüpoloogia tabel'!$C$1:$T$1,0),FALSE)</f>
        <v>22.074999999999999</v>
      </c>
      <c r="AH340" s="15">
        <f>(VLOOKUP(AH$4,'Tüpoloogia tabel'!$C$1:$T$51,MATCH($A340,'Tüpoloogia tabel'!$C$1:$T$1,0),FALSE))*E340</f>
        <v>20</v>
      </c>
      <c r="AI340" s="15">
        <f>(VLOOKUP(AI$4,'Tüpoloogia tabel'!$C$1:$T$51,MATCH($A340,'Tüpoloogia tabel'!$C$1:$T$1,0),FALSE))*D340*E340</f>
        <v>52740</v>
      </c>
      <c r="AJ340" s="15">
        <f t="shared" si="413"/>
        <v>423.57499999999999</v>
      </c>
      <c r="AK340" s="15">
        <f>VLOOKUP(AK$4,'Tüpoloogia tabel'!$C$1:$T$51,MATCH($A340,'Tüpoloogia tabel'!$C$1:$T$1,0),FALSE)</f>
        <v>1</v>
      </c>
      <c r="AL340" s="15">
        <f>VLOOKUP(AL$4,'Tüpoloogia tabel'!$C$1:$T$51,MATCH($A340,'Tüpoloogia tabel'!$C$1:$T$1,0),FALSE)</f>
        <v>0.9</v>
      </c>
      <c r="AM340" s="15">
        <f>VLOOKUP(AM$4,'Tüpoloogia tabel'!$C$1:$T$51,MATCH($A340,'Tüpoloogia tabel'!$C$1:$T$1,0),FALSE)</f>
        <v>0.7</v>
      </c>
      <c r="AN340" s="15">
        <f>VLOOKUP(AN$4,'Tüpoloogia tabel'!$C$1:$T$51,MATCH($A340,'Tüpoloogia tabel'!$C$1:$T$1,0),FALSE)</f>
        <v>0.7</v>
      </c>
      <c r="AO340" s="15">
        <f>VLOOKUP(AO$4,'Tüpoloogia tabel'!$C$1:$T$51,MATCH($A340,'Tüpoloogia tabel'!$C$1:$T$1,0),FALSE)</f>
        <v>1</v>
      </c>
      <c r="AP340" s="15">
        <f>VLOOKUP(AP$4,'Tüpoloogia tabel'!$C$1:$T$51,MATCH($A340,'Tüpoloogia tabel'!$C$1:$T$1,0),FALSE)</f>
        <v>2</v>
      </c>
      <c r="AQ340" s="15">
        <f>VLOOKUP(AQ$4,'Tüpoloogia tabel'!$C$1:$T$51,MATCH($A340,'Tüpoloogia tabel'!$C$1:$T$1,0),FALSE)</f>
        <v>2.899999999999999</v>
      </c>
      <c r="AR340" s="16">
        <f>VLOOKUP(AR$4,'Tüpoloogia tabel'!$C$1:$T$51,MATCH($A340,'Tüpoloogia tabel'!$C$1:$T$1,0),FALSE)</f>
        <v>1.17</v>
      </c>
      <c r="AS340" s="16">
        <f>VLOOKUP(AS$4,'Tüpoloogia tabel'!$C$1:$T$51,MATCH($A340,'Tüpoloogia tabel'!$C$1:$T$1,0),FALSE)</f>
        <v>0.49</v>
      </c>
      <c r="AT340" s="16">
        <f>VLOOKUP(AT$4,'Tüpoloogia tabel'!$C$1:$T$51,MATCH($A340,'Tüpoloogia tabel'!$C$1:$T$1,0),FALSE)</f>
        <v>0.49</v>
      </c>
      <c r="AU340" s="16">
        <f>VLOOKUP(AU$4,'Tüpoloogia tabel'!$C$1:$T$51,MATCH($A340,'Tüpoloogia tabel'!$C$1:$T$1,0),FALSE)</f>
        <v>0.15</v>
      </c>
      <c r="AV340" s="16">
        <f>VLOOKUP(AV$4,'Tüpoloogia tabel'!$C$1:$T$51,MATCH($A340,'Tüpoloogia tabel'!$C$1:$T$1,0),FALSE)</f>
        <v>0.5</v>
      </c>
      <c r="AW340" s="16">
        <f>VLOOKUP(AW$4,'Tüpoloogia tabel'!$C$1:$T$51,MATCH($A340,'Tüpoloogia tabel'!$C$1:$T$1,0),FALSE)</f>
        <v>0.77</v>
      </c>
      <c r="AX340" s="16">
        <f>VLOOKUP(AX$4,'Tüpoloogia tabel'!$C$1:$T$51,MATCH($A340,'Tüpoloogia tabel'!$C$1:$T$1,0),FALSE)</f>
        <v>1.03</v>
      </c>
      <c r="AY340" s="16">
        <f>VLOOKUP(AY$4,'Tüpoloogia tabel'!$C$1:$T$51,MATCH($A340,'Tüpoloogia tabel'!$C$1:$T$1,0),FALSE)</f>
        <v>7.0000000000000007E-2</v>
      </c>
      <c r="AZ340" s="16">
        <f>VLOOKUP(AZ$4,'Tüpoloogia tabel'!$C$1:$T$51,MATCH($A340,'Tüpoloogia tabel'!$C$1:$T$1,0),FALSE)</f>
        <v>3.2</v>
      </c>
      <c r="BA340" s="232">
        <f>VLOOKUP(BA$4,'Tüpoloogia tabel'!$C$1:$T$51,MATCH($A340,'Tüpoloogia tabel'!$C$1:$T$1,0),FALSE)</f>
        <v>0.3</v>
      </c>
      <c r="BB340" s="232">
        <f>VLOOKUP(BB$4,'Tüpoloogia tabel'!$C$1:$T$51,MATCH($A340,'Tüpoloogia tabel'!$C$1:$T$1,0),FALSE)</f>
        <v>0.5</v>
      </c>
      <c r="BC340" s="232">
        <f>VLOOKUP(BC$4,'Tüpoloogia tabel'!$C$1:$T$51,MATCH($A340,'Tüpoloogia tabel'!$C$1:$T$1,0),FALSE)</f>
        <v>0.35</v>
      </c>
      <c r="BD340" s="232">
        <f>VLOOKUP(BD$4,'Tüpoloogia tabel'!$C$1:$T$51,MATCH($A340,'Tüpoloogia tabel'!$C$1:$T$1,0),FALSE)</f>
        <v>0.3</v>
      </c>
      <c r="BE340" s="232">
        <f>VLOOKUP(BE$4,'Tüpoloogia tabel'!$C$1:$T$51,MATCH($A340,'Tüpoloogia tabel'!$C$1:$T$1,0),FALSE)</f>
        <v>0.22000000000000008</v>
      </c>
      <c r="BF340" s="16">
        <f>VLOOKUP(BF$4,'Tüpoloogia tabel'!$C$1:$T$51,MATCH($A340,'Tüpoloogia tabel'!$C$1:$T$1,0),FALSE)</f>
        <v>1.8</v>
      </c>
      <c r="BG340" s="16">
        <f>VLOOKUP(BG$4,'Tüpoloogia tabel'!$C$1:$T$51,MATCH($A340,'Tüpoloogia tabel'!$C$1:$T$1,0),FALSE)</f>
        <v>2.2000000000000002</v>
      </c>
      <c r="BH340" s="16">
        <f>VLOOKUP(BH$4,'Tüpoloogia tabel'!$C$1:$T$51,MATCH($A340,'Tüpoloogia tabel'!$C$1:$T$1,0),FALSE)</f>
        <v>1.4600000000000004</v>
      </c>
      <c r="BI340" s="16">
        <f>VLOOKUP(BI$4,'Tüpoloogia tabel'!$C$1:$T$51,MATCH($A340,'Tüpoloogia tabel'!$C$1:$T$1,0),FALSE)</f>
        <v>1.5793333333333337</v>
      </c>
      <c r="BJ340" s="16">
        <f>VLOOKUP(BJ$4,'Tüpoloogia tabel'!$C$1:$T$51,MATCH($A340,'Tüpoloogia tabel'!$C$1:$T$1,0),FALSE)</f>
        <v>0.8</v>
      </c>
      <c r="BK340" s="16">
        <f>VLOOKUP(BK$4,'Tüpoloogia tabel'!$C$1:$T$51,MATCH($A340,'Tüpoloogia tabel'!$C$1:$T$1,0),FALSE)</f>
        <v>2.0649999999999999</v>
      </c>
      <c r="BL340" s="216">
        <f t="shared" si="445"/>
        <v>80859.665838749439</v>
      </c>
      <c r="BM340" s="1">
        <v>4</v>
      </c>
      <c r="BN340" s="1">
        <v>0</v>
      </c>
      <c r="BO340" s="1">
        <f t="shared" si="414"/>
        <v>80</v>
      </c>
      <c r="BP340" s="217">
        <f t="shared" si="415"/>
        <v>423.57499999999999</v>
      </c>
      <c r="BQ340" s="217">
        <f t="shared" ref="BQ340:BS340" si="462">BP340</f>
        <v>423.57499999999999</v>
      </c>
      <c r="BR340" s="217">
        <f t="shared" si="462"/>
        <v>423.57499999999999</v>
      </c>
      <c r="BS340" s="217">
        <f t="shared" si="462"/>
        <v>423.57499999999999</v>
      </c>
      <c r="BT340" s="217">
        <f t="shared" si="417"/>
        <v>2965.0250000000001</v>
      </c>
      <c r="BU340" s="217">
        <f t="shared" si="418"/>
        <v>19245</v>
      </c>
      <c r="BV340" s="217">
        <f t="shared" si="419"/>
        <v>18774.31884278305</v>
      </c>
      <c r="BW340" s="217">
        <f t="shared" si="447"/>
        <v>23991.861318994816</v>
      </c>
      <c r="BX340" s="216">
        <f t="shared" si="420"/>
        <v>7.872331851851853</v>
      </c>
      <c r="BY340" s="216">
        <f t="shared" si="421"/>
        <v>9494.0322133333357</v>
      </c>
      <c r="BZ340" s="216">
        <f t="shared" si="422"/>
        <v>114345.55937107759</v>
      </c>
      <c r="CA340" s="216">
        <f t="shared" si="423"/>
        <v>90353.698052082778</v>
      </c>
      <c r="CB340" s="218">
        <f t="shared" si="424"/>
        <v>5.3796052568579134</v>
      </c>
    </row>
    <row r="341" spans="1:80" x14ac:dyDescent="0.25">
      <c r="A341" s="248" t="s">
        <v>478</v>
      </c>
      <c r="B341" s="231" t="s">
        <v>869</v>
      </c>
      <c r="C341" s="231" t="s">
        <v>463</v>
      </c>
      <c r="D341" s="249">
        <v>9</v>
      </c>
      <c r="E341" s="249">
        <v>9</v>
      </c>
      <c r="F341" s="250"/>
      <c r="G341" s="15">
        <f>(VLOOKUP(G$4,'Tüpoloogia tabel'!$C$1:$T$51,MATCH($A341,'Tüpoloogia tabel'!$C$1:$T$1,0),FALSE))*D341</f>
        <v>2637</v>
      </c>
      <c r="H341" s="15">
        <f>(VLOOKUP(H$4,'Tüpoloogia tabel'!$C$1:$T$51,MATCH($A341,'Tüpoloogia tabel'!$C$1:$T$1,0),FALSE))*D341*E341</f>
        <v>323.71875</v>
      </c>
      <c r="I341" s="15">
        <f>(VLOOKUP(I$4,'Tüpoloogia tabel'!$C$1:$T$51,MATCH($A341,'Tüpoloogia tabel'!$C$1:$T$1,0),FALSE))*D341*E341</f>
        <v>1072.40625</v>
      </c>
      <c r="J341" s="15">
        <f>(VLOOKUP(J$4,'Tüpoloogia tabel'!$C$1:$T$51,MATCH($A341,'Tüpoloogia tabel'!$C$1:$T$1,0),FALSE))*D341*E341</f>
        <v>21555.168750000001</v>
      </c>
      <c r="K341" s="15">
        <f>(VLOOKUP(K$4,'Tüpoloogia tabel'!$C$1:$T$51,MATCH($A341,'Tüpoloogia tabel'!$C$1:$T$1,0),FALSE))*D341*E341</f>
        <v>18895.050000000003</v>
      </c>
      <c r="L341" s="244">
        <f>VLOOKUP(L$4,'Tüpoloogia tabel'!$C$1:$T$51,MATCH($A341,'Tüpoloogia tabel'!$C$1:$T$1,0),FALSE)</f>
        <v>0</v>
      </c>
      <c r="M341" s="228">
        <f>VLOOKUP(M$4,'Tüpoloogia tabel'!$C$1:$T$51,MATCH($A341,'Tüpoloogia tabel'!$C$1:$T$1,0),FALSE)</f>
        <v>87.5</v>
      </c>
      <c r="N341" s="228">
        <f>VLOOKUP(N$4,'Tüpoloogia tabel'!$C$1:$T$51,MATCH($A341,'Tüpoloogia tabel'!$C$1:$T$1,0),FALSE)</f>
        <v>100</v>
      </c>
      <c r="O341" s="245">
        <f>VLOOKUP(O$4,'Tüpoloogia tabel'!$C$1:$T$51,MATCH($A341,'Tüpoloogia tabel'!$C$1:$T$1,0),FALSE)</f>
        <v>0.22329988873785289</v>
      </c>
      <c r="P341" s="228">
        <f>VLOOKUP(P$4,'Tüpoloogia tabel'!$C$1:$T$51,MATCH($A341,'Tüpoloogia tabel'!$C$1:$T$1,0),FALSE)</f>
        <v>25</v>
      </c>
      <c r="Q341" s="335">
        <f t="shared" si="407"/>
        <v>80699.399999999994</v>
      </c>
      <c r="R341" s="336">
        <f t="shared" ref="R341:R345" si="463">Q341-U341-V341</f>
        <v>62643.592958788511</v>
      </c>
      <c r="S341" s="14">
        <f t="shared" si="409"/>
        <v>2637</v>
      </c>
      <c r="T341" s="336">
        <f t="shared" si="410"/>
        <v>2637</v>
      </c>
      <c r="U341" s="4">
        <f t="shared" si="411"/>
        <v>35.64</v>
      </c>
      <c r="V341" s="337">
        <f t="shared" si="412"/>
        <v>18020.167041211484</v>
      </c>
      <c r="W341" s="338">
        <f t="shared" si="444"/>
        <v>7.5681922417285303</v>
      </c>
      <c r="X341" s="228">
        <f>VLOOKUP(X$4,'Tüpoloogia tabel'!$C$1:$T$51,MATCH($A341,'Tüpoloogia tabel'!$C$1:$T$1,0),FALSE)</f>
        <v>182.375</v>
      </c>
      <c r="Y341" s="228">
        <f>VLOOKUP(Y$4,'Tüpoloogia tabel'!$C$1:$T$51,MATCH($A341,'Tüpoloogia tabel'!$C$1:$T$1,0),FALSE)</f>
        <v>131.25</v>
      </c>
      <c r="Z341" s="229">
        <f>VLOOKUP(Z$4,'Tüpoloogia tabel'!$C$1:$T$51,MATCH($A341,'Tüpoloogia tabel'!$C$1:$T$1,0),FALSE)</f>
        <v>27.5</v>
      </c>
      <c r="AA341" s="235"/>
      <c r="AB341" s="235"/>
      <c r="AC341" s="15">
        <f>VLOOKUP(AC$4,'Tüpoloogia tabel'!$C$1:$T$51,MATCH($A341,'Tüpoloogia tabel'!$C$1:$T$1,0),FALSE)</f>
        <v>3.0541666666666663</v>
      </c>
      <c r="AD341" s="15">
        <f>VLOOKUP(AD$4,'Tüpoloogia tabel'!$C$1:$T$51,MATCH($A341,'Tüpoloogia tabel'!$C$1:$T$1,0),FALSE)</f>
        <v>2.5</v>
      </c>
      <c r="AE341" s="15">
        <f>VLOOKUP(AE$4,'Tüpoloogia tabel'!$C$1:$T$51,MATCH($A341,'Tüpoloogia tabel'!$C$1:$T$1,0),FALSE)</f>
        <v>2.2999999999999998</v>
      </c>
      <c r="AF341" s="15">
        <f>VLOOKUP(AF$4,'Tüpoloogia tabel'!$C$1:$T$51,MATCH($A341,'Tüpoloogia tabel'!$C$1:$T$1,0),FALSE)</f>
        <v>13.112499999999999</v>
      </c>
      <c r="AG341" s="15">
        <f>VLOOKUP(AG$4,'Tüpoloogia tabel'!$C$1:$T$51,MATCH($A341,'Tüpoloogia tabel'!$C$1:$T$1,0),FALSE)</f>
        <v>22.074999999999999</v>
      </c>
      <c r="AH341" s="15">
        <f>(VLOOKUP(AH$4,'Tüpoloogia tabel'!$C$1:$T$51,MATCH($A341,'Tüpoloogia tabel'!$C$1:$T$1,0),FALSE))*E341</f>
        <v>22.5</v>
      </c>
      <c r="AI341" s="15">
        <f>(VLOOKUP(AI$4,'Tüpoloogia tabel'!$C$1:$T$51,MATCH($A341,'Tüpoloogia tabel'!$C$1:$T$1,0),FALSE))*D341*E341</f>
        <v>59332.5</v>
      </c>
      <c r="AJ341" s="15">
        <f t="shared" si="413"/>
        <v>423.57499999999999</v>
      </c>
      <c r="AK341" s="15">
        <f>VLOOKUP(AK$4,'Tüpoloogia tabel'!$C$1:$T$51,MATCH($A341,'Tüpoloogia tabel'!$C$1:$T$1,0),FALSE)</f>
        <v>1</v>
      </c>
      <c r="AL341" s="15">
        <f>VLOOKUP(AL$4,'Tüpoloogia tabel'!$C$1:$T$51,MATCH($A341,'Tüpoloogia tabel'!$C$1:$T$1,0),FALSE)</f>
        <v>0.9</v>
      </c>
      <c r="AM341" s="15">
        <f>VLOOKUP(AM$4,'Tüpoloogia tabel'!$C$1:$T$51,MATCH($A341,'Tüpoloogia tabel'!$C$1:$T$1,0),FALSE)</f>
        <v>0.7</v>
      </c>
      <c r="AN341" s="15">
        <f>VLOOKUP(AN$4,'Tüpoloogia tabel'!$C$1:$T$51,MATCH($A341,'Tüpoloogia tabel'!$C$1:$T$1,0),FALSE)</f>
        <v>0.7</v>
      </c>
      <c r="AO341" s="15">
        <f>VLOOKUP(AO$4,'Tüpoloogia tabel'!$C$1:$T$51,MATCH($A341,'Tüpoloogia tabel'!$C$1:$T$1,0),FALSE)</f>
        <v>1</v>
      </c>
      <c r="AP341" s="15">
        <f>VLOOKUP(AP$4,'Tüpoloogia tabel'!$C$1:$T$51,MATCH($A341,'Tüpoloogia tabel'!$C$1:$T$1,0),FALSE)</f>
        <v>2</v>
      </c>
      <c r="AQ341" s="15">
        <f>VLOOKUP(AQ$4,'Tüpoloogia tabel'!$C$1:$T$51,MATCH($A341,'Tüpoloogia tabel'!$C$1:$T$1,0),FALSE)</f>
        <v>2.899999999999999</v>
      </c>
      <c r="AR341" s="16">
        <f>VLOOKUP(AR$4,'Tüpoloogia tabel'!$C$1:$T$51,MATCH($A341,'Tüpoloogia tabel'!$C$1:$T$1,0),FALSE)</f>
        <v>1.17</v>
      </c>
      <c r="AS341" s="16">
        <f>VLOOKUP(AS$4,'Tüpoloogia tabel'!$C$1:$T$51,MATCH($A341,'Tüpoloogia tabel'!$C$1:$T$1,0),FALSE)</f>
        <v>0.49</v>
      </c>
      <c r="AT341" s="16">
        <f>VLOOKUP(AT$4,'Tüpoloogia tabel'!$C$1:$T$51,MATCH($A341,'Tüpoloogia tabel'!$C$1:$T$1,0),FALSE)</f>
        <v>0.49</v>
      </c>
      <c r="AU341" s="16">
        <f>VLOOKUP(AU$4,'Tüpoloogia tabel'!$C$1:$T$51,MATCH($A341,'Tüpoloogia tabel'!$C$1:$T$1,0),FALSE)</f>
        <v>0.15</v>
      </c>
      <c r="AV341" s="16">
        <f>VLOOKUP(AV$4,'Tüpoloogia tabel'!$C$1:$T$51,MATCH($A341,'Tüpoloogia tabel'!$C$1:$T$1,0),FALSE)</f>
        <v>0.5</v>
      </c>
      <c r="AW341" s="16">
        <f>VLOOKUP(AW$4,'Tüpoloogia tabel'!$C$1:$T$51,MATCH($A341,'Tüpoloogia tabel'!$C$1:$T$1,0),FALSE)</f>
        <v>0.77</v>
      </c>
      <c r="AX341" s="16">
        <f>VLOOKUP(AX$4,'Tüpoloogia tabel'!$C$1:$T$51,MATCH($A341,'Tüpoloogia tabel'!$C$1:$T$1,0),FALSE)</f>
        <v>1.03</v>
      </c>
      <c r="AY341" s="16">
        <f>VLOOKUP(AY$4,'Tüpoloogia tabel'!$C$1:$T$51,MATCH($A341,'Tüpoloogia tabel'!$C$1:$T$1,0),FALSE)</f>
        <v>7.0000000000000007E-2</v>
      </c>
      <c r="AZ341" s="16">
        <f>VLOOKUP(AZ$4,'Tüpoloogia tabel'!$C$1:$T$51,MATCH($A341,'Tüpoloogia tabel'!$C$1:$T$1,0),FALSE)</f>
        <v>3.2</v>
      </c>
      <c r="BA341" s="232">
        <f>VLOOKUP(BA$4,'Tüpoloogia tabel'!$C$1:$T$51,MATCH($A341,'Tüpoloogia tabel'!$C$1:$T$1,0),FALSE)</f>
        <v>0.3</v>
      </c>
      <c r="BB341" s="232">
        <f>VLOOKUP(BB$4,'Tüpoloogia tabel'!$C$1:$T$51,MATCH($A341,'Tüpoloogia tabel'!$C$1:$T$1,0),FALSE)</f>
        <v>0.5</v>
      </c>
      <c r="BC341" s="232">
        <f>VLOOKUP(BC$4,'Tüpoloogia tabel'!$C$1:$T$51,MATCH($A341,'Tüpoloogia tabel'!$C$1:$T$1,0),FALSE)</f>
        <v>0.35</v>
      </c>
      <c r="BD341" s="232">
        <f>VLOOKUP(BD$4,'Tüpoloogia tabel'!$C$1:$T$51,MATCH($A341,'Tüpoloogia tabel'!$C$1:$T$1,0),FALSE)</f>
        <v>0.3</v>
      </c>
      <c r="BE341" s="232">
        <f>VLOOKUP(BE$4,'Tüpoloogia tabel'!$C$1:$T$51,MATCH($A341,'Tüpoloogia tabel'!$C$1:$T$1,0),FALSE)</f>
        <v>0.22000000000000008</v>
      </c>
      <c r="BF341" s="16">
        <f>VLOOKUP(BF$4,'Tüpoloogia tabel'!$C$1:$T$51,MATCH($A341,'Tüpoloogia tabel'!$C$1:$T$1,0),FALSE)</f>
        <v>1.8</v>
      </c>
      <c r="BG341" s="16">
        <f>VLOOKUP(BG$4,'Tüpoloogia tabel'!$C$1:$T$51,MATCH($A341,'Tüpoloogia tabel'!$C$1:$T$1,0),FALSE)</f>
        <v>2.2000000000000002</v>
      </c>
      <c r="BH341" s="16">
        <f>VLOOKUP(BH$4,'Tüpoloogia tabel'!$C$1:$T$51,MATCH($A341,'Tüpoloogia tabel'!$C$1:$T$1,0),FALSE)</f>
        <v>1.4600000000000004</v>
      </c>
      <c r="BI341" s="16">
        <f>VLOOKUP(BI$4,'Tüpoloogia tabel'!$C$1:$T$51,MATCH($A341,'Tüpoloogia tabel'!$C$1:$T$1,0),FALSE)</f>
        <v>1.5793333333333337</v>
      </c>
      <c r="BJ341" s="16">
        <f>VLOOKUP(BJ$4,'Tüpoloogia tabel'!$C$1:$T$51,MATCH($A341,'Tüpoloogia tabel'!$C$1:$T$1,0),FALSE)</f>
        <v>0.8</v>
      </c>
      <c r="BK341" s="16">
        <f>VLOOKUP(BK$4,'Tüpoloogia tabel'!$C$1:$T$51,MATCH($A341,'Tüpoloogia tabel'!$C$1:$T$1,0),FALSE)</f>
        <v>2.0649999999999999</v>
      </c>
      <c r="BL341" s="216">
        <f t="shared" si="445"/>
        <v>101172.39033709031</v>
      </c>
      <c r="BM341" s="1">
        <v>4</v>
      </c>
      <c r="BN341" s="1">
        <v>0</v>
      </c>
      <c r="BO341" s="1">
        <f t="shared" si="414"/>
        <v>90</v>
      </c>
      <c r="BP341" s="217">
        <f t="shared" si="415"/>
        <v>423.57499999999999</v>
      </c>
      <c r="BQ341" s="217">
        <f t="shared" ref="BQ341:BS341" si="464">BP341</f>
        <v>423.57499999999999</v>
      </c>
      <c r="BR341" s="217">
        <f t="shared" si="464"/>
        <v>423.57499999999999</v>
      </c>
      <c r="BS341" s="217">
        <f t="shared" si="464"/>
        <v>423.57499999999999</v>
      </c>
      <c r="BT341" s="217">
        <f t="shared" si="417"/>
        <v>3388.6</v>
      </c>
      <c r="BU341" s="217">
        <f t="shared" si="418"/>
        <v>24331.640625</v>
      </c>
      <c r="BV341" s="217">
        <f t="shared" si="419"/>
        <v>23752.563517605584</v>
      </c>
      <c r="BW341" s="217">
        <f t="shared" si="447"/>
        <v>29917.431039982392</v>
      </c>
      <c r="BX341" s="216">
        <f t="shared" si="420"/>
        <v>9.8769066666666667</v>
      </c>
      <c r="BY341" s="216">
        <f t="shared" si="421"/>
        <v>11911.549439999999</v>
      </c>
      <c r="BZ341" s="216">
        <f t="shared" ref="BZ341:BZ345" si="465">(BY341+BW341+BL341)</f>
        <v>143001.37081707269</v>
      </c>
      <c r="CA341" s="216">
        <f t="shared" ref="CA341:CA345" si="466">(BY341+BL341)</f>
        <v>113083.93977709032</v>
      </c>
      <c r="CB341" s="218">
        <f t="shared" si="424"/>
        <v>5.984844696208282</v>
      </c>
    </row>
    <row r="342" spans="1:80" x14ac:dyDescent="0.25">
      <c r="A342" s="248" t="s">
        <v>478</v>
      </c>
      <c r="B342" s="231" t="s">
        <v>870</v>
      </c>
      <c r="C342" s="231" t="s">
        <v>463</v>
      </c>
      <c r="D342" s="249">
        <v>10</v>
      </c>
      <c r="E342" s="249">
        <v>6</v>
      </c>
      <c r="F342" s="250"/>
      <c r="G342" s="15">
        <f>(VLOOKUP(G$4,'Tüpoloogia tabel'!$C$1:$T$51,MATCH($A342,'Tüpoloogia tabel'!$C$1:$T$1,0),FALSE))*D342</f>
        <v>2930</v>
      </c>
      <c r="H342" s="15">
        <f>(VLOOKUP(H$4,'Tüpoloogia tabel'!$C$1:$T$51,MATCH($A342,'Tüpoloogia tabel'!$C$1:$T$1,0),FALSE))*D342*E342</f>
        <v>239.79166666666669</v>
      </c>
      <c r="I342" s="15">
        <f>(VLOOKUP(I$4,'Tüpoloogia tabel'!$C$1:$T$51,MATCH($A342,'Tüpoloogia tabel'!$C$1:$T$1,0),FALSE))*D342*E342</f>
        <v>794.375</v>
      </c>
      <c r="J342" s="15">
        <f>(VLOOKUP(J$4,'Tüpoloogia tabel'!$C$1:$T$51,MATCH($A342,'Tüpoloogia tabel'!$C$1:$T$1,0),FALSE))*D342*E342</f>
        <v>15966.791666666666</v>
      </c>
      <c r="K342" s="15">
        <f>(VLOOKUP(K$4,'Tüpoloogia tabel'!$C$1:$T$51,MATCH($A342,'Tüpoloogia tabel'!$C$1:$T$1,0),FALSE))*D342*E342</f>
        <v>13996.333333333336</v>
      </c>
      <c r="L342" s="244">
        <f>VLOOKUP(L$4,'Tüpoloogia tabel'!$C$1:$T$51,MATCH($A342,'Tüpoloogia tabel'!$C$1:$T$1,0),FALSE)</f>
        <v>0</v>
      </c>
      <c r="M342" s="228">
        <f>VLOOKUP(M$4,'Tüpoloogia tabel'!$C$1:$T$51,MATCH($A342,'Tüpoloogia tabel'!$C$1:$T$1,0),FALSE)</f>
        <v>87.5</v>
      </c>
      <c r="N342" s="228">
        <f>VLOOKUP(N$4,'Tüpoloogia tabel'!$C$1:$T$51,MATCH($A342,'Tüpoloogia tabel'!$C$1:$T$1,0),FALSE)</f>
        <v>100</v>
      </c>
      <c r="O342" s="245">
        <f>VLOOKUP(O$4,'Tüpoloogia tabel'!$C$1:$T$51,MATCH($A342,'Tüpoloogia tabel'!$C$1:$T$1,0),FALSE)</f>
        <v>0.22329988873785289</v>
      </c>
      <c r="P342" s="228">
        <f>VLOOKUP(P$4,'Tüpoloogia tabel'!$C$1:$T$51,MATCH($A342,'Tüpoloogia tabel'!$C$1:$T$1,0),FALSE)</f>
        <v>25</v>
      </c>
      <c r="Q342" s="335">
        <f t="shared" si="407"/>
        <v>39892.35</v>
      </c>
      <c r="R342" s="336">
        <f t="shared" si="463"/>
        <v>30944.792683508516</v>
      </c>
      <c r="S342" s="14">
        <f t="shared" si="409"/>
        <v>2930</v>
      </c>
      <c r="T342" s="336">
        <f t="shared" si="410"/>
        <v>2930</v>
      </c>
      <c r="U342" s="4">
        <f t="shared" si="411"/>
        <v>39.6</v>
      </c>
      <c r="V342" s="337">
        <f t="shared" si="412"/>
        <v>8907.9573164914855</v>
      </c>
      <c r="W342" s="338">
        <f t="shared" si="444"/>
        <v>5.316166174536904</v>
      </c>
      <c r="X342" s="228">
        <f>VLOOKUP(X$4,'Tüpoloogia tabel'!$C$1:$T$51,MATCH($A342,'Tüpoloogia tabel'!$C$1:$T$1,0),FALSE)</f>
        <v>182.375</v>
      </c>
      <c r="Y342" s="228">
        <f>VLOOKUP(Y$4,'Tüpoloogia tabel'!$C$1:$T$51,MATCH($A342,'Tüpoloogia tabel'!$C$1:$T$1,0),FALSE)</f>
        <v>131.25</v>
      </c>
      <c r="Z342" s="229">
        <f>VLOOKUP(Z$4,'Tüpoloogia tabel'!$C$1:$T$51,MATCH($A342,'Tüpoloogia tabel'!$C$1:$T$1,0),FALSE)</f>
        <v>27.5</v>
      </c>
      <c r="AA342" s="235"/>
      <c r="AB342" s="235"/>
      <c r="AC342" s="15">
        <f>VLOOKUP(AC$4,'Tüpoloogia tabel'!$C$1:$T$51,MATCH($A342,'Tüpoloogia tabel'!$C$1:$T$1,0),FALSE)</f>
        <v>3.0541666666666663</v>
      </c>
      <c r="AD342" s="15">
        <f>VLOOKUP(AD$4,'Tüpoloogia tabel'!$C$1:$T$51,MATCH($A342,'Tüpoloogia tabel'!$C$1:$T$1,0),FALSE)</f>
        <v>2.5</v>
      </c>
      <c r="AE342" s="15">
        <f>VLOOKUP(AE$4,'Tüpoloogia tabel'!$C$1:$T$51,MATCH($A342,'Tüpoloogia tabel'!$C$1:$T$1,0),FALSE)</f>
        <v>2.2999999999999998</v>
      </c>
      <c r="AF342" s="15">
        <f>VLOOKUP(AF$4,'Tüpoloogia tabel'!$C$1:$T$51,MATCH($A342,'Tüpoloogia tabel'!$C$1:$T$1,0),FALSE)</f>
        <v>13.112499999999999</v>
      </c>
      <c r="AG342" s="15">
        <f>VLOOKUP(AG$4,'Tüpoloogia tabel'!$C$1:$T$51,MATCH($A342,'Tüpoloogia tabel'!$C$1:$T$1,0),FALSE)</f>
        <v>22.074999999999999</v>
      </c>
      <c r="AH342" s="15">
        <f>(VLOOKUP(AH$4,'Tüpoloogia tabel'!$C$1:$T$51,MATCH($A342,'Tüpoloogia tabel'!$C$1:$T$1,0),FALSE))*E342</f>
        <v>15</v>
      </c>
      <c r="AI342" s="15">
        <f>(VLOOKUP(AI$4,'Tüpoloogia tabel'!$C$1:$T$51,MATCH($A342,'Tüpoloogia tabel'!$C$1:$T$1,0),FALSE))*D342*E342</f>
        <v>43950</v>
      </c>
      <c r="AJ342" s="15">
        <f t="shared" si="413"/>
        <v>467.72500000000002</v>
      </c>
      <c r="AK342" s="15">
        <f>VLOOKUP(AK$4,'Tüpoloogia tabel'!$C$1:$T$51,MATCH($A342,'Tüpoloogia tabel'!$C$1:$T$1,0),FALSE)</f>
        <v>1</v>
      </c>
      <c r="AL342" s="15">
        <f>VLOOKUP(AL$4,'Tüpoloogia tabel'!$C$1:$T$51,MATCH($A342,'Tüpoloogia tabel'!$C$1:$T$1,0),FALSE)</f>
        <v>0.9</v>
      </c>
      <c r="AM342" s="15">
        <f>VLOOKUP(AM$4,'Tüpoloogia tabel'!$C$1:$T$51,MATCH($A342,'Tüpoloogia tabel'!$C$1:$T$1,0),FALSE)</f>
        <v>0.7</v>
      </c>
      <c r="AN342" s="15">
        <f>VLOOKUP(AN$4,'Tüpoloogia tabel'!$C$1:$T$51,MATCH($A342,'Tüpoloogia tabel'!$C$1:$T$1,0),FALSE)</f>
        <v>0.7</v>
      </c>
      <c r="AO342" s="15">
        <f>VLOOKUP(AO$4,'Tüpoloogia tabel'!$C$1:$T$51,MATCH($A342,'Tüpoloogia tabel'!$C$1:$T$1,0),FALSE)</f>
        <v>1</v>
      </c>
      <c r="AP342" s="15">
        <f>VLOOKUP(AP$4,'Tüpoloogia tabel'!$C$1:$T$51,MATCH($A342,'Tüpoloogia tabel'!$C$1:$T$1,0),FALSE)</f>
        <v>2</v>
      </c>
      <c r="AQ342" s="15">
        <f>VLOOKUP(AQ$4,'Tüpoloogia tabel'!$C$1:$T$51,MATCH($A342,'Tüpoloogia tabel'!$C$1:$T$1,0),FALSE)</f>
        <v>2.899999999999999</v>
      </c>
      <c r="AR342" s="16">
        <f>VLOOKUP(AR$4,'Tüpoloogia tabel'!$C$1:$T$51,MATCH($A342,'Tüpoloogia tabel'!$C$1:$T$1,0),FALSE)</f>
        <v>1.17</v>
      </c>
      <c r="AS342" s="16">
        <f>VLOOKUP(AS$4,'Tüpoloogia tabel'!$C$1:$T$51,MATCH($A342,'Tüpoloogia tabel'!$C$1:$T$1,0),FALSE)</f>
        <v>0.49</v>
      </c>
      <c r="AT342" s="16">
        <f>VLOOKUP(AT$4,'Tüpoloogia tabel'!$C$1:$T$51,MATCH($A342,'Tüpoloogia tabel'!$C$1:$T$1,0),FALSE)</f>
        <v>0.49</v>
      </c>
      <c r="AU342" s="16">
        <f>VLOOKUP(AU$4,'Tüpoloogia tabel'!$C$1:$T$51,MATCH($A342,'Tüpoloogia tabel'!$C$1:$T$1,0),FALSE)</f>
        <v>0.15</v>
      </c>
      <c r="AV342" s="16">
        <f>VLOOKUP(AV$4,'Tüpoloogia tabel'!$C$1:$T$51,MATCH($A342,'Tüpoloogia tabel'!$C$1:$T$1,0),FALSE)</f>
        <v>0.5</v>
      </c>
      <c r="AW342" s="16">
        <f>VLOOKUP(AW$4,'Tüpoloogia tabel'!$C$1:$T$51,MATCH($A342,'Tüpoloogia tabel'!$C$1:$T$1,0),FALSE)</f>
        <v>0.77</v>
      </c>
      <c r="AX342" s="16">
        <f>VLOOKUP(AX$4,'Tüpoloogia tabel'!$C$1:$T$51,MATCH($A342,'Tüpoloogia tabel'!$C$1:$T$1,0),FALSE)</f>
        <v>1.03</v>
      </c>
      <c r="AY342" s="16">
        <f>VLOOKUP(AY$4,'Tüpoloogia tabel'!$C$1:$T$51,MATCH($A342,'Tüpoloogia tabel'!$C$1:$T$1,0),FALSE)</f>
        <v>7.0000000000000007E-2</v>
      </c>
      <c r="AZ342" s="16">
        <f>VLOOKUP(AZ$4,'Tüpoloogia tabel'!$C$1:$T$51,MATCH($A342,'Tüpoloogia tabel'!$C$1:$T$1,0),FALSE)</f>
        <v>3.2</v>
      </c>
      <c r="BA342" s="232">
        <f>VLOOKUP(BA$4,'Tüpoloogia tabel'!$C$1:$T$51,MATCH($A342,'Tüpoloogia tabel'!$C$1:$T$1,0),FALSE)</f>
        <v>0.3</v>
      </c>
      <c r="BB342" s="232">
        <f>VLOOKUP(BB$4,'Tüpoloogia tabel'!$C$1:$T$51,MATCH($A342,'Tüpoloogia tabel'!$C$1:$T$1,0),FALSE)</f>
        <v>0.5</v>
      </c>
      <c r="BC342" s="232">
        <f>VLOOKUP(BC$4,'Tüpoloogia tabel'!$C$1:$T$51,MATCH($A342,'Tüpoloogia tabel'!$C$1:$T$1,0),FALSE)</f>
        <v>0.35</v>
      </c>
      <c r="BD342" s="232">
        <f>VLOOKUP(BD$4,'Tüpoloogia tabel'!$C$1:$T$51,MATCH($A342,'Tüpoloogia tabel'!$C$1:$T$1,0),FALSE)</f>
        <v>0.3</v>
      </c>
      <c r="BE342" s="232">
        <f>VLOOKUP(BE$4,'Tüpoloogia tabel'!$C$1:$T$51,MATCH($A342,'Tüpoloogia tabel'!$C$1:$T$1,0),FALSE)</f>
        <v>0.22000000000000008</v>
      </c>
      <c r="BF342" s="16">
        <f>VLOOKUP(BF$4,'Tüpoloogia tabel'!$C$1:$T$51,MATCH($A342,'Tüpoloogia tabel'!$C$1:$T$1,0),FALSE)</f>
        <v>1.8</v>
      </c>
      <c r="BG342" s="16">
        <f>VLOOKUP(BG$4,'Tüpoloogia tabel'!$C$1:$T$51,MATCH($A342,'Tüpoloogia tabel'!$C$1:$T$1,0),FALSE)</f>
        <v>2.2000000000000002</v>
      </c>
      <c r="BH342" s="16">
        <f>VLOOKUP(BH$4,'Tüpoloogia tabel'!$C$1:$T$51,MATCH($A342,'Tüpoloogia tabel'!$C$1:$T$1,0),FALSE)</f>
        <v>1.4600000000000004</v>
      </c>
      <c r="BI342" s="16">
        <f>VLOOKUP(BI$4,'Tüpoloogia tabel'!$C$1:$T$51,MATCH($A342,'Tüpoloogia tabel'!$C$1:$T$1,0),FALSE)</f>
        <v>1.5793333333333337</v>
      </c>
      <c r="BJ342" s="16">
        <f>VLOOKUP(BJ$4,'Tüpoloogia tabel'!$C$1:$T$51,MATCH($A342,'Tüpoloogia tabel'!$C$1:$T$1,0),FALSE)</f>
        <v>0.8</v>
      </c>
      <c r="BK342" s="16">
        <f>VLOOKUP(BK$4,'Tüpoloogia tabel'!$C$1:$T$51,MATCH($A342,'Tüpoloogia tabel'!$C$1:$T$1,0),FALSE)</f>
        <v>2.0649999999999999</v>
      </c>
      <c r="BL342" s="216">
        <f t="shared" si="445"/>
        <v>52637.111584842336</v>
      </c>
      <c r="BM342" s="1">
        <v>4</v>
      </c>
      <c r="BN342" s="1">
        <v>0</v>
      </c>
      <c r="BO342" s="1">
        <f t="shared" si="414"/>
        <v>60</v>
      </c>
      <c r="BP342" s="217">
        <f t="shared" si="415"/>
        <v>467.72500000000002</v>
      </c>
      <c r="BQ342" s="217">
        <f t="shared" ref="BQ342:BS342" si="467">BP342</f>
        <v>467.72500000000002</v>
      </c>
      <c r="BR342" s="217">
        <f t="shared" si="467"/>
        <v>467.72500000000002</v>
      </c>
      <c r="BS342" s="217">
        <f t="shared" si="467"/>
        <v>467.72500000000002</v>
      </c>
      <c r="BT342" s="217">
        <f t="shared" si="417"/>
        <v>2338.625</v>
      </c>
      <c r="BU342" s="217">
        <f t="shared" si="418"/>
        <v>12065.625</v>
      </c>
      <c r="BV342" s="217">
        <f t="shared" si="419"/>
        <v>11741.668181443149</v>
      </c>
      <c r="BW342" s="217">
        <f t="shared" si="447"/>
        <v>15648.98102270102</v>
      </c>
      <c r="BX342" s="216">
        <f t="shared" si="420"/>
        <v>5.0752414814814824</v>
      </c>
      <c r="BY342" s="216">
        <f t="shared" si="421"/>
        <v>6120.741226666667</v>
      </c>
      <c r="BZ342" s="216">
        <f t="shared" si="465"/>
        <v>74406.833834210032</v>
      </c>
      <c r="CA342" s="216">
        <f t="shared" si="466"/>
        <v>58757.852811509001</v>
      </c>
      <c r="CB342" s="218">
        <f t="shared" si="424"/>
        <v>4.1980889860326984</v>
      </c>
    </row>
    <row r="343" spans="1:80" x14ac:dyDescent="0.25">
      <c r="A343" s="248" t="s">
        <v>478</v>
      </c>
      <c r="B343" s="231" t="s">
        <v>871</v>
      </c>
      <c r="C343" s="231" t="s">
        <v>463</v>
      </c>
      <c r="D343" s="249">
        <v>10</v>
      </c>
      <c r="E343" s="249">
        <v>7</v>
      </c>
      <c r="F343" s="250"/>
      <c r="G343" s="15">
        <f>(VLOOKUP(G$4,'Tüpoloogia tabel'!$C$1:$T$51,MATCH($A343,'Tüpoloogia tabel'!$C$1:$T$1,0),FALSE))*D343</f>
        <v>2930</v>
      </c>
      <c r="H343" s="15">
        <f>(VLOOKUP(H$4,'Tüpoloogia tabel'!$C$1:$T$51,MATCH($A343,'Tüpoloogia tabel'!$C$1:$T$1,0),FALSE))*D343*E343</f>
        <v>279.75694444444446</v>
      </c>
      <c r="I343" s="15">
        <f>(VLOOKUP(I$4,'Tüpoloogia tabel'!$C$1:$T$51,MATCH($A343,'Tüpoloogia tabel'!$C$1:$T$1,0),FALSE))*D343*E343</f>
        <v>926.77083333333337</v>
      </c>
      <c r="J343" s="15">
        <f>(VLOOKUP(J$4,'Tüpoloogia tabel'!$C$1:$T$51,MATCH($A343,'Tüpoloogia tabel'!$C$1:$T$1,0),FALSE))*D343*E343</f>
        <v>18627.923611111109</v>
      </c>
      <c r="K343" s="15">
        <f>(VLOOKUP(K$4,'Tüpoloogia tabel'!$C$1:$T$51,MATCH($A343,'Tüpoloogia tabel'!$C$1:$T$1,0),FALSE))*D343*E343</f>
        <v>16329.055555555558</v>
      </c>
      <c r="L343" s="244">
        <f>VLOOKUP(L$4,'Tüpoloogia tabel'!$C$1:$T$51,MATCH($A343,'Tüpoloogia tabel'!$C$1:$T$1,0),FALSE)</f>
        <v>0</v>
      </c>
      <c r="M343" s="228">
        <f>VLOOKUP(M$4,'Tüpoloogia tabel'!$C$1:$T$51,MATCH($A343,'Tüpoloogia tabel'!$C$1:$T$1,0),FALSE)</f>
        <v>87.5</v>
      </c>
      <c r="N343" s="228">
        <f>VLOOKUP(N$4,'Tüpoloogia tabel'!$C$1:$T$51,MATCH($A343,'Tüpoloogia tabel'!$C$1:$T$1,0),FALSE)</f>
        <v>100</v>
      </c>
      <c r="O343" s="245">
        <f>VLOOKUP(O$4,'Tüpoloogia tabel'!$C$1:$T$51,MATCH($A343,'Tüpoloogia tabel'!$C$1:$T$1,0),FALSE)</f>
        <v>0.22329988873785289</v>
      </c>
      <c r="P343" s="228">
        <f>VLOOKUP(P$4,'Tüpoloogia tabel'!$C$1:$T$51,MATCH($A343,'Tüpoloogia tabel'!$C$1:$T$1,0),FALSE)</f>
        <v>25</v>
      </c>
      <c r="Q343" s="335">
        <f t="shared" si="407"/>
        <v>54267.324999999997</v>
      </c>
      <c r="R343" s="336">
        <f t="shared" si="463"/>
        <v>42109.8373653991</v>
      </c>
      <c r="S343" s="14">
        <f t="shared" si="409"/>
        <v>2930</v>
      </c>
      <c r="T343" s="336">
        <f t="shared" si="410"/>
        <v>2930</v>
      </c>
      <c r="U343" s="4">
        <f t="shared" si="411"/>
        <v>39.6</v>
      </c>
      <c r="V343" s="337">
        <f t="shared" si="412"/>
        <v>12117.887634600902</v>
      </c>
      <c r="W343" s="338">
        <f t="shared" si="444"/>
        <v>6.0536955459654207</v>
      </c>
      <c r="X343" s="228">
        <f>VLOOKUP(X$4,'Tüpoloogia tabel'!$C$1:$T$51,MATCH($A343,'Tüpoloogia tabel'!$C$1:$T$1,0),FALSE)</f>
        <v>182.375</v>
      </c>
      <c r="Y343" s="228">
        <f>VLOOKUP(Y$4,'Tüpoloogia tabel'!$C$1:$T$51,MATCH($A343,'Tüpoloogia tabel'!$C$1:$T$1,0),FALSE)</f>
        <v>131.25</v>
      </c>
      <c r="Z343" s="229">
        <f>VLOOKUP(Z$4,'Tüpoloogia tabel'!$C$1:$T$51,MATCH($A343,'Tüpoloogia tabel'!$C$1:$T$1,0),FALSE)</f>
        <v>27.5</v>
      </c>
      <c r="AA343" s="235"/>
      <c r="AB343" s="235"/>
      <c r="AC343" s="15">
        <f>VLOOKUP(AC$4,'Tüpoloogia tabel'!$C$1:$T$51,MATCH($A343,'Tüpoloogia tabel'!$C$1:$T$1,0),FALSE)</f>
        <v>3.0541666666666663</v>
      </c>
      <c r="AD343" s="15">
        <f>VLOOKUP(AD$4,'Tüpoloogia tabel'!$C$1:$T$51,MATCH($A343,'Tüpoloogia tabel'!$C$1:$T$1,0),FALSE)</f>
        <v>2.5</v>
      </c>
      <c r="AE343" s="15">
        <f>VLOOKUP(AE$4,'Tüpoloogia tabel'!$C$1:$T$51,MATCH($A343,'Tüpoloogia tabel'!$C$1:$T$1,0),FALSE)</f>
        <v>2.2999999999999998</v>
      </c>
      <c r="AF343" s="15">
        <f>VLOOKUP(AF$4,'Tüpoloogia tabel'!$C$1:$T$51,MATCH($A343,'Tüpoloogia tabel'!$C$1:$T$1,0),FALSE)</f>
        <v>13.112499999999999</v>
      </c>
      <c r="AG343" s="15">
        <f>VLOOKUP(AG$4,'Tüpoloogia tabel'!$C$1:$T$51,MATCH($A343,'Tüpoloogia tabel'!$C$1:$T$1,0),FALSE)</f>
        <v>22.074999999999999</v>
      </c>
      <c r="AH343" s="15">
        <f>(VLOOKUP(AH$4,'Tüpoloogia tabel'!$C$1:$T$51,MATCH($A343,'Tüpoloogia tabel'!$C$1:$T$1,0),FALSE))*E343</f>
        <v>17.5</v>
      </c>
      <c r="AI343" s="15">
        <f>(VLOOKUP(AI$4,'Tüpoloogia tabel'!$C$1:$T$51,MATCH($A343,'Tüpoloogia tabel'!$C$1:$T$1,0),FALSE))*D343*E343</f>
        <v>51275</v>
      </c>
      <c r="AJ343" s="15">
        <f t="shared" si="413"/>
        <v>467.72500000000002</v>
      </c>
      <c r="AK343" s="15">
        <f>VLOOKUP(AK$4,'Tüpoloogia tabel'!$C$1:$T$51,MATCH($A343,'Tüpoloogia tabel'!$C$1:$T$1,0),FALSE)</f>
        <v>1</v>
      </c>
      <c r="AL343" s="15">
        <f>VLOOKUP(AL$4,'Tüpoloogia tabel'!$C$1:$T$51,MATCH($A343,'Tüpoloogia tabel'!$C$1:$T$1,0),FALSE)</f>
        <v>0.9</v>
      </c>
      <c r="AM343" s="15">
        <f>VLOOKUP(AM$4,'Tüpoloogia tabel'!$C$1:$T$51,MATCH($A343,'Tüpoloogia tabel'!$C$1:$T$1,0),FALSE)</f>
        <v>0.7</v>
      </c>
      <c r="AN343" s="15">
        <f>VLOOKUP(AN$4,'Tüpoloogia tabel'!$C$1:$T$51,MATCH($A343,'Tüpoloogia tabel'!$C$1:$T$1,0),FALSE)</f>
        <v>0.7</v>
      </c>
      <c r="AO343" s="15">
        <f>VLOOKUP(AO$4,'Tüpoloogia tabel'!$C$1:$T$51,MATCH($A343,'Tüpoloogia tabel'!$C$1:$T$1,0),FALSE)</f>
        <v>1</v>
      </c>
      <c r="AP343" s="15">
        <f>VLOOKUP(AP$4,'Tüpoloogia tabel'!$C$1:$T$51,MATCH($A343,'Tüpoloogia tabel'!$C$1:$T$1,0),FALSE)</f>
        <v>2</v>
      </c>
      <c r="AQ343" s="15">
        <f>VLOOKUP(AQ$4,'Tüpoloogia tabel'!$C$1:$T$51,MATCH($A343,'Tüpoloogia tabel'!$C$1:$T$1,0),FALSE)</f>
        <v>2.899999999999999</v>
      </c>
      <c r="AR343" s="16">
        <f>VLOOKUP(AR$4,'Tüpoloogia tabel'!$C$1:$T$51,MATCH($A343,'Tüpoloogia tabel'!$C$1:$T$1,0),FALSE)</f>
        <v>1.17</v>
      </c>
      <c r="AS343" s="16">
        <f>VLOOKUP(AS$4,'Tüpoloogia tabel'!$C$1:$T$51,MATCH($A343,'Tüpoloogia tabel'!$C$1:$T$1,0),FALSE)</f>
        <v>0.49</v>
      </c>
      <c r="AT343" s="16">
        <f>VLOOKUP(AT$4,'Tüpoloogia tabel'!$C$1:$T$51,MATCH($A343,'Tüpoloogia tabel'!$C$1:$T$1,0),FALSE)</f>
        <v>0.49</v>
      </c>
      <c r="AU343" s="16">
        <f>VLOOKUP(AU$4,'Tüpoloogia tabel'!$C$1:$T$51,MATCH($A343,'Tüpoloogia tabel'!$C$1:$T$1,0),FALSE)</f>
        <v>0.15</v>
      </c>
      <c r="AV343" s="16">
        <f>VLOOKUP(AV$4,'Tüpoloogia tabel'!$C$1:$T$51,MATCH($A343,'Tüpoloogia tabel'!$C$1:$T$1,0),FALSE)</f>
        <v>0.5</v>
      </c>
      <c r="AW343" s="16">
        <f>VLOOKUP(AW$4,'Tüpoloogia tabel'!$C$1:$T$51,MATCH($A343,'Tüpoloogia tabel'!$C$1:$T$1,0),FALSE)</f>
        <v>0.77</v>
      </c>
      <c r="AX343" s="16">
        <f>VLOOKUP(AX$4,'Tüpoloogia tabel'!$C$1:$T$51,MATCH($A343,'Tüpoloogia tabel'!$C$1:$T$1,0),FALSE)</f>
        <v>1.03</v>
      </c>
      <c r="AY343" s="16">
        <f>VLOOKUP(AY$4,'Tüpoloogia tabel'!$C$1:$T$51,MATCH($A343,'Tüpoloogia tabel'!$C$1:$T$1,0),FALSE)</f>
        <v>7.0000000000000007E-2</v>
      </c>
      <c r="AZ343" s="16">
        <f>VLOOKUP(AZ$4,'Tüpoloogia tabel'!$C$1:$T$51,MATCH($A343,'Tüpoloogia tabel'!$C$1:$T$1,0),FALSE)</f>
        <v>3.2</v>
      </c>
      <c r="BA343" s="232">
        <f>VLOOKUP(BA$4,'Tüpoloogia tabel'!$C$1:$T$51,MATCH($A343,'Tüpoloogia tabel'!$C$1:$T$1,0),FALSE)</f>
        <v>0.3</v>
      </c>
      <c r="BB343" s="232">
        <f>VLOOKUP(BB$4,'Tüpoloogia tabel'!$C$1:$T$51,MATCH($A343,'Tüpoloogia tabel'!$C$1:$T$1,0),FALSE)</f>
        <v>0.5</v>
      </c>
      <c r="BC343" s="232">
        <f>VLOOKUP(BC$4,'Tüpoloogia tabel'!$C$1:$T$51,MATCH($A343,'Tüpoloogia tabel'!$C$1:$T$1,0),FALSE)</f>
        <v>0.35</v>
      </c>
      <c r="BD343" s="232">
        <f>VLOOKUP(BD$4,'Tüpoloogia tabel'!$C$1:$T$51,MATCH($A343,'Tüpoloogia tabel'!$C$1:$T$1,0),FALSE)</f>
        <v>0.3</v>
      </c>
      <c r="BE343" s="232">
        <f>VLOOKUP(BE$4,'Tüpoloogia tabel'!$C$1:$T$51,MATCH($A343,'Tüpoloogia tabel'!$C$1:$T$1,0),FALSE)</f>
        <v>0.22000000000000008</v>
      </c>
      <c r="BF343" s="16">
        <f>VLOOKUP(BF$4,'Tüpoloogia tabel'!$C$1:$T$51,MATCH($A343,'Tüpoloogia tabel'!$C$1:$T$1,0),FALSE)</f>
        <v>1.8</v>
      </c>
      <c r="BG343" s="16">
        <f>VLOOKUP(BG$4,'Tüpoloogia tabel'!$C$1:$T$51,MATCH($A343,'Tüpoloogia tabel'!$C$1:$T$1,0),FALSE)</f>
        <v>2.2000000000000002</v>
      </c>
      <c r="BH343" s="16">
        <f>VLOOKUP(BH$4,'Tüpoloogia tabel'!$C$1:$T$51,MATCH($A343,'Tüpoloogia tabel'!$C$1:$T$1,0),FALSE)</f>
        <v>1.4600000000000004</v>
      </c>
      <c r="BI343" s="16">
        <f>VLOOKUP(BI$4,'Tüpoloogia tabel'!$C$1:$T$51,MATCH($A343,'Tüpoloogia tabel'!$C$1:$T$1,0),FALSE)</f>
        <v>1.5793333333333337</v>
      </c>
      <c r="BJ343" s="16">
        <f>VLOOKUP(BJ$4,'Tüpoloogia tabel'!$C$1:$T$51,MATCH($A343,'Tüpoloogia tabel'!$C$1:$T$1,0),FALSE)</f>
        <v>0.8</v>
      </c>
      <c r="BK343" s="16">
        <f>VLOOKUP(BK$4,'Tüpoloogia tabel'!$C$1:$T$51,MATCH($A343,'Tüpoloogia tabel'!$C$1:$T$1,0),FALSE)</f>
        <v>2.0649999999999999</v>
      </c>
      <c r="BL343" s="216">
        <f t="shared" si="445"/>
        <v>69901.023871140787</v>
      </c>
      <c r="BM343" s="1">
        <v>4</v>
      </c>
      <c r="BN343" s="1">
        <v>0</v>
      </c>
      <c r="BO343" s="1">
        <f t="shared" si="414"/>
        <v>70</v>
      </c>
      <c r="BP343" s="217">
        <f t="shared" si="415"/>
        <v>467.72500000000002</v>
      </c>
      <c r="BQ343" s="217">
        <f t="shared" ref="BQ343:BS343" si="468">BP343</f>
        <v>467.72500000000002</v>
      </c>
      <c r="BR343" s="217">
        <f t="shared" si="468"/>
        <v>467.72500000000002</v>
      </c>
      <c r="BS343" s="217">
        <f t="shared" si="468"/>
        <v>467.72500000000002</v>
      </c>
      <c r="BT343" s="217">
        <f t="shared" si="417"/>
        <v>2806.3500000000004</v>
      </c>
      <c r="BU343" s="217">
        <f t="shared" si="418"/>
        <v>16393.489583333336</v>
      </c>
      <c r="BV343" s="217">
        <f t="shared" si="419"/>
        <v>15972.70963592103</v>
      </c>
      <c r="BW343" s="217">
        <f t="shared" si="447"/>
        <v>20774.702695347805</v>
      </c>
      <c r="BX343" s="216">
        <f t="shared" si="420"/>
        <v>6.7789422222222235</v>
      </c>
      <c r="BY343" s="216">
        <f t="shared" si="421"/>
        <v>8175.4043200000015</v>
      </c>
      <c r="BZ343" s="216">
        <f t="shared" si="465"/>
        <v>98851.130886488594</v>
      </c>
      <c r="CA343" s="216">
        <f t="shared" si="466"/>
        <v>78076.428191140789</v>
      </c>
      <c r="CB343" s="218">
        <f t="shared" si="424"/>
        <v>4.7814417634568711</v>
      </c>
    </row>
    <row r="344" spans="1:80" x14ac:dyDescent="0.25">
      <c r="A344" s="248" t="s">
        <v>478</v>
      </c>
      <c r="B344" s="231" t="s">
        <v>872</v>
      </c>
      <c r="C344" s="231" t="s">
        <v>463</v>
      </c>
      <c r="D344" s="249">
        <v>10</v>
      </c>
      <c r="E344" s="249">
        <v>8</v>
      </c>
      <c r="F344" s="250"/>
      <c r="G344" s="15">
        <f>(VLOOKUP(G$4,'Tüpoloogia tabel'!$C$1:$T$51,MATCH($A344,'Tüpoloogia tabel'!$C$1:$T$1,0),FALSE))*D344</f>
        <v>2930</v>
      </c>
      <c r="H344" s="15">
        <f>(VLOOKUP(H$4,'Tüpoloogia tabel'!$C$1:$T$51,MATCH($A344,'Tüpoloogia tabel'!$C$1:$T$1,0),FALSE))*D344*E344</f>
        <v>319.72222222222223</v>
      </c>
      <c r="I344" s="15">
        <f>(VLOOKUP(I$4,'Tüpoloogia tabel'!$C$1:$T$51,MATCH($A344,'Tüpoloogia tabel'!$C$1:$T$1,0),FALSE))*D344*E344</f>
        <v>1059.1666666666667</v>
      </c>
      <c r="J344" s="15">
        <f>(VLOOKUP(J$4,'Tüpoloogia tabel'!$C$1:$T$51,MATCH($A344,'Tüpoloogia tabel'!$C$1:$T$1,0),FALSE))*D344*E344</f>
        <v>21289.055555555555</v>
      </c>
      <c r="K344" s="15">
        <f>(VLOOKUP(K$4,'Tüpoloogia tabel'!$C$1:$T$51,MATCH($A344,'Tüpoloogia tabel'!$C$1:$T$1,0),FALSE))*D344*E344</f>
        <v>18661.777777777781</v>
      </c>
      <c r="L344" s="244">
        <f>VLOOKUP(L$4,'Tüpoloogia tabel'!$C$1:$T$51,MATCH($A344,'Tüpoloogia tabel'!$C$1:$T$1,0),FALSE)</f>
        <v>0</v>
      </c>
      <c r="M344" s="228">
        <f>VLOOKUP(M$4,'Tüpoloogia tabel'!$C$1:$T$51,MATCH($A344,'Tüpoloogia tabel'!$C$1:$T$1,0),FALSE)</f>
        <v>87.5</v>
      </c>
      <c r="N344" s="228">
        <f>VLOOKUP(N$4,'Tüpoloogia tabel'!$C$1:$T$51,MATCH($A344,'Tüpoloogia tabel'!$C$1:$T$1,0),FALSE)</f>
        <v>100</v>
      </c>
      <c r="O344" s="245">
        <f>VLOOKUP(O$4,'Tüpoloogia tabel'!$C$1:$T$51,MATCH($A344,'Tüpoloogia tabel'!$C$1:$T$1,0),FALSE)</f>
        <v>0.22329988873785289</v>
      </c>
      <c r="P344" s="228">
        <f>VLOOKUP(P$4,'Tüpoloogia tabel'!$C$1:$T$51,MATCH($A344,'Tüpoloogia tabel'!$C$1:$T$1,0),FALSE)</f>
        <v>25</v>
      </c>
      <c r="Q344" s="335">
        <f t="shared" si="407"/>
        <v>70849.8</v>
      </c>
      <c r="R344" s="336">
        <f t="shared" si="463"/>
        <v>54989.447542900867</v>
      </c>
      <c r="S344" s="14">
        <f t="shared" si="409"/>
        <v>2930</v>
      </c>
      <c r="T344" s="336">
        <f t="shared" si="410"/>
        <v>2930</v>
      </c>
      <c r="U344" s="4">
        <f t="shared" si="411"/>
        <v>39.6</v>
      </c>
      <c r="V344" s="337">
        <f t="shared" si="412"/>
        <v>15820.75245709913</v>
      </c>
      <c r="W344" s="338">
        <f t="shared" si="444"/>
        <v>6.8047865704459305</v>
      </c>
      <c r="X344" s="228">
        <f>VLOOKUP(X$4,'Tüpoloogia tabel'!$C$1:$T$51,MATCH($A344,'Tüpoloogia tabel'!$C$1:$T$1,0),FALSE)</f>
        <v>182.375</v>
      </c>
      <c r="Y344" s="228">
        <f>VLOOKUP(Y$4,'Tüpoloogia tabel'!$C$1:$T$51,MATCH($A344,'Tüpoloogia tabel'!$C$1:$T$1,0),FALSE)</f>
        <v>131.25</v>
      </c>
      <c r="Z344" s="229">
        <f>VLOOKUP(Z$4,'Tüpoloogia tabel'!$C$1:$T$51,MATCH($A344,'Tüpoloogia tabel'!$C$1:$T$1,0),FALSE)</f>
        <v>27.5</v>
      </c>
      <c r="AA344" s="235"/>
      <c r="AB344" s="235"/>
      <c r="AC344" s="15">
        <f>VLOOKUP(AC$4,'Tüpoloogia tabel'!$C$1:$T$51,MATCH($A344,'Tüpoloogia tabel'!$C$1:$T$1,0),FALSE)</f>
        <v>3.0541666666666663</v>
      </c>
      <c r="AD344" s="15">
        <f>VLOOKUP(AD$4,'Tüpoloogia tabel'!$C$1:$T$51,MATCH($A344,'Tüpoloogia tabel'!$C$1:$T$1,0),FALSE)</f>
        <v>2.5</v>
      </c>
      <c r="AE344" s="15">
        <f>VLOOKUP(AE$4,'Tüpoloogia tabel'!$C$1:$T$51,MATCH($A344,'Tüpoloogia tabel'!$C$1:$T$1,0),FALSE)</f>
        <v>2.2999999999999998</v>
      </c>
      <c r="AF344" s="15">
        <f>VLOOKUP(AF$4,'Tüpoloogia tabel'!$C$1:$T$51,MATCH($A344,'Tüpoloogia tabel'!$C$1:$T$1,0),FALSE)</f>
        <v>13.112499999999999</v>
      </c>
      <c r="AG344" s="15">
        <f>VLOOKUP(AG$4,'Tüpoloogia tabel'!$C$1:$T$51,MATCH($A344,'Tüpoloogia tabel'!$C$1:$T$1,0),FALSE)</f>
        <v>22.074999999999999</v>
      </c>
      <c r="AH344" s="15">
        <f>(VLOOKUP(AH$4,'Tüpoloogia tabel'!$C$1:$T$51,MATCH($A344,'Tüpoloogia tabel'!$C$1:$T$1,0),FALSE))*E344</f>
        <v>20</v>
      </c>
      <c r="AI344" s="15">
        <f>(VLOOKUP(AI$4,'Tüpoloogia tabel'!$C$1:$T$51,MATCH($A344,'Tüpoloogia tabel'!$C$1:$T$1,0),FALSE))*D344*E344</f>
        <v>58600</v>
      </c>
      <c r="AJ344" s="15">
        <f t="shared" si="413"/>
        <v>467.72500000000002</v>
      </c>
      <c r="AK344" s="15">
        <f>VLOOKUP(AK$4,'Tüpoloogia tabel'!$C$1:$T$51,MATCH($A344,'Tüpoloogia tabel'!$C$1:$T$1,0),FALSE)</f>
        <v>1</v>
      </c>
      <c r="AL344" s="15">
        <f>VLOOKUP(AL$4,'Tüpoloogia tabel'!$C$1:$T$51,MATCH($A344,'Tüpoloogia tabel'!$C$1:$T$1,0),FALSE)</f>
        <v>0.9</v>
      </c>
      <c r="AM344" s="15">
        <f>VLOOKUP(AM$4,'Tüpoloogia tabel'!$C$1:$T$51,MATCH($A344,'Tüpoloogia tabel'!$C$1:$T$1,0),FALSE)</f>
        <v>0.7</v>
      </c>
      <c r="AN344" s="15">
        <f>VLOOKUP(AN$4,'Tüpoloogia tabel'!$C$1:$T$51,MATCH($A344,'Tüpoloogia tabel'!$C$1:$T$1,0),FALSE)</f>
        <v>0.7</v>
      </c>
      <c r="AO344" s="15">
        <f>VLOOKUP(AO$4,'Tüpoloogia tabel'!$C$1:$T$51,MATCH($A344,'Tüpoloogia tabel'!$C$1:$T$1,0),FALSE)</f>
        <v>1</v>
      </c>
      <c r="AP344" s="15">
        <f>VLOOKUP(AP$4,'Tüpoloogia tabel'!$C$1:$T$51,MATCH($A344,'Tüpoloogia tabel'!$C$1:$T$1,0),FALSE)</f>
        <v>2</v>
      </c>
      <c r="AQ344" s="15">
        <f>VLOOKUP(AQ$4,'Tüpoloogia tabel'!$C$1:$T$51,MATCH($A344,'Tüpoloogia tabel'!$C$1:$T$1,0),FALSE)</f>
        <v>2.899999999999999</v>
      </c>
      <c r="AR344" s="16">
        <f>VLOOKUP(AR$4,'Tüpoloogia tabel'!$C$1:$T$51,MATCH($A344,'Tüpoloogia tabel'!$C$1:$T$1,0),FALSE)</f>
        <v>1.17</v>
      </c>
      <c r="AS344" s="16">
        <f>VLOOKUP(AS$4,'Tüpoloogia tabel'!$C$1:$T$51,MATCH($A344,'Tüpoloogia tabel'!$C$1:$T$1,0),FALSE)</f>
        <v>0.49</v>
      </c>
      <c r="AT344" s="16">
        <f>VLOOKUP(AT$4,'Tüpoloogia tabel'!$C$1:$T$51,MATCH($A344,'Tüpoloogia tabel'!$C$1:$T$1,0),FALSE)</f>
        <v>0.49</v>
      </c>
      <c r="AU344" s="16">
        <f>VLOOKUP(AU$4,'Tüpoloogia tabel'!$C$1:$T$51,MATCH($A344,'Tüpoloogia tabel'!$C$1:$T$1,0),FALSE)</f>
        <v>0.15</v>
      </c>
      <c r="AV344" s="16">
        <f>VLOOKUP(AV$4,'Tüpoloogia tabel'!$C$1:$T$51,MATCH($A344,'Tüpoloogia tabel'!$C$1:$T$1,0),FALSE)</f>
        <v>0.5</v>
      </c>
      <c r="AW344" s="16">
        <f>VLOOKUP(AW$4,'Tüpoloogia tabel'!$C$1:$T$51,MATCH($A344,'Tüpoloogia tabel'!$C$1:$T$1,0),FALSE)</f>
        <v>0.77</v>
      </c>
      <c r="AX344" s="16">
        <f>VLOOKUP(AX$4,'Tüpoloogia tabel'!$C$1:$T$51,MATCH($A344,'Tüpoloogia tabel'!$C$1:$T$1,0),FALSE)</f>
        <v>1.03</v>
      </c>
      <c r="AY344" s="16">
        <f>VLOOKUP(AY$4,'Tüpoloogia tabel'!$C$1:$T$51,MATCH($A344,'Tüpoloogia tabel'!$C$1:$T$1,0),FALSE)</f>
        <v>7.0000000000000007E-2</v>
      </c>
      <c r="AZ344" s="16">
        <f>VLOOKUP(AZ$4,'Tüpoloogia tabel'!$C$1:$T$51,MATCH($A344,'Tüpoloogia tabel'!$C$1:$T$1,0),FALSE)</f>
        <v>3.2</v>
      </c>
      <c r="BA344" s="232">
        <f>VLOOKUP(BA$4,'Tüpoloogia tabel'!$C$1:$T$51,MATCH($A344,'Tüpoloogia tabel'!$C$1:$T$1,0),FALSE)</f>
        <v>0.3</v>
      </c>
      <c r="BB344" s="232">
        <f>VLOOKUP(BB$4,'Tüpoloogia tabel'!$C$1:$T$51,MATCH($A344,'Tüpoloogia tabel'!$C$1:$T$1,0),FALSE)</f>
        <v>0.5</v>
      </c>
      <c r="BC344" s="232">
        <f>VLOOKUP(BC$4,'Tüpoloogia tabel'!$C$1:$T$51,MATCH($A344,'Tüpoloogia tabel'!$C$1:$T$1,0),FALSE)</f>
        <v>0.35</v>
      </c>
      <c r="BD344" s="232">
        <f>VLOOKUP(BD$4,'Tüpoloogia tabel'!$C$1:$T$51,MATCH($A344,'Tüpoloogia tabel'!$C$1:$T$1,0),FALSE)</f>
        <v>0.3</v>
      </c>
      <c r="BE344" s="232">
        <f>VLOOKUP(BE$4,'Tüpoloogia tabel'!$C$1:$T$51,MATCH($A344,'Tüpoloogia tabel'!$C$1:$T$1,0),FALSE)</f>
        <v>0.22000000000000008</v>
      </c>
      <c r="BF344" s="16">
        <f>VLOOKUP(BF$4,'Tüpoloogia tabel'!$C$1:$T$51,MATCH($A344,'Tüpoloogia tabel'!$C$1:$T$1,0),FALSE)</f>
        <v>1.8</v>
      </c>
      <c r="BG344" s="16">
        <f>VLOOKUP(BG$4,'Tüpoloogia tabel'!$C$1:$T$51,MATCH($A344,'Tüpoloogia tabel'!$C$1:$T$1,0),FALSE)</f>
        <v>2.2000000000000002</v>
      </c>
      <c r="BH344" s="16">
        <f>VLOOKUP(BH$4,'Tüpoloogia tabel'!$C$1:$T$51,MATCH($A344,'Tüpoloogia tabel'!$C$1:$T$1,0),FALSE)</f>
        <v>1.4600000000000004</v>
      </c>
      <c r="BI344" s="16">
        <f>VLOOKUP(BI$4,'Tüpoloogia tabel'!$C$1:$T$51,MATCH($A344,'Tüpoloogia tabel'!$C$1:$T$1,0),FALSE)</f>
        <v>1.5793333333333337</v>
      </c>
      <c r="BJ344" s="16">
        <f>VLOOKUP(BJ$4,'Tüpoloogia tabel'!$C$1:$T$51,MATCH($A344,'Tüpoloogia tabel'!$C$1:$T$1,0),FALSE)</f>
        <v>0.8</v>
      </c>
      <c r="BK344" s="16">
        <f>VLOOKUP(BK$4,'Tüpoloogia tabel'!$C$1:$T$51,MATCH($A344,'Tüpoloogia tabel'!$C$1:$T$1,0),FALSE)</f>
        <v>2.0649999999999999</v>
      </c>
      <c r="BL344" s="216">
        <f t="shared" si="445"/>
        <v>89816.077211389202</v>
      </c>
      <c r="BM344" s="1">
        <v>4</v>
      </c>
      <c r="BN344" s="1">
        <v>0</v>
      </c>
      <c r="BO344" s="1">
        <f t="shared" si="414"/>
        <v>80</v>
      </c>
      <c r="BP344" s="217">
        <f t="shared" si="415"/>
        <v>467.72500000000002</v>
      </c>
      <c r="BQ344" s="217">
        <f t="shared" ref="BQ344:BS344" si="469">BP344</f>
        <v>467.72500000000002</v>
      </c>
      <c r="BR344" s="217">
        <f t="shared" si="469"/>
        <v>467.72500000000002</v>
      </c>
      <c r="BS344" s="217">
        <f t="shared" si="469"/>
        <v>467.72500000000002</v>
      </c>
      <c r="BT344" s="217">
        <f t="shared" si="417"/>
        <v>3274.0750000000003</v>
      </c>
      <c r="BU344" s="217">
        <f t="shared" si="418"/>
        <v>21383.333333333336</v>
      </c>
      <c r="BV344" s="217">
        <f t="shared" si="419"/>
        <v>20853.493021133396</v>
      </c>
      <c r="BW344" s="217">
        <f t="shared" si="447"/>
        <v>26627.744844812674</v>
      </c>
      <c r="BX344" s="216">
        <f t="shared" si="420"/>
        <v>8.7442725925925924</v>
      </c>
      <c r="BY344" s="216">
        <f t="shared" si="421"/>
        <v>10545.592746666667</v>
      </c>
      <c r="BZ344" s="216">
        <f t="shared" si="465"/>
        <v>126989.41480286854</v>
      </c>
      <c r="CA344" s="216">
        <f t="shared" si="466"/>
        <v>100361.66995805586</v>
      </c>
      <c r="CB344" s="218">
        <f t="shared" si="424"/>
        <v>5.3779265380367631</v>
      </c>
    </row>
    <row r="345" spans="1:80" s="220" customFormat="1" ht="15.75" thickBot="1" x14ac:dyDescent="0.3">
      <c r="A345" s="251" t="s">
        <v>478</v>
      </c>
      <c r="B345" s="241" t="s">
        <v>873</v>
      </c>
      <c r="C345" s="241" t="s">
        <v>463</v>
      </c>
      <c r="D345" s="252">
        <v>10</v>
      </c>
      <c r="E345" s="252">
        <v>9</v>
      </c>
      <c r="F345" s="253"/>
      <c r="G345" s="221">
        <f>(VLOOKUP(G$4,'Tüpoloogia tabel'!$C$1:$T$51,MATCH($A345,'Tüpoloogia tabel'!$C$1:$T$1,0),FALSE))*D345</f>
        <v>2930</v>
      </c>
      <c r="H345" s="221">
        <f>(VLOOKUP(H$4,'Tüpoloogia tabel'!$C$1:$T$51,MATCH($A345,'Tüpoloogia tabel'!$C$1:$T$1,0),FALSE))*D345*E345</f>
        <v>359.6875</v>
      </c>
      <c r="I345" s="221">
        <f>(VLOOKUP(I$4,'Tüpoloogia tabel'!$C$1:$T$51,MATCH($A345,'Tüpoloogia tabel'!$C$1:$T$1,0),FALSE))*D345*E345</f>
        <v>1191.5625</v>
      </c>
      <c r="J345" s="221">
        <f>(VLOOKUP(J$4,'Tüpoloogia tabel'!$C$1:$T$51,MATCH($A345,'Tüpoloogia tabel'!$C$1:$T$1,0),FALSE))*D345*E345</f>
        <v>23950.1875</v>
      </c>
      <c r="K345" s="221">
        <f>(VLOOKUP(K$4,'Tüpoloogia tabel'!$C$1:$T$51,MATCH($A345,'Tüpoloogia tabel'!$C$1:$T$1,0),FALSE))*D345*E345</f>
        <v>20994.500000000004</v>
      </c>
      <c r="L345" s="246">
        <f>VLOOKUP(L$4,'Tüpoloogia tabel'!$C$1:$T$51,MATCH($A345,'Tüpoloogia tabel'!$C$1:$T$1,0),FALSE)</f>
        <v>0</v>
      </c>
      <c r="M345" s="226">
        <f>VLOOKUP(M$4,'Tüpoloogia tabel'!$C$1:$T$51,MATCH($A345,'Tüpoloogia tabel'!$C$1:$T$1,0),FALSE)</f>
        <v>87.5</v>
      </c>
      <c r="N345" s="226">
        <f>VLOOKUP(N$4,'Tüpoloogia tabel'!$C$1:$T$51,MATCH($A345,'Tüpoloogia tabel'!$C$1:$T$1,0),FALSE)</f>
        <v>100</v>
      </c>
      <c r="O345" s="242">
        <f>VLOOKUP(O$4,'Tüpoloogia tabel'!$C$1:$T$51,MATCH($A345,'Tüpoloogia tabel'!$C$1:$T$1,0),FALSE)</f>
        <v>0.22329988873785289</v>
      </c>
      <c r="P345" s="226">
        <f>VLOOKUP(P$4,'Tüpoloogia tabel'!$C$1:$T$51,MATCH($A345,'Tüpoloogia tabel'!$C$1:$T$1,0),FALSE)</f>
        <v>25</v>
      </c>
      <c r="Q345" s="339">
        <f t="shared" si="407"/>
        <v>89639.774999999994</v>
      </c>
      <c r="R345" s="341">
        <f t="shared" si="463"/>
        <v>69583.623216013817</v>
      </c>
      <c r="S345" s="340">
        <f t="shared" si="409"/>
        <v>2930</v>
      </c>
      <c r="T345" s="341">
        <f t="shared" si="410"/>
        <v>2930</v>
      </c>
      <c r="U345" s="342">
        <f t="shared" si="411"/>
        <v>39.6</v>
      </c>
      <c r="V345" s="343">
        <f t="shared" si="412"/>
        <v>20016.551783986168</v>
      </c>
      <c r="W345" s="344">
        <f t="shared" si="444"/>
        <v>7.5649186969610973</v>
      </c>
      <c r="X345" s="226">
        <f>VLOOKUP(X$4,'Tüpoloogia tabel'!$C$1:$T$51,MATCH($A345,'Tüpoloogia tabel'!$C$1:$T$1,0),FALSE)</f>
        <v>182.375</v>
      </c>
      <c r="Y345" s="226">
        <f>VLOOKUP(Y$4,'Tüpoloogia tabel'!$C$1:$T$51,MATCH($A345,'Tüpoloogia tabel'!$C$1:$T$1,0),FALSE)</f>
        <v>131.25</v>
      </c>
      <c r="Z345" s="230">
        <f>VLOOKUP(Z$4,'Tüpoloogia tabel'!$C$1:$T$51,MATCH($A345,'Tüpoloogia tabel'!$C$1:$T$1,0),FALSE)</f>
        <v>27.5</v>
      </c>
      <c r="AA345" s="236"/>
      <c r="AB345" s="236"/>
      <c r="AC345" s="221">
        <f>VLOOKUP(AC$4,'Tüpoloogia tabel'!$C$1:$T$51,MATCH($A345,'Tüpoloogia tabel'!$C$1:$T$1,0),FALSE)</f>
        <v>3.0541666666666663</v>
      </c>
      <c r="AD345" s="221">
        <f>VLOOKUP(AD$4,'Tüpoloogia tabel'!$C$1:$T$51,MATCH($A345,'Tüpoloogia tabel'!$C$1:$T$1,0),FALSE)</f>
        <v>2.5</v>
      </c>
      <c r="AE345" s="221">
        <f>VLOOKUP(AE$4,'Tüpoloogia tabel'!$C$1:$T$51,MATCH($A345,'Tüpoloogia tabel'!$C$1:$T$1,0),FALSE)</f>
        <v>2.2999999999999998</v>
      </c>
      <c r="AF345" s="221">
        <f>VLOOKUP(AF$4,'Tüpoloogia tabel'!$C$1:$T$51,MATCH($A345,'Tüpoloogia tabel'!$C$1:$T$1,0),FALSE)</f>
        <v>13.112499999999999</v>
      </c>
      <c r="AG345" s="221">
        <f>VLOOKUP(AG$4,'Tüpoloogia tabel'!$C$1:$T$51,MATCH($A345,'Tüpoloogia tabel'!$C$1:$T$1,0),FALSE)</f>
        <v>22.074999999999999</v>
      </c>
      <c r="AH345" s="221">
        <f>(VLOOKUP(AH$4,'Tüpoloogia tabel'!$C$1:$T$51,MATCH($A345,'Tüpoloogia tabel'!$C$1:$T$1,0),FALSE))*E345</f>
        <v>22.5</v>
      </c>
      <c r="AI345" s="221">
        <f>(VLOOKUP(AI$4,'Tüpoloogia tabel'!$C$1:$T$51,MATCH($A345,'Tüpoloogia tabel'!$C$1:$T$1,0),FALSE))*D345*E345</f>
        <v>65925</v>
      </c>
      <c r="AJ345" s="221">
        <f t="shared" si="413"/>
        <v>467.72500000000002</v>
      </c>
      <c r="AK345" s="221">
        <f>VLOOKUP(AK$4,'Tüpoloogia tabel'!$C$1:$T$51,MATCH($A345,'Tüpoloogia tabel'!$C$1:$T$1,0),FALSE)</f>
        <v>1</v>
      </c>
      <c r="AL345" s="221">
        <f>VLOOKUP(AL$4,'Tüpoloogia tabel'!$C$1:$T$51,MATCH($A345,'Tüpoloogia tabel'!$C$1:$T$1,0),FALSE)</f>
        <v>0.9</v>
      </c>
      <c r="AM345" s="221">
        <f>VLOOKUP(AM$4,'Tüpoloogia tabel'!$C$1:$T$51,MATCH($A345,'Tüpoloogia tabel'!$C$1:$T$1,0),FALSE)</f>
        <v>0.7</v>
      </c>
      <c r="AN345" s="221">
        <f>VLOOKUP(AN$4,'Tüpoloogia tabel'!$C$1:$T$51,MATCH($A345,'Tüpoloogia tabel'!$C$1:$T$1,0),FALSE)</f>
        <v>0.7</v>
      </c>
      <c r="AO345" s="221">
        <f>VLOOKUP(AO$4,'Tüpoloogia tabel'!$C$1:$T$51,MATCH($A345,'Tüpoloogia tabel'!$C$1:$T$1,0),FALSE)</f>
        <v>1</v>
      </c>
      <c r="AP345" s="221">
        <f>VLOOKUP(AP$4,'Tüpoloogia tabel'!$C$1:$T$51,MATCH($A345,'Tüpoloogia tabel'!$C$1:$T$1,0),FALSE)</f>
        <v>2</v>
      </c>
      <c r="AQ345" s="221">
        <f>VLOOKUP(AQ$4,'Tüpoloogia tabel'!$C$1:$T$51,MATCH($A345,'Tüpoloogia tabel'!$C$1:$T$1,0),FALSE)</f>
        <v>2.899999999999999</v>
      </c>
      <c r="AR345" s="222">
        <f>VLOOKUP(AR$4,'Tüpoloogia tabel'!$C$1:$T$51,MATCH($A345,'Tüpoloogia tabel'!$C$1:$T$1,0),FALSE)</f>
        <v>1.17</v>
      </c>
      <c r="AS345" s="222">
        <f>VLOOKUP(AS$4,'Tüpoloogia tabel'!$C$1:$T$51,MATCH($A345,'Tüpoloogia tabel'!$C$1:$T$1,0),FALSE)</f>
        <v>0.49</v>
      </c>
      <c r="AT345" s="222">
        <f>VLOOKUP(AT$4,'Tüpoloogia tabel'!$C$1:$T$51,MATCH($A345,'Tüpoloogia tabel'!$C$1:$T$1,0),FALSE)</f>
        <v>0.49</v>
      </c>
      <c r="AU345" s="222">
        <f>VLOOKUP(AU$4,'Tüpoloogia tabel'!$C$1:$T$51,MATCH($A345,'Tüpoloogia tabel'!$C$1:$T$1,0),FALSE)</f>
        <v>0.15</v>
      </c>
      <c r="AV345" s="16">
        <f>VLOOKUP(AV$4,'Tüpoloogia tabel'!$C$1:$T$51,MATCH($A345,'Tüpoloogia tabel'!$C$1:$T$1,0),FALSE)</f>
        <v>0.5</v>
      </c>
      <c r="AW345" s="222">
        <f>VLOOKUP(AW$4,'Tüpoloogia tabel'!$C$1:$T$51,MATCH($A345,'Tüpoloogia tabel'!$C$1:$T$1,0),FALSE)</f>
        <v>0.77</v>
      </c>
      <c r="AX345" s="222">
        <f>VLOOKUP(AX$4,'Tüpoloogia tabel'!$C$1:$T$51,MATCH($A345,'Tüpoloogia tabel'!$C$1:$T$1,0),FALSE)</f>
        <v>1.03</v>
      </c>
      <c r="AY345" s="222">
        <f>VLOOKUP(AY$4,'Tüpoloogia tabel'!$C$1:$T$51,MATCH($A345,'Tüpoloogia tabel'!$C$1:$T$1,0),FALSE)</f>
        <v>7.0000000000000007E-2</v>
      </c>
      <c r="AZ345" s="222">
        <f>VLOOKUP(AZ$4,'Tüpoloogia tabel'!$C$1:$T$51,MATCH($A345,'Tüpoloogia tabel'!$C$1:$T$1,0),FALSE)</f>
        <v>3.2</v>
      </c>
      <c r="BA345" s="233">
        <f>VLOOKUP(BA$4,'Tüpoloogia tabel'!$C$1:$T$51,MATCH($A345,'Tüpoloogia tabel'!$C$1:$T$1,0),FALSE)</f>
        <v>0.3</v>
      </c>
      <c r="BB345" s="233">
        <f>VLOOKUP(BB$4,'Tüpoloogia tabel'!$C$1:$T$51,MATCH($A345,'Tüpoloogia tabel'!$C$1:$T$1,0),FALSE)</f>
        <v>0.5</v>
      </c>
      <c r="BC345" s="233">
        <f>VLOOKUP(BC$4,'Tüpoloogia tabel'!$C$1:$T$51,MATCH($A345,'Tüpoloogia tabel'!$C$1:$T$1,0),FALSE)</f>
        <v>0.35</v>
      </c>
      <c r="BD345" s="233">
        <f>VLOOKUP(BD$4,'Tüpoloogia tabel'!$C$1:$T$51,MATCH($A345,'Tüpoloogia tabel'!$C$1:$T$1,0),FALSE)</f>
        <v>0.3</v>
      </c>
      <c r="BE345" s="233">
        <f>VLOOKUP(BE$4,'Tüpoloogia tabel'!$C$1:$T$51,MATCH($A345,'Tüpoloogia tabel'!$C$1:$T$1,0),FALSE)</f>
        <v>0.22000000000000008</v>
      </c>
      <c r="BF345" s="222">
        <f>VLOOKUP(BF$4,'Tüpoloogia tabel'!$C$1:$T$51,MATCH($A345,'Tüpoloogia tabel'!$C$1:$T$1,0),FALSE)</f>
        <v>1.8</v>
      </c>
      <c r="BG345" s="222">
        <f>VLOOKUP(BG$4,'Tüpoloogia tabel'!$C$1:$T$51,MATCH($A345,'Tüpoloogia tabel'!$C$1:$T$1,0),FALSE)</f>
        <v>2.2000000000000002</v>
      </c>
      <c r="BH345" s="222">
        <f>VLOOKUP(BH$4,'Tüpoloogia tabel'!$C$1:$T$51,MATCH($A345,'Tüpoloogia tabel'!$C$1:$T$1,0),FALSE)</f>
        <v>1.4600000000000004</v>
      </c>
      <c r="BI345" s="222">
        <f>VLOOKUP(BI$4,'Tüpoloogia tabel'!$C$1:$T$51,MATCH($A345,'Tüpoloogia tabel'!$C$1:$T$1,0),FALSE)</f>
        <v>1.5793333333333337</v>
      </c>
      <c r="BJ345" s="222">
        <f>VLOOKUP(BJ$4,'Tüpoloogia tabel'!$C$1:$T$51,MATCH($A345,'Tüpoloogia tabel'!$C$1:$T$1,0),FALSE)</f>
        <v>0.8</v>
      </c>
      <c r="BK345" s="222">
        <f>VLOOKUP(BK$4,'Tüpoloogia tabel'!$C$1:$T$51,MATCH($A345,'Tüpoloogia tabel'!$C$1:$T$1,0),FALSE)</f>
        <v>2.0649999999999999</v>
      </c>
      <c r="BL345" s="223">
        <f t="shared" si="445"/>
        <v>112382.27160558751</v>
      </c>
      <c r="BM345" s="220">
        <v>4</v>
      </c>
      <c r="BN345" s="220">
        <v>0</v>
      </c>
      <c r="BO345" s="220">
        <f t="shared" si="414"/>
        <v>90</v>
      </c>
      <c r="BP345" s="224">
        <f t="shared" si="415"/>
        <v>467.72500000000002</v>
      </c>
      <c r="BQ345" s="224">
        <f t="shared" ref="BQ345:BS345" si="470">BP345</f>
        <v>467.72500000000002</v>
      </c>
      <c r="BR345" s="224">
        <f t="shared" si="470"/>
        <v>467.72500000000002</v>
      </c>
      <c r="BS345" s="224">
        <f t="shared" si="470"/>
        <v>467.72500000000002</v>
      </c>
      <c r="BT345" s="224">
        <f t="shared" si="417"/>
        <v>3741.8</v>
      </c>
      <c r="BU345" s="224">
        <f t="shared" si="418"/>
        <v>27035.15625</v>
      </c>
      <c r="BV345" s="224">
        <f t="shared" si="419"/>
        <v>26384.018337080248</v>
      </c>
      <c r="BW345" s="217">
        <f t="shared" si="447"/>
        <v>33208.107471095616</v>
      </c>
      <c r="BX345" s="223">
        <f t="shared" si="420"/>
        <v>10.971232592592591</v>
      </c>
      <c r="BY345" s="223">
        <f t="shared" si="421"/>
        <v>13231.306506666664</v>
      </c>
      <c r="BZ345" s="223">
        <f t="shared" si="465"/>
        <v>158821.68558334978</v>
      </c>
      <c r="CA345" s="223">
        <f t="shared" si="466"/>
        <v>125613.57811225417</v>
      </c>
      <c r="CB345" s="225">
        <f t="shared" si="424"/>
        <v>5.9831659773871317</v>
      </c>
    </row>
    <row r="346" spans="1:80" s="219" customFormat="1" x14ac:dyDescent="0.25">
      <c r="A346" s="258" t="s">
        <v>479</v>
      </c>
      <c r="B346" s="259" t="s">
        <v>874</v>
      </c>
      <c r="C346" s="259" t="s">
        <v>464</v>
      </c>
      <c r="D346" s="260">
        <v>1</v>
      </c>
      <c r="E346" s="260">
        <v>1</v>
      </c>
      <c r="F346" s="261"/>
      <c r="G346" s="262">
        <f>(VLOOKUP(G$4,'Tüpoloogia tabel'!$C$1:$T$51,MATCH($A346,'Tüpoloogia tabel'!$C$1:$T$1,0),FALSE))*D346</f>
        <v>110</v>
      </c>
      <c r="H346" s="262">
        <f>(VLOOKUP(H$4,'Tüpoloogia tabel'!$C$1:$T$51,MATCH($A346,'Tüpoloogia tabel'!$C$1:$T$1,0),FALSE))*D346*E346</f>
        <v>2.5</v>
      </c>
      <c r="I346" s="262">
        <f>(VLOOKUP(I$4,'Tüpoloogia tabel'!$C$1:$T$51,MATCH($A346,'Tüpoloogia tabel'!$C$1:$T$1,0),FALSE))*D346*E346</f>
        <v>5.5</v>
      </c>
      <c r="J346" s="262">
        <f>(VLOOKUP(J$4,'Tüpoloogia tabel'!$C$1:$T$51,MATCH($A346,'Tüpoloogia tabel'!$C$1:$T$1,0),FALSE))*D346*E346</f>
        <v>106.6</v>
      </c>
      <c r="K346" s="262">
        <f>(VLOOKUP(K$4,'Tüpoloogia tabel'!$C$1:$T$51,MATCH($A346,'Tüpoloogia tabel'!$C$1:$T$1,0),FALSE))*D346*E346</f>
        <v>81</v>
      </c>
      <c r="L346" s="263">
        <f>VLOOKUP(L$4,'Tüpoloogia tabel'!$C$1:$T$51,MATCH($A346,'Tüpoloogia tabel'!$C$1:$T$1,0),FALSE)</f>
        <v>100</v>
      </c>
      <c r="M346" s="264">
        <f>VLOOKUP(M$4,'Tüpoloogia tabel'!$C$1:$T$51,MATCH($A346,'Tüpoloogia tabel'!$C$1:$T$1,0),FALSE)</f>
        <v>0</v>
      </c>
      <c r="N346" s="264">
        <f>VLOOKUP(N$4,'Tüpoloogia tabel'!$C$1:$T$51,MATCH($A346,'Tüpoloogia tabel'!$C$1:$T$1,0),FALSE)</f>
        <v>100</v>
      </c>
      <c r="O346" s="265">
        <f>VLOOKUP(O$4,'Tüpoloogia tabel'!$C$1:$T$51,MATCH($A346,'Tüpoloogia tabel'!$C$1:$T$1,0),FALSE)</f>
        <v>0.12355212355212356</v>
      </c>
      <c r="P346" s="264">
        <f>VLOOKUP(P$4,'Tüpoloogia tabel'!$C$1:$T$51,MATCH($A346,'Tüpoloogia tabel'!$C$1:$T$1,0),FALSE)</f>
        <v>0</v>
      </c>
      <c r="Q346" s="345">
        <f t="shared" si="407"/>
        <v>121.12</v>
      </c>
      <c r="R346" s="346">
        <f t="shared" ref="R346:R365" si="471">Q346-U346-V346</f>
        <v>102.19536679536681</v>
      </c>
      <c r="S346" s="347">
        <f t="shared" si="409"/>
        <v>110</v>
      </c>
      <c r="T346" s="346">
        <f t="shared" si="410"/>
        <v>110</v>
      </c>
      <c r="U346" s="348">
        <f t="shared" si="411"/>
        <v>3.9600000000000004</v>
      </c>
      <c r="V346" s="349">
        <f t="shared" si="412"/>
        <v>14.964633204633206</v>
      </c>
      <c r="W346" s="350" t="e">
        <f t="shared" si="444"/>
        <v>#VALUE!</v>
      </c>
      <c r="X346" s="264">
        <f>VLOOKUP(X$4,'Tüpoloogia tabel'!$C$1:$T$51,MATCH($A346,'Tüpoloogia tabel'!$C$1:$T$1,0),FALSE)</f>
        <v>330</v>
      </c>
      <c r="Y346" s="264">
        <f>VLOOKUP(Y$4,'Tüpoloogia tabel'!$C$1:$T$51,MATCH($A346,'Tüpoloogia tabel'!$C$1:$T$1,0),FALSE)</f>
        <v>80</v>
      </c>
      <c r="Z346" s="268">
        <f>VLOOKUP(Z$4,'Tüpoloogia tabel'!$C$1:$T$51,MATCH($A346,'Tüpoloogia tabel'!$C$1:$T$1,0),FALSE)</f>
        <v>131</v>
      </c>
      <c r="AA346" s="269"/>
      <c r="AB346" s="269"/>
      <c r="AC346" s="262">
        <f>VLOOKUP(AC$4,'Tüpoloogia tabel'!$C$1:$T$51,MATCH($A346,'Tüpoloogia tabel'!$C$1:$T$1,0),FALSE)</f>
        <v>5.2</v>
      </c>
      <c r="AD346" s="262">
        <f>VLOOKUP(AD$4,'Tüpoloogia tabel'!$C$1:$T$51,MATCH($A346,'Tüpoloogia tabel'!$C$1:$T$1,0),FALSE)</f>
        <v>3.2</v>
      </c>
      <c r="AE346" s="262">
        <f>VLOOKUP(AE$4,'Tüpoloogia tabel'!$C$1:$T$51,MATCH($A346,'Tüpoloogia tabel'!$C$1:$T$1,0),FALSE)</f>
        <v>2.2999999999999998</v>
      </c>
      <c r="AF346" s="262">
        <f>VLOOKUP(AF$4,'Tüpoloogia tabel'!$C$1:$T$51,MATCH($A346,'Tüpoloogia tabel'!$C$1:$T$1,0),FALSE)</f>
        <v>6.8</v>
      </c>
      <c r="AG346" s="262">
        <f>VLOOKUP(AG$4,'Tüpoloogia tabel'!$C$1:$T$51,MATCH($A346,'Tüpoloogia tabel'!$C$1:$T$1,0),FALSE)</f>
        <v>16.8</v>
      </c>
      <c r="AH346" s="262">
        <f>(VLOOKUP(AH$4,'Tüpoloogia tabel'!$C$1:$T$51,MATCH($A346,'Tüpoloogia tabel'!$C$1:$T$1,0),FALSE))*E346</f>
        <v>3.2</v>
      </c>
      <c r="AI346" s="262">
        <f>(VLOOKUP(AI$4,'Tüpoloogia tabel'!$C$1:$T$51,MATCH($A346,'Tüpoloogia tabel'!$C$1:$T$1,0),FALSE))*D346*E346</f>
        <v>352</v>
      </c>
      <c r="AJ346" s="262">
        <f t="shared" si="413"/>
        <v>47.2</v>
      </c>
      <c r="AK346" s="262" t="str">
        <f>VLOOKUP(AK$4,'Tüpoloogia tabel'!$C$1:$T$51,MATCH($A346,'Tüpoloogia tabel'!$C$1:$T$1,0),FALSE)</f>
        <v>0.53</v>
      </c>
      <c r="AL346" s="262">
        <f>VLOOKUP(AL$4,'Tüpoloogia tabel'!$C$1:$T$51,MATCH($A346,'Tüpoloogia tabel'!$C$1:$T$1,0),FALSE)</f>
        <v>1.1000000000000001</v>
      </c>
      <c r="AM346" s="262">
        <f>VLOOKUP(AM$4,'Tüpoloogia tabel'!$C$1:$T$51,MATCH($A346,'Tüpoloogia tabel'!$C$1:$T$1,0),FALSE)</f>
        <v>0.7</v>
      </c>
      <c r="AN346" s="262">
        <f>VLOOKUP(AN$4,'Tüpoloogia tabel'!$C$1:$T$51,MATCH($A346,'Tüpoloogia tabel'!$C$1:$T$1,0),FALSE)</f>
        <v>0.7</v>
      </c>
      <c r="AO346" s="262">
        <f>VLOOKUP(AO$4,'Tüpoloogia tabel'!$C$1:$T$51,MATCH($A346,'Tüpoloogia tabel'!$C$1:$T$1,0),FALSE)</f>
        <v>2.06</v>
      </c>
      <c r="AP346" s="262">
        <f>VLOOKUP(AP$4,'Tüpoloogia tabel'!$C$1:$T$51,MATCH($A346,'Tüpoloogia tabel'!$C$1:$T$1,0),FALSE)</f>
        <v>2</v>
      </c>
      <c r="AQ346" s="262">
        <f>VLOOKUP(AQ$4,'Tüpoloogia tabel'!$C$1:$T$51,MATCH($A346,'Tüpoloogia tabel'!$C$1:$T$1,0),FALSE)</f>
        <v>2.9</v>
      </c>
      <c r="AR346" s="270">
        <f>VLOOKUP(AR$4,'Tüpoloogia tabel'!$C$1:$T$51,MATCH($A346,'Tüpoloogia tabel'!$C$1:$T$1,0),FALSE)</f>
        <v>0.26</v>
      </c>
      <c r="AS346" s="270">
        <f>VLOOKUP(AS$4,'Tüpoloogia tabel'!$C$1:$T$51,MATCH($A346,'Tüpoloogia tabel'!$C$1:$T$1,0),FALSE)</f>
        <v>0.49</v>
      </c>
      <c r="AT346" s="270">
        <f>VLOOKUP(AT$4,'Tüpoloogia tabel'!$C$1:$T$51,MATCH($A346,'Tüpoloogia tabel'!$C$1:$T$1,0),FALSE)</f>
        <v>0.41</v>
      </c>
      <c r="AU346" s="270">
        <f>VLOOKUP(AU$4,'Tüpoloogia tabel'!$C$1:$T$51,MATCH($A346,'Tüpoloogia tabel'!$C$1:$T$1,0),FALSE)</f>
        <v>0.15</v>
      </c>
      <c r="AV346" s="273">
        <f>VLOOKUP(AV$4,'Tüpoloogia tabel'!$C$1:$T$51,MATCH($A346,'Tüpoloogia tabel'!$C$1:$T$1,0),FALSE)</f>
        <v>0.02</v>
      </c>
      <c r="AW346" s="270">
        <f>VLOOKUP(AW$4,'Tüpoloogia tabel'!$C$1:$T$51,MATCH($A346,'Tüpoloogia tabel'!$C$1:$T$1,0),FALSE)</f>
        <v>0.01</v>
      </c>
      <c r="AX346" s="270">
        <f>VLOOKUP(AX$4,'Tüpoloogia tabel'!$C$1:$T$51,MATCH($A346,'Tüpoloogia tabel'!$C$1:$T$1,0),FALSE)</f>
        <v>0</v>
      </c>
      <c r="AY346" s="270">
        <f>VLOOKUP(AY$4,'Tüpoloogia tabel'!$C$1:$T$51,MATCH($A346,'Tüpoloogia tabel'!$C$1:$T$1,0),FALSE)</f>
        <v>0.42</v>
      </c>
      <c r="AZ346" s="270">
        <f>VLOOKUP(AZ$4,'Tüpoloogia tabel'!$C$1:$T$51,MATCH($A346,'Tüpoloogia tabel'!$C$1:$T$1,0),FALSE)</f>
        <v>6</v>
      </c>
      <c r="BA346" s="271">
        <f>VLOOKUP(BA$4,'Tüpoloogia tabel'!$C$1:$T$51,MATCH($A346,'Tüpoloogia tabel'!$C$1:$T$1,0),FALSE)</f>
        <v>0.52</v>
      </c>
      <c r="BB346" s="271">
        <f>VLOOKUP(BB$4,'Tüpoloogia tabel'!$C$1:$T$51,MATCH($A346,'Tüpoloogia tabel'!$C$1:$T$1,0),FALSE)</f>
        <v>0.2</v>
      </c>
      <c r="BC346" s="271">
        <f>VLOOKUP(BC$4,'Tüpoloogia tabel'!$C$1:$T$51,MATCH($A346,'Tüpoloogia tabel'!$C$1:$T$1,0),FALSE)</f>
        <v>0.35</v>
      </c>
      <c r="BD346" s="271">
        <f>VLOOKUP(BD$4,'Tüpoloogia tabel'!$C$1:$T$51,MATCH($A346,'Tüpoloogia tabel'!$C$1:$T$1,0),FALSE)</f>
        <v>0.7</v>
      </c>
      <c r="BE346" s="271">
        <f>VLOOKUP(BE$4,'Tüpoloogia tabel'!$C$1:$T$51,MATCH($A346,'Tüpoloogia tabel'!$C$1:$T$1,0),FALSE)</f>
        <v>0.2</v>
      </c>
      <c r="BF346" s="270">
        <f>VLOOKUP(BF$4,'Tüpoloogia tabel'!$C$1:$T$51,MATCH($A346,'Tüpoloogia tabel'!$C$1:$T$1,0),FALSE)</f>
        <v>1.8</v>
      </c>
      <c r="BG346" s="270">
        <f>VLOOKUP(BG$4,'Tüpoloogia tabel'!$C$1:$T$51,MATCH($A346,'Tüpoloogia tabel'!$C$1:$T$1,0),FALSE)</f>
        <v>2.2000000000000002</v>
      </c>
      <c r="BH346" s="270">
        <f>VLOOKUP(BH$4,'Tüpoloogia tabel'!$C$1:$T$51,MATCH($A346,'Tüpoloogia tabel'!$C$1:$T$1,0),FALSE)</f>
        <v>1.46</v>
      </c>
      <c r="BI346" s="270">
        <f>VLOOKUP(BI$4,'Tüpoloogia tabel'!$C$1:$T$51,MATCH($A346,'Tüpoloogia tabel'!$C$1:$T$1,0),FALSE)</f>
        <v>1.5793333333333333</v>
      </c>
      <c r="BJ346" s="270">
        <f>VLOOKUP(BJ$4,'Tüpoloogia tabel'!$C$1:$T$51,MATCH($A346,'Tüpoloogia tabel'!$C$1:$T$1,0),FALSE)</f>
        <v>0.8</v>
      </c>
      <c r="BK346" s="270">
        <f>VLOOKUP(BK$4,'Tüpoloogia tabel'!$C$1:$T$51,MATCH($A346,'Tüpoloogia tabel'!$C$1:$T$1,0),FALSE)</f>
        <v>2.0649999999999999</v>
      </c>
      <c r="BL346" s="266" t="e">
        <f t="shared" si="445"/>
        <v>#VALUE!</v>
      </c>
      <c r="BM346" s="219">
        <v>4</v>
      </c>
      <c r="BN346" s="219">
        <v>0</v>
      </c>
      <c r="BO346" s="219">
        <f t="shared" si="414"/>
        <v>12.8</v>
      </c>
      <c r="BP346" s="267">
        <f t="shared" si="415"/>
        <v>47.2</v>
      </c>
      <c r="BQ346" s="267">
        <f t="shared" ref="BQ346:BS346" si="472">BP346</f>
        <v>47.2</v>
      </c>
      <c r="BR346" s="267">
        <f t="shared" si="472"/>
        <v>47.2</v>
      </c>
      <c r="BS346" s="267">
        <f t="shared" si="472"/>
        <v>47.2</v>
      </c>
      <c r="BT346" s="267">
        <f t="shared" si="417"/>
        <v>0</v>
      </c>
      <c r="BU346" s="267">
        <f t="shared" si="418"/>
        <v>20.8</v>
      </c>
      <c r="BV346" s="267">
        <f t="shared" si="419"/>
        <v>19.725033619156918</v>
      </c>
      <c r="BW346" s="217">
        <f t="shared" si="447"/>
        <v>61.172514120045903</v>
      </c>
      <c r="BX346" s="266">
        <f t="shared" si="420"/>
        <v>2.2011428571428571E-2</v>
      </c>
      <c r="BY346" s="266">
        <f t="shared" ref="BY346:BY377" si="473">BX346*1.2*1005</f>
        <v>26.545782857142854</v>
      </c>
      <c r="BZ346" s="266" t="e">
        <f t="shared" ref="BZ346:BZ372" si="474">(BY346+BW346+BL346)</f>
        <v>#VALUE!</v>
      </c>
      <c r="CA346" s="266" t="e">
        <f t="shared" ref="CA346:CA365" si="475">(BY346+BL346)</f>
        <v>#VALUE!</v>
      </c>
      <c r="CB346" s="272" t="e">
        <f t="shared" si="424"/>
        <v>#VALUE!</v>
      </c>
    </row>
    <row r="347" spans="1:80" x14ac:dyDescent="0.25">
      <c r="A347" s="248" t="s">
        <v>479</v>
      </c>
      <c r="B347" s="231" t="s">
        <v>875</v>
      </c>
      <c r="C347" s="231" t="s">
        <v>464</v>
      </c>
      <c r="D347" s="249">
        <v>1</v>
      </c>
      <c r="E347" s="249">
        <v>2</v>
      </c>
      <c r="F347" s="250"/>
      <c r="G347" s="15">
        <f>(VLOOKUP(G$4,'Tüpoloogia tabel'!$C$1:$T$51,MATCH($A347,'Tüpoloogia tabel'!$C$1:$T$1,0),FALSE))*D347</f>
        <v>110</v>
      </c>
      <c r="H347" s="15">
        <f>(VLOOKUP(H$4,'Tüpoloogia tabel'!$C$1:$T$51,MATCH($A347,'Tüpoloogia tabel'!$C$1:$T$1,0),FALSE))*D347*E347</f>
        <v>5</v>
      </c>
      <c r="I347" s="15">
        <f>(VLOOKUP(I$4,'Tüpoloogia tabel'!$C$1:$T$51,MATCH($A347,'Tüpoloogia tabel'!$C$1:$T$1,0),FALSE))*D347*E347</f>
        <v>11</v>
      </c>
      <c r="J347" s="15">
        <f>(VLOOKUP(J$4,'Tüpoloogia tabel'!$C$1:$T$51,MATCH($A347,'Tüpoloogia tabel'!$C$1:$T$1,0),FALSE))*D347*E347</f>
        <v>213.2</v>
      </c>
      <c r="K347" s="15">
        <f>(VLOOKUP(K$4,'Tüpoloogia tabel'!$C$1:$T$51,MATCH($A347,'Tüpoloogia tabel'!$C$1:$T$1,0),FALSE))*D347*E347</f>
        <v>162</v>
      </c>
      <c r="L347" s="244">
        <f>VLOOKUP(L$4,'Tüpoloogia tabel'!$C$1:$T$51,MATCH($A347,'Tüpoloogia tabel'!$C$1:$T$1,0),FALSE)</f>
        <v>100</v>
      </c>
      <c r="M347" s="228">
        <f>VLOOKUP(M$4,'Tüpoloogia tabel'!$C$1:$T$51,MATCH($A347,'Tüpoloogia tabel'!$C$1:$T$1,0),FALSE)</f>
        <v>0</v>
      </c>
      <c r="N347" s="228">
        <f>VLOOKUP(N$4,'Tüpoloogia tabel'!$C$1:$T$51,MATCH($A347,'Tüpoloogia tabel'!$C$1:$T$1,0),FALSE)</f>
        <v>100</v>
      </c>
      <c r="O347" s="245">
        <f>VLOOKUP(O$4,'Tüpoloogia tabel'!$C$1:$T$51,MATCH($A347,'Tüpoloogia tabel'!$C$1:$T$1,0),FALSE)</f>
        <v>0.12355212355212356</v>
      </c>
      <c r="P347" s="228">
        <f>VLOOKUP(P$4,'Tüpoloogia tabel'!$C$1:$T$51,MATCH($A347,'Tüpoloogia tabel'!$C$1:$T$1,0),FALSE)</f>
        <v>0</v>
      </c>
      <c r="Q347" s="335">
        <f t="shared" si="407"/>
        <v>457.28000000000003</v>
      </c>
      <c r="R347" s="336">
        <f t="shared" si="471"/>
        <v>396.82208494208498</v>
      </c>
      <c r="S347" s="14">
        <f t="shared" si="409"/>
        <v>110</v>
      </c>
      <c r="T347" s="336">
        <f t="shared" si="410"/>
        <v>110</v>
      </c>
      <c r="U347" s="4">
        <f t="shared" si="411"/>
        <v>3.9600000000000004</v>
      </c>
      <c r="V347" s="337">
        <f t="shared" si="412"/>
        <v>56.497915057915066</v>
      </c>
      <c r="W347" s="338" t="e">
        <f t="shared" si="444"/>
        <v>#VALUE!</v>
      </c>
      <c r="X347" s="228">
        <f>VLOOKUP(X$4,'Tüpoloogia tabel'!$C$1:$T$51,MATCH($A347,'Tüpoloogia tabel'!$C$1:$T$1,0),FALSE)</f>
        <v>330</v>
      </c>
      <c r="Y347" s="228">
        <f>VLOOKUP(Y$4,'Tüpoloogia tabel'!$C$1:$T$51,MATCH($A347,'Tüpoloogia tabel'!$C$1:$T$1,0),FALSE)</f>
        <v>80</v>
      </c>
      <c r="Z347" s="229">
        <f>VLOOKUP(Z$4,'Tüpoloogia tabel'!$C$1:$T$51,MATCH($A347,'Tüpoloogia tabel'!$C$1:$T$1,0),FALSE)</f>
        <v>131</v>
      </c>
      <c r="AA347" s="235"/>
      <c r="AB347" s="235"/>
      <c r="AC347" s="15">
        <f>VLOOKUP(AC$4,'Tüpoloogia tabel'!$C$1:$T$51,MATCH($A347,'Tüpoloogia tabel'!$C$1:$T$1,0),FALSE)</f>
        <v>5.2</v>
      </c>
      <c r="AD347" s="15">
        <f>VLOOKUP(AD$4,'Tüpoloogia tabel'!$C$1:$T$51,MATCH($A347,'Tüpoloogia tabel'!$C$1:$T$1,0),FALSE)</f>
        <v>3.2</v>
      </c>
      <c r="AE347" s="15">
        <f>VLOOKUP(AE$4,'Tüpoloogia tabel'!$C$1:$T$51,MATCH($A347,'Tüpoloogia tabel'!$C$1:$T$1,0),FALSE)</f>
        <v>2.2999999999999998</v>
      </c>
      <c r="AF347" s="15">
        <f>VLOOKUP(AF$4,'Tüpoloogia tabel'!$C$1:$T$51,MATCH($A347,'Tüpoloogia tabel'!$C$1:$T$1,0),FALSE)</f>
        <v>6.8</v>
      </c>
      <c r="AG347" s="15">
        <f>VLOOKUP(AG$4,'Tüpoloogia tabel'!$C$1:$T$51,MATCH($A347,'Tüpoloogia tabel'!$C$1:$T$1,0),FALSE)</f>
        <v>16.8</v>
      </c>
      <c r="AH347" s="15">
        <f>(VLOOKUP(AH$4,'Tüpoloogia tabel'!$C$1:$T$51,MATCH($A347,'Tüpoloogia tabel'!$C$1:$T$1,0),FALSE))*E347</f>
        <v>6.4</v>
      </c>
      <c r="AI347" s="15">
        <f>(VLOOKUP(AI$4,'Tüpoloogia tabel'!$C$1:$T$51,MATCH($A347,'Tüpoloogia tabel'!$C$1:$T$1,0),FALSE))*D347*E347</f>
        <v>704</v>
      </c>
      <c r="AJ347" s="15">
        <f t="shared" si="413"/>
        <v>47.2</v>
      </c>
      <c r="AK347" s="15" t="str">
        <f>VLOOKUP(AK$4,'Tüpoloogia tabel'!$C$1:$T$51,MATCH($A347,'Tüpoloogia tabel'!$C$1:$T$1,0),FALSE)</f>
        <v>0.53</v>
      </c>
      <c r="AL347" s="15">
        <f>VLOOKUP(AL$4,'Tüpoloogia tabel'!$C$1:$T$51,MATCH($A347,'Tüpoloogia tabel'!$C$1:$T$1,0),FALSE)</f>
        <v>1.1000000000000001</v>
      </c>
      <c r="AM347" s="15">
        <f>VLOOKUP(AM$4,'Tüpoloogia tabel'!$C$1:$T$51,MATCH($A347,'Tüpoloogia tabel'!$C$1:$T$1,0),FALSE)</f>
        <v>0.7</v>
      </c>
      <c r="AN347" s="15">
        <f>VLOOKUP(AN$4,'Tüpoloogia tabel'!$C$1:$T$51,MATCH($A347,'Tüpoloogia tabel'!$C$1:$T$1,0),FALSE)</f>
        <v>0.7</v>
      </c>
      <c r="AO347" s="15">
        <f>VLOOKUP(AO$4,'Tüpoloogia tabel'!$C$1:$T$51,MATCH($A347,'Tüpoloogia tabel'!$C$1:$T$1,0),FALSE)</f>
        <v>2.06</v>
      </c>
      <c r="AP347" s="15">
        <f>VLOOKUP(AP$4,'Tüpoloogia tabel'!$C$1:$T$51,MATCH($A347,'Tüpoloogia tabel'!$C$1:$T$1,0),FALSE)</f>
        <v>2</v>
      </c>
      <c r="AQ347" s="15">
        <f>VLOOKUP(AQ$4,'Tüpoloogia tabel'!$C$1:$T$51,MATCH($A347,'Tüpoloogia tabel'!$C$1:$T$1,0),FALSE)</f>
        <v>2.9</v>
      </c>
      <c r="AR347" s="16">
        <f>VLOOKUP(AR$4,'Tüpoloogia tabel'!$C$1:$T$51,MATCH($A347,'Tüpoloogia tabel'!$C$1:$T$1,0),FALSE)</f>
        <v>0.26</v>
      </c>
      <c r="AS347" s="16">
        <f>VLOOKUP(AS$4,'Tüpoloogia tabel'!$C$1:$T$51,MATCH($A347,'Tüpoloogia tabel'!$C$1:$T$1,0),FALSE)</f>
        <v>0.49</v>
      </c>
      <c r="AT347" s="16">
        <f>VLOOKUP(AT$4,'Tüpoloogia tabel'!$C$1:$T$51,MATCH($A347,'Tüpoloogia tabel'!$C$1:$T$1,0),FALSE)</f>
        <v>0.41</v>
      </c>
      <c r="AU347" s="16">
        <f>VLOOKUP(AU$4,'Tüpoloogia tabel'!$C$1:$T$51,MATCH($A347,'Tüpoloogia tabel'!$C$1:$T$1,0),FALSE)</f>
        <v>0.15</v>
      </c>
      <c r="AV347" s="273">
        <f>VLOOKUP(AV$4,'Tüpoloogia tabel'!$C$1:$T$51,MATCH($A347,'Tüpoloogia tabel'!$C$1:$T$1,0),FALSE)</f>
        <v>0.02</v>
      </c>
      <c r="AW347" s="16">
        <f>VLOOKUP(AW$4,'Tüpoloogia tabel'!$C$1:$T$51,MATCH($A347,'Tüpoloogia tabel'!$C$1:$T$1,0),FALSE)</f>
        <v>0.01</v>
      </c>
      <c r="AX347" s="16">
        <f>VLOOKUP(AX$4,'Tüpoloogia tabel'!$C$1:$T$51,MATCH($A347,'Tüpoloogia tabel'!$C$1:$T$1,0),FALSE)</f>
        <v>0</v>
      </c>
      <c r="AY347" s="16">
        <f>VLOOKUP(AY$4,'Tüpoloogia tabel'!$C$1:$T$51,MATCH($A347,'Tüpoloogia tabel'!$C$1:$T$1,0),FALSE)</f>
        <v>0.42</v>
      </c>
      <c r="AZ347" s="16">
        <f>VLOOKUP(AZ$4,'Tüpoloogia tabel'!$C$1:$T$51,MATCH($A347,'Tüpoloogia tabel'!$C$1:$T$1,0),FALSE)</f>
        <v>6</v>
      </c>
      <c r="BA347" s="232">
        <f>VLOOKUP(BA$4,'Tüpoloogia tabel'!$C$1:$T$51,MATCH($A347,'Tüpoloogia tabel'!$C$1:$T$1,0),FALSE)</f>
        <v>0.52</v>
      </c>
      <c r="BB347" s="232">
        <f>VLOOKUP(BB$4,'Tüpoloogia tabel'!$C$1:$T$51,MATCH($A347,'Tüpoloogia tabel'!$C$1:$T$1,0),FALSE)</f>
        <v>0.2</v>
      </c>
      <c r="BC347" s="232">
        <f>VLOOKUP(BC$4,'Tüpoloogia tabel'!$C$1:$T$51,MATCH($A347,'Tüpoloogia tabel'!$C$1:$T$1,0),FALSE)</f>
        <v>0.35</v>
      </c>
      <c r="BD347" s="232">
        <f>VLOOKUP(BD$4,'Tüpoloogia tabel'!$C$1:$T$51,MATCH($A347,'Tüpoloogia tabel'!$C$1:$T$1,0),FALSE)</f>
        <v>0.7</v>
      </c>
      <c r="BE347" s="232">
        <f>VLOOKUP(BE$4,'Tüpoloogia tabel'!$C$1:$T$51,MATCH($A347,'Tüpoloogia tabel'!$C$1:$T$1,0),FALSE)</f>
        <v>0.2</v>
      </c>
      <c r="BF347" s="16">
        <f>VLOOKUP(BF$4,'Tüpoloogia tabel'!$C$1:$T$51,MATCH($A347,'Tüpoloogia tabel'!$C$1:$T$1,0),FALSE)</f>
        <v>1.8</v>
      </c>
      <c r="BG347" s="16">
        <f>VLOOKUP(BG$4,'Tüpoloogia tabel'!$C$1:$T$51,MATCH($A347,'Tüpoloogia tabel'!$C$1:$T$1,0),FALSE)</f>
        <v>2.2000000000000002</v>
      </c>
      <c r="BH347" s="16">
        <f>VLOOKUP(BH$4,'Tüpoloogia tabel'!$C$1:$T$51,MATCH($A347,'Tüpoloogia tabel'!$C$1:$T$1,0),FALSE)</f>
        <v>1.46</v>
      </c>
      <c r="BI347" s="16">
        <f>VLOOKUP(BI$4,'Tüpoloogia tabel'!$C$1:$T$51,MATCH($A347,'Tüpoloogia tabel'!$C$1:$T$1,0),FALSE)</f>
        <v>1.5793333333333333</v>
      </c>
      <c r="BJ347" s="16">
        <f>VLOOKUP(BJ$4,'Tüpoloogia tabel'!$C$1:$T$51,MATCH($A347,'Tüpoloogia tabel'!$C$1:$T$1,0),FALSE)</f>
        <v>0.8</v>
      </c>
      <c r="BK347" s="16">
        <f>VLOOKUP(BK$4,'Tüpoloogia tabel'!$C$1:$T$51,MATCH($A347,'Tüpoloogia tabel'!$C$1:$T$1,0),FALSE)</f>
        <v>2.0649999999999999</v>
      </c>
      <c r="BL347" s="216" t="e">
        <f t="shared" si="445"/>
        <v>#VALUE!</v>
      </c>
      <c r="BM347" s="1">
        <v>4</v>
      </c>
      <c r="BN347" s="1">
        <v>0</v>
      </c>
      <c r="BO347" s="1">
        <f t="shared" si="414"/>
        <v>25.6</v>
      </c>
      <c r="BP347" s="217">
        <f t="shared" si="415"/>
        <v>47.2</v>
      </c>
      <c r="BQ347" s="217">
        <f t="shared" ref="BQ347:BS347" si="476">BP347</f>
        <v>47.2</v>
      </c>
      <c r="BR347" s="217">
        <f t="shared" si="476"/>
        <v>47.2</v>
      </c>
      <c r="BS347" s="217">
        <f t="shared" si="476"/>
        <v>47.2</v>
      </c>
      <c r="BT347" s="217">
        <f t="shared" si="417"/>
        <v>47.2</v>
      </c>
      <c r="BU347" s="217">
        <f t="shared" si="418"/>
        <v>76.800000000000011</v>
      </c>
      <c r="BV347" s="217">
        <f t="shared" si="419"/>
        <v>74.470470387781333</v>
      </c>
      <c r="BW347" s="217">
        <f t="shared" si="447"/>
        <v>87.965597562868155</v>
      </c>
      <c r="BX347" s="216">
        <f t="shared" si="420"/>
        <v>7.8788888888888881E-2</v>
      </c>
      <c r="BY347" s="216">
        <f t="shared" si="473"/>
        <v>95.01939999999999</v>
      </c>
      <c r="BZ347" s="216" t="e">
        <f t="shared" si="474"/>
        <v>#VALUE!</v>
      </c>
      <c r="CA347" s="216" t="e">
        <f t="shared" si="475"/>
        <v>#VALUE!</v>
      </c>
      <c r="CB347" s="218" t="e">
        <f t="shared" si="424"/>
        <v>#VALUE!</v>
      </c>
    </row>
    <row r="348" spans="1:80" x14ac:dyDescent="0.25">
      <c r="A348" s="248" t="s">
        <v>479</v>
      </c>
      <c r="B348" s="231" t="s">
        <v>876</v>
      </c>
      <c r="C348" s="231" t="s">
        <v>464</v>
      </c>
      <c r="D348" s="249">
        <v>1</v>
      </c>
      <c r="E348" s="249">
        <v>3</v>
      </c>
      <c r="F348" s="250"/>
      <c r="G348" s="15">
        <f>(VLOOKUP(G$4,'Tüpoloogia tabel'!$C$1:$T$51,MATCH($A348,'Tüpoloogia tabel'!$C$1:$T$1,0),FALSE))*D348</f>
        <v>110</v>
      </c>
      <c r="H348" s="15">
        <f>(VLOOKUP(H$4,'Tüpoloogia tabel'!$C$1:$T$51,MATCH($A348,'Tüpoloogia tabel'!$C$1:$T$1,0),FALSE))*D348*E348</f>
        <v>7.5</v>
      </c>
      <c r="I348" s="15">
        <f>(VLOOKUP(I$4,'Tüpoloogia tabel'!$C$1:$T$51,MATCH($A348,'Tüpoloogia tabel'!$C$1:$T$1,0),FALSE))*D348*E348</f>
        <v>16.5</v>
      </c>
      <c r="J348" s="15">
        <f>(VLOOKUP(J$4,'Tüpoloogia tabel'!$C$1:$T$51,MATCH($A348,'Tüpoloogia tabel'!$C$1:$T$1,0),FALSE))*D348*E348</f>
        <v>319.79999999999995</v>
      </c>
      <c r="K348" s="15">
        <f>(VLOOKUP(K$4,'Tüpoloogia tabel'!$C$1:$T$51,MATCH($A348,'Tüpoloogia tabel'!$C$1:$T$1,0),FALSE))*D348*E348</f>
        <v>243</v>
      </c>
      <c r="L348" s="244">
        <f>VLOOKUP(L$4,'Tüpoloogia tabel'!$C$1:$T$51,MATCH($A348,'Tüpoloogia tabel'!$C$1:$T$1,0),FALSE)</f>
        <v>100</v>
      </c>
      <c r="M348" s="228">
        <f>VLOOKUP(M$4,'Tüpoloogia tabel'!$C$1:$T$51,MATCH($A348,'Tüpoloogia tabel'!$C$1:$T$1,0),FALSE)</f>
        <v>0</v>
      </c>
      <c r="N348" s="228">
        <f>VLOOKUP(N$4,'Tüpoloogia tabel'!$C$1:$T$51,MATCH($A348,'Tüpoloogia tabel'!$C$1:$T$1,0),FALSE)</f>
        <v>100</v>
      </c>
      <c r="O348" s="245">
        <f>VLOOKUP(O$4,'Tüpoloogia tabel'!$C$1:$T$51,MATCH($A348,'Tüpoloogia tabel'!$C$1:$T$1,0),FALSE)</f>
        <v>0.12355212355212356</v>
      </c>
      <c r="P348" s="228">
        <f>VLOOKUP(P$4,'Tüpoloogia tabel'!$C$1:$T$51,MATCH($A348,'Tüpoloogia tabel'!$C$1:$T$1,0),FALSE)</f>
        <v>0</v>
      </c>
      <c r="Q348" s="335">
        <f t="shared" ref="Q348:Q399" si="477">D348*AG348*2*AH348*E348+2*E348*AF348</f>
        <v>1008.4800000000001</v>
      </c>
      <c r="R348" s="336">
        <f t="shared" si="471"/>
        <v>879.92015444015453</v>
      </c>
      <c r="S348" s="14">
        <f t="shared" ref="S348:S399" si="478">G348</f>
        <v>110</v>
      </c>
      <c r="T348" s="336">
        <f t="shared" ref="T348:T399" si="479">S348</f>
        <v>110</v>
      </c>
      <c r="U348" s="4">
        <f t="shared" ref="U348:U399" si="480">D348*BF348*BG348</f>
        <v>3.9600000000000004</v>
      </c>
      <c r="V348" s="337">
        <f t="shared" ref="V348:V399" si="481">Q348*O348</f>
        <v>124.59984555984558</v>
      </c>
      <c r="W348" s="338" t="e">
        <f t="shared" si="444"/>
        <v>#VALUE!</v>
      </c>
      <c r="X348" s="228">
        <f>VLOOKUP(X$4,'Tüpoloogia tabel'!$C$1:$T$51,MATCH($A348,'Tüpoloogia tabel'!$C$1:$T$1,0),FALSE)</f>
        <v>330</v>
      </c>
      <c r="Y348" s="228">
        <f>VLOOKUP(Y$4,'Tüpoloogia tabel'!$C$1:$T$51,MATCH($A348,'Tüpoloogia tabel'!$C$1:$T$1,0),FALSE)</f>
        <v>80</v>
      </c>
      <c r="Z348" s="229">
        <f>VLOOKUP(Z$4,'Tüpoloogia tabel'!$C$1:$T$51,MATCH($A348,'Tüpoloogia tabel'!$C$1:$T$1,0),FALSE)</f>
        <v>131</v>
      </c>
      <c r="AA348" s="235"/>
      <c r="AB348" s="235"/>
      <c r="AC348" s="15">
        <f>VLOOKUP(AC$4,'Tüpoloogia tabel'!$C$1:$T$51,MATCH($A348,'Tüpoloogia tabel'!$C$1:$T$1,0),FALSE)</f>
        <v>5.2</v>
      </c>
      <c r="AD348" s="15">
        <f>VLOOKUP(AD$4,'Tüpoloogia tabel'!$C$1:$T$51,MATCH($A348,'Tüpoloogia tabel'!$C$1:$T$1,0),FALSE)</f>
        <v>3.2</v>
      </c>
      <c r="AE348" s="15">
        <f>VLOOKUP(AE$4,'Tüpoloogia tabel'!$C$1:$T$51,MATCH($A348,'Tüpoloogia tabel'!$C$1:$T$1,0),FALSE)</f>
        <v>2.2999999999999998</v>
      </c>
      <c r="AF348" s="15">
        <f>VLOOKUP(AF$4,'Tüpoloogia tabel'!$C$1:$T$51,MATCH($A348,'Tüpoloogia tabel'!$C$1:$T$1,0),FALSE)</f>
        <v>6.8</v>
      </c>
      <c r="AG348" s="15">
        <f>VLOOKUP(AG$4,'Tüpoloogia tabel'!$C$1:$T$51,MATCH($A348,'Tüpoloogia tabel'!$C$1:$T$1,0),FALSE)</f>
        <v>16.8</v>
      </c>
      <c r="AH348" s="15">
        <f>(VLOOKUP(AH$4,'Tüpoloogia tabel'!$C$1:$T$51,MATCH($A348,'Tüpoloogia tabel'!$C$1:$T$1,0),FALSE))*E348</f>
        <v>9.6000000000000014</v>
      </c>
      <c r="AI348" s="15">
        <f>(VLOOKUP(AI$4,'Tüpoloogia tabel'!$C$1:$T$51,MATCH($A348,'Tüpoloogia tabel'!$C$1:$T$1,0),FALSE))*D348*E348</f>
        <v>1056</v>
      </c>
      <c r="AJ348" s="15">
        <f t="shared" ref="AJ348:AJ399" si="482">2*AF348+2*AG348*D348</f>
        <v>47.2</v>
      </c>
      <c r="AK348" s="15" t="str">
        <f>VLOOKUP(AK$4,'Tüpoloogia tabel'!$C$1:$T$51,MATCH($A348,'Tüpoloogia tabel'!$C$1:$T$1,0),FALSE)</f>
        <v>0.53</v>
      </c>
      <c r="AL348" s="15">
        <f>VLOOKUP(AL$4,'Tüpoloogia tabel'!$C$1:$T$51,MATCH($A348,'Tüpoloogia tabel'!$C$1:$T$1,0),FALSE)</f>
        <v>1.1000000000000001</v>
      </c>
      <c r="AM348" s="15">
        <f>VLOOKUP(AM$4,'Tüpoloogia tabel'!$C$1:$T$51,MATCH($A348,'Tüpoloogia tabel'!$C$1:$T$1,0),FALSE)</f>
        <v>0.7</v>
      </c>
      <c r="AN348" s="15">
        <f>VLOOKUP(AN$4,'Tüpoloogia tabel'!$C$1:$T$51,MATCH($A348,'Tüpoloogia tabel'!$C$1:$T$1,0),FALSE)</f>
        <v>0.7</v>
      </c>
      <c r="AO348" s="15">
        <f>VLOOKUP(AO$4,'Tüpoloogia tabel'!$C$1:$T$51,MATCH($A348,'Tüpoloogia tabel'!$C$1:$T$1,0),FALSE)</f>
        <v>2.06</v>
      </c>
      <c r="AP348" s="15">
        <f>VLOOKUP(AP$4,'Tüpoloogia tabel'!$C$1:$T$51,MATCH($A348,'Tüpoloogia tabel'!$C$1:$T$1,0),FALSE)</f>
        <v>2</v>
      </c>
      <c r="AQ348" s="15">
        <f>VLOOKUP(AQ$4,'Tüpoloogia tabel'!$C$1:$T$51,MATCH($A348,'Tüpoloogia tabel'!$C$1:$T$1,0),FALSE)</f>
        <v>2.9</v>
      </c>
      <c r="AR348" s="16">
        <f>VLOOKUP(AR$4,'Tüpoloogia tabel'!$C$1:$T$51,MATCH($A348,'Tüpoloogia tabel'!$C$1:$T$1,0),FALSE)</f>
        <v>0.26</v>
      </c>
      <c r="AS348" s="16">
        <f>VLOOKUP(AS$4,'Tüpoloogia tabel'!$C$1:$T$51,MATCH($A348,'Tüpoloogia tabel'!$C$1:$T$1,0),FALSE)</f>
        <v>0.49</v>
      </c>
      <c r="AT348" s="16">
        <f>VLOOKUP(AT$4,'Tüpoloogia tabel'!$C$1:$T$51,MATCH($A348,'Tüpoloogia tabel'!$C$1:$T$1,0),FALSE)</f>
        <v>0.41</v>
      </c>
      <c r="AU348" s="16">
        <f>VLOOKUP(AU$4,'Tüpoloogia tabel'!$C$1:$T$51,MATCH($A348,'Tüpoloogia tabel'!$C$1:$T$1,0),FALSE)</f>
        <v>0.15</v>
      </c>
      <c r="AV348" s="273">
        <f>VLOOKUP(AV$4,'Tüpoloogia tabel'!$C$1:$T$51,MATCH($A348,'Tüpoloogia tabel'!$C$1:$T$1,0),FALSE)</f>
        <v>0.02</v>
      </c>
      <c r="AW348" s="16">
        <f>VLOOKUP(AW$4,'Tüpoloogia tabel'!$C$1:$T$51,MATCH($A348,'Tüpoloogia tabel'!$C$1:$T$1,0),FALSE)</f>
        <v>0.01</v>
      </c>
      <c r="AX348" s="16">
        <f>VLOOKUP(AX$4,'Tüpoloogia tabel'!$C$1:$T$51,MATCH($A348,'Tüpoloogia tabel'!$C$1:$T$1,0),FALSE)</f>
        <v>0</v>
      </c>
      <c r="AY348" s="16">
        <f>VLOOKUP(AY$4,'Tüpoloogia tabel'!$C$1:$T$51,MATCH($A348,'Tüpoloogia tabel'!$C$1:$T$1,0),FALSE)</f>
        <v>0.42</v>
      </c>
      <c r="AZ348" s="16">
        <f>VLOOKUP(AZ$4,'Tüpoloogia tabel'!$C$1:$T$51,MATCH($A348,'Tüpoloogia tabel'!$C$1:$T$1,0),FALSE)</f>
        <v>6</v>
      </c>
      <c r="BA348" s="232">
        <f>VLOOKUP(BA$4,'Tüpoloogia tabel'!$C$1:$T$51,MATCH($A348,'Tüpoloogia tabel'!$C$1:$T$1,0),FALSE)</f>
        <v>0.52</v>
      </c>
      <c r="BB348" s="232">
        <f>VLOOKUP(BB$4,'Tüpoloogia tabel'!$C$1:$T$51,MATCH($A348,'Tüpoloogia tabel'!$C$1:$T$1,0),FALSE)</f>
        <v>0.2</v>
      </c>
      <c r="BC348" s="232">
        <f>VLOOKUP(BC$4,'Tüpoloogia tabel'!$C$1:$T$51,MATCH($A348,'Tüpoloogia tabel'!$C$1:$T$1,0),FALSE)</f>
        <v>0.35</v>
      </c>
      <c r="BD348" s="232">
        <f>VLOOKUP(BD$4,'Tüpoloogia tabel'!$C$1:$T$51,MATCH($A348,'Tüpoloogia tabel'!$C$1:$T$1,0),FALSE)</f>
        <v>0.7</v>
      </c>
      <c r="BE348" s="232">
        <f>VLOOKUP(BE$4,'Tüpoloogia tabel'!$C$1:$T$51,MATCH($A348,'Tüpoloogia tabel'!$C$1:$T$1,0),FALSE)</f>
        <v>0.2</v>
      </c>
      <c r="BF348" s="16">
        <f>VLOOKUP(BF$4,'Tüpoloogia tabel'!$C$1:$T$51,MATCH($A348,'Tüpoloogia tabel'!$C$1:$T$1,0),FALSE)</f>
        <v>1.8</v>
      </c>
      <c r="BG348" s="16">
        <f>VLOOKUP(BG$4,'Tüpoloogia tabel'!$C$1:$T$51,MATCH($A348,'Tüpoloogia tabel'!$C$1:$T$1,0),FALSE)</f>
        <v>2.2000000000000002</v>
      </c>
      <c r="BH348" s="16">
        <f>VLOOKUP(BH$4,'Tüpoloogia tabel'!$C$1:$T$51,MATCH($A348,'Tüpoloogia tabel'!$C$1:$T$1,0),FALSE)</f>
        <v>1.46</v>
      </c>
      <c r="BI348" s="16">
        <f>VLOOKUP(BI$4,'Tüpoloogia tabel'!$C$1:$T$51,MATCH($A348,'Tüpoloogia tabel'!$C$1:$T$1,0),FALSE)</f>
        <v>1.5793333333333333</v>
      </c>
      <c r="BJ348" s="16">
        <f>VLOOKUP(BJ$4,'Tüpoloogia tabel'!$C$1:$T$51,MATCH($A348,'Tüpoloogia tabel'!$C$1:$T$1,0),FALSE)</f>
        <v>0.8</v>
      </c>
      <c r="BK348" s="16">
        <f>VLOOKUP(BK$4,'Tüpoloogia tabel'!$C$1:$T$51,MATCH($A348,'Tüpoloogia tabel'!$C$1:$T$1,0),FALSE)</f>
        <v>2.0649999999999999</v>
      </c>
      <c r="BL348" s="216" t="e">
        <f t="shared" si="445"/>
        <v>#VALUE!</v>
      </c>
      <c r="BM348" s="1">
        <v>4</v>
      </c>
      <c r="BN348" s="1">
        <v>0</v>
      </c>
      <c r="BO348" s="1">
        <f t="shared" ref="BO348:BO399" si="483">AH348*BM348</f>
        <v>38.400000000000006</v>
      </c>
      <c r="BP348" s="217">
        <f t="shared" ref="BP348:BP399" si="484">AJ348</f>
        <v>47.2</v>
      </c>
      <c r="BQ348" s="217">
        <f t="shared" ref="BQ348:BS348" si="485">BP348</f>
        <v>47.2</v>
      </c>
      <c r="BR348" s="217">
        <f t="shared" si="485"/>
        <v>47.2</v>
      </c>
      <c r="BS348" s="217">
        <f t="shared" si="485"/>
        <v>47.2</v>
      </c>
      <c r="BT348" s="217">
        <f t="shared" ref="BT348:BT399" si="486">BS348*(E348-1)</f>
        <v>94.4</v>
      </c>
      <c r="BU348" s="217">
        <f t="shared" ref="BU348:BU399" si="487">(D348+I348)*E348*AD348</f>
        <v>168</v>
      </c>
      <c r="BV348" s="217">
        <f t="shared" ref="BV348:BV399" si="488">(V348/(BH348*BI348))*(BH348+BI348)</f>
        <v>164.23631030587325</v>
      </c>
      <c r="BW348" s="217">
        <f t="shared" si="447"/>
        <v>129.46725032846678</v>
      </c>
      <c r="BX348" s="216">
        <f t="shared" ref="BX348:BX399" si="489">AZ348*SUM(Q348:V348)/(3600*IF(E348=1,35,IF(E348=2,24,IF(E348&lt;6,20,15))))</f>
        <v>0.18641333333333335</v>
      </c>
      <c r="BY348" s="216">
        <f t="shared" si="473"/>
        <v>224.81448</v>
      </c>
      <c r="BZ348" s="216" t="e">
        <f t="shared" si="474"/>
        <v>#VALUE!</v>
      </c>
      <c r="CA348" s="216" t="e">
        <f t="shared" si="475"/>
        <v>#VALUE!</v>
      </c>
      <c r="CB348" s="218" t="e">
        <f t="shared" ref="CB348:CB399" si="490">(BY348+BL348)/K348</f>
        <v>#VALUE!</v>
      </c>
    </row>
    <row r="349" spans="1:80" x14ac:dyDescent="0.25">
      <c r="A349" s="248" t="s">
        <v>479</v>
      </c>
      <c r="B349" s="231" t="s">
        <v>877</v>
      </c>
      <c r="C349" s="231" t="s">
        <v>464</v>
      </c>
      <c r="D349" s="249">
        <v>1</v>
      </c>
      <c r="E349" s="249">
        <v>4</v>
      </c>
      <c r="F349" s="250"/>
      <c r="G349" s="15">
        <f>(VLOOKUP(G$4,'Tüpoloogia tabel'!$C$1:$T$51,MATCH($A349,'Tüpoloogia tabel'!$C$1:$T$1,0),FALSE))*D349</f>
        <v>110</v>
      </c>
      <c r="H349" s="15">
        <f>(VLOOKUP(H$4,'Tüpoloogia tabel'!$C$1:$T$51,MATCH($A349,'Tüpoloogia tabel'!$C$1:$T$1,0),FALSE))*D349*E349</f>
        <v>10</v>
      </c>
      <c r="I349" s="15">
        <f>(VLOOKUP(I$4,'Tüpoloogia tabel'!$C$1:$T$51,MATCH($A349,'Tüpoloogia tabel'!$C$1:$T$1,0),FALSE))*D349*E349</f>
        <v>22</v>
      </c>
      <c r="J349" s="15">
        <f>(VLOOKUP(J$4,'Tüpoloogia tabel'!$C$1:$T$51,MATCH($A349,'Tüpoloogia tabel'!$C$1:$T$1,0),FALSE))*D349*E349</f>
        <v>426.4</v>
      </c>
      <c r="K349" s="15">
        <f>(VLOOKUP(K$4,'Tüpoloogia tabel'!$C$1:$T$51,MATCH($A349,'Tüpoloogia tabel'!$C$1:$T$1,0),FALSE))*D349*E349</f>
        <v>324</v>
      </c>
      <c r="L349" s="244">
        <f>VLOOKUP(L$4,'Tüpoloogia tabel'!$C$1:$T$51,MATCH($A349,'Tüpoloogia tabel'!$C$1:$T$1,0),FALSE)</f>
        <v>100</v>
      </c>
      <c r="M349" s="228">
        <f>VLOOKUP(M$4,'Tüpoloogia tabel'!$C$1:$T$51,MATCH($A349,'Tüpoloogia tabel'!$C$1:$T$1,0),FALSE)</f>
        <v>0</v>
      </c>
      <c r="N349" s="228">
        <f>VLOOKUP(N$4,'Tüpoloogia tabel'!$C$1:$T$51,MATCH($A349,'Tüpoloogia tabel'!$C$1:$T$1,0),FALSE)</f>
        <v>100</v>
      </c>
      <c r="O349" s="245">
        <f>VLOOKUP(O$4,'Tüpoloogia tabel'!$C$1:$T$51,MATCH($A349,'Tüpoloogia tabel'!$C$1:$T$1,0),FALSE)</f>
        <v>0.12355212355212356</v>
      </c>
      <c r="P349" s="228">
        <f>VLOOKUP(P$4,'Tüpoloogia tabel'!$C$1:$T$51,MATCH($A349,'Tüpoloogia tabel'!$C$1:$T$1,0),FALSE)</f>
        <v>0</v>
      </c>
      <c r="Q349" s="335">
        <f t="shared" si="477"/>
        <v>1774.7200000000003</v>
      </c>
      <c r="R349" s="336">
        <f t="shared" si="471"/>
        <v>1551.4895752895754</v>
      </c>
      <c r="S349" s="14">
        <f t="shared" si="478"/>
        <v>110</v>
      </c>
      <c r="T349" s="336">
        <f t="shared" si="479"/>
        <v>110</v>
      </c>
      <c r="U349" s="4">
        <f t="shared" si="480"/>
        <v>3.9600000000000004</v>
      </c>
      <c r="V349" s="337">
        <f t="shared" si="481"/>
        <v>219.27042471042475</v>
      </c>
      <c r="W349" s="338" t="e">
        <f t="shared" si="444"/>
        <v>#VALUE!</v>
      </c>
      <c r="X349" s="228">
        <f>VLOOKUP(X$4,'Tüpoloogia tabel'!$C$1:$T$51,MATCH($A349,'Tüpoloogia tabel'!$C$1:$T$1,0),FALSE)</f>
        <v>330</v>
      </c>
      <c r="Y349" s="228">
        <f>VLOOKUP(Y$4,'Tüpoloogia tabel'!$C$1:$T$51,MATCH($A349,'Tüpoloogia tabel'!$C$1:$T$1,0),FALSE)</f>
        <v>80</v>
      </c>
      <c r="Z349" s="229">
        <f>VLOOKUP(Z$4,'Tüpoloogia tabel'!$C$1:$T$51,MATCH($A349,'Tüpoloogia tabel'!$C$1:$T$1,0),FALSE)</f>
        <v>131</v>
      </c>
      <c r="AA349" s="235"/>
      <c r="AB349" s="235"/>
      <c r="AC349" s="15">
        <f>VLOOKUP(AC$4,'Tüpoloogia tabel'!$C$1:$T$51,MATCH($A349,'Tüpoloogia tabel'!$C$1:$T$1,0),FALSE)</f>
        <v>5.2</v>
      </c>
      <c r="AD349" s="15">
        <f>VLOOKUP(AD$4,'Tüpoloogia tabel'!$C$1:$T$51,MATCH($A349,'Tüpoloogia tabel'!$C$1:$T$1,0),FALSE)</f>
        <v>3.2</v>
      </c>
      <c r="AE349" s="15">
        <f>VLOOKUP(AE$4,'Tüpoloogia tabel'!$C$1:$T$51,MATCH($A349,'Tüpoloogia tabel'!$C$1:$T$1,0),FALSE)</f>
        <v>2.2999999999999998</v>
      </c>
      <c r="AF349" s="15">
        <f>VLOOKUP(AF$4,'Tüpoloogia tabel'!$C$1:$T$51,MATCH($A349,'Tüpoloogia tabel'!$C$1:$T$1,0),FALSE)</f>
        <v>6.8</v>
      </c>
      <c r="AG349" s="15">
        <f>VLOOKUP(AG$4,'Tüpoloogia tabel'!$C$1:$T$51,MATCH($A349,'Tüpoloogia tabel'!$C$1:$T$1,0),FALSE)</f>
        <v>16.8</v>
      </c>
      <c r="AH349" s="15">
        <f>(VLOOKUP(AH$4,'Tüpoloogia tabel'!$C$1:$T$51,MATCH($A349,'Tüpoloogia tabel'!$C$1:$T$1,0),FALSE))*E349</f>
        <v>12.8</v>
      </c>
      <c r="AI349" s="15">
        <f>(VLOOKUP(AI$4,'Tüpoloogia tabel'!$C$1:$T$51,MATCH($A349,'Tüpoloogia tabel'!$C$1:$T$1,0),FALSE))*D349*E349</f>
        <v>1408</v>
      </c>
      <c r="AJ349" s="15">
        <f t="shared" si="482"/>
        <v>47.2</v>
      </c>
      <c r="AK349" s="15" t="str">
        <f>VLOOKUP(AK$4,'Tüpoloogia tabel'!$C$1:$T$51,MATCH($A349,'Tüpoloogia tabel'!$C$1:$T$1,0),FALSE)</f>
        <v>0.53</v>
      </c>
      <c r="AL349" s="15">
        <f>VLOOKUP(AL$4,'Tüpoloogia tabel'!$C$1:$T$51,MATCH($A349,'Tüpoloogia tabel'!$C$1:$T$1,0),FALSE)</f>
        <v>1.1000000000000001</v>
      </c>
      <c r="AM349" s="15">
        <f>VLOOKUP(AM$4,'Tüpoloogia tabel'!$C$1:$T$51,MATCH($A349,'Tüpoloogia tabel'!$C$1:$T$1,0),FALSE)</f>
        <v>0.7</v>
      </c>
      <c r="AN349" s="15">
        <f>VLOOKUP(AN$4,'Tüpoloogia tabel'!$C$1:$T$51,MATCH($A349,'Tüpoloogia tabel'!$C$1:$T$1,0),FALSE)</f>
        <v>0.7</v>
      </c>
      <c r="AO349" s="15">
        <f>VLOOKUP(AO$4,'Tüpoloogia tabel'!$C$1:$T$51,MATCH($A349,'Tüpoloogia tabel'!$C$1:$T$1,0),FALSE)</f>
        <v>2.06</v>
      </c>
      <c r="AP349" s="15">
        <f>VLOOKUP(AP$4,'Tüpoloogia tabel'!$C$1:$T$51,MATCH($A349,'Tüpoloogia tabel'!$C$1:$T$1,0),FALSE)</f>
        <v>2</v>
      </c>
      <c r="AQ349" s="15">
        <f>VLOOKUP(AQ$4,'Tüpoloogia tabel'!$C$1:$T$51,MATCH($A349,'Tüpoloogia tabel'!$C$1:$T$1,0),FALSE)</f>
        <v>2.9</v>
      </c>
      <c r="AR349" s="16">
        <f>VLOOKUP(AR$4,'Tüpoloogia tabel'!$C$1:$T$51,MATCH($A349,'Tüpoloogia tabel'!$C$1:$T$1,0),FALSE)</f>
        <v>0.26</v>
      </c>
      <c r="AS349" s="16">
        <f>VLOOKUP(AS$4,'Tüpoloogia tabel'!$C$1:$T$51,MATCH($A349,'Tüpoloogia tabel'!$C$1:$T$1,0),FALSE)</f>
        <v>0.49</v>
      </c>
      <c r="AT349" s="16">
        <f>VLOOKUP(AT$4,'Tüpoloogia tabel'!$C$1:$T$51,MATCH($A349,'Tüpoloogia tabel'!$C$1:$T$1,0),FALSE)</f>
        <v>0.41</v>
      </c>
      <c r="AU349" s="16">
        <f>VLOOKUP(AU$4,'Tüpoloogia tabel'!$C$1:$T$51,MATCH($A349,'Tüpoloogia tabel'!$C$1:$T$1,0),FALSE)</f>
        <v>0.15</v>
      </c>
      <c r="AV349" s="273">
        <f>VLOOKUP(AV$4,'Tüpoloogia tabel'!$C$1:$T$51,MATCH($A349,'Tüpoloogia tabel'!$C$1:$T$1,0),FALSE)</f>
        <v>0.02</v>
      </c>
      <c r="AW349" s="16">
        <f>VLOOKUP(AW$4,'Tüpoloogia tabel'!$C$1:$T$51,MATCH($A349,'Tüpoloogia tabel'!$C$1:$T$1,0),FALSE)</f>
        <v>0.01</v>
      </c>
      <c r="AX349" s="16">
        <f>VLOOKUP(AX$4,'Tüpoloogia tabel'!$C$1:$T$51,MATCH($A349,'Tüpoloogia tabel'!$C$1:$T$1,0),FALSE)</f>
        <v>0</v>
      </c>
      <c r="AY349" s="16">
        <f>VLOOKUP(AY$4,'Tüpoloogia tabel'!$C$1:$T$51,MATCH($A349,'Tüpoloogia tabel'!$C$1:$T$1,0),FALSE)</f>
        <v>0.42</v>
      </c>
      <c r="AZ349" s="16">
        <f>VLOOKUP(AZ$4,'Tüpoloogia tabel'!$C$1:$T$51,MATCH($A349,'Tüpoloogia tabel'!$C$1:$T$1,0),FALSE)</f>
        <v>6</v>
      </c>
      <c r="BA349" s="232">
        <f>VLOOKUP(BA$4,'Tüpoloogia tabel'!$C$1:$T$51,MATCH($A349,'Tüpoloogia tabel'!$C$1:$T$1,0),FALSE)</f>
        <v>0.52</v>
      </c>
      <c r="BB349" s="232">
        <f>VLOOKUP(BB$4,'Tüpoloogia tabel'!$C$1:$T$51,MATCH($A349,'Tüpoloogia tabel'!$C$1:$T$1,0),FALSE)</f>
        <v>0.2</v>
      </c>
      <c r="BC349" s="232">
        <f>VLOOKUP(BC$4,'Tüpoloogia tabel'!$C$1:$T$51,MATCH($A349,'Tüpoloogia tabel'!$C$1:$T$1,0),FALSE)</f>
        <v>0.35</v>
      </c>
      <c r="BD349" s="232">
        <f>VLOOKUP(BD$4,'Tüpoloogia tabel'!$C$1:$T$51,MATCH($A349,'Tüpoloogia tabel'!$C$1:$T$1,0),FALSE)</f>
        <v>0.7</v>
      </c>
      <c r="BE349" s="232">
        <f>VLOOKUP(BE$4,'Tüpoloogia tabel'!$C$1:$T$51,MATCH($A349,'Tüpoloogia tabel'!$C$1:$T$1,0),FALSE)</f>
        <v>0.2</v>
      </c>
      <c r="BF349" s="16">
        <f>VLOOKUP(BF$4,'Tüpoloogia tabel'!$C$1:$T$51,MATCH($A349,'Tüpoloogia tabel'!$C$1:$T$1,0),FALSE)</f>
        <v>1.8</v>
      </c>
      <c r="BG349" s="16">
        <f>VLOOKUP(BG$4,'Tüpoloogia tabel'!$C$1:$T$51,MATCH($A349,'Tüpoloogia tabel'!$C$1:$T$1,0),FALSE)</f>
        <v>2.2000000000000002</v>
      </c>
      <c r="BH349" s="16">
        <f>VLOOKUP(BH$4,'Tüpoloogia tabel'!$C$1:$T$51,MATCH($A349,'Tüpoloogia tabel'!$C$1:$T$1,0),FALSE)</f>
        <v>1.46</v>
      </c>
      <c r="BI349" s="16">
        <f>VLOOKUP(BI$4,'Tüpoloogia tabel'!$C$1:$T$51,MATCH($A349,'Tüpoloogia tabel'!$C$1:$T$1,0),FALSE)</f>
        <v>1.5793333333333333</v>
      </c>
      <c r="BJ349" s="16">
        <f>VLOOKUP(BJ$4,'Tüpoloogia tabel'!$C$1:$T$51,MATCH($A349,'Tüpoloogia tabel'!$C$1:$T$1,0),FALSE)</f>
        <v>0.8</v>
      </c>
      <c r="BK349" s="16">
        <f>VLOOKUP(BK$4,'Tüpoloogia tabel'!$C$1:$T$51,MATCH($A349,'Tüpoloogia tabel'!$C$1:$T$1,0),FALSE)</f>
        <v>2.0649999999999999</v>
      </c>
      <c r="BL349" s="216" t="e">
        <f t="shared" si="445"/>
        <v>#VALUE!</v>
      </c>
      <c r="BM349" s="1">
        <v>4</v>
      </c>
      <c r="BN349" s="1">
        <v>0</v>
      </c>
      <c r="BO349" s="1">
        <f t="shared" si="483"/>
        <v>51.2</v>
      </c>
      <c r="BP349" s="217">
        <f t="shared" si="484"/>
        <v>47.2</v>
      </c>
      <c r="BQ349" s="217">
        <f t="shared" ref="BQ349:BS349" si="491">BP349</f>
        <v>47.2</v>
      </c>
      <c r="BR349" s="217">
        <f t="shared" si="491"/>
        <v>47.2</v>
      </c>
      <c r="BS349" s="217">
        <f t="shared" si="491"/>
        <v>47.2</v>
      </c>
      <c r="BT349" s="217">
        <f t="shared" si="486"/>
        <v>141.60000000000002</v>
      </c>
      <c r="BU349" s="217">
        <f t="shared" si="487"/>
        <v>294.40000000000003</v>
      </c>
      <c r="BV349" s="217">
        <f t="shared" si="488"/>
        <v>289.02255337343269</v>
      </c>
      <c r="BW349" s="217">
        <f t="shared" si="447"/>
        <v>185.67747241684174</v>
      </c>
      <c r="BX349" s="216">
        <f t="shared" si="489"/>
        <v>0.31412000000000007</v>
      </c>
      <c r="BY349" s="216">
        <f t="shared" si="473"/>
        <v>378.82872000000003</v>
      </c>
      <c r="BZ349" s="216" t="e">
        <f t="shared" si="474"/>
        <v>#VALUE!</v>
      </c>
      <c r="CA349" s="216" t="e">
        <f t="shared" si="475"/>
        <v>#VALUE!</v>
      </c>
      <c r="CB349" s="218" t="e">
        <f t="shared" si="490"/>
        <v>#VALUE!</v>
      </c>
    </row>
    <row r="350" spans="1:80" s="220" customFormat="1" ht="15.75" thickBot="1" x14ac:dyDescent="0.3">
      <c r="A350" s="251" t="s">
        <v>479</v>
      </c>
      <c r="B350" s="241" t="s">
        <v>878</v>
      </c>
      <c r="C350" s="241" t="s">
        <v>464</v>
      </c>
      <c r="D350" s="252">
        <v>1</v>
      </c>
      <c r="E350" s="252">
        <v>5</v>
      </c>
      <c r="F350" s="253"/>
      <c r="G350" s="221">
        <f>(VLOOKUP(G$4,'Tüpoloogia tabel'!$C$1:$T$51,MATCH($A350,'Tüpoloogia tabel'!$C$1:$T$1,0),FALSE))*D350</f>
        <v>110</v>
      </c>
      <c r="H350" s="221">
        <f>(VLOOKUP(H$4,'Tüpoloogia tabel'!$C$1:$T$51,MATCH($A350,'Tüpoloogia tabel'!$C$1:$T$1,0),FALSE))*D350*E350</f>
        <v>12.5</v>
      </c>
      <c r="I350" s="221">
        <f>(VLOOKUP(I$4,'Tüpoloogia tabel'!$C$1:$T$51,MATCH($A350,'Tüpoloogia tabel'!$C$1:$T$1,0),FALSE))*D350*E350</f>
        <v>27.5</v>
      </c>
      <c r="J350" s="221">
        <f>(VLOOKUP(J$4,'Tüpoloogia tabel'!$C$1:$T$51,MATCH($A350,'Tüpoloogia tabel'!$C$1:$T$1,0),FALSE))*D350*E350</f>
        <v>533</v>
      </c>
      <c r="K350" s="221">
        <f>(VLOOKUP(K$4,'Tüpoloogia tabel'!$C$1:$T$51,MATCH($A350,'Tüpoloogia tabel'!$C$1:$T$1,0),FALSE))*D350*E350</f>
        <v>405</v>
      </c>
      <c r="L350" s="246">
        <f>VLOOKUP(L$4,'Tüpoloogia tabel'!$C$1:$T$51,MATCH($A350,'Tüpoloogia tabel'!$C$1:$T$1,0),FALSE)</f>
        <v>100</v>
      </c>
      <c r="M350" s="226">
        <f>VLOOKUP(M$4,'Tüpoloogia tabel'!$C$1:$T$51,MATCH($A350,'Tüpoloogia tabel'!$C$1:$T$1,0),FALSE)</f>
        <v>0</v>
      </c>
      <c r="N350" s="226">
        <f>VLOOKUP(N$4,'Tüpoloogia tabel'!$C$1:$T$51,MATCH($A350,'Tüpoloogia tabel'!$C$1:$T$1,0),FALSE)</f>
        <v>100</v>
      </c>
      <c r="O350" s="242">
        <f>VLOOKUP(O$4,'Tüpoloogia tabel'!$C$1:$T$51,MATCH($A350,'Tüpoloogia tabel'!$C$1:$T$1,0),FALSE)</f>
        <v>0.12355212355212356</v>
      </c>
      <c r="P350" s="226">
        <f>VLOOKUP(P$4,'Tüpoloogia tabel'!$C$1:$T$51,MATCH($A350,'Tüpoloogia tabel'!$C$1:$T$1,0),FALSE)</f>
        <v>0</v>
      </c>
      <c r="Q350" s="339">
        <f t="shared" si="477"/>
        <v>2756</v>
      </c>
      <c r="R350" s="341">
        <f t="shared" si="471"/>
        <v>2411.5303474903476</v>
      </c>
      <c r="S350" s="340">
        <f t="shared" si="478"/>
        <v>110</v>
      </c>
      <c r="T350" s="341">
        <f t="shared" si="479"/>
        <v>110</v>
      </c>
      <c r="U350" s="342">
        <f t="shared" si="480"/>
        <v>3.9600000000000004</v>
      </c>
      <c r="V350" s="343">
        <f t="shared" si="481"/>
        <v>340.50965250965254</v>
      </c>
      <c r="W350" s="344" t="e">
        <f t="shared" si="444"/>
        <v>#VALUE!</v>
      </c>
      <c r="X350" s="226">
        <f>VLOOKUP(X$4,'Tüpoloogia tabel'!$C$1:$T$51,MATCH($A350,'Tüpoloogia tabel'!$C$1:$T$1,0),FALSE)</f>
        <v>330</v>
      </c>
      <c r="Y350" s="226">
        <f>VLOOKUP(Y$4,'Tüpoloogia tabel'!$C$1:$T$51,MATCH($A350,'Tüpoloogia tabel'!$C$1:$T$1,0),FALSE)</f>
        <v>80</v>
      </c>
      <c r="Z350" s="230">
        <f>VLOOKUP(Z$4,'Tüpoloogia tabel'!$C$1:$T$51,MATCH($A350,'Tüpoloogia tabel'!$C$1:$T$1,0),FALSE)</f>
        <v>131</v>
      </c>
      <c r="AA350" s="236"/>
      <c r="AB350" s="236"/>
      <c r="AC350" s="221">
        <f>VLOOKUP(AC$4,'Tüpoloogia tabel'!$C$1:$T$51,MATCH($A350,'Tüpoloogia tabel'!$C$1:$T$1,0),FALSE)</f>
        <v>5.2</v>
      </c>
      <c r="AD350" s="221">
        <f>VLOOKUP(AD$4,'Tüpoloogia tabel'!$C$1:$T$51,MATCH($A350,'Tüpoloogia tabel'!$C$1:$T$1,0),FALSE)</f>
        <v>3.2</v>
      </c>
      <c r="AE350" s="221">
        <f>VLOOKUP(AE$4,'Tüpoloogia tabel'!$C$1:$T$51,MATCH($A350,'Tüpoloogia tabel'!$C$1:$T$1,0),FALSE)</f>
        <v>2.2999999999999998</v>
      </c>
      <c r="AF350" s="221">
        <f>VLOOKUP(AF$4,'Tüpoloogia tabel'!$C$1:$T$51,MATCH($A350,'Tüpoloogia tabel'!$C$1:$T$1,0),FALSE)</f>
        <v>6.8</v>
      </c>
      <c r="AG350" s="221">
        <f>VLOOKUP(AG$4,'Tüpoloogia tabel'!$C$1:$T$51,MATCH($A350,'Tüpoloogia tabel'!$C$1:$T$1,0),FALSE)</f>
        <v>16.8</v>
      </c>
      <c r="AH350" s="221">
        <f>(VLOOKUP(AH$4,'Tüpoloogia tabel'!$C$1:$T$51,MATCH($A350,'Tüpoloogia tabel'!$C$1:$T$1,0),FALSE))*E350</f>
        <v>16</v>
      </c>
      <c r="AI350" s="221">
        <f>(VLOOKUP(AI$4,'Tüpoloogia tabel'!$C$1:$T$51,MATCH($A350,'Tüpoloogia tabel'!$C$1:$T$1,0),FALSE))*D350*E350</f>
        <v>1760</v>
      </c>
      <c r="AJ350" s="221">
        <f t="shared" si="482"/>
        <v>47.2</v>
      </c>
      <c r="AK350" s="221" t="str">
        <f>VLOOKUP(AK$4,'Tüpoloogia tabel'!$C$1:$T$51,MATCH($A350,'Tüpoloogia tabel'!$C$1:$T$1,0),FALSE)</f>
        <v>0.53</v>
      </c>
      <c r="AL350" s="221">
        <f>VLOOKUP(AL$4,'Tüpoloogia tabel'!$C$1:$T$51,MATCH($A350,'Tüpoloogia tabel'!$C$1:$T$1,0),FALSE)</f>
        <v>1.1000000000000001</v>
      </c>
      <c r="AM350" s="221">
        <f>VLOOKUP(AM$4,'Tüpoloogia tabel'!$C$1:$T$51,MATCH($A350,'Tüpoloogia tabel'!$C$1:$T$1,0),FALSE)</f>
        <v>0.7</v>
      </c>
      <c r="AN350" s="221">
        <f>VLOOKUP(AN$4,'Tüpoloogia tabel'!$C$1:$T$51,MATCH($A350,'Tüpoloogia tabel'!$C$1:$T$1,0),FALSE)</f>
        <v>0.7</v>
      </c>
      <c r="AO350" s="221">
        <f>VLOOKUP(AO$4,'Tüpoloogia tabel'!$C$1:$T$51,MATCH($A350,'Tüpoloogia tabel'!$C$1:$T$1,0),FALSE)</f>
        <v>2.06</v>
      </c>
      <c r="AP350" s="221">
        <f>VLOOKUP(AP$4,'Tüpoloogia tabel'!$C$1:$T$51,MATCH($A350,'Tüpoloogia tabel'!$C$1:$T$1,0),FALSE)</f>
        <v>2</v>
      </c>
      <c r="AQ350" s="221">
        <f>VLOOKUP(AQ$4,'Tüpoloogia tabel'!$C$1:$T$51,MATCH($A350,'Tüpoloogia tabel'!$C$1:$T$1,0),FALSE)</f>
        <v>2.9</v>
      </c>
      <c r="AR350" s="222">
        <f>VLOOKUP(AR$4,'Tüpoloogia tabel'!$C$1:$T$51,MATCH($A350,'Tüpoloogia tabel'!$C$1:$T$1,0),FALSE)</f>
        <v>0.26</v>
      </c>
      <c r="AS350" s="222">
        <f>VLOOKUP(AS$4,'Tüpoloogia tabel'!$C$1:$T$51,MATCH($A350,'Tüpoloogia tabel'!$C$1:$T$1,0),FALSE)</f>
        <v>0.49</v>
      </c>
      <c r="AT350" s="222">
        <f>VLOOKUP(AT$4,'Tüpoloogia tabel'!$C$1:$T$51,MATCH($A350,'Tüpoloogia tabel'!$C$1:$T$1,0),FALSE)</f>
        <v>0.41</v>
      </c>
      <c r="AU350" s="222">
        <f>VLOOKUP(AU$4,'Tüpoloogia tabel'!$C$1:$T$51,MATCH($A350,'Tüpoloogia tabel'!$C$1:$T$1,0),FALSE)</f>
        <v>0.15</v>
      </c>
      <c r="AV350" s="273">
        <f>VLOOKUP(AV$4,'Tüpoloogia tabel'!$C$1:$T$51,MATCH($A350,'Tüpoloogia tabel'!$C$1:$T$1,0),FALSE)</f>
        <v>0.02</v>
      </c>
      <c r="AW350" s="222">
        <f>VLOOKUP(AW$4,'Tüpoloogia tabel'!$C$1:$T$51,MATCH($A350,'Tüpoloogia tabel'!$C$1:$T$1,0),FALSE)</f>
        <v>0.01</v>
      </c>
      <c r="AX350" s="222">
        <f>VLOOKUP(AX$4,'Tüpoloogia tabel'!$C$1:$T$51,MATCH($A350,'Tüpoloogia tabel'!$C$1:$T$1,0),FALSE)</f>
        <v>0</v>
      </c>
      <c r="AY350" s="222">
        <f>VLOOKUP(AY$4,'Tüpoloogia tabel'!$C$1:$T$51,MATCH($A350,'Tüpoloogia tabel'!$C$1:$T$1,0),FALSE)</f>
        <v>0.42</v>
      </c>
      <c r="AZ350" s="222">
        <f>VLOOKUP(AZ$4,'Tüpoloogia tabel'!$C$1:$T$51,MATCH($A350,'Tüpoloogia tabel'!$C$1:$T$1,0),FALSE)</f>
        <v>6</v>
      </c>
      <c r="BA350" s="233">
        <f>VLOOKUP(BA$4,'Tüpoloogia tabel'!$C$1:$T$51,MATCH($A350,'Tüpoloogia tabel'!$C$1:$T$1,0),FALSE)</f>
        <v>0.52</v>
      </c>
      <c r="BB350" s="233">
        <f>VLOOKUP(BB$4,'Tüpoloogia tabel'!$C$1:$T$51,MATCH($A350,'Tüpoloogia tabel'!$C$1:$T$1,0),FALSE)</f>
        <v>0.2</v>
      </c>
      <c r="BC350" s="233">
        <f>VLOOKUP(BC$4,'Tüpoloogia tabel'!$C$1:$T$51,MATCH($A350,'Tüpoloogia tabel'!$C$1:$T$1,0),FALSE)</f>
        <v>0.35</v>
      </c>
      <c r="BD350" s="233">
        <f>VLOOKUP(BD$4,'Tüpoloogia tabel'!$C$1:$T$51,MATCH($A350,'Tüpoloogia tabel'!$C$1:$T$1,0),FALSE)</f>
        <v>0.7</v>
      </c>
      <c r="BE350" s="233">
        <f>VLOOKUP(BE$4,'Tüpoloogia tabel'!$C$1:$T$51,MATCH($A350,'Tüpoloogia tabel'!$C$1:$T$1,0),FALSE)</f>
        <v>0.2</v>
      </c>
      <c r="BF350" s="222">
        <f>VLOOKUP(BF$4,'Tüpoloogia tabel'!$C$1:$T$51,MATCH($A350,'Tüpoloogia tabel'!$C$1:$T$1,0),FALSE)</f>
        <v>1.8</v>
      </c>
      <c r="BG350" s="222">
        <f>VLOOKUP(BG$4,'Tüpoloogia tabel'!$C$1:$T$51,MATCH($A350,'Tüpoloogia tabel'!$C$1:$T$1,0),FALSE)</f>
        <v>2.2000000000000002</v>
      </c>
      <c r="BH350" s="222">
        <f>VLOOKUP(BH$4,'Tüpoloogia tabel'!$C$1:$T$51,MATCH($A350,'Tüpoloogia tabel'!$C$1:$T$1,0),FALSE)</f>
        <v>1.46</v>
      </c>
      <c r="BI350" s="222">
        <f>VLOOKUP(BI$4,'Tüpoloogia tabel'!$C$1:$T$51,MATCH($A350,'Tüpoloogia tabel'!$C$1:$T$1,0),FALSE)</f>
        <v>1.5793333333333333</v>
      </c>
      <c r="BJ350" s="222">
        <f>VLOOKUP(BJ$4,'Tüpoloogia tabel'!$C$1:$T$51,MATCH($A350,'Tüpoloogia tabel'!$C$1:$T$1,0),FALSE)</f>
        <v>0.8</v>
      </c>
      <c r="BK350" s="222">
        <f>VLOOKUP(BK$4,'Tüpoloogia tabel'!$C$1:$T$51,MATCH($A350,'Tüpoloogia tabel'!$C$1:$T$1,0),FALSE)</f>
        <v>2.0649999999999999</v>
      </c>
      <c r="BL350" s="223" t="e">
        <f t="shared" si="445"/>
        <v>#VALUE!</v>
      </c>
      <c r="BM350" s="220">
        <v>4</v>
      </c>
      <c r="BN350" s="220">
        <v>0</v>
      </c>
      <c r="BO350" s="220">
        <f t="shared" si="483"/>
        <v>64</v>
      </c>
      <c r="BP350" s="224">
        <f t="shared" si="484"/>
        <v>47.2</v>
      </c>
      <c r="BQ350" s="224">
        <f t="shared" ref="BQ350:BS350" si="492">BP350</f>
        <v>47.2</v>
      </c>
      <c r="BR350" s="224">
        <f t="shared" si="492"/>
        <v>47.2</v>
      </c>
      <c r="BS350" s="224">
        <f t="shared" si="492"/>
        <v>47.2</v>
      </c>
      <c r="BT350" s="224">
        <f t="shared" si="486"/>
        <v>188.8</v>
      </c>
      <c r="BU350" s="224">
        <f t="shared" si="487"/>
        <v>456</v>
      </c>
      <c r="BV350" s="224">
        <f t="shared" si="488"/>
        <v>448.82919959045955</v>
      </c>
      <c r="BW350" s="217">
        <f t="shared" si="447"/>
        <v>256.59626382799303</v>
      </c>
      <c r="BX350" s="223">
        <f t="shared" si="489"/>
        <v>0.47766666666666668</v>
      </c>
      <c r="BY350" s="223">
        <f t="shared" si="473"/>
        <v>576.06600000000003</v>
      </c>
      <c r="BZ350" s="223" t="e">
        <f t="shared" si="474"/>
        <v>#VALUE!</v>
      </c>
      <c r="CA350" s="223" t="e">
        <f t="shared" si="475"/>
        <v>#VALUE!</v>
      </c>
      <c r="CB350" s="225" t="e">
        <f t="shared" si="490"/>
        <v>#VALUE!</v>
      </c>
    </row>
    <row r="351" spans="1:80" s="219" customFormat="1" x14ac:dyDescent="0.25">
      <c r="A351" s="258" t="s">
        <v>480</v>
      </c>
      <c r="B351" s="259" t="s">
        <v>879</v>
      </c>
      <c r="C351" s="259" t="s">
        <v>464</v>
      </c>
      <c r="D351" s="260">
        <v>1</v>
      </c>
      <c r="E351" s="260">
        <v>1</v>
      </c>
      <c r="F351" s="261"/>
      <c r="G351" s="262">
        <f>(VLOOKUP(G$4,'Tüpoloogia tabel'!$C$1:$T$51,MATCH($A351,'Tüpoloogia tabel'!$C$1:$T$1,0),FALSE))*D351</f>
        <v>262</v>
      </c>
      <c r="H351" s="262">
        <f>(VLOOKUP(H$4,'Tüpoloogia tabel'!$C$1:$T$51,MATCH($A351,'Tüpoloogia tabel'!$C$1:$T$1,0),FALSE))*D351*E351</f>
        <v>3</v>
      </c>
      <c r="I351" s="262">
        <f>(VLOOKUP(I$4,'Tüpoloogia tabel'!$C$1:$T$51,MATCH($A351,'Tüpoloogia tabel'!$C$1:$T$1,0),FALSE))*D351*E351</f>
        <v>13.3</v>
      </c>
      <c r="J351" s="262">
        <f>(VLOOKUP(J$4,'Tüpoloogia tabel'!$C$1:$T$51,MATCH($A351,'Tüpoloogia tabel'!$C$1:$T$1,0),FALSE))*D351*E351</f>
        <v>247.33666666666664</v>
      </c>
      <c r="K351" s="262">
        <f>(VLOOKUP(K$4,'Tüpoloogia tabel'!$C$1:$T$51,MATCH($A351,'Tüpoloogia tabel'!$C$1:$T$1,0),FALSE))*D351*E351</f>
        <v>190.16333333333333</v>
      </c>
      <c r="L351" s="263">
        <f>VLOOKUP(L$4,'Tüpoloogia tabel'!$C$1:$T$51,MATCH($A351,'Tüpoloogia tabel'!$C$1:$T$1,0),FALSE)</f>
        <v>100</v>
      </c>
      <c r="M351" s="264">
        <f>VLOOKUP(M$4,'Tüpoloogia tabel'!$C$1:$T$51,MATCH($A351,'Tüpoloogia tabel'!$C$1:$T$1,0),FALSE)</f>
        <v>0</v>
      </c>
      <c r="N351" s="264">
        <f>VLOOKUP(N$4,'Tüpoloogia tabel'!$C$1:$T$51,MATCH($A351,'Tüpoloogia tabel'!$C$1:$T$1,0),FALSE)</f>
        <v>100</v>
      </c>
      <c r="O351" s="265">
        <f>VLOOKUP(O$4,'Tüpoloogia tabel'!$C$1:$T$51,MATCH($A351,'Tüpoloogia tabel'!$C$1:$T$1,0),FALSE)</f>
        <v>0.21585366442501691</v>
      </c>
      <c r="P351" s="264">
        <f>VLOOKUP(P$4,'Tüpoloogia tabel'!$C$1:$T$51,MATCH($A351,'Tüpoloogia tabel'!$C$1:$T$1,0),FALSE)</f>
        <v>100</v>
      </c>
      <c r="Q351" s="345">
        <f t="shared" si="477"/>
        <v>163.60000000000002</v>
      </c>
      <c r="R351" s="346">
        <f t="shared" si="471"/>
        <v>124.32634050006725</v>
      </c>
      <c r="S351" s="347">
        <f t="shared" si="478"/>
        <v>262</v>
      </c>
      <c r="T351" s="346">
        <f t="shared" si="479"/>
        <v>262</v>
      </c>
      <c r="U351" s="348">
        <f t="shared" si="480"/>
        <v>3.9600000000000004</v>
      </c>
      <c r="V351" s="349">
        <f t="shared" si="481"/>
        <v>35.313659499932768</v>
      </c>
      <c r="W351" s="350" t="e">
        <f t="shared" si="444"/>
        <v>#VALUE!</v>
      </c>
      <c r="X351" s="264">
        <f>VLOOKUP(X$4,'Tüpoloogia tabel'!$C$1:$T$51,MATCH($A351,'Tüpoloogia tabel'!$C$1:$T$1,0),FALSE)</f>
        <v>156.5</v>
      </c>
      <c r="Y351" s="264">
        <f>VLOOKUP(Y$4,'Tüpoloogia tabel'!$C$1:$T$51,MATCH($A351,'Tüpoloogia tabel'!$C$1:$T$1,0),FALSE)</f>
        <v>88</v>
      </c>
      <c r="Z351" s="268">
        <f>VLOOKUP(Z$4,'Tüpoloogia tabel'!$C$1:$T$51,MATCH($A351,'Tüpoloogia tabel'!$C$1:$T$1,0),FALSE)</f>
        <v>28</v>
      </c>
      <c r="AA351" s="269"/>
      <c r="AB351" s="269"/>
      <c r="AC351" s="262">
        <f>VLOOKUP(AC$4,'Tüpoloogia tabel'!$C$1:$T$51,MATCH($A351,'Tüpoloogia tabel'!$C$1:$T$1,0),FALSE)</f>
        <v>4.3800000000000008</v>
      </c>
      <c r="AD351" s="262">
        <f>VLOOKUP(AD$4,'Tüpoloogia tabel'!$C$1:$T$51,MATCH($A351,'Tüpoloogia tabel'!$C$1:$T$1,0),FALSE)</f>
        <v>3.2</v>
      </c>
      <c r="AE351" s="262">
        <f>VLOOKUP(AE$4,'Tüpoloogia tabel'!$C$1:$T$51,MATCH($A351,'Tüpoloogia tabel'!$C$1:$T$1,0),FALSE)</f>
        <v>2.2999999999999998</v>
      </c>
      <c r="AF351" s="262">
        <f>VLOOKUP(AF$4,'Tüpoloogia tabel'!$C$1:$T$51,MATCH($A351,'Tüpoloogia tabel'!$C$1:$T$1,0),FALSE)</f>
        <v>11.4</v>
      </c>
      <c r="AG351" s="262">
        <f>VLOOKUP(AG$4,'Tüpoloogia tabel'!$C$1:$T$51,MATCH($A351,'Tüpoloogia tabel'!$C$1:$T$1,0),FALSE)</f>
        <v>22</v>
      </c>
      <c r="AH351" s="262">
        <f>(VLOOKUP(AH$4,'Tüpoloogia tabel'!$C$1:$T$51,MATCH($A351,'Tüpoloogia tabel'!$C$1:$T$1,0),FALSE))*E351</f>
        <v>3.2</v>
      </c>
      <c r="AI351" s="262">
        <f>(VLOOKUP(AI$4,'Tüpoloogia tabel'!$C$1:$T$51,MATCH($A351,'Tüpoloogia tabel'!$C$1:$T$1,0),FALSE))*D351*E351</f>
        <v>838.40000000000009</v>
      </c>
      <c r="AJ351" s="262">
        <f t="shared" si="482"/>
        <v>66.8</v>
      </c>
      <c r="AK351" s="262" t="str">
        <f>VLOOKUP(AK$4,'Tüpoloogia tabel'!$C$1:$T$51,MATCH($A351,'Tüpoloogia tabel'!$C$1:$T$1,0),FALSE)</f>
        <v>0.53</v>
      </c>
      <c r="AL351" s="262">
        <f>VLOOKUP(AL$4,'Tüpoloogia tabel'!$C$1:$T$51,MATCH($A351,'Tüpoloogia tabel'!$C$1:$T$1,0),FALSE)</f>
        <v>1.1000000000000001</v>
      </c>
      <c r="AM351" s="262">
        <f>VLOOKUP(AM$4,'Tüpoloogia tabel'!$C$1:$T$51,MATCH($A351,'Tüpoloogia tabel'!$C$1:$T$1,0),FALSE)</f>
        <v>0.7</v>
      </c>
      <c r="AN351" s="262">
        <f>VLOOKUP(AN$4,'Tüpoloogia tabel'!$C$1:$T$51,MATCH($A351,'Tüpoloogia tabel'!$C$1:$T$1,0),FALSE)</f>
        <v>0.7</v>
      </c>
      <c r="AO351" s="262">
        <f>VLOOKUP(AO$4,'Tüpoloogia tabel'!$C$1:$T$51,MATCH($A351,'Tüpoloogia tabel'!$C$1:$T$1,0),FALSE)</f>
        <v>2.06</v>
      </c>
      <c r="AP351" s="262">
        <f>VLOOKUP(AP$4,'Tüpoloogia tabel'!$C$1:$T$51,MATCH($A351,'Tüpoloogia tabel'!$C$1:$T$1,0),FALSE)</f>
        <v>2</v>
      </c>
      <c r="AQ351" s="262">
        <f>VLOOKUP(AQ$4,'Tüpoloogia tabel'!$C$1:$T$51,MATCH($A351,'Tüpoloogia tabel'!$C$1:$T$1,0),FALSE)</f>
        <v>2.9</v>
      </c>
      <c r="AR351" s="270">
        <f>VLOOKUP(AR$4,'Tüpoloogia tabel'!$C$1:$T$51,MATCH($A351,'Tüpoloogia tabel'!$C$1:$T$1,0),FALSE)</f>
        <v>0.26</v>
      </c>
      <c r="AS351" s="270">
        <f>VLOOKUP(AS$4,'Tüpoloogia tabel'!$C$1:$T$51,MATCH($A351,'Tüpoloogia tabel'!$C$1:$T$1,0),FALSE)</f>
        <v>0.49</v>
      </c>
      <c r="AT351" s="270">
        <f>VLOOKUP(AT$4,'Tüpoloogia tabel'!$C$1:$T$51,MATCH($A351,'Tüpoloogia tabel'!$C$1:$T$1,0),FALSE)</f>
        <v>0.40500000000000003</v>
      </c>
      <c r="AU351" s="270">
        <f>VLOOKUP(AU$4,'Tüpoloogia tabel'!$C$1:$T$51,MATCH($A351,'Tüpoloogia tabel'!$C$1:$T$1,0),FALSE)</f>
        <v>0.15</v>
      </c>
      <c r="AV351" s="273">
        <f>VLOOKUP(AV$4,'Tüpoloogia tabel'!$C$1:$T$51,MATCH($A351,'Tüpoloogia tabel'!$C$1:$T$1,0),FALSE)</f>
        <v>0.02</v>
      </c>
      <c r="AW351" s="270">
        <f>VLOOKUP(AW$4,'Tüpoloogia tabel'!$C$1:$T$51,MATCH($A351,'Tüpoloogia tabel'!$C$1:$T$1,0),FALSE)</f>
        <v>0.01</v>
      </c>
      <c r="AX351" s="270">
        <f>VLOOKUP(AX$4,'Tüpoloogia tabel'!$C$1:$T$51,MATCH($A351,'Tüpoloogia tabel'!$C$1:$T$1,0),FALSE)</f>
        <v>0</v>
      </c>
      <c r="AY351" s="270">
        <f>VLOOKUP(AY$4,'Tüpoloogia tabel'!$C$1:$T$51,MATCH($A351,'Tüpoloogia tabel'!$C$1:$T$1,0),FALSE)</f>
        <v>0.42</v>
      </c>
      <c r="AZ351" s="270">
        <f>VLOOKUP(AZ$4,'Tüpoloogia tabel'!$C$1:$T$51,MATCH($A351,'Tüpoloogia tabel'!$C$1:$T$1,0),FALSE)</f>
        <v>4.8</v>
      </c>
      <c r="BA351" s="271">
        <f>VLOOKUP(BA$4,'Tüpoloogia tabel'!$C$1:$T$51,MATCH($A351,'Tüpoloogia tabel'!$C$1:$T$1,0),FALSE)</f>
        <v>0.52</v>
      </c>
      <c r="BB351" s="271">
        <f>VLOOKUP(BB$4,'Tüpoloogia tabel'!$C$1:$T$51,MATCH($A351,'Tüpoloogia tabel'!$C$1:$T$1,0),FALSE)</f>
        <v>0.2</v>
      </c>
      <c r="BC351" s="271">
        <f>VLOOKUP(BC$4,'Tüpoloogia tabel'!$C$1:$T$51,MATCH($A351,'Tüpoloogia tabel'!$C$1:$T$1,0),FALSE)</f>
        <v>0.35</v>
      </c>
      <c r="BD351" s="271">
        <f>VLOOKUP(BD$4,'Tüpoloogia tabel'!$C$1:$T$51,MATCH($A351,'Tüpoloogia tabel'!$C$1:$T$1,0),FALSE)</f>
        <v>0.7</v>
      </c>
      <c r="BE351" s="271">
        <f>VLOOKUP(BE$4,'Tüpoloogia tabel'!$C$1:$T$51,MATCH($A351,'Tüpoloogia tabel'!$C$1:$T$1,0),FALSE)</f>
        <v>0.2</v>
      </c>
      <c r="BF351" s="270">
        <f>VLOOKUP(BF$4,'Tüpoloogia tabel'!$C$1:$T$51,MATCH($A351,'Tüpoloogia tabel'!$C$1:$T$1,0),FALSE)</f>
        <v>1.8000000000000005</v>
      </c>
      <c r="BG351" s="270">
        <f>VLOOKUP(BG$4,'Tüpoloogia tabel'!$C$1:$T$51,MATCH($A351,'Tüpoloogia tabel'!$C$1:$T$1,0),FALSE)</f>
        <v>2.1999999999999997</v>
      </c>
      <c r="BH351" s="270">
        <f>VLOOKUP(BH$4,'Tüpoloogia tabel'!$C$1:$T$51,MATCH($A351,'Tüpoloogia tabel'!$C$1:$T$1,0),FALSE)</f>
        <v>1.4600000000000004</v>
      </c>
      <c r="BI351" s="270">
        <f>VLOOKUP(BI$4,'Tüpoloogia tabel'!$C$1:$T$51,MATCH($A351,'Tüpoloogia tabel'!$C$1:$T$1,0),FALSE)</f>
        <v>1.5793333333333333</v>
      </c>
      <c r="BJ351" s="270">
        <f>VLOOKUP(BJ$4,'Tüpoloogia tabel'!$C$1:$T$51,MATCH($A351,'Tüpoloogia tabel'!$C$1:$T$1,0),FALSE)</f>
        <v>0.8</v>
      </c>
      <c r="BK351" s="270">
        <f>VLOOKUP(BK$4,'Tüpoloogia tabel'!$C$1:$T$51,MATCH($A351,'Tüpoloogia tabel'!$C$1:$T$1,0),FALSE)</f>
        <v>2.0649999999999999</v>
      </c>
      <c r="BL351" s="266" t="e">
        <f t="shared" si="445"/>
        <v>#VALUE!</v>
      </c>
      <c r="BM351" s="219">
        <v>4</v>
      </c>
      <c r="BN351" s="219">
        <v>0</v>
      </c>
      <c r="BO351" s="219">
        <f t="shared" si="483"/>
        <v>12.8</v>
      </c>
      <c r="BP351" s="267">
        <f t="shared" si="484"/>
        <v>66.8</v>
      </c>
      <c r="BQ351" s="267">
        <f t="shared" ref="BQ351:BS351" si="493">BP351</f>
        <v>66.8</v>
      </c>
      <c r="BR351" s="267">
        <f t="shared" si="493"/>
        <v>66.8</v>
      </c>
      <c r="BS351" s="267">
        <f t="shared" si="493"/>
        <v>66.8</v>
      </c>
      <c r="BT351" s="267">
        <f t="shared" si="486"/>
        <v>0</v>
      </c>
      <c r="BU351" s="267">
        <f t="shared" si="487"/>
        <v>45.760000000000005</v>
      </c>
      <c r="BV351" s="267">
        <f t="shared" si="488"/>
        <v>46.54728995535757</v>
      </c>
      <c r="BW351" s="217">
        <f t="shared" si="447"/>
        <v>92.683861781250187</v>
      </c>
      <c r="BX351" s="266">
        <f t="shared" si="489"/>
        <v>3.2426666666666666E-2</v>
      </c>
      <c r="BY351" s="266">
        <f t="shared" si="473"/>
        <v>39.106559999999995</v>
      </c>
      <c r="BZ351" s="266" t="e">
        <f t="shared" si="474"/>
        <v>#VALUE!</v>
      </c>
      <c r="CA351" s="266" t="e">
        <f t="shared" si="475"/>
        <v>#VALUE!</v>
      </c>
      <c r="CB351" s="272" t="e">
        <f t="shared" si="490"/>
        <v>#VALUE!</v>
      </c>
    </row>
    <row r="352" spans="1:80" x14ac:dyDescent="0.25">
      <c r="A352" s="248" t="s">
        <v>480</v>
      </c>
      <c r="B352" s="231" t="s">
        <v>880</v>
      </c>
      <c r="C352" s="231" t="s">
        <v>464</v>
      </c>
      <c r="D352" s="249">
        <v>1</v>
      </c>
      <c r="E352" s="249">
        <v>2</v>
      </c>
      <c r="F352" s="250"/>
      <c r="G352" s="15">
        <f>(VLOOKUP(G$4,'Tüpoloogia tabel'!$C$1:$T$51,MATCH($A352,'Tüpoloogia tabel'!$C$1:$T$1,0),FALSE))*D352</f>
        <v>262</v>
      </c>
      <c r="H352" s="15">
        <f>(VLOOKUP(H$4,'Tüpoloogia tabel'!$C$1:$T$51,MATCH($A352,'Tüpoloogia tabel'!$C$1:$T$1,0),FALSE))*D352*E352</f>
        <v>6</v>
      </c>
      <c r="I352" s="15">
        <f>(VLOOKUP(I$4,'Tüpoloogia tabel'!$C$1:$T$51,MATCH($A352,'Tüpoloogia tabel'!$C$1:$T$1,0),FALSE))*D352*E352</f>
        <v>26.6</v>
      </c>
      <c r="J352" s="15">
        <f>(VLOOKUP(J$4,'Tüpoloogia tabel'!$C$1:$T$51,MATCH($A352,'Tüpoloogia tabel'!$C$1:$T$1,0),FALSE))*D352*E352</f>
        <v>494.67333333333329</v>
      </c>
      <c r="K352" s="15">
        <f>(VLOOKUP(K$4,'Tüpoloogia tabel'!$C$1:$T$51,MATCH($A352,'Tüpoloogia tabel'!$C$1:$T$1,0),FALSE))*D352*E352</f>
        <v>380.32666666666665</v>
      </c>
      <c r="L352" s="244">
        <f>VLOOKUP(L$4,'Tüpoloogia tabel'!$C$1:$T$51,MATCH($A352,'Tüpoloogia tabel'!$C$1:$T$1,0),FALSE)</f>
        <v>100</v>
      </c>
      <c r="M352" s="228">
        <f>VLOOKUP(M$4,'Tüpoloogia tabel'!$C$1:$T$51,MATCH($A352,'Tüpoloogia tabel'!$C$1:$T$1,0),FALSE)</f>
        <v>0</v>
      </c>
      <c r="N352" s="228">
        <f>VLOOKUP(N$4,'Tüpoloogia tabel'!$C$1:$T$51,MATCH($A352,'Tüpoloogia tabel'!$C$1:$T$1,0),FALSE)</f>
        <v>100</v>
      </c>
      <c r="O352" s="245">
        <f>VLOOKUP(O$4,'Tüpoloogia tabel'!$C$1:$T$51,MATCH($A352,'Tüpoloogia tabel'!$C$1:$T$1,0),FALSE)</f>
        <v>0.21585366442501691</v>
      </c>
      <c r="P352" s="228">
        <f>VLOOKUP(P$4,'Tüpoloogia tabel'!$C$1:$T$51,MATCH($A352,'Tüpoloogia tabel'!$C$1:$T$1,0),FALSE)</f>
        <v>100</v>
      </c>
      <c r="Q352" s="335">
        <f t="shared" si="477"/>
        <v>608.80000000000007</v>
      </c>
      <c r="R352" s="336">
        <f t="shared" si="471"/>
        <v>473.42828909804973</v>
      </c>
      <c r="S352" s="14">
        <f t="shared" si="478"/>
        <v>262</v>
      </c>
      <c r="T352" s="336">
        <f t="shared" si="479"/>
        <v>262</v>
      </c>
      <c r="U352" s="4">
        <f t="shared" si="480"/>
        <v>3.9600000000000004</v>
      </c>
      <c r="V352" s="337">
        <f t="shared" si="481"/>
        <v>131.4117109019503</v>
      </c>
      <c r="W352" s="338" t="e">
        <f t="shared" si="444"/>
        <v>#VALUE!</v>
      </c>
      <c r="X352" s="228">
        <f>VLOOKUP(X$4,'Tüpoloogia tabel'!$C$1:$T$51,MATCH($A352,'Tüpoloogia tabel'!$C$1:$T$1,0),FALSE)</f>
        <v>156.5</v>
      </c>
      <c r="Y352" s="228">
        <f>VLOOKUP(Y$4,'Tüpoloogia tabel'!$C$1:$T$51,MATCH($A352,'Tüpoloogia tabel'!$C$1:$T$1,0),FALSE)</f>
        <v>88</v>
      </c>
      <c r="Z352" s="229">
        <f>VLOOKUP(Z$4,'Tüpoloogia tabel'!$C$1:$T$51,MATCH($A352,'Tüpoloogia tabel'!$C$1:$T$1,0),FALSE)</f>
        <v>28</v>
      </c>
      <c r="AA352" s="235"/>
      <c r="AB352" s="235"/>
      <c r="AC352" s="15">
        <f>VLOOKUP(AC$4,'Tüpoloogia tabel'!$C$1:$T$51,MATCH($A352,'Tüpoloogia tabel'!$C$1:$T$1,0),FALSE)</f>
        <v>4.3800000000000008</v>
      </c>
      <c r="AD352" s="15">
        <f>VLOOKUP(AD$4,'Tüpoloogia tabel'!$C$1:$T$51,MATCH($A352,'Tüpoloogia tabel'!$C$1:$T$1,0),FALSE)</f>
        <v>3.2</v>
      </c>
      <c r="AE352" s="15">
        <f>VLOOKUP(AE$4,'Tüpoloogia tabel'!$C$1:$T$51,MATCH($A352,'Tüpoloogia tabel'!$C$1:$T$1,0),FALSE)</f>
        <v>2.2999999999999998</v>
      </c>
      <c r="AF352" s="15">
        <f>VLOOKUP(AF$4,'Tüpoloogia tabel'!$C$1:$T$51,MATCH($A352,'Tüpoloogia tabel'!$C$1:$T$1,0),FALSE)</f>
        <v>11.4</v>
      </c>
      <c r="AG352" s="15">
        <f>VLOOKUP(AG$4,'Tüpoloogia tabel'!$C$1:$T$51,MATCH($A352,'Tüpoloogia tabel'!$C$1:$T$1,0),FALSE)</f>
        <v>22</v>
      </c>
      <c r="AH352" s="15">
        <f>(VLOOKUP(AH$4,'Tüpoloogia tabel'!$C$1:$T$51,MATCH($A352,'Tüpoloogia tabel'!$C$1:$T$1,0),FALSE))*E352</f>
        <v>6.4</v>
      </c>
      <c r="AI352" s="15">
        <f>(VLOOKUP(AI$4,'Tüpoloogia tabel'!$C$1:$T$51,MATCH($A352,'Tüpoloogia tabel'!$C$1:$T$1,0),FALSE))*D352*E352</f>
        <v>1676.8000000000002</v>
      </c>
      <c r="AJ352" s="15">
        <f t="shared" si="482"/>
        <v>66.8</v>
      </c>
      <c r="AK352" s="15" t="str">
        <f>VLOOKUP(AK$4,'Tüpoloogia tabel'!$C$1:$T$51,MATCH($A352,'Tüpoloogia tabel'!$C$1:$T$1,0),FALSE)</f>
        <v>0.53</v>
      </c>
      <c r="AL352" s="15">
        <f>VLOOKUP(AL$4,'Tüpoloogia tabel'!$C$1:$T$51,MATCH($A352,'Tüpoloogia tabel'!$C$1:$T$1,0),FALSE)</f>
        <v>1.1000000000000001</v>
      </c>
      <c r="AM352" s="15">
        <f>VLOOKUP(AM$4,'Tüpoloogia tabel'!$C$1:$T$51,MATCH($A352,'Tüpoloogia tabel'!$C$1:$T$1,0),FALSE)</f>
        <v>0.7</v>
      </c>
      <c r="AN352" s="15">
        <f>VLOOKUP(AN$4,'Tüpoloogia tabel'!$C$1:$T$51,MATCH($A352,'Tüpoloogia tabel'!$C$1:$T$1,0),FALSE)</f>
        <v>0.7</v>
      </c>
      <c r="AO352" s="15">
        <f>VLOOKUP(AO$4,'Tüpoloogia tabel'!$C$1:$T$51,MATCH($A352,'Tüpoloogia tabel'!$C$1:$T$1,0),FALSE)</f>
        <v>2.06</v>
      </c>
      <c r="AP352" s="15">
        <f>VLOOKUP(AP$4,'Tüpoloogia tabel'!$C$1:$T$51,MATCH($A352,'Tüpoloogia tabel'!$C$1:$T$1,0),FALSE)</f>
        <v>2</v>
      </c>
      <c r="AQ352" s="15">
        <f>VLOOKUP(AQ$4,'Tüpoloogia tabel'!$C$1:$T$51,MATCH($A352,'Tüpoloogia tabel'!$C$1:$T$1,0),FALSE)</f>
        <v>2.9</v>
      </c>
      <c r="AR352" s="16">
        <f>VLOOKUP(AR$4,'Tüpoloogia tabel'!$C$1:$T$51,MATCH($A352,'Tüpoloogia tabel'!$C$1:$T$1,0),FALSE)</f>
        <v>0.26</v>
      </c>
      <c r="AS352" s="16">
        <f>VLOOKUP(AS$4,'Tüpoloogia tabel'!$C$1:$T$51,MATCH($A352,'Tüpoloogia tabel'!$C$1:$T$1,0),FALSE)</f>
        <v>0.49</v>
      </c>
      <c r="AT352" s="16">
        <f>VLOOKUP(AT$4,'Tüpoloogia tabel'!$C$1:$T$51,MATCH($A352,'Tüpoloogia tabel'!$C$1:$T$1,0),FALSE)</f>
        <v>0.40500000000000003</v>
      </c>
      <c r="AU352" s="16">
        <f>VLOOKUP(AU$4,'Tüpoloogia tabel'!$C$1:$T$51,MATCH($A352,'Tüpoloogia tabel'!$C$1:$T$1,0),FALSE)</f>
        <v>0.15</v>
      </c>
      <c r="AV352" s="273">
        <f>VLOOKUP(AV$4,'Tüpoloogia tabel'!$C$1:$T$51,MATCH($A352,'Tüpoloogia tabel'!$C$1:$T$1,0),FALSE)</f>
        <v>0.02</v>
      </c>
      <c r="AW352" s="16">
        <f>VLOOKUP(AW$4,'Tüpoloogia tabel'!$C$1:$T$51,MATCH($A352,'Tüpoloogia tabel'!$C$1:$T$1,0),FALSE)</f>
        <v>0.01</v>
      </c>
      <c r="AX352" s="16">
        <f>VLOOKUP(AX$4,'Tüpoloogia tabel'!$C$1:$T$51,MATCH($A352,'Tüpoloogia tabel'!$C$1:$T$1,0),FALSE)</f>
        <v>0</v>
      </c>
      <c r="AY352" s="16">
        <f>VLOOKUP(AY$4,'Tüpoloogia tabel'!$C$1:$T$51,MATCH($A352,'Tüpoloogia tabel'!$C$1:$T$1,0),FALSE)</f>
        <v>0.42</v>
      </c>
      <c r="AZ352" s="16">
        <f>VLOOKUP(AZ$4,'Tüpoloogia tabel'!$C$1:$T$51,MATCH($A352,'Tüpoloogia tabel'!$C$1:$T$1,0),FALSE)</f>
        <v>4.8</v>
      </c>
      <c r="BA352" s="232">
        <f>VLOOKUP(BA$4,'Tüpoloogia tabel'!$C$1:$T$51,MATCH($A352,'Tüpoloogia tabel'!$C$1:$T$1,0),FALSE)</f>
        <v>0.52</v>
      </c>
      <c r="BB352" s="232">
        <f>VLOOKUP(BB$4,'Tüpoloogia tabel'!$C$1:$T$51,MATCH($A352,'Tüpoloogia tabel'!$C$1:$T$1,0),FALSE)</f>
        <v>0.2</v>
      </c>
      <c r="BC352" s="232">
        <f>VLOOKUP(BC$4,'Tüpoloogia tabel'!$C$1:$T$51,MATCH($A352,'Tüpoloogia tabel'!$C$1:$T$1,0),FALSE)</f>
        <v>0.35</v>
      </c>
      <c r="BD352" s="232">
        <f>VLOOKUP(BD$4,'Tüpoloogia tabel'!$C$1:$T$51,MATCH($A352,'Tüpoloogia tabel'!$C$1:$T$1,0),FALSE)</f>
        <v>0.7</v>
      </c>
      <c r="BE352" s="232">
        <f>VLOOKUP(BE$4,'Tüpoloogia tabel'!$C$1:$T$51,MATCH($A352,'Tüpoloogia tabel'!$C$1:$T$1,0),FALSE)</f>
        <v>0.2</v>
      </c>
      <c r="BF352" s="16">
        <f>VLOOKUP(BF$4,'Tüpoloogia tabel'!$C$1:$T$51,MATCH($A352,'Tüpoloogia tabel'!$C$1:$T$1,0),FALSE)</f>
        <v>1.8000000000000005</v>
      </c>
      <c r="BG352" s="16">
        <f>VLOOKUP(BG$4,'Tüpoloogia tabel'!$C$1:$T$51,MATCH($A352,'Tüpoloogia tabel'!$C$1:$T$1,0),FALSE)</f>
        <v>2.1999999999999997</v>
      </c>
      <c r="BH352" s="16">
        <f>VLOOKUP(BH$4,'Tüpoloogia tabel'!$C$1:$T$51,MATCH($A352,'Tüpoloogia tabel'!$C$1:$T$1,0),FALSE)</f>
        <v>1.4600000000000004</v>
      </c>
      <c r="BI352" s="16">
        <f>VLOOKUP(BI$4,'Tüpoloogia tabel'!$C$1:$T$51,MATCH($A352,'Tüpoloogia tabel'!$C$1:$T$1,0),FALSE)</f>
        <v>1.5793333333333333</v>
      </c>
      <c r="BJ352" s="16">
        <f>VLOOKUP(BJ$4,'Tüpoloogia tabel'!$C$1:$T$51,MATCH($A352,'Tüpoloogia tabel'!$C$1:$T$1,0),FALSE)</f>
        <v>0.8</v>
      </c>
      <c r="BK352" s="16">
        <f>VLOOKUP(BK$4,'Tüpoloogia tabel'!$C$1:$T$51,MATCH($A352,'Tüpoloogia tabel'!$C$1:$T$1,0),FALSE)</f>
        <v>2.0649999999999999</v>
      </c>
      <c r="BL352" s="216" t="e">
        <f t="shared" si="445"/>
        <v>#VALUE!</v>
      </c>
      <c r="BM352" s="1">
        <v>4</v>
      </c>
      <c r="BN352" s="1">
        <v>0</v>
      </c>
      <c r="BO352" s="1">
        <f t="shared" si="483"/>
        <v>25.6</v>
      </c>
      <c r="BP352" s="217">
        <f t="shared" si="484"/>
        <v>66.8</v>
      </c>
      <c r="BQ352" s="217">
        <f t="shared" ref="BQ352:BS352" si="494">BP352</f>
        <v>66.8</v>
      </c>
      <c r="BR352" s="217">
        <f t="shared" si="494"/>
        <v>66.8</v>
      </c>
      <c r="BS352" s="217">
        <f t="shared" si="494"/>
        <v>66.8</v>
      </c>
      <c r="BT352" s="217">
        <f t="shared" si="486"/>
        <v>66.8</v>
      </c>
      <c r="BU352" s="217">
        <f t="shared" si="487"/>
        <v>176.64000000000001</v>
      </c>
      <c r="BV352" s="217">
        <f t="shared" si="488"/>
        <v>173.21509856247977</v>
      </c>
      <c r="BW352" s="217">
        <f t="shared" si="447"/>
        <v>149.8803413962415</v>
      </c>
      <c r="BX352" s="216">
        <f t="shared" si="489"/>
        <v>9.6755555555555553E-2</v>
      </c>
      <c r="BY352" s="216">
        <f t="shared" si="473"/>
        <v>116.68719999999999</v>
      </c>
      <c r="BZ352" s="216" t="e">
        <f t="shared" si="474"/>
        <v>#VALUE!</v>
      </c>
      <c r="CA352" s="216" t="e">
        <f t="shared" si="475"/>
        <v>#VALUE!</v>
      </c>
      <c r="CB352" s="218" t="e">
        <f t="shared" si="490"/>
        <v>#VALUE!</v>
      </c>
    </row>
    <row r="353" spans="1:80" x14ac:dyDescent="0.25">
      <c r="A353" s="248" t="s">
        <v>480</v>
      </c>
      <c r="B353" s="231" t="s">
        <v>881</v>
      </c>
      <c r="C353" s="231" t="s">
        <v>464</v>
      </c>
      <c r="D353" s="249">
        <v>1</v>
      </c>
      <c r="E353" s="249">
        <v>3</v>
      </c>
      <c r="F353" s="250"/>
      <c r="G353" s="15">
        <f>(VLOOKUP(G$4,'Tüpoloogia tabel'!$C$1:$T$51,MATCH($A353,'Tüpoloogia tabel'!$C$1:$T$1,0),FALSE))*D353</f>
        <v>262</v>
      </c>
      <c r="H353" s="15">
        <f>(VLOOKUP(H$4,'Tüpoloogia tabel'!$C$1:$T$51,MATCH($A353,'Tüpoloogia tabel'!$C$1:$T$1,0),FALSE))*D353*E353</f>
        <v>9</v>
      </c>
      <c r="I353" s="15">
        <f>(VLOOKUP(I$4,'Tüpoloogia tabel'!$C$1:$T$51,MATCH($A353,'Tüpoloogia tabel'!$C$1:$T$1,0),FALSE))*D353*E353</f>
        <v>39.900000000000006</v>
      </c>
      <c r="J353" s="15">
        <f>(VLOOKUP(J$4,'Tüpoloogia tabel'!$C$1:$T$51,MATCH($A353,'Tüpoloogia tabel'!$C$1:$T$1,0),FALSE))*D353*E353</f>
        <v>742.01</v>
      </c>
      <c r="K353" s="15">
        <f>(VLOOKUP(K$4,'Tüpoloogia tabel'!$C$1:$T$51,MATCH($A353,'Tüpoloogia tabel'!$C$1:$T$1,0),FALSE))*D353*E353</f>
        <v>570.49</v>
      </c>
      <c r="L353" s="244">
        <f>VLOOKUP(L$4,'Tüpoloogia tabel'!$C$1:$T$51,MATCH($A353,'Tüpoloogia tabel'!$C$1:$T$1,0),FALSE)</f>
        <v>100</v>
      </c>
      <c r="M353" s="228">
        <f>VLOOKUP(M$4,'Tüpoloogia tabel'!$C$1:$T$51,MATCH($A353,'Tüpoloogia tabel'!$C$1:$T$1,0),FALSE)</f>
        <v>0</v>
      </c>
      <c r="N353" s="228">
        <f>VLOOKUP(N$4,'Tüpoloogia tabel'!$C$1:$T$51,MATCH($A353,'Tüpoloogia tabel'!$C$1:$T$1,0),FALSE)</f>
        <v>100</v>
      </c>
      <c r="O353" s="245">
        <f>VLOOKUP(O$4,'Tüpoloogia tabel'!$C$1:$T$51,MATCH($A353,'Tüpoloogia tabel'!$C$1:$T$1,0),FALSE)</f>
        <v>0.21585366442501691</v>
      </c>
      <c r="P353" s="228">
        <f>VLOOKUP(P$4,'Tüpoloogia tabel'!$C$1:$T$51,MATCH($A353,'Tüpoloogia tabel'!$C$1:$T$1,0),FALSE)</f>
        <v>100</v>
      </c>
      <c r="Q353" s="335">
        <f t="shared" si="477"/>
        <v>1335.6000000000004</v>
      </c>
      <c r="R353" s="336">
        <f t="shared" si="471"/>
        <v>1043.3458457939478</v>
      </c>
      <c r="S353" s="14">
        <f t="shared" si="478"/>
        <v>262</v>
      </c>
      <c r="T353" s="336">
        <f t="shared" si="479"/>
        <v>262</v>
      </c>
      <c r="U353" s="4">
        <f t="shared" si="480"/>
        <v>3.9600000000000004</v>
      </c>
      <c r="V353" s="337">
        <f t="shared" si="481"/>
        <v>288.29415420605267</v>
      </c>
      <c r="W353" s="338" t="e">
        <f t="shared" si="444"/>
        <v>#VALUE!</v>
      </c>
      <c r="X353" s="228">
        <f>VLOOKUP(X$4,'Tüpoloogia tabel'!$C$1:$T$51,MATCH($A353,'Tüpoloogia tabel'!$C$1:$T$1,0),FALSE)</f>
        <v>156.5</v>
      </c>
      <c r="Y353" s="228">
        <f>VLOOKUP(Y$4,'Tüpoloogia tabel'!$C$1:$T$51,MATCH($A353,'Tüpoloogia tabel'!$C$1:$T$1,0),FALSE)</f>
        <v>88</v>
      </c>
      <c r="Z353" s="229">
        <f>VLOOKUP(Z$4,'Tüpoloogia tabel'!$C$1:$T$51,MATCH($A353,'Tüpoloogia tabel'!$C$1:$T$1,0),FALSE)</f>
        <v>28</v>
      </c>
      <c r="AA353" s="235"/>
      <c r="AB353" s="235"/>
      <c r="AC353" s="15">
        <f>VLOOKUP(AC$4,'Tüpoloogia tabel'!$C$1:$T$51,MATCH($A353,'Tüpoloogia tabel'!$C$1:$T$1,0),FALSE)</f>
        <v>4.3800000000000008</v>
      </c>
      <c r="AD353" s="15">
        <f>VLOOKUP(AD$4,'Tüpoloogia tabel'!$C$1:$T$51,MATCH($A353,'Tüpoloogia tabel'!$C$1:$T$1,0),FALSE)</f>
        <v>3.2</v>
      </c>
      <c r="AE353" s="15">
        <f>VLOOKUP(AE$4,'Tüpoloogia tabel'!$C$1:$T$51,MATCH($A353,'Tüpoloogia tabel'!$C$1:$T$1,0),FALSE)</f>
        <v>2.2999999999999998</v>
      </c>
      <c r="AF353" s="15">
        <f>VLOOKUP(AF$4,'Tüpoloogia tabel'!$C$1:$T$51,MATCH($A353,'Tüpoloogia tabel'!$C$1:$T$1,0),FALSE)</f>
        <v>11.4</v>
      </c>
      <c r="AG353" s="15">
        <f>VLOOKUP(AG$4,'Tüpoloogia tabel'!$C$1:$T$51,MATCH($A353,'Tüpoloogia tabel'!$C$1:$T$1,0),FALSE)</f>
        <v>22</v>
      </c>
      <c r="AH353" s="15">
        <f>(VLOOKUP(AH$4,'Tüpoloogia tabel'!$C$1:$T$51,MATCH($A353,'Tüpoloogia tabel'!$C$1:$T$1,0),FALSE))*E353</f>
        <v>9.6000000000000014</v>
      </c>
      <c r="AI353" s="15">
        <f>(VLOOKUP(AI$4,'Tüpoloogia tabel'!$C$1:$T$51,MATCH($A353,'Tüpoloogia tabel'!$C$1:$T$1,0),FALSE))*D353*E353</f>
        <v>2515.2000000000003</v>
      </c>
      <c r="AJ353" s="15">
        <f t="shared" si="482"/>
        <v>66.8</v>
      </c>
      <c r="AK353" s="15" t="str">
        <f>VLOOKUP(AK$4,'Tüpoloogia tabel'!$C$1:$T$51,MATCH($A353,'Tüpoloogia tabel'!$C$1:$T$1,0),FALSE)</f>
        <v>0.53</v>
      </c>
      <c r="AL353" s="15">
        <f>VLOOKUP(AL$4,'Tüpoloogia tabel'!$C$1:$T$51,MATCH($A353,'Tüpoloogia tabel'!$C$1:$T$1,0),FALSE)</f>
        <v>1.1000000000000001</v>
      </c>
      <c r="AM353" s="15">
        <f>VLOOKUP(AM$4,'Tüpoloogia tabel'!$C$1:$T$51,MATCH($A353,'Tüpoloogia tabel'!$C$1:$T$1,0),FALSE)</f>
        <v>0.7</v>
      </c>
      <c r="AN353" s="15">
        <f>VLOOKUP(AN$4,'Tüpoloogia tabel'!$C$1:$T$51,MATCH($A353,'Tüpoloogia tabel'!$C$1:$T$1,0),FALSE)</f>
        <v>0.7</v>
      </c>
      <c r="AO353" s="15">
        <f>VLOOKUP(AO$4,'Tüpoloogia tabel'!$C$1:$T$51,MATCH($A353,'Tüpoloogia tabel'!$C$1:$T$1,0),FALSE)</f>
        <v>2.06</v>
      </c>
      <c r="AP353" s="15">
        <f>VLOOKUP(AP$4,'Tüpoloogia tabel'!$C$1:$T$51,MATCH($A353,'Tüpoloogia tabel'!$C$1:$T$1,0),FALSE)</f>
        <v>2</v>
      </c>
      <c r="AQ353" s="15">
        <f>VLOOKUP(AQ$4,'Tüpoloogia tabel'!$C$1:$T$51,MATCH($A353,'Tüpoloogia tabel'!$C$1:$T$1,0),FALSE)</f>
        <v>2.9</v>
      </c>
      <c r="AR353" s="16">
        <f>VLOOKUP(AR$4,'Tüpoloogia tabel'!$C$1:$T$51,MATCH($A353,'Tüpoloogia tabel'!$C$1:$T$1,0),FALSE)</f>
        <v>0.26</v>
      </c>
      <c r="AS353" s="16">
        <f>VLOOKUP(AS$4,'Tüpoloogia tabel'!$C$1:$T$51,MATCH($A353,'Tüpoloogia tabel'!$C$1:$T$1,0),FALSE)</f>
        <v>0.49</v>
      </c>
      <c r="AT353" s="16">
        <f>VLOOKUP(AT$4,'Tüpoloogia tabel'!$C$1:$T$51,MATCH($A353,'Tüpoloogia tabel'!$C$1:$T$1,0),FALSE)</f>
        <v>0.40500000000000003</v>
      </c>
      <c r="AU353" s="16">
        <f>VLOOKUP(AU$4,'Tüpoloogia tabel'!$C$1:$T$51,MATCH($A353,'Tüpoloogia tabel'!$C$1:$T$1,0),FALSE)</f>
        <v>0.15</v>
      </c>
      <c r="AV353" s="273">
        <f>VLOOKUP(AV$4,'Tüpoloogia tabel'!$C$1:$T$51,MATCH($A353,'Tüpoloogia tabel'!$C$1:$T$1,0),FALSE)</f>
        <v>0.02</v>
      </c>
      <c r="AW353" s="16">
        <f>VLOOKUP(AW$4,'Tüpoloogia tabel'!$C$1:$T$51,MATCH($A353,'Tüpoloogia tabel'!$C$1:$T$1,0),FALSE)</f>
        <v>0.01</v>
      </c>
      <c r="AX353" s="16">
        <f>VLOOKUP(AX$4,'Tüpoloogia tabel'!$C$1:$T$51,MATCH($A353,'Tüpoloogia tabel'!$C$1:$T$1,0),FALSE)</f>
        <v>0</v>
      </c>
      <c r="AY353" s="16">
        <f>VLOOKUP(AY$4,'Tüpoloogia tabel'!$C$1:$T$51,MATCH($A353,'Tüpoloogia tabel'!$C$1:$T$1,0),FALSE)</f>
        <v>0.42</v>
      </c>
      <c r="AZ353" s="16">
        <f>VLOOKUP(AZ$4,'Tüpoloogia tabel'!$C$1:$T$51,MATCH($A353,'Tüpoloogia tabel'!$C$1:$T$1,0),FALSE)</f>
        <v>4.8</v>
      </c>
      <c r="BA353" s="232">
        <f>VLOOKUP(BA$4,'Tüpoloogia tabel'!$C$1:$T$51,MATCH($A353,'Tüpoloogia tabel'!$C$1:$T$1,0),FALSE)</f>
        <v>0.52</v>
      </c>
      <c r="BB353" s="232">
        <f>VLOOKUP(BB$4,'Tüpoloogia tabel'!$C$1:$T$51,MATCH($A353,'Tüpoloogia tabel'!$C$1:$T$1,0),FALSE)</f>
        <v>0.2</v>
      </c>
      <c r="BC353" s="232">
        <f>VLOOKUP(BC$4,'Tüpoloogia tabel'!$C$1:$T$51,MATCH($A353,'Tüpoloogia tabel'!$C$1:$T$1,0),FALSE)</f>
        <v>0.35</v>
      </c>
      <c r="BD353" s="232">
        <f>VLOOKUP(BD$4,'Tüpoloogia tabel'!$C$1:$T$51,MATCH($A353,'Tüpoloogia tabel'!$C$1:$T$1,0),FALSE)</f>
        <v>0.7</v>
      </c>
      <c r="BE353" s="232">
        <f>VLOOKUP(BE$4,'Tüpoloogia tabel'!$C$1:$T$51,MATCH($A353,'Tüpoloogia tabel'!$C$1:$T$1,0),FALSE)</f>
        <v>0.2</v>
      </c>
      <c r="BF353" s="16">
        <f>VLOOKUP(BF$4,'Tüpoloogia tabel'!$C$1:$T$51,MATCH($A353,'Tüpoloogia tabel'!$C$1:$T$1,0),FALSE)</f>
        <v>1.8000000000000005</v>
      </c>
      <c r="BG353" s="16">
        <f>VLOOKUP(BG$4,'Tüpoloogia tabel'!$C$1:$T$51,MATCH($A353,'Tüpoloogia tabel'!$C$1:$T$1,0),FALSE)</f>
        <v>2.1999999999999997</v>
      </c>
      <c r="BH353" s="16">
        <f>VLOOKUP(BH$4,'Tüpoloogia tabel'!$C$1:$T$51,MATCH($A353,'Tüpoloogia tabel'!$C$1:$T$1,0),FALSE)</f>
        <v>1.4600000000000004</v>
      </c>
      <c r="BI353" s="16">
        <f>VLOOKUP(BI$4,'Tüpoloogia tabel'!$C$1:$T$51,MATCH($A353,'Tüpoloogia tabel'!$C$1:$T$1,0),FALSE)</f>
        <v>1.5793333333333333</v>
      </c>
      <c r="BJ353" s="16">
        <f>VLOOKUP(BJ$4,'Tüpoloogia tabel'!$C$1:$T$51,MATCH($A353,'Tüpoloogia tabel'!$C$1:$T$1,0),FALSE)</f>
        <v>0.8</v>
      </c>
      <c r="BK353" s="16">
        <f>VLOOKUP(BK$4,'Tüpoloogia tabel'!$C$1:$T$51,MATCH($A353,'Tüpoloogia tabel'!$C$1:$T$1,0),FALSE)</f>
        <v>2.0649999999999999</v>
      </c>
      <c r="BL353" s="216" t="e">
        <f t="shared" si="445"/>
        <v>#VALUE!</v>
      </c>
      <c r="BM353" s="1">
        <v>4</v>
      </c>
      <c r="BN353" s="1">
        <v>0</v>
      </c>
      <c r="BO353" s="1">
        <f t="shared" si="483"/>
        <v>38.400000000000006</v>
      </c>
      <c r="BP353" s="217">
        <f t="shared" si="484"/>
        <v>66.8</v>
      </c>
      <c r="BQ353" s="217">
        <f t="shared" ref="BQ353:BS353" si="495">BP353</f>
        <v>66.8</v>
      </c>
      <c r="BR353" s="217">
        <f t="shared" si="495"/>
        <v>66.8</v>
      </c>
      <c r="BS353" s="217">
        <f t="shared" si="495"/>
        <v>66.8</v>
      </c>
      <c r="BT353" s="217">
        <f t="shared" si="486"/>
        <v>133.6</v>
      </c>
      <c r="BU353" s="217">
        <f t="shared" si="487"/>
        <v>392.6400000000001</v>
      </c>
      <c r="BV353" s="217">
        <f t="shared" si="488"/>
        <v>380.0034258213667</v>
      </c>
      <c r="BW353" s="217">
        <f t="shared" si="447"/>
        <v>240.72743884497402</v>
      </c>
      <c r="BX353" s="216">
        <f t="shared" si="489"/>
        <v>0.21301333333333336</v>
      </c>
      <c r="BY353" s="216">
        <f t="shared" si="473"/>
        <v>256.89408000000003</v>
      </c>
      <c r="BZ353" s="216" t="e">
        <f t="shared" si="474"/>
        <v>#VALUE!</v>
      </c>
      <c r="CA353" s="216" t="e">
        <f t="shared" si="475"/>
        <v>#VALUE!</v>
      </c>
      <c r="CB353" s="218" t="e">
        <f t="shared" si="490"/>
        <v>#VALUE!</v>
      </c>
    </row>
    <row r="354" spans="1:80" x14ac:dyDescent="0.25">
      <c r="A354" s="248" t="s">
        <v>480</v>
      </c>
      <c r="B354" s="231" t="s">
        <v>882</v>
      </c>
      <c r="C354" s="231" t="s">
        <v>464</v>
      </c>
      <c r="D354" s="249">
        <v>1</v>
      </c>
      <c r="E354" s="249">
        <v>4</v>
      </c>
      <c r="F354" s="250"/>
      <c r="G354" s="15">
        <f>(VLOOKUP(G$4,'Tüpoloogia tabel'!$C$1:$T$51,MATCH($A354,'Tüpoloogia tabel'!$C$1:$T$1,0),FALSE))*D354</f>
        <v>262</v>
      </c>
      <c r="H354" s="15">
        <f>(VLOOKUP(H$4,'Tüpoloogia tabel'!$C$1:$T$51,MATCH($A354,'Tüpoloogia tabel'!$C$1:$T$1,0),FALSE))*D354*E354</f>
        <v>12</v>
      </c>
      <c r="I354" s="15">
        <f>(VLOOKUP(I$4,'Tüpoloogia tabel'!$C$1:$T$51,MATCH($A354,'Tüpoloogia tabel'!$C$1:$T$1,0),FALSE))*D354*E354</f>
        <v>53.2</v>
      </c>
      <c r="J354" s="15">
        <f>(VLOOKUP(J$4,'Tüpoloogia tabel'!$C$1:$T$51,MATCH($A354,'Tüpoloogia tabel'!$C$1:$T$1,0),FALSE))*D354*E354</f>
        <v>989.34666666666658</v>
      </c>
      <c r="K354" s="15">
        <f>(VLOOKUP(K$4,'Tüpoloogia tabel'!$C$1:$T$51,MATCH($A354,'Tüpoloogia tabel'!$C$1:$T$1,0),FALSE))*D354*E354</f>
        <v>760.65333333333331</v>
      </c>
      <c r="L354" s="244">
        <f>VLOOKUP(L$4,'Tüpoloogia tabel'!$C$1:$T$51,MATCH($A354,'Tüpoloogia tabel'!$C$1:$T$1,0),FALSE)</f>
        <v>100</v>
      </c>
      <c r="M354" s="228">
        <f>VLOOKUP(M$4,'Tüpoloogia tabel'!$C$1:$T$51,MATCH($A354,'Tüpoloogia tabel'!$C$1:$T$1,0),FALSE)</f>
        <v>0</v>
      </c>
      <c r="N354" s="228">
        <f>VLOOKUP(N$4,'Tüpoloogia tabel'!$C$1:$T$51,MATCH($A354,'Tüpoloogia tabel'!$C$1:$T$1,0),FALSE)</f>
        <v>100</v>
      </c>
      <c r="O354" s="245">
        <f>VLOOKUP(O$4,'Tüpoloogia tabel'!$C$1:$T$51,MATCH($A354,'Tüpoloogia tabel'!$C$1:$T$1,0),FALSE)</f>
        <v>0.21585366442501691</v>
      </c>
      <c r="P354" s="228">
        <f>VLOOKUP(P$4,'Tüpoloogia tabel'!$C$1:$T$51,MATCH($A354,'Tüpoloogia tabel'!$C$1:$T$1,0),FALSE)</f>
        <v>100</v>
      </c>
      <c r="Q354" s="335">
        <f t="shared" si="477"/>
        <v>2344</v>
      </c>
      <c r="R354" s="336">
        <f t="shared" si="471"/>
        <v>1834.0790105877604</v>
      </c>
      <c r="S354" s="14">
        <f t="shared" si="478"/>
        <v>262</v>
      </c>
      <c r="T354" s="336">
        <f t="shared" si="479"/>
        <v>262</v>
      </c>
      <c r="U354" s="4">
        <f t="shared" si="480"/>
        <v>3.9600000000000004</v>
      </c>
      <c r="V354" s="337">
        <f t="shared" si="481"/>
        <v>505.96098941223966</v>
      </c>
      <c r="W354" s="338" t="e">
        <f t="shared" si="444"/>
        <v>#VALUE!</v>
      </c>
      <c r="X354" s="228">
        <f>VLOOKUP(X$4,'Tüpoloogia tabel'!$C$1:$T$51,MATCH($A354,'Tüpoloogia tabel'!$C$1:$T$1,0),FALSE)</f>
        <v>156.5</v>
      </c>
      <c r="Y354" s="228">
        <f>VLOOKUP(Y$4,'Tüpoloogia tabel'!$C$1:$T$51,MATCH($A354,'Tüpoloogia tabel'!$C$1:$T$1,0),FALSE)</f>
        <v>88</v>
      </c>
      <c r="Z354" s="229">
        <f>VLOOKUP(Z$4,'Tüpoloogia tabel'!$C$1:$T$51,MATCH($A354,'Tüpoloogia tabel'!$C$1:$T$1,0),FALSE)</f>
        <v>28</v>
      </c>
      <c r="AA354" s="235"/>
      <c r="AB354" s="235"/>
      <c r="AC354" s="15">
        <f>VLOOKUP(AC$4,'Tüpoloogia tabel'!$C$1:$T$51,MATCH($A354,'Tüpoloogia tabel'!$C$1:$T$1,0),FALSE)</f>
        <v>4.3800000000000008</v>
      </c>
      <c r="AD354" s="15">
        <f>VLOOKUP(AD$4,'Tüpoloogia tabel'!$C$1:$T$51,MATCH($A354,'Tüpoloogia tabel'!$C$1:$T$1,0),FALSE)</f>
        <v>3.2</v>
      </c>
      <c r="AE354" s="15">
        <f>VLOOKUP(AE$4,'Tüpoloogia tabel'!$C$1:$T$51,MATCH($A354,'Tüpoloogia tabel'!$C$1:$T$1,0),FALSE)</f>
        <v>2.2999999999999998</v>
      </c>
      <c r="AF354" s="15">
        <f>VLOOKUP(AF$4,'Tüpoloogia tabel'!$C$1:$T$51,MATCH($A354,'Tüpoloogia tabel'!$C$1:$T$1,0),FALSE)</f>
        <v>11.4</v>
      </c>
      <c r="AG354" s="15">
        <f>VLOOKUP(AG$4,'Tüpoloogia tabel'!$C$1:$T$51,MATCH($A354,'Tüpoloogia tabel'!$C$1:$T$1,0),FALSE)</f>
        <v>22</v>
      </c>
      <c r="AH354" s="15">
        <f>(VLOOKUP(AH$4,'Tüpoloogia tabel'!$C$1:$T$51,MATCH($A354,'Tüpoloogia tabel'!$C$1:$T$1,0),FALSE))*E354</f>
        <v>12.8</v>
      </c>
      <c r="AI354" s="15">
        <f>(VLOOKUP(AI$4,'Tüpoloogia tabel'!$C$1:$T$51,MATCH($A354,'Tüpoloogia tabel'!$C$1:$T$1,0),FALSE))*D354*E354</f>
        <v>3353.6000000000004</v>
      </c>
      <c r="AJ354" s="15">
        <f t="shared" si="482"/>
        <v>66.8</v>
      </c>
      <c r="AK354" s="15" t="str">
        <f>VLOOKUP(AK$4,'Tüpoloogia tabel'!$C$1:$T$51,MATCH($A354,'Tüpoloogia tabel'!$C$1:$T$1,0),FALSE)</f>
        <v>0.53</v>
      </c>
      <c r="AL354" s="15">
        <f>VLOOKUP(AL$4,'Tüpoloogia tabel'!$C$1:$T$51,MATCH($A354,'Tüpoloogia tabel'!$C$1:$T$1,0),FALSE)</f>
        <v>1.1000000000000001</v>
      </c>
      <c r="AM354" s="15">
        <f>VLOOKUP(AM$4,'Tüpoloogia tabel'!$C$1:$T$51,MATCH($A354,'Tüpoloogia tabel'!$C$1:$T$1,0),FALSE)</f>
        <v>0.7</v>
      </c>
      <c r="AN354" s="15">
        <f>VLOOKUP(AN$4,'Tüpoloogia tabel'!$C$1:$T$51,MATCH($A354,'Tüpoloogia tabel'!$C$1:$T$1,0),FALSE)</f>
        <v>0.7</v>
      </c>
      <c r="AO354" s="15">
        <f>VLOOKUP(AO$4,'Tüpoloogia tabel'!$C$1:$T$51,MATCH($A354,'Tüpoloogia tabel'!$C$1:$T$1,0),FALSE)</f>
        <v>2.06</v>
      </c>
      <c r="AP354" s="15">
        <f>VLOOKUP(AP$4,'Tüpoloogia tabel'!$C$1:$T$51,MATCH($A354,'Tüpoloogia tabel'!$C$1:$T$1,0),FALSE)</f>
        <v>2</v>
      </c>
      <c r="AQ354" s="15">
        <f>VLOOKUP(AQ$4,'Tüpoloogia tabel'!$C$1:$T$51,MATCH($A354,'Tüpoloogia tabel'!$C$1:$T$1,0),FALSE)</f>
        <v>2.9</v>
      </c>
      <c r="AR354" s="16">
        <f>VLOOKUP(AR$4,'Tüpoloogia tabel'!$C$1:$T$51,MATCH($A354,'Tüpoloogia tabel'!$C$1:$T$1,0),FALSE)</f>
        <v>0.26</v>
      </c>
      <c r="AS354" s="16">
        <f>VLOOKUP(AS$4,'Tüpoloogia tabel'!$C$1:$T$51,MATCH($A354,'Tüpoloogia tabel'!$C$1:$T$1,0),FALSE)</f>
        <v>0.49</v>
      </c>
      <c r="AT354" s="16">
        <f>VLOOKUP(AT$4,'Tüpoloogia tabel'!$C$1:$T$51,MATCH($A354,'Tüpoloogia tabel'!$C$1:$T$1,0),FALSE)</f>
        <v>0.40500000000000003</v>
      </c>
      <c r="AU354" s="16">
        <f>VLOOKUP(AU$4,'Tüpoloogia tabel'!$C$1:$T$51,MATCH($A354,'Tüpoloogia tabel'!$C$1:$T$1,0),FALSE)</f>
        <v>0.15</v>
      </c>
      <c r="AV354" s="273">
        <f>VLOOKUP(AV$4,'Tüpoloogia tabel'!$C$1:$T$51,MATCH($A354,'Tüpoloogia tabel'!$C$1:$T$1,0),FALSE)</f>
        <v>0.02</v>
      </c>
      <c r="AW354" s="16">
        <f>VLOOKUP(AW$4,'Tüpoloogia tabel'!$C$1:$T$51,MATCH($A354,'Tüpoloogia tabel'!$C$1:$T$1,0),FALSE)</f>
        <v>0.01</v>
      </c>
      <c r="AX354" s="16">
        <f>VLOOKUP(AX$4,'Tüpoloogia tabel'!$C$1:$T$51,MATCH($A354,'Tüpoloogia tabel'!$C$1:$T$1,0),FALSE)</f>
        <v>0</v>
      </c>
      <c r="AY354" s="16">
        <f>VLOOKUP(AY$4,'Tüpoloogia tabel'!$C$1:$T$51,MATCH($A354,'Tüpoloogia tabel'!$C$1:$T$1,0),FALSE)</f>
        <v>0.42</v>
      </c>
      <c r="AZ354" s="16">
        <f>VLOOKUP(AZ$4,'Tüpoloogia tabel'!$C$1:$T$51,MATCH($A354,'Tüpoloogia tabel'!$C$1:$T$1,0),FALSE)</f>
        <v>4.8</v>
      </c>
      <c r="BA354" s="232">
        <f>VLOOKUP(BA$4,'Tüpoloogia tabel'!$C$1:$T$51,MATCH($A354,'Tüpoloogia tabel'!$C$1:$T$1,0),FALSE)</f>
        <v>0.52</v>
      </c>
      <c r="BB354" s="232">
        <f>VLOOKUP(BB$4,'Tüpoloogia tabel'!$C$1:$T$51,MATCH($A354,'Tüpoloogia tabel'!$C$1:$T$1,0),FALSE)</f>
        <v>0.2</v>
      </c>
      <c r="BC354" s="232">
        <f>VLOOKUP(BC$4,'Tüpoloogia tabel'!$C$1:$T$51,MATCH($A354,'Tüpoloogia tabel'!$C$1:$T$1,0),FALSE)</f>
        <v>0.35</v>
      </c>
      <c r="BD354" s="232">
        <f>VLOOKUP(BD$4,'Tüpoloogia tabel'!$C$1:$T$51,MATCH($A354,'Tüpoloogia tabel'!$C$1:$T$1,0),FALSE)</f>
        <v>0.7</v>
      </c>
      <c r="BE354" s="232">
        <f>VLOOKUP(BE$4,'Tüpoloogia tabel'!$C$1:$T$51,MATCH($A354,'Tüpoloogia tabel'!$C$1:$T$1,0),FALSE)</f>
        <v>0.2</v>
      </c>
      <c r="BF354" s="16">
        <f>VLOOKUP(BF$4,'Tüpoloogia tabel'!$C$1:$T$51,MATCH($A354,'Tüpoloogia tabel'!$C$1:$T$1,0),FALSE)</f>
        <v>1.8000000000000005</v>
      </c>
      <c r="BG354" s="16">
        <f>VLOOKUP(BG$4,'Tüpoloogia tabel'!$C$1:$T$51,MATCH($A354,'Tüpoloogia tabel'!$C$1:$T$1,0),FALSE)</f>
        <v>2.1999999999999997</v>
      </c>
      <c r="BH354" s="16">
        <f>VLOOKUP(BH$4,'Tüpoloogia tabel'!$C$1:$T$51,MATCH($A354,'Tüpoloogia tabel'!$C$1:$T$1,0),FALSE)</f>
        <v>1.4600000000000004</v>
      </c>
      <c r="BI354" s="16">
        <f>VLOOKUP(BI$4,'Tüpoloogia tabel'!$C$1:$T$51,MATCH($A354,'Tüpoloogia tabel'!$C$1:$T$1,0),FALSE)</f>
        <v>1.5793333333333333</v>
      </c>
      <c r="BJ354" s="16">
        <f>VLOOKUP(BJ$4,'Tüpoloogia tabel'!$C$1:$T$51,MATCH($A354,'Tüpoloogia tabel'!$C$1:$T$1,0),FALSE)</f>
        <v>0.8</v>
      </c>
      <c r="BK354" s="16">
        <f>VLOOKUP(BK$4,'Tüpoloogia tabel'!$C$1:$T$51,MATCH($A354,'Tüpoloogia tabel'!$C$1:$T$1,0),FALSE)</f>
        <v>2.0649999999999999</v>
      </c>
      <c r="BL354" s="216" t="e">
        <f t="shared" si="445"/>
        <v>#VALUE!</v>
      </c>
      <c r="BM354" s="1">
        <v>4</v>
      </c>
      <c r="BN354" s="1">
        <v>0</v>
      </c>
      <c r="BO354" s="1">
        <f t="shared" si="483"/>
        <v>51.2</v>
      </c>
      <c r="BP354" s="217">
        <f t="shared" si="484"/>
        <v>66.8</v>
      </c>
      <c r="BQ354" s="217">
        <f t="shared" ref="BQ354:BS354" si="496">BP354</f>
        <v>66.8</v>
      </c>
      <c r="BR354" s="217">
        <f t="shared" si="496"/>
        <v>66.8</v>
      </c>
      <c r="BS354" s="217">
        <f t="shared" si="496"/>
        <v>66.8</v>
      </c>
      <c r="BT354" s="217">
        <f t="shared" si="486"/>
        <v>200.39999999999998</v>
      </c>
      <c r="BU354" s="217">
        <f t="shared" si="487"/>
        <v>693.7600000000001</v>
      </c>
      <c r="BV354" s="217">
        <f t="shared" si="488"/>
        <v>666.91227173201798</v>
      </c>
      <c r="BW354" s="217">
        <f t="shared" si="447"/>
        <v>365.22515412744758</v>
      </c>
      <c r="BX354" s="216">
        <f t="shared" si="489"/>
        <v>0.34746666666666665</v>
      </c>
      <c r="BY354" s="216">
        <f t="shared" si="473"/>
        <v>419.04479999999995</v>
      </c>
      <c r="BZ354" s="216" t="e">
        <f t="shared" si="474"/>
        <v>#VALUE!</v>
      </c>
      <c r="CA354" s="216" t="e">
        <f t="shared" si="475"/>
        <v>#VALUE!</v>
      </c>
      <c r="CB354" s="218" t="e">
        <f t="shared" si="490"/>
        <v>#VALUE!</v>
      </c>
    </row>
    <row r="355" spans="1:80" s="220" customFormat="1" ht="15.75" thickBot="1" x14ac:dyDescent="0.3">
      <c r="A355" s="251" t="s">
        <v>480</v>
      </c>
      <c r="B355" s="241" t="s">
        <v>883</v>
      </c>
      <c r="C355" s="241" t="s">
        <v>464</v>
      </c>
      <c r="D355" s="252">
        <v>1</v>
      </c>
      <c r="E355" s="252">
        <v>5</v>
      </c>
      <c r="F355" s="253"/>
      <c r="G355" s="221">
        <f>(VLOOKUP(G$4,'Tüpoloogia tabel'!$C$1:$T$51,MATCH($A355,'Tüpoloogia tabel'!$C$1:$T$1,0),FALSE))*D355</f>
        <v>262</v>
      </c>
      <c r="H355" s="221">
        <f>(VLOOKUP(H$4,'Tüpoloogia tabel'!$C$1:$T$51,MATCH($A355,'Tüpoloogia tabel'!$C$1:$T$1,0),FALSE))*D355*E355</f>
        <v>15</v>
      </c>
      <c r="I355" s="221">
        <f>(VLOOKUP(I$4,'Tüpoloogia tabel'!$C$1:$T$51,MATCH($A355,'Tüpoloogia tabel'!$C$1:$T$1,0),FALSE))*D355*E355</f>
        <v>66.5</v>
      </c>
      <c r="J355" s="221">
        <f>(VLOOKUP(J$4,'Tüpoloogia tabel'!$C$1:$T$51,MATCH($A355,'Tüpoloogia tabel'!$C$1:$T$1,0),FALSE))*D355*E355</f>
        <v>1236.6833333333332</v>
      </c>
      <c r="K355" s="221">
        <f>(VLOOKUP(K$4,'Tüpoloogia tabel'!$C$1:$T$51,MATCH($A355,'Tüpoloogia tabel'!$C$1:$T$1,0),FALSE))*D355*E355</f>
        <v>950.81666666666661</v>
      </c>
      <c r="L355" s="246">
        <f>VLOOKUP(L$4,'Tüpoloogia tabel'!$C$1:$T$51,MATCH($A355,'Tüpoloogia tabel'!$C$1:$T$1,0),FALSE)</f>
        <v>100</v>
      </c>
      <c r="M355" s="226">
        <f>VLOOKUP(M$4,'Tüpoloogia tabel'!$C$1:$T$51,MATCH($A355,'Tüpoloogia tabel'!$C$1:$T$1,0),FALSE)</f>
        <v>0</v>
      </c>
      <c r="N355" s="226">
        <f>VLOOKUP(N$4,'Tüpoloogia tabel'!$C$1:$T$51,MATCH($A355,'Tüpoloogia tabel'!$C$1:$T$1,0),FALSE)</f>
        <v>100</v>
      </c>
      <c r="O355" s="242">
        <f>VLOOKUP(O$4,'Tüpoloogia tabel'!$C$1:$T$51,MATCH($A355,'Tüpoloogia tabel'!$C$1:$T$1,0),FALSE)</f>
        <v>0.21585366442501691</v>
      </c>
      <c r="P355" s="226">
        <f>VLOOKUP(P$4,'Tüpoloogia tabel'!$C$1:$T$51,MATCH($A355,'Tüpoloogia tabel'!$C$1:$T$1,0),FALSE)</f>
        <v>100</v>
      </c>
      <c r="Q355" s="339">
        <f t="shared" si="477"/>
        <v>3634</v>
      </c>
      <c r="R355" s="341">
        <f t="shared" si="471"/>
        <v>2845.6277834794882</v>
      </c>
      <c r="S355" s="340">
        <f t="shared" si="478"/>
        <v>262</v>
      </c>
      <c r="T355" s="341">
        <f t="shared" si="479"/>
        <v>262</v>
      </c>
      <c r="U355" s="342">
        <f t="shared" si="480"/>
        <v>3.9600000000000004</v>
      </c>
      <c r="V355" s="343">
        <f t="shared" si="481"/>
        <v>784.41221652051149</v>
      </c>
      <c r="W355" s="344" t="e">
        <f t="shared" si="444"/>
        <v>#VALUE!</v>
      </c>
      <c r="X355" s="226">
        <f>VLOOKUP(X$4,'Tüpoloogia tabel'!$C$1:$T$51,MATCH($A355,'Tüpoloogia tabel'!$C$1:$T$1,0),FALSE)</f>
        <v>156.5</v>
      </c>
      <c r="Y355" s="226">
        <f>VLOOKUP(Y$4,'Tüpoloogia tabel'!$C$1:$T$51,MATCH($A355,'Tüpoloogia tabel'!$C$1:$T$1,0),FALSE)</f>
        <v>88</v>
      </c>
      <c r="Z355" s="230">
        <f>VLOOKUP(Z$4,'Tüpoloogia tabel'!$C$1:$T$51,MATCH($A355,'Tüpoloogia tabel'!$C$1:$T$1,0),FALSE)</f>
        <v>28</v>
      </c>
      <c r="AA355" s="236"/>
      <c r="AB355" s="236"/>
      <c r="AC355" s="221">
        <f>VLOOKUP(AC$4,'Tüpoloogia tabel'!$C$1:$T$51,MATCH($A355,'Tüpoloogia tabel'!$C$1:$T$1,0),FALSE)</f>
        <v>4.3800000000000008</v>
      </c>
      <c r="AD355" s="221">
        <f>VLOOKUP(AD$4,'Tüpoloogia tabel'!$C$1:$T$51,MATCH($A355,'Tüpoloogia tabel'!$C$1:$T$1,0),FALSE)</f>
        <v>3.2</v>
      </c>
      <c r="AE355" s="221">
        <f>VLOOKUP(AE$4,'Tüpoloogia tabel'!$C$1:$T$51,MATCH($A355,'Tüpoloogia tabel'!$C$1:$T$1,0),FALSE)</f>
        <v>2.2999999999999998</v>
      </c>
      <c r="AF355" s="221">
        <f>VLOOKUP(AF$4,'Tüpoloogia tabel'!$C$1:$T$51,MATCH($A355,'Tüpoloogia tabel'!$C$1:$T$1,0),FALSE)</f>
        <v>11.4</v>
      </c>
      <c r="AG355" s="221">
        <f>VLOOKUP(AG$4,'Tüpoloogia tabel'!$C$1:$T$51,MATCH($A355,'Tüpoloogia tabel'!$C$1:$T$1,0),FALSE)</f>
        <v>22</v>
      </c>
      <c r="AH355" s="221">
        <f>(VLOOKUP(AH$4,'Tüpoloogia tabel'!$C$1:$T$51,MATCH($A355,'Tüpoloogia tabel'!$C$1:$T$1,0),FALSE))*E355</f>
        <v>16</v>
      </c>
      <c r="AI355" s="221">
        <f>(VLOOKUP(AI$4,'Tüpoloogia tabel'!$C$1:$T$51,MATCH($A355,'Tüpoloogia tabel'!$C$1:$T$1,0),FALSE))*D355*E355</f>
        <v>4192</v>
      </c>
      <c r="AJ355" s="221">
        <f t="shared" si="482"/>
        <v>66.8</v>
      </c>
      <c r="AK355" s="221" t="str">
        <f>VLOOKUP(AK$4,'Tüpoloogia tabel'!$C$1:$T$51,MATCH($A355,'Tüpoloogia tabel'!$C$1:$T$1,0),FALSE)</f>
        <v>0.53</v>
      </c>
      <c r="AL355" s="221">
        <f>VLOOKUP(AL$4,'Tüpoloogia tabel'!$C$1:$T$51,MATCH($A355,'Tüpoloogia tabel'!$C$1:$T$1,0),FALSE)</f>
        <v>1.1000000000000001</v>
      </c>
      <c r="AM355" s="221">
        <f>VLOOKUP(AM$4,'Tüpoloogia tabel'!$C$1:$T$51,MATCH($A355,'Tüpoloogia tabel'!$C$1:$T$1,0),FALSE)</f>
        <v>0.7</v>
      </c>
      <c r="AN355" s="221">
        <f>VLOOKUP(AN$4,'Tüpoloogia tabel'!$C$1:$T$51,MATCH($A355,'Tüpoloogia tabel'!$C$1:$T$1,0),FALSE)</f>
        <v>0.7</v>
      </c>
      <c r="AO355" s="221">
        <f>VLOOKUP(AO$4,'Tüpoloogia tabel'!$C$1:$T$51,MATCH($A355,'Tüpoloogia tabel'!$C$1:$T$1,0),FALSE)</f>
        <v>2.06</v>
      </c>
      <c r="AP355" s="221">
        <f>VLOOKUP(AP$4,'Tüpoloogia tabel'!$C$1:$T$51,MATCH($A355,'Tüpoloogia tabel'!$C$1:$T$1,0),FALSE)</f>
        <v>2</v>
      </c>
      <c r="AQ355" s="221">
        <f>VLOOKUP(AQ$4,'Tüpoloogia tabel'!$C$1:$T$51,MATCH($A355,'Tüpoloogia tabel'!$C$1:$T$1,0),FALSE)</f>
        <v>2.9</v>
      </c>
      <c r="AR355" s="222">
        <f>VLOOKUP(AR$4,'Tüpoloogia tabel'!$C$1:$T$51,MATCH($A355,'Tüpoloogia tabel'!$C$1:$T$1,0),FALSE)</f>
        <v>0.26</v>
      </c>
      <c r="AS355" s="222">
        <f>VLOOKUP(AS$4,'Tüpoloogia tabel'!$C$1:$T$51,MATCH($A355,'Tüpoloogia tabel'!$C$1:$T$1,0),FALSE)</f>
        <v>0.49</v>
      </c>
      <c r="AT355" s="222">
        <f>VLOOKUP(AT$4,'Tüpoloogia tabel'!$C$1:$T$51,MATCH($A355,'Tüpoloogia tabel'!$C$1:$T$1,0),FALSE)</f>
        <v>0.40500000000000003</v>
      </c>
      <c r="AU355" s="222">
        <f>VLOOKUP(AU$4,'Tüpoloogia tabel'!$C$1:$T$51,MATCH($A355,'Tüpoloogia tabel'!$C$1:$T$1,0),FALSE)</f>
        <v>0.15</v>
      </c>
      <c r="AV355" s="273">
        <f>VLOOKUP(AV$4,'Tüpoloogia tabel'!$C$1:$T$51,MATCH($A355,'Tüpoloogia tabel'!$C$1:$T$1,0),FALSE)</f>
        <v>0.02</v>
      </c>
      <c r="AW355" s="222">
        <f>VLOOKUP(AW$4,'Tüpoloogia tabel'!$C$1:$T$51,MATCH($A355,'Tüpoloogia tabel'!$C$1:$T$1,0),FALSE)</f>
        <v>0.01</v>
      </c>
      <c r="AX355" s="222">
        <f>VLOOKUP(AX$4,'Tüpoloogia tabel'!$C$1:$T$51,MATCH($A355,'Tüpoloogia tabel'!$C$1:$T$1,0),FALSE)</f>
        <v>0</v>
      </c>
      <c r="AY355" s="222">
        <f>VLOOKUP(AY$4,'Tüpoloogia tabel'!$C$1:$T$51,MATCH($A355,'Tüpoloogia tabel'!$C$1:$T$1,0),FALSE)</f>
        <v>0.42</v>
      </c>
      <c r="AZ355" s="222">
        <f>VLOOKUP(AZ$4,'Tüpoloogia tabel'!$C$1:$T$51,MATCH($A355,'Tüpoloogia tabel'!$C$1:$T$1,0),FALSE)</f>
        <v>4.8</v>
      </c>
      <c r="BA355" s="233">
        <f>VLOOKUP(BA$4,'Tüpoloogia tabel'!$C$1:$T$51,MATCH($A355,'Tüpoloogia tabel'!$C$1:$T$1,0),FALSE)</f>
        <v>0.52</v>
      </c>
      <c r="BB355" s="233">
        <f>VLOOKUP(BB$4,'Tüpoloogia tabel'!$C$1:$T$51,MATCH($A355,'Tüpoloogia tabel'!$C$1:$T$1,0),FALSE)</f>
        <v>0.2</v>
      </c>
      <c r="BC355" s="233">
        <f>VLOOKUP(BC$4,'Tüpoloogia tabel'!$C$1:$T$51,MATCH($A355,'Tüpoloogia tabel'!$C$1:$T$1,0),FALSE)</f>
        <v>0.35</v>
      </c>
      <c r="BD355" s="233">
        <f>VLOOKUP(BD$4,'Tüpoloogia tabel'!$C$1:$T$51,MATCH($A355,'Tüpoloogia tabel'!$C$1:$T$1,0),FALSE)</f>
        <v>0.7</v>
      </c>
      <c r="BE355" s="233">
        <f>VLOOKUP(BE$4,'Tüpoloogia tabel'!$C$1:$T$51,MATCH($A355,'Tüpoloogia tabel'!$C$1:$T$1,0),FALSE)</f>
        <v>0.2</v>
      </c>
      <c r="BF355" s="222">
        <f>VLOOKUP(BF$4,'Tüpoloogia tabel'!$C$1:$T$51,MATCH($A355,'Tüpoloogia tabel'!$C$1:$T$1,0),FALSE)</f>
        <v>1.8000000000000005</v>
      </c>
      <c r="BG355" s="222">
        <f>VLOOKUP(BG$4,'Tüpoloogia tabel'!$C$1:$T$51,MATCH($A355,'Tüpoloogia tabel'!$C$1:$T$1,0),FALSE)</f>
        <v>2.1999999999999997</v>
      </c>
      <c r="BH355" s="222">
        <f>VLOOKUP(BH$4,'Tüpoloogia tabel'!$C$1:$T$51,MATCH($A355,'Tüpoloogia tabel'!$C$1:$T$1,0),FALSE)</f>
        <v>1.4600000000000004</v>
      </c>
      <c r="BI355" s="222">
        <f>VLOOKUP(BI$4,'Tüpoloogia tabel'!$C$1:$T$51,MATCH($A355,'Tüpoloogia tabel'!$C$1:$T$1,0),FALSE)</f>
        <v>1.5793333333333333</v>
      </c>
      <c r="BJ355" s="222">
        <f>VLOOKUP(BJ$4,'Tüpoloogia tabel'!$C$1:$T$51,MATCH($A355,'Tüpoloogia tabel'!$C$1:$T$1,0),FALSE)</f>
        <v>0.8</v>
      </c>
      <c r="BK355" s="222">
        <f>VLOOKUP(BK$4,'Tüpoloogia tabel'!$C$1:$T$51,MATCH($A355,'Tüpoloogia tabel'!$C$1:$T$1,0),FALSE)</f>
        <v>2.0649999999999999</v>
      </c>
      <c r="BL355" s="223" t="e">
        <f t="shared" si="445"/>
        <v>#VALUE!</v>
      </c>
      <c r="BM355" s="220">
        <v>4</v>
      </c>
      <c r="BN355" s="220">
        <v>0</v>
      </c>
      <c r="BO355" s="220">
        <f t="shared" si="483"/>
        <v>64</v>
      </c>
      <c r="BP355" s="224">
        <f t="shared" si="484"/>
        <v>66.8</v>
      </c>
      <c r="BQ355" s="224">
        <f t="shared" ref="BQ355:BS355" si="497">BP355</f>
        <v>66.8</v>
      </c>
      <c r="BR355" s="224">
        <f t="shared" si="497"/>
        <v>66.8</v>
      </c>
      <c r="BS355" s="224">
        <f t="shared" si="497"/>
        <v>66.8</v>
      </c>
      <c r="BT355" s="224">
        <f t="shared" si="486"/>
        <v>267.2</v>
      </c>
      <c r="BU355" s="224">
        <f t="shared" si="487"/>
        <v>1080</v>
      </c>
      <c r="BV355" s="224">
        <f t="shared" si="488"/>
        <v>1033.9416362944341</v>
      </c>
      <c r="BW355" s="217">
        <f t="shared" si="447"/>
        <v>523.37348724366234</v>
      </c>
      <c r="BX355" s="223">
        <f t="shared" si="489"/>
        <v>0.51946666666666663</v>
      </c>
      <c r="BY355" s="223">
        <f t="shared" si="473"/>
        <v>626.47679999999991</v>
      </c>
      <c r="BZ355" s="223" t="e">
        <f t="shared" si="474"/>
        <v>#VALUE!</v>
      </c>
      <c r="CA355" s="223" t="e">
        <f t="shared" si="475"/>
        <v>#VALUE!</v>
      </c>
      <c r="CB355" s="225" t="e">
        <f t="shared" si="490"/>
        <v>#VALUE!</v>
      </c>
    </row>
    <row r="356" spans="1:80" s="219" customFormat="1" x14ac:dyDescent="0.25">
      <c r="A356" s="258" t="s">
        <v>481</v>
      </c>
      <c r="B356" s="259" t="s">
        <v>884</v>
      </c>
      <c r="C356" s="259" t="s">
        <v>464</v>
      </c>
      <c r="D356" s="260">
        <v>1</v>
      </c>
      <c r="E356" s="260">
        <v>1</v>
      </c>
      <c r="F356" s="261"/>
      <c r="G356" s="262">
        <f>(VLOOKUP(G$4,'Tüpoloogia tabel'!$C$1:$T$51,MATCH($A356,'Tüpoloogia tabel'!$C$1:$T$1,0),FALSE))*D356</f>
        <v>296.32</v>
      </c>
      <c r="H356" s="262">
        <f>(VLOOKUP(H$4,'Tüpoloogia tabel'!$C$1:$T$51,MATCH($A356,'Tüpoloogia tabel'!$C$1:$T$1,0),FALSE))*D356*E356</f>
        <v>3.9333333333333327</v>
      </c>
      <c r="I356" s="262">
        <f>(VLOOKUP(I$4,'Tüpoloogia tabel'!$C$1:$T$51,MATCH($A356,'Tüpoloogia tabel'!$C$1:$T$1,0),FALSE))*D356*E356</f>
        <v>12.733333333333333</v>
      </c>
      <c r="J356" s="262">
        <f>(VLOOKUP(J$4,'Tüpoloogia tabel'!$C$1:$T$51,MATCH($A356,'Tüpoloogia tabel'!$C$1:$T$1,0),FALSE))*D356*E356</f>
        <v>248.34666666666666</v>
      </c>
      <c r="K356" s="262">
        <f>(VLOOKUP(K$4,'Tüpoloogia tabel'!$C$1:$T$51,MATCH($A356,'Tüpoloogia tabel'!$C$1:$T$1,0),FALSE))*D356*E356</f>
        <v>206.88000000000002</v>
      </c>
      <c r="L356" s="263">
        <f>VLOOKUP(L$4,'Tüpoloogia tabel'!$C$1:$T$51,MATCH($A356,'Tüpoloogia tabel'!$C$1:$T$1,0),FALSE)</f>
        <v>80</v>
      </c>
      <c r="M356" s="264">
        <f>VLOOKUP(M$4,'Tüpoloogia tabel'!$C$1:$T$51,MATCH($A356,'Tüpoloogia tabel'!$C$1:$T$1,0),FALSE)</f>
        <v>0</v>
      </c>
      <c r="N356" s="264">
        <f>VLOOKUP(N$4,'Tüpoloogia tabel'!$C$1:$T$51,MATCH($A356,'Tüpoloogia tabel'!$C$1:$T$1,0),FALSE)</f>
        <v>80</v>
      </c>
      <c r="O356" s="265">
        <f>VLOOKUP(O$4,'Tüpoloogia tabel'!$C$1:$T$51,MATCH($A356,'Tüpoloogia tabel'!$C$1:$T$1,0),FALSE)</f>
        <v>0.19575062198459364</v>
      </c>
      <c r="P356" s="264">
        <f>VLOOKUP(P$4,'Tüpoloogia tabel'!$C$1:$T$51,MATCH($A356,'Tüpoloogia tabel'!$C$1:$T$1,0),FALSE)</f>
        <v>100</v>
      </c>
      <c r="Q356" s="345">
        <f t="shared" si="477"/>
        <v>136.6</v>
      </c>
      <c r="R356" s="346">
        <f t="shared" si="471"/>
        <v>105.90046503690449</v>
      </c>
      <c r="S356" s="347">
        <f t="shared" si="478"/>
        <v>296.32</v>
      </c>
      <c r="T356" s="346">
        <f t="shared" si="479"/>
        <v>296.32</v>
      </c>
      <c r="U356" s="348">
        <f t="shared" si="480"/>
        <v>3.9600000000000004</v>
      </c>
      <c r="V356" s="349">
        <f t="shared" si="481"/>
        <v>26.73953496309549</v>
      </c>
      <c r="W356" s="350">
        <f t="shared" si="444"/>
        <v>3.9417100318502305</v>
      </c>
      <c r="X356" s="264">
        <f>VLOOKUP(X$4,'Tüpoloogia tabel'!$C$1:$T$51,MATCH($A356,'Tüpoloogia tabel'!$C$1:$T$1,0),FALSE)</f>
        <v>230.6</v>
      </c>
      <c r="Y356" s="264">
        <f>VLOOKUP(Y$4,'Tüpoloogia tabel'!$C$1:$T$51,MATCH($A356,'Tüpoloogia tabel'!$C$1:$T$1,0),FALSE)</f>
        <v>158</v>
      </c>
      <c r="Z356" s="268">
        <f>VLOOKUP(Z$4,'Tüpoloogia tabel'!$C$1:$T$51,MATCH($A356,'Tüpoloogia tabel'!$C$1:$T$1,0),FALSE)</f>
        <v>43.6</v>
      </c>
      <c r="AA356" s="269"/>
      <c r="AB356" s="269"/>
      <c r="AC356" s="262">
        <f>VLOOKUP(AC$4,'Tüpoloogia tabel'!$C$1:$T$51,MATCH($A356,'Tüpoloogia tabel'!$C$1:$T$1,0),FALSE)</f>
        <v>4.123333333333334</v>
      </c>
      <c r="AD356" s="262">
        <f>VLOOKUP(AD$4,'Tüpoloogia tabel'!$C$1:$T$51,MATCH($A356,'Tüpoloogia tabel'!$C$1:$T$1,0),FALSE)</f>
        <v>2.5</v>
      </c>
      <c r="AE356" s="262">
        <f>VLOOKUP(AE$4,'Tüpoloogia tabel'!$C$1:$T$51,MATCH($A356,'Tüpoloogia tabel'!$C$1:$T$1,0),FALSE)</f>
        <v>2.2999999999999998</v>
      </c>
      <c r="AF356" s="262">
        <f>VLOOKUP(AF$4,'Tüpoloogia tabel'!$C$1:$T$51,MATCH($A356,'Tüpoloogia tabel'!$C$1:$T$1,0),FALSE)</f>
        <v>14.2</v>
      </c>
      <c r="AG356" s="262">
        <f>VLOOKUP(AG$4,'Tüpoloogia tabel'!$C$1:$T$51,MATCH($A356,'Tüpoloogia tabel'!$C$1:$T$1,0),FALSE)</f>
        <v>21.64</v>
      </c>
      <c r="AH356" s="262">
        <f>(VLOOKUP(AH$4,'Tüpoloogia tabel'!$C$1:$T$51,MATCH($A356,'Tüpoloogia tabel'!$C$1:$T$1,0),FALSE))*E356</f>
        <v>2.5</v>
      </c>
      <c r="AI356" s="262">
        <f>(VLOOKUP(AI$4,'Tüpoloogia tabel'!$C$1:$T$51,MATCH($A356,'Tüpoloogia tabel'!$C$1:$T$1,0),FALSE))*D356*E356</f>
        <v>740.8</v>
      </c>
      <c r="AJ356" s="262">
        <f t="shared" si="482"/>
        <v>71.680000000000007</v>
      </c>
      <c r="AK356" s="262">
        <f>VLOOKUP(AK$4,'Tüpoloogia tabel'!$C$1:$T$51,MATCH($A356,'Tüpoloogia tabel'!$C$1:$T$1,0),FALSE)</f>
        <v>1.2</v>
      </c>
      <c r="AL356" s="262">
        <f>VLOOKUP(AL$4,'Tüpoloogia tabel'!$C$1:$T$51,MATCH($A356,'Tüpoloogia tabel'!$C$1:$T$1,0),FALSE)</f>
        <v>1</v>
      </c>
      <c r="AM356" s="262">
        <f>VLOOKUP(AM$4,'Tüpoloogia tabel'!$C$1:$T$51,MATCH($A356,'Tüpoloogia tabel'!$C$1:$T$1,0),FALSE)</f>
        <v>0.7</v>
      </c>
      <c r="AN356" s="262">
        <f>VLOOKUP(AN$4,'Tüpoloogia tabel'!$C$1:$T$51,MATCH($A356,'Tüpoloogia tabel'!$C$1:$T$1,0),FALSE)</f>
        <v>0.7</v>
      </c>
      <c r="AO356" s="262">
        <f>VLOOKUP(AO$4,'Tüpoloogia tabel'!$C$1:$T$51,MATCH($A356,'Tüpoloogia tabel'!$C$1:$T$1,0),FALSE)</f>
        <v>2.44</v>
      </c>
      <c r="AP356" s="262">
        <f>VLOOKUP(AP$4,'Tüpoloogia tabel'!$C$1:$T$51,MATCH($A356,'Tüpoloogia tabel'!$C$1:$T$1,0),FALSE)</f>
        <v>2</v>
      </c>
      <c r="AQ356" s="262">
        <f>VLOOKUP(AQ$4,'Tüpoloogia tabel'!$C$1:$T$51,MATCH($A356,'Tüpoloogia tabel'!$C$1:$T$1,0),FALSE)</f>
        <v>2.9</v>
      </c>
      <c r="AR356" s="270">
        <f>VLOOKUP(AR$4,'Tüpoloogia tabel'!$C$1:$T$51,MATCH($A356,'Tüpoloogia tabel'!$C$1:$T$1,0),FALSE)</f>
        <v>0.26</v>
      </c>
      <c r="AS356" s="270">
        <f>VLOOKUP(AS$4,'Tüpoloogia tabel'!$C$1:$T$51,MATCH($A356,'Tüpoloogia tabel'!$C$1:$T$1,0),FALSE)</f>
        <v>0.49</v>
      </c>
      <c r="AT356" s="270">
        <f>VLOOKUP(AT$4,'Tüpoloogia tabel'!$C$1:$T$51,MATCH($A356,'Tüpoloogia tabel'!$C$1:$T$1,0),FALSE)</f>
        <v>0.40500000000000003</v>
      </c>
      <c r="AU356" s="270">
        <f>VLOOKUP(AU$4,'Tüpoloogia tabel'!$C$1:$T$51,MATCH($A356,'Tüpoloogia tabel'!$C$1:$T$1,0),FALSE)</f>
        <v>0.15</v>
      </c>
      <c r="AV356" s="273">
        <f>VLOOKUP(AV$4,'Tüpoloogia tabel'!$C$1:$T$51,MATCH($A356,'Tüpoloogia tabel'!$C$1:$T$1,0),FALSE)</f>
        <v>0.02</v>
      </c>
      <c r="AW356" s="270">
        <f>VLOOKUP(AW$4,'Tüpoloogia tabel'!$C$1:$T$51,MATCH($A356,'Tüpoloogia tabel'!$C$1:$T$1,0),FALSE)</f>
        <v>0.01</v>
      </c>
      <c r="AX356" s="270">
        <f>VLOOKUP(AX$4,'Tüpoloogia tabel'!$C$1:$T$51,MATCH($A356,'Tüpoloogia tabel'!$C$1:$T$1,0),FALSE)</f>
        <v>0</v>
      </c>
      <c r="AY356" s="270">
        <f>VLOOKUP(AY$4,'Tüpoloogia tabel'!$C$1:$T$51,MATCH($A356,'Tüpoloogia tabel'!$C$1:$T$1,0),FALSE)</f>
        <v>0.42</v>
      </c>
      <c r="AZ356" s="270">
        <f>VLOOKUP(AZ$4,'Tüpoloogia tabel'!$C$1:$T$51,MATCH($A356,'Tüpoloogia tabel'!$C$1:$T$1,0),FALSE)</f>
        <v>4.7</v>
      </c>
      <c r="BA356" s="271">
        <f>VLOOKUP(BA$4,'Tüpoloogia tabel'!$C$1:$T$51,MATCH($A356,'Tüpoloogia tabel'!$C$1:$T$1,0),FALSE)</f>
        <v>0.43</v>
      </c>
      <c r="BB356" s="271">
        <f>VLOOKUP(BB$4,'Tüpoloogia tabel'!$C$1:$T$51,MATCH($A356,'Tüpoloogia tabel'!$C$1:$T$1,0),FALSE)</f>
        <v>0.37</v>
      </c>
      <c r="BC356" s="271">
        <f>VLOOKUP(BC$4,'Tüpoloogia tabel'!$C$1:$T$51,MATCH($A356,'Tüpoloogia tabel'!$C$1:$T$1,0),FALSE)</f>
        <v>0.35</v>
      </c>
      <c r="BD356" s="271">
        <f>VLOOKUP(BD$4,'Tüpoloogia tabel'!$C$1:$T$51,MATCH($A356,'Tüpoloogia tabel'!$C$1:$T$1,0),FALSE)</f>
        <v>0.5</v>
      </c>
      <c r="BE356" s="271">
        <f>VLOOKUP(BE$4,'Tüpoloogia tabel'!$C$1:$T$51,MATCH($A356,'Tüpoloogia tabel'!$C$1:$T$1,0),FALSE)</f>
        <v>0.3</v>
      </c>
      <c r="BF356" s="270">
        <f>VLOOKUP(BF$4,'Tüpoloogia tabel'!$C$1:$T$51,MATCH($A356,'Tüpoloogia tabel'!$C$1:$T$1,0),FALSE)</f>
        <v>1.8</v>
      </c>
      <c r="BG356" s="270">
        <f>VLOOKUP(BG$4,'Tüpoloogia tabel'!$C$1:$T$51,MATCH($A356,'Tüpoloogia tabel'!$C$1:$T$1,0),FALSE)</f>
        <v>2.2000000000000002</v>
      </c>
      <c r="BH356" s="270">
        <f>VLOOKUP(BH$4,'Tüpoloogia tabel'!$C$1:$T$51,MATCH($A356,'Tüpoloogia tabel'!$C$1:$T$1,0),FALSE)</f>
        <v>1.46</v>
      </c>
      <c r="BI356" s="270">
        <f>VLOOKUP(BI$4,'Tüpoloogia tabel'!$C$1:$T$51,MATCH($A356,'Tüpoloogia tabel'!$C$1:$T$1,0),FALSE)</f>
        <v>1.5793333333333333</v>
      </c>
      <c r="BJ356" s="270">
        <f>VLOOKUP(BJ$4,'Tüpoloogia tabel'!$C$1:$T$51,MATCH($A356,'Tüpoloogia tabel'!$C$1:$T$1,0),FALSE)</f>
        <v>0.8</v>
      </c>
      <c r="BK356" s="270">
        <f>VLOOKUP(BK$4,'Tüpoloogia tabel'!$C$1:$T$51,MATCH($A356,'Tüpoloogia tabel'!$C$1:$T$1,0),FALSE)</f>
        <v>2.0649999999999999</v>
      </c>
      <c r="BL356" s="266">
        <f t="shared" si="445"/>
        <v>684.20176748154756</v>
      </c>
      <c r="BM356" s="219">
        <v>4</v>
      </c>
      <c r="BN356" s="219">
        <v>0</v>
      </c>
      <c r="BO356" s="219">
        <f t="shared" si="483"/>
        <v>10</v>
      </c>
      <c r="BP356" s="267">
        <f t="shared" si="484"/>
        <v>71.680000000000007</v>
      </c>
      <c r="BQ356" s="267">
        <f t="shared" ref="BQ356:BS356" si="498">BP356</f>
        <v>71.680000000000007</v>
      </c>
      <c r="BR356" s="267">
        <f t="shared" si="498"/>
        <v>71.680000000000007</v>
      </c>
      <c r="BS356" s="267">
        <f t="shared" si="498"/>
        <v>71.680000000000007</v>
      </c>
      <c r="BT356" s="267">
        <f t="shared" si="486"/>
        <v>0</v>
      </c>
      <c r="BU356" s="267">
        <f t="shared" si="487"/>
        <v>34.333333333333329</v>
      </c>
      <c r="BV356" s="267">
        <f t="shared" si="488"/>
        <v>35.245650120203415</v>
      </c>
      <c r="BW356" s="217">
        <f t="shared" si="447"/>
        <v>92.308773050485428</v>
      </c>
      <c r="BX356" s="266">
        <f t="shared" si="489"/>
        <v>3.2297206349206353E-2</v>
      </c>
      <c r="BY356" s="266">
        <f t="shared" si="473"/>
        <v>38.950430857142862</v>
      </c>
      <c r="BZ356" s="266">
        <f t="shared" si="474"/>
        <v>815.46097138917582</v>
      </c>
      <c r="CA356" s="266">
        <f t="shared" si="475"/>
        <v>723.15219833869037</v>
      </c>
      <c r="CB356" s="272">
        <f t="shared" si="490"/>
        <v>3.4955152665249916</v>
      </c>
    </row>
    <row r="357" spans="1:80" x14ac:dyDescent="0.25">
      <c r="A357" s="248" t="s">
        <v>481</v>
      </c>
      <c r="B357" s="231" t="s">
        <v>885</v>
      </c>
      <c r="C357" s="231" t="s">
        <v>464</v>
      </c>
      <c r="D357" s="249">
        <v>1</v>
      </c>
      <c r="E357" s="249">
        <v>2</v>
      </c>
      <c r="F357" s="250"/>
      <c r="G357" s="15">
        <f>(VLOOKUP(G$4,'Tüpoloogia tabel'!$C$1:$T$51,MATCH($A357,'Tüpoloogia tabel'!$C$1:$T$1,0),FALSE))*D357</f>
        <v>296.32</v>
      </c>
      <c r="H357" s="15">
        <f>(VLOOKUP(H$4,'Tüpoloogia tabel'!$C$1:$T$51,MATCH($A357,'Tüpoloogia tabel'!$C$1:$T$1,0),FALSE))*D357*E357</f>
        <v>7.8666666666666654</v>
      </c>
      <c r="I357" s="15">
        <f>(VLOOKUP(I$4,'Tüpoloogia tabel'!$C$1:$T$51,MATCH($A357,'Tüpoloogia tabel'!$C$1:$T$1,0),FALSE))*D357*E357</f>
        <v>25.466666666666665</v>
      </c>
      <c r="J357" s="15">
        <f>(VLOOKUP(J$4,'Tüpoloogia tabel'!$C$1:$T$51,MATCH($A357,'Tüpoloogia tabel'!$C$1:$T$1,0),FALSE))*D357*E357</f>
        <v>496.69333333333333</v>
      </c>
      <c r="K357" s="15">
        <f>(VLOOKUP(K$4,'Tüpoloogia tabel'!$C$1:$T$51,MATCH($A357,'Tüpoloogia tabel'!$C$1:$T$1,0),FALSE))*D357*E357</f>
        <v>413.76000000000005</v>
      </c>
      <c r="L357" s="244">
        <f>VLOOKUP(L$4,'Tüpoloogia tabel'!$C$1:$T$51,MATCH($A357,'Tüpoloogia tabel'!$C$1:$T$1,0),FALSE)</f>
        <v>80</v>
      </c>
      <c r="M357" s="228">
        <f>VLOOKUP(M$4,'Tüpoloogia tabel'!$C$1:$T$51,MATCH($A357,'Tüpoloogia tabel'!$C$1:$T$1,0),FALSE)</f>
        <v>0</v>
      </c>
      <c r="N357" s="228">
        <f>VLOOKUP(N$4,'Tüpoloogia tabel'!$C$1:$T$51,MATCH($A357,'Tüpoloogia tabel'!$C$1:$T$1,0),FALSE)</f>
        <v>80</v>
      </c>
      <c r="O357" s="245">
        <f>VLOOKUP(O$4,'Tüpoloogia tabel'!$C$1:$T$51,MATCH($A357,'Tüpoloogia tabel'!$C$1:$T$1,0),FALSE)</f>
        <v>0.19575062198459364</v>
      </c>
      <c r="P357" s="228">
        <f>VLOOKUP(P$4,'Tüpoloogia tabel'!$C$1:$T$51,MATCH($A357,'Tüpoloogia tabel'!$C$1:$T$1,0),FALSE)</f>
        <v>100</v>
      </c>
      <c r="Q357" s="335">
        <f t="shared" si="477"/>
        <v>489.6</v>
      </c>
      <c r="R357" s="336">
        <f t="shared" si="471"/>
        <v>389.80049547634297</v>
      </c>
      <c r="S357" s="14">
        <f t="shared" si="478"/>
        <v>296.32</v>
      </c>
      <c r="T357" s="336">
        <f t="shared" si="479"/>
        <v>296.32</v>
      </c>
      <c r="U357" s="4">
        <f t="shared" si="480"/>
        <v>3.9600000000000004</v>
      </c>
      <c r="V357" s="337">
        <f t="shared" si="481"/>
        <v>95.839504523657055</v>
      </c>
      <c r="W357" s="338">
        <f t="shared" si="444"/>
        <v>3.333697679931455</v>
      </c>
      <c r="X357" s="228">
        <f>VLOOKUP(X$4,'Tüpoloogia tabel'!$C$1:$T$51,MATCH($A357,'Tüpoloogia tabel'!$C$1:$T$1,0),FALSE)</f>
        <v>230.6</v>
      </c>
      <c r="Y357" s="228">
        <f>VLOOKUP(Y$4,'Tüpoloogia tabel'!$C$1:$T$51,MATCH($A357,'Tüpoloogia tabel'!$C$1:$T$1,0),FALSE)</f>
        <v>158</v>
      </c>
      <c r="Z357" s="229">
        <f>VLOOKUP(Z$4,'Tüpoloogia tabel'!$C$1:$T$51,MATCH($A357,'Tüpoloogia tabel'!$C$1:$T$1,0),FALSE)</f>
        <v>43.6</v>
      </c>
      <c r="AA357" s="235"/>
      <c r="AB357" s="235"/>
      <c r="AC357" s="15">
        <f>VLOOKUP(AC$4,'Tüpoloogia tabel'!$C$1:$T$51,MATCH($A357,'Tüpoloogia tabel'!$C$1:$T$1,0),FALSE)</f>
        <v>4.123333333333334</v>
      </c>
      <c r="AD357" s="15">
        <f>VLOOKUP(AD$4,'Tüpoloogia tabel'!$C$1:$T$51,MATCH($A357,'Tüpoloogia tabel'!$C$1:$T$1,0),FALSE)</f>
        <v>2.5</v>
      </c>
      <c r="AE357" s="15">
        <f>VLOOKUP(AE$4,'Tüpoloogia tabel'!$C$1:$T$51,MATCH($A357,'Tüpoloogia tabel'!$C$1:$T$1,0),FALSE)</f>
        <v>2.2999999999999998</v>
      </c>
      <c r="AF357" s="15">
        <f>VLOOKUP(AF$4,'Tüpoloogia tabel'!$C$1:$T$51,MATCH($A357,'Tüpoloogia tabel'!$C$1:$T$1,0),FALSE)</f>
        <v>14.2</v>
      </c>
      <c r="AG357" s="15">
        <f>VLOOKUP(AG$4,'Tüpoloogia tabel'!$C$1:$T$51,MATCH($A357,'Tüpoloogia tabel'!$C$1:$T$1,0),FALSE)</f>
        <v>21.64</v>
      </c>
      <c r="AH357" s="15">
        <f>(VLOOKUP(AH$4,'Tüpoloogia tabel'!$C$1:$T$51,MATCH($A357,'Tüpoloogia tabel'!$C$1:$T$1,0),FALSE))*E357</f>
        <v>5</v>
      </c>
      <c r="AI357" s="15">
        <f>(VLOOKUP(AI$4,'Tüpoloogia tabel'!$C$1:$T$51,MATCH($A357,'Tüpoloogia tabel'!$C$1:$T$1,0),FALSE))*D357*E357</f>
        <v>1481.6</v>
      </c>
      <c r="AJ357" s="15">
        <f t="shared" si="482"/>
        <v>71.680000000000007</v>
      </c>
      <c r="AK357" s="15">
        <f>VLOOKUP(AK$4,'Tüpoloogia tabel'!$C$1:$T$51,MATCH($A357,'Tüpoloogia tabel'!$C$1:$T$1,0),FALSE)</f>
        <v>1.2</v>
      </c>
      <c r="AL357" s="15">
        <f>VLOOKUP(AL$4,'Tüpoloogia tabel'!$C$1:$T$51,MATCH($A357,'Tüpoloogia tabel'!$C$1:$T$1,0),FALSE)</f>
        <v>1</v>
      </c>
      <c r="AM357" s="15">
        <f>VLOOKUP(AM$4,'Tüpoloogia tabel'!$C$1:$T$51,MATCH($A357,'Tüpoloogia tabel'!$C$1:$T$1,0),FALSE)</f>
        <v>0.7</v>
      </c>
      <c r="AN357" s="15">
        <f>VLOOKUP(AN$4,'Tüpoloogia tabel'!$C$1:$T$51,MATCH($A357,'Tüpoloogia tabel'!$C$1:$T$1,0),FALSE)</f>
        <v>0.7</v>
      </c>
      <c r="AO357" s="15">
        <f>VLOOKUP(AO$4,'Tüpoloogia tabel'!$C$1:$T$51,MATCH($A357,'Tüpoloogia tabel'!$C$1:$T$1,0),FALSE)</f>
        <v>2.44</v>
      </c>
      <c r="AP357" s="15">
        <f>VLOOKUP(AP$4,'Tüpoloogia tabel'!$C$1:$T$51,MATCH($A357,'Tüpoloogia tabel'!$C$1:$T$1,0),FALSE)</f>
        <v>2</v>
      </c>
      <c r="AQ357" s="15">
        <f>VLOOKUP(AQ$4,'Tüpoloogia tabel'!$C$1:$T$51,MATCH($A357,'Tüpoloogia tabel'!$C$1:$T$1,0),FALSE)</f>
        <v>2.9</v>
      </c>
      <c r="AR357" s="16">
        <f>VLOOKUP(AR$4,'Tüpoloogia tabel'!$C$1:$T$51,MATCH($A357,'Tüpoloogia tabel'!$C$1:$T$1,0),FALSE)</f>
        <v>0.26</v>
      </c>
      <c r="AS357" s="16">
        <f>VLOOKUP(AS$4,'Tüpoloogia tabel'!$C$1:$T$51,MATCH($A357,'Tüpoloogia tabel'!$C$1:$T$1,0),FALSE)</f>
        <v>0.49</v>
      </c>
      <c r="AT357" s="16">
        <f>VLOOKUP(AT$4,'Tüpoloogia tabel'!$C$1:$T$51,MATCH($A357,'Tüpoloogia tabel'!$C$1:$T$1,0),FALSE)</f>
        <v>0.40500000000000003</v>
      </c>
      <c r="AU357" s="16">
        <f>VLOOKUP(AU$4,'Tüpoloogia tabel'!$C$1:$T$51,MATCH($A357,'Tüpoloogia tabel'!$C$1:$T$1,0),FALSE)</f>
        <v>0.15</v>
      </c>
      <c r="AV357" s="273">
        <f>VLOOKUP(AV$4,'Tüpoloogia tabel'!$C$1:$T$51,MATCH($A357,'Tüpoloogia tabel'!$C$1:$T$1,0),FALSE)</f>
        <v>0.02</v>
      </c>
      <c r="AW357" s="16">
        <f>VLOOKUP(AW$4,'Tüpoloogia tabel'!$C$1:$T$51,MATCH($A357,'Tüpoloogia tabel'!$C$1:$T$1,0),FALSE)</f>
        <v>0.01</v>
      </c>
      <c r="AX357" s="16">
        <f>VLOOKUP(AX$4,'Tüpoloogia tabel'!$C$1:$T$51,MATCH($A357,'Tüpoloogia tabel'!$C$1:$T$1,0),FALSE)</f>
        <v>0</v>
      </c>
      <c r="AY357" s="16">
        <f>VLOOKUP(AY$4,'Tüpoloogia tabel'!$C$1:$T$51,MATCH($A357,'Tüpoloogia tabel'!$C$1:$T$1,0),FALSE)</f>
        <v>0.42</v>
      </c>
      <c r="AZ357" s="16">
        <f>VLOOKUP(AZ$4,'Tüpoloogia tabel'!$C$1:$T$51,MATCH($A357,'Tüpoloogia tabel'!$C$1:$T$1,0),FALSE)</f>
        <v>4.7</v>
      </c>
      <c r="BA357" s="232">
        <f>VLOOKUP(BA$4,'Tüpoloogia tabel'!$C$1:$T$51,MATCH($A357,'Tüpoloogia tabel'!$C$1:$T$1,0),FALSE)</f>
        <v>0.43</v>
      </c>
      <c r="BB357" s="232">
        <f>VLOOKUP(BB$4,'Tüpoloogia tabel'!$C$1:$T$51,MATCH($A357,'Tüpoloogia tabel'!$C$1:$T$1,0),FALSE)</f>
        <v>0.37</v>
      </c>
      <c r="BC357" s="232">
        <f>VLOOKUP(BC$4,'Tüpoloogia tabel'!$C$1:$T$51,MATCH($A357,'Tüpoloogia tabel'!$C$1:$T$1,0),FALSE)</f>
        <v>0.35</v>
      </c>
      <c r="BD357" s="232">
        <f>VLOOKUP(BD$4,'Tüpoloogia tabel'!$C$1:$T$51,MATCH($A357,'Tüpoloogia tabel'!$C$1:$T$1,0),FALSE)</f>
        <v>0.5</v>
      </c>
      <c r="BE357" s="232">
        <f>VLOOKUP(BE$4,'Tüpoloogia tabel'!$C$1:$T$51,MATCH($A357,'Tüpoloogia tabel'!$C$1:$T$1,0),FALSE)</f>
        <v>0.3</v>
      </c>
      <c r="BF357" s="16">
        <f>VLOOKUP(BF$4,'Tüpoloogia tabel'!$C$1:$T$51,MATCH($A357,'Tüpoloogia tabel'!$C$1:$T$1,0),FALSE)</f>
        <v>1.8</v>
      </c>
      <c r="BG357" s="16">
        <f>VLOOKUP(BG$4,'Tüpoloogia tabel'!$C$1:$T$51,MATCH($A357,'Tüpoloogia tabel'!$C$1:$T$1,0),FALSE)</f>
        <v>2.2000000000000002</v>
      </c>
      <c r="BH357" s="16">
        <f>VLOOKUP(BH$4,'Tüpoloogia tabel'!$C$1:$T$51,MATCH($A357,'Tüpoloogia tabel'!$C$1:$T$1,0),FALSE)</f>
        <v>1.46</v>
      </c>
      <c r="BI357" s="16">
        <f>VLOOKUP(BI$4,'Tüpoloogia tabel'!$C$1:$T$51,MATCH($A357,'Tüpoloogia tabel'!$C$1:$T$1,0),FALSE)</f>
        <v>1.5793333333333333</v>
      </c>
      <c r="BJ357" s="16">
        <f>VLOOKUP(BJ$4,'Tüpoloogia tabel'!$C$1:$T$51,MATCH($A357,'Tüpoloogia tabel'!$C$1:$T$1,0),FALSE)</f>
        <v>0.8</v>
      </c>
      <c r="BK357" s="16">
        <f>VLOOKUP(BK$4,'Tüpoloogia tabel'!$C$1:$T$51,MATCH($A357,'Tüpoloogia tabel'!$C$1:$T$1,0),FALSE)</f>
        <v>2.0649999999999999</v>
      </c>
      <c r="BL357" s="216">
        <f t="shared" si="445"/>
        <v>1142.3517522618286</v>
      </c>
      <c r="BM357" s="1">
        <v>4</v>
      </c>
      <c r="BN357" s="1">
        <v>0</v>
      </c>
      <c r="BO357" s="1">
        <f t="shared" si="483"/>
        <v>20</v>
      </c>
      <c r="BP357" s="217">
        <f t="shared" si="484"/>
        <v>71.680000000000007</v>
      </c>
      <c r="BQ357" s="217">
        <f t="shared" ref="BQ357:BS357" si="499">BP357</f>
        <v>71.680000000000007</v>
      </c>
      <c r="BR357" s="217">
        <f t="shared" si="499"/>
        <v>71.680000000000007</v>
      </c>
      <c r="BS357" s="217">
        <f t="shared" si="499"/>
        <v>71.680000000000007</v>
      </c>
      <c r="BT357" s="217">
        <f t="shared" si="486"/>
        <v>71.680000000000007</v>
      </c>
      <c r="BU357" s="217">
        <f t="shared" si="487"/>
        <v>132.33333333333331</v>
      </c>
      <c r="BV357" s="217">
        <f t="shared" si="488"/>
        <v>126.32701536494578</v>
      </c>
      <c r="BW357" s="217">
        <f t="shared" si="447"/>
        <v>133.87974645327725</v>
      </c>
      <c r="BX357" s="216">
        <f t="shared" si="489"/>
        <v>8.5505185185185184E-2</v>
      </c>
      <c r="BY357" s="216">
        <f t="shared" si="473"/>
        <v>103.11925333333333</v>
      </c>
      <c r="BZ357" s="216">
        <f t="shared" si="474"/>
        <v>1379.3507520484391</v>
      </c>
      <c r="CA357" s="216">
        <f t="shared" si="475"/>
        <v>1245.4710055951618</v>
      </c>
      <c r="CB357" s="218">
        <f t="shared" si="490"/>
        <v>3.0101290738475486</v>
      </c>
    </row>
    <row r="358" spans="1:80" x14ac:dyDescent="0.25">
      <c r="A358" s="248" t="s">
        <v>481</v>
      </c>
      <c r="B358" s="231" t="s">
        <v>886</v>
      </c>
      <c r="C358" s="231" t="s">
        <v>464</v>
      </c>
      <c r="D358" s="249">
        <v>1</v>
      </c>
      <c r="E358" s="249">
        <v>3</v>
      </c>
      <c r="F358" s="250"/>
      <c r="G358" s="15">
        <f>(VLOOKUP(G$4,'Tüpoloogia tabel'!$C$1:$T$51,MATCH($A358,'Tüpoloogia tabel'!$C$1:$T$1,0),FALSE))*D358</f>
        <v>296.32</v>
      </c>
      <c r="H358" s="15">
        <f>(VLOOKUP(H$4,'Tüpoloogia tabel'!$C$1:$T$51,MATCH($A358,'Tüpoloogia tabel'!$C$1:$T$1,0),FALSE))*D358*E358</f>
        <v>11.799999999999997</v>
      </c>
      <c r="I358" s="15">
        <f>(VLOOKUP(I$4,'Tüpoloogia tabel'!$C$1:$T$51,MATCH($A358,'Tüpoloogia tabel'!$C$1:$T$1,0),FALSE))*D358*E358</f>
        <v>38.199999999999996</v>
      </c>
      <c r="J358" s="15">
        <f>(VLOOKUP(J$4,'Tüpoloogia tabel'!$C$1:$T$51,MATCH($A358,'Tüpoloogia tabel'!$C$1:$T$1,0),FALSE))*D358*E358</f>
        <v>745.04</v>
      </c>
      <c r="K358" s="15">
        <f>(VLOOKUP(K$4,'Tüpoloogia tabel'!$C$1:$T$51,MATCH($A358,'Tüpoloogia tabel'!$C$1:$T$1,0),FALSE))*D358*E358</f>
        <v>620.6400000000001</v>
      </c>
      <c r="L358" s="244">
        <f>VLOOKUP(L$4,'Tüpoloogia tabel'!$C$1:$T$51,MATCH($A358,'Tüpoloogia tabel'!$C$1:$T$1,0),FALSE)</f>
        <v>80</v>
      </c>
      <c r="M358" s="228">
        <f>VLOOKUP(M$4,'Tüpoloogia tabel'!$C$1:$T$51,MATCH($A358,'Tüpoloogia tabel'!$C$1:$T$1,0),FALSE)</f>
        <v>0</v>
      </c>
      <c r="N358" s="228">
        <f>VLOOKUP(N$4,'Tüpoloogia tabel'!$C$1:$T$51,MATCH($A358,'Tüpoloogia tabel'!$C$1:$T$1,0),FALSE)</f>
        <v>80</v>
      </c>
      <c r="O358" s="245">
        <f>VLOOKUP(O$4,'Tüpoloogia tabel'!$C$1:$T$51,MATCH($A358,'Tüpoloogia tabel'!$C$1:$T$1,0),FALSE)</f>
        <v>0.19575062198459364</v>
      </c>
      <c r="P358" s="228">
        <f>VLOOKUP(P$4,'Tüpoloogia tabel'!$C$1:$T$51,MATCH($A358,'Tüpoloogia tabel'!$C$1:$T$1,0),FALSE)</f>
        <v>100</v>
      </c>
      <c r="Q358" s="335">
        <f t="shared" si="477"/>
        <v>1059</v>
      </c>
      <c r="R358" s="336">
        <f t="shared" si="471"/>
        <v>847.74009131831531</v>
      </c>
      <c r="S358" s="14">
        <f t="shared" si="478"/>
        <v>296.32</v>
      </c>
      <c r="T358" s="336">
        <f t="shared" si="479"/>
        <v>296.32</v>
      </c>
      <c r="U358" s="4">
        <f t="shared" si="480"/>
        <v>3.9600000000000004</v>
      </c>
      <c r="V358" s="337">
        <f t="shared" si="481"/>
        <v>207.29990868168466</v>
      </c>
      <c r="W358" s="338">
        <f t="shared" si="444"/>
        <v>3.6956348423389036</v>
      </c>
      <c r="X358" s="228">
        <f>VLOOKUP(X$4,'Tüpoloogia tabel'!$C$1:$T$51,MATCH($A358,'Tüpoloogia tabel'!$C$1:$T$1,0),FALSE)</f>
        <v>230.6</v>
      </c>
      <c r="Y358" s="228">
        <f>VLOOKUP(Y$4,'Tüpoloogia tabel'!$C$1:$T$51,MATCH($A358,'Tüpoloogia tabel'!$C$1:$T$1,0),FALSE)</f>
        <v>158</v>
      </c>
      <c r="Z358" s="229">
        <f>VLOOKUP(Z$4,'Tüpoloogia tabel'!$C$1:$T$51,MATCH($A358,'Tüpoloogia tabel'!$C$1:$T$1,0),FALSE)</f>
        <v>43.6</v>
      </c>
      <c r="AA358" s="235"/>
      <c r="AB358" s="235"/>
      <c r="AC358" s="15">
        <f>VLOOKUP(AC$4,'Tüpoloogia tabel'!$C$1:$T$51,MATCH($A358,'Tüpoloogia tabel'!$C$1:$T$1,0),FALSE)</f>
        <v>4.123333333333334</v>
      </c>
      <c r="AD358" s="15">
        <f>VLOOKUP(AD$4,'Tüpoloogia tabel'!$C$1:$T$51,MATCH($A358,'Tüpoloogia tabel'!$C$1:$T$1,0),FALSE)</f>
        <v>2.5</v>
      </c>
      <c r="AE358" s="15">
        <f>VLOOKUP(AE$4,'Tüpoloogia tabel'!$C$1:$T$51,MATCH($A358,'Tüpoloogia tabel'!$C$1:$T$1,0),FALSE)</f>
        <v>2.2999999999999998</v>
      </c>
      <c r="AF358" s="15">
        <f>VLOOKUP(AF$4,'Tüpoloogia tabel'!$C$1:$T$51,MATCH($A358,'Tüpoloogia tabel'!$C$1:$T$1,0),FALSE)</f>
        <v>14.2</v>
      </c>
      <c r="AG358" s="15">
        <f>VLOOKUP(AG$4,'Tüpoloogia tabel'!$C$1:$T$51,MATCH($A358,'Tüpoloogia tabel'!$C$1:$T$1,0),FALSE)</f>
        <v>21.64</v>
      </c>
      <c r="AH358" s="15">
        <f>(VLOOKUP(AH$4,'Tüpoloogia tabel'!$C$1:$T$51,MATCH($A358,'Tüpoloogia tabel'!$C$1:$T$1,0),FALSE))*E358</f>
        <v>7.5</v>
      </c>
      <c r="AI358" s="15">
        <f>(VLOOKUP(AI$4,'Tüpoloogia tabel'!$C$1:$T$51,MATCH($A358,'Tüpoloogia tabel'!$C$1:$T$1,0),FALSE))*D358*E358</f>
        <v>2222.3999999999996</v>
      </c>
      <c r="AJ358" s="15">
        <f t="shared" si="482"/>
        <v>71.680000000000007</v>
      </c>
      <c r="AK358" s="15">
        <f>VLOOKUP(AK$4,'Tüpoloogia tabel'!$C$1:$T$51,MATCH($A358,'Tüpoloogia tabel'!$C$1:$T$1,0),FALSE)</f>
        <v>1.2</v>
      </c>
      <c r="AL358" s="15">
        <f>VLOOKUP(AL$4,'Tüpoloogia tabel'!$C$1:$T$51,MATCH($A358,'Tüpoloogia tabel'!$C$1:$T$1,0),FALSE)</f>
        <v>1</v>
      </c>
      <c r="AM358" s="15">
        <f>VLOOKUP(AM$4,'Tüpoloogia tabel'!$C$1:$T$51,MATCH($A358,'Tüpoloogia tabel'!$C$1:$T$1,0),FALSE)</f>
        <v>0.7</v>
      </c>
      <c r="AN358" s="15">
        <f>VLOOKUP(AN$4,'Tüpoloogia tabel'!$C$1:$T$51,MATCH($A358,'Tüpoloogia tabel'!$C$1:$T$1,0),FALSE)</f>
        <v>0.7</v>
      </c>
      <c r="AO358" s="15">
        <f>VLOOKUP(AO$4,'Tüpoloogia tabel'!$C$1:$T$51,MATCH($A358,'Tüpoloogia tabel'!$C$1:$T$1,0),FALSE)</f>
        <v>2.44</v>
      </c>
      <c r="AP358" s="15">
        <f>VLOOKUP(AP$4,'Tüpoloogia tabel'!$C$1:$T$51,MATCH($A358,'Tüpoloogia tabel'!$C$1:$T$1,0),FALSE)</f>
        <v>2</v>
      </c>
      <c r="AQ358" s="15">
        <f>VLOOKUP(AQ$4,'Tüpoloogia tabel'!$C$1:$T$51,MATCH($A358,'Tüpoloogia tabel'!$C$1:$T$1,0),FALSE)</f>
        <v>2.9</v>
      </c>
      <c r="AR358" s="16">
        <f>VLOOKUP(AR$4,'Tüpoloogia tabel'!$C$1:$T$51,MATCH($A358,'Tüpoloogia tabel'!$C$1:$T$1,0),FALSE)</f>
        <v>0.26</v>
      </c>
      <c r="AS358" s="16">
        <f>VLOOKUP(AS$4,'Tüpoloogia tabel'!$C$1:$T$51,MATCH($A358,'Tüpoloogia tabel'!$C$1:$T$1,0),FALSE)</f>
        <v>0.49</v>
      </c>
      <c r="AT358" s="16">
        <f>VLOOKUP(AT$4,'Tüpoloogia tabel'!$C$1:$T$51,MATCH($A358,'Tüpoloogia tabel'!$C$1:$T$1,0),FALSE)</f>
        <v>0.40500000000000003</v>
      </c>
      <c r="AU358" s="16">
        <f>VLOOKUP(AU$4,'Tüpoloogia tabel'!$C$1:$T$51,MATCH($A358,'Tüpoloogia tabel'!$C$1:$T$1,0),FALSE)</f>
        <v>0.15</v>
      </c>
      <c r="AV358" s="273">
        <f>VLOOKUP(AV$4,'Tüpoloogia tabel'!$C$1:$T$51,MATCH($A358,'Tüpoloogia tabel'!$C$1:$T$1,0),FALSE)</f>
        <v>0.02</v>
      </c>
      <c r="AW358" s="16">
        <f>VLOOKUP(AW$4,'Tüpoloogia tabel'!$C$1:$T$51,MATCH($A358,'Tüpoloogia tabel'!$C$1:$T$1,0),FALSE)</f>
        <v>0.01</v>
      </c>
      <c r="AX358" s="16">
        <f>VLOOKUP(AX$4,'Tüpoloogia tabel'!$C$1:$T$51,MATCH($A358,'Tüpoloogia tabel'!$C$1:$T$1,0),FALSE)</f>
        <v>0</v>
      </c>
      <c r="AY358" s="16">
        <f>VLOOKUP(AY$4,'Tüpoloogia tabel'!$C$1:$T$51,MATCH($A358,'Tüpoloogia tabel'!$C$1:$T$1,0),FALSE)</f>
        <v>0.42</v>
      </c>
      <c r="AZ358" s="16">
        <f>VLOOKUP(AZ$4,'Tüpoloogia tabel'!$C$1:$T$51,MATCH($A358,'Tüpoloogia tabel'!$C$1:$T$1,0),FALSE)</f>
        <v>4.7</v>
      </c>
      <c r="BA358" s="232">
        <f>VLOOKUP(BA$4,'Tüpoloogia tabel'!$C$1:$T$51,MATCH($A358,'Tüpoloogia tabel'!$C$1:$T$1,0),FALSE)</f>
        <v>0.43</v>
      </c>
      <c r="BB358" s="232">
        <f>VLOOKUP(BB$4,'Tüpoloogia tabel'!$C$1:$T$51,MATCH($A358,'Tüpoloogia tabel'!$C$1:$T$1,0),FALSE)</f>
        <v>0.37</v>
      </c>
      <c r="BC358" s="232">
        <f>VLOOKUP(BC$4,'Tüpoloogia tabel'!$C$1:$T$51,MATCH($A358,'Tüpoloogia tabel'!$C$1:$T$1,0),FALSE)</f>
        <v>0.35</v>
      </c>
      <c r="BD358" s="232">
        <f>VLOOKUP(BD$4,'Tüpoloogia tabel'!$C$1:$T$51,MATCH($A358,'Tüpoloogia tabel'!$C$1:$T$1,0),FALSE)</f>
        <v>0.5</v>
      </c>
      <c r="BE358" s="232">
        <f>VLOOKUP(BE$4,'Tüpoloogia tabel'!$C$1:$T$51,MATCH($A358,'Tüpoloogia tabel'!$C$1:$T$1,0),FALSE)</f>
        <v>0.3</v>
      </c>
      <c r="BF358" s="16">
        <f>VLOOKUP(BF$4,'Tüpoloogia tabel'!$C$1:$T$51,MATCH($A358,'Tüpoloogia tabel'!$C$1:$T$1,0),FALSE)</f>
        <v>1.8</v>
      </c>
      <c r="BG358" s="16">
        <f>VLOOKUP(BG$4,'Tüpoloogia tabel'!$C$1:$T$51,MATCH($A358,'Tüpoloogia tabel'!$C$1:$T$1,0),FALSE)</f>
        <v>2.2000000000000002</v>
      </c>
      <c r="BH358" s="16">
        <f>VLOOKUP(BH$4,'Tüpoloogia tabel'!$C$1:$T$51,MATCH($A358,'Tüpoloogia tabel'!$C$1:$T$1,0),FALSE)</f>
        <v>1.46</v>
      </c>
      <c r="BI358" s="16">
        <f>VLOOKUP(BI$4,'Tüpoloogia tabel'!$C$1:$T$51,MATCH($A358,'Tüpoloogia tabel'!$C$1:$T$1,0),FALSE)</f>
        <v>1.5793333333333333</v>
      </c>
      <c r="BJ358" s="16">
        <f>VLOOKUP(BJ$4,'Tüpoloogia tabel'!$C$1:$T$51,MATCH($A358,'Tüpoloogia tabel'!$C$1:$T$1,0),FALSE)</f>
        <v>0.8</v>
      </c>
      <c r="BK358" s="16">
        <f>VLOOKUP(BK$4,'Tüpoloogia tabel'!$C$1:$T$51,MATCH($A358,'Tüpoloogia tabel'!$C$1:$T$1,0),FALSE)</f>
        <v>2.0649999999999999</v>
      </c>
      <c r="BL358" s="216">
        <f t="shared" si="445"/>
        <v>1881.3619543408424</v>
      </c>
      <c r="BM358" s="1">
        <v>4</v>
      </c>
      <c r="BN358" s="1">
        <v>0</v>
      </c>
      <c r="BO358" s="1">
        <f t="shared" si="483"/>
        <v>30</v>
      </c>
      <c r="BP358" s="217">
        <f t="shared" si="484"/>
        <v>71.680000000000007</v>
      </c>
      <c r="BQ358" s="217">
        <f t="shared" ref="BQ358:BS358" si="500">BP358</f>
        <v>71.680000000000007</v>
      </c>
      <c r="BR358" s="217">
        <f t="shared" si="500"/>
        <v>71.680000000000007</v>
      </c>
      <c r="BS358" s="217">
        <f t="shared" si="500"/>
        <v>71.680000000000007</v>
      </c>
      <c r="BT358" s="217">
        <f t="shared" si="486"/>
        <v>143.36000000000001</v>
      </c>
      <c r="BU358" s="217">
        <f t="shared" si="487"/>
        <v>294</v>
      </c>
      <c r="BV358" s="217">
        <f t="shared" si="488"/>
        <v>273.24409573422702</v>
      </c>
      <c r="BW358" s="217">
        <f t="shared" si="447"/>
        <v>198.90172020837537</v>
      </c>
      <c r="BX358" s="216">
        <f t="shared" si="489"/>
        <v>0.17694455555555558</v>
      </c>
      <c r="BY358" s="216">
        <f t="shared" si="473"/>
        <v>213.39513400000001</v>
      </c>
      <c r="BZ358" s="216">
        <f t="shared" si="474"/>
        <v>2293.6588085492176</v>
      </c>
      <c r="CA358" s="216">
        <f t="shared" si="475"/>
        <v>2094.7570883408425</v>
      </c>
      <c r="CB358" s="218">
        <f t="shared" si="490"/>
        <v>3.3751564326192995</v>
      </c>
    </row>
    <row r="359" spans="1:80" x14ac:dyDescent="0.25">
      <c r="A359" s="248" t="s">
        <v>481</v>
      </c>
      <c r="B359" s="231" t="s">
        <v>887</v>
      </c>
      <c r="C359" s="231" t="s">
        <v>464</v>
      </c>
      <c r="D359" s="249">
        <v>1</v>
      </c>
      <c r="E359" s="249">
        <v>4</v>
      </c>
      <c r="F359" s="250"/>
      <c r="G359" s="15">
        <f>(VLOOKUP(G$4,'Tüpoloogia tabel'!$C$1:$T$51,MATCH($A359,'Tüpoloogia tabel'!$C$1:$T$1,0),FALSE))*D359</f>
        <v>296.32</v>
      </c>
      <c r="H359" s="15">
        <f>(VLOOKUP(H$4,'Tüpoloogia tabel'!$C$1:$T$51,MATCH($A359,'Tüpoloogia tabel'!$C$1:$T$1,0),FALSE))*D359*E359</f>
        <v>15.733333333333331</v>
      </c>
      <c r="I359" s="15">
        <f>(VLOOKUP(I$4,'Tüpoloogia tabel'!$C$1:$T$51,MATCH($A359,'Tüpoloogia tabel'!$C$1:$T$1,0),FALSE))*D359*E359</f>
        <v>50.93333333333333</v>
      </c>
      <c r="J359" s="15">
        <f>(VLOOKUP(J$4,'Tüpoloogia tabel'!$C$1:$T$51,MATCH($A359,'Tüpoloogia tabel'!$C$1:$T$1,0),FALSE))*D359*E359</f>
        <v>993.38666666666666</v>
      </c>
      <c r="K359" s="15">
        <f>(VLOOKUP(K$4,'Tüpoloogia tabel'!$C$1:$T$51,MATCH($A359,'Tüpoloogia tabel'!$C$1:$T$1,0),FALSE))*D359*E359</f>
        <v>827.5200000000001</v>
      </c>
      <c r="L359" s="244">
        <f>VLOOKUP(L$4,'Tüpoloogia tabel'!$C$1:$T$51,MATCH($A359,'Tüpoloogia tabel'!$C$1:$T$1,0),FALSE)</f>
        <v>80</v>
      </c>
      <c r="M359" s="228">
        <f>VLOOKUP(M$4,'Tüpoloogia tabel'!$C$1:$T$51,MATCH($A359,'Tüpoloogia tabel'!$C$1:$T$1,0),FALSE)</f>
        <v>0</v>
      </c>
      <c r="N359" s="228">
        <f>VLOOKUP(N$4,'Tüpoloogia tabel'!$C$1:$T$51,MATCH($A359,'Tüpoloogia tabel'!$C$1:$T$1,0),FALSE)</f>
        <v>80</v>
      </c>
      <c r="O359" s="245">
        <f>VLOOKUP(O$4,'Tüpoloogia tabel'!$C$1:$T$51,MATCH($A359,'Tüpoloogia tabel'!$C$1:$T$1,0),FALSE)</f>
        <v>0.19575062198459364</v>
      </c>
      <c r="P359" s="228">
        <f>VLOOKUP(P$4,'Tüpoloogia tabel'!$C$1:$T$51,MATCH($A359,'Tüpoloogia tabel'!$C$1:$T$1,0),FALSE)</f>
        <v>100</v>
      </c>
      <c r="Q359" s="335">
        <f t="shared" si="477"/>
        <v>1844.8</v>
      </c>
      <c r="R359" s="336">
        <f t="shared" si="471"/>
        <v>1479.7192525628216</v>
      </c>
      <c r="S359" s="14">
        <f t="shared" si="478"/>
        <v>296.32</v>
      </c>
      <c r="T359" s="336">
        <f t="shared" si="479"/>
        <v>296.32</v>
      </c>
      <c r="U359" s="4">
        <f t="shared" si="480"/>
        <v>3.9600000000000004</v>
      </c>
      <c r="V359" s="337">
        <f t="shared" si="481"/>
        <v>361.12074743717835</v>
      </c>
      <c r="W359" s="338">
        <f t="shared" si="444"/>
        <v>4.2605935953624909</v>
      </c>
      <c r="X359" s="228">
        <f>VLOOKUP(X$4,'Tüpoloogia tabel'!$C$1:$T$51,MATCH($A359,'Tüpoloogia tabel'!$C$1:$T$1,0),FALSE)</f>
        <v>230.6</v>
      </c>
      <c r="Y359" s="228">
        <f>VLOOKUP(Y$4,'Tüpoloogia tabel'!$C$1:$T$51,MATCH($A359,'Tüpoloogia tabel'!$C$1:$T$1,0),FALSE)</f>
        <v>158</v>
      </c>
      <c r="Z359" s="229">
        <f>VLOOKUP(Z$4,'Tüpoloogia tabel'!$C$1:$T$51,MATCH($A359,'Tüpoloogia tabel'!$C$1:$T$1,0),FALSE)</f>
        <v>43.6</v>
      </c>
      <c r="AA359" s="235"/>
      <c r="AB359" s="235"/>
      <c r="AC359" s="15">
        <f>VLOOKUP(AC$4,'Tüpoloogia tabel'!$C$1:$T$51,MATCH($A359,'Tüpoloogia tabel'!$C$1:$T$1,0),FALSE)</f>
        <v>4.123333333333334</v>
      </c>
      <c r="AD359" s="15">
        <f>VLOOKUP(AD$4,'Tüpoloogia tabel'!$C$1:$T$51,MATCH($A359,'Tüpoloogia tabel'!$C$1:$T$1,0),FALSE)</f>
        <v>2.5</v>
      </c>
      <c r="AE359" s="15">
        <f>VLOOKUP(AE$4,'Tüpoloogia tabel'!$C$1:$T$51,MATCH($A359,'Tüpoloogia tabel'!$C$1:$T$1,0),FALSE)</f>
        <v>2.2999999999999998</v>
      </c>
      <c r="AF359" s="15">
        <f>VLOOKUP(AF$4,'Tüpoloogia tabel'!$C$1:$T$51,MATCH($A359,'Tüpoloogia tabel'!$C$1:$T$1,0),FALSE)</f>
        <v>14.2</v>
      </c>
      <c r="AG359" s="15">
        <f>VLOOKUP(AG$4,'Tüpoloogia tabel'!$C$1:$T$51,MATCH($A359,'Tüpoloogia tabel'!$C$1:$T$1,0),FALSE)</f>
        <v>21.64</v>
      </c>
      <c r="AH359" s="15">
        <f>(VLOOKUP(AH$4,'Tüpoloogia tabel'!$C$1:$T$51,MATCH($A359,'Tüpoloogia tabel'!$C$1:$T$1,0),FALSE))*E359</f>
        <v>10</v>
      </c>
      <c r="AI359" s="15">
        <f>(VLOOKUP(AI$4,'Tüpoloogia tabel'!$C$1:$T$51,MATCH($A359,'Tüpoloogia tabel'!$C$1:$T$1,0),FALSE))*D359*E359</f>
        <v>2963.2</v>
      </c>
      <c r="AJ359" s="15">
        <f t="shared" si="482"/>
        <v>71.680000000000007</v>
      </c>
      <c r="AK359" s="15">
        <f>VLOOKUP(AK$4,'Tüpoloogia tabel'!$C$1:$T$51,MATCH($A359,'Tüpoloogia tabel'!$C$1:$T$1,0),FALSE)</f>
        <v>1.2</v>
      </c>
      <c r="AL359" s="15">
        <f>VLOOKUP(AL$4,'Tüpoloogia tabel'!$C$1:$T$51,MATCH($A359,'Tüpoloogia tabel'!$C$1:$T$1,0),FALSE)</f>
        <v>1</v>
      </c>
      <c r="AM359" s="15">
        <f>VLOOKUP(AM$4,'Tüpoloogia tabel'!$C$1:$T$51,MATCH($A359,'Tüpoloogia tabel'!$C$1:$T$1,0),FALSE)</f>
        <v>0.7</v>
      </c>
      <c r="AN359" s="15">
        <f>VLOOKUP(AN$4,'Tüpoloogia tabel'!$C$1:$T$51,MATCH($A359,'Tüpoloogia tabel'!$C$1:$T$1,0),FALSE)</f>
        <v>0.7</v>
      </c>
      <c r="AO359" s="15">
        <f>VLOOKUP(AO$4,'Tüpoloogia tabel'!$C$1:$T$51,MATCH($A359,'Tüpoloogia tabel'!$C$1:$T$1,0),FALSE)</f>
        <v>2.44</v>
      </c>
      <c r="AP359" s="15">
        <f>VLOOKUP(AP$4,'Tüpoloogia tabel'!$C$1:$T$51,MATCH($A359,'Tüpoloogia tabel'!$C$1:$T$1,0),FALSE)</f>
        <v>2</v>
      </c>
      <c r="AQ359" s="15">
        <f>VLOOKUP(AQ$4,'Tüpoloogia tabel'!$C$1:$T$51,MATCH($A359,'Tüpoloogia tabel'!$C$1:$T$1,0),FALSE)</f>
        <v>2.9</v>
      </c>
      <c r="AR359" s="16">
        <f>VLOOKUP(AR$4,'Tüpoloogia tabel'!$C$1:$T$51,MATCH($A359,'Tüpoloogia tabel'!$C$1:$T$1,0),FALSE)</f>
        <v>0.26</v>
      </c>
      <c r="AS359" s="16">
        <f>VLOOKUP(AS$4,'Tüpoloogia tabel'!$C$1:$T$51,MATCH($A359,'Tüpoloogia tabel'!$C$1:$T$1,0),FALSE)</f>
        <v>0.49</v>
      </c>
      <c r="AT359" s="16">
        <f>VLOOKUP(AT$4,'Tüpoloogia tabel'!$C$1:$T$51,MATCH($A359,'Tüpoloogia tabel'!$C$1:$T$1,0),FALSE)</f>
        <v>0.40500000000000003</v>
      </c>
      <c r="AU359" s="16">
        <f>VLOOKUP(AU$4,'Tüpoloogia tabel'!$C$1:$T$51,MATCH($A359,'Tüpoloogia tabel'!$C$1:$T$1,0),FALSE)</f>
        <v>0.15</v>
      </c>
      <c r="AV359" s="273">
        <f>VLOOKUP(AV$4,'Tüpoloogia tabel'!$C$1:$T$51,MATCH($A359,'Tüpoloogia tabel'!$C$1:$T$1,0),FALSE)</f>
        <v>0.02</v>
      </c>
      <c r="AW359" s="16">
        <f>VLOOKUP(AW$4,'Tüpoloogia tabel'!$C$1:$T$51,MATCH($A359,'Tüpoloogia tabel'!$C$1:$T$1,0),FALSE)</f>
        <v>0.01</v>
      </c>
      <c r="AX359" s="16">
        <f>VLOOKUP(AX$4,'Tüpoloogia tabel'!$C$1:$T$51,MATCH($A359,'Tüpoloogia tabel'!$C$1:$T$1,0),FALSE)</f>
        <v>0</v>
      </c>
      <c r="AY359" s="16">
        <f>VLOOKUP(AY$4,'Tüpoloogia tabel'!$C$1:$T$51,MATCH($A359,'Tüpoloogia tabel'!$C$1:$T$1,0),FALSE)</f>
        <v>0.42</v>
      </c>
      <c r="AZ359" s="16">
        <f>VLOOKUP(AZ$4,'Tüpoloogia tabel'!$C$1:$T$51,MATCH($A359,'Tüpoloogia tabel'!$C$1:$T$1,0),FALSE)</f>
        <v>4.7</v>
      </c>
      <c r="BA359" s="232">
        <f>VLOOKUP(BA$4,'Tüpoloogia tabel'!$C$1:$T$51,MATCH($A359,'Tüpoloogia tabel'!$C$1:$T$1,0),FALSE)</f>
        <v>0.43</v>
      </c>
      <c r="BB359" s="232">
        <f>VLOOKUP(BB$4,'Tüpoloogia tabel'!$C$1:$T$51,MATCH($A359,'Tüpoloogia tabel'!$C$1:$T$1,0),FALSE)</f>
        <v>0.37</v>
      </c>
      <c r="BC359" s="232">
        <f>VLOOKUP(BC$4,'Tüpoloogia tabel'!$C$1:$T$51,MATCH($A359,'Tüpoloogia tabel'!$C$1:$T$1,0),FALSE)</f>
        <v>0.35</v>
      </c>
      <c r="BD359" s="232">
        <f>VLOOKUP(BD$4,'Tüpoloogia tabel'!$C$1:$T$51,MATCH($A359,'Tüpoloogia tabel'!$C$1:$T$1,0),FALSE)</f>
        <v>0.5</v>
      </c>
      <c r="BE359" s="232">
        <f>VLOOKUP(BE$4,'Tüpoloogia tabel'!$C$1:$T$51,MATCH($A359,'Tüpoloogia tabel'!$C$1:$T$1,0),FALSE)</f>
        <v>0.3</v>
      </c>
      <c r="BF359" s="16">
        <f>VLOOKUP(BF$4,'Tüpoloogia tabel'!$C$1:$T$51,MATCH($A359,'Tüpoloogia tabel'!$C$1:$T$1,0),FALSE)</f>
        <v>1.8</v>
      </c>
      <c r="BG359" s="16">
        <f>VLOOKUP(BG$4,'Tüpoloogia tabel'!$C$1:$T$51,MATCH($A359,'Tüpoloogia tabel'!$C$1:$T$1,0),FALSE)</f>
        <v>2.2000000000000002</v>
      </c>
      <c r="BH359" s="16">
        <f>VLOOKUP(BH$4,'Tüpoloogia tabel'!$C$1:$T$51,MATCH($A359,'Tüpoloogia tabel'!$C$1:$T$1,0),FALSE)</f>
        <v>1.46</v>
      </c>
      <c r="BI359" s="16">
        <f>VLOOKUP(BI$4,'Tüpoloogia tabel'!$C$1:$T$51,MATCH($A359,'Tüpoloogia tabel'!$C$1:$T$1,0),FALSE)</f>
        <v>1.5793333333333333</v>
      </c>
      <c r="BJ359" s="16">
        <f>VLOOKUP(BJ$4,'Tüpoloogia tabel'!$C$1:$T$51,MATCH($A359,'Tüpoloogia tabel'!$C$1:$T$1,0),FALSE)</f>
        <v>0.8</v>
      </c>
      <c r="BK359" s="16">
        <f>VLOOKUP(BK$4,'Tüpoloogia tabel'!$C$1:$T$51,MATCH($A359,'Tüpoloogia tabel'!$C$1:$T$1,0),FALSE)</f>
        <v>2.0649999999999999</v>
      </c>
      <c r="BL359" s="216">
        <f t="shared" si="445"/>
        <v>2901.2323737185889</v>
      </c>
      <c r="BM359" s="1">
        <v>4</v>
      </c>
      <c r="BN359" s="1">
        <v>0</v>
      </c>
      <c r="BO359" s="1">
        <f t="shared" si="483"/>
        <v>40</v>
      </c>
      <c r="BP359" s="217">
        <f t="shared" si="484"/>
        <v>71.680000000000007</v>
      </c>
      <c r="BQ359" s="217">
        <f t="shared" ref="BQ359:BS359" si="501">BP359</f>
        <v>71.680000000000007</v>
      </c>
      <c r="BR359" s="217">
        <f t="shared" si="501"/>
        <v>71.680000000000007</v>
      </c>
      <c r="BS359" s="217">
        <f t="shared" si="501"/>
        <v>71.680000000000007</v>
      </c>
      <c r="BT359" s="217">
        <f t="shared" si="486"/>
        <v>215.04000000000002</v>
      </c>
      <c r="BU359" s="217">
        <f t="shared" si="487"/>
        <v>519.33333333333326</v>
      </c>
      <c r="BV359" s="217">
        <f t="shared" si="488"/>
        <v>475.99689122804733</v>
      </c>
      <c r="BW359" s="217">
        <f t="shared" si="447"/>
        <v>287.37469431577989</v>
      </c>
      <c r="BX359" s="216">
        <f t="shared" si="489"/>
        <v>0.27953511111111118</v>
      </c>
      <c r="BY359" s="216">
        <f t="shared" si="473"/>
        <v>337.11934400000007</v>
      </c>
      <c r="BZ359" s="216">
        <f t="shared" si="474"/>
        <v>3525.7264120343689</v>
      </c>
      <c r="CA359" s="216">
        <f t="shared" si="475"/>
        <v>3238.351717718589</v>
      </c>
      <c r="CB359" s="218">
        <f t="shared" si="490"/>
        <v>3.9133213912879312</v>
      </c>
    </row>
    <row r="360" spans="1:80" s="220" customFormat="1" ht="15.75" thickBot="1" x14ac:dyDescent="0.3">
      <c r="A360" s="251" t="s">
        <v>481</v>
      </c>
      <c r="B360" s="241" t="s">
        <v>888</v>
      </c>
      <c r="C360" s="241" t="s">
        <v>464</v>
      </c>
      <c r="D360" s="252">
        <v>1</v>
      </c>
      <c r="E360" s="252">
        <v>5</v>
      </c>
      <c r="F360" s="253"/>
      <c r="G360" s="221">
        <f>(VLOOKUP(G$4,'Tüpoloogia tabel'!$C$1:$T$51,MATCH($A360,'Tüpoloogia tabel'!$C$1:$T$1,0),FALSE))*D360</f>
        <v>296.32</v>
      </c>
      <c r="H360" s="221">
        <f>(VLOOKUP(H$4,'Tüpoloogia tabel'!$C$1:$T$51,MATCH($A360,'Tüpoloogia tabel'!$C$1:$T$1,0),FALSE))*D360*E360</f>
        <v>19.666666666666664</v>
      </c>
      <c r="I360" s="221">
        <f>(VLOOKUP(I$4,'Tüpoloogia tabel'!$C$1:$T$51,MATCH($A360,'Tüpoloogia tabel'!$C$1:$T$1,0),FALSE))*D360*E360</f>
        <v>63.666666666666664</v>
      </c>
      <c r="J360" s="221">
        <f>(VLOOKUP(J$4,'Tüpoloogia tabel'!$C$1:$T$51,MATCH($A360,'Tüpoloogia tabel'!$C$1:$T$1,0),FALSE))*D360*E360</f>
        <v>1241.7333333333333</v>
      </c>
      <c r="K360" s="221">
        <f>(VLOOKUP(K$4,'Tüpoloogia tabel'!$C$1:$T$51,MATCH($A360,'Tüpoloogia tabel'!$C$1:$T$1,0),FALSE))*D360*E360</f>
        <v>1034.4000000000001</v>
      </c>
      <c r="L360" s="246">
        <f>VLOOKUP(L$4,'Tüpoloogia tabel'!$C$1:$T$51,MATCH($A360,'Tüpoloogia tabel'!$C$1:$T$1,0),FALSE)</f>
        <v>80</v>
      </c>
      <c r="M360" s="226">
        <f>VLOOKUP(M$4,'Tüpoloogia tabel'!$C$1:$T$51,MATCH($A360,'Tüpoloogia tabel'!$C$1:$T$1,0),FALSE)</f>
        <v>0</v>
      </c>
      <c r="N360" s="226">
        <f>VLOOKUP(N$4,'Tüpoloogia tabel'!$C$1:$T$51,MATCH($A360,'Tüpoloogia tabel'!$C$1:$T$1,0),FALSE)</f>
        <v>80</v>
      </c>
      <c r="O360" s="242">
        <f>VLOOKUP(O$4,'Tüpoloogia tabel'!$C$1:$T$51,MATCH($A360,'Tüpoloogia tabel'!$C$1:$T$1,0),FALSE)</f>
        <v>0.19575062198459364</v>
      </c>
      <c r="P360" s="226">
        <f>VLOOKUP(P$4,'Tüpoloogia tabel'!$C$1:$T$51,MATCH($A360,'Tüpoloogia tabel'!$C$1:$T$1,0),FALSE)</f>
        <v>100</v>
      </c>
      <c r="Q360" s="339">
        <f t="shared" si="477"/>
        <v>2847</v>
      </c>
      <c r="R360" s="341">
        <f t="shared" si="471"/>
        <v>2285.7379792098618</v>
      </c>
      <c r="S360" s="340">
        <f t="shared" si="478"/>
        <v>296.32</v>
      </c>
      <c r="T360" s="341">
        <f t="shared" si="479"/>
        <v>296.32</v>
      </c>
      <c r="U360" s="342">
        <f t="shared" si="480"/>
        <v>3.9600000000000004</v>
      </c>
      <c r="V360" s="343">
        <f t="shared" si="481"/>
        <v>557.30202079013804</v>
      </c>
      <c r="W360" s="344">
        <f t="shared" si="444"/>
        <v>4.9266989686490312</v>
      </c>
      <c r="X360" s="226">
        <f>VLOOKUP(X$4,'Tüpoloogia tabel'!$C$1:$T$51,MATCH($A360,'Tüpoloogia tabel'!$C$1:$T$1,0),FALSE)</f>
        <v>230.6</v>
      </c>
      <c r="Y360" s="226">
        <f>VLOOKUP(Y$4,'Tüpoloogia tabel'!$C$1:$T$51,MATCH($A360,'Tüpoloogia tabel'!$C$1:$T$1,0),FALSE)</f>
        <v>158</v>
      </c>
      <c r="Z360" s="230">
        <f>VLOOKUP(Z$4,'Tüpoloogia tabel'!$C$1:$T$51,MATCH($A360,'Tüpoloogia tabel'!$C$1:$T$1,0),FALSE)</f>
        <v>43.6</v>
      </c>
      <c r="AA360" s="236"/>
      <c r="AB360" s="236"/>
      <c r="AC360" s="221">
        <f>VLOOKUP(AC$4,'Tüpoloogia tabel'!$C$1:$T$51,MATCH($A360,'Tüpoloogia tabel'!$C$1:$T$1,0),FALSE)</f>
        <v>4.123333333333334</v>
      </c>
      <c r="AD360" s="221">
        <f>VLOOKUP(AD$4,'Tüpoloogia tabel'!$C$1:$T$51,MATCH($A360,'Tüpoloogia tabel'!$C$1:$T$1,0),FALSE)</f>
        <v>2.5</v>
      </c>
      <c r="AE360" s="221">
        <f>VLOOKUP(AE$4,'Tüpoloogia tabel'!$C$1:$T$51,MATCH($A360,'Tüpoloogia tabel'!$C$1:$T$1,0),FALSE)</f>
        <v>2.2999999999999998</v>
      </c>
      <c r="AF360" s="221">
        <f>VLOOKUP(AF$4,'Tüpoloogia tabel'!$C$1:$T$51,MATCH($A360,'Tüpoloogia tabel'!$C$1:$T$1,0),FALSE)</f>
        <v>14.2</v>
      </c>
      <c r="AG360" s="221">
        <f>VLOOKUP(AG$4,'Tüpoloogia tabel'!$C$1:$T$51,MATCH($A360,'Tüpoloogia tabel'!$C$1:$T$1,0),FALSE)</f>
        <v>21.64</v>
      </c>
      <c r="AH360" s="221">
        <f>(VLOOKUP(AH$4,'Tüpoloogia tabel'!$C$1:$T$51,MATCH($A360,'Tüpoloogia tabel'!$C$1:$T$1,0),FALSE))*E360</f>
        <v>12.5</v>
      </c>
      <c r="AI360" s="221">
        <f>(VLOOKUP(AI$4,'Tüpoloogia tabel'!$C$1:$T$51,MATCH($A360,'Tüpoloogia tabel'!$C$1:$T$1,0),FALSE))*D360*E360</f>
        <v>3704</v>
      </c>
      <c r="AJ360" s="221">
        <f t="shared" si="482"/>
        <v>71.680000000000007</v>
      </c>
      <c r="AK360" s="221">
        <f>VLOOKUP(AK$4,'Tüpoloogia tabel'!$C$1:$T$51,MATCH($A360,'Tüpoloogia tabel'!$C$1:$T$1,0),FALSE)</f>
        <v>1.2</v>
      </c>
      <c r="AL360" s="221">
        <f>VLOOKUP(AL$4,'Tüpoloogia tabel'!$C$1:$T$51,MATCH($A360,'Tüpoloogia tabel'!$C$1:$T$1,0),FALSE)</f>
        <v>1</v>
      </c>
      <c r="AM360" s="221">
        <f>VLOOKUP(AM$4,'Tüpoloogia tabel'!$C$1:$T$51,MATCH($A360,'Tüpoloogia tabel'!$C$1:$T$1,0),FALSE)</f>
        <v>0.7</v>
      </c>
      <c r="AN360" s="221">
        <f>VLOOKUP(AN$4,'Tüpoloogia tabel'!$C$1:$T$51,MATCH($A360,'Tüpoloogia tabel'!$C$1:$T$1,0),FALSE)</f>
        <v>0.7</v>
      </c>
      <c r="AO360" s="221">
        <f>VLOOKUP(AO$4,'Tüpoloogia tabel'!$C$1:$T$51,MATCH($A360,'Tüpoloogia tabel'!$C$1:$T$1,0),FALSE)</f>
        <v>2.44</v>
      </c>
      <c r="AP360" s="221">
        <f>VLOOKUP(AP$4,'Tüpoloogia tabel'!$C$1:$T$51,MATCH($A360,'Tüpoloogia tabel'!$C$1:$T$1,0),FALSE)</f>
        <v>2</v>
      </c>
      <c r="AQ360" s="221">
        <f>VLOOKUP(AQ$4,'Tüpoloogia tabel'!$C$1:$T$51,MATCH($A360,'Tüpoloogia tabel'!$C$1:$T$1,0),FALSE)</f>
        <v>2.9</v>
      </c>
      <c r="AR360" s="222">
        <f>VLOOKUP(AR$4,'Tüpoloogia tabel'!$C$1:$T$51,MATCH($A360,'Tüpoloogia tabel'!$C$1:$T$1,0),FALSE)</f>
        <v>0.26</v>
      </c>
      <c r="AS360" s="222">
        <f>VLOOKUP(AS$4,'Tüpoloogia tabel'!$C$1:$T$51,MATCH($A360,'Tüpoloogia tabel'!$C$1:$T$1,0),FALSE)</f>
        <v>0.49</v>
      </c>
      <c r="AT360" s="222">
        <f>VLOOKUP(AT$4,'Tüpoloogia tabel'!$C$1:$T$51,MATCH($A360,'Tüpoloogia tabel'!$C$1:$T$1,0),FALSE)</f>
        <v>0.40500000000000003</v>
      </c>
      <c r="AU360" s="222">
        <f>VLOOKUP(AU$4,'Tüpoloogia tabel'!$C$1:$T$51,MATCH($A360,'Tüpoloogia tabel'!$C$1:$T$1,0),FALSE)</f>
        <v>0.15</v>
      </c>
      <c r="AV360" s="273">
        <f>VLOOKUP(AV$4,'Tüpoloogia tabel'!$C$1:$T$51,MATCH($A360,'Tüpoloogia tabel'!$C$1:$T$1,0),FALSE)</f>
        <v>0.02</v>
      </c>
      <c r="AW360" s="222">
        <f>VLOOKUP(AW$4,'Tüpoloogia tabel'!$C$1:$T$51,MATCH($A360,'Tüpoloogia tabel'!$C$1:$T$1,0),FALSE)</f>
        <v>0.01</v>
      </c>
      <c r="AX360" s="222">
        <f>VLOOKUP(AX$4,'Tüpoloogia tabel'!$C$1:$T$51,MATCH($A360,'Tüpoloogia tabel'!$C$1:$T$1,0),FALSE)</f>
        <v>0</v>
      </c>
      <c r="AY360" s="222">
        <f>VLOOKUP(AY$4,'Tüpoloogia tabel'!$C$1:$T$51,MATCH($A360,'Tüpoloogia tabel'!$C$1:$T$1,0),FALSE)</f>
        <v>0.42</v>
      </c>
      <c r="AZ360" s="222">
        <f>VLOOKUP(AZ$4,'Tüpoloogia tabel'!$C$1:$T$51,MATCH($A360,'Tüpoloogia tabel'!$C$1:$T$1,0),FALSE)</f>
        <v>4.7</v>
      </c>
      <c r="BA360" s="233">
        <f>VLOOKUP(BA$4,'Tüpoloogia tabel'!$C$1:$T$51,MATCH($A360,'Tüpoloogia tabel'!$C$1:$T$1,0),FALSE)</f>
        <v>0.43</v>
      </c>
      <c r="BB360" s="233">
        <f>VLOOKUP(BB$4,'Tüpoloogia tabel'!$C$1:$T$51,MATCH($A360,'Tüpoloogia tabel'!$C$1:$T$1,0),FALSE)</f>
        <v>0.37</v>
      </c>
      <c r="BC360" s="233">
        <f>VLOOKUP(BC$4,'Tüpoloogia tabel'!$C$1:$T$51,MATCH($A360,'Tüpoloogia tabel'!$C$1:$T$1,0),FALSE)</f>
        <v>0.35</v>
      </c>
      <c r="BD360" s="233">
        <f>VLOOKUP(BD$4,'Tüpoloogia tabel'!$C$1:$T$51,MATCH($A360,'Tüpoloogia tabel'!$C$1:$T$1,0),FALSE)</f>
        <v>0.5</v>
      </c>
      <c r="BE360" s="233">
        <f>VLOOKUP(BE$4,'Tüpoloogia tabel'!$C$1:$T$51,MATCH($A360,'Tüpoloogia tabel'!$C$1:$T$1,0),FALSE)</f>
        <v>0.3</v>
      </c>
      <c r="BF360" s="222">
        <f>VLOOKUP(BF$4,'Tüpoloogia tabel'!$C$1:$T$51,MATCH($A360,'Tüpoloogia tabel'!$C$1:$T$1,0),FALSE)</f>
        <v>1.8</v>
      </c>
      <c r="BG360" s="222">
        <f>VLOOKUP(BG$4,'Tüpoloogia tabel'!$C$1:$T$51,MATCH($A360,'Tüpoloogia tabel'!$C$1:$T$1,0),FALSE)</f>
        <v>2.2000000000000002</v>
      </c>
      <c r="BH360" s="222">
        <f>VLOOKUP(BH$4,'Tüpoloogia tabel'!$C$1:$T$51,MATCH($A360,'Tüpoloogia tabel'!$C$1:$T$1,0),FALSE)</f>
        <v>1.46</v>
      </c>
      <c r="BI360" s="222">
        <f>VLOOKUP(BI$4,'Tüpoloogia tabel'!$C$1:$T$51,MATCH($A360,'Tüpoloogia tabel'!$C$1:$T$1,0),FALSE)</f>
        <v>1.5793333333333333</v>
      </c>
      <c r="BJ360" s="222">
        <f>VLOOKUP(BJ$4,'Tüpoloogia tabel'!$C$1:$T$51,MATCH($A360,'Tüpoloogia tabel'!$C$1:$T$1,0),FALSE)</f>
        <v>0.8</v>
      </c>
      <c r="BK360" s="222">
        <f>VLOOKUP(BK$4,'Tüpoloogia tabel'!$C$1:$T$51,MATCH($A360,'Tüpoloogia tabel'!$C$1:$T$1,0),FALSE)</f>
        <v>2.0649999999999999</v>
      </c>
      <c r="BL360" s="223">
        <f t="shared" si="445"/>
        <v>4201.9630103950685</v>
      </c>
      <c r="BM360" s="220">
        <v>4</v>
      </c>
      <c r="BN360" s="220">
        <v>0</v>
      </c>
      <c r="BO360" s="220">
        <f t="shared" si="483"/>
        <v>50</v>
      </c>
      <c r="BP360" s="224">
        <f t="shared" si="484"/>
        <v>71.680000000000007</v>
      </c>
      <c r="BQ360" s="224">
        <f t="shared" ref="BQ360:BS360" si="502">BP360</f>
        <v>71.680000000000007</v>
      </c>
      <c r="BR360" s="224">
        <f t="shared" si="502"/>
        <v>71.680000000000007</v>
      </c>
      <c r="BS360" s="224">
        <f t="shared" si="502"/>
        <v>71.680000000000007</v>
      </c>
      <c r="BT360" s="224">
        <f t="shared" si="486"/>
        <v>286.72000000000003</v>
      </c>
      <c r="BU360" s="224">
        <f t="shared" si="487"/>
        <v>808.33333333333314</v>
      </c>
      <c r="BV360" s="224">
        <f t="shared" si="488"/>
        <v>734.5854018464064</v>
      </c>
      <c r="BW360" s="217">
        <f t="shared" si="447"/>
        <v>399.29866877549068</v>
      </c>
      <c r="BX360" s="223">
        <f t="shared" si="489"/>
        <v>0.41037788888888888</v>
      </c>
      <c r="BY360" s="223">
        <f t="shared" si="473"/>
        <v>494.91573399999993</v>
      </c>
      <c r="BZ360" s="223">
        <f t="shared" si="474"/>
        <v>5096.1774131705588</v>
      </c>
      <c r="CA360" s="223">
        <f t="shared" si="475"/>
        <v>4696.8787443950687</v>
      </c>
      <c r="CB360" s="225">
        <f t="shared" si="490"/>
        <v>4.5406793739318143</v>
      </c>
    </row>
    <row r="361" spans="1:80" s="219" customFormat="1" x14ac:dyDescent="0.25">
      <c r="A361" s="258" t="s">
        <v>482</v>
      </c>
      <c r="B361" s="259" t="s">
        <v>889</v>
      </c>
      <c r="C361" s="259" t="s">
        <v>464</v>
      </c>
      <c r="D361" s="260">
        <v>1</v>
      </c>
      <c r="E361" s="260">
        <v>1</v>
      </c>
      <c r="F361" s="261"/>
      <c r="G361" s="262">
        <f>(VLOOKUP(G$4,'Tüpoloogia tabel'!$C$1:$T$51,MATCH($A361,'Tüpoloogia tabel'!$C$1:$T$1,0),FALSE))*D361</f>
        <v>269.89999999999998</v>
      </c>
      <c r="H361" s="262">
        <f>(VLOOKUP(H$4,'Tüpoloogia tabel'!$C$1:$T$51,MATCH($A361,'Tüpoloogia tabel'!$C$1:$T$1,0),FALSE))*D361*E361</f>
        <v>3</v>
      </c>
      <c r="I361" s="262">
        <f>(VLOOKUP(I$4,'Tüpoloogia tabel'!$C$1:$T$51,MATCH($A361,'Tüpoloogia tabel'!$C$1:$T$1,0),FALSE))*D361*E361</f>
        <v>11.0875</v>
      </c>
      <c r="J361" s="262">
        <f>(VLOOKUP(J$4,'Tüpoloogia tabel'!$C$1:$T$51,MATCH($A361,'Tüpoloogia tabel'!$C$1:$T$1,0),FALSE))*D361*E361</f>
        <v>238.44499999999996</v>
      </c>
      <c r="K361" s="262">
        <f>(VLOOKUP(K$4,'Tüpoloogia tabel'!$C$1:$T$51,MATCH($A361,'Tüpoloogia tabel'!$C$1:$T$1,0),FALSE))*D361*E361</f>
        <v>194.21125000000001</v>
      </c>
      <c r="L361" s="263">
        <f>VLOOKUP(L$4,'Tüpoloogia tabel'!$C$1:$T$51,MATCH($A361,'Tüpoloogia tabel'!$C$1:$T$1,0),FALSE)</f>
        <v>0</v>
      </c>
      <c r="M361" s="264">
        <f>VLOOKUP(M$4,'Tüpoloogia tabel'!$C$1:$T$51,MATCH($A361,'Tüpoloogia tabel'!$C$1:$T$1,0),FALSE)</f>
        <v>75</v>
      </c>
      <c r="N361" s="264">
        <f>VLOOKUP(N$4,'Tüpoloogia tabel'!$C$1:$T$51,MATCH($A361,'Tüpoloogia tabel'!$C$1:$T$1,0),FALSE)</f>
        <v>50</v>
      </c>
      <c r="O361" s="265">
        <f>VLOOKUP(O$4,'Tüpoloogia tabel'!$C$1:$T$51,MATCH($A361,'Tüpoloogia tabel'!$C$1:$T$1,0),FALSE)</f>
        <v>0.17761813427852813</v>
      </c>
      <c r="P361" s="264">
        <f>VLOOKUP(P$4,'Tüpoloogia tabel'!$C$1:$T$51,MATCH($A361,'Tüpoloogia tabel'!$C$1:$T$1,0),FALSE)</f>
        <v>75</v>
      </c>
      <c r="Q361" s="345">
        <f t="shared" si="477"/>
        <v>125.47499999999999</v>
      </c>
      <c r="R361" s="346">
        <f t="shared" si="471"/>
        <v>99.22836460140168</v>
      </c>
      <c r="S361" s="347">
        <f t="shared" si="478"/>
        <v>269.89999999999998</v>
      </c>
      <c r="T361" s="346">
        <f t="shared" si="479"/>
        <v>269.89999999999998</v>
      </c>
      <c r="U361" s="348">
        <f t="shared" si="480"/>
        <v>3.9600000000000004</v>
      </c>
      <c r="V361" s="349">
        <f t="shared" si="481"/>
        <v>22.286635398598317</v>
      </c>
      <c r="W361" s="350">
        <f t="shared" si="444"/>
        <v>3.5146454402269236</v>
      </c>
      <c r="X361" s="264">
        <f>VLOOKUP(X$4,'Tüpoloogia tabel'!$C$1:$T$51,MATCH($A361,'Tüpoloogia tabel'!$C$1:$T$1,0),FALSE)</f>
        <v>272.5</v>
      </c>
      <c r="Y361" s="264">
        <f>VLOOKUP(Y$4,'Tüpoloogia tabel'!$C$1:$T$51,MATCH($A361,'Tüpoloogia tabel'!$C$1:$T$1,0),FALSE)</f>
        <v>151.5</v>
      </c>
      <c r="Z361" s="268">
        <f>VLOOKUP(Z$4,'Tüpoloogia tabel'!$C$1:$T$51,MATCH($A361,'Tüpoloogia tabel'!$C$1:$T$1,0),FALSE)</f>
        <v>56.5</v>
      </c>
      <c r="AA361" s="269"/>
      <c r="AB361" s="269"/>
      <c r="AC361" s="262">
        <f>VLOOKUP(AC$4,'Tüpoloogia tabel'!$C$1:$T$51,MATCH($A361,'Tüpoloogia tabel'!$C$1:$T$1,0),FALSE)</f>
        <v>3.5125000000000002</v>
      </c>
      <c r="AD361" s="262">
        <f>VLOOKUP(AD$4,'Tüpoloogia tabel'!$C$1:$T$51,MATCH($A361,'Tüpoloogia tabel'!$C$1:$T$1,0),FALSE)</f>
        <v>2.5</v>
      </c>
      <c r="AE361" s="262">
        <f>VLOOKUP(AE$4,'Tüpoloogia tabel'!$C$1:$T$51,MATCH($A361,'Tüpoloogia tabel'!$C$1:$T$1,0),FALSE)</f>
        <v>2.2999999999999998</v>
      </c>
      <c r="AF361" s="262">
        <f>VLOOKUP(AF$4,'Tüpoloogia tabel'!$C$1:$T$51,MATCH($A361,'Tüpoloogia tabel'!$C$1:$T$1,0),FALSE)</f>
        <v>13.924999999999999</v>
      </c>
      <c r="AG361" s="262">
        <f>VLOOKUP(AG$4,'Tüpoloogia tabel'!$C$1:$T$51,MATCH($A361,'Tüpoloogia tabel'!$C$1:$T$1,0),FALSE)</f>
        <v>19.524999999999999</v>
      </c>
      <c r="AH361" s="262">
        <f>(VLOOKUP(AH$4,'Tüpoloogia tabel'!$C$1:$T$51,MATCH($A361,'Tüpoloogia tabel'!$C$1:$T$1,0),FALSE))*E361</f>
        <v>2.5</v>
      </c>
      <c r="AI361" s="262">
        <f>(VLOOKUP(AI$4,'Tüpoloogia tabel'!$C$1:$T$51,MATCH($A361,'Tüpoloogia tabel'!$C$1:$T$1,0),FALSE))*D361*E361</f>
        <v>674.75</v>
      </c>
      <c r="AJ361" s="262">
        <f t="shared" si="482"/>
        <v>66.899999999999991</v>
      </c>
      <c r="AK361" s="262">
        <f>VLOOKUP(AK$4,'Tüpoloogia tabel'!$C$1:$T$51,MATCH($A361,'Tüpoloogia tabel'!$C$1:$T$1,0),FALSE)</f>
        <v>1.2</v>
      </c>
      <c r="AL361" s="262">
        <f>VLOOKUP(AL$4,'Tüpoloogia tabel'!$C$1:$T$51,MATCH($A361,'Tüpoloogia tabel'!$C$1:$T$1,0),FALSE)</f>
        <v>0.8</v>
      </c>
      <c r="AM361" s="262">
        <f>VLOOKUP(AM$4,'Tüpoloogia tabel'!$C$1:$T$51,MATCH($A361,'Tüpoloogia tabel'!$C$1:$T$1,0),FALSE)</f>
        <v>0.7</v>
      </c>
      <c r="AN361" s="262">
        <f>VLOOKUP(AN$4,'Tüpoloogia tabel'!$C$1:$T$51,MATCH($A361,'Tüpoloogia tabel'!$C$1:$T$1,0),FALSE)</f>
        <v>0.7</v>
      </c>
      <c r="AO361" s="262">
        <f>VLOOKUP(AO$4,'Tüpoloogia tabel'!$C$1:$T$51,MATCH($A361,'Tüpoloogia tabel'!$C$1:$T$1,0),FALSE)</f>
        <v>2.44</v>
      </c>
      <c r="AP361" s="262">
        <f>VLOOKUP(AP$4,'Tüpoloogia tabel'!$C$1:$T$51,MATCH($A361,'Tüpoloogia tabel'!$C$1:$T$1,0),FALSE)</f>
        <v>2</v>
      </c>
      <c r="AQ361" s="262">
        <f>VLOOKUP(AQ$4,'Tüpoloogia tabel'!$C$1:$T$51,MATCH($A361,'Tüpoloogia tabel'!$C$1:$T$1,0),FALSE)</f>
        <v>2.9</v>
      </c>
      <c r="AR361" s="270">
        <f>VLOOKUP(AR$4,'Tüpoloogia tabel'!$C$1:$T$51,MATCH($A361,'Tüpoloogia tabel'!$C$1:$T$1,0),FALSE)</f>
        <v>0.26</v>
      </c>
      <c r="AS361" s="270">
        <f>VLOOKUP(AS$4,'Tüpoloogia tabel'!$C$1:$T$51,MATCH($A361,'Tüpoloogia tabel'!$C$1:$T$1,0),FALSE)</f>
        <v>0.49</v>
      </c>
      <c r="AT361" s="270">
        <f>VLOOKUP(AT$4,'Tüpoloogia tabel'!$C$1:$T$51,MATCH($A361,'Tüpoloogia tabel'!$C$1:$T$1,0),FALSE)</f>
        <v>0.40500000000000003</v>
      </c>
      <c r="AU361" s="270">
        <f>VLOOKUP(AU$4,'Tüpoloogia tabel'!$C$1:$T$51,MATCH($A361,'Tüpoloogia tabel'!$C$1:$T$1,0),FALSE)</f>
        <v>0.15</v>
      </c>
      <c r="AV361" s="273">
        <f>VLOOKUP(AV$4,'Tüpoloogia tabel'!$C$1:$T$51,MATCH($A361,'Tüpoloogia tabel'!$C$1:$T$1,0),FALSE)</f>
        <v>0.02</v>
      </c>
      <c r="AW361" s="270">
        <f>VLOOKUP(AW$4,'Tüpoloogia tabel'!$C$1:$T$51,MATCH($A361,'Tüpoloogia tabel'!$C$1:$T$1,0),FALSE)</f>
        <v>0.01</v>
      </c>
      <c r="AX361" s="270">
        <f>VLOOKUP(AX$4,'Tüpoloogia tabel'!$C$1:$T$51,MATCH($A361,'Tüpoloogia tabel'!$C$1:$T$1,0),FALSE)</f>
        <v>0</v>
      </c>
      <c r="AY361" s="270">
        <f>VLOOKUP(AY$4,'Tüpoloogia tabel'!$C$1:$T$51,MATCH($A361,'Tüpoloogia tabel'!$C$1:$T$1,0),FALSE)</f>
        <v>0.42</v>
      </c>
      <c r="AZ361" s="270">
        <f>VLOOKUP(AZ$4,'Tüpoloogia tabel'!$C$1:$T$51,MATCH($A361,'Tüpoloogia tabel'!$C$1:$T$1,0),FALSE)</f>
        <v>3.7</v>
      </c>
      <c r="BA361" s="271">
        <f>VLOOKUP(BA$4,'Tüpoloogia tabel'!$C$1:$T$51,MATCH($A361,'Tüpoloogia tabel'!$C$1:$T$1,0),FALSE)</f>
        <v>0.43</v>
      </c>
      <c r="BB361" s="271">
        <f>VLOOKUP(BB$4,'Tüpoloogia tabel'!$C$1:$T$51,MATCH($A361,'Tüpoloogia tabel'!$C$1:$T$1,0),FALSE)</f>
        <v>0.41499999999999998</v>
      </c>
      <c r="BC361" s="271">
        <f>VLOOKUP(BC$4,'Tüpoloogia tabel'!$C$1:$T$51,MATCH($A361,'Tüpoloogia tabel'!$C$1:$T$1,0),FALSE)</f>
        <v>0.35</v>
      </c>
      <c r="BD361" s="271">
        <f>VLOOKUP(BD$4,'Tüpoloogia tabel'!$C$1:$T$51,MATCH($A361,'Tüpoloogia tabel'!$C$1:$T$1,0),FALSE)</f>
        <v>0.4</v>
      </c>
      <c r="BE361" s="271">
        <f>VLOOKUP(BE$4,'Tüpoloogia tabel'!$C$1:$T$51,MATCH($A361,'Tüpoloogia tabel'!$C$1:$T$1,0),FALSE)</f>
        <v>0.3</v>
      </c>
      <c r="BF361" s="270">
        <f>VLOOKUP(BF$4,'Tüpoloogia tabel'!$C$1:$T$51,MATCH($A361,'Tüpoloogia tabel'!$C$1:$T$1,0),FALSE)</f>
        <v>1.8</v>
      </c>
      <c r="BG361" s="270">
        <f>VLOOKUP(BG$4,'Tüpoloogia tabel'!$C$1:$T$51,MATCH($A361,'Tüpoloogia tabel'!$C$1:$T$1,0),FALSE)</f>
        <v>2.2000000000000002</v>
      </c>
      <c r="BH361" s="270">
        <f>VLOOKUP(BH$4,'Tüpoloogia tabel'!$C$1:$T$51,MATCH($A361,'Tüpoloogia tabel'!$C$1:$T$1,0),FALSE)</f>
        <v>1.46</v>
      </c>
      <c r="BI361" s="270">
        <f>VLOOKUP(BI$4,'Tüpoloogia tabel'!$C$1:$T$51,MATCH($A361,'Tüpoloogia tabel'!$C$1:$T$1,0),FALSE)</f>
        <v>1.5793333333333333</v>
      </c>
      <c r="BJ361" s="270">
        <f>VLOOKUP(BJ$4,'Tüpoloogia tabel'!$C$1:$T$51,MATCH($A361,'Tüpoloogia tabel'!$C$1:$T$1,0),FALSE)</f>
        <v>0.8</v>
      </c>
      <c r="BK361" s="270">
        <f>VLOOKUP(BK$4,'Tüpoloogia tabel'!$C$1:$T$51,MATCH($A361,'Tüpoloogia tabel'!$C$1:$T$1,0),FALSE)</f>
        <v>2.0649999999999999</v>
      </c>
      <c r="BL361" s="266">
        <f t="shared" si="445"/>
        <v>569.7313176992991</v>
      </c>
      <c r="BM361" s="219">
        <v>4</v>
      </c>
      <c r="BN361" s="219">
        <v>0</v>
      </c>
      <c r="BO361" s="219">
        <f t="shared" si="483"/>
        <v>10</v>
      </c>
      <c r="BP361" s="267">
        <f t="shared" si="484"/>
        <v>66.899999999999991</v>
      </c>
      <c r="BQ361" s="267">
        <f t="shared" ref="BQ361:BS361" si="503">BP361</f>
        <v>66.899999999999991</v>
      </c>
      <c r="BR361" s="267">
        <f t="shared" si="503"/>
        <v>66.899999999999991</v>
      </c>
      <c r="BS361" s="267">
        <f t="shared" si="503"/>
        <v>66.899999999999991</v>
      </c>
      <c r="BT361" s="267">
        <f t="shared" si="486"/>
        <v>0</v>
      </c>
      <c r="BU361" s="267">
        <f t="shared" si="487"/>
        <v>30.21875</v>
      </c>
      <c r="BV361" s="267">
        <f t="shared" si="488"/>
        <v>29.376238393810965</v>
      </c>
      <c r="BW361" s="217">
        <f t="shared" si="447"/>
        <v>84.848520125400597</v>
      </c>
      <c r="BX361" s="266">
        <f t="shared" si="489"/>
        <v>2.3220436507936509E-2</v>
      </c>
      <c r="BY361" s="266">
        <f t="shared" si="473"/>
        <v>28.003846428571432</v>
      </c>
      <c r="BZ361" s="266">
        <f t="shared" si="474"/>
        <v>682.58368425327114</v>
      </c>
      <c r="CA361" s="266">
        <f t="shared" si="475"/>
        <v>597.73516412787058</v>
      </c>
      <c r="CB361" s="272">
        <f t="shared" si="490"/>
        <v>3.0777576691765827</v>
      </c>
    </row>
    <row r="362" spans="1:80" x14ac:dyDescent="0.25">
      <c r="A362" s="248" t="s">
        <v>482</v>
      </c>
      <c r="B362" s="231" t="s">
        <v>890</v>
      </c>
      <c r="C362" s="231" t="s">
        <v>464</v>
      </c>
      <c r="D362" s="249">
        <v>1</v>
      </c>
      <c r="E362" s="249">
        <v>2</v>
      </c>
      <c r="F362" s="250"/>
      <c r="G362" s="15">
        <f>(VLOOKUP(G$4,'Tüpoloogia tabel'!$C$1:$T$51,MATCH($A362,'Tüpoloogia tabel'!$C$1:$T$1,0),FALSE))*D362</f>
        <v>269.89999999999998</v>
      </c>
      <c r="H362" s="15">
        <f>(VLOOKUP(H$4,'Tüpoloogia tabel'!$C$1:$T$51,MATCH($A362,'Tüpoloogia tabel'!$C$1:$T$1,0),FALSE))*D362*E362</f>
        <v>6</v>
      </c>
      <c r="I362" s="15">
        <f>(VLOOKUP(I$4,'Tüpoloogia tabel'!$C$1:$T$51,MATCH($A362,'Tüpoloogia tabel'!$C$1:$T$1,0),FALSE))*D362*E362</f>
        <v>22.175000000000001</v>
      </c>
      <c r="J362" s="15">
        <f>(VLOOKUP(J$4,'Tüpoloogia tabel'!$C$1:$T$51,MATCH($A362,'Tüpoloogia tabel'!$C$1:$T$1,0),FALSE))*D362*E362</f>
        <v>476.88999999999993</v>
      </c>
      <c r="K362" s="15">
        <f>(VLOOKUP(K$4,'Tüpoloogia tabel'!$C$1:$T$51,MATCH($A362,'Tüpoloogia tabel'!$C$1:$T$1,0),FALSE))*D362*E362</f>
        <v>388.42250000000001</v>
      </c>
      <c r="L362" s="244">
        <f>VLOOKUP(L$4,'Tüpoloogia tabel'!$C$1:$T$51,MATCH($A362,'Tüpoloogia tabel'!$C$1:$T$1,0),FALSE)</f>
        <v>0</v>
      </c>
      <c r="M362" s="228">
        <f>VLOOKUP(M$4,'Tüpoloogia tabel'!$C$1:$T$51,MATCH($A362,'Tüpoloogia tabel'!$C$1:$T$1,0),FALSE)</f>
        <v>75</v>
      </c>
      <c r="N362" s="228">
        <f>VLOOKUP(N$4,'Tüpoloogia tabel'!$C$1:$T$51,MATCH($A362,'Tüpoloogia tabel'!$C$1:$T$1,0),FALSE)</f>
        <v>50</v>
      </c>
      <c r="O362" s="245">
        <f>VLOOKUP(O$4,'Tüpoloogia tabel'!$C$1:$T$51,MATCH($A362,'Tüpoloogia tabel'!$C$1:$T$1,0),FALSE)</f>
        <v>0.17761813427852813</v>
      </c>
      <c r="P362" s="228">
        <f>VLOOKUP(P$4,'Tüpoloogia tabel'!$C$1:$T$51,MATCH($A362,'Tüpoloogia tabel'!$C$1:$T$1,0),FALSE)</f>
        <v>75</v>
      </c>
      <c r="Q362" s="335">
        <f t="shared" si="477"/>
        <v>446.2</v>
      </c>
      <c r="R362" s="336">
        <f t="shared" si="471"/>
        <v>362.98678848492079</v>
      </c>
      <c r="S362" s="14">
        <f t="shared" si="478"/>
        <v>269.89999999999998</v>
      </c>
      <c r="T362" s="336">
        <f t="shared" si="479"/>
        <v>269.89999999999998</v>
      </c>
      <c r="U362" s="4">
        <f t="shared" si="480"/>
        <v>3.9600000000000004</v>
      </c>
      <c r="V362" s="337">
        <f t="shared" si="481"/>
        <v>79.253211515079244</v>
      </c>
      <c r="W362" s="338">
        <f t="shared" si="444"/>
        <v>3.0294494773757172</v>
      </c>
      <c r="X362" s="228">
        <f>VLOOKUP(X$4,'Tüpoloogia tabel'!$C$1:$T$51,MATCH($A362,'Tüpoloogia tabel'!$C$1:$T$1,0),FALSE)</f>
        <v>272.5</v>
      </c>
      <c r="Y362" s="228">
        <f>VLOOKUP(Y$4,'Tüpoloogia tabel'!$C$1:$T$51,MATCH($A362,'Tüpoloogia tabel'!$C$1:$T$1,0),FALSE)</f>
        <v>151.5</v>
      </c>
      <c r="Z362" s="229">
        <f>VLOOKUP(Z$4,'Tüpoloogia tabel'!$C$1:$T$51,MATCH($A362,'Tüpoloogia tabel'!$C$1:$T$1,0),FALSE)</f>
        <v>56.5</v>
      </c>
      <c r="AA362" s="235"/>
      <c r="AB362" s="235"/>
      <c r="AC362" s="15">
        <f>VLOOKUP(AC$4,'Tüpoloogia tabel'!$C$1:$T$51,MATCH($A362,'Tüpoloogia tabel'!$C$1:$T$1,0),FALSE)</f>
        <v>3.5125000000000002</v>
      </c>
      <c r="AD362" s="15">
        <f>VLOOKUP(AD$4,'Tüpoloogia tabel'!$C$1:$T$51,MATCH($A362,'Tüpoloogia tabel'!$C$1:$T$1,0),FALSE)</f>
        <v>2.5</v>
      </c>
      <c r="AE362" s="15">
        <f>VLOOKUP(AE$4,'Tüpoloogia tabel'!$C$1:$T$51,MATCH($A362,'Tüpoloogia tabel'!$C$1:$T$1,0),FALSE)</f>
        <v>2.2999999999999998</v>
      </c>
      <c r="AF362" s="15">
        <f>VLOOKUP(AF$4,'Tüpoloogia tabel'!$C$1:$T$51,MATCH($A362,'Tüpoloogia tabel'!$C$1:$T$1,0),FALSE)</f>
        <v>13.924999999999999</v>
      </c>
      <c r="AG362" s="15">
        <f>VLOOKUP(AG$4,'Tüpoloogia tabel'!$C$1:$T$51,MATCH($A362,'Tüpoloogia tabel'!$C$1:$T$1,0),FALSE)</f>
        <v>19.524999999999999</v>
      </c>
      <c r="AH362" s="15">
        <f>(VLOOKUP(AH$4,'Tüpoloogia tabel'!$C$1:$T$51,MATCH($A362,'Tüpoloogia tabel'!$C$1:$T$1,0),FALSE))*E362</f>
        <v>5</v>
      </c>
      <c r="AI362" s="15">
        <f>(VLOOKUP(AI$4,'Tüpoloogia tabel'!$C$1:$T$51,MATCH($A362,'Tüpoloogia tabel'!$C$1:$T$1,0),FALSE))*D362*E362</f>
        <v>1349.5</v>
      </c>
      <c r="AJ362" s="15">
        <f t="shared" si="482"/>
        <v>66.899999999999991</v>
      </c>
      <c r="AK362" s="15">
        <f>VLOOKUP(AK$4,'Tüpoloogia tabel'!$C$1:$T$51,MATCH($A362,'Tüpoloogia tabel'!$C$1:$T$1,0),FALSE)</f>
        <v>1.2</v>
      </c>
      <c r="AL362" s="15">
        <f>VLOOKUP(AL$4,'Tüpoloogia tabel'!$C$1:$T$51,MATCH($A362,'Tüpoloogia tabel'!$C$1:$T$1,0),FALSE)</f>
        <v>0.8</v>
      </c>
      <c r="AM362" s="15">
        <f>VLOOKUP(AM$4,'Tüpoloogia tabel'!$C$1:$T$51,MATCH($A362,'Tüpoloogia tabel'!$C$1:$T$1,0),FALSE)</f>
        <v>0.7</v>
      </c>
      <c r="AN362" s="15">
        <f>VLOOKUP(AN$4,'Tüpoloogia tabel'!$C$1:$T$51,MATCH($A362,'Tüpoloogia tabel'!$C$1:$T$1,0),FALSE)</f>
        <v>0.7</v>
      </c>
      <c r="AO362" s="15">
        <f>VLOOKUP(AO$4,'Tüpoloogia tabel'!$C$1:$T$51,MATCH($A362,'Tüpoloogia tabel'!$C$1:$T$1,0),FALSE)</f>
        <v>2.44</v>
      </c>
      <c r="AP362" s="15">
        <f>VLOOKUP(AP$4,'Tüpoloogia tabel'!$C$1:$T$51,MATCH($A362,'Tüpoloogia tabel'!$C$1:$T$1,0),FALSE)</f>
        <v>2</v>
      </c>
      <c r="AQ362" s="15">
        <f>VLOOKUP(AQ$4,'Tüpoloogia tabel'!$C$1:$T$51,MATCH($A362,'Tüpoloogia tabel'!$C$1:$T$1,0),FALSE)</f>
        <v>2.9</v>
      </c>
      <c r="AR362" s="16">
        <f>VLOOKUP(AR$4,'Tüpoloogia tabel'!$C$1:$T$51,MATCH($A362,'Tüpoloogia tabel'!$C$1:$T$1,0),FALSE)</f>
        <v>0.26</v>
      </c>
      <c r="AS362" s="16">
        <f>VLOOKUP(AS$4,'Tüpoloogia tabel'!$C$1:$T$51,MATCH($A362,'Tüpoloogia tabel'!$C$1:$T$1,0),FALSE)</f>
        <v>0.49</v>
      </c>
      <c r="AT362" s="16">
        <f>VLOOKUP(AT$4,'Tüpoloogia tabel'!$C$1:$T$51,MATCH($A362,'Tüpoloogia tabel'!$C$1:$T$1,0),FALSE)</f>
        <v>0.40500000000000003</v>
      </c>
      <c r="AU362" s="16">
        <f>VLOOKUP(AU$4,'Tüpoloogia tabel'!$C$1:$T$51,MATCH($A362,'Tüpoloogia tabel'!$C$1:$T$1,0),FALSE)</f>
        <v>0.15</v>
      </c>
      <c r="AV362" s="273">
        <f>VLOOKUP(AV$4,'Tüpoloogia tabel'!$C$1:$T$51,MATCH($A362,'Tüpoloogia tabel'!$C$1:$T$1,0),FALSE)</f>
        <v>0.02</v>
      </c>
      <c r="AW362" s="16">
        <f>VLOOKUP(AW$4,'Tüpoloogia tabel'!$C$1:$T$51,MATCH($A362,'Tüpoloogia tabel'!$C$1:$T$1,0),FALSE)</f>
        <v>0.01</v>
      </c>
      <c r="AX362" s="16">
        <f>VLOOKUP(AX$4,'Tüpoloogia tabel'!$C$1:$T$51,MATCH($A362,'Tüpoloogia tabel'!$C$1:$T$1,0),FALSE)</f>
        <v>0</v>
      </c>
      <c r="AY362" s="16">
        <f>VLOOKUP(AY$4,'Tüpoloogia tabel'!$C$1:$T$51,MATCH($A362,'Tüpoloogia tabel'!$C$1:$T$1,0),FALSE)</f>
        <v>0.42</v>
      </c>
      <c r="AZ362" s="16">
        <f>VLOOKUP(AZ$4,'Tüpoloogia tabel'!$C$1:$T$51,MATCH($A362,'Tüpoloogia tabel'!$C$1:$T$1,0),FALSE)</f>
        <v>3.7</v>
      </c>
      <c r="BA362" s="232">
        <f>VLOOKUP(BA$4,'Tüpoloogia tabel'!$C$1:$T$51,MATCH($A362,'Tüpoloogia tabel'!$C$1:$T$1,0),FALSE)</f>
        <v>0.43</v>
      </c>
      <c r="BB362" s="232">
        <f>VLOOKUP(BB$4,'Tüpoloogia tabel'!$C$1:$T$51,MATCH($A362,'Tüpoloogia tabel'!$C$1:$T$1,0),FALSE)</f>
        <v>0.41499999999999998</v>
      </c>
      <c r="BC362" s="232">
        <f>VLOOKUP(BC$4,'Tüpoloogia tabel'!$C$1:$T$51,MATCH($A362,'Tüpoloogia tabel'!$C$1:$T$1,0),FALSE)</f>
        <v>0.35</v>
      </c>
      <c r="BD362" s="232">
        <f>VLOOKUP(BD$4,'Tüpoloogia tabel'!$C$1:$T$51,MATCH($A362,'Tüpoloogia tabel'!$C$1:$T$1,0),FALSE)</f>
        <v>0.4</v>
      </c>
      <c r="BE362" s="232">
        <f>VLOOKUP(BE$4,'Tüpoloogia tabel'!$C$1:$T$51,MATCH($A362,'Tüpoloogia tabel'!$C$1:$T$1,0),FALSE)</f>
        <v>0.3</v>
      </c>
      <c r="BF362" s="16">
        <f>VLOOKUP(BF$4,'Tüpoloogia tabel'!$C$1:$T$51,MATCH($A362,'Tüpoloogia tabel'!$C$1:$T$1,0),FALSE)</f>
        <v>1.8</v>
      </c>
      <c r="BG362" s="16">
        <f>VLOOKUP(BG$4,'Tüpoloogia tabel'!$C$1:$T$51,MATCH($A362,'Tüpoloogia tabel'!$C$1:$T$1,0),FALSE)</f>
        <v>2.2000000000000002</v>
      </c>
      <c r="BH362" s="16">
        <f>VLOOKUP(BH$4,'Tüpoloogia tabel'!$C$1:$T$51,MATCH($A362,'Tüpoloogia tabel'!$C$1:$T$1,0),FALSE)</f>
        <v>1.46</v>
      </c>
      <c r="BI362" s="16">
        <f>VLOOKUP(BI$4,'Tüpoloogia tabel'!$C$1:$T$51,MATCH($A362,'Tüpoloogia tabel'!$C$1:$T$1,0),FALSE)</f>
        <v>1.5793333333333333</v>
      </c>
      <c r="BJ362" s="16">
        <f>VLOOKUP(BJ$4,'Tüpoloogia tabel'!$C$1:$T$51,MATCH($A362,'Tüpoloogia tabel'!$C$1:$T$1,0),FALSE)</f>
        <v>0.8</v>
      </c>
      <c r="BK362" s="16">
        <f>VLOOKUP(BK$4,'Tüpoloogia tabel'!$C$1:$T$51,MATCH($A362,'Tüpoloogia tabel'!$C$1:$T$1,0),FALSE)</f>
        <v>2.0649999999999999</v>
      </c>
      <c r="BL362" s="216">
        <f t="shared" si="445"/>
        <v>983.08460575753952</v>
      </c>
      <c r="BM362" s="1">
        <v>4</v>
      </c>
      <c r="BN362" s="1">
        <v>0</v>
      </c>
      <c r="BO362" s="1">
        <f t="shared" si="483"/>
        <v>20</v>
      </c>
      <c r="BP362" s="217">
        <f t="shared" si="484"/>
        <v>66.899999999999991</v>
      </c>
      <c r="BQ362" s="217">
        <f t="shared" ref="BQ362:BS362" si="504">BP362</f>
        <v>66.899999999999991</v>
      </c>
      <c r="BR362" s="217">
        <f t="shared" si="504"/>
        <v>66.899999999999991</v>
      </c>
      <c r="BS362" s="217">
        <f t="shared" si="504"/>
        <v>66.899999999999991</v>
      </c>
      <c r="BT362" s="217">
        <f t="shared" si="486"/>
        <v>66.899999999999991</v>
      </c>
      <c r="BU362" s="217">
        <f t="shared" si="487"/>
        <v>115.875</v>
      </c>
      <c r="BV362" s="217">
        <f t="shared" si="488"/>
        <v>104.46445563911895</v>
      </c>
      <c r="BW362" s="217">
        <f t="shared" si="447"/>
        <v>119.65457136842994</v>
      </c>
      <c r="BX362" s="216">
        <f t="shared" si="489"/>
        <v>6.1332638888888902E-2</v>
      </c>
      <c r="BY362" s="216">
        <f t="shared" si="473"/>
        <v>73.967162500000001</v>
      </c>
      <c r="BZ362" s="216">
        <f t="shared" si="474"/>
        <v>1176.7063396259696</v>
      </c>
      <c r="CA362" s="216">
        <f t="shared" si="475"/>
        <v>1057.0517682575396</v>
      </c>
      <c r="CB362" s="218">
        <f t="shared" si="490"/>
        <v>2.7213968507425279</v>
      </c>
    </row>
    <row r="363" spans="1:80" x14ac:dyDescent="0.25">
      <c r="A363" s="248" t="s">
        <v>482</v>
      </c>
      <c r="B363" s="231" t="s">
        <v>891</v>
      </c>
      <c r="C363" s="231" t="s">
        <v>464</v>
      </c>
      <c r="D363" s="249">
        <v>1</v>
      </c>
      <c r="E363" s="249">
        <v>3</v>
      </c>
      <c r="F363" s="250"/>
      <c r="G363" s="15">
        <f>(VLOOKUP(G$4,'Tüpoloogia tabel'!$C$1:$T$51,MATCH($A363,'Tüpoloogia tabel'!$C$1:$T$1,0),FALSE))*D363</f>
        <v>269.89999999999998</v>
      </c>
      <c r="H363" s="15">
        <f>(VLOOKUP(H$4,'Tüpoloogia tabel'!$C$1:$T$51,MATCH($A363,'Tüpoloogia tabel'!$C$1:$T$1,0),FALSE))*D363*E363</f>
        <v>9</v>
      </c>
      <c r="I363" s="15">
        <f>(VLOOKUP(I$4,'Tüpoloogia tabel'!$C$1:$T$51,MATCH($A363,'Tüpoloogia tabel'!$C$1:$T$1,0),FALSE))*D363*E363</f>
        <v>33.262500000000003</v>
      </c>
      <c r="J363" s="15">
        <f>(VLOOKUP(J$4,'Tüpoloogia tabel'!$C$1:$T$51,MATCH($A363,'Tüpoloogia tabel'!$C$1:$T$1,0),FALSE))*D363*E363</f>
        <v>715.33499999999992</v>
      </c>
      <c r="K363" s="15">
        <f>(VLOOKUP(K$4,'Tüpoloogia tabel'!$C$1:$T$51,MATCH($A363,'Tüpoloogia tabel'!$C$1:$T$1,0),FALSE))*D363*E363</f>
        <v>582.63374999999996</v>
      </c>
      <c r="L363" s="244">
        <f>VLOOKUP(L$4,'Tüpoloogia tabel'!$C$1:$T$51,MATCH($A363,'Tüpoloogia tabel'!$C$1:$T$1,0),FALSE)</f>
        <v>0</v>
      </c>
      <c r="M363" s="228">
        <f>VLOOKUP(M$4,'Tüpoloogia tabel'!$C$1:$T$51,MATCH($A363,'Tüpoloogia tabel'!$C$1:$T$1,0),FALSE)</f>
        <v>75</v>
      </c>
      <c r="N363" s="228">
        <f>VLOOKUP(N$4,'Tüpoloogia tabel'!$C$1:$T$51,MATCH($A363,'Tüpoloogia tabel'!$C$1:$T$1,0),FALSE)</f>
        <v>50</v>
      </c>
      <c r="O363" s="245">
        <f>VLOOKUP(O$4,'Tüpoloogia tabel'!$C$1:$T$51,MATCH($A363,'Tüpoloogia tabel'!$C$1:$T$1,0),FALSE)</f>
        <v>0.17761813427852813</v>
      </c>
      <c r="P363" s="228">
        <f>VLOOKUP(P$4,'Tüpoloogia tabel'!$C$1:$T$51,MATCH($A363,'Tüpoloogia tabel'!$C$1:$T$1,0),FALSE)</f>
        <v>75</v>
      </c>
      <c r="Q363" s="335">
        <f t="shared" si="477"/>
        <v>962.17499999999995</v>
      </c>
      <c r="R363" s="336">
        <f t="shared" si="471"/>
        <v>787.31527165055718</v>
      </c>
      <c r="S363" s="14">
        <f t="shared" si="478"/>
        <v>269.89999999999998</v>
      </c>
      <c r="T363" s="336">
        <f t="shared" si="479"/>
        <v>269.89999999999998</v>
      </c>
      <c r="U363" s="4">
        <f t="shared" si="480"/>
        <v>3.9600000000000004</v>
      </c>
      <c r="V363" s="337">
        <f t="shared" si="481"/>
        <v>170.8997283494428</v>
      </c>
      <c r="W363" s="338">
        <f t="shared" si="444"/>
        <v>3.3888411273013448</v>
      </c>
      <c r="X363" s="228">
        <f>VLOOKUP(X$4,'Tüpoloogia tabel'!$C$1:$T$51,MATCH($A363,'Tüpoloogia tabel'!$C$1:$T$1,0),FALSE)</f>
        <v>272.5</v>
      </c>
      <c r="Y363" s="228">
        <f>VLOOKUP(Y$4,'Tüpoloogia tabel'!$C$1:$T$51,MATCH($A363,'Tüpoloogia tabel'!$C$1:$T$1,0),FALSE)</f>
        <v>151.5</v>
      </c>
      <c r="Z363" s="229">
        <f>VLOOKUP(Z$4,'Tüpoloogia tabel'!$C$1:$T$51,MATCH($A363,'Tüpoloogia tabel'!$C$1:$T$1,0),FALSE)</f>
        <v>56.5</v>
      </c>
      <c r="AA363" s="235"/>
      <c r="AB363" s="235"/>
      <c r="AC363" s="15">
        <f>VLOOKUP(AC$4,'Tüpoloogia tabel'!$C$1:$T$51,MATCH($A363,'Tüpoloogia tabel'!$C$1:$T$1,0),FALSE)</f>
        <v>3.5125000000000002</v>
      </c>
      <c r="AD363" s="15">
        <f>VLOOKUP(AD$4,'Tüpoloogia tabel'!$C$1:$T$51,MATCH($A363,'Tüpoloogia tabel'!$C$1:$T$1,0),FALSE)</f>
        <v>2.5</v>
      </c>
      <c r="AE363" s="15">
        <f>VLOOKUP(AE$4,'Tüpoloogia tabel'!$C$1:$T$51,MATCH($A363,'Tüpoloogia tabel'!$C$1:$T$1,0),FALSE)</f>
        <v>2.2999999999999998</v>
      </c>
      <c r="AF363" s="15">
        <f>VLOOKUP(AF$4,'Tüpoloogia tabel'!$C$1:$T$51,MATCH($A363,'Tüpoloogia tabel'!$C$1:$T$1,0),FALSE)</f>
        <v>13.924999999999999</v>
      </c>
      <c r="AG363" s="15">
        <f>VLOOKUP(AG$4,'Tüpoloogia tabel'!$C$1:$T$51,MATCH($A363,'Tüpoloogia tabel'!$C$1:$T$1,0),FALSE)</f>
        <v>19.524999999999999</v>
      </c>
      <c r="AH363" s="15">
        <f>(VLOOKUP(AH$4,'Tüpoloogia tabel'!$C$1:$T$51,MATCH($A363,'Tüpoloogia tabel'!$C$1:$T$1,0),FALSE))*E363</f>
        <v>7.5</v>
      </c>
      <c r="AI363" s="15">
        <f>(VLOOKUP(AI$4,'Tüpoloogia tabel'!$C$1:$T$51,MATCH($A363,'Tüpoloogia tabel'!$C$1:$T$1,0),FALSE))*D363*E363</f>
        <v>2024.25</v>
      </c>
      <c r="AJ363" s="15">
        <f t="shared" si="482"/>
        <v>66.899999999999991</v>
      </c>
      <c r="AK363" s="15">
        <f>VLOOKUP(AK$4,'Tüpoloogia tabel'!$C$1:$T$51,MATCH($A363,'Tüpoloogia tabel'!$C$1:$T$1,0),FALSE)</f>
        <v>1.2</v>
      </c>
      <c r="AL363" s="15">
        <f>VLOOKUP(AL$4,'Tüpoloogia tabel'!$C$1:$T$51,MATCH($A363,'Tüpoloogia tabel'!$C$1:$T$1,0),FALSE)</f>
        <v>0.8</v>
      </c>
      <c r="AM363" s="15">
        <f>VLOOKUP(AM$4,'Tüpoloogia tabel'!$C$1:$T$51,MATCH($A363,'Tüpoloogia tabel'!$C$1:$T$1,0),FALSE)</f>
        <v>0.7</v>
      </c>
      <c r="AN363" s="15">
        <f>VLOOKUP(AN$4,'Tüpoloogia tabel'!$C$1:$T$51,MATCH($A363,'Tüpoloogia tabel'!$C$1:$T$1,0),FALSE)</f>
        <v>0.7</v>
      </c>
      <c r="AO363" s="15">
        <f>VLOOKUP(AO$4,'Tüpoloogia tabel'!$C$1:$T$51,MATCH($A363,'Tüpoloogia tabel'!$C$1:$T$1,0),FALSE)</f>
        <v>2.44</v>
      </c>
      <c r="AP363" s="15">
        <f>VLOOKUP(AP$4,'Tüpoloogia tabel'!$C$1:$T$51,MATCH($A363,'Tüpoloogia tabel'!$C$1:$T$1,0),FALSE)</f>
        <v>2</v>
      </c>
      <c r="AQ363" s="15">
        <f>VLOOKUP(AQ$4,'Tüpoloogia tabel'!$C$1:$T$51,MATCH($A363,'Tüpoloogia tabel'!$C$1:$T$1,0),FALSE)</f>
        <v>2.9</v>
      </c>
      <c r="AR363" s="16">
        <f>VLOOKUP(AR$4,'Tüpoloogia tabel'!$C$1:$T$51,MATCH($A363,'Tüpoloogia tabel'!$C$1:$T$1,0),FALSE)</f>
        <v>0.26</v>
      </c>
      <c r="AS363" s="16">
        <f>VLOOKUP(AS$4,'Tüpoloogia tabel'!$C$1:$T$51,MATCH($A363,'Tüpoloogia tabel'!$C$1:$T$1,0),FALSE)</f>
        <v>0.49</v>
      </c>
      <c r="AT363" s="16">
        <f>VLOOKUP(AT$4,'Tüpoloogia tabel'!$C$1:$T$51,MATCH($A363,'Tüpoloogia tabel'!$C$1:$T$1,0),FALSE)</f>
        <v>0.40500000000000003</v>
      </c>
      <c r="AU363" s="16">
        <f>VLOOKUP(AU$4,'Tüpoloogia tabel'!$C$1:$T$51,MATCH($A363,'Tüpoloogia tabel'!$C$1:$T$1,0),FALSE)</f>
        <v>0.15</v>
      </c>
      <c r="AV363" s="273">
        <f>VLOOKUP(AV$4,'Tüpoloogia tabel'!$C$1:$T$51,MATCH($A363,'Tüpoloogia tabel'!$C$1:$T$1,0),FALSE)</f>
        <v>0.02</v>
      </c>
      <c r="AW363" s="16">
        <f>VLOOKUP(AW$4,'Tüpoloogia tabel'!$C$1:$T$51,MATCH($A363,'Tüpoloogia tabel'!$C$1:$T$1,0),FALSE)</f>
        <v>0.01</v>
      </c>
      <c r="AX363" s="16">
        <f>VLOOKUP(AX$4,'Tüpoloogia tabel'!$C$1:$T$51,MATCH($A363,'Tüpoloogia tabel'!$C$1:$T$1,0),FALSE)</f>
        <v>0</v>
      </c>
      <c r="AY363" s="16">
        <f>VLOOKUP(AY$4,'Tüpoloogia tabel'!$C$1:$T$51,MATCH($A363,'Tüpoloogia tabel'!$C$1:$T$1,0),FALSE)</f>
        <v>0.42</v>
      </c>
      <c r="AZ363" s="16">
        <f>VLOOKUP(AZ$4,'Tüpoloogia tabel'!$C$1:$T$51,MATCH($A363,'Tüpoloogia tabel'!$C$1:$T$1,0),FALSE)</f>
        <v>3.7</v>
      </c>
      <c r="BA363" s="232">
        <f>VLOOKUP(BA$4,'Tüpoloogia tabel'!$C$1:$T$51,MATCH($A363,'Tüpoloogia tabel'!$C$1:$T$1,0),FALSE)</f>
        <v>0.43</v>
      </c>
      <c r="BB363" s="232">
        <f>VLOOKUP(BB$4,'Tüpoloogia tabel'!$C$1:$T$51,MATCH($A363,'Tüpoloogia tabel'!$C$1:$T$1,0),FALSE)</f>
        <v>0.41499999999999998</v>
      </c>
      <c r="BC363" s="232">
        <f>VLOOKUP(BC$4,'Tüpoloogia tabel'!$C$1:$T$51,MATCH($A363,'Tüpoloogia tabel'!$C$1:$T$1,0),FALSE)</f>
        <v>0.35</v>
      </c>
      <c r="BD363" s="232">
        <f>VLOOKUP(BD$4,'Tüpoloogia tabel'!$C$1:$T$51,MATCH($A363,'Tüpoloogia tabel'!$C$1:$T$1,0),FALSE)</f>
        <v>0.4</v>
      </c>
      <c r="BE363" s="232">
        <f>VLOOKUP(BE$4,'Tüpoloogia tabel'!$C$1:$T$51,MATCH($A363,'Tüpoloogia tabel'!$C$1:$T$1,0),FALSE)</f>
        <v>0.3</v>
      </c>
      <c r="BF363" s="16">
        <f>VLOOKUP(BF$4,'Tüpoloogia tabel'!$C$1:$T$51,MATCH($A363,'Tüpoloogia tabel'!$C$1:$T$1,0),FALSE)</f>
        <v>1.8</v>
      </c>
      <c r="BG363" s="16">
        <f>VLOOKUP(BG$4,'Tüpoloogia tabel'!$C$1:$T$51,MATCH($A363,'Tüpoloogia tabel'!$C$1:$T$1,0),FALSE)</f>
        <v>2.2000000000000002</v>
      </c>
      <c r="BH363" s="16">
        <f>VLOOKUP(BH$4,'Tüpoloogia tabel'!$C$1:$T$51,MATCH($A363,'Tüpoloogia tabel'!$C$1:$T$1,0),FALSE)</f>
        <v>1.46</v>
      </c>
      <c r="BI363" s="16">
        <f>VLOOKUP(BI$4,'Tüpoloogia tabel'!$C$1:$T$51,MATCH($A363,'Tüpoloogia tabel'!$C$1:$T$1,0),FALSE)</f>
        <v>1.5793333333333333</v>
      </c>
      <c r="BJ363" s="16">
        <f>VLOOKUP(BJ$4,'Tüpoloogia tabel'!$C$1:$T$51,MATCH($A363,'Tüpoloogia tabel'!$C$1:$T$1,0),FALSE)</f>
        <v>0.8</v>
      </c>
      <c r="BK363" s="16">
        <f>VLOOKUP(BK$4,'Tüpoloogia tabel'!$C$1:$T$51,MATCH($A363,'Tüpoloogia tabel'!$C$1:$T$1,0),FALSE)</f>
        <v>2.0649999999999999</v>
      </c>
      <c r="BL363" s="216">
        <f t="shared" si="445"/>
        <v>1648.0778641747215</v>
      </c>
      <c r="BM363" s="1">
        <v>4</v>
      </c>
      <c r="BN363" s="1">
        <v>0</v>
      </c>
      <c r="BO363" s="1">
        <f t="shared" si="483"/>
        <v>30</v>
      </c>
      <c r="BP363" s="217">
        <f t="shared" si="484"/>
        <v>66.899999999999991</v>
      </c>
      <c r="BQ363" s="217">
        <f t="shared" ref="BQ363:BS363" si="505">BP363</f>
        <v>66.899999999999991</v>
      </c>
      <c r="BR363" s="217">
        <f t="shared" si="505"/>
        <v>66.899999999999991</v>
      </c>
      <c r="BS363" s="217">
        <f t="shared" si="505"/>
        <v>66.899999999999991</v>
      </c>
      <c r="BT363" s="217">
        <f t="shared" si="486"/>
        <v>133.79999999999998</v>
      </c>
      <c r="BU363" s="217">
        <f t="shared" si="487"/>
        <v>256.96875</v>
      </c>
      <c r="BV363" s="217">
        <f t="shared" si="488"/>
        <v>225.26465173592402</v>
      </c>
      <c r="BW363" s="217">
        <f t="shared" si="447"/>
        <v>173.65965372908806</v>
      </c>
      <c r="BX363" s="216">
        <f t="shared" si="489"/>
        <v>0.12662993055555558</v>
      </c>
      <c r="BY363" s="216">
        <f t="shared" si="473"/>
        <v>152.71569625000004</v>
      </c>
      <c r="BZ363" s="216">
        <f t="shared" si="474"/>
        <v>1974.4532141538098</v>
      </c>
      <c r="CA363" s="216">
        <f t="shared" si="475"/>
        <v>1800.7935604247216</v>
      </c>
      <c r="CB363" s="218">
        <f t="shared" si="490"/>
        <v>3.0907814049988036</v>
      </c>
    </row>
    <row r="364" spans="1:80" x14ac:dyDescent="0.25">
      <c r="A364" s="248" t="s">
        <v>482</v>
      </c>
      <c r="B364" s="231" t="s">
        <v>892</v>
      </c>
      <c r="C364" s="231" t="s">
        <v>464</v>
      </c>
      <c r="D364" s="249">
        <v>1</v>
      </c>
      <c r="E364" s="249">
        <v>4</v>
      </c>
      <c r="F364" s="250"/>
      <c r="G364" s="15">
        <f>(VLOOKUP(G$4,'Tüpoloogia tabel'!$C$1:$T$51,MATCH($A364,'Tüpoloogia tabel'!$C$1:$T$1,0),FALSE))*D364</f>
        <v>269.89999999999998</v>
      </c>
      <c r="H364" s="15">
        <f>(VLOOKUP(H$4,'Tüpoloogia tabel'!$C$1:$T$51,MATCH($A364,'Tüpoloogia tabel'!$C$1:$T$1,0),FALSE))*D364*E364</f>
        <v>12</v>
      </c>
      <c r="I364" s="15">
        <f>(VLOOKUP(I$4,'Tüpoloogia tabel'!$C$1:$T$51,MATCH($A364,'Tüpoloogia tabel'!$C$1:$T$1,0),FALSE))*D364*E364</f>
        <v>44.35</v>
      </c>
      <c r="J364" s="15">
        <f>(VLOOKUP(J$4,'Tüpoloogia tabel'!$C$1:$T$51,MATCH($A364,'Tüpoloogia tabel'!$C$1:$T$1,0),FALSE))*D364*E364</f>
        <v>953.77999999999986</v>
      </c>
      <c r="K364" s="15">
        <f>(VLOOKUP(K$4,'Tüpoloogia tabel'!$C$1:$T$51,MATCH($A364,'Tüpoloogia tabel'!$C$1:$T$1,0),FALSE))*D364*E364</f>
        <v>776.84500000000003</v>
      </c>
      <c r="L364" s="244">
        <f>VLOOKUP(L$4,'Tüpoloogia tabel'!$C$1:$T$51,MATCH($A364,'Tüpoloogia tabel'!$C$1:$T$1,0),FALSE)</f>
        <v>0</v>
      </c>
      <c r="M364" s="228">
        <f>VLOOKUP(M$4,'Tüpoloogia tabel'!$C$1:$T$51,MATCH($A364,'Tüpoloogia tabel'!$C$1:$T$1,0),FALSE)</f>
        <v>75</v>
      </c>
      <c r="N364" s="228">
        <f>VLOOKUP(N$4,'Tüpoloogia tabel'!$C$1:$T$51,MATCH($A364,'Tüpoloogia tabel'!$C$1:$T$1,0),FALSE)</f>
        <v>50</v>
      </c>
      <c r="O364" s="245">
        <f>VLOOKUP(O$4,'Tüpoloogia tabel'!$C$1:$T$51,MATCH($A364,'Tüpoloogia tabel'!$C$1:$T$1,0),FALSE)</f>
        <v>0.17761813427852813</v>
      </c>
      <c r="P364" s="228">
        <f>VLOOKUP(P$4,'Tüpoloogia tabel'!$C$1:$T$51,MATCH($A364,'Tüpoloogia tabel'!$C$1:$T$1,0),FALSE)</f>
        <v>75</v>
      </c>
      <c r="Q364" s="335">
        <f t="shared" si="477"/>
        <v>1673.4</v>
      </c>
      <c r="R364" s="336">
        <f t="shared" si="471"/>
        <v>1372.2138140983111</v>
      </c>
      <c r="S364" s="14">
        <f t="shared" si="478"/>
        <v>269.89999999999998</v>
      </c>
      <c r="T364" s="336">
        <f t="shared" si="479"/>
        <v>269.89999999999998</v>
      </c>
      <c r="U364" s="4">
        <f t="shared" si="480"/>
        <v>3.9600000000000004</v>
      </c>
      <c r="V364" s="337">
        <f t="shared" si="481"/>
        <v>297.22618590168901</v>
      </c>
      <c r="W364" s="338">
        <f t="shared" si="444"/>
        <v>3.9292869171562148</v>
      </c>
      <c r="X364" s="228">
        <f>VLOOKUP(X$4,'Tüpoloogia tabel'!$C$1:$T$51,MATCH($A364,'Tüpoloogia tabel'!$C$1:$T$1,0),FALSE)</f>
        <v>272.5</v>
      </c>
      <c r="Y364" s="228">
        <f>VLOOKUP(Y$4,'Tüpoloogia tabel'!$C$1:$T$51,MATCH($A364,'Tüpoloogia tabel'!$C$1:$T$1,0),FALSE)</f>
        <v>151.5</v>
      </c>
      <c r="Z364" s="229">
        <f>VLOOKUP(Z$4,'Tüpoloogia tabel'!$C$1:$T$51,MATCH($A364,'Tüpoloogia tabel'!$C$1:$T$1,0),FALSE)</f>
        <v>56.5</v>
      </c>
      <c r="AA364" s="235"/>
      <c r="AB364" s="235"/>
      <c r="AC364" s="15">
        <f>VLOOKUP(AC$4,'Tüpoloogia tabel'!$C$1:$T$51,MATCH($A364,'Tüpoloogia tabel'!$C$1:$T$1,0),FALSE)</f>
        <v>3.5125000000000002</v>
      </c>
      <c r="AD364" s="15">
        <f>VLOOKUP(AD$4,'Tüpoloogia tabel'!$C$1:$T$51,MATCH($A364,'Tüpoloogia tabel'!$C$1:$T$1,0),FALSE)</f>
        <v>2.5</v>
      </c>
      <c r="AE364" s="15">
        <f>VLOOKUP(AE$4,'Tüpoloogia tabel'!$C$1:$T$51,MATCH($A364,'Tüpoloogia tabel'!$C$1:$T$1,0),FALSE)</f>
        <v>2.2999999999999998</v>
      </c>
      <c r="AF364" s="15">
        <f>VLOOKUP(AF$4,'Tüpoloogia tabel'!$C$1:$T$51,MATCH($A364,'Tüpoloogia tabel'!$C$1:$T$1,0),FALSE)</f>
        <v>13.924999999999999</v>
      </c>
      <c r="AG364" s="15">
        <f>VLOOKUP(AG$4,'Tüpoloogia tabel'!$C$1:$T$51,MATCH($A364,'Tüpoloogia tabel'!$C$1:$T$1,0),FALSE)</f>
        <v>19.524999999999999</v>
      </c>
      <c r="AH364" s="15">
        <f>(VLOOKUP(AH$4,'Tüpoloogia tabel'!$C$1:$T$51,MATCH($A364,'Tüpoloogia tabel'!$C$1:$T$1,0),FALSE))*E364</f>
        <v>10</v>
      </c>
      <c r="AI364" s="15">
        <f>(VLOOKUP(AI$4,'Tüpoloogia tabel'!$C$1:$T$51,MATCH($A364,'Tüpoloogia tabel'!$C$1:$T$1,0),FALSE))*D364*E364</f>
        <v>2699</v>
      </c>
      <c r="AJ364" s="15">
        <f t="shared" si="482"/>
        <v>66.899999999999991</v>
      </c>
      <c r="AK364" s="15">
        <f>VLOOKUP(AK$4,'Tüpoloogia tabel'!$C$1:$T$51,MATCH($A364,'Tüpoloogia tabel'!$C$1:$T$1,0),FALSE)</f>
        <v>1.2</v>
      </c>
      <c r="AL364" s="15">
        <f>VLOOKUP(AL$4,'Tüpoloogia tabel'!$C$1:$T$51,MATCH($A364,'Tüpoloogia tabel'!$C$1:$T$1,0),FALSE)</f>
        <v>0.8</v>
      </c>
      <c r="AM364" s="15">
        <f>VLOOKUP(AM$4,'Tüpoloogia tabel'!$C$1:$T$51,MATCH($A364,'Tüpoloogia tabel'!$C$1:$T$1,0),FALSE)</f>
        <v>0.7</v>
      </c>
      <c r="AN364" s="15">
        <f>VLOOKUP(AN$4,'Tüpoloogia tabel'!$C$1:$T$51,MATCH($A364,'Tüpoloogia tabel'!$C$1:$T$1,0),FALSE)</f>
        <v>0.7</v>
      </c>
      <c r="AO364" s="15">
        <f>VLOOKUP(AO$4,'Tüpoloogia tabel'!$C$1:$T$51,MATCH($A364,'Tüpoloogia tabel'!$C$1:$T$1,0),FALSE)</f>
        <v>2.44</v>
      </c>
      <c r="AP364" s="15">
        <f>VLOOKUP(AP$4,'Tüpoloogia tabel'!$C$1:$T$51,MATCH($A364,'Tüpoloogia tabel'!$C$1:$T$1,0),FALSE)</f>
        <v>2</v>
      </c>
      <c r="AQ364" s="15">
        <f>VLOOKUP(AQ$4,'Tüpoloogia tabel'!$C$1:$T$51,MATCH($A364,'Tüpoloogia tabel'!$C$1:$T$1,0),FALSE)</f>
        <v>2.9</v>
      </c>
      <c r="AR364" s="16">
        <f>VLOOKUP(AR$4,'Tüpoloogia tabel'!$C$1:$T$51,MATCH($A364,'Tüpoloogia tabel'!$C$1:$T$1,0),FALSE)</f>
        <v>0.26</v>
      </c>
      <c r="AS364" s="16">
        <f>VLOOKUP(AS$4,'Tüpoloogia tabel'!$C$1:$T$51,MATCH($A364,'Tüpoloogia tabel'!$C$1:$T$1,0),FALSE)</f>
        <v>0.49</v>
      </c>
      <c r="AT364" s="16">
        <f>VLOOKUP(AT$4,'Tüpoloogia tabel'!$C$1:$T$51,MATCH($A364,'Tüpoloogia tabel'!$C$1:$T$1,0),FALSE)</f>
        <v>0.40500000000000003</v>
      </c>
      <c r="AU364" s="16">
        <f>VLOOKUP(AU$4,'Tüpoloogia tabel'!$C$1:$T$51,MATCH($A364,'Tüpoloogia tabel'!$C$1:$T$1,0),FALSE)</f>
        <v>0.15</v>
      </c>
      <c r="AV364" s="273">
        <f>VLOOKUP(AV$4,'Tüpoloogia tabel'!$C$1:$T$51,MATCH($A364,'Tüpoloogia tabel'!$C$1:$T$1,0),FALSE)</f>
        <v>0.02</v>
      </c>
      <c r="AW364" s="16">
        <f>VLOOKUP(AW$4,'Tüpoloogia tabel'!$C$1:$T$51,MATCH($A364,'Tüpoloogia tabel'!$C$1:$T$1,0),FALSE)</f>
        <v>0.01</v>
      </c>
      <c r="AX364" s="16">
        <f>VLOOKUP(AX$4,'Tüpoloogia tabel'!$C$1:$T$51,MATCH($A364,'Tüpoloogia tabel'!$C$1:$T$1,0),FALSE)</f>
        <v>0</v>
      </c>
      <c r="AY364" s="16">
        <f>VLOOKUP(AY$4,'Tüpoloogia tabel'!$C$1:$T$51,MATCH($A364,'Tüpoloogia tabel'!$C$1:$T$1,0),FALSE)</f>
        <v>0.42</v>
      </c>
      <c r="AZ364" s="16">
        <f>VLOOKUP(AZ$4,'Tüpoloogia tabel'!$C$1:$T$51,MATCH($A364,'Tüpoloogia tabel'!$C$1:$T$1,0),FALSE)</f>
        <v>3.7</v>
      </c>
      <c r="BA364" s="232">
        <f>VLOOKUP(BA$4,'Tüpoloogia tabel'!$C$1:$T$51,MATCH($A364,'Tüpoloogia tabel'!$C$1:$T$1,0),FALSE)</f>
        <v>0.43</v>
      </c>
      <c r="BB364" s="232">
        <f>VLOOKUP(BB$4,'Tüpoloogia tabel'!$C$1:$T$51,MATCH($A364,'Tüpoloogia tabel'!$C$1:$T$1,0),FALSE)</f>
        <v>0.41499999999999998</v>
      </c>
      <c r="BC364" s="232">
        <f>VLOOKUP(BC$4,'Tüpoloogia tabel'!$C$1:$T$51,MATCH($A364,'Tüpoloogia tabel'!$C$1:$T$1,0),FALSE)</f>
        <v>0.35</v>
      </c>
      <c r="BD364" s="232">
        <f>VLOOKUP(BD$4,'Tüpoloogia tabel'!$C$1:$T$51,MATCH($A364,'Tüpoloogia tabel'!$C$1:$T$1,0),FALSE)</f>
        <v>0.4</v>
      </c>
      <c r="BE364" s="232">
        <f>VLOOKUP(BE$4,'Tüpoloogia tabel'!$C$1:$T$51,MATCH($A364,'Tüpoloogia tabel'!$C$1:$T$1,0),FALSE)</f>
        <v>0.3</v>
      </c>
      <c r="BF364" s="16">
        <f>VLOOKUP(BF$4,'Tüpoloogia tabel'!$C$1:$T$51,MATCH($A364,'Tüpoloogia tabel'!$C$1:$T$1,0),FALSE)</f>
        <v>1.8</v>
      </c>
      <c r="BG364" s="16">
        <f>VLOOKUP(BG$4,'Tüpoloogia tabel'!$C$1:$T$51,MATCH($A364,'Tüpoloogia tabel'!$C$1:$T$1,0),FALSE)</f>
        <v>2.2000000000000002</v>
      </c>
      <c r="BH364" s="16">
        <f>VLOOKUP(BH$4,'Tüpoloogia tabel'!$C$1:$T$51,MATCH($A364,'Tüpoloogia tabel'!$C$1:$T$1,0),FALSE)</f>
        <v>1.46</v>
      </c>
      <c r="BI364" s="16">
        <f>VLOOKUP(BI$4,'Tüpoloogia tabel'!$C$1:$T$51,MATCH($A364,'Tüpoloogia tabel'!$C$1:$T$1,0),FALSE)</f>
        <v>1.5793333333333333</v>
      </c>
      <c r="BJ364" s="16">
        <f>VLOOKUP(BJ$4,'Tüpoloogia tabel'!$C$1:$T$51,MATCH($A364,'Tüpoloogia tabel'!$C$1:$T$1,0),FALSE)</f>
        <v>0.8</v>
      </c>
      <c r="BK364" s="16">
        <f>VLOOKUP(BK$4,'Tüpoloogia tabel'!$C$1:$T$51,MATCH($A364,'Tüpoloogia tabel'!$C$1:$T$1,0),FALSE)</f>
        <v>2.0649999999999999</v>
      </c>
      <c r="BL364" s="216">
        <f t="shared" si="445"/>
        <v>2564.7110929508449</v>
      </c>
      <c r="BM364" s="1">
        <v>4</v>
      </c>
      <c r="BN364" s="1">
        <v>0</v>
      </c>
      <c r="BO364" s="1">
        <f t="shared" si="483"/>
        <v>40</v>
      </c>
      <c r="BP364" s="217">
        <f t="shared" si="484"/>
        <v>66.899999999999991</v>
      </c>
      <c r="BQ364" s="217">
        <f t="shared" ref="BQ364:BS364" si="506">BP364</f>
        <v>66.899999999999991</v>
      </c>
      <c r="BR364" s="217">
        <f t="shared" si="506"/>
        <v>66.899999999999991</v>
      </c>
      <c r="BS364" s="217">
        <f t="shared" si="506"/>
        <v>66.899999999999991</v>
      </c>
      <c r="BT364" s="217">
        <f t="shared" si="486"/>
        <v>200.7</v>
      </c>
      <c r="BU364" s="217">
        <f t="shared" si="487"/>
        <v>453.5</v>
      </c>
      <c r="BV364" s="217">
        <f t="shared" si="488"/>
        <v>391.77682668422619</v>
      </c>
      <c r="BW364" s="217">
        <f t="shared" si="447"/>
        <v>246.86376720737499</v>
      </c>
      <c r="BX364" s="216">
        <f t="shared" si="489"/>
        <v>0.19972805555555559</v>
      </c>
      <c r="BY364" s="216">
        <f t="shared" si="473"/>
        <v>240.87203500000004</v>
      </c>
      <c r="BZ364" s="216">
        <f t="shared" si="474"/>
        <v>3052.4468951582198</v>
      </c>
      <c r="CA364" s="216">
        <f t="shared" si="475"/>
        <v>2805.5831279508448</v>
      </c>
      <c r="CB364" s="218">
        <f t="shared" si="490"/>
        <v>3.6115095391626961</v>
      </c>
    </row>
    <row r="365" spans="1:80" s="220" customFormat="1" ht="15.75" thickBot="1" x14ac:dyDescent="0.3">
      <c r="A365" s="251" t="s">
        <v>482</v>
      </c>
      <c r="B365" s="241" t="s">
        <v>893</v>
      </c>
      <c r="C365" s="241" t="s">
        <v>464</v>
      </c>
      <c r="D365" s="252">
        <v>1</v>
      </c>
      <c r="E365" s="252">
        <v>5</v>
      </c>
      <c r="F365" s="253"/>
      <c r="G365" s="221">
        <f>(VLOOKUP(G$4,'Tüpoloogia tabel'!$C$1:$T$51,MATCH($A365,'Tüpoloogia tabel'!$C$1:$T$1,0),FALSE))*D365</f>
        <v>269.89999999999998</v>
      </c>
      <c r="H365" s="221">
        <f>(VLOOKUP(H$4,'Tüpoloogia tabel'!$C$1:$T$51,MATCH($A365,'Tüpoloogia tabel'!$C$1:$T$1,0),FALSE))*D365*E365</f>
        <v>15</v>
      </c>
      <c r="I365" s="221">
        <f>(VLOOKUP(I$4,'Tüpoloogia tabel'!$C$1:$T$51,MATCH($A365,'Tüpoloogia tabel'!$C$1:$T$1,0),FALSE))*D365*E365</f>
        <v>55.4375</v>
      </c>
      <c r="J365" s="221">
        <f>(VLOOKUP(J$4,'Tüpoloogia tabel'!$C$1:$T$51,MATCH($A365,'Tüpoloogia tabel'!$C$1:$T$1,0),FALSE))*D365*E365</f>
        <v>1192.2249999999999</v>
      </c>
      <c r="K365" s="221">
        <f>(VLOOKUP(K$4,'Tüpoloogia tabel'!$C$1:$T$51,MATCH($A365,'Tüpoloogia tabel'!$C$1:$T$1,0),FALSE))*D365*E365</f>
        <v>971.05625000000009</v>
      </c>
      <c r="L365" s="246">
        <f>VLOOKUP(L$4,'Tüpoloogia tabel'!$C$1:$T$51,MATCH($A365,'Tüpoloogia tabel'!$C$1:$T$1,0),FALSE)</f>
        <v>0</v>
      </c>
      <c r="M365" s="226">
        <f>VLOOKUP(M$4,'Tüpoloogia tabel'!$C$1:$T$51,MATCH($A365,'Tüpoloogia tabel'!$C$1:$T$1,0),FALSE)</f>
        <v>75</v>
      </c>
      <c r="N365" s="226">
        <f>VLOOKUP(N$4,'Tüpoloogia tabel'!$C$1:$T$51,MATCH($A365,'Tüpoloogia tabel'!$C$1:$T$1,0),FALSE)</f>
        <v>50</v>
      </c>
      <c r="O365" s="242">
        <f>VLOOKUP(O$4,'Tüpoloogia tabel'!$C$1:$T$51,MATCH($A365,'Tüpoloogia tabel'!$C$1:$T$1,0),FALSE)</f>
        <v>0.17761813427852813</v>
      </c>
      <c r="P365" s="226">
        <f>VLOOKUP(P$4,'Tüpoloogia tabel'!$C$1:$T$51,MATCH($A365,'Tüpoloogia tabel'!$C$1:$T$1,0),FALSE)</f>
        <v>75</v>
      </c>
      <c r="Q365" s="339">
        <f t="shared" si="477"/>
        <v>2579.8749999999995</v>
      </c>
      <c r="R365" s="341">
        <f t="shared" si="471"/>
        <v>2117.682415828182</v>
      </c>
      <c r="S365" s="340">
        <f t="shared" si="478"/>
        <v>269.89999999999998</v>
      </c>
      <c r="T365" s="341">
        <f t="shared" si="479"/>
        <v>269.89999999999998</v>
      </c>
      <c r="U365" s="342">
        <f t="shared" si="480"/>
        <v>3.9600000000000004</v>
      </c>
      <c r="V365" s="343">
        <f t="shared" si="481"/>
        <v>458.23258417181768</v>
      </c>
      <c r="W365" s="338">
        <f t="shared" si="444"/>
        <v>4.5573887353479252</v>
      </c>
      <c r="X365" s="226">
        <f>VLOOKUP(X$4,'Tüpoloogia tabel'!$C$1:$T$51,MATCH($A365,'Tüpoloogia tabel'!$C$1:$T$1,0),FALSE)</f>
        <v>272.5</v>
      </c>
      <c r="Y365" s="226">
        <f>VLOOKUP(Y$4,'Tüpoloogia tabel'!$C$1:$T$51,MATCH($A365,'Tüpoloogia tabel'!$C$1:$T$1,0),FALSE)</f>
        <v>151.5</v>
      </c>
      <c r="Z365" s="230">
        <f>VLOOKUP(Z$4,'Tüpoloogia tabel'!$C$1:$T$51,MATCH($A365,'Tüpoloogia tabel'!$C$1:$T$1,0),FALSE)</f>
        <v>56.5</v>
      </c>
      <c r="AA365" s="236"/>
      <c r="AB365" s="236"/>
      <c r="AC365" s="221">
        <f>VLOOKUP(AC$4,'Tüpoloogia tabel'!$C$1:$T$51,MATCH($A365,'Tüpoloogia tabel'!$C$1:$T$1,0),FALSE)</f>
        <v>3.5125000000000002</v>
      </c>
      <c r="AD365" s="221">
        <f>VLOOKUP(AD$4,'Tüpoloogia tabel'!$C$1:$T$51,MATCH($A365,'Tüpoloogia tabel'!$C$1:$T$1,0),FALSE)</f>
        <v>2.5</v>
      </c>
      <c r="AE365" s="221">
        <f>VLOOKUP(AE$4,'Tüpoloogia tabel'!$C$1:$T$51,MATCH($A365,'Tüpoloogia tabel'!$C$1:$T$1,0),FALSE)</f>
        <v>2.2999999999999998</v>
      </c>
      <c r="AF365" s="221">
        <f>VLOOKUP(AF$4,'Tüpoloogia tabel'!$C$1:$T$51,MATCH($A365,'Tüpoloogia tabel'!$C$1:$T$1,0),FALSE)</f>
        <v>13.924999999999999</v>
      </c>
      <c r="AG365" s="221">
        <f>VLOOKUP(AG$4,'Tüpoloogia tabel'!$C$1:$T$51,MATCH($A365,'Tüpoloogia tabel'!$C$1:$T$1,0),FALSE)</f>
        <v>19.524999999999999</v>
      </c>
      <c r="AH365" s="221">
        <f>(VLOOKUP(AH$4,'Tüpoloogia tabel'!$C$1:$T$51,MATCH($A365,'Tüpoloogia tabel'!$C$1:$T$1,0),FALSE))*E365</f>
        <v>12.5</v>
      </c>
      <c r="AI365" s="221">
        <f>(VLOOKUP(AI$4,'Tüpoloogia tabel'!$C$1:$T$51,MATCH($A365,'Tüpoloogia tabel'!$C$1:$T$1,0),FALSE))*D365*E365</f>
        <v>3373.75</v>
      </c>
      <c r="AJ365" s="221">
        <f t="shared" si="482"/>
        <v>66.899999999999991</v>
      </c>
      <c r="AK365" s="221">
        <f>VLOOKUP(AK$4,'Tüpoloogia tabel'!$C$1:$T$51,MATCH($A365,'Tüpoloogia tabel'!$C$1:$T$1,0),FALSE)</f>
        <v>1.2</v>
      </c>
      <c r="AL365" s="221">
        <f>VLOOKUP(AL$4,'Tüpoloogia tabel'!$C$1:$T$51,MATCH($A365,'Tüpoloogia tabel'!$C$1:$T$1,0),FALSE)</f>
        <v>0.8</v>
      </c>
      <c r="AM365" s="221">
        <f>VLOOKUP(AM$4,'Tüpoloogia tabel'!$C$1:$T$51,MATCH($A365,'Tüpoloogia tabel'!$C$1:$T$1,0),FALSE)</f>
        <v>0.7</v>
      </c>
      <c r="AN365" s="221">
        <f>VLOOKUP(AN$4,'Tüpoloogia tabel'!$C$1:$T$51,MATCH($A365,'Tüpoloogia tabel'!$C$1:$T$1,0),FALSE)</f>
        <v>0.7</v>
      </c>
      <c r="AO365" s="221">
        <f>VLOOKUP(AO$4,'Tüpoloogia tabel'!$C$1:$T$51,MATCH($A365,'Tüpoloogia tabel'!$C$1:$T$1,0),FALSE)</f>
        <v>2.44</v>
      </c>
      <c r="AP365" s="221">
        <f>VLOOKUP(AP$4,'Tüpoloogia tabel'!$C$1:$T$51,MATCH($A365,'Tüpoloogia tabel'!$C$1:$T$1,0),FALSE)</f>
        <v>2</v>
      </c>
      <c r="AQ365" s="221">
        <f>VLOOKUP(AQ$4,'Tüpoloogia tabel'!$C$1:$T$51,MATCH($A365,'Tüpoloogia tabel'!$C$1:$T$1,0),FALSE)</f>
        <v>2.9</v>
      </c>
      <c r="AR365" s="222">
        <f>VLOOKUP(AR$4,'Tüpoloogia tabel'!$C$1:$T$51,MATCH($A365,'Tüpoloogia tabel'!$C$1:$T$1,0),FALSE)</f>
        <v>0.26</v>
      </c>
      <c r="AS365" s="222">
        <f>VLOOKUP(AS$4,'Tüpoloogia tabel'!$C$1:$T$51,MATCH($A365,'Tüpoloogia tabel'!$C$1:$T$1,0),FALSE)</f>
        <v>0.49</v>
      </c>
      <c r="AT365" s="222">
        <f>VLOOKUP(AT$4,'Tüpoloogia tabel'!$C$1:$T$51,MATCH($A365,'Tüpoloogia tabel'!$C$1:$T$1,0),FALSE)</f>
        <v>0.40500000000000003</v>
      </c>
      <c r="AU365" s="222">
        <f>VLOOKUP(AU$4,'Tüpoloogia tabel'!$C$1:$T$51,MATCH($A365,'Tüpoloogia tabel'!$C$1:$T$1,0),FALSE)</f>
        <v>0.15</v>
      </c>
      <c r="AV365" s="273">
        <f>VLOOKUP(AV$4,'Tüpoloogia tabel'!$C$1:$T$51,MATCH($A365,'Tüpoloogia tabel'!$C$1:$T$1,0),FALSE)</f>
        <v>0.02</v>
      </c>
      <c r="AW365" s="222">
        <f>VLOOKUP(AW$4,'Tüpoloogia tabel'!$C$1:$T$51,MATCH($A365,'Tüpoloogia tabel'!$C$1:$T$1,0),FALSE)</f>
        <v>0.01</v>
      </c>
      <c r="AX365" s="222">
        <f>VLOOKUP(AX$4,'Tüpoloogia tabel'!$C$1:$T$51,MATCH($A365,'Tüpoloogia tabel'!$C$1:$T$1,0),FALSE)</f>
        <v>0</v>
      </c>
      <c r="AY365" s="222">
        <f>VLOOKUP(AY$4,'Tüpoloogia tabel'!$C$1:$T$51,MATCH($A365,'Tüpoloogia tabel'!$C$1:$T$1,0),FALSE)</f>
        <v>0.42</v>
      </c>
      <c r="AZ365" s="222">
        <f>VLOOKUP(AZ$4,'Tüpoloogia tabel'!$C$1:$T$51,MATCH($A365,'Tüpoloogia tabel'!$C$1:$T$1,0),FALSE)</f>
        <v>3.7</v>
      </c>
      <c r="BA365" s="233">
        <f>VLOOKUP(BA$4,'Tüpoloogia tabel'!$C$1:$T$51,MATCH($A365,'Tüpoloogia tabel'!$C$1:$T$1,0),FALSE)</f>
        <v>0.43</v>
      </c>
      <c r="BB365" s="233">
        <f>VLOOKUP(BB$4,'Tüpoloogia tabel'!$C$1:$T$51,MATCH($A365,'Tüpoloogia tabel'!$C$1:$T$1,0),FALSE)</f>
        <v>0.41499999999999998</v>
      </c>
      <c r="BC365" s="233">
        <f>VLOOKUP(BC$4,'Tüpoloogia tabel'!$C$1:$T$51,MATCH($A365,'Tüpoloogia tabel'!$C$1:$T$1,0),FALSE)</f>
        <v>0.35</v>
      </c>
      <c r="BD365" s="233">
        <f>VLOOKUP(BD$4,'Tüpoloogia tabel'!$C$1:$T$51,MATCH($A365,'Tüpoloogia tabel'!$C$1:$T$1,0),FALSE)</f>
        <v>0.4</v>
      </c>
      <c r="BE365" s="233">
        <f>VLOOKUP(BE$4,'Tüpoloogia tabel'!$C$1:$T$51,MATCH($A365,'Tüpoloogia tabel'!$C$1:$T$1,0),FALSE)</f>
        <v>0.3</v>
      </c>
      <c r="BF365" s="222">
        <f>VLOOKUP(BF$4,'Tüpoloogia tabel'!$C$1:$T$51,MATCH($A365,'Tüpoloogia tabel'!$C$1:$T$1,0),FALSE)</f>
        <v>1.8</v>
      </c>
      <c r="BG365" s="222">
        <f>VLOOKUP(BG$4,'Tüpoloogia tabel'!$C$1:$T$51,MATCH($A365,'Tüpoloogia tabel'!$C$1:$T$1,0),FALSE)</f>
        <v>2.2000000000000002</v>
      </c>
      <c r="BH365" s="222">
        <f>VLOOKUP(BH$4,'Tüpoloogia tabel'!$C$1:$T$51,MATCH($A365,'Tüpoloogia tabel'!$C$1:$T$1,0),FALSE)</f>
        <v>1.46</v>
      </c>
      <c r="BI365" s="222">
        <f>VLOOKUP(BI$4,'Tüpoloogia tabel'!$C$1:$T$51,MATCH($A365,'Tüpoloogia tabel'!$C$1:$T$1,0),FALSE)</f>
        <v>1.5793333333333333</v>
      </c>
      <c r="BJ365" s="222">
        <f>VLOOKUP(BJ$4,'Tüpoloogia tabel'!$C$1:$T$51,MATCH($A365,'Tüpoloogia tabel'!$C$1:$T$1,0),FALSE)</f>
        <v>0.8</v>
      </c>
      <c r="BK365" s="222">
        <f>VLOOKUP(BK$4,'Tüpoloogia tabel'!$C$1:$T$51,MATCH($A365,'Tüpoloogia tabel'!$C$1:$T$1,0),FALSE)</f>
        <v>2.0649999999999999</v>
      </c>
      <c r="BL365" s="223">
        <f t="shared" si="445"/>
        <v>3732.9842920859082</v>
      </c>
      <c r="BM365" s="220">
        <v>4</v>
      </c>
      <c r="BN365" s="220">
        <v>0</v>
      </c>
      <c r="BO365" s="220">
        <f t="shared" si="483"/>
        <v>50</v>
      </c>
      <c r="BP365" s="224">
        <f t="shared" si="484"/>
        <v>66.899999999999991</v>
      </c>
      <c r="BQ365" s="224">
        <f t="shared" ref="BQ365:BS365" si="507">BP365</f>
        <v>66.899999999999991</v>
      </c>
      <c r="BR365" s="224">
        <f t="shared" si="507"/>
        <v>66.899999999999991</v>
      </c>
      <c r="BS365" s="224">
        <f t="shared" si="507"/>
        <v>66.899999999999991</v>
      </c>
      <c r="BT365" s="224">
        <f t="shared" si="486"/>
        <v>267.59999999999997</v>
      </c>
      <c r="BU365" s="224">
        <f t="shared" si="487"/>
        <v>705.46875</v>
      </c>
      <c r="BV365" s="224">
        <f t="shared" si="488"/>
        <v>604.00098048402515</v>
      </c>
      <c r="BW365" s="217">
        <f t="shared" si="447"/>
        <v>339.26691180329055</v>
      </c>
      <c r="BX365" s="223">
        <f t="shared" si="489"/>
        <v>0.29289354166666659</v>
      </c>
      <c r="BY365" s="223">
        <f t="shared" si="473"/>
        <v>353.22961124999989</v>
      </c>
      <c r="BZ365" s="223">
        <f t="shared" si="474"/>
        <v>4425.480815139199</v>
      </c>
      <c r="CA365" s="223">
        <f t="shared" si="475"/>
        <v>4086.2139033359081</v>
      </c>
      <c r="CB365" s="225">
        <f t="shared" si="490"/>
        <v>4.2080094776547785</v>
      </c>
    </row>
    <row r="366" spans="1:80" s="219" customFormat="1" x14ac:dyDescent="0.25">
      <c r="A366" s="258" t="s">
        <v>483</v>
      </c>
      <c r="B366" s="259" t="s">
        <v>894</v>
      </c>
      <c r="C366" s="259" t="s">
        <v>464</v>
      </c>
      <c r="D366" s="260">
        <v>1</v>
      </c>
      <c r="E366" s="260">
        <v>1</v>
      </c>
      <c r="F366" s="261"/>
      <c r="G366" s="262">
        <f>(VLOOKUP(G$4,'Tüpoloogia tabel'!$C$1:$T$51,MATCH($A366,'Tüpoloogia tabel'!$C$1:$T$1,0),FALSE))*D366</f>
        <v>353.75</v>
      </c>
      <c r="H366" s="262">
        <f>(VLOOKUP(H$4,'Tüpoloogia tabel'!$C$1:$T$51,MATCH($A366,'Tüpoloogia tabel'!$C$1:$T$1,0),FALSE))*D366*E366</f>
        <v>3.6903409090909092</v>
      </c>
      <c r="I366" s="262">
        <f>(VLOOKUP(I$4,'Tüpoloogia tabel'!$C$1:$T$51,MATCH($A366,'Tüpoloogia tabel'!$C$1:$T$1,0),FALSE))*D366*E366</f>
        <v>11.514204545454545</v>
      </c>
      <c r="J366" s="262">
        <f>(VLOOKUP(J$4,'Tüpoloogia tabel'!$C$1:$T$51,MATCH($A366,'Tüpoloogia tabel'!$C$1:$T$1,0),FALSE))*D366*E366</f>
        <v>253.11453733766234</v>
      </c>
      <c r="K366" s="262">
        <f>(VLOOKUP(K$4,'Tüpoloogia tabel'!$C$1:$T$51,MATCH($A366,'Tüpoloogia tabel'!$C$1:$T$1,0),FALSE))*D366*E366</f>
        <v>221.6609577922078</v>
      </c>
      <c r="L366" s="263">
        <f>VLOOKUP(L$4,'Tüpoloogia tabel'!$C$1:$T$51,MATCH($A366,'Tüpoloogia tabel'!$C$1:$T$1,0),FALSE)</f>
        <v>0</v>
      </c>
      <c r="M366" s="264">
        <f>VLOOKUP(M$4,'Tüpoloogia tabel'!$C$1:$T$51,MATCH($A366,'Tüpoloogia tabel'!$C$1:$T$1,0),FALSE)</f>
        <v>75</v>
      </c>
      <c r="N366" s="264">
        <f>VLOOKUP(N$4,'Tüpoloogia tabel'!$C$1:$T$51,MATCH($A366,'Tüpoloogia tabel'!$C$1:$T$1,0),FALSE)</f>
        <v>75</v>
      </c>
      <c r="O366" s="265">
        <f>VLOOKUP(O$4,'Tüpoloogia tabel'!$C$1:$T$51,MATCH($A366,'Tüpoloogia tabel'!$C$1:$T$1,0),FALSE)</f>
        <v>0.18670787179975806</v>
      </c>
      <c r="P366" s="264">
        <f>VLOOKUP(P$4,'Tüpoloogia tabel'!$C$1:$T$51,MATCH($A366,'Tüpoloogia tabel'!$C$1:$T$1,0),FALSE)</f>
        <v>75</v>
      </c>
      <c r="Q366" s="345">
        <f t="shared" si="477"/>
        <v>140.07499999999999</v>
      </c>
      <c r="R366" s="346">
        <f t="shared" ref="R366:R404" si="508">Q366-U366-V366</f>
        <v>109.96189485764887</v>
      </c>
      <c r="S366" s="347">
        <f t="shared" si="478"/>
        <v>353.75</v>
      </c>
      <c r="T366" s="346">
        <f t="shared" si="479"/>
        <v>353.75</v>
      </c>
      <c r="U366" s="348">
        <f t="shared" si="480"/>
        <v>3.9600000000000004</v>
      </c>
      <c r="V366" s="349">
        <f t="shared" si="481"/>
        <v>26.153105142351109</v>
      </c>
      <c r="W366" s="338">
        <f>(BY366+BW366+BL366)/K366</f>
        <v>3.6477283684382513</v>
      </c>
      <c r="X366" s="264">
        <f>VLOOKUP(X$4,'Tüpoloogia tabel'!$C$1:$T$51,MATCH($A366,'Tüpoloogia tabel'!$C$1:$T$1,0),FALSE)</f>
        <v>227</v>
      </c>
      <c r="Y366" s="264">
        <f>VLOOKUP(Y$4,'Tüpoloogia tabel'!$C$1:$T$51,MATCH($A366,'Tüpoloogia tabel'!$C$1:$T$1,0),FALSE)</f>
        <v>164.25</v>
      </c>
      <c r="Z366" s="268">
        <f>VLOOKUP(Z$4,'Tüpoloogia tabel'!$C$1:$T$51,MATCH($A366,'Tüpoloogia tabel'!$C$1:$T$1,0),FALSE)</f>
        <v>41.5</v>
      </c>
      <c r="AA366" s="269"/>
      <c r="AB366" s="269"/>
      <c r="AC366" s="262">
        <f>VLOOKUP(AC$4,'Tüpoloogia tabel'!$C$1:$T$51,MATCH($A366,'Tüpoloogia tabel'!$C$1:$T$1,0),FALSE)</f>
        <v>3.2614691558441562</v>
      </c>
      <c r="AD366" s="262">
        <f>VLOOKUP(AD$4,'Tüpoloogia tabel'!$C$1:$T$51,MATCH($A366,'Tüpoloogia tabel'!$C$1:$T$1,0),FALSE)</f>
        <v>2.5</v>
      </c>
      <c r="AE366" s="262">
        <f>VLOOKUP(AE$4,'Tüpoloogia tabel'!$C$1:$T$51,MATCH($A366,'Tüpoloogia tabel'!$C$1:$T$1,0),FALSE)</f>
        <v>2.2999999999999998</v>
      </c>
      <c r="AF366" s="262">
        <f>VLOOKUP(AF$4,'Tüpoloogia tabel'!$C$1:$T$51,MATCH($A366,'Tüpoloogia tabel'!$C$1:$T$1,0),FALSE)</f>
        <v>11.350000000000001</v>
      </c>
      <c r="AG366" s="262">
        <f>VLOOKUP(AG$4,'Tüpoloogia tabel'!$C$1:$T$51,MATCH($A366,'Tüpoloogia tabel'!$C$1:$T$1,0),FALSE)</f>
        <v>23.475000000000001</v>
      </c>
      <c r="AH366" s="262">
        <f>(VLOOKUP(AH$4,'Tüpoloogia tabel'!$C$1:$T$51,MATCH($A366,'Tüpoloogia tabel'!$C$1:$T$1,0),FALSE))*E366</f>
        <v>2.5</v>
      </c>
      <c r="AI366" s="262">
        <f>(VLOOKUP(AI$4,'Tüpoloogia tabel'!$C$1:$T$51,MATCH($A366,'Tüpoloogia tabel'!$C$1:$T$1,0),FALSE))*D366*E366</f>
        <v>884.375</v>
      </c>
      <c r="AJ366" s="262">
        <f t="shared" si="482"/>
        <v>69.650000000000006</v>
      </c>
      <c r="AK366" s="262">
        <f>VLOOKUP(AK$4,'Tüpoloogia tabel'!$C$1:$T$51,MATCH($A366,'Tüpoloogia tabel'!$C$1:$T$1,0),FALSE)</f>
        <v>1</v>
      </c>
      <c r="AL366" s="262">
        <f>VLOOKUP(AL$4,'Tüpoloogia tabel'!$C$1:$T$51,MATCH($A366,'Tüpoloogia tabel'!$C$1:$T$1,0),FALSE)</f>
        <v>0.8</v>
      </c>
      <c r="AM366" s="262">
        <f>VLOOKUP(AM$4,'Tüpoloogia tabel'!$C$1:$T$51,MATCH($A366,'Tüpoloogia tabel'!$C$1:$T$1,0),FALSE)</f>
        <v>0.7</v>
      </c>
      <c r="AN366" s="262">
        <f>VLOOKUP(AN$4,'Tüpoloogia tabel'!$C$1:$T$51,MATCH($A366,'Tüpoloogia tabel'!$C$1:$T$1,0),FALSE)</f>
        <v>0.7</v>
      </c>
      <c r="AO366" s="262">
        <f>VLOOKUP(AO$4,'Tüpoloogia tabel'!$C$1:$T$51,MATCH($A366,'Tüpoloogia tabel'!$C$1:$T$1,0),FALSE)</f>
        <v>2.44</v>
      </c>
      <c r="AP366" s="262">
        <f>VLOOKUP(AP$4,'Tüpoloogia tabel'!$C$1:$T$51,MATCH($A366,'Tüpoloogia tabel'!$C$1:$T$1,0),FALSE)</f>
        <v>2</v>
      </c>
      <c r="AQ366" s="262">
        <f>VLOOKUP(AQ$4,'Tüpoloogia tabel'!$C$1:$T$51,MATCH($A366,'Tüpoloogia tabel'!$C$1:$T$1,0),FALSE)</f>
        <v>2.9</v>
      </c>
      <c r="AR366" s="271">
        <f>VLOOKUP(AR$4,'Tüpoloogia tabel'!$C$1:$T$51,MATCH($A366,'Tüpoloogia tabel'!$C$1:$T$1,0),FALSE)</f>
        <v>0.26</v>
      </c>
      <c r="AS366" s="270">
        <f>VLOOKUP(AS$4,'Tüpoloogia tabel'!$C$1:$T$51,MATCH($A366,'Tüpoloogia tabel'!$C$1:$T$1,0),FALSE)</f>
        <v>0.49000000000000005</v>
      </c>
      <c r="AT366" s="271">
        <f>VLOOKUP(AT$4,'Tüpoloogia tabel'!$C$1:$T$51,MATCH($A366,'Tüpoloogia tabel'!$C$1:$T$1,0),FALSE)</f>
        <v>0.40500000000000008</v>
      </c>
      <c r="AU366" s="271">
        <f>VLOOKUP(AU$4,'Tüpoloogia tabel'!$C$1:$T$51,MATCH($A366,'Tüpoloogia tabel'!$C$1:$T$1,0),FALSE)</f>
        <v>0.15</v>
      </c>
      <c r="AV366" s="273">
        <f>VLOOKUP(AV$4,'Tüpoloogia tabel'!$C$1:$T$51,MATCH($A366,'Tüpoloogia tabel'!$C$1:$T$1,0),FALSE)</f>
        <v>0.02</v>
      </c>
      <c r="AW366" s="274">
        <f>VLOOKUP(AW$4,'Tüpoloogia tabel'!$C$1:$T$51,MATCH($A366,'Tüpoloogia tabel'!$C$1:$T$1,0),FALSE)</f>
        <v>0.01</v>
      </c>
      <c r="AX366" s="270">
        <f>VLOOKUP(AX$4,'Tüpoloogia tabel'!$C$1:$T$51,MATCH($A366,'Tüpoloogia tabel'!$C$1:$T$1,0),FALSE)</f>
        <v>0</v>
      </c>
      <c r="AY366" s="270">
        <f>VLOOKUP(AY$4,'Tüpoloogia tabel'!$C$1:$T$51,MATCH($A366,'Tüpoloogia tabel'!$C$1:$T$1,0),FALSE)</f>
        <v>0.42</v>
      </c>
      <c r="AZ366" s="270">
        <f>VLOOKUP(AZ$4,'Tüpoloogia tabel'!$C$1:$T$51,MATCH($A366,'Tüpoloogia tabel'!$C$1:$T$1,0),FALSE)</f>
        <v>3.7</v>
      </c>
      <c r="BA366" s="271">
        <f>VLOOKUP(BA$4,'Tüpoloogia tabel'!$C$1:$T$51,MATCH($A366,'Tüpoloogia tabel'!$C$1:$T$1,0),FALSE)</f>
        <v>0.43</v>
      </c>
      <c r="BB366" s="271">
        <f>VLOOKUP(BB$4,'Tüpoloogia tabel'!$C$1:$T$51,MATCH($A366,'Tüpoloogia tabel'!$C$1:$T$1,0),FALSE)</f>
        <v>0.41499999999999998</v>
      </c>
      <c r="BC366" s="271">
        <f>VLOOKUP(BC$4,'Tüpoloogia tabel'!$C$1:$T$51,MATCH($A366,'Tüpoloogia tabel'!$C$1:$T$1,0),FALSE)</f>
        <v>0.35</v>
      </c>
      <c r="BD366" s="271">
        <f>VLOOKUP(BD$4,'Tüpoloogia tabel'!$C$1:$T$51,MATCH($A366,'Tüpoloogia tabel'!$C$1:$T$1,0),FALSE)</f>
        <v>0.4</v>
      </c>
      <c r="BE366" s="271">
        <f>VLOOKUP(BE$4,'Tüpoloogia tabel'!$C$1:$T$51,MATCH($A366,'Tüpoloogia tabel'!$C$1:$T$1,0),FALSE)</f>
        <v>0.3</v>
      </c>
      <c r="BF366" s="270">
        <f>VLOOKUP(BF$4,'Tüpoloogia tabel'!$C$1:$T$51,MATCH($A366,'Tüpoloogia tabel'!$C$1:$T$1,0),FALSE)</f>
        <v>1.8</v>
      </c>
      <c r="BG366" s="270">
        <f>VLOOKUP(BG$4,'Tüpoloogia tabel'!$C$1:$T$51,MATCH($A366,'Tüpoloogia tabel'!$C$1:$T$1,0),FALSE)</f>
        <v>2.2000000000000002</v>
      </c>
      <c r="BH366" s="270">
        <f>VLOOKUP(BH$4,'Tüpoloogia tabel'!$C$1:$T$51,MATCH($A366,'Tüpoloogia tabel'!$C$1:$T$1,0),FALSE)</f>
        <v>1.46</v>
      </c>
      <c r="BI366" s="270">
        <f>VLOOKUP(BI$4,'Tüpoloogia tabel'!$C$1:$T$51,MATCH($A366,'Tüpoloogia tabel'!$C$1:$T$1,0),FALSE)</f>
        <v>1.5793333333333333</v>
      </c>
      <c r="BJ366" s="270">
        <f>VLOOKUP(BJ$4,'Tüpoloogia tabel'!$C$1:$T$51,MATCH($A366,'Tüpoloogia tabel'!$C$1:$T$1,0),FALSE)</f>
        <v>0.8</v>
      </c>
      <c r="BK366" s="270">
        <f>VLOOKUP(BK$4,'Tüpoloogia tabel'!$C$1:$T$51,MATCH($A366,'Tüpoloogia tabel'!$C$1:$T$1,0),FALSE)</f>
        <v>2.0649999999999999</v>
      </c>
      <c r="BL366" s="266">
        <f t="shared" si="445"/>
        <v>698.19779462811584</v>
      </c>
      <c r="BM366" s="219">
        <v>4</v>
      </c>
      <c r="BN366" s="219">
        <v>0</v>
      </c>
      <c r="BO366" s="219">
        <f t="shared" si="483"/>
        <v>10</v>
      </c>
      <c r="BP366" s="267">
        <f t="shared" si="484"/>
        <v>69.650000000000006</v>
      </c>
      <c r="BQ366" s="267">
        <f t="shared" ref="BQ366:BS366" si="509">BP366</f>
        <v>69.650000000000006</v>
      </c>
      <c r="BR366" s="267">
        <f t="shared" si="509"/>
        <v>69.650000000000006</v>
      </c>
      <c r="BS366" s="267">
        <f t="shared" si="509"/>
        <v>69.650000000000006</v>
      </c>
      <c r="BT366" s="267">
        <f t="shared" si="486"/>
        <v>0</v>
      </c>
      <c r="BU366" s="267">
        <f t="shared" si="487"/>
        <v>31.285511363636363</v>
      </c>
      <c r="BV366" s="267">
        <f t="shared" si="488"/>
        <v>34.472671072118381</v>
      </c>
      <c r="BW366" s="217">
        <f>BO366*AR366+BP366*AS366+BQ366*AT366+BR366*AU366</f>
        <v>75.384250000000023</v>
      </c>
      <c r="BX366" s="266">
        <f t="shared" si="489"/>
        <v>2.9002420634920638E-2</v>
      </c>
      <c r="BY366" s="266">
        <f t="shared" si="473"/>
        <v>34.976919285714288</v>
      </c>
      <c r="BZ366" s="266">
        <f>(BY366+BW366+BL366)</f>
        <v>808.55896391383021</v>
      </c>
      <c r="CA366" s="266">
        <f t="shared" ref="CA366:CA404" si="510">(BY366+BL366)</f>
        <v>733.17471391383015</v>
      </c>
      <c r="CB366" s="272">
        <f t="shared" si="490"/>
        <v>3.3076402863923922</v>
      </c>
    </row>
    <row r="367" spans="1:80" x14ac:dyDescent="0.25">
      <c r="A367" s="248" t="s">
        <v>483</v>
      </c>
      <c r="B367" s="231" t="s">
        <v>895</v>
      </c>
      <c r="C367" s="231" t="s">
        <v>464</v>
      </c>
      <c r="D367" s="249">
        <v>1</v>
      </c>
      <c r="E367" s="249">
        <v>6</v>
      </c>
      <c r="F367" s="250"/>
      <c r="G367" s="15">
        <f>(VLOOKUP(G$4,'Tüpoloogia tabel'!$C$1:$T$51,MATCH($A367,'Tüpoloogia tabel'!$C$1:$T$1,0),FALSE))*D367</f>
        <v>353.75</v>
      </c>
      <c r="H367" s="15">
        <f>(VLOOKUP(H$4,'Tüpoloogia tabel'!$C$1:$T$51,MATCH($A367,'Tüpoloogia tabel'!$C$1:$T$1,0),FALSE))*D367*E367</f>
        <v>22.142045454545453</v>
      </c>
      <c r="I367" s="15">
        <f>(VLOOKUP(I$4,'Tüpoloogia tabel'!$C$1:$T$51,MATCH($A367,'Tüpoloogia tabel'!$C$1:$T$1,0),FALSE))*D367*E367</f>
        <v>69.085227272727266</v>
      </c>
      <c r="J367" s="15">
        <f>(VLOOKUP(J$4,'Tüpoloogia tabel'!$C$1:$T$51,MATCH($A367,'Tüpoloogia tabel'!$C$1:$T$1,0),FALSE))*D367*E367</f>
        <v>1518.687224025974</v>
      </c>
      <c r="K367" s="15">
        <f>(VLOOKUP(K$4,'Tüpoloogia tabel'!$C$1:$T$51,MATCH($A367,'Tüpoloogia tabel'!$C$1:$T$1,0),FALSE))*D367*E367</f>
        <v>1329.9657467532468</v>
      </c>
      <c r="L367" s="244">
        <f>VLOOKUP(L$4,'Tüpoloogia tabel'!$C$1:$T$51,MATCH($A367,'Tüpoloogia tabel'!$C$1:$T$1,0),FALSE)</f>
        <v>0</v>
      </c>
      <c r="M367" s="228">
        <f>VLOOKUP(M$4,'Tüpoloogia tabel'!$C$1:$T$51,MATCH($A367,'Tüpoloogia tabel'!$C$1:$T$1,0),FALSE)</f>
        <v>75</v>
      </c>
      <c r="N367" s="228">
        <f>VLOOKUP(N$4,'Tüpoloogia tabel'!$C$1:$T$51,MATCH($A367,'Tüpoloogia tabel'!$C$1:$T$1,0),FALSE)</f>
        <v>75</v>
      </c>
      <c r="O367" s="245">
        <f>VLOOKUP(O$4,'Tüpoloogia tabel'!$C$1:$T$51,MATCH($A367,'Tüpoloogia tabel'!$C$1:$T$1,0),FALSE)</f>
        <v>0.18670787179975806</v>
      </c>
      <c r="P367" s="228">
        <f>VLOOKUP(P$4,'Tüpoloogia tabel'!$C$1:$T$51,MATCH($A367,'Tüpoloogia tabel'!$C$1:$T$1,0),FALSE)</f>
        <v>75</v>
      </c>
      <c r="Q367" s="335">
        <f t="shared" si="477"/>
        <v>4361.7</v>
      </c>
      <c r="R367" s="336">
        <f t="shared" si="508"/>
        <v>3543.3762755709949</v>
      </c>
      <c r="S367" s="14">
        <f t="shared" si="478"/>
        <v>353.75</v>
      </c>
      <c r="T367" s="336">
        <f t="shared" si="479"/>
        <v>353.75</v>
      </c>
      <c r="U367" s="4">
        <f t="shared" si="480"/>
        <v>3.9600000000000004</v>
      </c>
      <c r="V367" s="337">
        <f t="shared" si="481"/>
        <v>814.36372442900472</v>
      </c>
      <c r="W367" s="338">
        <f t="shared" si="444"/>
        <v>5.2266177913267233</v>
      </c>
      <c r="X367" s="228">
        <f>VLOOKUP(X$4,'Tüpoloogia tabel'!$C$1:$T$51,MATCH($A367,'Tüpoloogia tabel'!$C$1:$T$1,0),FALSE)</f>
        <v>227</v>
      </c>
      <c r="Y367" s="228">
        <f>VLOOKUP(Y$4,'Tüpoloogia tabel'!$C$1:$T$51,MATCH($A367,'Tüpoloogia tabel'!$C$1:$T$1,0),FALSE)</f>
        <v>164.25</v>
      </c>
      <c r="Z367" s="229">
        <f>VLOOKUP(Z$4,'Tüpoloogia tabel'!$C$1:$T$51,MATCH($A367,'Tüpoloogia tabel'!$C$1:$T$1,0),FALSE)</f>
        <v>41.5</v>
      </c>
      <c r="AA367" s="235"/>
      <c r="AB367" s="235"/>
      <c r="AC367" s="15">
        <f>VLOOKUP(AC$4,'Tüpoloogia tabel'!$C$1:$T$51,MATCH($A367,'Tüpoloogia tabel'!$C$1:$T$1,0),FALSE)</f>
        <v>3.2614691558441562</v>
      </c>
      <c r="AD367" s="15">
        <f>VLOOKUP(AD$4,'Tüpoloogia tabel'!$C$1:$T$51,MATCH($A367,'Tüpoloogia tabel'!$C$1:$T$1,0),FALSE)</f>
        <v>2.5</v>
      </c>
      <c r="AE367" s="15">
        <f>VLOOKUP(AE$4,'Tüpoloogia tabel'!$C$1:$T$51,MATCH($A367,'Tüpoloogia tabel'!$C$1:$T$1,0),FALSE)</f>
        <v>2.2999999999999998</v>
      </c>
      <c r="AF367" s="15">
        <f>VLOOKUP(AF$4,'Tüpoloogia tabel'!$C$1:$T$51,MATCH($A367,'Tüpoloogia tabel'!$C$1:$T$1,0),FALSE)</f>
        <v>11.350000000000001</v>
      </c>
      <c r="AG367" s="15">
        <f>VLOOKUP(AG$4,'Tüpoloogia tabel'!$C$1:$T$51,MATCH($A367,'Tüpoloogia tabel'!$C$1:$T$1,0),FALSE)</f>
        <v>23.475000000000001</v>
      </c>
      <c r="AH367" s="15">
        <f>(VLOOKUP(AH$4,'Tüpoloogia tabel'!$C$1:$T$51,MATCH($A367,'Tüpoloogia tabel'!$C$1:$T$1,0),FALSE))*E367</f>
        <v>15</v>
      </c>
      <c r="AI367" s="15">
        <f>(VLOOKUP(AI$4,'Tüpoloogia tabel'!$C$1:$T$51,MATCH($A367,'Tüpoloogia tabel'!$C$1:$T$1,0),FALSE))*D367*E367</f>
        <v>5306.25</v>
      </c>
      <c r="AJ367" s="15">
        <f t="shared" si="482"/>
        <v>69.650000000000006</v>
      </c>
      <c r="AK367" s="15">
        <f>VLOOKUP(AK$4,'Tüpoloogia tabel'!$C$1:$T$51,MATCH($A367,'Tüpoloogia tabel'!$C$1:$T$1,0),FALSE)</f>
        <v>1</v>
      </c>
      <c r="AL367" s="15">
        <f>VLOOKUP(AL$4,'Tüpoloogia tabel'!$C$1:$T$51,MATCH($A367,'Tüpoloogia tabel'!$C$1:$T$1,0),FALSE)</f>
        <v>0.8</v>
      </c>
      <c r="AM367" s="15">
        <f>VLOOKUP(AM$4,'Tüpoloogia tabel'!$C$1:$T$51,MATCH($A367,'Tüpoloogia tabel'!$C$1:$T$1,0),FALSE)</f>
        <v>0.7</v>
      </c>
      <c r="AN367" s="15">
        <f>VLOOKUP(AN$4,'Tüpoloogia tabel'!$C$1:$T$51,MATCH($A367,'Tüpoloogia tabel'!$C$1:$T$1,0),FALSE)</f>
        <v>0.7</v>
      </c>
      <c r="AO367" s="15">
        <f>VLOOKUP(AO$4,'Tüpoloogia tabel'!$C$1:$T$51,MATCH($A367,'Tüpoloogia tabel'!$C$1:$T$1,0),FALSE)</f>
        <v>2.44</v>
      </c>
      <c r="AP367" s="15">
        <f>VLOOKUP(AP$4,'Tüpoloogia tabel'!$C$1:$T$51,MATCH($A367,'Tüpoloogia tabel'!$C$1:$T$1,0),FALSE)</f>
        <v>2</v>
      </c>
      <c r="AQ367" s="15">
        <f>VLOOKUP(AQ$4,'Tüpoloogia tabel'!$C$1:$T$51,MATCH($A367,'Tüpoloogia tabel'!$C$1:$T$1,0),FALSE)</f>
        <v>2.9</v>
      </c>
      <c r="AR367" s="232">
        <f>VLOOKUP(AR$4,'Tüpoloogia tabel'!$C$1:$T$51,MATCH($A362,'Tüpoloogia tabel'!$C$1:$T$1,0),FALSE)</f>
        <v>0.26</v>
      </c>
      <c r="AS367" s="16">
        <f>VLOOKUP(AS$4,'Tüpoloogia tabel'!$C$1:$T$51,MATCH($A367,'Tüpoloogia tabel'!$C$1:$T$1,0),FALSE)</f>
        <v>0.49000000000000005</v>
      </c>
      <c r="AT367" s="16">
        <f>VLOOKUP(AT$4,'Tüpoloogia tabel'!$C$1:$T$51,MATCH($A367,'Tüpoloogia tabel'!$C$1:$T$1,0),FALSE)</f>
        <v>0.40500000000000008</v>
      </c>
      <c r="AU367" s="16">
        <f>VLOOKUP(AU$4,'Tüpoloogia tabel'!$C$1:$T$51,MATCH($A367,'Tüpoloogia tabel'!$C$1:$T$1,0),FALSE)</f>
        <v>0.15</v>
      </c>
      <c r="AV367" s="273">
        <f>VLOOKUP(AV$4,'Tüpoloogia tabel'!$C$1:$T$51,MATCH($A367,'Tüpoloogia tabel'!$C$1:$T$1,0),FALSE)</f>
        <v>0.02</v>
      </c>
      <c r="AW367" s="16">
        <f>VLOOKUP(AW$4,'Tüpoloogia tabel'!$C$1:$T$51,MATCH($A367,'Tüpoloogia tabel'!$C$1:$T$1,0),FALSE)</f>
        <v>0.01</v>
      </c>
      <c r="AX367" s="16">
        <f>VLOOKUP(AX$4,'Tüpoloogia tabel'!$C$1:$T$51,MATCH($A367,'Tüpoloogia tabel'!$C$1:$T$1,0),FALSE)</f>
        <v>0</v>
      </c>
      <c r="AY367" s="16">
        <f>VLOOKUP(AY$4,'Tüpoloogia tabel'!$C$1:$T$51,MATCH($A367,'Tüpoloogia tabel'!$C$1:$T$1,0),FALSE)</f>
        <v>0.42</v>
      </c>
      <c r="AZ367" s="16">
        <f>VLOOKUP(AZ$4,'Tüpoloogia tabel'!$C$1:$T$51,MATCH($A367,'Tüpoloogia tabel'!$C$1:$T$1,0),FALSE)</f>
        <v>3.7</v>
      </c>
      <c r="BA367" s="232">
        <f>VLOOKUP(BA$4,'Tüpoloogia tabel'!$C$1:$T$51,MATCH($A367,'Tüpoloogia tabel'!$C$1:$T$1,0),FALSE)</f>
        <v>0.43</v>
      </c>
      <c r="BB367" s="232">
        <f>VLOOKUP(BB$4,'Tüpoloogia tabel'!$C$1:$T$51,MATCH($A367,'Tüpoloogia tabel'!$C$1:$T$1,0),FALSE)</f>
        <v>0.41499999999999998</v>
      </c>
      <c r="BC367" s="232">
        <f>VLOOKUP(BC$4,'Tüpoloogia tabel'!$C$1:$T$51,MATCH($A367,'Tüpoloogia tabel'!$C$1:$T$1,0),FALSE)</f>
        <v>0.35</v>
      </c>
      <c r="BD367" s="232">
        <f>VLOOKUP(BD$4,'Tüpoloogia tabel'!$C$1:$T$51,MATCH($A367,'Tüpoloogia tabel'!$C$1:$T$1,0),FALSE)</f>
        <v>0.4</v>
      </c>
      <c r="BE367" s="232">
        <f>VLOOKUP(BE$4,'Tüpoloogia tabel'!$C$1:$T$51,MATCH($A367,'Tüpoloogia tabel'!$C$1:$T$1,0),FALSE)</f>
        <v>0.3</v>
      </c>
      <c r="BF367" s="16">
        <f>VLOOKUP(BF$4,'Tüpoloogia tabel'!$C$1:$T$51,MATCH($A367,'Tüpoloogia tabel'!$C$1:$T$1,0),FALSE)</f>
        <v>1.8</v>
      </c>
      <c r="BG367" s="16">
        <f>VLOOKUP(BG$4,'Tüpoloogia tabel'!$C$1:$T$51,MATCH($A367,'Tüpoloogia tabel'!$C$1:$T$1,0),FALSE)</f>
        <v>2.2000000000000002</v>
      </c>
      <c r="BH367" s="16">
        <f>VLOOKUP(BH$4,'Tüpoloogia tabel'!$C$1:$T$51,MATCH($A367,'Tüpoloogia tabel'!$C$1:$T$1,0),FALSE)</f>
        <v>1.46</v>
      </c>
      <c r="BI367" s="16">
        <f>VLOOKUP(BI$4,'Tüpoloogia tabel'!$C$1:$T$51,MATCH($A367,'Tüpoloogia tabel'!$C$1:$T$1,0),FALSE)</f>
        <v>1.5793333333333333</v>
      </c>
      <c r="BJ367" s="16">
        <f>VLOOKUP(BJ$4,'Tüpoloogia tabel'!$C$1:$T$51,MATCH($A367,'Tüpoloogia tabel'!$C$1:$T$1,0),FALSE)</f>
        <v>0.8</v>
      </c>
      <c r="BK367" s="16">
        <f>VLOOKUP(BK$4,'Tüpoloogia tabel'!$C$1:$T$51,MATCH($A367,'Tüpoloogia tabel'!$C$1:$T$1,0),FALSE)</f>
        <v>2.0649999999999999</v>
      </c>
      <c r="BL367" s="216">
        <f t="shared" si="445"/>
        <v>5629.2123519861034</v>
      </c>
      <c r="BM367" s="1">
        <v>4</v>
      </c>
      <c r="BN367" s="1">
        <v>0</v>
      </c>
      <c r="BO367" s="1">
        <f t="shared" si="483"/>
        <v>60</v>
      </c>
      <c r="BP367" s="217">
        <f t="shared" si="484"/>
        <v>69.650000000000006</v>
      </c>
      <c r="BQ367" s="217">
        <f t="shared" ref="BQ367:BS367" si="511">BP367</f>
        <v>69.650000000000006</v>
      </c>
      <c r="BR367" s="217">
        <f t="shared" si="511"/>
        <v>69.650000000000006</v>
      </c>
      <c r="BS367" s="217">
        <f t="shared" si="511"/>
        <v>69.650000000000006</v>
      </c>
      <c r="BT367" s="217">
        <f t="shared" si="486"/>
        <v>348.25</v>
      </c>
      <c r="BU367" s="217">
        <f t="shared" si="487"/>
        <v>1051.278409090909</v>
      </c>
      <c r="BV367" s="217">
        <f t="shared" si="488"/>
        <v>1073.4210202766999</v>
      </c>
      <c r="BW367" s="217">
        <f t="shared" si="447"/>
        <v>542.70357851621395</v>
      </c>
      <c r="BX367" s="216">
        <f t="shared" si="489"/>
        <v>0.64619129629629624</v>
      </c>
      <c r="BY367" s="216">
        <f t="shared" si="473"/>
        <v>779.3067033333333</v>
      </c>
      <c r="BZ367" s="216">
        <f t="shared" si="474"/>
        <v>6951.2226338356504</v>
      </c>
      <c r="CA367" s="216">
        <f t="shared" si="510"/>
        <v>6408.519055319437</v>
      </c>
      <c r="CB367" s="218">
        <f t="shared" si="490"/>
        <v>4.8185594786663568</v>
      </c>
    </row>
    <row r="368" spans="1:80" x14ac:dyDescent="0.25">
      <c r="A368" s="248" t="s">
        <v>483</v>
      </c>
      <c r="B368" s="231" t="s">
        <v>896</v>
      </c>
      <c r="C368" s="231" t="s">
        <v>464</v>
      </c>
      <c r="D368" s="249">
        <v>1</v>
      </c>
      <c r="E368" s="249">
        <v>7</v>
      </c>
      <c r="F368" s="250"/>
      <c r="G368" s="15">
        <f>(VLOOKUP(G$4,'Tüpoloogia tabel'!$C$1:$T$51,MATCH($A368,'Tüpoloogia tabel'!$C$1:$T$1,0),FALSE))*D368</f>
        <v>353.75</v>
      </c>
      <c r="H368" s="15">
        <f>(VLOOKUP(H$4,'Tüpoloogia tabel'!$C$1:$T$51,MATCH($A368,'Tüpoloogia tabel'!$C$1:$T$1,0),FALSE))*D368*E368</f>
        <v>25.832386363636363</v>
      </c>
      <c r="I368" s="15">
        <f>(VLOOKUP(I$4,'Tüpoloogia tabel'!$C$1:$T$51,MATCH($A368,'Tüpoloogia tabel'!$C$1:$T$1,0),FALSE))*D368*E368</f>
        <v>80.599431818181813</v>
      </c>
      <c r="J368" s="15">
        <f>(VLOOKUP(J$4,'Tüpoloogia tabel'!$C$1:$T$51,MATCH($A368,'Tüpoloogia tabel'!$C$1:$T$1,0),FALSE))*D368*E368</f>
        <v>1771.8017613636364</v>
      </c>
      <c r="K368" s="15">
        <f>(VLOOKUP(K$4,'Tüpoloogia tabel'!$C$1:$T$51,MATCH($A368,'Tüpoloogia tabel'!$C$1:$T$1,0),FALSE))*D368*E368</f>
        <v>1551.6267045454547</v>
      </c>
      <c r="L368" s="244">
        <f>VLOOKUP(L$4,'Tüpoloogia tabel'!$C$1:$T$51,MATCH($A368,'Tüpoloogia tabel'!$C$1:$T$1,0),FALSE)</f>
        <v>0</v>
      </c>
      <c r="M368" s="228">
        <f>VLOOKUP(M$4,'Tüpoloogia tabel'!$C$1:$T$51,MATCH($A368,'Tüpoloogia tabel'!$C$1:$T$1,0),FALSE)</f>
        <v>75</v>
      </c>
      <c r="N368" s="228">
        <f>VLOOKUP(N$4,'Tüpoloogia tabel'!$C$1:$T$51,MATCH($A368,'Tüpoloogia tabel'!$C$1:$T$1,0),FALSE)</f>
        <v>75</v>
      </c>
      <c r="O368" s="245">
        <f>VLOOKUP(O$4,'Tüpoloogia tabel'!$C$1:$T$51,MATCH($A368,'Tüpoloogia tabel'!$C$1:$T$1,0),FALSE)</f>
        <v>0.18670787179975806</v>
      </c>
      <c r="P368" s="228">
        <f>VLOOKUP(P$4,'Tüpoloogia tabel'!$C$1:$T$51,MATCH($A368,'Tüpoloogia tabel'!$C$1:$T$1,0),FALSE)</f>
        <v>75</v>
      </c>
      <c r="Q368" s="335">
        <f t="shared" si="477"/>
        <v>5910.2749999999996</v>
      </c>
      <c r="R368" s="336">
        <f t="shared" si="508"/>
        <v>4802.8201329986841</v>
      </c>
      <c r="S368" s="14">
        <f t="shared" si="478"/>
        <v>353.75</v>
      </c>
      <c r="T368" s="336">
        <f t="shared" si="479"/>
        <v>353.75</v>
      </c>
      <c r="U368" s="4">
        <f t="shared" si="480"/>
        <v>3.9600000000000004</v>
      </c>
      <c r="V368" s="337">
        <f t="shared" si="481"/>
        <v>1103.494867001315</v>
      </c>
      <c r="W368" s="338">
        <f t="shared" si="444"/>
        <v>5.9159234398387071</v>
      </c>
      <c r="X368" s="228">
        <f>VLOOKUP(X$4,'Tüpoloogia tabel'!$C$1:$T$51,MATCH($A368,'Tüpoloogia tabel'!$C$1:$T$1,0),FALSE)</f>
        <v>227</v>
      </c>
      <c r="Y368" s="228">
        <f>VLOOKUP(Y$4,'Tüpoloogia tabel'!$C$1:$T$51,MATCH($A368,'Tüpoloogia tabel'!$C$1:$T$1,0),FALSE)</f>
        <v>164.25</v>
      </c>
      <c r="Z368" s="229">
        <f>VLOOKUP(Z$4,'Tüpoloogia tabel'!$C$1:$T$51,MATCH($A368,'Tüpoloogia tabel'!$C$1:$T$1,0),FALSE)</f>
        <v>41.5</v>
      </c>
      <c r="AA368" s="235"/>
      <c r="AB368" s="235"/>
      <c r="AC368" s="15">
        <f>VLOOKUP(AC$4,'Tüpoloogia tabel'!$C$1:$T$51,MATCH($A368,'Tüpoloogia tabel'!$C$1:$T$1,0),FALSE)</f>
        <v>3.2614691558441562</v>
      </c>
      <c r="AD368" s="15">
        <f>VLOOKUP(AD$4,'Tüpoloogia tabel'!$C$1:$T$51,MATCH($A368,'Tüpoloogia tabel'!$C$1:$T$1,0),FALSE)</f>
        <v>2.5</v>
      </c>
      <c r="AE368" s="15">
        <f>VLOOKUP(AE$4,'Tüpoloogia tabel'!$C$1:$T$51,MATCH($A368,'Tüpoloogia tabel'!$C$1:$T$1,0),FALSE)</f>
        <v>2.2999999999999998</v>
      </c>
      <c r="AF368" s="15">
        <f>VLOOKUP(AF$4,'Tüpoloogia tabel'!$C$1:$T$51,MATCH($A368,'Tüpoloogia tabel'!$C$1:$T$1,0),FALSE)</f>
        <v>11.350000000000001</v>
      </c>
      <c r="AG368" s="15">
        <f>VLOOKUP(AG$4,'Tüpoloogia tabel'!$C$1:$T$51,MATCH($A368,'Tüpoloogia tabel'!$C$1:$T$1,0),FALSE)</f>
        <v>23.475000000000001</v>
      </c>
      <c r="AH368" s="15">
        <f>(VLOOKUP(AH$4,'Tüpoloogia tabel'!$C$1:$T$51,MATCH($A368,'Tüpoloogia tabel'!$C$1:$T$1,0),FALSE))*E368</f>
        <v>17.5</v>
      </c>
      <c r="AI368" s="15">
        <f>(VLOOKUP(AI$4,'Tüpoloogia tabel'!$C$1:$T$51,MATCH($A368,'Tüpoloogia tabel'!$C$1:$T$1,0),FALSE))*D368*E368</f>
        <v>6190.625</v>
      </c>
      <c r="AJ368" s="15">
        <f t="shared" si="482"/>
        <v>69.650000000000006</v>
      </c>
      <c r="AK368" s="15">
        <f>VLOOKUP(AK$4,'Tüpoloogia tabel'!$C$1:$T$51,MATCH($A368,'Tüpoloogia tabel'!$C$1:$T$1,0),FALSE)</f>
        <v>1</v>
      </c>
      <c r="AL368" s="15">
        <f>VLOOKUP(AL$4,'Tüpoloogia tabel'!$C$1:$T$51,MATCH($A368,'Tüpoloogia tabel'!$C$1:$T$1,0),FALSE)</f>
        <v>0.8</v>
      </c>
      <c r="AM368" s="15">
        <f>VLOOKUP(AM$4,'Tüpoloogia tabel'!$C$1:$T$51,MATCH($A368,'Tüpoloogia tabel'!$C$1:$T$1,0),FALSE)</f>
        <v>0.7</v>
      </c>
      <c r="AN368" s="15">
        <f>VLOOKUP(AN$4,'Tüpoloogia tabel'!$C$1:$T$51,MATCH($A368,'Tüpoloogia tabel'!$C$1:$T$1,0),FALSE)</f>
        <v>0.7</v>
      </c>
      <c r="AO368" s="15">
        <f>VLOOKUP(AO$4,'Tüpoloogia tabel'!$C$1:$T$51,MATCH($A368,'Tüpoloogia tabel'!$C$1:$T$1,0),FALSE)</f>
        <v>2.44</v>
      </c>
      <c r="AP368" s="15">
        <f>VLOOKUP(AP$4,'Tüpoloogia tabel'!$C$1:$T$51,MATCH($A368,'Tüpoloogia tabel'!$C$1:$T$1,0),FALSE)</f>
        <v>2</v>
      </c>
      <c r="AQ368" s="15">
        <f>VLOOKUP(AQ$4,'Tüpoloogia tabel'!$C$1:$T$51,MATCH($A368,'Tüpoloogia tabel'!$C$1:$T$1,0),FALSE)</f>
        <v>2.9</v>
      </c>
      <c r="AR368" s="232">
        <f>VLOOKUP(AR$4,'Tüpoloogia tabel'!$C$1:$T$51,MATCH($A363,'Tüpoloogia tabel'!$C$1:$T$1,0),FALSE)</f>
        <v>0.26</v>
      </c>
      <c r="AS368" s="16">
        <f>VLOOKUP(AS$4,'Tüpoloogia tabel'!$C$1:$T$51,MATCH($A368,'Tüpoloogia tabel'!$C$1:$T$1,0),FALSE)</f>
        <v>0.49000000000000005</v>
      </c>
      <c r="AT368" s="16">
        <f>VLOOKUP(AT$4,'Tüpoloogia tabel'!$C$1:$T$51,MATCH($A368,'Tüpoloogia tabel'!$C$1:$T$1,0),FALSE)</f>
        <v>0.40500000000000008</v>
      </c>
      <c r="AU368" s="16">
        <f>VLOOKUP(AU$4,'Tüpoloogia tabel'!$C$1:$T$51,MATCH($A368,'Tüpoloogia tabel'!$C$1:$T$1,0),FALSE)</f>
        <v>0.15</v>
      </c>
      <c r="AV368" s="273">
        <f>VLOOKUP(AV$4,'Tüpoloogia tabel'!$C$1:$T$51,MATCH($A368,'Tüpoloogia tabel'!$C$1:$T$1,0),FALSE)</f>
        <v>0.02</v>
      </c>
      <c r="AW368" s="16">
        <f>VLOOKUP(AW$4,'Tüpoloogia tabel'!$C$1:$T$51,MATCH($A368,'Tüpoloogia tabel'!$C$1:$T$1,0),FALSE)</f>
        <v>0.01</v>
      </c>
      <c r="AX368" s="16">
        <f>VLOOKUP(AX$4,'Tüpoloogia tabel'!$C$1:$T$51,MATCH($A368,'Tüpoloogia tabel'!$C$1:$T$1,0),FALSE)</f>
        <v>0</v>
      </c>
      <c r="AY368" s="16">
        <f>VLOOKUP(AY$4,'Tüpoloogia tabel'!$C$1:$T$51,MATCH($A368,'Tüpoloogia tabel'!$C$1:$T$1,0),FALSE)</f>
        <v>0.42</v>
      </c>
      <c r="AZ368" s="16">
        <f>VLOOKUP(AZ$4,'Tüpoloogia tabel'!$C$1:$T$51,MATCH($A368,'Tüpoloogia tabel'!$C$1:$T$1,0),FALSE)</f>
        <v>3.7</v>
      </c>
      <c r="BA368" s="232">
        <f>VLOOKUP(BA$4,'Tüpoloogia tabel'!$C$1:$T$51,MATCH($A368,'Tüpoloogia tabel'!$C$1:$T$1,0),FALSE)</f>
        <v>0.43</v>
      </c>
      <c r="BB368" s="232">
        <f>VLOOKUP(BB$4,'Tüpoloogia tabel'!$C$1:$T$51,MATCH($A368,'Tüpoloogia tabel'!$C$1:$T$1,0),FALSE)</f>
        <v>0.41499999999999998</v>
      </c>
      <c r="BC368" s="232">
        <f>VLOOKUP(BC$4,'Tüpoloogia tabel'!$C$1:$T$51,MATCH($A368,'Tüpoloogia tabel'!$C$1:$T$1,0),FALSE)</f>
        <v>0.35</v>
      </c>
      <c r="BD368" s="232">
        <f>VLOOKUP(BD$4,'Tüpoloogia tabel'!$C$1:$T$51,MATCH($A368,'Tüpoloogia tabel'!$C$1:$T$1,0),FALSE)</f>
        <v>0.4</v>
      </c>
      <c r="BE368" s="232">
        <f>VLOOKUP(BE$4,'Tüpoloogia tabel'!$C$1:$T$51,MATCH($A368,'Tüpoloogia tabel'!$C$1:$T$1,0),FALSE)</f>
        <v>0.3</v>
      </c>
      <c r="BF368" s="16">
        <f>VLOOKUP(BF$4,'Tüpoloogia tabel'!$C$1:$T$51,MATCH($A368,'Tüpoloogia tabel'!$C$1:$T$1,0),FALSE)</f>
        <v>1.8</v>
      </c>
      <c r="BG368" s="16">
        <f>VLOOKUP(BG$4,'Tüpoloogia tabel'!$C$1:$T$51,MATCH($A368,'Tüpoloogia tabel'!$C$1:$T$1,0),FALSE)</f>
        <v>2.2000000000000002</v>
      </c>
      <c r="BH368" s="16">
        <f>VLOOKUP(BH$4,'Tüpoloogia tabel'!$C$1:$T$51,MATCH($A368,'Tüpoloogia tabel'!$C$1:$T$1,0),FALSE)</f>
        <v>1.46</v>
      </c>
      <c r="BI368" s="16">
        <f>VLOOKUP(BI$4,'Tüpoloogia tabel'!$C$1:$T$51,MATCH($A368,'Tüpoloogia tabel'!$C$1:$T$1,0),FALSE)</f>
        <v>1.5793333333333333</v>
      </c>
      <c r="BJ368" s="16">
        <f>VLOOKUP(BJ$4,'Tüpoloogia tabel'!$C$1:$T$51,MATCH($A368,'Tüpoloogia tabel'!$C$1:$T$1,0),FALSE)</f>
        <v>0.8</v>
      </c>
      <c r="BK368" s="16">
        <f>VLOOKUP(BK$4,'Tüpoloogia tabel'!$C$1:$T$51,MATCH($A368,'Tüpoloogia tabel'!$C$1:$T$1,0),FALSE)</f>
        <v>2.0649999999999999</v>
      </c>
      <c r="BL368" s="216">
        <f t="shared" si="445"/>
        <v>7438.0053803011815</v>
      </c>
      <c r="BM368" s="1">
        <v>4</v>
      </c>
      <c r="BN368" s="1">
        <v>0</v>
      </c>
      <c r="BO368" s="1">
        <f t="shared" si="483"/>
        <v>70</v>
      </c>
      <c r="BP368" s="217">
        <f t="shared" si="484"/>
        <v>69.650000000000006</v>
      </c>
      <c r="BQ368" s="217">
        <f t="shared" ref="BQ368:BS368" si="512">BP368</f>
        <v>69.650000000000006</v>
      </c>
      <c r="BR368" s="217">
        <f t="shared" si="512"/>
        <v>69.650000000000006</v>
      </c>
      <c r="BS368" s="217">
        <f t="shared" si="512"/>
        <v>69.650000000000006</v>
      </c>
      <c r="BT368" s="217">
        <f t="shared" si="486"/>
        <v>417.90000000000003</v>
      </c>
      <c r="BU368" s="217">
        <f t="shared" si="487"/>
        <v>1427.990056818182</v>
      </c>
      <c r="BV368" s="217">
        <f t="shared" si="488"/>
        <v>1454.5276888864141</v>
      </c>
      <c r="BW368" s="217">
        <f>BO368*AR368+BP368*AS368+BQ368*AT368+BR368*AU368+BT368*AW368+BU368*AX368+BV368*AY368</f>
        <v>706.06487933229403</v>
      </c>
      <c r="BX368" s="216">
        <f t="shared" si="489"/>
        <v>0.85840342592592589</v>
      </c>
      <c r="BY368" s="216">
        <f t="shared" si="473"/>
        <v>1035.2345316666665</v>
      </c>
      <c r="BZ368" s="216">
        <f t="shared" si="474"/>
        <v>9179.3047913001428</v>
      </c>
      <c r="CA368" s="216">
        <f t="shared" si="510"/>
        <v>8473.2399119678485</v>
      </c>
      <c r="CB368" s="218">
        <f t="shared" si="490"/>
        <v>5.4608752782777499</v>
      </c>
    </row>
    <row r="369" spans="1:80" x14ac:dyDescent="0.25">
      <c r="A369" s="248" t="s">
        <v>483</v>
      </c>
      <c r="B369" s="231" t="s">
        <v>897</v>
      </c>
      <c r="C369" s="231" t="s">
        <v>464</v>
      </c>
      <c r="D369" s="249">
        <v>1</v>
      </c>
      <c r="E369" s="249">
        <v>8</v>
      </c>
      <c r="F369" s="250"/>
      <c r="G369" s="15">
        <f>(VLOOKUP(G$4,'Tüpoloogia tabel'!$C$1:$T$51,MATCH($A369,'Tüpoloogia tabel'!$C$1:$T$1,0),FALSE))*D369</f>
        <v>353.75</v>
      </c>
      <c r="H369" s="15">
        <f>(VLOOKUP(H$4,'Tüpoloogia tabel'!$C$1:$T$51,MATCH($A369,'Tüpoloogia tabel'!$C$1:$T$1,0),FALSE))*D369*E369</f>
        <v>29.522727272727273</v>
      </c>
      <c r="I369" s="15">
        <f>(VLOOKUP(I$4,'Tüpoloogia tabel'!$C$1:$T$51,MATCH($A369,'Tüpoloogia tabel'!$C$1:$T$1,0),FALSE))*D369*E369</f>
        <v>92.11363636363636</v>
      </c>
      <c r="J369" s="15">
        <f>(VLOOKUP(J$4,'Tüpoloogia tabel'!$C$1:$T$51,MATCH($A369,'Tüpoloogia tabel'!$C$1:$T$1,0),FALSE))*D369*E369</f>
        <v>2024.9162987012987</v>
      </c>
      <c r="K369" s="15">
        <f>(VLOOKUP(K$4,'Tüpoloogia tabel'!$C$1:$T$51,MATCH($A369,'Tüpoloogia tabel'!$C$1:$T$1,0),FALSE))*D369*E369</f>
        <v>1773.2876623376624</v>
      </c>
      <c r="L369" s="244">
        <f>VLOOKUP(L$4,'Tüpoloogia tabel'!$C$1:$T$51,MATCH($A369,'Tüpoloogia tabel'!$C$1:$T$1,0),FALSE)</f>
        <v>0</v>
      </c>
      <c r="M369" s="228">
        <f>VLOOKUP(M$4,'Tüpoloogia tabel'!$C$1:$T$51,MATCH($A369,'Tüpoloogia tabel'!$C$1:$T$1,0),FALSE)</f>
        <v>75</v>
      </c>
      <c r="N369" s="228">
        <f>VLOOKUP(N$4,'Tüpoloogia tabel'!$C$1:$T$51,MATCH($A369,'Tüpoloogia tabel'!$C$1:$T$1,0),FALSE)</f>
        <v>75</v>
      </c>
      <c r="O369" s="245">
        <f>VLOOKUP(O$4,'Tüpoloogia tabel'!$C$1:$T$51,MATCH($A369,'Tüpoloogia tabel'!$C$1:$T$1,0),FALSE)</f>
        <v>0.18670787179975806</v>
      </c>
      <c r="P369" s="228">
        <f>VLOOKUP(P$4,'Tüpoloogia tabel'!$C$1:$T$51,MATCH($A369,'Tüpoloogia tabel'!$C$1:$T$1,0),FALSE)</f>
        <v>75</v>
      </c>
      <c r="Q369" s="335">
        <f t="shared" si="477"/>
        <v>7693.6</v>
      </c>
      <c r="R369" s="336">
        <f t="shared" si="508"/>
        <v>6253.1843175213817</v>
      </c>
      <c r="S369" s="14">
        <f t="shared" si="478"/>
        <v>353.75</v>
      </c>
      <c r="T369" s="336">
        <f t="shared" si="479"/>
        <v>353.75</v>
      </c>
      <c r="U369" s="4">
        <f t="shared" si="480"/>
        <v>3.9600000000000004</v>
      </c>
      <c r="V369" s="337">
        <f t="shared" si="481"/>
        <v>1436.4556824786187</v>
      </c>
      <c r="W369" s="338">
        <f t="shared" si="444"/>
        <v>6.6230903387238449</v>
      </c>
      <c r="X369" s="228">
        <f>VLOOKUP(X$4,'Tüpoloogia tabel'!$C$1:$T$51,MATCH($A369,'Tüpoloogia tabel'!$C$1:$T$1,0),FALSE)</f>
        <v>227</v>
      </c>
      <c r="Y369" s="228">
        <f>VLOOKUP(Y$4,'Tüpoloogia tabel'!$C$1:$T$51,MATCH($A369,'Tüpoloogia tabel'!$C$1:$T$1,0),FALSE)</f>
        <v>164.25</v>
      </c>
      <c r="Z369" s="229">
        <f>VLOOKUP(Z$4,'Tüpoloogia tabel'!$C$1:$T$51,MATCH($A369,'Tüpoloogia tabel'!$C$1:$T$1,0),FALSE)</f>
        <v>41.5</v>
      </c>
      <c r="AA369" s="235"/>
      <c r="AB369" s="235"/>
      <c r="AC369" s="15">
        <f>VLOOKUP(AC$4,'Tüpoloogia tabel'!$C$1:$T$51,MATCH($A369,'Tüpoloogia tabel'!$C$1:$T$1,0),FALSE)</f>
        <v>3.2614691558441562</v>
      </c>
      <c r="AD369" s="15">
        <f>VLOOKUP(AD$4,'Tüpoloogia tabel'!$C$1:$T$51,MATCH($A369,'Tüpoloogia tabel'!$C$1:$T$1,0),FALSE)</f>
        <v>2.5</v>
      </c>
      <c r="AE369" s="15">
        <f>VLOOKUP(AE$4,'Tüpoloogia tabel'!$C$1:$T$51,MATCH($A369,'Tüpoloogia tabel'!$C$1:$T$1,0),FALSE)</f>
        <v>2.2999999999999998</v>
      </c>
      <c r="AF369" s="15">
        <f>VLOOKUP(AF$4,'Tüpoloogia tabel'!$C$1:$T$51,MATCH($A369,'Tüpoloogia tabel'!$C$1:$T$1,0),FALSE)</f>
        <v>11.350000000000001</v>
      </c>
      <c r="AG369" s="15">
        <f>VLOOKUP(AG$4,'Tüpoloogia tabel'!$C$1:$T$51,MATCH($A369,'Tüpoloogia tabel'!$C$1:$T$1,0),FALSE)</f>
        <v>23.475000000000001</v>
      </c>
      <c r="AH369" s="15">
        <f>(VLOOKUP(AH$4,'Tüpoloogia tabel'!$C$1:$T$51,MATCH($A369,'Tüpoloogia tabel'!$C$1:$T$1,0),FALSE))*E369</f>
        <v>20</v>
      </c>
      <c r="AI369" s="15">
        <f>(VLOOKUP(AI$4,'Tüpoloogia tabel'!$C$1:$T$51,MATCH($A369,'Tüpoloogia tabel'!$C$1:$T$1,0),FALSE))*D369*E369</f>
        <v>7075</v>
      </c>
      <c r="AJ369" s="15">
        <f t="shared" si="482"/>
        <v>69.650000000000006</v>
      </c>
      <c r="AK369" s="15">
        <f>VLOOKUP(AK$4,'Tüpoloogia tabel'!$C$1:$T$51,MATCH($A369,'Tüpoloogia tabel'!$C$1:$T$1,0),FALSE)</f>
        <v>1</v>
      </c>
      <c r="AL369" s="15">
        <f>VLOOKUP(AL$4,'Tüpoloogia tabel'!$C$1:$T$51,MATCH($A369,'Tüpoloogia tabel'!$C$1:$T$1,0),FALSE)</f>
        <v>0.8</v>
      </c>
      <c r="AM369" s="15">
        <f>VLOOKUP(AM$4,'Tüpoloogia tabel'!$C$1:$T$51,MATCH($A369,'Tüpoloogia tabel'!$C$1:$T$1,0),FALSE)</f>
        <v>0.7</v>
      </c>
      <c r="AN369" s="15">
        <f>VLOOKUP(AN$4,'Tüpoloogia tabel'!$C$1:$T$51,MATCH($A369,'Tüpoloogia tabel'!$C$1:$T$1,0),FALSE)</f>
        <v>0.7</v>
      </c>
      <c r="AO369" s="15">
        <f>VLOOKUP(AO$4,'Tüpoloogia tabel'!$C$1:$T$51,MATCH($A369,'Tüpoloogia tabel'!$C$1:$T$1,0),FALSE)</f>
        <v>2.44</v>
      </c>
      <c r="AP369" s="15">
        <f>VLOOKUP(AP$4,'Tüpoloogia tabel'!$C$1:$T$51,MATCH($A369,'Tüpoloogia tabel'!$C$1:$T$1,0),FALSE)</f>
        <v>2</v>
      </c>
      <c r="AQ369" s="15">
        <f>VLOOKUP(AQ$4,'Tüpoloogia tabel'!$C$1:$T$51,MATCH($A369,'Tüpoloogia tabel'!$C$1:$T$1,0),FALSE)</f>
        <v>2.9</v>
      </c>
      <c r="AR369" s="232">
        <f>VLOOKUP(AR$4,'Tüpoloogia tabel'!$C$1:$T$51,MATCH($A364,'Tüpoloogia tabel'!$C$1:$T$1,0),FALSE)</f>
        <v>0.26</v>
      </c>
      <c r="AS369" s="16">
        <f>VLOOKUP(AS$4,'Tüpoloogia tabel'!$C$1:$T$51,MATCH($A369,'Tüpoloogia tabel'!$C$1:$T$1,0),FALSE)</f>
        <v>0.49000000000000005</v>
      </c>
      <c r="AT369" s="16">
        <f>VLOOKUP(AT$4,'Tüpoloogia tabel'!$C$1:$T$51,MATCH($A369,'Tüpoloogia tabel'!$C$1:$T$1,0),FALSE)</f>
        <v>0.40500000000000008</v>
      </c>
      <c r="AU369" s="16">
        <f>VLOOKUP(AU$4,'Tüpoloogia tabel'!$C$1:$T$51,MATCH($A369,'Tüpoloogia tabel'!$C$1:$T$1,0),FALSE)</f>
        <v>0.15</v>
      </c>
      <c r="AV369" s="273">
        <f>VLOOKUP(AV$4,'Tüpoloogia tabel'!$C$1:$T$51,MATCH($A369,'Tüpoloogia tabel'!$C$1:$T$1,0),FALSE)</f>
        <v>0.02</v>
      </c>
      <c r="AW369" s="16">
        <f>VLOOKUP(AW$4,'Tüpoloogia tabel'!$C$1:$T$51,MATCH($A369,'Tüpoloogia tabel'!$C$1:$T$1,0),FALSE)</f>
        <v>0.01</v>
      </c>
      <c r="AX369" s="16">
        <f>VLOOKUP(AX$4,'Tüpoloogia tabel'!$C$1:$T$51,MATCH($A369,'Tüpoloogia tabel'!$C$1:$T$1,0),FALSE)</f>
        <v>0</v>
      </c>
      <c r="AY369" s="16">
        <f>VLOOKUP(AY$4,'Tüpoloogia tabel'!$C$1:$T$51,MATCH($A369,'Tüpoloogia tabel'!$C$1:$T$1,0),FALSE)</f>
        <v>0.42</v>
      </c>
      <c r="AZ369" s="16">
        <f>VLOOKUP(AZ$4,'Tüpoloogia tabel'!$C$1:$T$51,MATCH($A369,'Tüpoloogia tabel'!$C$1:$T$1,0),FALSE)</f>
        <v>3.7</v>
      </c>
      <c r="BA369" s="232">
        <f>VLOOKUP(BA$4,'Tüpoloogia tabel'!$C$1:$T$51,MATCH($A369,'Tüpoloogia tabel'!$C$1:$T$1,0),FALSE)</f>
        <v>0.43</v>
      </c>
      <c r="BB369" s="232">
        <f>VLOOKUP(BB$4,'Tüpoloogia tabel'!$C$1:$T$51,MATCH($A369,'Tüpoloogia tabel'!$C$1:$T$1,0),FALSE)</f>
        <v>0.41499999999999998</v>
      </c>
      <c r="BC369" s="232">
        <f>VLOOKUP(BC$4,'Tüpoloogia tabel'!$C$1:$T$51,MATCH($A369,'Tüpoloogia tabel'!$C$1:$T$1,0),FALSE)</f>
        <v>0.35</v>
      </c>
      <c r="BD369" s="232">
        <f>VLOOKUP(BD$4,'Tüpoloogia tabel'!$C$1:$T$51,MATCH($A369,'Tüpoloogia tabel'!$C$1:$T$1,0),FALSE)</f>
        <v>0.4</v>
      </c>
      <c r="BE369" s="232">
        <f>VLOOKUP(BE$4,'Tüpoloogia tabel'!$C$1:$T$51,MATCH($A369,'Tüpoloogia tabel'!$C$1:$T$1,0),FALSE)</f>
        <v>0.3</v>
      </c>
      <c r="BF369" s="16">
        <f>VLOOKUP(BF$4,'Tüpoloogia tabel'!$C$1:$T$51,MATCH($A369,'Tüpoloogia tabel'!$C$1:$T$1,0),FALSE)</f>
        <v>1.8</v>
      </c>
      <c r="BG369" s="16">
        <f>VLOOKUP(BG$4,'Tüpoloogia tabel'!$C$1:$T$51,MATCH($A369,'Tüpoloogia tabel'!$C$1:$T$1,0),FALSE)</f>
        <v>2.2000000000000002</v>
      </c>
      <c r="BH369" s="16">
        <f>VLOOKUP(BH$4,'Tüpoloogia tabel'!$C$1:$T$51,MATCH($A369,'Tüpoloogia tabel'!$C$1:$T$1,0),FALSE)</f>
        <v>1.46</v>
      </c>
      <c r="BI369" s="16">
        <f>VLOOKUP(BI$4,'Tüpoloogia tabel'!$C$1:$T$51,MATCH($A369,'Tüpoloogia tabel'!$C$1:$T$1,0),FALSE)</f>
        <v>1.5793333333333333</v>
      </c>
      <c r="BJ369" s="16">
        <f>VLOOKUP(BJ$4,'Tüpoloogia tabel'!$C$1:$T$51,MATCH($A369,'Tüpoloogia tabel'!$C$1:$T$1,0),FALSE)</f>
        <v>0.8</v>
      </c>
      <c r="BK369" s="16">
        <f>VLOOKUP(BK$4,'Tüpoloogia tabel'!$C$1:$T$51,MATCH($A369,'Tüpoloogia tabel'!$C$1:$T$1,0),FALSE)</f>
        <v>2.0649999999999999</v>
      </c>
      <c r="BL369" s="216">
        <f t="shared" si="445"/>
        <v>9520.9951142307582</v>
      </c>
      <c r="BM369" s="1">
        <v>4</v>
      </c>
      <c r="BN369" s="1">
        <v>0</v>
      </c>
      <c r="BO369" s="1">
        <f t="shared" si="483"/>
        <v>80</v>
      </c>
      <c r="BP369" s="217">
        <f t="shared" si="484"/>
        <v>69.650000000000006</v>
      </c>
      <c r="BQ369" s="217">
        <f t="shared" ref="BQ369:BS369" si="513">BP369</f>
        <v>69.650000000000006</v>
      </c>
      <c r="BR369" s="217">
        <f t="shared" si="513"/>
        <v>69.650000000000006</v>
      </c>
      <c r="BS369" s="217">
        <f t="shared" si="513"/>
        <v>69.650000000000006</v>
      </c>
      <c r="BT369" s="217">
        <f t="shared" si="486"/>
        <v>487.55000000000007</v>
      </c>
      <c r="BU369" s="217">
        <f t="shared" si="487"/>
        <v>1862.2727272727273</v>
      </c>
      <c r="BV369" s="217">
        <f t="shared" si="488"/>
        <v>1893.4066904190611</v>
      </c>
      <c r="BW369" s="217">
        <f t="shared" si="447"/>
        <v>893.6905599760056</v>
      </c>
      <c r="BX369" s="216">
        <f t="shared" si="489"/>
        <v>1.1027850000000001</v>
      </c>
      <c r="BY369" s="216">
        <f t="shared" si="473"/>
        <v>1329.9587100000001</v>
      </c>
      <c r="BZ369" s="216">
        <f t="shared" si="474"/>
        <v>11744.644384206764</v>
      </c>
      <c r="CA369" s="216">
        <f t="shared" si="510"/>
        <v>10850.953824230759</v>
      </c>
      <c r="CB369" s="218">
        <f t="shared" si="490"/>
        <v>6.119116517128603</v>
      </c>
    </row>
    <row r="370" spans="1:80" x14ac:dyDescent="0.25">
      <c r="A370" s="248" t="s">
        <v>483</v>
      </c>
      <c r="B370" s="231" t="s">
        <v>898</v>
      </c>
      <c r="C370" s="231" t="s">
        <v>464</v>
      </c>
      <c r="D370" s="249">
        <v>1</v>
      </c>
      <c r="E370" s="249">
        <v>9</v>
      </c>
      <c r="F370" s="250"/>
      <c r="G370" s="15">
        <f>(VLOOKUP(G$4,'Tüpoloogia tabel'!$C$1:$T$51,MATCH($A370,'Tüpoloogia tabel'!$C$1:$T$1,0),FALSE))*D370</f>
        <v>353.75</v>
      </c>
      <c r="H370" s="15">
        <f>(VLOOKUP(H$4,'Tüpoloogia tabel'!$C$1:$T$51,MATCH($A370,'Tüpoloogia tabel'!$C$1:$T$1,0),FALSE))*D370*E370</f>
        <v>33.21306818181818</v>
      </c>
      <c r="I370" s="15">
        <f>(VLOOKUP(I$4,'Tüpoloogia tabel'!$C$1:$T$51,MATCH($A370,'Tüpoloogia tabel'!$C$1:$T$1,0),FALSE))*D370*E370</f>
        <v>103.62784090909091</v>
      </c>
      <c r="J370" s="15">
        <f>(VLOOKUP(J$4,'Tüpoloogia tabel'!$C$1:$T$51,MATCH($A370,'Tüpoloogia tabel'!$C$1:$T$1,0),FALSE))*D370*E370</f>
        <v>2278.0308360389608</v>
      </c>
      <c r="K370" s="15">
        <f>(VLOOKUP(K$4,'Tüpoloogia tabel'!$C$1:$T$51,MATCH($A370,'Tüpoloogia tabel'!$C$1:$T$1,0),FALSE))*D370*E370</f>
        <v>1994.9486201298701</v>
      </c>
      <c r="L370" s="244">
        <f>VLOOKUP(L$4,'Tüpoloogia tabel'!$C$1:$T$51,MATCH($A370,'Tüpoloogia tabel'!$C$1:$T$1,0),FALSE)</f>
        <v>0</v>
      </c>
      <c r="M370" s="228">
        <f>VLOOKUP(M$4,'Tüpoloogia tabel'!$C$1:$T$51,MATCH($A370,'Tüpoloogia tabel'!$C$1:$T$1,0),FALSE)</f>
        <v>75</v>
      </c>
      <c r="N370" s="228">
        <f>VLOOKUP(N$4,'Tüpoloogia tabel'!$C$1:$T$51,MATCH($A370,'Tüpoloogia tabel'!$C$1:$T$1,0),FALSE)</f>
        <v>75</v>
      </c>
      <c r="O370" s="245">
        <f>VLOOKUP(O$4,'Tüpoloogia tabel'!$C$1:$T$51,MATCH($A370,'Tüpoloogia tabel'!$C$1:$T$1,0),FALSE)</f>
        <v>0.18670787179975806</v>
      </c>
      <c r="P370" s="228">
        <f>VLOOKUP(P$4,'Tüpoloogia tabel'!$C$1:$T$51,MATCH($A370,'Tüpoloogia tabel'!$C$1:$T$1,0),FALSE)</f>
        <v>75</v>
      </c>
      <c r="Q370" s="335">
        <f t="shared" si="477"/>
        <v>9711.6749999999993</v>
      </c>
      <c r="R370" s="336">
        <f t="shared" si="508"/>
        <v>7894.4688291390848</v>
      </c>
      <c r="S370" s="14">
        <f t="shared" si="478"/>
        <v>353.75</v>
      </c>
      <c r="T370" s="336">
        <f t="shared" si="479"/>
        <v>353.75</v>
      </c>
      <c r="U370" s="4">
        <f t="shared" si="480"/>
        <v>3.9600000000000004</v>
      </c>
      <c r="V370" s="337">
        <f t="shared" si="481"/>
        <v>1813.2461708609153</v>
      </c>
      <c r="W370" s="338">
        <f t="shared" si="444"/>
        <v>7.3421647378577486</v>
      </c>
      <c r="X370" s="228">
        <f>VLOOKUP(X$4,'Tüpoloogia tabel'!$C$1:$T$51,MATCH($A370,'Tüpoloogia tabel'!$C$1:$T$1,0),FALSE)</f>
        <v>227</v>
      </c>
      <c r="Y370" s="228">
        <f>VLOOKUP(Y$4,'Tüpoloogia tabel'!$C$1:$T$51,MATCH($A370,'Tüpoloogia tabel'!$C$1:$T$1,0),FALSE)</f>
        <v>164.25</v>
      </c>
      <c r="Z370" s="229">
        <f>VLOOKUP(Z$4,'Tüpoloogia tabel'!$C$1:$T$51,MATCH($A370,'Tüpoloogia tabel'!$C$1:$T$1,0),FALSE)</f>
        <v>41.5</v>
      </c>
      <c r="AA370" s="235"/>
      <c r="AB370" s="235"/>
      <c r="AC370" s="15">
        <f>VLOOKUP(AC$4,'Tüpoloogia tabel'!$C$1:$T$51,MATCH($A370,'Tüpoloogia tabel'!$C$1:$T$1,0),FALSE)</f>
        <v>3.2614691558441562</v>
      </c>
      <c r="AD370" s="15">
        <f>VLOOKUP(AD$4,'Tüpoloogia tabel'!$C$1:$T$51,MATCH($A370,'Tüpoloogia tabel'!$C$1:$T$1,0),FALSE)</f>
        <v>2.5</v>
      </c>
      <c r="AE370" s="15">
        <f>VLOOKUP(AE$4,'Tüpoloogia tabel'!$C$1:$T$51,MATCH($A370,'Tüpoloogia tabel'!$C$1:$T$1,0),FALSE)</f>
        <v>2.2999999999999998</v>
      </c>
      <c r="AF370" s="15">
        <f>VLOOKUP(AF$4,'Tüpoloogia tabel'!$C$1:$T$51,MATCH($A370,'Tüpoloogia tabel'!$C$1:$T$1,0),FALSE)</f>
        <v>11.350000000000001</v>
      </c>
      <c r="AG370" s="15">
        <f>VLOOKUP(AG$4,'Tüpoloogia tabel'!$C$1:$T$51,MATCH($A370,'Tüpoloogia tabel'!$C$1:$T$1,0),FALSE)</f>
        <v>23.475000000000001</v>
      </c>
      <c r="AH370" s="15">
        <f>(VLOOKUP(AH$4,'Tüpoloogia tabel'!$C$1:$T$51,MATCH($A370,'Tüpoloogia tabel'!$C$1:$T$1,0),FALSE))*E370</f>
        <v>22.5</v>
      </c>
      <c r="AI370" s="15">
        <f>(VLOOKUP(AI$4,'Tüpoloogia tabel'!$C$1:$T$51,MATCH($A370,'Tüpoloogia tabel'!$C$1:$T$1,0),FALSE))*D370*E370</f>
        <v>7959.375</v>
      </c>
      <c r="AJ370" s="15">
        <f t="shared" si="482"/>
        <v>69.650000000000006</v>
      </c>
      <c r="AK370" s="15">
        <f>VLOOKUP(AK$4,'Tüpoloogia tabel'!$C$1:$T$51,MATCH($A370,'Tüpoloogia tabel'!$C$1:$T$1,0),FALSE)</f>
        <v>1</v>
      </c>
      <c r="AL370" s="15">
        <f>VLOOKUP(AL$4,'Tüpoloogia tabel'!$C$1:$T$51,MATCH($A370,'Tüpoloogia tabel'!$C$1:$T$1,0),FALSE)</f>
        <v>0.8</v>
      </c>
      <c r="AM370" s="15">
        <f>VLOOKUP(AM$4,'Tüpoloogia tabel'!$C$1:$T$51,MATCH($A370,'Tüpoloogia tabel'!$C$1:$T$1,0),FALSE)</f>
        <v>0.7</v>
      </c>
      <c r="AN370" s="15">
        <f>VLOOKUP(AN$4,'Tüpoloogia tabel'!$C$1:$T$51,MATCH($A370,'Tüpoloogia tabel'!$C$1:$T$1,0),FALSE)</f>
        <v>0.7</v>
      </c>
      <c r="AO370" s="15">
        <f>VLOOKUP(AO$4,'Tüpoloogia tabel'!$C$1:$T$51,MATCH($A370,'Tüpoloogia tabel'!$C$1:$T$1,0),FALSE)</f>
        <v>2.44</v>
      </c>
      <c r="AP370" s="15">
        <f>VLOOKUP(AP$4,'Tüpoloogia tabel'!$C$1:$T$51,MATCH($A370,'Tüpoloogia tabel'!$C$1:$T$1,0),FALSE)</f>
        <v>2</v>
      </c>
      <c r="AQ370" s="15">
        <f>VLOOKUP(AQ$4,'Tüpoloogia tabel'!$C$1:$T$51,MATCH($A370,'Tüpoloogia tabel'!$C$1:$T$1,0),FALSE)</f>
        <v>2.9</v>
      </c>
      <c r="AR370" s="232">
        <f>VLOOKUP(AR$4,'Tüpoloogia tabel'!$C$1:$T$51,MATCH($A365,'Tüpoloogia tabel'!$C$1:$T$1,0),FALSE)</f>
        <v>0.26</v>
      </c>
      <c r="AS370" s="16">
        <f>VLOOKUP(AS$4,'Tüpoloogia tabel'!$C$1:$T$51,MATCH($A370,'Tüpoloogia tabel'!$C$1:$T$1,0),FALSE)</f>
        <v>0.49000000000000005</v>
      </c>
      <c r="AT370" s="16">
        <f>VLOOKUP(AT$4,'Tüpoloogia tabel'!$C$1:$T$51,MATCH($A370,'Tüpoloogia tabel'!$C$1:$T$1,0),FALSE)</f>
        <v>0.40500000000000008</v>
      </c>
      <c r="AU370" s="16">
        <f>VLOOKUP(AU$4,'Tüpoloogia tabel'!$C$1:$T$51,MATCH($A370,'Tüpoloogia tabel'!$C$1:$T$1,0),FALSE)</f>
        <v>0.15</v>
      </c>
      <c r="AV370" s="273">
        <f>VLOOKUP(AV$4,'Tüpoloogia tabel'!$C$1:$T$51,MATCH($A370,'Tüpoloogia tabel'!$C$1:$T$1,0),FALSE)</f>
        <v>0.02</v>
      </c>
      <c r="AW370" s="16">
        <f>VLOOKUP(AW$4,'Tüpoloogia tabel'!$C$1:$T$51,MATCH($A370,'Tüpoloogia tabel'!$C$1:$T$1,0),FALSE)</f>
        <v>0.01</v>
      </c>
      <c r="AX370" s="16">
        <f>VLOOKUP(AX$4,'Tüpoloogia tabel'!$C$1:$T$51,MATCH($A370,'Tüpoloogia tabel'!$C$1:$T$1,0),FALSE)</f>
        <v>0</v>
      </c>
      <c r="AY370" s="16">
        <f>VLOOKUP(AY$4,'Tüpoloogia tabel'!$C$1:$T$51,MATCH($A370,'Tüpoloogia tabel'!$C$1:$T$1,0),FALSE)</f>
        <v>0.42</v>
      </c>
      <c r="AZ370" s="16">
        <f>VLOOKUP(AZ$4,'Tüpoloogia tabel'!$C$1:$T$51,MATCH($A370,'Tüpoloogia tabel'!$C$1:$T$1,0),FALSE)</f>
        <v>3.7</v>
      </c>
      <c r="BA370" s="232">
        <f>VLOOKUP(BA$4,'Tüpoloogia tabel'!$C$1:$T$51,MATCH($A370,'Tüpoloogia tabel'!$C$1:$T$1,0),FALSE)</f>
        <v>0.43</v>
      </c>
      <c r="BB370" s="232">
        <f>VLOOKUP(BB$4,'Tüpoloogia tabel'!$C$1:$T$51,MATCH($A370,'Tüpoloogia tabel'!$C$1:$T$1,0),FALSE)</f>
        <v>0.41499999999999998</v>
      </c>
      <c r="BC370" s="232">
        <f>VLOOKUP(BC$4,'Tüpoloogia tabel'!$C$1:$T$51,MATCH($A370,'Tüpoloogia tabel'!$C$1:$T$1,0),FALSE)</f>
        <v>0.35</v>
      </c>
      <c r="BD370" s="232">
        <f>VLOOKUP(BD$4,'Tüpoloogia tabel'!$C$1:$T$51,MATCH($A370,'Tüpoloogia tabel'!$C$1:$T$1,0),FALSE)</f>
        <v>0.4</v>
      </c>
      <c r="BE370" s="232">
        <f>VLOOKUP(BE$4,'Tüpoloogia tabel'!$C$1:$T$51,MATCH($A370,'Tüpoloogia tabel'!$C$1:$T$1,0),FALSE)</f>
        <v>0.3</v>
      </c>
      <c r="BF370" s="16">
        <f>VLOOKUP(BF$4,'Tüpoloogia tabel'!$C$1:$T$51,MATCH($A370,'Tüpoloogia tabel'!$C$1:$T$1,0),FALSE)</f>
        <v>1.8</v>
      </c>
      <c r="BG370" s="16">
        <f>VLOOKUP(BG$4,'Tüpoloogia tabel'!$C$1:$T$51,MATCH($A370,'Tüpoloogia tabel'!$C$1:$T$1,0),FALSE)</f>
        <v>2.2000000000000002</v>
      </c>
      <c r="BH370" s="16">
        <f>VLOOKUP(BH$4,'Tüpoloogia tabel'!$C$1:$T$51,MATCH($A370,'Tüpoloogia tabel'!$C$1:$T$1,0),FALSE)</f>
        <v>1.46</v>
      </c>
      <c r="BI370" s="16">
        <f>VLOOKUP(BI$4,'Tüpoloogia tabel'!$C$1:$T$51,MATCH($A370,'Tüpoloogia tabel'!$C$1:$T$1,0),FALSE)</f>
        <v>1.5793333333333333</v>
      </c>
      <c r="BJ370" s="16">
        <f>VLOOKUP(BJ$4,'Tüpoloogia tabel'!$C$1:$T$51,MATCH($A370,'Tüpoloogia tabel'!$C$1:$T$1,0),FALSE)</f>
        <v>0.8</v>
      </c>
      <c r="BK370" s="16">
        <f>VLOOKUP(BK$4,'Tüpoloogia tabel'!$C$1:$T$51,MATCH($A370,'Tüpoloogia tabel'!$C$1:$T$1,0),FALSE)</f>
        <v>2.0649999999999999</v>
      </c>
      <c r="BL370" s="216">
        <f t="shared" si="445"/>
        <v>11878.181553774823</v>
      </c>
      <c r="BM370" s="1">
        <v>4</v>
      </c>
      <c r="BN370" s="1">
        <v>0</v>
      </c>
      <c r="BO370" s="1">
        <f t="shared" si="483"/>
        <v>90</v>
      </c>
      <c r="BP370" s="217">
        <f t="shared" si="484"/>
        <v>69.650000000000006</v>
      </c>
      <c r="BQ370" s="217">
        <f t="shared" ref="BQ370:BS370" si="514">BP370</f>
        <v>69.650000000000006</v>
      </c>
      <c r="BR370" s="217">
        <f t="shared" si="514"/>
        <v>69.650000000000006</v>
      </c>
      <c r="BS370" s="217">
        <f t="shared" si="514"/>
        <v>69.650000000000006</v>
      </c>
      <c r="BT370" s="217">
        <f t="shared" si="486"/>
        <v>557.20000000000005</v>
      </c>
      <c r="BU370" s="217">
        <f t="shared" si="487"/>
        <v>2354.1264204545455</v>
      </c>
      <c r="BV370" s="217">
        <f t="shared" si="488"/>
        <v>2390.0580248746405</v>
      </c>
      <c r="BW370" s="217">
        <f t="shared" si="447"/>
        <v>1105.580620447349</v>
      </c>
      <c r="BX370" s="216">
        <f t="shared" si="489"/>
        <v>1.3793360185185186</v>
      </c>
      <c r="BY370" s="216">
        <f t="shared" si="473"/>
        <v>1663.4792383333336</v>
      </c>
      <c r="BZ370" s="216">
        <f t="shared" si="474"/>
        <v>14647.241412555504</v>
      </c>
      <c r="CA370" s="216">
        <f t="shared" si="510"/>
        <v>13541.660792108156</v>
      </c>
      <c r="CB370" s="218">
        <f t="shared" si="490"/>
        <v>6.7879747154724219</v>
      </c>
    </row>
    <row r="371" spans="1:80" x14ac:dyDescent="0.25">
      <c r="A371" s="248" t="s">
        <v>483</v>
      </c>
      <c r="B371" s="231" t="s">
        <v>899</v>
      </c>
      <c r="C371" s="231" t="s">
        <v>464</v>
      </c>
      <c r="D371" s="249">
        <v>1</v>
      </c>
      <c r="E371" s="249">
        <v>10</v>
      </c>
      <c r="F371" s="250"/>
      <c r="G371" s="15">
        <f>(VLOOKUP(G$4,'Tüpoloogia tabel'!$C$1:$T$51,MATCH($A371,'Tüpoloogia tabel'!$C$1:$T$1,0),FALSE))*D371</f>
        <v>353.75</v>
      </c>
      <c r="H371" s="15">
        <f>(VLOOKUP(H$4,'Tüpoloogia tabel'!$C$1:$T$51,MATCH($A371,'Tüpoloogia tabel'!$C$1:$T$1,0),FALSE))*D371*E371</f>
        <v>36.903409090909093</v>
      </c>
      <c r="I371" s="15">
        <f>(VLOOKUP(I$4,'Tüpoloogia tabel'!$C$1:$T$51,MATCH($A371,'Tüpoloogia tabel'!$C$1:$T$1,0),FALSE))*D371*E371</f>
        <v>115.14204545454545</v>
      </c>
      <c r="J371" s="15">
        <f>(VLOOKUP(J$4,'Tüpoloogia tabel'!$C$1:$T$51,MATCH($A371,'Tüpoloogia tabel'!$C$1:$T$1,0),FALSE))*D371*E371</f>
        <v>2531.1453733766234</v>
      </c>
      <c r="K371" s="15">
        <f>(VLOOKUP(K$4,'Tüpoloogia tabel'!$C$1:$T$51,MATCH($A371,'Tüpoloogia tabel'!$C$1:$T$1,0),FALSE))*D371*E371</f>
        <v>2216.6095779220777</v>
      </c>
      <c r="L371" s="244">
        <f>VLOOKUP(L$4,'Tüpoloogia tabel'!$C$1:$T$51,MATCH($A371,'Tüpoloogia tabel'!$C$1:$T$1,0),FALSE)</f>
        <v>0</v>
      </c>
      <c r="M371" s="228">
        <f>VLOOKUP(M$4,'Tüpoloogia tabel'!$C$1:$T$51,MATCH($A371,'Tüpoloogia tabel'!$C$1:$T$1,0),FALSE)</f>
        <v>75</v>
      </c>
      <c r="N371" s="228">
        <f>VLOOKUP(N$4,'Tüpoloogia tabel'!$C$1:$T$51,MATCH($A371,'Tüpoloogia tabel'!$C$1:$T$1,0),FALSE)</f>
        <v>75</v>
      </c>
      <c r="O371" s="245">
        <f>VLOOKUP(O$4,'Tüpoloogia tabel'!$C$1:$T$51,MATCH($A371,'Tüpoloogia tabel'!$C$1:$T$1,0),FALSE)</f>
        <v>0.18670787179975806</v>
      </c>
      <c r="P371" s="228">
        <f>VLOOKUP(P$4,'Tüpoloogia tabel'!$C$1:$T$51,MATCH($A371,'Tüpoloogia tabel'!$C$1:$T$1,0),FALSE)</f>
        <v>75</v>
      </c>
      <c r="Q371" s="335">
        <f t="shared" si="477"/>
        <v>11964.5</v>
      </c>
      <c r="R371" s="336">
        <f t="shared" si="508"/>
        <v>9726.6736678517955</v>
      </c>
      <c r="S371" s="14">
        <f t="shared" si="478"/>
        <v>353.75</v>
      </c>
      <c r="T371" s="336">
        <f t="shared" si="479"/>
        <v>353.75</v>
      </c>
      <c r="U371" s="4">
        <f t="shared" si="480"/>
        <v>3.9600000000000004</v>
      </c>
      <c r="V371" s="337">
        <f t="shared" si="481"/>
        <v>2233.8663321482054</v>
      </c>
      <c r="W371" s="338">
        <f t="shared" si="444"/>
        <v>8.0695743871657921</v>
      </c>
      <c r="X371" s="228">
        <f>VLOOKUP(X$4,'Tüpoloogia tabel'!$C$1:$T$51,MATCH($A371,'Tüpoloogia tabel'!$C$1:$T$1,0),FALSE)</f>
        <v>227</v>
      </c>
      <c r="Y371" s="228">
        <f>VLOOKUP(Y$4,'Tüpoloogia tabel'!$C$1:$T$51,MATCH($A371,'Tüpoloogia tabel'!$C$1:$T$1,0),FALSE)</f>
        <v>164.25</v>
      </c>
      <c r="Z371" s="229">
        <f>VLOOKUP(Z$4,'Tüpoloogia tabel'!$C$1:$T$51,MATCH($A371,'Tüpoloogia tabel'!$C$1:$T$1,0),FALSE)</f>
        <v>41.5</v>
      </c>
      <c r="AA371" s="235"/>
      <c r="AB371" s="235"/>
      <c r="AC371" s="15">
        <f>VLOOKUP(AC$4,'Tüpoloogia tabel'!$C$1:$T$51,MATCH($A371,'Tüpoloogia tabel'!$C$1:$T$1,0),FALSE)</f>
        <v>3.2614691558441562</v>
      </c>
      <c r="AD371" s="15">
        <f>VLOOKUP(AD$4,'Tüpoloogia tabel'!$C$1:$T$51,MATCH($A371,'Tüpoloogia tabel'!$C$1:$T$1,0),FALSE)</f>
        <v>2.5</v>
      </c>
      <c r="AE371" s="15">
        <f>VLOOKUP(AE$4,'Tüpoloogia tabel'!$C$1:$T$51,MATCH($A371,'Tüpoloogia tabel'!$C$1:$T$1,0),FALSE)</f>
        <v>2.2999999999999998</v>
      </c>
      <c r="AF371" s="15">
        <f>VLOOKUP(AF$4,'Tüpoloogia tabel'!$C$1:$T$51,MATCH($A371,'Tüpoloogia tabel'!$C$1:$T$1,0),FALSE)</f>
        <v>11.350000000000001</v>
      </c>
      <c r="AG371" s="15">
        <f>VLOOKUP(AG$4,'Tüpoloogia tabel'!$C$1:$T$51,MATCH($A371,'Tüpoloogia tabel'!$C$1:$T$1,0),FALSE)</f>
        <v>23.475000000000001</v>
      </c>
      <c r="AH371" s="15">
        <f>(VLOOKUP(AH$4,'Tüpoloogia tabel'!$C$1:$T$51,MATCH($A371,'Tüpoloogia tabel'!$C$1:$T$1,0),FALSE))*E371</f>
        <v>25</v>
      </c>
      <c r="AI371" s="15">
        <f>(VLOOKUP(AI$4,'Tüpoloogia tabel'!$C$1:$T$51,MATCH($A371,'Tüpoloogia tabel'!$C$1:$T$1,0),FALSE))*D371*E371</f>
        <v>8843.75</v>
      </c>
      <c r="AJ371" s="15">
        <f t="shared" si="482"/>
        <v>69.650000000000006</v>
      </c>
      <c r="AK371" s="15">
        <f>VLOOKUP(AK$4,'Tüpoloogia tabel'!$C$1:$T$51,MATCH($A371,'Tüpoloogia tabel'!$C$1:$T$1,0),FALSE)</f>
        <v>1</v>
      </c>
      <c r="AL371" s="15">
        <f>VLOOKUP(AL$4,'Tüpoloogia tabel'!$C$1:$T$51,MATCH($A371,'Tüpoloogia tabel'!$C$1:$T$1,0),FALSE)</f>
        <v>0.8</v>
      </c>
      <c r="AM371" s="15">
        <f>VLOOKUP(AM$4,'Tüpoloogia tabel'!$C$1:$T$51,MATCH($A371,'Tüpoloogia tabel'!$C$1:$T$1,0),FALSE)</f>
        <v>0.7</v>
      </c>
      <c r="AN371" s="15">
        <f>VLOOKUP(AN$4,'Tüpoloogia tabel'!$C$1:$T$51,MATCH($A371,'Tüpoloogia tabel'!$C$1:$T$1,0),FALSE)</f>
        <v>0.7</v>
      </c>
      <c r="AO371" s="15">
        <f>VLOOKUP(AO$4,'Tüpoloogia tabel'!$C$1:$T$51,MATCH($A371,'Tüpoloogia tabel'!$C$1:$T$1,0),FALSE)</f>
        <v>2.44</v>
      </c>
      <c r="AP371" s="15">
        <f>VLOOKUP(AP$4,'Tüpoloogia tabel'!$C$1:$T$51,MATCH($A371,'Tüpoloogia tabel'!$C$1:$T$1,0),FALSE)</f>
        <v>2</v>
      </c>
      <c r="AQ371" s="15">
        <f>VLOOKUP(AQ$4,'Tüpoloogia tabel'!$C$1:$T$51,MATCH($A371,'Tüpoloogia tabel'!$C$1:$T$1,0),FALSE)</f>
        <v>2.9</v>
      </c>
      <c r="AR371" s="232">
        <f>VLOOKUP(AR$4,'Tüpoloogia tabel'!$C$1:$T$51,MATCH($A366,'Tüpoloogia tabel'!$C$1:$T$1,0),FALSE)</f>
        <v>0.26</v>
      </c>
      <c r="AS371" s="16">
        <f>VLOOKUP(AS$4,'Tüpoloogia tabel'!$C$1:$T$51,MATCH($A371,'Tüpoloogia tabel'!$C$1:$T$1,0),FALSE)</f>
        <v>0.49000000000000005</v>
      </c>
      <c r="AT371" s="16">
        <f>VLOOKUP(AT$4,'Tüpoloogia tabel'!$C$1:$T$51,MATCH($A371,'Tüpoloogia tabel'!$C$1:$T$1,0),FALSE)</f>
        <v>0.40500000000000008</v>
      </c>
      <c r="AU371" s="16">
        <f>VLOOKUP(AU$4,'Tüpoloogia tabel'!$C$1:$T$51,MATCH($A371,'Tüpoloogia tabel'!$C$1:$T$1,0),FALSE)</f>
        <v>0.15</v>
      </c>
      <c r="AV371" s="273">
        <f>VLOOKUP(AV$4,'Tüpoloogia tabel'!$C$1:$T$51,MATCH($A371,'Tüpoloogia tabel'!$C$1:$T$1,0),FALSE)</f>
        <v>0.02</v>
      </c>
      <c r="AW371" s="16">
        <f>VLOOKUP(AW$4,'Tüpoloogia tabel'!$C$1:$T$51,MATCH($A371,'Tüpoloogia tabel'!$C$1:$T$1,0),FALSE)</f>
        <v>0.01</v>
      </c>
      <c r="AX371" s="16">
        <f>VLOOKUP(AX$4,'Tüpoloogia tabel'!$C$1:$T$51,MATCH($A371,'Tüpoloogia tabel'!$C$1:$T$1,0),FALSE)</f>
        <v>0</v>
      </c>
      <c r="AY371" s="16">
        <f>VLOOKUP(AY$4,'Tüpoloogia tabel'!$C$1:$T$51,MATCH($A371,'Tüpoloogia tabel'!$C$1:$T$1,0),FALSE)</f>
        <v>0.42</v>
      </c>
      <c r="AZ371" s="16">
        <f>VLOOKUP(AZ$4,'Tüpoloogia tabel'!$C$1:$T$51,MATCH($A371,'Tüpoloogia tabel'!$C$1:$T$1,0),FALSE)</f>
        <v>3.7</v>
      </c>
      <c r="BA371" s="232">
        <f>VLOOKUP(BA$4,'Tüpoloogia tabel'!$C$1:$T$51,MATCH($A371,'Tüpoloogia tabel'!$C$1:$T$1,0),FALSE)</f>
        <v>0.43</v>
      </c>
      <c r="BB371" s="232">
        <f>VLOOKUP(BB$4,'Tüpoloogia tabel'!$C$1:$T$51,MATCH($A371,'Tüpoloogia tabel'!$C$1:$T$1,0),FALSE)</f>
        <v>0.41499999999999998</v>
      </c>
      <c r="BC371" s="232">
        <f>VLOOKUP(BC$4,'Tüpoloogia tabel'!$C$1:$T$51,MATCH($A371,'Tüpoloogia tabel'!$C$1:$T$1,0),FALSE)</f>
        <v>0.35</v>
      </c>
      <c r="BD371" s="232">
        <f>VLOOKUP(BD$4,'Tüpoloogia tabel'!$C$1:$T$51,MATCH($A371,'Tüpoloogia tabel'!$C$1:$T$1,0),FALSE)</f>
        <v>0.4</v>
      </c>
      <c r="BE371" s="232">
        <f>VLOOKUP(BE$4,'Tüpoloogia tabel'!$C$1:$T$51,MATCH($A371,'Tüpoloogia tabel'!$C$1:$T$1,0),FALSE)</f>
        <v>0.3</v>
      </c>
      <c r="BF371" s="16">
        <f>VLOOKUP(BF$4,'Tüpoloogia tabel'!$C$1:$T$51,MATCH($A371,'Tüpoloogia tabel'!$C$1:$T$1,0),FALSE)</f>
        <v>1.8</v>
      </c>
      <c r="BG371" s="16">
        <f>VLOOKUP(BG$4,'Tüpoloogia tabel'!$C$1:$T$51,MATCH($A371,'Tüpoloogia tabel'!$C$1:$T$1,0),FALSE)</f>
        <v>2.2000000000000002</v>
      </c>
      <c r="BH371" s="16">
        <f>VLOOKUP(BH$4,'Tüpoloogia tabel'!$C$1:$T$51,MATCH($A371,'Tüpoloogia tabel'!$C$1:$T$1,0),FALSE)</f>
        <v>1.46</v>
      </c>
      <c r="BI371" s="16">
        <f>VLOOKUP(BI$4,'Tüpoloogia tabel'!$C$1:$T$51,MATCH($A371,'Tüpoloogia tabel'!$C$1:$T$1,0),FALSE)</f>
        <v>1.5793333333333333</v>
      </c>
      <c r="BJ371" s="16">
        <f>VLOOKUP(BJ$4,'Tüpoloogia tabel'!$C$1:$T$51,MATCH($A371,'Tüpoloogia tabel'!$C$1:$T$1,0),FALSE)</f>
        <v>0.8</v>
      </c>
      <c r="BK371" s="16">
        <f>VLOOKUP(BK$4,'Tüpoloogia tabel'!$C$1:$T$51,MATCH($A371,'Tüpoloogia tabel'!$C$1:$T$1,0),FALSE)</f>
        <v>2.0649999999999999</v>
      </c>
      <c r="BL371" s="216">
        <f t="shared" si="445"/>
        <v>14509.564698933385</v>
      </c>
      <c r="BM371" s="1">
        <v>4</v>
      </c>
      <c r="BN371" s="1">
        <v>0</v>
      </c>
      <c r="BO371" s="1">
        <f t="shared" si="483"/>
        <v>100</v>
      </c>
      <c r="BP371" s="217">
        <f t="shared" si="484"/>
        <v>69.650000000000006</v>
      </c>
      <c r="BQ371" s="217">
        <f t="shared" ref="BQ371:BS371" si="515">BP371</f>
        <v>69.650000000000006</v>
      </c>
      <c r="BR371" s="217">
        <f t="shared" si="515"/>
        <v>69.650000000000006</v>
      </c>
      <c r="BS371" s="217">
        <f t="shared" si="515"/>
        <v>69.650000000000006</v>
      </c>
      <c r="BT371" s="217">
        <f t="shared" si="486"/>
        <v>626.85</v>
      </c>
      <c r="BU371" s="217">
        <f t="shared" si="487"/>
        <v>2903.551136363636</v>
      </c>
      <c r="BV371" s="217">
        <f t="shared" si="488"/>
        <v>2944.4816922531527</v>
      </c>
      <c r="BW371" s="217">
        <f t="shared" si="447"/>
        <v>1341.7350607463241</v>
      </c>
      <c r="BX371" s="216">
        <f t="shared" si="489"/>
        <v>1.6880564814814816</v>
      </c>
      <c r="BY371" s="216">
        <f t="shared" si="473"/>
        <v>2035.7961166666664</v>
      </c>
      <c r="BZ371" s="216">
        <f t="shared" si="474"/>
        <v>17887.095876346375</v>
      </c>
      <c r="CA371" s="216">
        <f t="shared" si="510"/>
        <v>16545.360815600052</v>
      </c>
      <c r="CB371" s="218">
        <f t="shared" si="490"/>
        <v>7.4642647854613235</v>
      </c>
    </row>
    <row r="372" spans="1:80" x14ac:dyDescent="0.25">
      <c r="A372" s="248" t="s">
        <v>483</v>
      </c>
      <c r="B372" s="231" t="s">
        <v>900</v>
      </c>
      <c r="C372" s="231" t="s">
        <v>464</v>
      </c>
      <c r="D372" s="249">
        <v>1</v>
      </c>
      <c r="E372" s="249">
        <v>11</v>
      </c>
      <c r="F372" s="250"/>
      <c r="G372" s="15">
        <f>(VLOOKUP(G$4,'Tüpoloogia tabel'!$C$1:$T$51,MATCH($A372,'Tüpoloogia tabel'!$C$1:$T$1,0),FALSE))*D372</f>
        <v>353.75</v>
      </c>
      <c r="H372" s="15">
        <f>(VLOOKUP(H$4,'Tüpoloogia tabel'!$C$1:$T$51,MATCH($A372,'Tüpoloogia tabel'!$C$1:$T$1,0),FALSE))*D372*E372</f>
        <v>40.59375</v>
      </c>
      <c r="I372" s="15">
        <f>(VLOOKUP(I$4,'Tüpoloogia tabel'!$C$1:$T$51,MATCH($A372,'Tüpoloogia tabel'!$C$1:$T$1,0),FALSE))*D372*E372</f>
        <v>126.65625</v>
      </c>
      <c r="J372" s="15">
        <f>(VLOOKUP(J$4,'Tüpoloogia tabel'!$C$1:$T$51,MATCH($A372,'Tüpoloogia tabel'!$C$1:$T$1,0),FALSE))*D372*E372</f>
        <v>2784.259910714286</v>
      </c>
      <c r="K372" s="15">
        <f>(VLOOKUP(K$4,'Tüpoloogia tabel'!$C$1:$T$51,MATCH($A372,'Tüpoloogia tabel'!$C$1:$T$1,0),FALSE))*D372*E372</f>
        <v>2438.2705357142859</v>
      </c>
      <c r="L372" s="244">
        <f>VLOOKUP(L$4,'Tüpoloogia tabel'!$C$1:$T$51,MATCH($A372,'Tüpoloogia tabel'!$C$1:$T$1,0),FALSE)</f>
        <v>0</v>
      </c>
      <c r="M372" s="228">
        <f>VLOOKUP(M$4,'Tüpoloogia tabel'!$C$1:$T$51,MATCH($A372,'Tüpoloogia tabel'!$C$1:$T$1,0),FALSE)</f>
        <v>75</v>
      </c>
      <c r="N372" s="228">
        <f>VLOOKUP(N$4,'Tüpoloogia tabel'!$C$1:$T$51,MATCH($A372,'Tüpoloogia tabel'!$C$1:$T$1,0),FALSE)</f>
        <v>75</v>
      </c>
      <c r="O372" s="245">
        <f>VLOOKUP(O$4,'Tüpoloogia tabel'!$C$1:$T$51,MATCH($A372,'Tüpoloogia tabel'!$C$1:$T$1,0),FALSE)</f>
        <v>0.18670787179975806</v>
      </c>
      <c r="P372" s="228">
        <f>VLOOKUP(P$4,'Tüpoloogia tabel'!$C$1:$T$51,MATCH($A372,'Tüpoloogia tabel'!$C$1:$T$1,0),FALSE)</f>
        <v>75</v>
      </c>
      <c r="Q372" s="335">
        <f t="shared" si="477"/>
        <v>14452.075000000001</v>
      </c>
      <c r="R372" s="336">
        <f t="shared" si="508"/>
        <v>11749.798833659514</v>
      </c>
      <c r="S372" s="14">
        <f t="shared" si="478"/>
        <v>353.75</v>
      </c>
      <c r="T372" s="336">
        <f t="shared" si="479"/>
        <v>353.75</v>
      </c>
      <c r="U372" s="4">
        <f t="shared" si="480"/>
        <v>3.9600000000000004</v>
      </c>
      <c r="V372" s="337">
        <f t="shared" si="481"/>
        <v>2698.3161663404885</v>
      </c>
      <c r="W372" s="338">
        <f t="shared" si="444"/>
        <v>8.8030460366004792</v>
      </c>
      <c r="X372" s="228">
        <f>VLOOKUP(X$4,'Tüpoloogia tabel'!$C$1:$T$51,MATCH($A372,'Tüpoloogia tabel'!$C$1:$T$1,0),FALSE)</f>
        <v>227</v>
      </c>
      <c r="Y372" s="228">
        <f>VLOOKUP(Y$4,'Tüpoloogia tabel'!$C$1:$T$51,MATCH($A372,'Tüpoloogia tabel'!$C$1:$T$1,0),FALSE)</f>
        <v>164.25</v>
      </c>
      <c r="Z372" s="229">
        <f>VLOOKUP(Z$4,'Tüpoloogia tabel'!$C$1:$T$51,MATCH($A372,'Tüpoloogia tabel'!$C$1:$T$1,0),FALSE)</f>
        <v>41.5</v>
      </c>
      <c r="AA372" s="235"/>
      <c r="AB372" s="235"/>
      <c r="AC372" s="15">
        <f>VLOOKUP(AC$4,'Tüpoloogia tabel'!$C$1:$T$51,MATCH($A372,'Tüpoloogia tabel'!$C$1:$T$1,0),FALSE)</f>
        <v>3.2614691558441562</v>
      </c>
      <c r="AD372" s="15">
        <f>VLOOKUP(AD$4,'Tüpoloogia tabel'!$C$1:$T$51,MATCH($A372,'Tüpoloogia tabel'!$C$1:$T$1,0),FALSE)</f>
        <v>2.5</v>
      </c>
      <c r="AE372" s="15">
        <f>VLOOKUP(AE$4,'Tüpoloogia tabel'!$C$1:$T$51,MATCH($A372,'Tüpoloogia tabel'!$C$1:$T$1,0),FALSE)</f>
        <v>2.2999999999999998</v>
      </c>
      <c r="AF372" s="15">
        <f>VLOOKUP(AF$4,'Tüpoloogia tabel'!$C$1:$T$51,MATCH($A372,'Tüpoloogia tabel'!$C$1:$T$1,0),FALSE)</f>
        <v>11.350000000000001</v>
      </c>
      <c r="AG372" s="15">
        <f>VLOOKUP(AG$4,'Tüpoloogia tabel'!$C$1:$T$51,MATCH($A372,'Tüpoloogia tabel'!$C$1:$T$1,0),FALSE)</f>
        <v>23.475000000000001</v>
      </c>
      <c r="AH372" s="15">
        <f>(VLOOKUP(AH$4,'Tüpoloogia tabel'!$C$1:$T$51,MATCH($A372,'Tüpoloogia tabel'!$C$1:$T$1,0),FALSE))*E372</f>
        <v>27.5</v>
      </c>
      <c r="AI372" s="15">
        <f>(VLOOKUP(AI$4,'Tüpoloogia tabel'!$C$1:$T$51,MATCH($A372,'Tüpoloogia tabel'!$C$1:$T$1,0),FALSE))*D372*E372</f>
        <v>9728.125</v>
      </c>
      <c r="AJ372" s="15">
        <f t="shared" si="482"/>
        <v>69.650000000000006</v>
      </c>
      <c r="AK372" s="15">
        <f>VLOOKUP(AK$4,'Tüpoloogia tabel'!$C$1:$T$51,MATCH($A372,'Tüpoloogia tabel'!$C$1:$T$1,0),FALSE)</f>
        <v>1</v>
      </c>
      <c r="AL372" s="15">
        <f>VLOOKUP(AL$4,'Tüpoloogia tabel'!$C$1:$T$51,MATCH($A372,'Tüpoloogia tabel'!$C$1:$T$1,0),FALSE)</f>
        <v>0.8</v>
      </c>
      <c r="AM372" s="15">
        <f>VLOOKUP(AM$4,'Tüpoloogia tabel'!$C$1:$T$51,MATCH($A372,'Tüpoloogia tabel'!$C$1:$T$1,0),FALSE)</f>
        <v>0.7</v>
      </c>
      <c r="AN372" s="15">
        <f>VLOOKUP(AN$4,'Tüpoloogia tabel'!$C$1:$T$51,MATCH($A372,'Tüpoloogia tabel'!$C$1:$T$1,0),FALSE)</f>
        <v>0.7</v>
      </c>
      <c r="AO372" s="15">
        <f>VLOOKUP(AO$4,'Tüpoloogia tabel'!$C$1:$T$51,MATCH($A372,'Tüpoloogia tabel'!$C$1:$T$1,0),FALSE)</f>
        <v>2.44</v>
      </c>
      <c r="AP372" s="15">
        <f>VLOOKUP(AP$4,'Tüpoloogia tabel'!$C$1:$T$51,MATCH($A372,'Tüpoloogia tabel'!$C$1:$T$1,0),FALSE)</f>
        <v>2</v>
      </c>
      <c r="AQ372" s="15">
        <f>VLOOKUP(AQ$4,'Tüpoloogia tabel'!$C$1:$T$51,MATCH($A372,'Tüpoloogia tabel'!$C$1:$T$1,0),FALSE)</f>
        <v>2.9</v>
      </c>
      <c r="AR372" s="232">
        <f>VLOOKUP(AR$4,'Tüpoloogia tabel'!$C$1:$T$51,MATCH($A367,'Tüpoloogia tabel'!$C$1:$T$1,0),FALSE)</f>
        <v>0.26</v>
      </c>
      <c r="AS372" s="16">
        <f>VLOOKUP(AS$4,'Tüpoloogia tabel'!$C$1:$T$51,MATCH($A372,'Tüpoloogia tabel'!$C$1:$T$1,0),FALSE)</f>
        <v>0.49000000000000005</v>
      </c>
      <c r="AT372" s="16">
        <f>VLOOKUP(AT$4,'Tüpoloogia tabel'!$C$1:$T$51,MATCH($A372,'Tüpoloogia tabel'!$C$1:$T$1,0),FALSE)</f>
        <v>0.40500000000000008</v>
      </c>
      <c r="AU372" s="16">
        <f>VLOOKUP(AU$4,'Tüpoloogia tabel'!$C$1:$T$51,MATCH($A372,'Tüpoloogia tabel'!$C$1:$T$1,0),FALSE)</f>
        <v>0.15</v>
      </c>
      <c r="AV372" s="273">
        <f>VLOOKUP(AV$4,'Tüpoloogia tabel'!$C$1:$T$51,MATCH($A372,'Tüpoloogia tabel'!$C$1:$T$1,0),FALSE)</f>
        <v>0.02</v>
      </c>
      <c r="AW372" s="16">
        <f>VLOOKUP(AW$4,'Tüpoloogia tabel'!$C$1:$T$51,MATCH($A372,'Tüpoloogia tabel'!$C$1:$T$1,0),FALSE)</f>
        <v>0.01</v>
      </c>
      <c r="AX372" s="16">
        <f>VLOOKUP(AX$4,'Tüpoloogia tabel'!$C$1:$T$51,MATCH($A372,'Tüpoloogia tabel'!$C$1:$T$1,0),FALSE)</f>
        <v>0</v>
      </c>
      <c r="AY372" s="16">
        <f>VLOOKUP(AY$4,'Tüpoloogia tabel'!$C$1:$T$51,MATCH($A372,'Tüpoloogia tabel'!$C$1:$T$1,0),FALSE)</f>
        <v>0.42</v>
      </c>
      <c r="AZ372" s="16">
        <f>VLOOKUP(AZ$4,'Tüpoloogia tabel'!$C$1:$T$51,MATCH($A372,'Tüpoloogia tabel'!$C$1:$T$1,0),FALSE)</f>
        <v>3.7</v>
      </c>
      <c r="BA372" s="232">
        <f>VLOOKUP(BA$4,'Tüpoloogia tabel'!$C$1:$T$51,MATCH($A372,'Tüpoloogia tabel'!$C$1:$T$1,0),FALSE)</f>
        <v>0.43</v>
      </c>
      <c r="BB372" s="232">
        <f>VLOOKUP(BB$4,'Tüpoloogia tabel'!$C$1:$T$51,MATCH($A372,'Tüpoloogia tabel'!$C$1:$T$1,0),FALSE)</f>
        <v>0.41499999999999998</v>
      </c>
      <c r="BC372" s="232">
        <f>VLOOKUP(BC$4,'Tüpoloogia tabel'!$C$1:$T$51,MATCH($A372,'Tüpoloogia tabel'!$C$1:$T$1,0),FALSE)</f>
        <v>0.35</v>
      </c>
      <c r="BD372" s="232">
        <f>VLOOKUP(BD$4,'Tüpoloogia tabel'!$C$1:$T$51,MATCH($A372,'Tüpoloogia tabel'!$C$1:$T$1,0),FALSE)</f>
        <v>0.4</v>
      </c>
      <c r="BE372" s="232">
        <f>VLOOKUP(BE$4,'Tüpoloogia tabel'!$C$1:$T$51,MATCH($A372,'Tüpoloogia tabel'!$C$1:$T$1,0),FALSE)</f>
        <v>0.3</v>
      </c>
      <c r="BF372" s="16">
        <f>VLOOKUP(BF$4,'Tüpoloogia tabel'!$C$1:$T$51,MATCH($A372,'Tüpoloogia tabel'!$C$1:$T$1,0),FALSE)</f>
        <v>1.8</v>
      </c>
      <c r="BG372" s="16">
        <f>VLOOKUP(BG$4,'Tüpoloogia tabel'!$C$1:$T$51,MATCH($A372,'Tüpoloogia tabel'!$C$1:$T$1,0),FALSE)</f>
        <v>2.2000000000000002</v>
      </c>
      <c r="BH372" s="16">
        <f>VLOOKUP(BH$4,'Tüpoloogia tabel'!$C$1:$T$51,MATCH($A372,'Tüpoloogia tabel'!$C$1:$T$1,0),FALSE)</f>
        <v>1.46</v>
      </c>
      <c r="BI372" s="16">
        <f>VLOOKUP(BI$4,'Tüpoloogia tabel'!$C$1:$T$51,MATCH($A372,'Tüpoloogia tabel'!$C$1:$T$1,0),FALSE)</f>
        <v>1.5793333333333333</v>
      </c>
      <c r="BJ372" s="16">
        <f>VLOOKUP(BJ$4,'Tüpoloogia tabel'!$C$1:$T$51,MATCH($A372,'Tüpoloogia tabel'!$C$1:$T$1,0),FALSE)</f>
        <v>0.8</v>
      </c>
      <c r="BK372" s="16">
        <f>VLOOKUP(BK$4,'Tüpoloogia tabel'!$C$1:$T$51,MATCH($A372,'Tüpoloogia tabel'!$C$1:$T$1,0),FALSE)</f>
        <v>2.0649999999999999</v>
      </c>
      <c r="BL372" s="216">
        <f t="shared" si="445"/>
        <v>17415.144549706441</v>
      </c>
      <c r="BM372" s="1">
        <v>4</v>
      </c>
      <c r="BN372" s="1">
        <v>0</v>
      </c>
      <c r="BO372" s="1">
        <f t="shared" si="483"/>
        <v>110</v>
      </c>
      <c r="BP372" s="217">
        <f t="shared" si="484"/>
        <v>69.650000000000006</v>
      </c>
      <c r="BQ372" s="217">
        <f t="shared" ref="BQ372:BS372" si="516">BP372</f>
        <v>69.650000000000006</v>
      </c>
      <c r="BR372" s="217">
        <f t="shared" si="516"/>
        <v>69.650000000000006</v>
      </c>
      <c r="BS372" s="217">
        <f t="shared" si="516"/>
        <v>69.650000000000006</v>
      </c>
      <c r="BT372" s="217">
        <f t="shared" si="486"/>
        <v>696.5</v>
      </c>
      <c r="BU372" s="217">
        <f t="shared" si="487"/>
        <v>3510.546875</v>
      </c>
      <c r="BV372" s="217">
        <f t="shared" si="488"/>
        <v>3556.6776925545973</v>
      </c>
      <c r="BW372" s="217">
        <f t="shared" si="447"/>
        <v>1602.1538808729308</v>
      </c>
      <c r="BX372" s="216">
        <f t="shared" si="489"/>
        <v>2.028946388888889</v>
      </c>
      <c r="BY372" s="216">
        <f t="shared" si="473"/>
        <v>2446.909345</v>
      </c>
      <c r="BZ372" s="216">
        <f t="shared" si="474"/>
        <v>21464.207775579373</v>
      </c>
      <c r="CA372" s="216">
        <f t="shared" si="510"/>
        <v>19862.053894706441</v>
      </c>
      <c r="CB372" s="218">
        <f t="shared" si="490"/>
        <v>8.1459598530102806</v>
      </c>
    </row>
    <row r="373" spans="1:80" x14ac:dyDescent="0.25">
      <c r="A373" s="248" t="s">
        <v>483</v>
      </c>
      <c r="B373" s="231" t="s">
        <v>901</v>
      </c>
      <c r="C373" s="231" t="s">
        <v>464</v>
      </c>
      <c r="D373" s="249">
        <v>1</v>
      </c>
      <c r="E373" s="249">
        <v>12</v>
      </c>
      <c r="F373" s="250"/>
      <c r="G373" s="15">
        <f>(VLOOKUP(G$4,'Tüpoloogia tabel'!$C$1:$T$51,MATCH($A373,'Tüpoloogia tabel'!$C$1:$T$1,0),FALSE))*D373</f>
        <v>353.75</v>
      </c>
      <c r="H373" s="15">
        <f>(VLOOKUP(H$4,'Tüpoloogia tabel'!$C$1:$T$51,MATCH($A373,'Tüpoloogia tabel'!$C$1:$T$1,0),FALSE))*D373*E373</f>
        <v>44.284090909090907</v>
      </c>
      <c r="I373" s="15">
        <f>(VLOOKUP(I$4,'Tüpoloogia tabel'!$C$1:$T$51,MATCH($A373,'Tüpoloogia tabel'!$C$1:$T$1,0),FALSE))*D373*E373</f>
        <v>138.17045454545453</v>
      </c>
      <c r="J373" s="15">
        <f>(VLOOKUP(J$4,'Tüpoloogia tabel'!$C$1:$T$51,MATCH($A373,'Tüpoloogia tabel'!$C$1:$T$1,0),FALSE))*D373*E373</f>
        <v>3037.3744480519481</v>
      </c>
      <c r="K373" s="15">
        <f>(VLOOKUP(K$4,'Tüpoloogia tabel'!$C$1:$T$51,MATCH($A373,'Tüpoloogia tabel'!$C$1:$T$1,0),FALSE))*D373*E373</f>
        <v>2659.9314935064936</v>
      </c>
      <c r="L373" s="244">
        <f>VLOOKUP(L$4,'Tüpoloogia tabel'!$C$1:$T$51,MATCH($A373,'Tüpoloogia tabel'!$C$1:$T$1,0),FALSE)</f>
        <v>0</v>
      </c>
      <c r="M373" s="228">
        <f>VLOOKUP(M$4,'Tüpoloogia tabel'!$C$1:$T$51,MATCH($A373,'Tüpoloogia tabel'!$C$1:$T$1,0),FALSE)</f>
        <v>75</v>
      </c>
      <c r="N373" s="228">
        <f>VLOOKUP(N$4,'Tüpoloogia tabel'!$C$1:$T$51,MATCH($A373,'Tüpoloogia tabel'!$C$1:$T$1,0),FALSE)</f>
        <v>75</v>
      </c>
      <c r="O373" s="245">
        <f>VLOOKUP(O$4,'Tüpoloogia tabel'!$C$1:$T$51,MATCH($A373,'Tüpoloogia tabel'!$C$1:$T$1,0),FALSE)</f>
        <v>0.18670787179975806</v>
      </c>
      <c r="P373" s="228">
        <f>VLOOKUP(P$4,'Tüpoloogia tabel'!$C$1:$T$51,MATCH($A373,'Tüpoloogia tabel'!$C$1:$T$1,0),FALSE)</f>
        <v>75</v>
      </c>
      <c r="Q373" s="335">
        <f t="shared" si="477"/>
        <v>17174.400000000001</v>
      </c>
      <c r="R373" s="336">
        <f t="shared" si="508"/>
        <v>13963.844326562237</v>
      </c>
      <c r="S373" s="14">
        <f t="shared" si="478"/>
        <v>353.75</v>
      </c>
      <c r="T373" s="336">
        <f t="shared" si="479"/>
        <v>353.75</v>
      </c>
      <c r="U373" s="4">
        <f t="shared" si="480"/>
        <v>3.9600000000000004</v>
      </c>
      <c r="V373" s="337">
        <f t="shared" si="481"/>
        <v>3206.5956734377651</v>
      </c>
      <c r="W373" s="338">
        <f t="shared" si="444"/>
        <v>9.5410641861301535</v>
      </c>
      <c r="X373" s="228">
        <f>VLOOKUP(X$4,'Tüpoloogia tabel'!$C$1:$T$51,MATCH($A373,'Tüpoloogia tabel'!$C$1:$T$1,0),FALSE)</f>
        <v>227</v>
      </c>
      <c r="Y373" s="228">
        <f>VLOOKUP(Y$4,'Tüpoloogia tabel'!$C$1:$T$51,MATCH($A373,'Tüpoloogia tabel'!$C$1:$T$1,0),FALSE)</f>
        <v>164.25</v>
      </c>
      <c r="Z373" s="229">
        <f>VLOOKUP(Z$4,'Tüpoloogia tabel'!$C$1:$T$51,MATCH($A373,'Tüpoloogia tabel'!$C$1:$T$1,0),FALSE)</f>
        <v>41.5</v>
      </c>
      <c r="AA373" s="235"/>
      <c r="AB373" s="235"/>
      <c r="AC373" s="15">
        <f>VLOOKUP(AC$4,'Tüpoloogia tabel'!$C$1:$T$51,MATCH($A373,'Tüpoloogia tabel'!$C$1:$T$1,0),FALSE)</f>
        <v>3.2614691558441562</v>
      </c>
      <c r="AD373" s="15">
        <f>VLOOKUP(AD$4,'Tüpoloogia tabel'!$C$1:$T$51,MATCH($A373,'Tüpoloogia tabel'!$C$1:$T$1,0),FALSE)</f>
        <v>2.5</v>
      </c>
      <c r="AE373" s="15">
        <f>VLOOKUP(AE$4,'Tüpoloogia tabel'!$C$1:$T$51,MATCH($A373,'Tüpoloogia tabel'!$C$1:$T$1,0),FALSE)</f>
        <v>2.2999999999999998</v>
      </c>
      <c r="AF373" s="15">
        <f>VLOOKUP(AF$4,'Tüpoloogia tabel'!$C$1:$T$51,MATCH($A373,'Tüpoloogia tabel'!$C$1:$T$1,0),FALSE)</f>
        <v>11.350000000000001</v>
      </c>
      <c r="AG373" s="15">
        <f>VLOOKUP(AG$4,'Tüpoloogia tabel'!$C$1:$T$51,MATCH($A373,'Tüpoloogia tabel'!$C$1:$T$1,0),FALSE)</f>
        <v>23.475000000000001</v>
      </c>
      <c r="AH373" s="15">
        <f>(VLOOKUP(AH$4,'Tüpoloogia tabel'!$C$1:$T$51,MATCH($A373,'Tüpoloogia tabel'!$C$1:$T$1,0),FALSE))*E373</f>
        <v>30</v>
      </c>
      <c r="AI373" s="15">
        <f>(VLOOKUP(AI$4,'Tüpoloogia tabel'!$C$1:$T$51,MATCH($A373,'Tüpoloogia tabel'!$C$1:$T$1,0),FALSE))*D373*E373</f>
        <v>10612.5</v>
      </c>
      <c r="AJ373" s="15">
        <f t="shared" si="482"/>
        <v>69.650000000000006</v>
      </c>
      <c r="AK373" s="15">
        <f>VLOOKUP(AK$4,'Tüpoloogia tabel'!$C$1:$T$51,MATCH($A373,'Tüpoloogia tabel'!$C$1:$T$1,0),FALSE)</f>
        <v>1</v>
      </c>
      <c r="AL373" s="15">
        <f>VLOOKUP(AL$4,'Tüpoloogia tabel'!$C$1:$T$51,MATCH($A373,'Tüpoloogia tabel'!$C$1:$T$1,0),FALSE)</f>
        <v>0.8</v>
      </c>
      <c r="AM373" s="15">
        <f>VLOOKUP(AM$4,'Tüpoloogia tabel'!$C$1:$T$51,MATCH($A373,'Tüpoloogia tabel'!$C$1:$T$1,0),FALSE)</f>
        <v>0.7</v>
      </c>
      <c r="AN373" s="15">
        <f>VLOOKUP(AN$4,'Tüpoloogia tabel'!$C$1:$T$51,MATCH($A373,'Tüpoloogia tabel'!$C$1:$T$1,0),FALSE)</f>
        <v>0.7</v>
      </c>
      <c r="AO373" s="15">
        <f>VLOOKUP(AO$4,'Tüpoloogia tabel'!$C$1:$T$51,MATCH($A373,'Tüpoloogia tabel'!$C$1:$T$1,0),FALSE)</f>
        <v>2.44</v>
      </c>
      <c r="AP373" s="15">
        <f>VLOOKUP(AP$4,'Tüpoloogia tabel'!$C$1:$T$51,MATCH($A373,'Tüpoloogia tabel'!$C$1:$T$1,0),FALSE)</f>
        <v>2</v>
      </c>
      <c r="AQ373" s="15">
        <f>VLOOKUP(AQ$4,'Tüpoloogia tabel'!$C$1:$T$51,MATCH($A373,'Tüpoloogia tabel'!$C$1:$T$1,0),FALSE)</f>
        <v>2.9</v>
      </c>
      <c r="AR373" s="232">
        <f>VLOOKUP(AR$4,'Tüpoloogia tabel'!$C$1:$T$51,MATCH($A368,'Tüpoloogia tabel'!$C$1:$T$1,0),FALSE)</f>
        <v>0.26</v>
      </c>
      <c r="AS373" s="16">
        <f>VLOOKUP(AS$4,'Tüpoloogia tabel'!$C$1:$T$51,MATCH($A373,'Tüpoloogia tabel'!$C$1:$T$1,0),FALSE)</f>
        <v>0.49000000000000005</v>
      </c>
      <c r="AT373" s="16">
        <f>VLOOKUP(AT$4,'Tüpoloogia tabel'!$C$1:$T$51,MATCH($A373,'Tüpoloogia tabel'!$C$1:$T$1,0),FALSE)</f>
        <v>0.40500000000000008</v>
      </c>
      <c r="AU373" s="16">
        <f>VLOOKUP(AU$4,'Tüpoloogia tabel'!$C$1:$T$51,MATCH($A373,'Tüpoloogia tabel'!$C$1:$T$1,0),FALSE)</f>
        <v>0.15</v>
      </c>
      <c r="AV373" s="273">
        <f>VLOOKUP(AV$4,'Tüpoloogia tabel'!$C$1:$T$51,MATCH($A373,'Tüpoloogia tabel'!$C$1:$T$1,0),FALSE)</f>
        <v>0.02</v>
      </c>
      <c r="AW373" s="16">
        <f>VLOOKUP(AW$4,'Tüpoloogia tabel'!$C$1:$T$51,MATCH($A373,'Tüpoloogia tabel'!$C$1:$T$1,0),FALSE)</f>
        <v>0.01</v>
      </c>
      <c r="AX373" s="16">
        <f>VLOOKUP(AX$4,'Tüpoloogia tabel'!$C$1:$T$51,MATCH($A373,'Tüpoloogia tabel'!$C$1:$T$1,0),FALSE)</f>
        <v>0</v>
      </c>
      <c r="AY373" s="16">
        <f>VLOOKUP(AY$4,'Tüpoloogia tabel'!$C$1:$T$51,MATCH($A373,'Tüpoloogia tabel'!$C$1:$T$1,0),FALSE)</f>
        <v>0.42</v>
      </c>
      <c r="AZ373" s="16">
        <f>VLOOKUP(AZ$4,'Tüpoloogia tabel'!$C$1:$T$51,MATCH($A373,'Tüpoloogia tabel'!$C$1:$T$1,0),FALSE)</f>
        <v>3.7</v>
      </c>
      <c r="BA373" s="232">
        <f>VLOOKUP(BA$4,'Tüpoloogia tabel'!$C$1:$T$51,MATCH($A373,'Tüpoloogia tabel'!$C$1:$T$1,0),FALSE)</f>
        <v>0.43</v>
      </c>
      <c r="BB373" s="232">
        <f>VLOOKUP(BB$4,'Tüpoloogia tabel'!$C$1:$T$51,MATCH($A373,'Tüpoloogia tabel'!$C$1:$T$1,0),FALSE)</f>
        <v>0.41499999999999998</v>
      </c>
      <c r="BC373" s="232">
        <f>VLOOKUP(BC$4,'Tüpoloogia tabel'!$C$1:$T$51,MATCH($A373,'Tüpoloogia tabel'!$C$1:$T$1,0),FALSE)</f>
        <v>0.35</v>
      </c>
      <c r="BD373" s="232">
        <f>VLOOKUP(BD$4,'Tüpoloogia tabel'!$C$1:$T$51,MATCH($A373,'Tüpoloogia tabel'!$C$1:$T$1,0),FALSE)</f>
        <v>0.4</v>
      </c>
      <c r="BE373" s="232">
        <f>VLOOKUP(BE$4,'Tüpoloogia tabel'!$C$1:$T$51,MATCH($A373,'Tüpoloogia tabel'!$C$1:$T$1,0),FALSE)</f>
        <v>0.3</v>
      </c>
      <c r="BF373" s="16">
        <f>VLOOKUP(BF$4,'Tüpoloogia tabel'!$C$1:$T$51,MATCH($A373,'Tüpoloogia tabel'!$C$1:$T$1,0),FALSE)</f>
        <v>1.8</v>
      </c>
      <c r="BG373" s="16">
        <f>VLOOKUP(BG$4,'Tüpoloogia tabel'!$C$1:$T$51,MATCH($A373,'Tüpoloogia tabel'!$C$1:$T$1,0),FALSE)</f>
        <v>2.2000000000000002</v>
      </c>
      <c r="BH373" s="16">
        <f>VLOOKUP(BH$4,'Tüpoloogia tabel'!$C$1:$T$51,MATCH($A373,'Tüpoloogia tabel'!$C$1:$T$1,0),FALSE)</f>
        <v>1.46</v>
      </c>
      <c r="BI373" s="16">
        <f>VLOOKUP(BI$4,'Tüpoloogia tabel'!$C$1:$T$51,MATCH($A373,'Tüpoloogia tabel'!$C$1:$T$1,0),FALSE)</f>
        <v>1.5793333333333333</v>
      </c>
      <c r="BJ373" s="16">
        <f>VLOOKUP(BJ$4,'Tüpoloogia tabel'!$C$1:$T$51,MATCH($A373,'Tüpoloogia tabel'!$C$1:$T$1,0),FALSE)</f>
        <v>0.8</v>
      </c>
      <c r="BK373" s="16">
        <f>VLOOKUP(BK$4,'Tüpoloogia tabel'!$C$1:$T$51,MATCH($A373,'Tüpoloogia tabel'!$C$1:$T$1,0),FALSE)</f>
        <v>2.0649999999999999</v>
      </c>
      <c r="BL373" s="216">
        <f t="shared" si="445"/>
        <v>20594.921106093992</v>
      </c>
      <c r="BM373" s="1">
        <v>4</v>
      </c>
      <c r="BN373" s="1">
        <v>0</v>
      </c>
      <c r="BO373" s="1">
        <f t="shared" si="483"/>
        <v>120</v>
      </c>
      <c r="BP373" s="217">
        <f t="shared" si="484"/>
        <v>69.650000000000006</v>
      </c>
      <c r="BQ373" s="217">
        <f t="shared" ref="BQ373:BS373" si="517">BP373</f>
        <v>69.650000000000006</v>
      </c>
      <c r="BR373" s="217">
        <f t="shared" si="517"/>
        <v>69.650000000000006</v>
      </c>
      <c r="BS373" s="217">
        <f t="shared" si="517"/>
        <v>69.650000000000006</v>
      </c>
      <c r="BT373" s="217">
        <f t="shared" si="486"/>
        <v>766.15000000000009</v>
      </c>
      <c r="BU373" s="217">
        <f t="shared" si="487"/>
        <v>4175.113636363636</v>
      </c>
      <c r="BV373" s="217">
        <f t="shared" si="488"/>
        <v>4226.6460257789749</v>
      </c>
      <c r="BW373" s="217">
        <f t="shared" si="447"/>
        <v>1886.8370808271693</v>
      </c>
      <c r="BX373" s="216">
        <f t="shared" si="489"/>
        <v>2.4020057407407411</v>
      </c>
      <c r="BY373" s="216">
        <f t="shared" si="473"/>
        <v>2896.8189233333337</v>
      </c>
      <c r="BZ373" s="216">
        <f t="shared" ref="BZ373:BZ404" si="518">(BY373+BW373+BL373)</f>
        <v>25378.577110254497</v>
      </c>
      <c r="CA373" s="216">
        <f t="shared" si="510"/>
        <v>23491.740029427325</v>
      </c>
      <c r="CB373" s="218">
        <f t="shared" si="490"/>
        <v>8.8317086687292825</v>
      </c>
    </row>
    <row r="374" spans="1:80" x14ac:dyDescent="0.25">
      <c r="A374" s="248" t="s">
        <v>483</v>
      </c>
      <c r="B374" s="231" t="s">
        <v>902</v>
      </c>
      <c r="C374" s="231" t="s">
        <v>464</v>
      </c>
      <c r="D374" s="249">
        <v>1</v>
      </c>
      <c r="E374" s="249">
        <v>13</v>
      </c>
      <c r="F374" s="250"/>
      <c r="G374" s="15">
        <f>(VLOOKUP(G$4,'Tüpoloogia tabel'!$C$1:$T$51,MATCH($A374,'Tüpoloogia tabel'!$C$1:$T$1,0),FALSE))*D374</f>
        <v>353.75</v>
      </c>
      <c r="H374" s="15">
        <f>(VLOOKUP(H$4,'Tüpoloogia tabel'!$C$1:$T$51,MATCH($A374,'Tüpoloogia tabel'!$C$1:$T$1,0),FALSE))*D374*E374</f>
        <v>47.97443181818182</v>
      </c>
      <c r="I374" s="15">
        <f>(VLOOKUP(I$4,'Tüpoloogia tabel'!$C$1:$T$51,MATCH($A374,'Tüpoloogia tabel'!$C$1:$T$1,0),FALSE))*D374*E374</f>
        <v>149.68465909090909</v>
      </c>
      <c r="J374" s="15">
        <f>(VLOOKUP(J$4,'Tüpoloogia tabel'!$C$1:$T$51,MATCH($A374,'Tüpoloogia tabel'!$C$1:$T$1,0),FALSE))*D374*E374</f>
        <v>3290.4889853896102</v>
      </c>
      <c r="K374" s="15">
        <f>(VLOOKUP(K$4,'Tüpoloogia tabel'!$C$1:$T$51,MATCH($A374,'Tüpoloogia tabel'!$C$1:$T$1,0),FALSE))*D374*E374</f>
        <v>2881.5924512987012</v>
      </c>
      <c r="L374" s="244">
        <f>VLOOKUP(L$4,'Tüpoloogia tabel'!$C$1:$T$51,MATCH($A374,'Tüpoloogia tabel'!$C$1:$T$1,0),FALSE)</f>
        <v>0</v>
      </c>
      <c r="M374" s="228">
        <f>VLOOKUP(M$4,'Tüpoloogia tabel'!$C$1:$T$51,MATCH($A374,'Tüpoloogia tabel'!$C$1:$T$1,0),FALSE)</f>
        <v>75</v>
      </c>
      <c r="N374" s="228">
        <f>VLOOKUP(N$4,'Tüpoloogia tabel'!$C$1:$T$51,MATCH($A374,'Tüpoloogia tabel'!$C$1:$T$1,0),FALSE)</f>
        <v>75</v>
      </c>
      <c r="O374" s="245">
        <f>VLOOKUP(O$4,'Tüpoloogia tabel'!$C$1:$T$51,MATCH($A374,'Tüpoloogia tabel'!$C$1:$T$1,0),FALSE)</f>
        <v>0.18670787179975806</v>
      </c>
      <c r="P374" s="228">
        <f>VLOOKUP(P$4,'Tüpoloogia tabel'!$C$1:$T$51,MATCH($A374,'Tüpoloogia tabel'!$C$1:$T$1,0),FALSE)</f>
        <v>75</v>
      </c>
      <c r="Q374" s="335">
        <f t="shared" si="477"/>
        <v>20131.474999999999</v>
      </c>
      <c r="R374" s="336">
        <f t="shared" si="508"/>
        <v>16368.810146559965</v>
      </c>
      <c r="S374" s="14">
        <f t="shared" si="478"/>
        <v>353.75</v>
      </c>
      <c r="T374" s="336">
        <f t="shared" si="479"/>
        <v>353.75</v>
      </c>
      <c r="U374" s="4">
        <f t="shared" si="480"/>
        <v>3.9600000000000004</v>
      </c>
      <c r="V374" s="337">
        <f t="shared" si="481"/>
        <v>3758.7048534400342</v>
      </c>
      <c r="W374" s="338">
        <f t="shared" si="444"/>
        <v>10.282579643425196</v>
      </c>
      <c r="X374" s="228">
        <f>VLOOKUP(X$4,'Tüpoloogia tabel'!$C$1:$T$51,MATCH($A374,'Tüpoloogia tabel'!$C$1:$T$1,0),FALSE)</f>
        <v>227</v>
      </c>
      <c r="Y374" s="228">
        <f>VLOOKUP(Y$4,'Tüpoloogia tabel'!$C$1:$T$51,MATCH($A374,'Tüpoloogia tabel'!$C$1:$T$1,0),FALSE)</f>
        <v>164.25</v>
      </c>
      <c r="Z374" s="229">
        <f>VLOOKUP(Z$4,'Tüpoloogia tabel'!$C$1:$T$51,MATCH($A374,'Tüpoloogia tabel'!$C$1:$T$1,0),FALSE)</f>
        <v>41.5</v>
      </c>
      <c r="AA374" s="235"/>
      <c r="AB374" s="235"/>
      <c r="AC374" s="15">
        <f>VLOOKUP(AC$4,'Tüpoloogia tabel'!$C$1:$T$51,MATCH($A374,'Tüpoloogia tabel'!$C$1:$T$1,0),FALSE)</f>
        <v>3.2614691558441562</v>
      </c>
      <c r="AD374" s="15">
        <f>VLOOKUP(AD$4,'Tüpoloogia tabel'!$C$1:$T$51,MATCH($A374,'Tüpoloogia tabel'!$C$1:$T$1,0),FALSE)</f>
        <v>2.5</v>
      </c>
      <c r="AE374" s="15">
        <f>VLOOKUP(AE$4,'Tüpoloogia tabel'!$C$1:$T$51,MATCH($A374,'Tüpoloogia tabel'!$C$1:$T$1,0),FALSE)</f>
        <v>2.2999999999999998</v>
      </c>
      <c r="AF374" s="15">
        <f>VLOOKUP(AF$4,'Tüpoloogia tabel'!$C$1:$T$51,MATCH($A374,'Tüpoloogia tabel'!$C$1:$T$1,0),FALSE)</f>
        <v>11.350000000000001</v>
      </c>
      <c r="AG374" s="15">
        <f>VLOOKUP(AG$4,'Tüpoloogia tabel'!$C$1:$T$51,MATCH($A374,'Tüpoloogia tabel'!$C$1:$T$1,0),FALSE)</f>
        <v>23.475000000000001</v>
      </c>
      <c r="AH374" s="15">
        <f>(VLOOKUP(AH$4,'Tüpoloogia tabel'!$C$1:$T$51,MATCH($A374,'Tüpoloogia tabel'!$C$1:$T$1,0),FALSE))*E374</f>
        <v>32.5</v>
      </c>
      <c r="AI374" s="15">
        <f>(VLOOKUP(AI$4,'Tüpoloogia tabel'!$C$1:$T$51,MATCH($A374,'Tüpoloogia tabel'!$C$1:$T$1,0),FALSE))*D374*E374</f>
        <v>11496.875</v>
      </c>
      <c r="AJ374" s="15">
        <f t="shared" si="482"/>
        <v>69.650000000000006</v>
      </c>
      <c r="AK374" s="15">
        <f>VLOOKUP(AK$4,'Tüpoloogia tabel'!$C$1:$T$51,MATCH($A374,'Tüpoloogia tabel'!$C$1:$T$1,0),FALSE)</f>
        <v>1</v>
      </c>
      <c r="AL374" s="15">
        <f>VLOOKUP(AL$4,'Tüpoloogia tabel'!$C$1:$T$51,MATCH($A374,'Tüpoloogia tabel'!$C$1:$T$1,0),FALSE)</f>
        <v>0.8</v>
      </c>
      <c r="AM374" s="15">
        <f>VLOOKUP(AM$4,'Tüpoloogia tabel'!$C$1:$T$51,MATCH($A374,'Tüpoloogia tabel'!$C$1:$T$1,0),FALSE)</f>
        <v>0.7</v>
      </c>
      <c r="AN374" s="15">
        <f>VLOOKUP(AN$4,'Tüpoloogia tabel'!$C$1:$T$51,MATCH($A374,'Tüpoloogia tabel'!$C$1:$T$1,0),FALSE)</f>
        <v>0.7</v>
      </c>
      <c r="AO374" s="15">
        <f>VLOOKUP(AO$4,'Tüpoloogia tabel'!$C$1:$T$51,MATCH($A374,'Tüpoloogia tabel'!$C$1:$T$1,0),FALSE)</f>
        <v>2.44</v>
      </c>
      <c r="AP374" s="15">
        <f>VLOOKUP(AP$4,'Tüpoloogia tabel'!$C$1:$T$51,MATCH($A374,'Tüpoloogia tabel'!$C$1:$T$1,0),FALSE)</f>
        <v>2</v>
      </c>
      <c r="AQ374" s="15">
        <f>VLOOKUP(AQ$4,'Tüpoloogia tabel'!$C$1:$T$51,MATCH($A374,'Tüpoloogia tabel'!$C$1:$T$1,0),FALSE)</f>
        <v>2.9</v>
      </c>
      <c r="AR374" s="232">
        <f>VLOOKUP(AR$4,'Tüpoloogia tabel'!$C$1:$T$51,MATCH($A369,'Tüpoloogia tabel'!$C$1:$T$1,0),FALSE)</f>
        <v>0.26</v>
      </c>
      <c r="AS374" s="16">
        <f>VLOOKUP(AS$4,'Tüpoloogia tabel'!$C$1:$T$51,MATCH($A374,'Tüpoloogia tabel'!$C$1:$T$1,0),FALSE)</f>
        <v>0.49000000000000005</v>
      </c>
      <c r="AT374" s="16">
        <f>VLOOKUP(AT$4,'Tüpoloogia tabel'!$C$1:$T$51,MATCH($A374,'Tüpoloogia tabel'!$C$1:$T$1,0),FALSE)</f>
        <v>0.40500000000000008</v>
      </c>
      <c r="AU374" s="16">
        <f>VLOOKUP(AU$4,'Tüpoloogia tabel'!$C$1:$T$51,MATCH($A374,'Tüpoloogia tabel'!$C$1:$T$1,0),FALSE)</f>
        <v>0.15</v>
      </c>
      <c r="AV374" s="273">
        <f>VLOOKUP(AV$4,'Tüpoloogia tabel'!$C$1:$T$51,MATCH($A374,'Tüpoloogia tabel'!$C$1:$T$1,0),FALSE)</f>
        <v>0.02</v>
      </c>
      <c r="AW374" s="16">
        <f>VLOOKUP(AW$4,'Tüpoloogia tabel'!$C$1:$T$51,MATCH($A374,'Tüpoloogia tabel'!$C$1:$T$1,0),FALSE)</f>
        <v>0.01</v>
      </c>
      <c r="AX374" s="16">
        <f>VLOOKUP(AX$4,'Tüpoloogia tabel'!$C$1:$T$51,MATCH($A374,'Tüpoloogia tabel'!$C$1:$T$1,0),FALSE)</f>
        <v>0</v>
      </c>
      <c r="AY374" s="16">
        <f>VLOOKUP(AY$4,'Tüpoloogia tabel'!$C$1:$T$51,MATCH($A374,'Tüpoloogia tabel'!$C$1:$T$1,0),FALSE)</f>
        <v>0.42</v>
      </c>
      <c r="AZ374" s="16">
        <f>VLOOKUP(AZ$4,'Tüpoloogia tabel'!$C$1:$T$51,MATCH($A374,'Tüpoloogia tabel'!$C$1:$T$1,0),FALSE)</f>
        <v>3.7</v>
      </c>
      <c r="BA374" s="232">
        <f>VLOOKUP(BA$4,'Tüpoloogia tabel'!$C$1:$T$51,MATCH($A374,'Tüpoloogia tabel'!$C$1:$T$1,0),FALSE)</f>
        <v>0.43</v>
      </c>
      <c r="BB374" s="232">
        <f>VLOOKUP(BB$4,'Tüpoloogia tabel'!$C$1:$T$51,MATCH($A374,'Tüpoloogia tabel'!$C$1:$T$1,0),FALSE)</f>
        <v>0.41499999999999998</v>
      </c>
      <c r="BC374" s="232">
        <f>VLOOKUP(BC$4,'Tüpoloogia tabel'!$C$1:$T$51,MATCH($A374,'Tüpoloogia tabel'!$C$1:$T$1,0),FALSE)</f>
        <v>0.35</v>
      </c>
      <c r="BD374" s="232">
        <f>VLOOKUP(BD$4,'Tüpoloogia tabel'!$C$1:$T$51,MATCH($A374,'Tüpoloogia tabel'!$C$1:$T$1,0),FALSE)</f>
        <v>0.4</v>
      </c>
      <c r="BE374" s="232">
        <f>VLOOKUP(BE$4,'Tüpoloogia tabel'!$C$1:$T$51,MATCH($A374,'Tüpoloogia tabel'!$C$1:$T$1,0),FALSE)</f>
        <v>0.3</v>
      </c>
      <c r="BF374" s="16">
        <f>VLOOKUP(BF$4,'Tüpoloogia tabel'!$C$1:$T$51,MATCH($A374,'Tüpoloogia tabel'!$C$1:$T$1,0),FALSE)</f>
        <v>1.8</v>
      </c>
      <c r="BG374" s="16">
        <f>VLOOKUP(BG$4,'Tüpoloogia tabel'!$C$1:$T$51,MATCH($A374,'Tüpoloogia tabel'!$C$1:$T$1,0),FALSE)</f>
        <v>2.2000000000000002</v>
      </c>
      <c r="BH374" s="16">
        <f>VLOOKUP(BH$4,'Tüpoloogia tabel'!$C$1:$T$51,MATCH($A374,'Tüpoloogia tabel'!$C$1:$T$1,0),FALSE)</f>
        <v>1.46</v>
      </c>
      <c r="BI374" s="16">
        <f>VLOOKUP(BI$4,'Tüpoloogia tabel'!$C$1:$T$51,MATCH($A374,'Tüpoloogia tabel'!$C$1:$T$1,0),FALSE)</f>
        <v>1.5793333333333333</v>
      </c>
      <c r="BJ374" s="16">
        <f>VLOOKUP(BJ$4,'Tüpoloogia tabel'!$C$1:$T$51,MATCH($A374,'Tüpoloogia tabel'!$C$1:$T$1,0),FALSE)</f>
        <v>0.8</v>
      </c>
      <c r="BK374" s="16">
        <f>VLOOKUP(BK$4,'Tüpoloogia tabel'!$C$1:$T$51,MATCH($A374,'Tüpoloogia tabel'!$C$1:$T$1,0),FALSE)</f>
        <v>2.0649999999999999</v>
      </c>
      <c r="BL374" s="216">
        <f t="shared" si="445"/>
        <v>24048.894368096029</v>
      </c>
      <c r="BM374" s="1">
        <v>4</v>
      </c>
      <c r="BN374" s="1">
        <v>0</v>
      </c>
      <c r="BO374" s="1">
        <f t="shared" si="483"/>
        <v>130</v>
      </c>
      <c r="BP374" s="217">
        <f t="shared" si="484"/>
        <v>69.650000000000006</v>
      </c>
      <c r="BQ374" s="217">
        <f t="shared" ref="BQ374:BS374" si="519">BP374</f>
        <v>69.650000000000006</v>
      </c>
      <c r="BR374" s="217">
        <f t="shared" si="519"/>
        <v>69.650000000000006</v>
      </c>
      <c r="BS374" s="217">
        <f t="shared" si="519"/>
        <v>69.650000000000006</v>
      </c>
      <c r="BT374" s="217">
        <f t="shared" si="486"/>
        <v>835.80000000000007</v>
      </c>
      <c r="BU374" s="217">
        <f t="shared" si="487"/>
        <v>4897.251420454546</v>
      </c>
      <c r="BV374" s="217">
        <f t="shared" si="488"/>
        <v>4954.3866919262846</v>
      </c>
      <c r="BW374" s="217">
        <f t="shared" si="447"/>
        <v>2195.7846606090393</v>
      </c>
      <c r="BX374" s="216">
        <f t="shared" si="489"/>
        <v>2.8072345370370373</v>
      </c>
      <c r="BY374" s="216">
        <f t="shared" si="473"/>
        <v>3385.524851666667</v>
      </c>
      <c r="BZ374" s="216">
        <f t="shared" si="518"/>
        <v>29630.203880371737</v>
      </c>
      <c r="CA374" s="216">
        <f t="shared" si="510"/>
        <v>27434.419219762698</v>
      </c>
      <c r="CB374" s="218">
        <f t="shared" si="490"/>
        <v>9.5205757522713927</v>
      </c>
    </row>
    <row r="375" spans="1:80" x14ac:dyDescent="0.25">
      <c r="A375" s="248" t="s">
        <v>483</v>
      </c>
      <c r="B375" s="231" t="s">
        <v>903</v>
      </c>
      <c r="C375" s="231" t="s">
        <v>464</v>
      </c>
      <c r="D375" s="249">
        <v>1</v>
      </c>
      <c r="E375" s="249">
        <v>14</v>
      </c>
      <c r="F375" s="250"/>
      <c r="G375" s="15">
        <f>(VLOOKUP(G$4,'Tüpoloogia tabel'!$C$1:$T$51,MATCH($A375,'Tüpoloogia tabel'!$C$1:$T$1,0),FALSE))*D375</f>
        <v>353.75</v>
      </c>
      <c r="H375" s="15">
        <f>(VLOOKUP(H$4,'Tüpoloogia tabel'!$C$1:$T$51,MATCH($A375,'Tüpoloogia tabel'!$C$1:$T$1,0),FALSE))*D375*E375</f>
        <v>51.664772727272727</v>
      </c>
      <c r="I375" s="15">
        <f>(VLOOKUP(I$4,'Tüpoloogia tabel'!$C$1:$T$51,MATCH($A375,'Tüpoloogia tabel'!$C$1:$T$1,0),FALSE))*D375*E375</f>
        <v>161.19886363636363</v>
      </c>
      <c r="J375" s="15">
        <f>(VLOOKUP(J$4,'Tüpoloogia tabel'!$C$1:$T$51,MATCH($A375,'Tüpoloogia tabel'!$C$1:$T$1,0),FALSE))*D375*E375</f>
        <v>3543.6035227272728</v>
      </c>
      <c r="K375" s="15">
        <f>(VLOOKUP(K$4,'Tüpoloogia tabel'!$C$1:$T$51,MATCH($A375,'Tüpoloogia tabel'!$C$1:$T$1,0),FALSE))*D375*E375</f>
        <v>3103.2534090909094</v>
      </c>
      <c r="L375" s="244">
        <f>VLOOKUP(L$4,'Tüpoloogia tabel'!$C$1:$T$51,MATCH($A375,'Tüpoloogia tabel'!$C$1:$T$1,0),FALSE)</f>
        <v>0</v>
      </c>
      <c r="M375" s="228">
        <f>VLOOKUP(M$4,'Tüpoloogia tabel'!$C$1:$T$51,MATCH($A375,'Tüpoloogia tabel'!$C$1:$T$1,0),FALSE)</f>
        <v>75</v>
      </c>
      <c r="N375" s="228">
        <f>VLOOKUP(N$4,'Tüpoloogia tabel'!$C$1:$T$51,MATCH($A375,'Tüpoloogia tabel'!$C$1:$T$1,0),FALSE)</f>
        <v>75</v>
      </c>
      <c r="O375" s="245">
        <f>VLOOKUP(O$4,'Tüpoloogia tabel'!$C$1:$T$51,MATCH($A375,'Tüpoloogia tabel'!$C$1:$T$1,0),FALSE)</f>
        <v>0.18670787179975806</v>
      </c>
      <c r="P375" s="228">
        <f>VLOOKUP(P$4,'Tüpoloogia tabel'!$C$1:$T$51,MATCH($A375,'Tüpoloogia tabel'!$C$1:$T$1,0),FALSE)</f>
        <v>75</v>
      </c>
      <c r="Q375" s="335">
        <f t="shared" si="477"/>
        <v>23323.3</v>
      </c>
      <c r="R375" s="336">
        <f t="shared" si="508"/>
        <v>18964.696293652705</v>
      </c>
      <c r="S375" s="14">
        <f t="shared" si="478"/>
        <v>353.75</v>
      </c>
      <c r="T375" s="336">
        <f t="shared" si="479"/>
        <v>353.75</v>
      </c>
      <c r="U375" s="4">
        <f t="shared" si="480"/>
        <v>3.9600000000000004</v>
      </c>
      <c r="V375" s="337">
        <f t="shared" si="481"/>
        <v>4354.6437063472968</v>
      </c>
      <c r="W375" s="338">
        <f t="shared" si="444"/>
        <v>11.026842985393031</v>
      </c>
      <c r="X375" s="228">
        <f>VLOOKUP(X$4,'Tüpoloogia tabel'!$C$1:$T$51,MATCH($A375,'Tüpoloogia tabel'!$C$1:$T$1,0),FALSE)</f>
        <v>227</v>
      </c>
      <c r="Y375" s="228">
        <f>VLOOKUP(Y$4,'Tüpoloogia tabel'!$C$1:$T$51,MATCH($A375,'Tüpoloogia tabel'!$C$1:$T$1,0),FALSE)</f>
        <v>164.25</v>
      </c>
      <c r="Z375" s="229">
        <f>VLOOKUP(Z$4,'Tüpoloogia tabel'!$C$1:$T$51,MATCH($A375,'Tüpoloogia tabel'!$C$1:$T$1,0),FALSE)</f>
        <v>41.5</v>
      </c>
      <c r="AA375" s="235"/>
      <c r="AB375" s="235"/>
      <c r="AC375" s="15">
        <f>VLOOKUP(AC$4,'Tüpoloogia tabel'!$C$1:$T$51,MATCH($A375,'Tüpoloogia tabel'!$C$1:$T$1,0),FALSE)</f>
        <v>3.2614691558441562</v>
      </c>
      <c r="AD375" s="15">
        <f>VLOOKUP(AD$4,'Tüpoloogia tabel'!$C$1:$T$51,MATCH($A375,'Tüpoloogia tabel'!$C$1:$T$1,0),FALSE)</f>
        <v>2.5</v>
      </c>
      <c r="AE375" s="15">
        <f>VLOOKUP(AE$4,'Tüpoloogia tabel'!$C$1:$T$51,MATCH($A375,'Tüpoloogia tabel'!$C$1:$T$1,0),FALSE)</f>
        <v>2.2999999999999998</v>
      </c>
      <c r="AF375" s="15">
        <f>VLOOKUP(AF$4,'Tüpoloogia tabel'!$C$1:$T$51,MATCH($A375,'Tüpoloogia tabel'!$C$1:$T$1,0),FALSE)</f>
        <v>11.350000000000001</v>
      </c>
      <c r="AG375" s="15">
        <f>VLOOKUP(AG$4,'Tüpoloogia tabel'!$C$1:$T$51,MATCH($A375,'Tüpoloogia tabel'!$C$1:$T$1,0),FALSE)</f>
        <v>23.475000000000001</v>
      </c>
      <c r="AH375" s="15">
        <f>(VLOOKUP(AH$4,'Tüpoloogia tabel'!$C$1:$T$51,MATCH($A375,'Tüpoloogia tabel'!$C$1:$T$1,0),FALSE))*E375</f>
        <v>35</v>
      </c>
      <c r="AI375" s="15">
        <f>(VLOOKUP(AI$4,'Tüpoloogia tabel'!$C$1:$T$51,MATCH($A375,'Tüpoloogia tabel'!$C$1:$T$1,0),FALSE))*D375*E375</f>
        <v>12381.25</v>
      </c>
      <c r="AJ375" s="15">
        <f t="shared" si="482"/>
        <v>69.650000000000006</v>
      </c>
      <c r="AK375" s="15">
        <f>VLOOKUP(AK$4,'Tüpoloogia tabel'!$C$1:$T$51,MATCH($A375,'Tüpoloogia tabel'!$C$1:$T$1,0),FALSE)</f>
        <v>1</v>
      </c>
      <c r="AL375" s="15">
        <f>VLOOKUP(AL$4,'Tüpoloogia tabel'!$C$1:$T$51,MATCH($A375,'Tüpoloogia tabel'!$C$1:$T$1,0),FALSE)</f>
        <v>0.8</v>
      </c>
      <c r="AM375" s="15">
        <f>VLOOKUP(AM$4,'Tüpoloogia tabel'!$C$1:$T$51,MATCH($A375,'Tüpoloogia tabel'!$C$1:$T$1,0),FALSE)</f>
        <v>0.7</v>
      </c>
      <c r="AN375" s="15">
        <f>VLOOKUP(AN$4,'Tüpoloogia tabel'!$C$1:$T$51,MATCH($A375,'Tüpoloogia tabel'!$C$1:$T$1,0),FALSE)</f>
        <v>0.7</v>
      </c>
      <c r="AO375" s="15">
        <f>VLOOKUP(AO$4,'Tüpoloogia tabel'!$C$1:$T$51,MATCH($A375,'Tüpoloogia tabel'!$C$1:$T$1,0),FALSE)</f>
        <v>2.44</v>
      </c>
      <c r="AP375" s="15">
        <f>VLOOKUP(AP$4,'Tüpoloogia tabel'!$C$1:$T$51,MATCH($A375,'Tüpoloogia tabel'!$C$1:$T$1,0),FALSE)</f>
        <v>2</v>
      </c>
      <c r="AQ375" s="15">
        <f>VLOOKUP(AQ$4,'Tüpoloogia tabel'!$C$1:$T$51,MATCH($A375,'Tüpoloogia tabel'!$C$1:$T$1,0),FALSE)</f>
        <v>2.9</v>
      </c>
      <c r="AR375" s="232">
        <f>VLOOKUP(AR$4,'Tüpoloogia tabel'!$C$1:$T$51,MATCH($A370,'Tüpoloogia tabel'!$C$1:$T$1,0),FALSE)</f>
        <v>0.26</v>
      </c>
      <c r="AS375" s="16">
        <f>VLOOKUP(AS$4,'Tüpoloogia tabel'!$C$1:$T$51,MATCH($A375,'Tüpoloogia tabel'!$C$1:$T$1,0),FALSE)</f>
        <v>0.49000000000000005</v>
      </c>
      <c r="AT375" s="16">
        <f>VLOOKUP(AT$4,'Tüpoloogia tabel'!$C$1:$T$51,MATCH($A375,'Tüpoloogia tabel'!$C$1:$T$1,0),FALSE)</f>
        <v>0.40500000000000008</v>
      </c>
      <c r="AU375" s="16">
        <f>VLOOKUP(AU$4,'Tüpoloogia tabel'!$C$1:$T$51,MATCH($A375,'Tüpoloogia tabel'!$C$1:$T$1,0),FALSE)</f>
        <v>0.15</v>
      </c>
      <c r="AV375" s="273">
        <f>VLOOKUP(AV$4,'Tüpoloogia tabel'!$C$1:$T$51,MATCH($A375,'Tüpoloogia tabel'!$C$1:$T$1,0),FALSE)</f>
        <v>0.02</v>
      </c>
      <c r="AW375" s="16">
        <f>VLOOKUP(AW$4,'Tüpoloogia tabel'!$C$1:$T$51,MATCH($A375,'Tüpoloogia tabel'!$C$1:$T$1,0),FALSE)</f>
        <v>0.01</v>
      </c>
      <c r="AX375" s="16">
        <f>VLOOKUP(AX$4,'Tüpoloogia tabel'!$C$1:$T$51,MATCH($A375,'Tüpoloogia tabel'!$C$1:$T$1,0),FALSE)</f>
        <v>0</v>
      </c>
      <c r="AY375" s="16">
        <f>VLOOKUP(AY$4,'Tüpoloogia tabel'!$C$1:$T$51,MATCH($A375,'Tüpoloogia tabel'!$C$1:$T$1,0),FALSE)</f>
        <v>0.42</v>
      </c>
      <c r="AZ375" s="16">
        <f>VLOOKUP(AZ$4,'Tüpoloogia tabel'!$C$1:$T$51,MATCH($A375,'Tüpoloogia tabel'!$C$1:$T$1,0),FALSE)</f>
        <v>3.7</v>
      </c>
      <c r="BA375" s="232">
        <f>VLOOKUP(BA$4,'Tüpoloogia tabel'!$C$1:$T$51,MATCH($A375,'Tüpoloogia tabel'!$C$1:$T$1,0),FALSE)</f>
        <v>0.43</v>
      </c>
      <c r="BB375" s="232">
        <f>VLOOKUP(BB$4,'Tüpoloogia tabel'!$C$1:$T$51,MATCH($A375,'Tüpoloogia tabel'!$C$1:$T$1,0),FALSE)</f>
        <v>0.41499999999999998</v>
      </c>
      <c r="BC375" s="232">
        <f>VLOOKUP(BC$4,'Tüpoloogia tabel'!$C$1:$T$51,MATCH($A375,'Tüpoloogia tabel'!$C$1:$T$1,0),FALSE)</f>
        <v>0.35</v>
      </c>
      <c r="BD375" s="232">
        <f>VLOOKUP(BD$4,'Tüpoloogia tabel'!$C$1:$T$51,MATCH($A375,'Tüpoloogia tabel'!$C$1:$T$1,0),FALSE)</f>
        <v>0.4</v>
      </c>
      <c r="BE375" s="232">
        <f>VLOOKUP(BE$4,'Tüpoloogia tabel'!$C$1:$T$51,MATCH($A375,'Tüpoloogia tabel'!$C$1:$T$1,0),FALSE)</f>
        <v>0.3</v>
      </c>
      <c r="BF375" s="16">
        <f>VLOOKUP(BF$4,'Tüpoloogia tabel'!$C$1:$T$51,MATCH($A375,'Tüpoloogia tabel'!$C$1:$T$1,0),FALSE)</f>
        <v>1.8</v>
      </c>
      <c r="BG375" s="16">
        <f>VLOOKUP(BG$4,'Tüpoloogia tabel'!$C$1:$T$51,MATCH($A375,'Tüpoloogia tabel'!$C$1:$T$1,0),FALSE)</f>
        <v>2.2000000000000002</v>
      </c>
      <c r="BH375" s="16">
        <f>VLOOKUP(BH$4,'Tüpoloogia tabel'!$C$1:$T$51,MATCH($A375,'Tüpoloogia tabel'!$C$1:$T$1,0),FALSE)</f>
        <v>1.46</v>
      </c>
      <c r="BI375" s="16">
        <f>VLOOKUP(BI$4,'Tüpoloogia tabel'!$C$1:$T$51,MATCH($A375,'Tüpoloogia tabel'!$C$1:$T$1,0),FALSE)</f>
        <v>1.5793333333333333</v>
      </c>
      <c r="BJ375" s="16">
        <f>VLOOKUP(BJ$4,'Tüpoloogia tabel'!$C$1:$T$51,MATCH($A375,'Tüpoloogia tabel'!$C$1:$T$1,0),FALSE)</f>
        <v>0.8</v>
      </c>
      <c r="BK375" s="16">
        <f>VLOOKUP(BK$4,'Tüpoloogia tabel'!$C$1:$T$51,MATCH($A375,'Tüpoloogia tabel'!$C$1:$T$1,0),FALSE)</f>
        <v>2.0649999999999999</v>
      </c>
      <c r="BL375" s="216">
        <f t="shared" si="445"/>
        <v>27777.064335712566</v>
      </c>
      <c r="BM375" s="1">
        <v>4</v>
      </c>
      <c r="BN375" s="1">
        <v>0</v>
      </c>
      <c r="BO375" s="1">
        <f t="shared" si="483"/>
        <v>140</v>
      </c>
      <c r="BP375" s="217">
        <f t="shared" si="484"/>
        <v>69.650000000000006</v>
      </c>
      <c r="BQ375" s="217">
        <f t="shared" ref="BQ375:BS375" si="520">BP375</f>
        <v>69.650000000000006</v>
      </c>
      <c r="BR375" s="217">
        <f t="shared" si="520"/>
        <v>69.650000000000006</v>
      </c>
      <c r="BS375" s="217">
        <f t="shared" si="520"/>
        <v>69.650000000000006</v>
      </c>
      <c r="BT375" s="217">
        <f t="shared" si="486"/>
        <v>905.45</v>
      </c>
      <c r="BU375" s="217">
        <f t="shared" si="487"/>
        <v>5676.9602272727279</v>
      </c>
      <c r="BV375" s="217">
        <f t="shared" si="488"/>
        <v>5739.8996909965272</v>
      </c>
      <c r="BW375" s="217">
        <f t="shared" si="447"/>
        <v>2528.9966202185415</v>
      </c>
      <c r="BX375" s="216">
        <f t="shared" si="489"/>
        <v>3.2446327777777779</v>
      </c>
      <c r="BY375" s="216">
        <f t="shared" si="473"/>
        <v>3913.0271299999999</v>
      </c>
      <c r="BZ375" s="216">
        <f t="shared" si="518"/>
        <v>34219.088085931107</v>
      </c>
      <c r="CA375" s="216">
        <f t="shared" si="510"/>
        <v>31690.091465712565</v>
      </c>
      <c r="CB375" s="218">
        <f t="shared" si="490"/>
        <v>10.211892903388803</v>
      </c>
    </row>
    <row r="376" spans="1:80" x14ac:dyDescent="0.25">
      <c r="A376" s="248" t="s">
        <v>483</v>
      </c>
      <c r="B376" s="231" t="s">
        <v>904</v>
      </c>
      <c r="C376" s="231" t="s">
        <v>464</v>
      </c>
      <c r="D376" s="249">
        <v>1</v>
      </c>
      <c r="E376" s="249">
        <v>15</v>
      </c>
      <c r="F376" s="250"/>
      <c r="G376" s="15">
        <f>(VLOOKUP(G$4,'Tüpoloogia tabel'!$C$1:$T$51,MATCH($A376,'Tüpoloogia tabel'!$C$1:$T$1,0),FALSE))*D376</f>
        <v>353.75</v>
      </c>
      <c r="H376" s="15">
        <f>(VLOOKUP(H$4,'Tüpoloogia tabel'!$C$1:$T$51,MATCH($A376,'Tüpoloogia tabel'!$C$1:$T$1,0),FALSE))*D376*E376</f>
        <v>55.35511363636364</v>
      </c>
      <c r="I376" s="15">
        <f>(VLOOKUP(I$4,'Tüpoloogia tabel'!$C$1:$T$51,MATCH($A376,'Tüpoloogia tabel'!$C$1:$T$1,0),FALSE))*D376*E376</f>
        <v>172.71306818181819</v>
      </c>
      <c r="J376" s="15">
        <f>(VLOOKUP(J$4,'Tüpoloogia tabel'!$C$1:$T$51,MATCH($A376,'Tüpoloogia tabel'!$C$1:$T$1,0),FALSE))*D376*E376</f>
        <v>3796.7180600649353</v>
      </c>
      <c r="K376" s="15">
        <f>(VLOOKUP(K$4,'Tüpoloogia tabel'!$C$1:$T$51,MATCH($A376,'Tüpoloogia tabel'!$C$1:$T$1,0),FALSE))*D376*E376</f>
        <v>3324.9143668831171</v>
      </c>
      <c r="L376" s="244">
        <f>VLOOKUP(L$4,'Tüpoloogia tabel'!$C$1:$T$51,MATCH($A376,'Tüpoloogia tabel'!$C$1:$T$1,0),FALSE)</f>
        <v>0</v>
      </c>
      <c r="M376" s="228">
        <f>VLOOKUP(M$4,'Tüpoloogia tabel'!$C$1:$T$51,MATCH($A376,'Tüpoloogia tabel'!$C$1:$T$1,0),FALSE)</f>
        <v>75</v>
      </c>
      <c r="N376" s="228">
        <f>VLOOKUP(N$4,'Tüpoloogia tabel'!$C$1:$T$51,MATCH($A376,'Tüpoloogia tabel'!$C$1:$T$1,0),FALSE)</f>
        <v>75</v>
      </c>
      <c r="O376" s="245">
        <f>VLOOKUP(O$4,'Tüpoloogia tabel'!$C$1:$T$51,MATCH($A376,'Tüpoloogia tabel'!$C$1:$T$1,0),FALSE)</f>
        <v>0.18670787179975806</v>
      </c>
      <c r="P376" s="228">
        <f>VLOOKUP(P$4,'Tüpoloogia tabel'!$C$1:$T$51,MATCH($A376,'Tüpoloogia tabel'!$C$1:$T$1,0),FALSE)</f>
        <v>75</v>
      </c>
      <c r="Q376" s="335">
        <f t="shared" si="477"/>
        <v>26749.875</v>
      </c>
      <c r="R376" s="336">
        <f t="shared" si="508"/>
        <v>21751.502767840448</v>
      </c>
      <c r="S376" s="14">
        <f t="shared" si="478"/>
        <v>353.75</v>
      </c>
      <c r="T376" s="336">
        <f t="shared" si="479"/>
        <v>353.75</v>
      </c>
      <c r="U376" s="4">
        <f t="shared" si="480"/>
        <v>3.9600000000000004</v>
      </c>
      <c r="V376" s="337">
        <f t="shared" si="481"/>
        <v>4994.4122321595532</v>
      </c>
      <c r="W376" s="338">
        <f t="shared" si="444"/>
        <v>11.773304635099105</v>
      </c>
      <c r="X376" s="228">
        <f>VLOOKUP(X$4,'Tüpoloogia tabel'!$C$1:$T$51,MATCH($A376,'Tüpoloogia tabel'!$C$1:$T$1,0),FALSE)</f>
        <v>227</v>
      </c>
      <c r="Y376" s="228">
        <f>VLOOKUP(Y$4,'Tüpoloogia tabel'!$C$1:$T$51,MATCH($A376,'Tüpoloogia tabel'!$C$1:$T$1,0),FALSE)</f>
        <v>164.25</v>
      </c>
      <c r="Z376" s="229">
        <f>VLOOKUP(Z$4,'Tüpoloogia tabel'!$C$1:$T$51,MATCH($A376,'Tüpoloogia tabel'!$C$1:$T$1,0),FALSE)</f>
        <v>41.5</v>
      </c>
      <c r="AA376" s="235"/>
      <c r="AB376" s="235"/>
      <c r="AC376" s="15">
        <f>VLOOKUP(AC$4,'Tüpoloogia tabel'!$C$1:$T$51,MATCH($A376,'Tüpoloogia tabel'!$C$1:$T$1,0),FALSE)</f>
        <v>3.2614691558441562</v>
      </c>
      <c r="AD376" s="15">
        <f>VLOOKUP(AD$4,'Tüpoloogia tabel'!$C$1:$T$51,MATCH($A376,'Tüpoloogia tabel'!$C$1:$T$1,0),FALSE)</f>
        <v>2.5</v>
      </c>
      <c r="AE376" s="15">
        <f>VLOOKUP(AE$4,'Tüpoloogia tabel'!$C$1:$T$51,MATCH($A376,'Tüpoloogia tabel'!$C$1:$T$1,0),FALSE)</f>
        <v>2.2999999999999998</v>
      </c>
      <c r="AF376" s="15">
        <f>VLOOKUP(AF$4,'Tüpoloogia tabel'!$C$1:$T$51,MATCH($A376,'Tüpoloogia tabel'!$C$1:$T$1,0),FALSE)</f>
        <v>11.350000000000001</v>
      </c>
      <c r="AG376" s="15">
        <f>VLOOKUP(AG$4,'Tüpoloogia tabel'!$C$1:$T$51,MATCH($A376,'Tüpoloogia tabel'!$C$1:$T$1,0),FALSE)</f>
        <v>23.475000000000001</v>
      </c>
      <c r="AH376" s="15">
        <f>(VLOOKUP(AH$4,'Tüpoloogia tabel'!$C$1:$T$51,MATCH($A376,'Tüpoloogia tabel'!$C$1:$T$1,0),FALSE))*E376</f>
        <v>37.5</v>
      </c>
      <c r="AI376" s="15">
        <f>(VLOOKUP(AI$4,'Tüpoloogia tabel'!$C$1:$T$51,MATCH($A376,'Tüpoloogia tabel'!$C$1:$T$1,0),FALSE))*D376*E376</f>
        <v>13265.625</v>
      </c>
      <c r="AJ376" s="15">
        <f t="shared" si="482"/>
        <v>69.650000000000006</v>
      </c>
      <c r="AK376" s="15">
        <f>VLOOKUP(AK$4,'Tüpoloogia tabel'!$C$1:$T$51,MATCH($A376,'Tüpoloogia tabel'!$C$1:$T$1,0),FALSE)</f>
        <v>1</v>
      </c>
      <c r="AL376" s="15">
        <f>VLOOKUP(AL$4,'Tüpoloogia tabel'!$C$1:$T$51,MATCH($A376,'Tüpoloogia tabel'!$C$1:$T$1,0),FALSE)</f>
        <v>0.8</v>
      </c>
      <c r="AM376" s="15">
        <f>VLOOKUP(AM$4,'Tüpoloogia tabel'!$C$1:$T$51,MATCH($A376,'Tüpoloogia tabel'!$C$1:$T$1,0),FALSE)</f>
        <v>0.7</v>
      </c>
      <c r="AN376" s="15">
        <f>VLOOKUP(AN$4,'Tüpoloogia tabel'!$C$1:$T$51,MATCH($A376,'Tüpoloogia tabel'!$C$1:$T$1,0),FALSE)</f>
        <v>0.7</v>
      </c>
      <c r="AO376" s="15">
        <f>VLOOKUP(AO$4,'Tüpoloogia tabel'!$C$1:$T$51,MATCH($A376,'Tüpoloogia tabel'!$C$1:$T$1,0),FALSE)</f>
        <v>2.44</v>
      </c>
      <c r="AP376" s="15">
        <f>VLOOKUP(AP$4,'Tüpoloogia tabel'!$C$1:$T$51,MATCH($A376,'Tüpoloogia tabel'!$C$1:$T$1,0),FALSE)</f>
        <v>2</v>
      </c>
      <c r="AQ376" s="15">
        <f>VLOOKUP(AQ$4,'Tüpoloogia tabel'!$C$1:$T$51,MATCH($A376,'Tüpoloogia tabel'!$C$1:$T$1,0),FALSE)</f>
        <v>2.9</v>
      </c>
      <c r="AR376" s="232">
        <f>VLOOKUP(AR$4,'Tüpoloogia tabel'!$C$1:$T$51,MATCH($A371,'Tüpoloogia tabel'!$C$1:$T$1,0),FALSE)</f>
        <v>0.26</v>
      </c>
      <c r="AS376" s="16">
        <f>VLOOKUP(AS$4,'Tüpoloogia tabel'!$C$1:$T$51,MATCH($A376,'Tüpoloogia tabel'!$C$1:$T$1,0),FALSE)</f>
        <v>0.49000000000000005</v>
      </c>
      <c r="AT376" s="16">
        <f>VLOOKUP(AT$4,'Tüpoloogia tabel'!$C$1:$T$51,MATCH($A376,'Tüpoloogia tabel'!$C$1:$T$1,0),FALSE)</f>
        <v>0.40500000000000008</v>
      </c>
      <c r="AU376" s="16">
        <f>VLOOKUP(AU$4,'Tüpoloogia tabel'!$C$1:$T$51,MATCH($A376,'Tüpoloogia tabel'!$C$1:$T$1,0),FALSE)</f>
        <v>0.15</v>
      </c>
      <c r="AV376" s="273">
        <f>VLOOKUP(AV$4,'Tüpoloogia tabel'!$C$1:$T$51,MATCH($A376,'Tüpoloogia tabel'!$C$1:$T$1,0),FALSE)</f>
        <v>0.02</v>
      </c>
      <c r="AW376" s="16">
        <f>VLOOKUP(AW$4,'Tüpoloogia tabel'!$C$1:$T$51,MATCH($A376,'Tüpoloogia tabel'!$C$1:$T$1,0),FALSE)</f>
        <v>0.01</v>
      </c>
      <c r="AX376" s="16">
        <f>VLOOKUP(AX$4,'Tüpoloogia tabel'!$C$1:$T$51,MATCH($A376,'Tüpoloogia tabel'!$C$1:$T$1,0),FALSE)</f>
        <v>0</v>
      </c>
      <c r="AY376" s="16">
        <f>VLOOKUP(AY$4,'Tüpoloogia tabel'!$C$1:$T$51,MATCH($A376,'Tüpoloogia tabel'!$C$1:$T$1,0),FALSE)</f>
        <v>0.42</v>
      </c>
      <c r="AZ376" s="16">
        <f>VLOOKUP(AZ$4,'Tüpoloogia tabel'!$C$1:$T$51,MATCH($A376,'Tüpoloogia tabel'!$C$1:$T$1,0),FALSE)</f>
        <v>3.7</v>
      </c>
      <c r="BA376" s="232">
        <f>VLOOKUP(BA$4,'Tüpoloogia tabel'!$C$1:$T$51,MATCH($A376,'Tüpoloogia tabel'!$C$1:$T$1,0),FALSE)</f>
        <v>0.43</v>
      </c>
      <c r="BB376" s="232">
        <f>VLOOKUP(BB$4,'Tüpoloogia tabel'!$C$1:$T$51,MATCH($A376,'Tüpoloogia tabel'!$C$1:$T$1,0),FALSE)</f>
        <v>0.41499999999999998</v>
      </c>
      <c r="BC376" s="232">
        <f>VLOOKUP(BC$4,'Tüpoloogia tabel'!$C$1:$T$51,MATCH($A376,'Tüpoloogia tabel'!$C$1:$T$1,0),FALSE)</f>
        <v>0.35</v>
      </c>
      <c r="BD376" s="232">
        <f>VLOOKUP(BD$4,'Tüpoloogia tabel'!$C$1:$T$51,MATCH($A376,'Tüpoloogia tabel'!$C$1:$T$1,0),FALSE)</f>
        <v>0.4</v>
      </c>
      <c r="BE376" s="232">
        <f>VLOOKUP(BE$4,'Tüpoloogia tabel'!$C$1:$T$51,MATCH($A376,'Tüpoloogia tabel'!$C$1:$T$1,0),FALSE)</f>
        <v>0.3</v>
      </c>
      <c r="BF376" s="16">
        <f>VLOOKUP(BF$4,'Tüpoloogia tabel'!$C$1:$T$51,MATCH($A376,'Tüpoloogia tabel'!$C$1:$T$1,0),FALSE)</f>
        <v>1.8</v>
      </c>
      <c r="BG376" s="16">
        <f>VLOOKUP(BG$4,'Tüpoloogia tabel'!$C$1:$T$51,MATCH($A376,'Tüpoloogia tabel'!$C$1:$T$1,0),FALSE)</f>
        <v>2.2000000000000002</v>
      </c>
      <c r="BH376" s="16">
        <f>VLOOKUP(BH$4,'Tüpoloogia tabel'!$C$1:$T$51,MATCH($A376,'Tüpoloogia tabel'!$C$1:$T$1,0),FALSE)</f>
        <v>1.46</v>
      </c>
      <c r="BI376" s="16">
        <f>VLOOKUP(BI$4,'Tüpoloogia tabel'!$C$1:$T$51,MATCH($A376,'Tüpoloogia tabel'!$C$1:$T$1,0),FALSE)</f>
        <v>1.5793333333333333</v>
      </c>
      <c r="BJ376" s="16">
        <f>VLOOKUP(BJ$4,'Tüpoloogia tabel'!$C$1:$T$51,MATCH($A376,'Tüpoloogia tabel'!$C$1:$T$1,0),FALSE)</f>
        <v>0.8</v>
      </c>
      <c r="BK376" s="16">
        <f>VLOOKUP(BK$4,'Tüpoloogia tabel'!$C$1:$T$51,MATCH($A376,'Tüpoloogia tabel'!$C$1:$T$1,0),FALSE)</f>
        <v>2.0649999999999999</v>
      </c>
      <c r="BL376" s="216">
        <f t="shared" si="445"/>
        <v>31779.431008943597</v>
      </c>
      <c r="BM376" s="1">
        <v>4</v>
      </c>
      <c r="BN376" s="1">
        <v>0</v>
      </c>
      <c r="BO376" s="1">
        <f t="shared" si="483"/>
        <v>150</v>
      </c>
      <c r="BP376" s="217">
        <f t="shared" si="484"/>
        <v>69.650000000000006</v>
      </c>
      <c r="BQ376" s="217">
        <f t="shared" ref="BQ376:BS376" si="521">BP376</f>
        <v>69.650000000000006</v>
      </c>
      <c r="BR376" s="217">
        <f t="shared" si="521"/>
        <v>69.650000000000006</v>
      </c>
      <c r="BS376" s="217">
        <f t="shared" si="521"/>
        <v>69.650000000000006</v>
      </c>
      <c r="BT376" s="217">
        <f t="shared" si="486"/>
        <v>975.10000000000014</v>
      </c>
      <c r="BU376" s="217">
        <f t="shared" si="487"/>
        <v>6514.240056818182</v>
      </c>
      <c r="BV376" s="217">
        <f t="shared" si="488"/>
        <v>6583.1850229897036</v>
      </c>
      <c r="BW376" s="217">
        <f t="shared" si="447"/>
        <v>2886.4729596556754</v>
      </c>
      <c r="BX376" s="216">
        <f t="shared" si="489"/>
        <v>3.714200462962963</v>
      </c>
      <c r="BY376" s="216">
        <f t="shared" si="473"/>
        <v>4479.3257583333334</v>
      </c>
      <c r="BZ376" s="216">
        <f t="shared" si="518"/>
        <v>39145.229726932608</v>
      </c>
      <c r="CA376" s="216">
        <f t="shared" si="510"/>
        <v>36258.756767276929</v>
      </c>
      <c r="CB376" s="218">
        <f t="shared" si="490"/>
        <v>10.905170108566455</v>
      </c>
    </row>
    <row r="377" spans="1:80" s="220" customFormat="1" ht="15.75" thickBot="1" x14ac:dyDescent="0.3">
      <c r="A377" s="251" t="s">
        <v>483</v>
      </c>
      <c r="B377" s="241" t="s">
        <v>905</v>
      </c>
      <c r="C377" s="241" t="s">
        <v>464</v>
      </c>
      <c r="D377" s="252">
        <v>1</v>
      </c>
      <c r="E377" s="252">
        <v>16</v>
      </c>
      <c r="F377" s="253"/>
      <c r="G377" s="221">
        <f>(VLOOKUP(G$4,'Tüpoloogia tabel'!$C$1:$T$51,MATCH($A377,'Tüpoloogia tabel'!$C$1:$T$1,0),FALSE))*D377</f>
        <v>353.75</v>
      </c>
      <c r="H377" s="221">
        <f>(VLOOKUP(H$4,'Tüpoloogia tabel'!$C$1:$T$51,MATCH($A377,'Tüpoloogia tabel'!$C$1:$T$1,0),FALSE))*D377*E377</f>
        <v>59.045454545454547</v>
      </c>
      <c r="I377" s="221">
        <f>(VLOOKUP(I$4,'Tüpoloogia tabel'!$C$1:$T$51,MATCH($A377,'Tüpoloogia tabel'!$C$1:$T$1,0),FALSE))*D377*E377</f>
        <v>184.22727272727272</v>
      </c>
      <c r="J377" s="221">
        <f>(VLOOKUP(J$4,'Tüpoloogia tabel'!$C$1:$T$51,MATCH($A377,'Tüpoloogia tabel'!$C$1:$T$1,0),FALSE))*D377*E377</f>
        <v>4049.8325974025975</v>
      </c>
      <c r="K377" s="221">
        <f>(VLOOKUP(K$4,'Tüpoloogia tabel'!$C$1:$T$51,MATCH($A377,'Tüpoloogia tabel'!$C$1:$T$1,0),FALSE))*D377*E377</f>
        <v>3546.5753246753247</v>
      </c>
      <c r="L377" s="246">
        <f>VLOOKUP(L$4,'Tüpoloogia tabel'!$C$1:$T$51,MATCH($A377,'Tüpoloogia tabel'!$C$1:$T$1,0),FALSE)</f>
        <v>0</v>
      </c>
      <c r="M377" s="226">
        <f>VLOOKUP(M$4,'Tüpoloogia tabel'!$C$1:$T$51,MATCH($A377,'Tüpoloogia tabel'!$C$1:$T$1,0),FALSE)</f>
        <v>75</v>
      </c>
      <c r="N377" s="226">
        <f>VLOOKUP(N$4,'Tüpoloogia tabel'!$C$1:$T$51,MATCH($A377,'Tüpoloogia tabel'!$C$1:$T$1,0),FALSE)</f>
        <v>75</v>
      </c>
      <c r="O377" s="242">
        <f>VLOOKUP(O$4,'Tüpoloogia tabel'!$C$1:$T$51,MATCH($A377,'Tüpoloogia tabel'!$C$1:$T$1,0),FALSE)</f>
        <v>0.18670787179975806</v>
      </c>
      <c r="P377" s="226">
        <f>VLOOKUP(P$4,'Tüpoloogia tabel'!$C$1:$T$51,MATCH($A377,'Tüpoloogia tabel'!$C$1:$T$1,0),FALSE)</f>
        <v>75</v>
      </c>
      <c r="Q377" s="339">
        <f t="shared" si="477"/>
        <v>30411.200000000001</v>
      </c>
      <c r="R377" s="341">
        <f t="shared" si="508"/>
        <v>24729.229569123199</v>
      </c>
      <c r="S377" s="340">
        <f t="shared" si="478"/>
        <v>353.75</v>
      </c>
      <c r="T377" s="341">
        <f t="shared" si="479"/>
        <v>353.75</v>
      </c>
      <c r="U377" s="342">
        <f t="shared" si="480"/>
        <v>3.9600000000000004</v>
      </c>
      <c r="V377" s="343">
        <f t="shared" si="481"/>
        <v>5678.0104308768023</v>
      </c>
      <c r="W377" s="344">
        <f t="shared" si="444"/>
        <v>12.52155240984249</v>
      </c>
      <c r="X377" s="226">
        <f>VLOOKUP(X$4,'Tüpoloogia tabel'!$C$1:$T$51,MATCH($A377,'Tüpoloogia tabel'!$C$1:$T$1,0),FALSE)</f>
        <v>227</v>
      </c>
      <c r="Y377" s="226">
        <f>VLOOKUP(Y$4,'Tüpoloogia tabel'!$C$1:$T$51,MATCH($A377,'Tüpoloogia tabel'!$C$1:$T$1,0),FALSE)</f>
        <v>164.25</v>
      </c>
      <c r="Z377" s="230">
        <f>VLOOKUP(Z$4,'Tüpoloogia tabel'!$C$1:$T$51,MATCH($A377,'Tüpoloogia tabel'!$C$1:$T$1,0),FALSE)</f>
        <v>41.5</v>
      </c>
      <c r="AA377" s="236"/>
      <c r="AB377" s="236"/>
      <c r="AC377" s="221">
        <f>VLOOKUP(AC$4,'Tüpoloogia tabel'!$C$1:$T$51,MATCH($A377,'Tüpoloogia tabel'!$C$1:$T$1,0),FALSE)</f>
        <v>3.2614691558441562</v>
      </c>
      <c r="AD377" s="221">
        <f>VLOOKUP(AD$4,'Tüpoloogia tabel'!$C$1:$T$51,MATCH($A377,'Tüpoloogia tabel'!$C$1:$T$1,0),FALSE)</f>
        <v>2.5</v>
      </c>
      <c r="AE377" s="221">
        <f>VLOOKUP(AE$4,'Tüpoloogia tabel'!$C$1:$T$51,MATCH($A377,'Tüpoloogia tabel'!$C$1:$T$1,0),FALSE)</f>
        <v>2.2999999999999998</v>
      </c>
      <c r="AF377" s="221">
        <f>VLOOKUP(AF$4,'Tüpoloogia tabel'!$C$1:$T$51,MATCH($A377,'Tüpoloogia tabel'!$C$1:$T$1,0),FALSE)</f>
        <v>11.350000000000001</v>
      </c>
      <c r="AG377" s="221">
        <f>VLOOKUP(AG$4,'Tüpoloogia tabel'!$C$1:$T$51,MATCH($A377,'Tüpoloogia tabel'!$C$1:$T$1,0),FALSE)</f>
        <v>23.475000000000001</v>
      </c>
      <c r="AH377" s="221">
        <f>(VLOOKUP(AH$4,'Tüpoloogia tabel'!$C$1:$T$51,MATCH($A377,'Tüpoloogia tabel'!$C$1:$T$1,0),FALSE))*E377</f>
        <v>40</v>
      </c>
      <c r="AI377" s="221">
        <f>(VLOOKUP(AI$4,'Tüpoloogia tabel'!$C$1:$T$51,MATCH($A377,'Tüpoloogia tabel'!$C$1:$T$1,0),FALSE))*D377*E377</f>
        <v>14150</v>
      </c>
      <c r="AJ377" s="221">
        <f t="shared" si="482"/>
        <v>69.650000000000006</v>
      </c>
      <c r="AK377" s="221">
        <f>VLOOKUP(AK$4,'Tüpoloogia tabel'!$C$1:$T$51,MATCH($A377,'Tüpoloogia tabel'!$C$1:$T$1,0),FALSE)</f>
        <v>1</v>
      </c>
      <c r="AL377" s="221">
        <f>VLOOKUP(AL$4,'Tüpoloogia tabel'!$C$1:$T$51,MATCH($A377,'Tüpoloogia tabel'!$C$1:$T$1,0),FALSE)</f>
        <v>0.8</v>
      </c>
      <c r="AM377" s="221">
        <f>VLOOKUP(AM$4,'Tüpoloogia tabel'!$C$1:$T$51,MATCH($A377,'Tüpoloogia tabel'!$C$1:$T$1,0),FALSE)</f>
        <v>0.7</v>
      </c>
      <c r="AN377" s="221">
        <f>VLOOKUP(AN$4,'Tüpoloogia tabel'!$C$1:$T$51,MATCH($A377,'Tüpoloogia tabel'!$C$1:$T$1,0),FALSE)</f>
        <v>0.7</v>
      </c>
      <c r="AO377" s="221">
        <f>VLOOKUP(AO$4,'Tüpoloogia tabel'!$C$1:$T$51,MATCH($A377,'Tüpoloogia tabel'!$C$1:$T$1,0),FALSE)</f>
        <v>2.44</v>
      </c>
      <c r="AP377" s="221">
        <f>VLOOKUP(AP$4,'Tüpoloogia tabel'!$C$1:$T$51,MATCH($A377,'Tüpoloogia tabel'!$C$1:$T$1,0),FALSE)</f>
        <v>2</v>
      </c>
      <c r="AQ377" s="221">
        <f>VLOOKUP(AQ$4,'Tüpoloogia tabel'!$C$1:$T$51,MATCH($A377,'Tüpoloogia tabel'!$C$1:$T$1,0),FALSE)</f>
        <v>2.9</v>
      </c>
      <c r="AR377" s="233">
        <f>VLOOKUP(AR$4,'Tüpoloogia tabel'!$C$1:$T$51,MATCH($A372,'Tüpoloogia tabel'!$C$1:$T$1,0),FALSE)</f>
        <v>0.26</v>
      </c>
      <c r="AS377" s="222">
        <f>VLOOKUP(AS$4,'Tüpoloogia tabel'!$C$1:$T$51,MATCH($A377,'Tüpoloogia tabel'!$C$1:$T$1,0),FALSE)</f>
        <v>0.49000000000000005</v>
      </c>
      <c r="AT377" s="222">
        <f>VLOOKUP(AT$4,'Tüpoloogia tabel'!$C$1:$T$51,MATCH($A377,'Tüpoloogia tabel'!$C$1:$T$1,0),FALSE)</f>
        <v>0.40500000000000008</v>
      </c>
      <c r="AU377" s="222">
        <f>VLOOKUP(AU$4,'Tüpoloogia tabel'!$C$1:$T$51,MATCH($A377,'Tüpoloogia tabel'!$C$1:$T$1,0),FALSE)</f>
        <v>0.15</v>
      </c>
      <c r="AV377" s="273">
        <f>VLOOKUP(AV$4,'Tüpoloogia tabel'!$C$1:$T$51,MATCH($A377,'Tüpoloogia tabel'!$C$1:$T$1,0),FALSE)</f>
        <v>0.02</v>
      </c>
      <c r="AW377" s="222">
        <f>VLOOKUP(AW$4,'Tüpoloogia tabel'!$C$1:$T$51,MATCH($A377,'Tüpoloogia tabel'!$C$1:$T$1,0),FALSE)</f>
        <v>0.01</v>
      </c>
      <c r="AX377" s="222">
        <f>VLOOKUP(AX$4,'Tüpoloogia tabel'!$C$1:$T$51,MATCH($A377,'Tüpoloogia tabel'!$C$1:$T$1,0),FALSE)</f>
        <v>0</v>
      </c>
      <c r="AY377" s="222">
        <f>VLOOKUP(AY$4,'Tüpoloogia tabel'!$C$1:$T$51,MATCH($A377,'Tüpoloogia tabel'!$C$1:$T$1,0),FALSE)</f>
        <v>0.42</v>
      </c>
      <c r="AZ377" s="222">
        <f>VLOOKUP(AZ$4,'Tüpoloogia tabel'!$C$1:$T$51,MATCH($A377,'Tüpoloogia tabel'!$C$1:$T$1,0),FALSE)</f>
        <v>3.7</v>
      </c>
      <c r="BA377" s="233">
        <f>VLOOKUP(BA$4,'Tüpoloogia tabel'!$C$1:$T$51,MATCH($A377,'Tüpoloogia tabel'!$C$1:$T$1,0),FALSE)</f>
        <v>0.43</v>
      </c>
      <c r="BB377" s="233">
        <f>VLOOKUP(BB$4,'Tüpoloogia tabel'!$C$1:$T$51,MATCH($A377,'Tüpoloogia tabel'!$C$1:$T$1,0),FALSE)</f>
        <v>0.41499999999999998</v>
      </c>
      <c r="BC377" s="233">
        <f>VLOOKUP(BC$4,'Tüpoloogia tabel'!$C$1:$T$51,MATCH($A377,'Tüpoloogia tabel'!$C$1:$T$1,0),FALSE)</f>
        <v>0.35</v>
      </c>
      <c r="BD377" s="233">
        <f>VLOOKUP(BD$4,'Tüpoloogia tabel'!$C$1:$T$51,MATCH($A377,'Tüpoloogia tabel'!$C$1:$T$1,0),FALSE)</f>
        <v>0.4</v>
      </c>
      <c r="BE377" s="233">
        <f>VLOOKUP(BE$4,'Tüpoloogia tabel'!$C$1:$T$51,MATCH($A377,'Tüpoloogia tabel'!$C$1:$T$1,0),FALSE)</f>
        <v>0.3</v>
      </c>
      <c r="BF377" s="222">
        <f>VLOOKUP(BF$4,'Tüpoloogia tabel'!$C$1:$T$51,MATCH($A377,'Tüpoloogia tabel'!$C$1:$T$1,0),FALSE)</f>
        <v>1.8</v>
      </c>
      <c r="BG377" s="222">
        <f>VLOOKUP(BG$4,'Tüpoloogia tabel'!$C$1:$T$51,MATCH($A377,'Tüpoloogia tabel'!$C$1:$T$1,0),FALSE)</f>
        <v>2.2000000000000002</v>
      </c>
      <c r="BH377" s="222">
        <f>VLOOKUP(BH$4,'Tüpoloogia tabel'!$C$1:$T$51,MATCH($A377,'Tüpoloogia tabel'!$C$1:$T$1,0),FALSE)</f>
        <v>1.46</v>
      </c>
      <c r="BI377" s="222">
        <f>VLOOKUP(BI$4,'Tüpoloogia tabel'!$C$1:$T$51,MATCH($A377,'Tüpoloogia tabel'!$C$1:$T$1,0),FALSE)</f>
        <v>1.5793333333333333</v>
      </c>
      <c r="BJ377" s="222">
        <f>VLOOKUP(BJ$4,'Tüpoloogia tabel'!$C$1:$T$51,MATCH($A377,'Tüpoloogia tabel'!$C$1:$T$1,0),FALSE)</f>
        <v>0.8</v>
      </c>
      <c r="BK377" s="222">
        <f>VLOOKUP(BK$4,'Tüpoloogia tabel'!$C$1:$T$51,MATCH($A377,'Tüpoloogia tabel'!$C$1:$T$1,0),FALSE)</f>
        <v>2.0649999999999999</v>
      </c>
      <c r="BL377" s="223">
        <f t="shared" si="445"/>
        <v>36055.99438778912</v>
      </c>
      <c r="BM377" s="220">
        <v>4</v>
      </c>
      <c r="BN377" s="220">
        <v>0</v>
      </c>
      <c r="BO377" s="220">
        <f t="shared" si="483"/>
        <v>160</v>
      </c>
      <c r="BP377" s="224">
        <f t="shared" si="484"/>
        <v>69.650000000000006</v>
      </c>
      <c r="BQ377" s="224">
        <f t="shared" ref="BQ377:BS377" si="522">BP377</f>
        <v>69.650000000000006</v>
      </c>
      <c r="BR377" s="224">
        <f t="shared" si="522"/>
        <v>69.650000000000006</v>
      </c>
      <c r="BS377" s="224">
        <f t="shared" si="522"/>
        <v>69.650000000000006</v>
      </c>
      <c r="BT377" s="224">
        <f t="shared" si="486"/>
        <v>1044.75</v>
      </c>
      <c r="BU377" s="224">
        <f t="shared" si="487"/>
        <v>7409.090909090909</v>
      </c>
      <c r="BV377" s="224">
        <f t="shared" si="488"/>
        <v>7484.2426879058103</v>
      </c>
      <c r="BW377" s="217">
        <f t="shared" si="447"/>
        <v>3268.2136789204401</v>
      </c>
      <c r="BX377" s="223">
        <f t="shared" si="489"/>
        <v>4.2159375925925922</v>
      </c>
      <c r="BY377" s="223">
        <f t="shared" si="473"/>
        <v>5084.420736666666</v>
      </c>
      <c r="BZ377" s="223">
        <f t="shared" si="518"/>
        <v>44408.628803376225</v>
      </c>
      <c r="CA377" s="223">
        <f t="shared" si="510"/>
        <v>41140.415124455787</v>
      </c>
      <c r="CB377" s="225">
        <f t="shared" si="490"/>
        <v>11.600039857668055</v>
      </c>
    </row>
    <row r="378" spans="1:80" s="219" customFormat="1" x14ac:dyDescent="0.25">
      <c r="A378" s="258" t="s">
        <v>484</v>
      </c>
      <c r="B378" s="259" t="s">
        <v>906</v>
      </c>
      <c r="C378" s="259" t="s">
        <v>464</v>
      </c>
      <c r="D378" s="260">
        <v>1</v>
      </c>
      <c r="E378" s="260">
        <v>1</v>
      </c>
      <c r="F378" s="261"/>
      <c r="G378" s="262">
        <f>(VLOOKUP(G$4,'Tüpoloogia tabel'!$C$1:$T$51,MATCH($A378,'Tüpoloogia tabel'!$C$1:$T$1,0),FALSE))*D378</f>
        <v>269.43809523809523</v>
      </c>
      <c r="H378" s="262">
        <f>(VLOOKUP(H$4,'Tüpoloogia tabel'!$C$1:$T$51,MATCH($A378,'Tüpoloogia tabel'!$C$1:$T$1,0),FALSE))*D378*E378</f>
        <v>3.875</v>
      </c>
      <c r="I378" s="262">
        <f>(VLOOKUP(I$4,'Tüpoloogia tabel'!$C$1:$T$51,MATCH($A378,'Tüpoloogia tabel'!$C$1:$T$1,0),FALSE))*D378*E378</f>
        <v>7.8392857142857135</v>
      </c>
      <c r="J378" s="262">
        <f>(VLOOKUP(J$4,'Tüpoloogia tabel'!$C$1:$T$51,MATCH($A378,'Tüpoloogia tabel'!$C$1:$T$1,0),FALSE))*D378*E378</f>
        <v>228.15178571428572</v>
      </c>
      <c r="K378" s="262">
        <f>(VLOOKUP(K$4,'Tüpoloogia tabel'!$C$1:$T$51,MATCH($A378,'Tüpoloogia tabel'!$C$1:$T$1,0),FALSE))*D378*E378</f>
        <v>189.85119047619048</v>
      </c>
      <c r="L378" s="263">
        <f>VLOOKUP(L$4,'Tüpoloogia tabel'!$C$1:$T$51,MATCH($A378,'Tüpoloogia tabel'!$C$1:$T$1,0),FALSE)</f>
        <v>100</v>
      </c>
      <c r="M378" s="264">
        <f>VLOOKUP(M$4,'Tüpoloogia tabel'!$C$1:$T$51,MATCH($A378,'Tüpoloogia tabel'!$C$1:$T$1,0),FALSE)</f>
        <v>50</v>
      </c>
      <c r="N378" s="264">
        <f>VLOOKUP(N$4,'Tüpoloogia tabel'!$C$1:$T$51,MATCH($A378,'Tüpoloogia tabel'!$C$1:$T$1,0),FALSE)</f>
        <v>100</v>
      </c>
      <c r="O378" s="265">
        <f>VLOOKUP(O$4,'Tüpoloogia tabel'!$C$1:$T$51,MATCH($A378,'Tüpoloogia tabel'!$C$1:$T$1,0),FALSE)</f>
        <v>0.19998653178308495</v>
      </c>
      <c r="P378" s="264">
        <f>VLOOKUP(P$4,'Tüpoloogia tabel'!$C$1:$T$51,MATCH($A378,'Tüpoloogia tabel'!$C$1:$T$1,0),FALSE)</f>
        <v>100</v>
      </c>
      <c r="Q378" s="345">
        <f t="shared" si="477"/>
        <v>115.85142857142858</v>
      </c>
      <c r="R378" s="346">
        <f t="shared" si="508"/>
        <v>88.722703169312794</v>
      </c>
      <c r="S378" s="347">
        <f t="shared" si="478"/>
        <v>269.43809523809523</v>
      </c>
      <c r="T378" s="346">
        <f t="shared" si="479"/>
        <v>269.43809523809523</v>
      </c>
      <c r="U378" s="348">
        <f t="shared" si="480"/>
        <v>3.9600000000000004</v>
      </c>
      <c r="V378" s="349">
        <f t="shared" si="481"/>
        <v>23.1687254021158</v>
      </c>
      <c r="W378" s="350">
        <f t="shared" si="444"/>
        <v>3.969983092662015</v>
      </c>
      <c r="X378" s="264">
        <f>VLOOKUP(X$4,'Tüpoloogia tabel'!$C$1:$T$51,MATCH($A378,'Tüpoloogia tabel'!$C$1:$T$1,0),FALSE)</f>
        <v>282.5</v>
      </c>
      <c r="Y378" s="264">
        <f>VLOOKUP(Y$4,'Tüpoloogia tabel'!$C$1:$T$51,MATCH($A378,'Tüpoloogia tabel'!$C$1:$T$1,0),FALSE)</f>
        <v>182.5</v>
      </c>
      <c r="Z378" s="268">
        <f>VLOOKUP(Z$4,'Tüpoloogia tabel'!$C$1:$T$51,MATCH($A378,'Tüpoloogia tabel'!$C$1:$T$1,0),FALSE)</f>
        <v>65.5</v>
      </c>
      <c r="AA378" s="269"/>
      <c r="AB378" s="269"/>
      <c r="AC378" s="262">
        <f>VLOOKUP(AC$4,'Tüpoloogia tabel'!$C$1:$T$51,MATCH($A378,'Tüpoloogia tabel'!$C$1:$T$1,0),FALSE)</f>
        <v>4.5125000000000002</v>
      </c>
      <c r="AD378" s="262">
        <f>VLOOKUP(AD$4,'Tüpoloogia tabel'!$C$1:$T$51,MATCH($A378,'Tüpoloogia tabel'!$C$1:$T$1,0),FALSE)</f>
        <v>3.2</v>
      </c>
      <c r="AE378" s="262">
        <f>VLOOKUP(AE$4,'Tüpoloogia tabel'!$C$1:$T$51,MATCH($A378,'Tüpoloogia tabel'!$C$1:$T$1,0),FALSE)</f>
        <v>2.2999999999999998</v>
      </c>
      <c r="AF378" s="262">
        <f>VLOOKUP(AF$4,'Tüpoloogia tabel'!$C$1:$T$51,MATCH($A378,'Tüpoloogia tabel'!$C$1:$T$1,0),FALSE)</f>
        <v>10.199999999999999</v>
      </c>
      <c r="AG378" s="262">
        <f>VLOOKUP(AG$4,'Tüpoloogia tabel'!$C$1:$T$51,MATCH($A378,'Tüpoloogia tabel'!$C$1:$T$1,0),FALSE)</f>
        <v>14.914285714285715</v>
      </c>
      <c r="AH378" s="262">
        <f>(VLOOKUP(AH$4,'Tüpoloogia tabel'!$C$1:$T$51,MATCH($A378,'Tüpoloogia tabel'!$C$1:$T$1,0),FALSE))*E378</f>
        <v>3.2</v>
      </c>
      <c r="AI378" s="262">
        <f>(VLOOKUP(AI$4,'Tüpoloogia tabel'!$C$1:$T$51,MATCH($A378,'Tüpoloogia tabel'!$C$1:$T$1,0),FALSE))*D378*E378</f>
        <v>862.20190476190476</v>
      </c>
      <c r="AJ378" s="262">
        <f t="shared" si="482"/>
        <v>50.228571428571428</v>
      </c>
      <c r="AK378" s="262">
        <f>VLOOKUP(AK$4,'Tüpoloogia tabel'!$C$1:$T$51,MATCH($A378,'Tüpoloogia tabel'!$C$1:$T$1,0),FALSE)</f>
        <v>1.49</v>
      </c>
      <c r="AL378" s="262">
        <f>VLOOKUP(AL$4,'Tüpoloogia tabel'!$C$1:$T$51,MATCH($A378,'Tüpoloogia tabel'!$C$1:$T$1,0),FALSE)</f>
        <v>1.1000000000000001</v>
      </c>
      <c r="AM378" s="262">
        <f>VLOOKUP(AM$4,'Tüpoloogia tabel'!$C$1:$T$51,MATCH($A378,'Tüpoloogia tabel'!$C$1:$T$1,0),FALSE)</f>
        <v>0.7</v>
      </c>
      <c r="AN378" s="262">
        <f>VLOOKUP(AN$4,'Tüpoloogia tabel'!$C$1:$T$51,MATCH($A378,'Tüpoloogia tabel'!$C$1:$T$1,0),FALSE)</f>
        <v>0.7</v>
      </c>
      <c r="AO378" s="262">
        <f>VLOOKUP(AO$4,'Tüpoloogia tabel'!$C$1:$T$51,MATCH($A378,'Tüpoloogia tabel'!$C$1:$T$1,0),FALSE)</f>
        <v>2.06</v>
      </c>
      <c r="AP378" s="262">
        <f>VLOOKUP(AP$4,'Tüpoloogia tabel'!$C$1:$T$51,MATCH($A378,'Tüpoloogia tabel'!$C$1:$T$1,0),FALSE)</f>
        <v>2</v>
      </c>
      <c r="AQ378" s="262">
        <f>VLOOKUP(AQ$4,'Tüpoloogia tabel'!$C$1:$T$51,MATCH($A378,'Tüpoloogia tabel'!$C$1:$T$1,0),FALSE)</f>
        <v>2.9</v>
      </c>
      <c r="AR378" s="271">
        <f>VLOOKUP(AR$4,'Tüpoloogia tabel'!$C$1:$T$51,MATCH($A373,'Tüpoloogia tabel'!$C$1:$T$1,0),FALSE)</f>
        <v>0.26</v>
      </c>
      <c r="AS378" s="270">
        <f>VLOOKUP(AS$4,'Tüpoloogia tabel'!$C$1:$T$51,MATCH($A378,'Tüpoloogia tabel'!$C$1:$T$1,0),FALSE)</f>
        <v>0.49000000000000005</v>
      </c>
      <c r="AT378" s="270">
        <f>VLOOKUP(AT$4,'Tüpoloogia tabel'!$C$1:$T$51,MATCH($A378,'Tüpoloogia tabel'!$C$1:$T$1,0),FALSE)</f>
        <v>0.40500000000000008</v>
      </c>
      <c r="AU378" s="270">
        <f>VLOOKUP(AU$4,'Tüpoloogia tabel'!$C$1:$T$51,MATCH($A378,'Tüpoloogia tabel'!$C$1:$T$1,0),FALSE)</f>
        <v>0.15</v>
      </c>
      <c r="AV378" s="273">
        <f>VLOOKUP(AV$4,'Tüpoloogia tabel'!$C$1:$T$51,MATCH($A378,'Tüpoloogia tabel'!$C$1:$T$1,0),FALSE)</f>
        <v>0.02</v>
      </c>
      <c r="AW378" s="270">
        <f>VLOOKUP(AW$4,'Tüpoloogia tabel'!$C$1:$T$51,MATCH($A378,'Tüpoloogia tabel'!$C$1:$T$1,0),FALSE)</f>
        <v>0.01</v>
      </c>
      <c r="AX378" s="270">
        <f>VLOOKUP(AX$4,'Tüpoloogia tabel'!$C$1:$T$51,MATCH($A378,'Tüpoloogia tabel'!$C$1:$T$1,0),FALSE)</f>
        <v>0</v>
      </c>
      <c r="AY378" s="270">
        <f>VLOOKUP(AY$4,'Tüpoloogia tabel'!$C$1:$T$51,MATCH($A378,'Tüpoloogia tabel'!$C$1:$T$1,0),FALSE)</f>
        <v>0.42</v>
      </c>
      <c r="AZ378" s="270">
        <f>VLOOKUP(AZ$4,'Tüpoloogia tabel'!$C$1:$T$51,MATCH($A378,'Tüpoloogia tabel'!$C$1:$T$1,0),FALSE)</f>
        <v>3.7</v>
      </c>
      <c r="BA378" s="271">
        <f>VLOOKUP(BA$4,'Tüpoloogia tabel'!$C$1:$T$51,MATCH($A378,'Tüpoloogia tabel'!$C$1:$T$1,0),FALSE)</f>
        <v>0.51</v>
      </c>
      <c r="BB378" s="271">
        <f>VLOOKUP(BB$4,'Tüpoloogia tabel'!$C$1:$T$51,MATCH($A378,'Tüpoloogia tabel'!$C$1:$T$1,0),FALSE)</f>
        <v>0.2</v>
      </c>
      <c r="BC378" s="271">
        <f>VLOOKUP(BC$4,'Tüpoloogia tabel'!$C$1:$T$51,MATCH($A378,'Tüpoloogia tabel'!$C$1:$T$1,0),FALSE)</f>
        <v>0.35</v>
      </c>
      <c r="BD378" s="271">
        <f>VLOOKUP(BD$4,'Tüpoloogia tabel'!$C$1:$T$51,MATCH($A378,'Tüpoloogia tabel'!$C$1:$T$1,0),FALSE)</f>
        <v>0.7</v>
      </c>
      <c r="BE378" s="271">
        <f>VLOOKUP(BE$4,'Tüpoloogia tabel'!$C$1:$T$51,MATCH($A378,'Tüpoloogia tabel'!$C$1:$T$1,0),FALSE)</f>
        <v>0.2</v>
      </c>
      <c r="BF378" s="270">
        <f>VLOOKUP(BF$4,'Tüpoloogia tabel'!$C$1:$T$51,MATCH($A378,'Tüpoloogia tabel'!$C$1:$T$1,0),FALSE)</f>
        <v>1.8</v>
      </c>
      <c r="BG378" s="270">
        <f>VLOOKUP(BG$4,'Tüpoloogia tabel'!$C$1:$T$51,MATCH($A378,'Tüpoloogia tabel'!$C$1:$T$1,0),FALSE)</f>
        <v>2.2000000000000002</v>
      </c>
      <c r="BH378" s="270">
        <f>VLOOKUP(BH$4,'Tüpoloogia tabel'!$C$1:$T$51,MATCH($A378,'Tüpoloogia tabel'!$C$1:$T$1,0),FALSE)</f>
        <v>1.46</v>
      </c>
      <c r="BI378" s="270">
        <f>VLOOKUP(BI$4,'Tüpoloogia tabel'!$C$1:$T$51,MATCH($A378,'Tüpoloogia tabel'!$C$1:$T$1,0),FALSE)</f>
        <v>1.5793333333333333</v>
      </c>
      <c r="BJ378" s="270">
        <f>VLOOKUP(BJ$4,'Tüpoloogia tabel'!$C$1:$T$51,MATCH($A378,'Tüpoloogia tabel'!$C$1:$T$1,0),FALSE)</f>
        <v>0.8</v>
      </c>
      <c r="BK378" s="270">
        <f>VLOOKUP(BK$4,'Tüpoloogia tabel'!$C$1:$T$51,MATCH($A378,'Tüpoloogia tabel'!$C$1:$T$1,0),FALSE)</f>
        <v>2.0649999999999999</v>
      </c>
      <c r="BL378" s="266">
        <f t="shared" si="445"/>
        <v>657.77330196783078</v>
      </c>
      <c r="BM378" s="219">
        <v>4</v>
      </c>
      <c r="BN378" s="219">
        <v>0</v>
      </c>
      <c r="BO378" s="219">
        <f t="shared" si="483"/>
        <v>12.8</v>
      </c>
      <c r="BP378" s="267">
        <f t="shared" si="484"/>
        <v>50.228571428571428</v>
      </c>
      <c r="BQ378" s="267">
        <f t="shared" ref="BQ378:BS378" si="523">BP378</f>
        <v>50.228571428571428</v>
      </c>
      <c r="BR378" s="267">
        <f t="shared" si="523"/>
        <v>50.228571428571428</v>
      </c>
      <c r="BS378" s="267">
        <f t="shared" si="523"/>
        <v>50.228571428571428</v>
      </c>
      <c r="BT378" s="267">
        <f t="shared" si="486"/>
        <v>0</v>
      </c>
      <c r="BU378" s="267">
        <f t="shared" si="487"/>
        <v>28.285714285714285</v>
      </c>
      <c r="BV378" s="267">
        <f t="shared" si="488"/>
        <v>30.538930104097432</v>
      </c>
      <c r="BW378" s="217">
        <f t="shared" si="447"/>
        <v>68.643207786578074</v>
      </c>
      <c r="BX378" s="266">
        <f t="shared" si="489"/>
        <v>2.2628114890400609E-2</v>
      </c>
      <c r="BY378" s="266">
        <f t="shared" ref="BY378:BY418" si="524">BX378*1.2*1005</f>
        <v>27.289506557823131</v>
      </c>
      <c r="BZ378" s="266">
        <f t="shared" si="518"/>
        <v>753.70601631223201</v>
      </c>
      <c r="CA378" s="266">
        <f t="shared" si="510"/>
        <v>685.06280852565396</v>
      </c>
      <c r="CB378" s="272">
        <f t="shared" si="490"/>
        <v>3.6084198724662131</v>
      </c>
    </row>
    <row r="379" spans="1:80" x14ac:dyDescent="0.25">
      <c r="A379" s="248" t="s">
        <v>484</v>
      </c>
      <c r="B379" s="231" t="s">
        <v>907</v>
      </c>
      <c r="C379" s="231" t="s">
        <v>464</v>
      </c>
      <c r="D379" s="249">
        <v>1</v>
      </c>
      <c r="E379" s="249">
        <v>2</v>
      </c>
      <c r="F379" s="250"/>
      <c r="G379" s="15">
        <f>(VLOOKUP(G$4,'Tüpoloogia tabel'!$C$1:$T$51,MATCH($A379,'Tüpoloogia tabel'!$C$1:$T$1,0),FALSE))*D379</f>
        <v>269.43809523809523</v>
      </c>
      <c r="H379" s="15">
        <f>(VLOOKUP(H$4,'Tüpoloogia tabel'!$C$1:$T$51,MATCH($A379,'Tüpoloogia tabel'!$C$1:$T$1,0),FALSE))*D379*E379</f>
        <v>7.75</v>
      </c>
      <c r="I379" s="15">
        <f>(VLOOKUP(I$4,'Tüpoloogia tabel'!$C$1:$T$51,MATCH($A379,'Tüpoloogia tabel'!$C$1:$T$1,0),FALSE))*D379*E379</f>
        <v>15.678571428571427</v>
      </c>
      <c r="J379" s="15">
        <f>(VLOOKUP(J$4,'Tüpoloogia tabel'!$C$1:$T$51,MATCH($A379,'Tüpoloogia tabel'!$C$1:$T$1,0),FALSE))*D379*E379</f>
        <v>456.30357142857144</v>
      </c>
      <c r="K379" s="15">
        <f>(VLOOKUP(K$4,'Tüpoloogia tabel'!$C$1:$T$51,MATCH($A379,'Tüpoloogia tabel'!$C$1:$T$1,0),FALSE))*D379*E379</f>
        <v>379.70238095238096</v>
      </c>
      <c r="L379" s="244">
        <f>VLOOKUP(L$4,'Tüpoloogia tabel'!$C$1:$T$51,MATCH($A379,'Tüpoloogia tabel'!$C$1:$T$1,0),FALSE)</f>
        <v>100</v>
      </c>
      <c r="M379" s="228">
        <f>VLOOKUP(M$4,'Tüpoloogia tabel'!$C$1:$T$51,MATCH($A379,'Tüpoloogia tabel'!$C$1:$T$1,0),FALSE)</f>
        <v>50</v>
      </c>
      <c r="N379" s="228">
        <f>VLOOKUP(N$4,'Tüpoloogia tabel'!$C$1:$T$51,MATCH($A379,'Tüpoloogia tabel'!$C$1:$T$1,0),FALSE)</f>
        <v>100</v>
      </c>
      <c r="O379" s="245">
        <f>VLOOKUP(O$4,'Tüpoloogia tabel'!$C$1:$T$51,MATCH($A379,'Tüpoloogia tabel'!$C$1:$T$1,0),FALSE)</f>
        <v>0.19998653178308495</v>
      </c>
      <c r="P379" s="228">
        <f>VLOOKUP(P$4,'Tüpoloogia tabel'!$C$1:$T$51,MATCH($A379,'Tüpoloogia tabel'!$C$1:$T$1,0),FALSE)</f>
        <v>100</v>
      </c>
      <c r="Q379" s="335">
        <f t="shared" si="477"/>
        <v>422.60571428571433</v>
      </c>
      <c r="R379" s="336">
        <f t="shared" si="508"/>
        <v>334.13026317400102</v>
      </c>
      <c r="S379" s="14">
        <f t="shared" si="478"/>
        <v>269.43809523809523</v>
      </c>
      <c r="T379" s="336">
        <f t="shared" si="479"/>
        <v>269.43809523809523</v>
      </c>
      <c r="U379" s="4">
        <f t="shared" si="480"/>
        <v>3.9600000000000004</v>
      </c>
      <c r="V379" s="337">
        <f t="shared" si="481"/>
        <v>84.515451111713332</v>
      </c>
      <c r="W379" s="338">
        <f t="shared" si="444"/>
        <v>3.3917280890339319</v>
      </c>
      <c r="X379" s="228">
        <f>VLOOKUP(X$4,'Tüpoloogia tabel'!$C$1:$T$51,MATCH($A379,'Tüpoloogia tabel'!$C$1:$T$1,0),FALSE)</f>
        <v>282.5</v>
      </c>
      <c r="Y379" s="228">
        <f>VLOOKUP(Y$4,'Tüpoloogia tabel'!$C$1:$T$51,MATCH($A379,'Tüpoloogia tabel'!$C$1:$T$1,0),FALSE)</f>
        <v>182.5</v>
      </c>
      <c r="Z379" s="229">
        <f>VLOOKUP(Z$4,'Tüpoloogia tabel'!$C$1:$T$51,MATCH($A379,'Tüpoloogia tabel'!$C$1:$T$1,0),FALSE)</f>
        <v>65.5</v>
      </c>
      <c r="AA379" s="235"/>
      <c r="AB379" s="235"/>
      <c r="AC379" s="15">
        <f>VLOOKUP(AC$4,'Tüpoloogia tabel'!$C$1:$T$51,MATCH($A379,'Tüpoloogia tabel'!$C$1:$T$1,0),FALSE)</f>
        <v>4.5125000000000002</v>
      </c>
      <c r="AD379" s="15">
        <f>VLOOKUP(AD$4,'Tüpoloogia tabel'!$C$1:$T$51,MATCH($A379,'Tüpoloogia tabel'!$C$1:$T$1,0),FALSE)</f>
        <v>3.2</v>
      </c>
      <c r="AE379" s="15">
        <f>VLOOKUP(AE$4,'Tüpoloogia tabel'!$C$1:$T$51,MATCH($A379,'Tüpoloogia tabel'!$C$1:$T$1,0),FALSE)</f>
        <v>2.2999999999999998</v>
      </c>
      <c r="AF379" s="15">
        <f>VLOOKUP(AF$4,'Tüpoloogia tabel'!$C$1:$T$51,MATCH($A379,'Tüpoloogia tabel'!$C$1:$T$1,0),FALSE)</f>
        <v>10.199999999999999</v>
      </c>
      <c r="AG379" s="15">
        <f>VLOOKUP(AG$4,'Tüpoloogia tabel'!$C$1:$T$51,MATCH($A379,'Tüpoloogia tabel'!$C$1:$T$1,0),FALSE)</f>
        <v>14.914285714285715</v>
      </c>
      <c r="AH379" s="15">
        <f>(VLOOKUP(AH$4,'Tüpoloogia tabel'!$C$1:$T$51,MATCH($A379,'Tüpoloogia tabel'!$C$1:$T$1,0),FALSE))*E379</f>
        <v>6.4</v>
      </c>
      <c r="AI379" s="15">
        <f>(VLOOKUP(AI$4,'Tüpoloogia tabel'!$C$1:$T$51,MATCH($A379,'Tüpoloogia tabel'!$C$1:$T$1,0),FALSE))*D379*E379</f>
        <v>1724.4038095238095</v>
      </c>
      <c r="AJ379" s="15">
        <f t="shared" si="482"/>
        <v>50.228571428571428</v>
      </c>
      <c r="AK379" s="15">
        <f>VLOOKUP(AK$4,'Tüpoloogia tabel'!$C$1:$T$51,MATCH($A379,'Tüpoloogia tabel'!$C$1:$T$1,0),FALSE)</f>
        <v>1.49</v>
      </c>
      <c r="AL379" s="15">
        <f>VLOOKUP(AL$4,'Tüpoloogia tabel'!$C$1:$T$51,MATCH($A379,'Tüpoloogia tabel'!$C$1:$T$1,0),FALSE)</f>
        <v>1.1000000000000001</v>
      </c>
      <c r="AM379" s="15">
        <f>VLOOKUP(AM$4,'Tüpoloogia tabel'!$C$1:$T$51,MATCH($A379,'Tüpoloogia tabel'!$C$1:$T$1,0),FALSE)</f>
        <v>0.7</v>
      </c>
      <c r="AN379" s="15">
        <f>VLOOKUP(AN$4,'Tüpoloogia tabel'!$C$1:$T$51,MATCH($A379,'Tüpoloogia tabel'!$C$1:$T$1,0),FALSE)</f>
        <v>0.7</v>
      </c>
      <c r="AO379" s="15">
        <f>VLOOKUP(AO$4,'Tüpoloogia tabel'!$C$1:$T$51,MATCH($A379,'Tüpoloogia tabel'!$C$1:$T$1,0),FALSE)</f>
        <v>2.06</v>
      </c>
      <c r="AP379" s="15">
        <f>VLOOKUP(AP$4,'Tüpoloogia tabel'!$C$1:$T$51,MATCH($A379,'Tüpoloogia tabel'!$C$1:$T$1,0),FALSE)</f>
        <v>2</v>
      </c>
      <c r="AQ379" s="15">
        <f>VLOOKUP(AQ$4,'Tüpoloogia tabel'!$C$1:$T$51,MATCH($A379,'Tüpoloogia tabel'!$C$1:$T$1,0),FALSE)</f>
        <v>2.9</v>
      </c>
      <c r="AR379" s="232">
        <f>VLOOKUP(AR$4,'Tüpoloogia tabel'!$C$1:$T$51,MATCH($A374,'Tüpoloogia tabel'!$C$1:$T$1,0),FALSE)</f>
        <v>0.26</v>
      </c>
      <c r="AS379" s="16">
        <f>VLOOKUP(AS$4,'Tüpoloogia tabel'!$C$1:$T$51,MATCH($A379,'Tüpoloogia tabel'!$C$1:$T$1,0),FALSE)</f>
        <v>0.49000000000000005</v>
      </c>
      <c r="AT379" s="16">
        <f>VLOOKUP(AT$4,'Tüpoloogia tabel'!$C$1:$T$51,MATCH($A379,'Tüpoloogia tabel'!$C$1:$T$1,0),FALSE)</f>
        <v>0.40500000000000008</v>
      </c>
      <c r="AU379" s="16">
        <f>VLOOKUP(AU$4,'Tüpoloogia tabel'!$C$1:$T$51,MATCH($A379,'Tüpoloogia tabel'!$C$1:$T$1,0),FALSE)</f>
        <v>0.15</v>
      </c>
      <c r="AV379" s="273">
        <f>VLOOKUP(AV$4,'Tüpoloogia tabel'!$C$1:$T$51,MATCH($A379,'Tüpoloogia tabel'!$C$1:$T$1,0),FALSE)</f>
        <v>0.02</v>
      </c>
      <c r="AW379" s="16">
        <f>VLOOKUP(AW$4,'Tüpoloogia tabel'!$C$1:$T$51,MATCH($A379,'Tüpoloogia tabel'!$C$1:$T$1,0),FALSE)</f>
        <v>0.01</v>
      </c>
      <c r="AX379" s="16">
        <f>VLOOKUP(AX$4,'Tüpoloogia tabel'!$C$1:$T$51,MATCH($A379,'Tüpoloogia tabel'!$C$1:$T$1,0),FALSE)</f>
        <v>0</v>
      </c>
      <c r="AY379" s="16">
        <f>VLOOKUP(AY$4,'Tüpoloogia tabel'!$C$1:$T$51,MATCH($A379,'Tüpoloogia tabel'!$C$1:$T$1,0),FALSE)</f>
        <v>0.42</v>
      </c>
      <c r="AZ379" s="16">
        <f>VLOOKUP(AZ$4,'Tüpoloogia tabel'!$C$1:$T$51,MATCH($A379,'Tüpoloogia tabel'!$C$1:$T$1,0),FALSE)</f>
        <v>3.7</v>
      </c>
      <c r="BA379" s="232">
        <f>VLOOKUP(BA$4,'Tüpoloogia tabel'!$C$1:$T$51,MATCH($A379,'Tüpoloogia tabel'!$C$1:$T$1,0),FALSE)</f>
        <v>0.51</v>
      </c>
      <c r="BB379" s="232">
        <f>VLOOKUP(BB$4,'Tüpoloogia tabel'!$C$1:$T$51,MATCH($A379,'Tüpoloogia tabel'!$C$1:$T$1,0),FALSE)</f>
        <v>0.2</v>
      </c>
      <c r="BC379" s="232">
        <f>VLOOKUP(BC$4,'Tüpoloogia tabel'!$C$1:$T$51,MATCH($A379,'Tüpoloogia tabel'!$C$1:$T$1,0),FALSE)</f>
        <v>0.35</v>
      </c>
      <c r="BD379" s="232">
        <f>VLOOKUP(BD$4,'Tüpoloogia tabel'!$C$1:$T$51,MATCH($A379,'Tüpoloogia tabel'!$C$1:$T$1,0),FALSE)</f>
        <v>0.7</v>
      </c>
      <c r="BE379" s="232">
        <f>VLOOKUP(BE$4,'Tüpoloogia tabel'!$C$1:$T$51,MATCH($A379,'Tüpoloogia tabel'!$C$1:$T$1,0),FALSE)</f>
        <v>0.2</v>
      </c>
      <c r="BF379" s="16">
        <f>VLOOKUP(BF$4,'Tüpoloogia tabel'!$C$1:$T$51,MATCH($A379,'Tüpoloogia tabel'!$C$1:$T$1,0),FALSE)</f>
        <v>1.8</v>
      </c>
      <c r="BG379" s="16">
        <f>VLOOKUP(BG$4,'Tüpoloogia tabel'!$C$1:$T$51,MATCH($A379,'Tüpoloogia tabel'!$C$1:$T$1,0),FALSE)</f>
        <v>2.2000000000000002</v>
      </c>
      <c r="BH379" s="16">
        <f>VLOOKUP(BH$4,'Tüpoloogia tabel'!$C$1:$T$51,MATCH($A379,'Tüpoloogia tabel'!$C$1:$T$1,0),FALSE)</f>
        <v>1.46</v>
      </c>
      <c r="BI379" s="16">
        <f>VLOOKUP(BI$4,'Tüpoloogia tabel'!$C$1:$T$51,MATCH($A379,'Tüpoloogia tabel'!$C$1:$T$1,0),FALSE)</f>
        <v>1.5793333333333333</v>
      </c>
      <c r="BJ379" s="16">
        <f>VLOOKUP(BJ$4,'Tüpoloogia tabel'!$C$1:$T$51,MATCH($A379,'Tüpoloogia tabel'!$C$1:$T$1,0),FALSE)</f>
        <v>0.8</v>
      </c>
      <c r="BK379" s="16">
        <f>VLOOKUP(BK$4,'Tüpoloogia tabel'!$C$1:$T$51,MATCH($A379,'Tüpoloogia tabel'!$C$1:$T$1,0),FALSE)</f>
        <v>2.0649999999999999</v>
      </c>
      <c r="BL379" s="216">
        <f t="shared" si="445"/>
        <v>1109.9294496253488</v>
      </c>
      <c r="BM379" s="1">
        <v>4</v>
      </c>
      <c r="BN379" s="1">
        <v>0</v>
      </c>
      <c r="BO379" s="1">
        <f t="shared" si="483"/>
        <v>25.6</v>
      </c>
      <c r="BP379" s="217">
        <f t="shared" si="484"/>
        <v>50.228571428571428</v>
      </c>
      <c r="BQ379" s="217">
        <f t="shared" ref="BQ379:BS379" si="525">BP379</f>
        <v>50.228571428571428</v>
      </c>
      <c r="BR379" s="217">
        <f t="shared" si="525"/>
        <v>50.228571428571428</v>
      </c>
      <c r="BS379" s="217">
        <f t="shared" si="525"/>
        <v>50.228571428571428</v>
      </c>
      <c r="BT379" s="217">
        <f t="shared" si="486"/>
        <v>50.228571428571428</v>
      </c>
      <c r="BU379" s="217">
        <f t="shared" si="487"/>
        <v>106.74285714285713</v>
      </c>
      <c r="BV379" s="217">
        <f t="shared" si="488"/>
        <v>111.40066660642348</v>
      </c>
      <c r="BW379" s="217">
        <f t="shared" si="447"/>
        <v>106.43542283184073</v>
      </c>
      <c r="BX379" s="216">
        <f t="shared" si="489"/>
        <v>5.9272270723104065E-2</v>
      </c>
      <c r="BY379" s="216">
        <f t="shared" si="524"/>
        <v>71.482358492063511</v>
      </c>
      <c r="BZ379" s="216">
        <f t="shared" si="518"/>
        <v>1287.8472309492531</v>
      </c>
      <c r="CA379" s="216">
        <f t="shared" si="510"/>
        <v>1181.4118081174122</v>
      </c>
      <c r="CB379" s="218">
        <f t="shared" si="490"/>
        <v>3.1114153278527237</v>
      </c>
    </row>
    <row r="380" spans="1:80" x14ac:dyDescent="0.25">
      <c r="A380" s="248" t="s">
        <v>484</v>
      </c>
      <c r="B380" s="231" t="s">
        <v>908</v>
      </c>
      <c r="C380" s="231" t="s">
        <v>464</v>
      </c>
      <c r="D380" s="249">
        <v>1</v>
      </c>
      <c r="E380" s="249">
        <v>3</v>
      </c>
      <c r="F380" s="250"/>
      <c r="G380" s="15">
        <f>(VLOOKUP(G$4,'Tüpoloogia tabel'!$C$1:$T$51,MATCH($A380,'Tüpoloogia tabel'!$C$1:$T$1,0),FALSE))*D380</f>
        <v>269.43809523809523</v>
      </c>
      <c r="H380" s="15">
        <f>(VLOOKUP(H$4,'Tüpoloogia tabel'!$C$1:$T$51,MATCH($A380,'Tüpoloogia tabel'!$C$1:$T$1,0),FALSE))*D380*E380</f>
        <v>11.625</v>
      </c>
      <c r="I380" s="15">
        <f>(VLOOKUP(I$4,'Tüpoloogia tabel'!$C$1:$T$51,MATCH($A380,'Tüpoloogia tabel'!$C$1:$T$1,0),FALSE))*D380*E380</f>
        <v>23.517857142857139</v>
      </c>
      <c r="J380" s="15">
        <f>(VLOOKUP(J$4,'Tüpoloogia tabel'!$C$1:$T$51,MATCH($A380,'Tüpoloogia tabel'!$C$1:$T$1,0),FALSE))*D380*E380</f>
        <v>684.45535714285711</v>
      </c>
      <c r="K380" s="15">
        <f>(VLOOKUP(K$4,'Tüpoloogia tabel'!$C$1:$T$51,MATCH($A380,'Tüpoloogia tabel'!$C$1:$T$1,0),FALSE))*D380*E380</f>
        <v>569.55357142857144</v>
      </c>
      <c r="L380" s="244">
        <f>VLOOKUP(L$4,'Tüpoloogia tabel'!$C$1:$T$51,MATCH($A380,'Tüpoloogia tabel'!$C$1:$T$1,0),FALSE)</f>
        <v>100</v>
      </c>
      <c r="M380" s="228">
        <f>VLOOKUP(M$4,'Tüpoloogia tabel'!$C$1:$T$51,MATCH($A380,'Tüpoloogia tabel'!$C$1:$T$1,0),FALSE)</f>
        <v>50</v>
      </c>
      <c r="N380" s="228">
        <f>VLOOKUP(N$4,'Tüpoloogia tabel'!$C$1:$T$51,MATCH($A380,'Tüpoloogia tabel'!$C$1:$T$1,0),FALSE)</f>
        <v>100</v>
      </c>
      <c r="O380" s="245">
        <f>VLOOKUP(O$4,'Tüpoloogia tabel'!$C$1:$T$51,MATCH($A380,'Tüpoloogia tabel'!$C$1:$T$1,0),FALSE)</f>
        <v>0.19998653178308495</v>
      </c>
      <c r="P380" s="228">
        <f>VLOOKUP(P$4,'Tüpoloogia tabel'!$C$1:$T$51,MATCH($A380,'Tüpoloogia tabel'!$C$1:$T$1,0),FALSE)</f>
        <v>100</v>
      </c>
      <c r="Q380" s="335">
        <f t="shared" si="477"/>
        <v>920.26285714285734</v>
      </c>
      <c r="R380" s="336">
        <f t="shared" si="508"/>
        <v>732.2626800140647</v>
      </c>
      <c r="S380" s="14">
        <f t="shared" si="478"/>
        <v>269.43809523809523</v>
      </c>
      <c r="T380" s="336">
        <f t="shared" si="479"/>
        <v>269.43809523809523</v>
      </c>
      <c r="U380" s="4">
        <f t="shared" si="480"/>
        <v>3.9600000000000004</v>
      </c>
      <c r="V380" s="337">
        <f t="shared" si="481"/>
        <v>184.04017712879261</v>
      </c>
      <c r="W380" s="338">
        <f t="shared" si="444"/>
        <v>3.785953371523243</v>
      </c>
      <c r="X380" s="228">
        <f>VLOOKUP(X$4,'Tüpoloogia tabel'!$C$1:$T$51,MATCH($A380,'Tüpoloogia tabel'!$C$1:$T$1,0),FALSE)</f>
        <v>282.5</v>
      </c>
      <c r="Y380" s="228">
        <f>VLOOKUP(Y$4,'Tüpoloogia tabel'!$C$1:$T$51,MATCH($A380,'Tüpoloogia tabel'!$C$1:$T$1,0),FALSE)</f>
        <v>182.5</v>
      </c>
      <c r="Z380" s="229">
        <f>VLOOKUP(Z$4,'Tüpoloogia tabel'!$C$1:$T$51,MATCH($A380,'Tüpoloogia tabel'!$C$1:$T$1,0),FALSE)</f>
        <v>65.5</v>
      </c>
      <c r="AA380" s="235"/>
      <c r="AB380" s="235"/>
      <c r="AC380" s="15">
        <f>VLOOKUP(AC$4,'Tüpoloogia tabel'!$C$1:$T$51,MATCH($A380,'Tüpoloogia tabel'!$C$1:$T$1,0),FALSE)</f>
        <v>4.5125000000000002</v>
      </c>
      <c r="AD380" s="15">
        <f>VLOOKUP(AD$4,'Tüpoloogia tabel'!$C$1:$T$51,MATCH($A380,'Tüpoloogia tabel'!$C$1:$T$1,0),FALSE)</f>
        <v>3.2</v>
      </c>
      <c r="AE380" s="15">
        <f>VLOOKUP(AE$4,'Tüpoloogia tabel'!$C$1:$T$51,MATCH($A380,'Tüpoloogia tabel'!$C$1:$T$1,0),FALSE)</f>
        <v>2.2999999999999998</v>
      </c>
      <c r="AF380" s="15">
        <f>VLOOKUP(AF$4,'Tüpoloogia tabel'!$C$1:$T$51,MATCH($A380,'Tüpoloogia tabel'!$C$1:$T$1,0),FALSE)</f>
        <v>10.199999999999999</v>
      </c>
      <c r="AG380" s="15">
        <f>VLOOKUP(AG$4,'Tüpoloogia tabel'!$C$1:$T$51,MATCH($A380,'Tüpoloogia tabel'!$C$1:$T$1,0),FALSE)</f>
        <v>14.914285714285715</v>
      </c>
      <c r="AH380" s="15">
        <f>(VLOOKUP(AH$4,'Tüpoloogia tabel'!$C$1:$T$51,MATCH($A380,'Tüpoloogia tabel'!$C$1:$T$1,0),FALSE))*E380</f>
        <v>9.6000000000000014</v>
      </c>
      <c r="AI380" s="15">
        <f>(VLOOKUP(AI$4,'Tüpoloogia tabel'!$C$1:$T$51,MATCH($A380,'Tüpoloogia tabel'!$C$1:$T$1,0),FALSE))*D380*E380</f>
        <v>2586.6057142857144</v>
      </c>
      <c r="AJ380" s="15">
        <f t="shared" si="482"/>
        <v>50.228571428571428</v>
      </c>
      <c r="AK380" s="15">
        <f>VLOOKUP(AK$4,'Tüpoloogia tabel'!$C$1:$T$51,MATCH($A380,'Tüpoloogia tabel'!$C$1:$T$1,0),FALSE)</f>
        <v>1.49</v>
      </c>
      <c r="AL380" s="15">
        <f>VLOOKUP(AL$4,'Tüpoloogia tabel'!$C$1:$T$51,MATCH($A380,'Tüpoloogia tabel'!$C$1:$T$1,0),FALSE)</f>
        <v>1.1000000000000001</v>
      </c>
      <c r="AM380" s="15">
        <f>VLOOKUP(AM$4,'Tüpoloogia tabel'!$C$1:$T$51,MATCH($A380,'Tüpoloogia tabel'!$C$1:$T$1,0),FALSE)</f>
        <v>0.7</v>
      </c>
      <c r="AN380" s="15">
        <f>VLOOKUP(AN$4,'Tüpoloogia tabel'!$C$1:$T$51,MATCH($A380,'Tüpoloogia tabel'!$C$1:$T$1,0),FALSE)</f>
        <v>0.7</v>
      </c>
      <c r="AO380" s="15">
        <f>VLOOKUP(AO$4,'Tüpoloogia tabel'!$C$1:$T$51,MATCH($A380,'Tüpoloogia tabel'!$C$1:$T$1,0),FALSE)</f>
        <v>2.06</v>
      </c>
      <c r="AP380" s="15">
        <f>VLOOKUP(AP$4,'Tüpoloogia tabel'!$C$1:$T$51,MATCH($A380,'Tüpoloogia tabel'!$C$1:$T$1,0),FALSE)</f>
        <v>2</v>
      </c>
      <c r="AQ380" s="15">
        <f>VLOOKUP(AQ$4,'Tüpoloogia tabel'!$C$1:$T$51,MATCH($A380,'Tüpoloogia tabel'!$C$1:$T$1,0),FALSE)</f>
        <v>2.9</v>
      </c>
      <c r="AR380" s="232">
        <f>VLOOKUP(AR$4,'Tüpoloogia tabel'!$C$1:$T$51,MATCH($A375,'Tüpoloogia tabel'!$C$1:$T$1,0),FALSE)</f>
        <v>0.26</v>
      </c>
      <c r="AS380" s="16">
        <f>VLOOKUP(AS$4,'Tüpoloogia tabel'!$C$1:$T$51,MATCH($A380,'Tüpoloogia tabel'!$C$1:$T$1,0),FALSE)</f>
        <v>0.49000000000000005</v>
      </c>
      <c r="AT380" s="16">
        <f>VLOOKUP(AT$4,'Tüpoloogia tabel'!$C$1:$T$51,MATCH($A380,'Tüpoloogia tabel'!$C$1:$T$1,0),FALSE)</f>
        <v>0.40500000000000008</v>
      </c>
      <c r="AU380" s="16">
        <f>VLOOKUP(AU$4,'Tüpoloogia tabel'!$C$1:$T$51,MATCH($A380,'Tüpoloogia tabel'!$C$1:$T$1,0),FALSE)</f>
        <v>0.15</v>
      </c>
      <c r="AV380" s="273">
        <f>VLOOKUP(AV$4,'Tüpoloogia tabel'!$C$1:$T$51,MATCH($A380,'Tüpoloogia tabel'!$C$1:$T$1,0),FALSE)</f>
        <v>0.02</v>
      </c>
      <c r="AW380" s="16">
        <f>VLOOKUP(AW$4,'Tüpoloogia tabel'!$C$1:$T$51,MATCH($A380,'Tüpoloogia tabel'!$C$1:$T$1,0),FALSE)</f>
        <v>0.01</v>
      </c>
      <c r="AX380" s="16">
        <f>VLOOKUP(AX$4,'Tüpoloogia tabel'!$C$1:$T$51,MATCH($A380,'Tüpoloogia tabel'!$C$1:$T$1,0),FALSE)</f>
        <v>0</v>
      </c>
      <c r="AY380" s="16">
        <f>VLOOKUP(AY$4,'Tüpoloogia tabel'!$C$1:$T$51,MATCH($A380,'Tüpoloogia tabel'!$C$1:$T$1,0),FALSE)</f>
        <v>0.42</v>
      </c>
      <c r="AZ380" s="16">
        <f>VLOOKUP(AZ$4,'Tüpoloogia tabel'!$C$1:$T$51,MATCH($A380,'Tüpoloogia tabel'!$C$1:$T$1,0),FALSE)</f>
        <v>3.7</v>
      </c>
      <c r="BA380" s="232">
        <f>VLOOKUP(BA$4,'Tüpoloogia tabel'!$C$1:$T$51,MATCH($A380,'Tüpoloogia tabel'!$C$1:$T$1,0),FALSE)</f>
        <v>0.51</v>
      </c>
      <c r="BB380" s="232">
        <f>VLOOKUP(BB$4,'Tüpoloogia tabel'!$C$1:$T$51,MATCH($A380,'Tüpoloogia tabel'!$C$1:$T$1,0),FALSE)</f>
        <v>0.2</v>
      </c>
      <c r="BC380" s="232">
        <f>VLOOKUP(BC$4,'Tüpoloogia tabel'!$C$1:$T$51,MATCH($A380,'Tüpoloogia tabel'!$C$1:$T$1,0),FALSE)</f>
        <v>0.35</v>
      </c>
      <c r="BD380" s="232">
        <f>VLOOKUP(BD$4,'Tüpoloogia tabel'!$C$1:$T$51,MATCH($A380,'Tüpoloogia tabel'!$C$1:$T$1,0),FALSE)</f>
        <v>0.7</v>
      </c>
      <c r="BE380" s="232">
        <f>VLOOKUP(BE$4,'Tüpoloogia tabel'!$C$1:$T$51,MATCH($A380,'Tüpoloogia tabel'!$C$1:$T$1,0),FALSE)</f>
        <v>0.2</v>
      </c>
      <c r="BF380" s="16">
        <f>VLOOKUP(BF$4,'Tüpoloogia tabel'!$C$1:$T$51,MATCH($A380,'Tüpoloogia tabel'!$C$1:$T$1,0),FALSE)</f>
        <v>1.8</v>
      </c>
      <c r="BG380" s="16">
        <f>VLOOKUP(BG$4,'Tüpoloogia tabel'!$C$1:$T$51,MATCH($A380,'Tüpoloogia tabel'!$C$1:$T$1,0),FALSE)</f>
        <v>2.2000000000000002</v>
      </c>
      <c r="BH380" s="16">
        <f>VLOOKUP(BH$4,'Tüpoloogia tabel'!$C$1:$T$51,MATCH($A380,'Tüpoloogia tabel'!$C$1:$T$1,0),FALSE)</f>
        <v>1.46</v>
      </c>
      <c r="BI380" s="16">
        <f>VLOOKUP(BI$4,'Tüpoloogia tabel'!$C$1:$T$51,MATCH($A380,'Tüpoloogia tabel'!$C$1:$T$1,0),FALSE)</f>
        <v>1.5793333333333333</v>
      </c>
      <c r="BJ380" s="16">
        <f>VLOOKUP(BJ$4,'Tüpoloogia tabel'!$C$1:$T$51,MATCH($A380,'Tüpoloogia tabel'!$C$1:$T$1,0),FALSE)</f>
        <v>0.8</v>
      </c>
      <c r="BK380" s="16">
        <f>VLOOKUP(BK$4,'Tüpoloogia tabel'!$C$1:$T$51,MATCH($A380,'Tüpoloogia tabel'!$C$1:$T$1,0),FALSE)</f>
        <v>2.0649999999999999</v>
      </c>
      <c r="BL380" s="216">
        <f t="shared" si="445"/>
        <v>1843.4766144011255</v>
      </c>
      <c r="BM380" s="1">
        <v>4</v>
      </c>
      <c r="BN380" s="1">
        <v>0</v>
      </c>
      <c r="BO380" s="1">
        <f t="shared" si="483"/>
        <v>38.400000000000006</v>
      </c>
      <c r="BP380" s="217">
        <f t="shared" si="484"/>
        <v>50.228571428571428</v>
      </c>
      <c r="BQ380" s="217">
        <f t="shared" ref="BQ380:BS380" si="526">BP380</f>
        <v>50.228571428571428</v>
      </c>
      <c r="BR380" s="217">
        <f t="shared" si="526"/>
        <v>50.228571428571428</v>
      </c>
      <c r="BS380" s="217">
        <f t="shared" si="526"/>
        <v>50.228571428571428</v>
      </c>
      <c r="BT380" s="217">
        <f t="shared" si="486"/>
        <v>100.45714285714286</v>
      </c>
      <c r="BU380" s="217">
        <f t="shared" si="487"/>
        <v>235.37142857142854</v>
      </c>
      <c r="BV380" s="217">
        <f t="shared" si="488"/>
        <v>242.58520950697812</v>
      </c>
      <c r="BW380" s="217">
        <f t="shared" si="447"/>
        <v>165.36321656435939</v>
      </c>
      <c r="BX380" s="216">
        <f t="shared" si="489"/>
        <v>0.12227482010582012</v>
      </c>
      <c r="BY380" s="216">
        <f t="shared" si="524"/>
        <v>147.46343304761908</v>
      </c>
      <c r="BZ380" s="216">
        <f t="shared" si="518"/>
        <v>2156.3032640131041</v>
      </c>
      <c r="CA380" s="216">
        <f t="shared" si="510"/>
        <v>1990.9400474487445</v>
      </c>
      <c r="CB380" s="218">
        <f t="shared" si="490"/>
        <v>3.4956150699836868</v>
      </c>
    </row>
    <row r="381" spans="1:80" x14ac:dyDescent="0.25">
      <c r="A381" s="248" t="s">
        <v>484</v>
      </c>
      <c r="B381" s="231" t="s">
        <v>909</v>
      </c>
      <c r="C381" s="231" t="s">
        <v>464</v>
      </c>
      <c r="D381" s="249">
        <v>1</v>
      </c>
      <c r="E381" s="249">
        <v>4</v>
      </c>
      <c r="F381" s="250"/>
      <c r="G381" s="15">
        <f>(VLOOKUP(G$4,'Tüpoloogia tabel'!$C$1:$T$51,MATCH($A381,'Tüpoloogia tabel'!$C$1:$T$1,0),FALSE))*D381</f>
        <v>269.43809523809523</v>
      </c>
      <c r="H381" s="15">
        <f>(VLOOKUP(H$4,'Tüpoloogia tabel'!$C$1:$T$51,MATCH($A381,'Tüpoloogia tabel'!$C$1:$T$1,0),FALSE))*D381*E381</f>
        <v>15.5</v>
      </c>
      <c r="I381" s="15">
        <f>(VLOOKUP(I$4,'Tüpoloogia tabel'!$C$1:$T$51,MATCH($A381,'Tüpoloogia tabel'!$C$1:$T$1,0),FALSE))*D381*E381</f>
        <v>31.357142857142854</v>
      </c>
      <c r="J381" s="15">
        <f>(VLOOKUP(J$4,'Tüpoloogia tabel'!$C$1:$T$51,MATCH($A381,'Tüpoloogia tabel'!$C$1:$T$1,0),FALSE))*D381*E381</f>
        <v>912.60714285714289</v>
      </c>
      <c r="K381" s="15">
        <f>(VLOOKUP(K$4,'Tüpoloogia tabel'!$C$1:$T$51,MATCH($A381,'Tüpoloogia tabel'!$C$1:$T$1,0),FALSE))*D381*E381</f>
        <v>759.40476190476193</v>
      </c>
      <c r="L381" s="244">
        <f>VLOOKUP(L$4,'Tüpoloogia tabel'!$C$1:$T$51,MATCH($A381,'Tüpoloogia tabel'!$C$1:$T$1,0),FALSE)</f>
        <v>100</v>
      </c>
      <c r="M381" s="228">
        <f>VLOOKUP(M$4,'Tüpoloogia tabel'!$C$1:$T$51,MATCH($A381,'Tüpoloogia tabel'!$C$1:$T$1,0),FALSE)</f>
        <v>50</v>
      </c>
      <c r="N381" s="228">
        <f>VLOOKUP(N$4,'Tüpoloogia tabel'!$C$1:$T$51,MATCH($A381,'Tüpoloogia tabel'!$C$1:$T$1,0),FALSE)</f>
        <v>100</v>
      </c>
      <c r="O381" s="245">
        <f>VLOOKUP(O$4,'Tüpoloogia tabel'!$C$1:$T$51,MATCH($A381,'Tüpoloogia tabel'!$C$1:$T$1,0),FALSE)</f>
        <v>0.19998653178308495</v>
      </c>
      <c r="P381" s="228">
        <f>VLOOKUP(P$4,'Tüpoloogia tabel'!$C$1:$T$51,MATCH($A381,'Tüpoloogia tabel'!$C$1:$T$1,0),FALSE)</f>
        <v>100</v>
      </c>
      <c r="Q381" s="335">
        <f t="shared" si="477"/>
        <v>1608.8228571428572</v>
      </c>
      <c r="R381" s="336">
        <f t="shared" si="508"/>
        <v>1283.1199536895035</v>
      </c>
      <c r="S381" s="14">
        <f t="shared" si="478"/>
        <v>269.43809523809523</v>
      </c>
      <c r="T381" s="336">
        <f t="shared" si="479"/>
        <v>269.43809523809523</v>
      </c>
      <c r="U381" s="4">
        <f t="shared" si="480"/>
        <v>3.9600000000000004</v>
      </c>
      <c r="V381" s="337">
        <f t="shared" si="481"/>
        <v>321.74290345335356</v>
      </c>
      <c r="W381" s="338">
        <f t="shared" si="444"/>
        <v>4.3937725936269114</v>
      </c>
      <c r="X381" s="228">
        <f>VLOOKUP(X$4,'Tüpoloogia tabel'!$C$1:$T$51,MATCH($A381,'Tüpoloogia tabel'!$C$1:$T$1,0),FALSE)</f>
        <v>282.5</v>
      </c>
      <c r="Y381" s="228">
        <f>VLOOKUP(Y$4,'Tüpoloogia tabel'!$C$1:$T$51,MATCH($A381,'Tüpoloogia tabel'!$C$1:$T$1,0),FALSE)</f>
        <v>182.5</v>
      </c>
      <c r="Z381" s="229">
        <f>VLOOKUP(Z$4,'Tüpoloogia tabel'!$C$1:$T$51,MATCH($A381,'Tüpoloogia tabel'!$C$1:$T$1,0),FALSE)</f>
        <v>65.5</v>
      </c>
      <c r="AA381" s="235"/>
      <c r="AB381" s="235"/>
      <c r="AC381" s="15">
        <f>VLOOKUP(AC$4,'Tüpoloogia tabel'!$C$1:$T$51,MATCH($A381,'Tüpoloogia tabel'!$C$1:$T$1,0),FALSE)</f>
        <v>4.5125000000000002</v>
      </c>
      <c r="AD381" s="15">
        <f>VLOOKUP(AD$4,'Tüpoloogia tabel'!$C$1:$T$51,MATCH($A381,'Tüpoloogia tabel'!$C$1:$T$1,0),FALSE)</f>
        <v>3.2</v>
      </c>
      <c r="AE381" s="15">
        <f>VLOOKUP(AE$4,'Tüpoloogia tabel'!$C$1:$T$51,MATCH($A381,'Tüpoloogia tabel'!$C$1:$T$1,0),FALSE)</f>
        <v>2.2999999999999998</v>
      </c>
      <c r="AF381" s="15">
        <f>VLOOKUP(AF$4,'Tüpoloogia tabel'!$C$1:$T$51,MATCH($A381,'Tüpoloogia tabel'!$C$1:$T$1,0),FALSE)</f>
        <v>10.199999999999999</v>
      </c>
      <c r="AG381" s="15">
        <f>VLOOKUP(AG$4,'Tüpoloogia tabel'!$C$1:$T$51,MATCH($A381,'Tüpoloogia tabel'!$C$1:$T$1,0),FALSE)</f>
        <v>14.914285714285715</v>
      </c>
      <c r="AH381" s="15">
        <f>(VLOOKUP(AH$4,'Tüpoloogia tabel'!$C$1:$T$51,MATCH($A381,'Tüpoloogia tabel'!$C$1:$T$1,0),FALSE))*E381</f>
        <v>12.8</v>
      </c>
      <c r="AI381" s="15">
        <f>(VLOOKUP(AI$4,'Tüpoloogia tabel'!$C$1:$T$51,MATCH($A381,'Tüpoloogia tabel'!$C$1:$T$1,0),FALSE))*D381*E381</f>
        <v>3448.807619047619</v>
      </c>
      <c r="AJ381" s="15">
        <f t="shared" si="482"/>
        <v>50.228571428571428</v>
      </c>
      <c r="AK381" s="15">
        <f>VLOOKUP(AK$4,'Tüpoloogia tabel'!$C$1:$T$51,MATCH($A381,'Tüpoloogia tabel'!$C$1:$T$1,0),FALSE)</f>
        <v>1.49</v>
      </c>
      <c r="AL381" s="15">
        <f>VLOOKUP(AL$4,'Tüpoloogia tabel'!$C$1:$T$51,MATCH($A381,'Tüpoloogia tabel'!$C$1:$T$1,0),FALSE)</f>
        <v>1.1000000000000001</v>
      </c>
      <c r="AM381" s="15">
        <f>VLOOKUP(AM$4,'Tüpoloogia tabel'!$C$1:$T$51,MATCH($A381,'Tüpoloogia tabel'!$C$1:$T$1,0),FALSE)</f>
        <v>0.7</v>
      </c>
      <c r="AN381" s="15">
        <f>VLOOKUP(AN$4,'Tüpoloogia tabel'!$C$1:$T$51,MATCH($A381,'Tüpoloogia tabel'!$C$1:$T$1,0),FALSE)</f>
        <v>0.7</v>
      </c>
      <c r="AO381" s="15">
        <f>VLOOKUP(AO$4,'Tüpoloogia tabel'!$C$1:$T$51,MATCH($A381,'Tüpoloogia tabel'!$C$1:$T$1,0),FALSE)</f>
        <v>2.06</v>
      </c>
      <c r="AP381" s="15">
        <f>VLOOKUP(AP$4,'Tüpoloogia tabel'!$C$1:$T$51,MATCH($A381,'Tüpoloogia tabel'!$C$1:$T$1,0),FALSE)</f>
        <v>2</v>
      </c>
      <c r="AQ381" s="15">
        <f>VLOOKUP(AQ$4,'Tüpoloogia tabel'!$C$1:$T$51,MATCH($A381,'Tüpoloogia tabel'!$C$1:$T$1,0),FALSE)</f>
        <v>2.9</v>
      </c>
      <c r="AR381" s="232">
        <f>VLOOKUP(AR$4,'Tüpoloogia tabel'!$C$1:$T$51,MATCH($A376,'Tüpoloogia tabel'!$C$1:$T$1,0),FALSE)</f>
        <v>0.26</v>
      </c>
      <c r="AS381" s="16">
        <f>VLOOKUP(AS$4,'Tüpoloogia tabel'!$C$1:$T$51,MATCH($A381,'Tüpoloogia tabel'!$C$1:$T$1,0),FALSE)</f>
        <v>0.49000000000000005</v>
      </c>
      <c r="AT381" s="16">
        <f>VLOOKUP(AT$4,'Tüpoloogia tabel'!$C$1:$T$51,MATCH($A381,'Tüpoloogia tabel'!$C$1:$T$1,0),FALSE)</f>
        <v>0.40500000000000008</v>
      </c>
      <c r="AU381" s="16">
        <f>VLOOKUP(AU$4,'Tüpoloogia tabel'!$C$1:$T$51,MATCH($A381,'Tüpoloogia tabel'!$C$1:$T$1,0),FALSE)</f>
        <v>0.15</v>
      </c>
      <c r="AV381" s="273">
        <f>VLOOKUP(AV$4,'Tüpoloogia tabel'!$C$1:$T$51,MATCH($A381,'Tüpoloogia tabel'!$C$1:$T$1,0),FALSE)</f>
        <v>0.02</v>
      </c>
      <c r="AW381" s="16">
        <f>VLOOKUP(AW$4,'Tüpoloogia tabel'!$C$1:$T$51,MATCH($A381,'Tüpoloogia tabel'!$C$1:$T$1,0),FALSE)</f>
        <v>0.01</v>
      </c>
      <c r="AX381" s="16">
        <f>VLOOKUP(AX$4,'Tüpoloogia tabel'!$C$1:$T$51,MATCH($A381,'Tüpoloogia tabel'!$C$1:$T$1,0),FALSE)</f>
        <v>0</v>
      </c>
      <c r="AY381" s="16">
        <f>VLOOKUP(AY$4,'Tüpoloogia tabel'!$C$1:$T$51,MATCH($A381,'Tüpoloogia tabel'!$C$1:$T$1,0),FALSE)</f>
        <v>0.42</v>
      </c>
      <c r="AZ381" s="16">
        <f>VLOOKUP(AZ$4,'Tüpoloogia tabel'!$C$1:$T$51,MATCH($A381,'Tüpoloogia tabel'!$C$1:$T$1,0),FALSE)</f>
        <v>3.7</v>
      </c>
      <c r="BA381" s="232">
        <f>VLOOKUP(BA$4,'Tüpoloogia tabel'!$C$1:$T$51,MATCH($A381,'Tüpoloogia tabel'!$C$1:$T$1,0),FALSE)</f>
        <v>0.51</v>
      </c>
      <c r="BB381" s="232">
        <f>VLOOKUP(BB$4,'Tüpoloogia tabel'!$C$1:$T$51,MATCH($A381,'Tüpoloogia tabel'!$C$1:$T$1,0),FALSE)</f>
        <v>0.2</v>
      </c>
      <c r="BC381" s="232">
        <f>VLOOKUP(BC$4,'Tüpoloogia tabel'!$C$1:$T$51,MATCH($A381,'Tüpoloogia tabel'!$C$1:$T$1,0),FALSE)</f>
        <v>0.35</v>
      </c>
      <c r="BD381" s="232">
        <f>VLOOKUP(BD$4,'Tüpoloogia tabel'!$C$1:$T$51,MATCH($A381,'Tüpoloogia tabel'!$C$1:$T$1,0),FALSE)</f>
        <v>0.7</v>
      </c>
      <c r="BE381" s="232">
        <f>VLOOKUP(BE$4,'Tüpoloogia tabel'!$C$1:$T$51,MATCH($A381,'Tüpoloogia tabel'!$C$1:$T$1,0),FALSE)</f>
        <v>0.2</v>
      </c>
      <c r="BF381" s="16">
        <f>VLOOKUP(BF$4,'Tüpoloogia tabel'!$C$1:$T$51,MATCH($A381,'Tüpoloogia tabel'!$C$1:$T$1,0),FALSE)</f>
        <v>1.8</v>
      </c>
      <c r="BG381" s="16">
        <f>VLOOKUP(BG$4,'Tüpoloogia tabel'!$C$1:$T$51,MATCH($A381,'Tüpoloogia tabel'!$C$1:$T$1,0),FALSE)</f>
        <v>2.2000000000000002</v>
      </c>
      <c r="BH381" s="16">
        <f>VLOOKUP(BH$4,'Tüpoloogia tabel'!$C$1:$T$51,MATCH($A381,'Tüpoloogia tabel'!$C$1:$T$1,0),FALSE)</f>
        <v>1.46</v>
      </c>
      <c r="BI381" s="16">
        <f>VLOOKUP(BI$4,'Tüpoloogia tabel'!$C$1:$T$51,MATCH($A381,'Tüpoloogia tabel'!$C$1:$T$1,0),FALSE)</f>
        <v>1.5793333333333333</v>
      </c>
      <c r="BJ381" s="16">
        <f>VLOOKUP(BJ$4,'Tüpoloogia tabel'!$C$1:$T$51,MATCH($A381,'Tüpoloogia tabel'!$C$1:$T$1,0),FALSE)</f>
        <v>0.8</v>
      </c>
      <c r="BK381" s="16">
        <f>VLOOKUP(BK$4,'Tüpoloogia tabel'!$C$1:$T$51,MATCH($A381,'Tüpoloogia tabel'!$C$1:$T$1,0),FALSE)</f>
        <v>2.0649999999999999</v>
      </c>
      <c r="BL381" s="216">
        <f t="shared" si="445"/>
        <v>2858.4147962951602</v>
      </c>
      <c r="BM381" s="1">
        <v>4</v>
      </c>
      <c r="BN381" s="1">
        <v>0</v>
      </c>
      <c r="BO381" s="1">
        <f t="shared" si="483"/>
        <v>51.2</v>
      </c>
      <c r="BP381" s="217">
        <f t="shared" si="484"/>
        <v>50.228571428571428</v>
      </c>
      <c r="BQ381" s="217">
        <f t="shared" ref="BQ381:BS381" si="527">BP381</f>
        <v>50.228571428571428</v>
      </c>
      <c r="BR381" s="217">
        <f t="shared" si="527"/>
        <v>50.228571428571428</v>
      </c>
      <c r="BS381" s="217">
        <f t="shared" si="527"/>
        <v>50.228571428571428</v>
      </c>
      <c r="BT381" s="217">
        <f t="shared" si="486"/>
        <v>150.68571428571428</v>
      </c>
      <c r="BU381" s="217">
        <f t="shared" si="487"/>
        <v>414.17142857142858</v>
      </c>
      <c r="BV381" s="217">
        <f t="shared" si="488"/>
        <v>424.09255880576137</v>
      </c>
      <c r="BW381" s="217">
        <f t="shared" si="447"/>
        <v>245.42658898413407</v>
      </c>
      <c r="BX381" s="216">
        <f t="shared" si="489"/>
        <v>0.19304348677248678</v>
      </c>
      <c r="BY381" s="216">
        <f t="shared" si="524"/>
        <v>232.81044504761906</v>
      </c>
      <c r="BZ381" s="216">
        <f t="shared" si="518"/>
        <v>3336.6518303269131</v>
      </c>
      <c r="CA381" s="216">
        <f t="shared" si="510"/>
        <v>3091.2252413427791</v>
      </c>
      <c r="CB381" s="218">
        <f t="shared" si="490"/>
        <v>4.0705897518857723</v>
      </c>
    </row>
    <row r="382" spans="1:80" x14ac:dyDescent="0.25">
      <c r="A382" s="248" t="s">
        <v>484</v>
      </c>
      <c r="B382" s="231" t="s">
        <v>910</v>
      </c>
      <c r="C382" s="231" t="s">
        <v>464</v>
      </c>
      <c r="D382" s="249">
        <v>1</v>
      </c>
      <c r="E382" s="249">
        <v>5</v>
      </c>
      <c r="F382" s="250"/>
      <c r="G382" s="15">
        <f>(VLOOKUP(G$4,'Tüpoloogia tabel'!$C$1:$T$51,MATCH($A382,'Tüpoloogia tabel'!$C$1:$T$1,0),FALSE))*D382</f>
        <v>269.43809523809523</v>
      </c>
      <c r="H382" s="15">
        <f>(VLOOKUP(H$4,'Tüpoloogia tabel'!$C$1:$T$51,MATCH($A382,'Tüpoloogia tabel'!$C$1:$T$1,0),FALSE))*D382*E382</f>
        <v>19.375</v>
      </c>
      <c r="I382" s="15">
        <f>(VLOOKUP(I$4,'Tüpoloogia tabel'!$C$1:$T$51,MATCH($A382,'Tüpoloogia tabel'!$C$1:$T$1,0),FALSE))*D382*E382</f>
        <v>39.196428571428569</v>
      </c>
      <c r="J382" s="15">
        <f>(VLOOKUP(J$4,'Tüpoloogia tabel'!$C$1:$T$51,MATCH($A382,'Tüpoloogia tabel'!$C$1:$T$1,0),FALSE))*D382*E382</f>
        <v>1140.7589285714287</v>
      </c>
      <c r="K382" s="15">
        <f>(VLOOKUP(K$4,'Tüpoloogia tabel'!$C$1:$T$51,MATCH($A382,'Tüpoloogia tabel'!$C$1:$T$1,0),FALSE))*D382*E382</f>
        <v>949.25595238095241</v>
      </c>
      <c r="L382" s="244">
        <f>VLOOKUP(L$4,'Tüpoloogia tabel'!$C$1:$T$51,MATCH($A382,'Tüpoloogia tabel'!$C$1:$T$1,0),FALSE)</f>
        <v>100</v>
      </c>
      <c r="M382" s="228">
        <f>VLOOKUP(M$4,'Tüpoloogia tabel'!$C$1:$T$51,MATCH($A382,'Tüpoloogia tabel'!$C$1:$T$1,0),FALSE)</f>
        <v>50</v>
      </c>
      <c r="N382" s="228">
        <f>VLOOKUP(N$4,'Tüpoloogia tabel'!$C$1:$T$51,MATCH($A382,'Tüpoloogia tabel'!$C$1:$T$1,0),FALSE)</f>
        <v>100</v>
      </c>
      <c r="O382" s="245">
        <f>VLOOKUP(O$4,'Tüpoloogia tabel'!$C$1:$T$51,MATCH($A382,'Tüpoloogia tabel'!$C$1:$T$1,0),FALSE)</f>
        <v>0.19998653178308495</v>
      </c>
      <c r="P382" s="228">
        <f>VLOOKUP(P$4,'Tüpoloogia tabel'!$C$1:$T$51,MATCH($A382,'Tüpoloogia tabel'!$C$1:$T$1,0),FALSE)</f>
        <v>100</v>
      </c>
      <c r="Q382" s="335">
        <f t="shared" si="477"/>
        <v>2488.2857142857142</v>
      </c>
      <c r="R382" s="336">
        <f t="shared" si="508"/>
        <v>1986.702084200318</v>
      </c>
      <c r="S382" s="14">
        <f t="shared" si="478"/>
        <v>269.43809523809523</v>
      </c>
      <c r="T382" s="336">
        <f t="shared" si="479"/>
        <v>269.43809523809523</v>
      </c>
      <c r="U382" s="4">
        <f t="shared" si="480"/>
        <v>3.9600000000000004</v>
      </c>
      <c r="V382" s="337">
        <f t="shared" si="481"/>
        <v>497.62363008539626</v>
      </c>
      <c r="W382" s="338">
        <f t="shared" si="444"/>
        <v>5.1020901048250078</v>
      </c>
      <c r="X382" s="228">
        <f>VLOOKUP(X$4,'Tüpoloogia tabel'!$C$1:$T$51,MATCH($A382,'Tüpoloogia tabel'!$C$1:$T$1,0),FALSE)</f>
        <v>282.5</v>
      </c>
      <c r="Y382" s="228">
        <f>VLOOKUP(Y$4,'Tüpoloogia tabel'!$C$1:$T$51,MATCH($A382,'Tüpoloogia tabel'!$C$1:$T$1,0),FALSE)</f>
        <v>182.5</v>
      </c>
      <c r="Z382" s="229">
        <f>VLOOKUP(Z$4,'Tüpoloogia tabel'!$C$1:$T$51,MATCH($A382,'Tüpoloogia tabel'!$C$1:$T$1,0),FALSE)</f>
        <v>65.5</v>
      </c>
      <c r="AA382" s="235"/>
      <c r="AB382" s="235"/>
      <c r="AC382" s="15">
        <f>VLOOKUP(AC$4,'Tüpoloogia tabel'!$C$1:$T$51,MATCH($A382,'Tüpoloogia tabel'!$C$1:$T$1,0),FALSE)</f>
        <v>4.5125000000000002</v>
      </c>
      <c r="AD382" s="15">
        <f>VLOOKUP(AD$4,'Tüpoloogia tabel'!$C$1:$T$51,MATCH($A382,'Tüpoloogia tabel'!$C$1:$T$1,0),FALSE)</f>
        <v>3.2</v>
      </c>
      <c r="AE382" s="15">
        <f>VLOOKUP(AE$4,'Tüpoloogia tabel'!$C$1:$T$51,MATCH($A382,'Tüpoloogia tabel'!$C$1:$T$1,0),FALSE)</f>
        <v>2.2999999999999998</v>
      </c>
      <c r="AF382" s="15">
        <f>VLOOKUP(AF$4,'Tüpoloogia tabel'!$C$1:$T$51,MATCH($A382,'Tüpoloogia tabel'!$C$1:$T$1,0),FALSE)</f>
        <v>10.199999999999999</v>
      </c>
      <c r="AG382" s="15">
        <f>VLOOKUP(AG$4,'Tüpoloogia tabel'!$C$1:$T$51,MATCH($A382,'Tüpoloogia tabel'!$C$1:$T$1,0),FALSE)</f>
        <v>14.914285714285715</v>
      </c>
      <c r="AH382" s="15">
        <f>(VLOOKUP(AH$4,'Tüpoloogia tabel'!$C$1:$T$51,MATCH($A382,'Tüpoloogia tabel'!$C$1:$T$1,0),FALSE))*E382</f>
        <v>16</v>
      </c>
      <c r="AI382" s="15">
        <f>(VLOOKUP(AI$4,'Tüpoloogia tabel'!$C$1:$T$51,MATCH($A382,'Tüpoloogia tabel'!$C$1:$T$1,0),FALSE))*D382*E382</f>
        <v>4311.0095238095237</v>
      </c>
      <c r="AJ382" s="15">
        <f t="shared" si="482"/>
        <v>50.228571428571428</v>
      </c>
      <c r="AK382" s="15">
        <f>VLOOKUP(AK$4,'Tüpoloogia tabel'!$C$1:$T$51,MATCH($A382,'Tüpoloogia tabel'!$C$1:$T$1,0),FALSE)</f>
        <v>1.49</v>
      </c>
      <c r="AL382" s="15">
        <f>VLOOKUP(AL$4,'Tüpoloogia tabel'!$C$1:$T$51,MATCH($A382,'Tüpoloogia tabel'!$C$1:$T$1,0),FALSE)</f>
        <v>1.1000000000000001</v>
      </c>
      <c r="AM382" s="15">
        <f>VLOOKUP(AM$4,'Tüpoloogia tabel'!$C$1:$T$51,MATCH($A382,'Tüpoloogia tabel'!$C$1:$T$1,0),FALSE)</f>
        <v>0.7</v>
      </c>
      <c r="AN382" s="15">
        <f>VLOOKUP(AN$4,'Tüpoloogia tabel'!$C$1:$T$51,MATCH($A382,'Tüpoloogia tabel'!$C$1:$T$1,0),FALSE)</f>
        <v>0.7</v>
      </c>
      <c r="AO382" s="15">
        <f>VLOOKUP(AO$4,'Tüpoloogia tabel'!$C$1:$T$51,MATCH($A382,'Tüpoloogia tabel'!$C$1:$T$1,0),FALSE)</f>
        <v>2.06</v>
      </c>
      <c r="AP382" s="15">
        <f>VLOOKUP(AP$4,'Tüpoloogia tabel'!$C$1:$T$51,MATCH($A382,'Tüpoloogia tabel'!$C$1:$T$1,0),FALSE)</f>
        <v>2</v>
      </c>
      <c r="AQ382" s="15">
        <f>VLOOKUP(AQ$4,'Tüpoloogia tabel'!$C$1:$T$51,MATCH($A382,'Tüpoloogia tabel'!$C$1:$T$1,0),FALSE)</f>
        <v>2.9</v>
      </c>
      <c r="AR382" s="232">
        <f>VLOOKUP(AR$4,'Tüpoloogia tabel'!$C$1:$T$51,MATCH($A377,'Tüpoloogia tabel'!$C$1:$T$1,0),FALSE)</f>
        <v>0.26</v>
      </c>
      <c r="AS382" s="16">
        <f>VLOOKUP(AS$4,'Tüpoloogia tabel'!$C$1:$T$51,MATCH($A382,'Tüpoloogia tabel'!$C$1:$T$1,0),FALSE)</f>
        <v>0.49000000000000005</v>
      </c>
      <c r="AT382" s="16">
        <f>VLOOKUP(AT$4,'Tüpoloogia tabel'!$C$1:$T$51,MATCH($A382,'Tüpoloogia tabel'!$C$1:$T$1,0),FALSE)</f>
        <v>0.40500000000000008</v>
      </c>
      <c r="AU382" s="16">
        <f>VLOOKUP(AU$4,'Tüpoloogia tabel'!$C$1:$T$51,MATCH($A382,'Tüpoloogia tabel'!$C$1:$T$1,0),FALSE)</f>
        <v>0.15</v>
      </c>
      <c r="AV382" s="273">
        <f>VLOOKUP(AV$4,'Tüpoloogia tabel'!$C$1:$T$51,MATCH($A382,'Tüpoloogia tabel'!$C$1:$T$1,0),FALSE)</f>
        <v>0.02</v>
      </c>
      <c r="AW382" s="16">
        <f>VLOOKUP(AW$4,'Tüpoloogia tabel'!$C$1:$T$51,MATCH($A382,'Tüpoloogia tabel'!$C$1:$T$1,0),FALSE)</f>
        <v>0.01</v>
      </c>
      <c r="AX382" s="16">
        <f>VLOOKUP(AX$4,'Tüpoloogia tabel'!$C$1:$T$51,MATCH($A382,'Tüpoloogia tabel'!$C$1:$T$1,0),FALSE)</f>
        <v>0</v>
      </c>
      <c r="AY382" s="16">
        <f>VLOOKUP(AY$4,'Tüpoloogia tabel'!$C$1:$T$51,MATCH($A382,'Tüpoloogia tabel'!$C$1:$T$1,0),FALSE)</f>
        <v>0.42</v>
      </c>
      <c r="AZ382" s="16">
        <f>VLOOKUP(AZ$4,'Tüpoloogia tabel'!$C$1:$T$51,MATCH($A382,'Tüpoloogia tabel'!$C$1:$T$1,0),FALSE)</f>
        <v>3.7</v>
      </c>
      <c r="BA382" s="232">
        <f>VLOOKUP(BA$4,'Tüpoloogia tabel'!$C$1:$T$51,MATCH($A382,'Tüpoloogia tabel'!$C$1:$T$1,0),FALSE)</f>
        <v>0.51</v>
      </c>
      <c r="BB382" s="232">
        <f>VLOOKUP(BB$4,'Tüpoloogia tabel'!$C$1:$T$51,MATCH($A382,'Tüpoloogia tabel'!$C$1:$T$1,0),FALSE)</f>
        <v>0.2</v>
      </c>
      <c r="BC382" s="232">
        <f>VLOOKUP(BC$4,'Tüpoloogia tabel'!$C$1:$T$51,MATCH($A382,'Tüpoloogia tabel'!$C$1:$T$1,0),FALSE)</f>
        <v>0.35</v>
      </c>
      <c r="BD382" s="232">
        <f>VLOOKUP(BD$4,'Tüpoloogia tabel'!$C$1:$T$51,MATCH($A382,'Tüpoloogia tabel'!$C$1:$T$1,0),FALSE)</f>
        <v>0.7</v>
      </c>
      <c r="BE382" s="232">
        <f>VLOOKUP(BE$4,'Tüpoloogia tabel'!$C$1:$T$51,MATCH($A382,'Tüpoloogia tabel'!$C$1:$T$1,0),FALSE)</f>
        <v>0.2</v>
      </c>
      <c r="BF382" s="16">
        <f>VLOOKUP(BF$4,'Tüpoloogia tabel'!$C$1:$T$51,MATCH($A382,'Tüpoloogia tabel'!$C$1:$T$1,0),FALSE)</f>
        <v>1.8</v>
      </c>
      <c r="BG382" s="16">
        <f>VLOOKUP(BG$4,'Tüpoloogia tabel'!$C$1:$T$51,MATCH($A382,'Tüpoloogia tabel'!$C$1:$T$1,0),FALSE)</f>
        <v>2.2000000000000002</v>
      </c>
      <c r="BH382" s="16">
        <f>VLOOKUP(BH$4,'Tüpoloogia tabel'!$C$1:$T$51,MATCH($A382,'Tüpoloogia tabel'!$C$1:$T$1,0),FALSE)</f>
        <v>1.46</v>
      </c>
      <c r="BI382" s="16">
        <f>VLOOKUP(BI$4,'Tüpoloogia tabel'!$C$1:$T$51,MATCH($A382,'Tüpoloogia tabel'!$C$1:$T$1,0),FALSE)</f>
        <v>1.5793333333333333</v>
      </c>
      <c r="BJ382" s="16">
        <f>VLOOKUP(BJ$4,'Tüpoloogia tabel'!$C$1:$T$51,MATCH($A382,'Tüpoloogia tabel'!$C$1:$T$1,0),FALSE)</f>
        <v>0.8</v>
      </c>
      <c r="BK382" s="16">
        <f>VLOOKUP(BK$4,'Tüpoloogia tabel'!$C$1:$T$51,MATCH($A382,'Tüpoloogia tabel'!$C$1:$T$1,0),FALSE)</f>
        <v>2.0649999999999999</v>
      </c>
      <c r="BL382" s="216">
        <f t="shared" si="445"/>
        <v>4154.7439953074545</v>
      </c>
      <c r="BM382" s="1">
        <v>4</v>
      </c>
      <c r="BN382" s="1">
        <v>0</v>
      </c>
      <c r="BO382" s="1">
        <f t="shared" si="483"/>
        <v>64</v>
      </c>
      <c r="BP382" s="217">
        <f t="shared" si="484"/>
        <v>50.228571428571428</v>
      </c>
      <c r="BQ382" s="217">
        <f t="shared" ref="BQ382:BS382" si="528">BP382</f>
        <v>50.228571428571428</v>
      </c>
      <c r="BR382" s="217">
        <f t="shared" si="528"/>
        <v>50.228571428571428</v>
      </c>
      <c r="BS382" s="217">
        <f t="shared" si="528"/>
        <v>50.228571428571428</v>
      </c>
      <c r="BT382" s="217">
        <f t="shared" si="486"/>
        <v>200.91428571428571</v>
      </c>
      <c r="BU382" s="217">
        <f t="shared" si="487"/>
        <v>643.14285714285711</v>
      </c>
      <c r="BV382" s="217">
        <f t="shared" si="488"/>
        <v>655.92271450277326</v>
      </c>
      <c r="BW382" s="217">
        <f t="shared" si="447"/>
        <v>346.62554009116479</v>
      </c>
      <c r="BX382" s="216">
        <f t="shared" si="489"/>
        <v>0.28343272486772486</v>
      </c>
      <c r="BY382" s="216">
        <f t="shared" si="524"/>
        <v>341.8198661904762</v>
      </c>
      <c r="BZ382" s="216">
        <f t="shared" si="518"/>
        <v>4843.1894015890957</v>
      </c>
      <c r="CA382" s="216">
        <f t="shared" si="510"/>
        <v>4496.5638614979307</v>
      </c>
      <c r="CB382" s="218">
        <f t="shared" si="490"/>
        <v>4.7369351229449901</v>
      </c>
    </row>
    <row r="383" spans="1:80" x14ac:dyDescent="0.25">
      <c r="A383" s="248" t="s">
        <v>484</v>
      </c>
      <c r="B383" s="231" t="s">
        <v>911</v>
      </c>
      <c r="C383" s="231" t="s">
        <v>464</v>
      </c>
      <c r="D383" s="249">
        <v>2</v>
      </c>
      <c r="E383" s="249">
        <v>1</v>
      </c>
      <c r="F383" s="250"/>
      <c r="G383" s="15">
        <f>(VLOOKUP(G$4,'Tüpoloogia tabel'!$C$1:$T$51,MATCH($A383,'Tüpoloogia tabel'!$C$1:$T$1,0),FALSE))*D383</f>
        <v>538.87619047619046</v>
      </c>
      <c r="H383" s="15">
        <f>(VLOOKUP(H$4,'Tüpoloogia tabel'!$C$1:$T$51,MATCH($A383,'Tüpoloogia tabel'!$C$1:$T$1,0),FALSE))*D383*E383</f>
        <v>7.75</v>
      </c>
      <c r="I383" s="15">
        <f>(VLOOKUP(I$4,'Tüpoloogia tabel'!$C$1:$T$51,MATCH($A383,'Tüpoloogia tabel'!$C$1:$T$1,0),FALSE))*D383*E383</f>
        <v>15.678571428571427</v>
      </c>
      <c r="J383" s="15">
        <f>(VLOOKUP(J$4,'Tüpoloogia tabel'!$C$1:$T$51,MATCH($A383,'Tüpoloogia tabel'!$C$1:$T$1,0),FALSE))*D383*E383</f>
        <v>456.30357142857144</v>
      </c>
      <c r="K383" s="15">
        <f>(VLOOKUP(K$4,'Tüpoloogia tabel'!$C$1:$T$51,MATCH($A383,'Tüpoloogia tabel'!$C$1:$T$1,0),FALSE))*D383*E383</f>
        <v>379.70238095238096</v>
      </c>
      <c r="L383" s="244">
        <f>VLOOKUP(L$4,'Tüpoloogia tabel'!$C$1:$T$51,MATCH($A383,'Tüpoloogia tabel'!$C$1:$T$1,0),FALSE)</f>
        <v>100</v>
      </c>
      <c r="M383" s="228">
        <f>VLOOKUP(M$4,'Tüpoloogia tabel'!$C$1:$T$51,MATCH($A383,'Tüpoloogia tabel'!$C$1:$T$1,0),FALSE)</f>
        <v>50</v>
      </c>
      <c r="N383" s="228">
        <f>VLOOKUP(N$4,'Tüpoloogia tabel'!$C$1:$T$51,MATCH($A383,'Tüpoloogia tabel'!$C$1:$T$1,0),FALSE)</f>
        <v>100</v>
      </c>
      <c r="O383" s="245">
        <f>VLOOKUP(O$4,'Tüpoloogia tabel'!$C$1:$T$51,MATCH($A383,'Tüpoloogia tabel'!$C$1:$T$1,0),FALSE)</f>
        <v>0.19998653178308495</v>
      </c>
      <c r="P383" s="228">
        <f>VLOOKUP(P$4,'Tüpoloogia tabel'!$C$1:$T$51,MATCH($A383,'Tüpoloogia tabel'!$C$1:$T$1,0),FALSE)</f>
        <v>100</v>
      </c>
      <c r="Q383" s="335">
        <f t="shared" si="477"/>
        <v>211.30285714285716</v>
      </c>
      <c r="R383" s="336">
        <f t="shared" si="508"/>
        <v>161.12513158700051</v>
      </c>
      <c r="S383" s="14">
        <f t="shared" si="478"/>
        <v>538.87619047619046</v>
      </c>
      <c r="T383" s="336">
        <f t="shared" si="479"/>
        <v>538.87619047619046</v>
      </c>
      <c r="U383" s="4">
        <f t="shared" si="480"/>
        <v>7.9200000000000008</v>
      </c>
      <c r="V383" s="337">
        <f t="shared" si="481"/>
        <v>42.257725555856666</v>
      </c>
      <c r="W383" s="338">
        <f t="shared" si="444"/>
        <v>3.8161281550373487</v>
      </c>
      <c r="X383" s="228">
        <f>VLOOKUP(X$4,'Tüpoloogia tabel'!$C$1:$T$51,MATCH($A383,'Tüpoloogia tabel'!$C$1:$T$1,0),FALSE)</f>
        <v>282.5</v>
      </c>
      <c r="Y383" s="228">
        <f>VLOOKUP(Y$4,'Tüpoloogia tabel'!$C$1:$T$51,MATCH($A383,'Tüpoloogia tabel'!$C$1:$T$1,0),FALSE)</f>
        <v>182.5</v>
      </c>
      <c r="Z383" s="229">
        <f>VLOOKUP(Z$4,'Tüpoloogia tabel'!$C$1:$T$51,MATCH($A383,'Tüpoloogia tabel'!$C$1:$T$1,0),FALSE)</f>
        <v>65.5</v>
      </c>
      <c r="AA383" s="235"/>
      <c r="AB383" s="235"/>
      <c r="AC383" s="15">
        <f>VLOOKUP(AC$4,'Tüpoloogia tabel'!$C$1:$T$51,MATCH($A383,'Tüpoloogia tabel'!$C$1:$T$1,0),FALSE)</f>
        <v>4.5125000000000002</v>
      </c>
      <c r="AD383" s="15">
        <f>VLOOKUP(AD$4,'Tüpoloogia tabel'!$C$1:$T$51,MATCH($A383,'Tüpoloogia tabel'!$C$1:$T$1,0),FALSE)</f>
        <v>3.2</v>
      </c>
      <c r="AE383" s="15">
        <f>VLOOKUP(AE$4,'Tüpoloogia tabel'!$C$1:$T$51,MATCH($A383,'Tüpoloogia tabel'!$C$1:$T$1,0),FALSE)</f>
        <v>2.2999999999999998</v>
      </c>
      <c r="AF383" s="15">
        <f>VLOOKUP(AF$4,'Tüpoloogia tabel'!$C$1:$T$51,MATCH($A383,'Tüpoloogia tabel'!$C$1:$T$1,0),FALSE)</f>
        <v>10.199999999999999</v>
      </c>
      <c r="AG383" s="15">
        <f>VLOOKUP(AG$4,'Tüpoloogia tabel'!$C$1:$T$51,MATCH($A383,'Tüpoloogia tabel'!$C$1:$T$1,0),FALSE)</f>
        <v>14.914285714285715</v>
      </c>
      <c r="AH383" s="15">
        <f>(VLOOKUP(AH$4,'Tüpoloogia tabel'!$C$1:$T$51,MATCH($A383,'Tüpoloogia tabel'!$C$1:$T$1,0),FALSE))*E383</f>
        <v>3.2</v>
      </c>
      <c r="AI383" s="15">
        <f>(VLOOKUP(AI$4,'Tüpoloogia tabel'!$C$1:$T$51,MATCH($A383,'Tüpoloogia tabel'!$C$1:$T$1,0),FALSE))*D383*E383</f>
        <v>1724.4038095238095</v>
      </c>
      <c r="AJ383" s="15">
        <f t="shared" si="482"/>
        <v>80.05714285714285</v>
      </c>
      <c r="AK383" s="15">
        <f>VLOOKUP(AK$4,'Tüpoloogia tabel'!$C$1:$T$51,MATCH($A383,'Tüpoloogia tabel'!$C$1:$T$1,0),FALSE)</f>
        <v>1.49</v>
      </c>
      <c r="AL383" s="15">
        <f>VLOOKUP(AL$4,'Tüpoloogia tabel'!$C$1:$T$51,MATCH($A383,'Tüpoloogia tabel'!$C$1:$T$1,0),FALSE)</f>
        <v>1.1000000000000001</v>
      </c>
      <c r="AM383" s="15">
        <f>VLOOKUP(AM$4,'Tüpoloogia tabel'!$C$1:$T$51,MATCH($A383,'Tüpoloogia tabel'!$C$1:$T$1,0),FALSE)</f>
        <v>0.7</v>
      </c>
      <c r="AN383" s="15">
        <f>VLOOKUP(AN$4,'Tüpoloogia tabel'!$C$1:$T$51,MATCH($A383,'Tüpoloogia tabel'!$C$1:$T$1,0),FALSE)</f>
        <v>0.7</v>
      </c>
      <c r="AO383" s="15">
        <f>VLOOKUP(AO$4,'Tüpoloogia tabel'!$C$1:$T$51,MATCH($A383,'Tüpoloogia tabel'!$C$1:$T$1,0),FALSE)</f>
        <v>2.06</v>
      </c>
      <c r="AP383" s="15">
        <f>VLOOKUP(AP$4,'Tüpoloogia tabel'!$C$1:$T$51,MATCH($A383,'Tüpoloogia tabel'!$C$1:$T$1,0),FALSE)</f>
        <v>2</v>
      </c>
      <c r="AQ383" s="15">
        <f>VLOOKUP(AQ$4,'Tüpoloogia tabel'!$C$1:$T$51,MATCH($A383,'Tüpoloogia tabel'!$C$1:$T$1,0),FALSE)</f>
        <v>2.9</v>
      </c>
      <c r="AR383" s="232">
        <f>VLOOKUP(AR$4,'Tüpoloogia tabel'!$C$1:$T$51,MATCH($A378,'Tüpoloogia tabel'!$C$1:$T$1,0),FALSE)</f>
        <v>0.26</v>
      </c>
      <c r="AS383" s="16">
        <f>VLOOKUP(AS$4,'Tüpoloogia tabel'!$C$1:$T$51,MATCH($A383,'Tüpoloogia tabel'!$C$1:$T$1,0),FALSE)</f>
        <v>0.49000000000000005</v>
      </c>
      <c r="AT383" s="16">
        <f>VLOOKUP(AT$4,'Tüpoloogia tabel'!$C$1:$T$51,MATCH($A383,'Tüpoloogia tabel'!$C$1:$T$1,0),FALSE)</f>
        <v>0.40500000000000008</v>
      </c>
      <c r="AU383" s="16">
        <f>VLOOKUP(AU$4,'Tüpoloogia tabel'!$C$1:$T$51,MATCH($A383,'Tüpoloogia tabel'!$C$1:$T$1,0),FALSE)</f>
        <v>0.15</v>
      </c>
      <c r="AV383" s="273">
        <f>VLOOKUP(AV$4,'Tüpoloogia tabel'!$C$1:$T$51,MATCH($A383,'Tüpoloogia tabel'!$C$1:$T$1,0),FALSE)</f>
        <v>0.02</v>
      </c>
      <c r="AW383" s="16">
        <f>VLOOKUP(AW$4,'Tüpoloogia tabel'!$C$1:$T$51,MATCH($A383,'Tüpoloogia tabel'!$C$1:$T$1,0),FALSE)</f>
        <v>0.01</v>
      </c>
      <c r="AX383" s="16">
        <f>VLOOKUP(AX$4,'Tüpoloogia tabel'!$C$1:$T$51,MATCH($A383,'Tüpoloogia tabel'!$C$1:$T$1,0),FALSE)</f>
        <v>0</v>
      </c>
      <c r="AY383" s="16">
        <f>VLOOKUP(AY$4,'Tüpoloogia tabel'!$C$1:$T$51,MATCH($A383,'Tüpoloogia tabel'!$C$1:$T$1,0),FALSE)</f>
        <v>0.42</v>
      </c>
      <c r="AZ383" s="16">
        <f>VLOOKUP(AZ$4,'Tüpoloogia tabel'!$C$1:$T$51,MATCH($A383,'Tüpoloogia tabel'!$C$1:$T$1,0),FALSE)</f>
        <v>3.7</v>
      </c>
      <c r="BA383" s="232">
        <f>VLOOKUP(BA$4,'Tüpoloogia tabel'!$C$1:$T$51,MATCH($A383,'Tüpoloogia tabel'!$C$1:$T$1,0),FALSE)</f>
        <v>0.51</v>
      </c>
      <c r="BB383" s="232">
        <f>VLOOKUP(BB$4,'Tüpoloogia tabel'!$C$1:$T$51,MATCH($A383,'Tüpoloogia tabel'!$C$1:$T$1,0),FALSE)</f>
        <v>0.2</v>
      </c>
      <c r="BC383" s="232">
        <f>VLOOKUP(BC$4,'Tüpoloogia tabel'!$C$1:$T$51,MATCH($A383,'Tüpoloogia tabel'!$C$1:$T$1,0),FALSE)</f>
        <v>0.35</v>
      </c>
      <c r="BD383" s="232">
        <f>VLOOKUP(BD$4,'Tüpoloogia tabel'!$C$1:$T$51,MATCH($A383,'Tüpoloogia tabel'!$C$1:$T$1,0),FALSE)</f>
        <v>0.7</v>
      </c>
      <c r="BE383" s="232">
        <f>VLOOKUP(BE$4,'Tüpoloogia tabel'!$C$1:$T$51,MATCH($A383,'Tüpoloogia tabel'!$C$1:$T$1,0),FALSE)</f>
        <v>0.2</v>
      </c>
      <c r="BF383" s="16">
        <f>VLOOKUP(BF$4,'Tüpoloogia tabel'!$C$1:$T$51,MATCH($A383,'Tüpoloogia tabel'!$C$1:$T$1,0),FALSE)</f>
        <v>1.8</v>
      </c>
      <c r="BG383" s="16">
        <f>VLOOKUP(BG$4,'Tüpoloogia tabel'!$C$1:$T$51,MATCH($A383,'Tüpoloogia tabel'!$C$1:$T$1,0),FALSE)</f>
        <v>2.2000000000000002</v>
      </c>
      <c r="BH383" s="16">
        <f>VLOOKUP(BH$4,'Tüpoloogia tabel'!$C$1:$T$51,MATCH($A383,'Tüpoloogia tabel'!$C$1:$T$1,0),FALSE)</f>
        <v>1.46</v>
      </c>
      <c r="BI383" s="16">
        <f>VLOOKUP(BI$4,'Tüpoloogia tabel'!$C$1:$T$51,MATCH($A383,'Tüpoloogia tabel'!$C$1:$T$1,0),FALSE)</f>
        <v>1.5793333333333333</v>
      </c>
      <c r="BJ383" s="16">
        <f>VLOOKUP(BJ$4,'Tüpoloogia tabel'!$C$1:$T$51,MATCH($A383,'Tüpoloogia tabel'!$C$1:$T$1,0),FALSE)</f>
        <v>0.8</v>
      </c>
      <c r="BK383" s="16">
        <f>VLOOKUP(BK$4,'Tüpoloogia tabel'!$C$1:$T$51,MATCH($A383,'Tüpoloogia tabel'!$C$1:$T$1,0),FALSE)</f>
        <v>2.0649999999999999</v>
      </c>
      <c r="BL383" s="216">
        <f t="shared" si="445"/>
        <v>1285.4769819555315</v>
      </c>
      <c r="BM383" s="1">
        <v>4</v>
      </c>
      <c r="BN383" s="1">
        <v>0</v>
      </c>
      <c r="BO383" s="1">
        <f t="shared" si="483"/>
        <v>12.8</v>
      </c>
      <c r="BP383" s="217">
        <f t="shared" si="484"/>
        <v>80.05714285714285</v>
      </c>
      <c r="BQ383" s="217">
        <f t="shared" ref="BQ383:BS383" si="529">BP383</f>
        <v>80.05714285714285</v>
      </c>
      <c r="BR383" s="217">
        <f t="shared" si="529"/>
        <v>80.05714285714285</v>
      </c>
      <c r="BS383" s="217">
        <f t="shared" si="529"/>
        <v>80.05714285714285</v>
      </c>
      <c r="BT383" s="217">
        <f t="shared" si="486"/>
        <v>0</v>
      </c>
      <c r="BU383" s="217">
        <f t="shared" si="487"/>
        <v>56.571428571428569</v>
      </c>
      <c r="BV383" s="217">
        <f t="shared" si="488"/>
        <v>55.700333303211742</v>
      </c>
      <c r="BW383" s="217">
        <f t="shared" si="447"/>
        <v>110.38185427306324</v>
      </c>
      <c r="BX383" s="216">
        <f t="shared" si="489"/>
        <v>4.4058134542705976E-2</v>
      </c>
      <c r="BY383" s="216">
        <f t="shared" si="524"/>
        <v>53.134110258503412</v>
      </c>
      <c r="BZ383" s="216">
        <f t="shared" si="518"/>
        <v>1448.9929464870982</v>
      </c>
      <c r="CA383" s="216">
        <f t="shared" si="510"/>
        <v>1338.6110922140349</v>
      </c>
      <c r="CB383" s="218">
        <f t="shared" si="490"/>
        <v>3.5254219076964706</v>
      </c>
    </row>
    <row r="384" spans="1:80" x14ac:dyDescent="0.25">
      <c r="A384" s="248" t="s">
        <v>484</v>
      </c>
      <c r="B384" s="231" t="s">
        <v>912</v>
      </c>
      <c r="C384" s="231" t="s">
        <v>464</v>
      </c>
      <c r="D384" s="249">
        <v>2</v>
      </c>
      <c r="E384" s="249">
        <v>2</v>
      </c>
      <c r="F384" s="250"/>
      <c r="G384" s="15">
        <f>(VLOOKUP(G$4,'Tüpoloogia tabel'!$C$1:$T$51,MATCH($A384,'Tüpoloogia tabel'!$C$1:$T$1,0),FALSE))*D384</f>
        <v>538.87619047619046</v>
      </c>
      <c r="H384" s="15">
        <f>(VLOOKUP(H$4,'Tüpoloogia tabel'!$C$1:$T$51,MATCH($A384,'Tüpoloogia tabel'!$C$1:$T$1,0),FALSE))*D384*E384</f>
        <v>15.5</v>
      </c>
      <c r="I384" s="15">
        <f>(VLOOKUP(I$4,'Tüpoloogia tabel'!$C$1:$T$51,MATCH($A384,'Tüpoloogia tabel'!$C$1:$T$1,0),FALSE))*D384*E384</f>
        <v>31.357142857142854</v>
      </c>
      <c r="J384" s="15">
        <f>(VLOOKUP(J$4,'Tüpoloogia tabel'!$C$1:$T$51,MATCH($A384,'Tüpoloogia tabel'!$C$1:$T$1,0),FALSE))*D384*E384</f>
        <v>912.60714285714289</v>
      </c>
      <c r="K384" s="15">
        <f>(VLOOKUP(K$4,'Tüpoloogia tabel'!$C$1:$T$51,MATCH($A384,'Tüpoloogia tabel'!$C$1:$T$1,0),FALSE))*D384*E384</f>
        <v>759.40476190476193</v>
      </c>
      <c r="L384" s="244">
        <f>VLOOKUP(L$4,'Tüpoloogia tabel'!$C$1:$T$51,MATCH($A384,'Tüpoloogia tabel'!$C$1:$T$1,0),FALSE)</f>
        <v>100</v>
      </c>
      <c r="M384" s="228">
        <f>VLOOKUP(M$4,'Tüpoloogia tabel'!$C$1:$T$51,MATCH($A384,'Tüpoloogia tabel'!$C$1:$T$1,0),FALSE)</f>
        <v>50</v>
      </c>
      <c r="N384" s="228">
        <f>VLOOKUP(N$4,'Tüpoloogia tabel'!$C$1:$T$51,MATCH($A384,'Tüpoloogia tabel'!$C$1:$T$1,0),FALSE)</f>
        <v>100</v>
      </c>
      <c r="O384" s="245">
        <f>VLOOKUP(O$4,'Tüpoloogia tabel'!$C$1:$T$51,MATCH($A384,'Tüpoloogia tabel'!$C$1:$T$1,0),FALSE)</f>
        <v>0.19998653178308495</v>
      </c>
      <c r="P384" s="228">
        <f>VLOOKUP(P$4,'Tüpoloogia tabel'!$C$1:$T$51,MATCH($A384,'Tüpoloogia tabel'!$C$1:$T$1,0),FALSE)</f>
        <v>100</v>
      </c>
      <c r="Q384" s="335">
        <f t="shared" si="477"/>
        <v>804.41142857142859</v>
      </c>
      <c r="R384" s="336">
        <f t="shared" si="508"/>
        <v>635.61997684475182</v>
      </c>
      <c r="S384" s="14">
        <f t="shared" si="478"/>
        <v>538.87619047619046</v>
      </c>
      <c r="T384" s="336">
        <f t="shared" si="479"/>
        <v>538.87619047619046</v>
      </c>
      <c r="U384" s="4">
        <f t="shared" si="480"/>
        <v>7.9200000000000008</v>
      </c>
      <c r="V384" s="337">
        <f t="shared" si="481"/>
        <v>160.87145172667678</v>
      </c>
      <c r="W384" s="338">
        <f t="shared" si="444"/>
        <v>3.2639323845179025</v>
      </c>
      <c r="X384" s="228">
        <f>VLOOKUP(X$4,'Tüpoloogia tabel'!$C$1:$T$51,MATCH($A384,'Tüpoloogia tabel'!$C$1:$T$1,0),FALSE)</f>
        <v>282.5</v>
      </c>
      <c r="Y384" s="228">
        <f>VLOOKUP(Y$4,'Tüpoloogia tabel'!$C$1:$T$51,MATCH($A384,'Tüpoloogia tabel'!$C$1:$T$1,0),FALSE)</f>
        <v>182.5</v>
      </c>
      <c r="Z384" s="229">
        <f>VLOOKUP(Z$4,'Tüpoloogia tabel'!$C$1:$T$51,MATCH($A384,'Tüpoloogia tabel'!$C$1:$T$1,0),FALSE)</f>
        <v>65.5</v>
      </c>
      <c r="AA384" s="235"/>
      <c r="AB384" s="235"/>
      <c r="AC384" s="15">
        <f>VLOOKUP(AC$4,'Tüpoloogia tabel'!$C$1:$T$51,MATCH($A384,'Tüpoloogia tabel'!$C$1:$T$1,0),FALSE)</f>
        <v>4.5125000000000002</v>
      </c>
      <c r="AD384" s="15">
        <f>VLOOKUP(AD$4,'Tüpoloogia tabel'!$C$1:$T$51,MATCH($A384,'Tüpoloogia tabel'!$C$1:$T$1,0),FALSE)</f>
        <v>3.2</v>
      </c>
      <c r="AE384" s="15">
        <f>VLOOKUP(AE$4,'Tüpoloogia tabel'!$C$1:$T$51,MATCH($A384,'Tüpoloogia tabel'!$C$1:$T$1,0),FALSE)</f>
        <v>2.2999999999999998</v>
      </c>
      <c r="AF384" s="15">
        <f>VLOOKUP(AF$4,'Tüpoloogia tabel'!$C$1:$T$51,MATCH($A384,'Tüpoloogia tabel'!$C$1:$T$1,0),FALSE)</f>
        <v>10.199999999999999</v>
      </c>
      <c r="AG384" s="15">
        <f>VLOOKUP(AG$4,'Tüpoloogia tabel'!$C$1:$T$51,MATCH($A384,'Tüpoloogia tabel'!$C$1:$T$1,0),FALSE)</f>
        <v>14.914285714285715</v>
      </c>
      <c r="AH384" s="15">
        <f>(VLOOKUP(AH$4,'Tüpoloogia tabel'!$C$1:$T$51,MATCH($A384,'Tüpoloogia tabel'!$C$1:$T$1,0),FALSE))*E384</f>
        <v>6.4</v>
      </c>
      <c r="AI384" s="15">
        <f>(VLOOKUP(AI$4,'Tüpoloogia tabel'!$C$1:$T$51,MATCH($A384,'Tüpoloogia tabel'!$C$1:$T$1,0),FALSE))*D384*E384</f>
        <v>3448.807619047619</v>
      </c>
      <c r="AJ384" s="15">
        <f t="shared" si="482"/>
        <v>80.05714285714285</v>
      </c>
      <c r="AK384" s="15">
        <f>VLOOKUP(AK$4,'Tüpoloogia tabel'!$C$1:$T$51,MATCH($A384,'Tüpoloogia tabel'!$C$1:$T$1,0),FALSE)</f>
        <v>1.49</v>
      </c>
      <c r="AL384" s="15">
        <f>VLOOKUP(AL$4,'Tüpoloogia tabel'!$C$1:$T$51,MATCH($A384,'Tüpoloogia tabel'!$C$1:$T$1,0),FALSE)</f>
        <v>1.1000000000000001</v>
      </c>
      <c r="AM384" s="15">
        <f>VLOOKUP(AM$4,'Tüpoloogia tabel'!$C$1:$T$51,MATCH($A384,'Tüpoloogia tabel'!$C$1:$T$1,0),FALSE)</f>
        <v>0.7</v>
      </c>
      <c r="AN384" s="15">
        <f>VLOOKUP(AN$4,'Tüpoloogia tabel'!$C$1:$T$51,MATCH($A384,'Tüpoloogia tabel'!$C$1:$T$1,0),FALSE)</f>
        <v>0.7</v>
      </c>
      <c r="AO384" s="15">
        <f>VLOOKUP(AO$4,'Tüpoloogia tabel'!$C$1:$T$51,MATCH($A384,'Tüpoloogia tabel'!$C$1:$T$1,0),FALSE)</f>
        <v>2.06</v>
      </c>
      <c r="AP384" s="15">
        <f>VLOOKUP(AP$4,'Tüpoloogia tabel'!$C$1:$T$51,MATCH($A384,'Tüpoloogia tabel'!$C$1:$T$1,0),FALSE)</f>
        <v>2</v>
      </c>
      <c r="AQ384" s="15">
        <f>VLOOKUP(AQ$4,'Tüpoloogia tabel'!$C$1:$T$51,MATCH($A384,'Tüpoloogia tabel'!$C$1:$T$1,0),FALSE)</f>
        <v>2.9</v>
      </c>
      <c r="AR384" s="232">
        <f>VLOOKUP(AR$4,'Tüpoloogia tabel'!$C$1:$T$51,MATCH($A379,'Tüpoloogia tabel'!$C$1:$T$1,0),FALSE)</f>
        <v>0.26</v>
      </c>
      <c r="AS384" s="16">
        <f>VLOOKUP(AS$4,'Tüpoloogia tabel'!$C$1:$T$51,MATCH($A384,'Tüpoloogia tabel'!$C$1:$T$1,0),FALSE)</f>
        <v>0.49000000000000005</v>
      </c>
      <c r="AT384" s="16">
        <f>VLOOKUP(AT$4,'Tüpoloogia tabel'!$C$1:$T$51,MATCH($A384,'Tüpoloogia tabel'!$C$1:$T$1,0),FALSE)</f>
        <v>0.40500000000000008</v>
      </c>
      <c r="AU384" s="16">
        <f>VLOOKUP(AU$4,'Tüpoloogia tabel'!$C$1:$T$51,MATCH($A384,'Tüpoloogia tabel'!$C$1:$T$1,0),FALSE)</f>
        <v>0.15</v>
      </c>
      <c r="AV384" s="273">
        <f>VLOOKUP(AV$4,'Tüpoloogia tabel'!$C$1:$T$51,MATCH($A384,'Tüpoloogia tabel'!$C$1:$T$1,0),FALSE)</f>
        <v>0.02</v>
      </c>
      <c r="AW384" s="16">
        <f>VLOOKUP(AW$4,'Tüpoloogia tabel'!$C$1:$T$51,MATCH($A384,'Tüpoloogia tabel'!$C$1:$T$1,0),FALSE)</f>
        <v>0.01</v>
      </c>
      <c r="AX384" s="16">
        <f>VLOOKUP(AX$4,'Tüpoloogia tabel'!$C$1:$T$51,MATCH($A384,'Tüpoloogia tabel'!$C$1:$T$1,0),FALSE)</f>
        <v>0</v>
      </c>
      <c r="AY384" s="16">
        <f>VLOOKUP(AY$4,'Tüpoloogia tabel'!$C$1:$T$51,MATCH($A384,'Tüpoloogia tabel'!$C$1:$T$1,0),FALSE)</f>
        <v>0.42</v>
      </c>
      <c r="AZ384" s="16">
        <f>VLOOKUP(AZ$4,'Tüpoloogia tabel'!$C$1:$T$51,MATCH($A384,'Tüpoloogia tabel'!$C$1:$T$1,0),FALSE)</f>
        <v>3.7</v>
      </c>
      <c r="BA384" s="232">
        <f>VLOOKUP(BA$4,'Tüpoloogia tabel'!$C$1:$T$51,MATCH($A384,'Tüpoloogia tabel'!$C$1:$T$1,0),FALSE)</f>
        <v>0.51</v>
      </c>
      <c r="BB384" s="232">
        <f>VLOOKUP(BB$4,'Tüpoloogia tabel'!$C$1:$T$51,MATCH($A384,'Tüpoloogia tabel'!$C$1:$T$1,0),FALSE)</f>
        <v>0.2</v>
      </c>
      <c r="BC384" s="232">
        <f>VLOOKUP(BC$4,'Tüpoloogia tabel'!$C$1:$T$51,MATCH($A384,'Tüpoloogia tabel'!$C$1:$T$1,0),FALSE)</f>
        <v>0.35</v>
      </c>
      <c r="BD384" s="232">
        <f>VLOOKUP(BD$4,'Tüpoloogia tabel'!$C$1:$T$51,MATCH($A384,'Tüpoloogia tabel'!$C$1:$T$1,0),FALSE)</f>
        <v>0.7</v>
      </c>
      <c r="BE384" s="232">
        <f>VLOOKUP(BE$4,'Tüpoloogia tabel'!$C$1:$T$51,MATCH($A384,'Tüpoloogia tabel'!$C$1:$T$1,0),FALSE)</f>
        <v>0.2</v>
      </c>
      <c r="BF384" s="16">
        <f>VLOOKUP(BF$4,'Tüpoloogia tabel'!$C$1:$T$51,MATCH($A384,'Tüpoloogia tabel'!$C$1:$T$1,0),FALSE)</f>
        <v>1.8</v>
      </c>
      <c r="BG384" s="16">
        <f>VLOOKUP(BG$4,'Tüpoloogia tabel'!$C$1:$T$51,MATCH($A384,'Tüpoloogia tabel'!$C$1:$T$1,0),FALSE)</f>
        <v>2.2000000000000002</v>
      </c>
      <c r="BH384" s="16">
        <f>VLOOKUP(BH$4,'Tüpoloogia tabel'!$C$1:$T$51,MATCH($A384,'Tüpoloogia tabel'!$C$1:$T$1,0),FALSE)</f>
        <v>1.46</v>
      </c>
      <c r="BI384" s="16">
        <f>VLOOKUP(BI$4,'Tüpoloogia tabel'!$C$1:$T$51,MATCH($A384,'Tüpoloogia tabel'!$C$1:$T$1,0),FALSE)</f>
        <v>1.5793333333333333</v>
      </c>
      <c r="BJ384" s="16">
        <f>VLOOKUP(BJ$4,'Tüpoloogia tabel'!$C$1:$T$51,MATCH($A384,'Tüpoloogia tabel'!$C$1:$T$1,0),FALSE)</f>
        <v>0.8</v>
      </c>
      <c r="BK384" s="16">
        <f>VLOOKUP(BK$4,'Tüpoloogia tabel'!$C$1:$T$51,MATCH($A384,'Tüpoloogia tabel'!$C$1:$T$1,0),FALSE)</f>
        <v>2.0649999999999999</v>
      </c>
      <c r="BL384" s="216">
        <f t="shared" si="445"/>
        <v>2159.719655290437</v>
      </c>
      <c r="BM384" s="1">
        <v>4</v>
      </c>
      <c r="BN384" s="1">
        <v>0</v>
      </c>
      <c r="BO384" s="1">
        <f t="shared" si="483"/>
        <v>25.6</v>
      </c>
      <c r="BP384" s="217">
        <f t="shared" si="484"/>
        <v>80.05714285714285</v>
      </c>
      <c r="BQ384" s="217">
        <f t="shared" ref="BQ384:BS384" si="530">BP384</f>
        <v>80.05714285714285</v>
      </c>
      <c r="BR384" s="217">
        <f t="shared" si="530"/>
        <v>80.05714285714285</v>
      </c>
      <c r="BS384" s="217">
        <f t="shared" si="530"/>
        <v>80.05714285714285</v>
      </c>
      <c r="BT384" s="217">
        <f t="shared" si="486"/>
        <v>80.05714285714285</v>
      </c>
      <c r="BU384" s="217">
        <f t="shared" si="487"/>
        <v>213.48571428571427</v>
      </c>
      <c r="BV384" s="217">
        <f t="shared" si="488"/>
        <v>212.04627940288069</v>
      </c>
      <c r="BW384" s="217">
        <f t="shared" si="447"/>
        <v>180.17572306349561</v>
      </c>
      <c r="BX384" s="216">
        <f t="shared" si="489"/>
        <v>0.11505009700176368</v>
      </c>
      <c r="BY384" s="216">
        <f t="shared" si="524"/>
        <v>138.75041698412699</v>
      </c>
      <c r="BZ384" s="216">
        <f t="shared" si="518"/>
        <v>2478.6457953380595</v>
      </c>
      <c r="CA384" s="216">
        <f t="shared" si="510"/>
        <v>2298.4700722745638</v>
      </c>
      <c r="CB384" s="218">
        <f t="shared" si="490"/>
        <v>3.0266732414338198</v>
      </c>
    </row>
    <row r="385" spans="1:80" x14ac:dyDescent="0.25">
      <c r="A385" s="248" t="s">
        <v>484</v>
      </c>
      <c r="B385" s="231" t="s">
        <v>913</v>
      </c>
      <c r="C385" s="231" t="s">
        <v>464</v>
      </c>
      <c r="D385" s="249">
        <v>2</v>
      </c>
      <c r="E385" s="249">
        <v>3</v>
      </c>
      <c r="F385" s="250"/>
      <c r="G385" s="15">
        <f>(VLOOKUP(G$4,'Tüpoloogia tabel'!$C$1:$T$51,MATCH($A385,'Tüpoloogia tabel'!$C$1:$T$1,0),FALSE))*D385</f>
        <v>538.87619047619046</v>
      </c>
      <c r="H385" s="15">
        <f>(VLOOKUP(H$4,'Tüpoloogia tabel'!$C$1:$T$51,MATCH($A385,'Tüpoloogia tabel'!$C$1:$T$1,0),FALSE))*D385*E385</f>
        <v>23.25</v>
      </c>
      <c r="I385" s="15">
        <f>(VLOOKUP(I$4,'Tüpoloogia tabel'!$C$1:$T$51,MATCH($A385,'Tüpoloogia tabel'!$C$1:$T$1,0),FALSE))*D385*E385</f>
        <v>47.035714285714278</v>
      </c>
      <c r="J385" s="15">
        <f>(VLOOKUP(J$4,'Tüpoloogia tabel'!$C$1:$T$51,MATCH($A385,'Tüpoloogia tabel'!$C$1:$T$1,0),FALSE))*D385*E385</f>
        <v>1368.9107142857142</v>
      </c>
      <c r="K385" s="15">
        <f>(VLOOKUP(K$4,'Tüpoloogia tabel'!$C$1:$T$51,MATCH($A385,'Tüpoloogia tabel'!$C$1:$T$1,0),FALSE))*D385*E385</f>
        <v>1139.1071428571429</v>
      </c>
      <c r="L385" s="244">
        <f>VLOOKUP(L$4,'Tüpoloogia tabel'!$C$1:$T$51,MATCH($A385,'Tüpoloogia tabel'!$C$1:$T$1,0),FALSE)</f>
        <v>100</v>
      </c>
      <c r="M385" s="228">
        <f>VLOOKUP(M$4,'Tüpoloogia tabel'!$C$1:$T$51,MATCH($A385,'Tüpoloogia tabel'!$C$1:$T$1,0),FALSE)</f>
        <v>50</v>
      </c>
      <c r="N385" s="228">
        <f>VLOOKUP(N$4,'Tüpoloogia tabel'!$C$1:$T$51,MATCH($A385,'Tüpoloogia tabel'!$C$1:$T$1,0),FALSE)</f>
        <v>100</v>
      </c>
      <c r="O385" s="245">
        <f>VLOOKUP(O$4,'Tüpoloogia tabel'!$C$1:$T$51,MATCH($A385,'Tüpoloogia tabel'!$C$1:$T$1,0),FALSE)</f>
        <v>0.19998653178308495</v>
      </c>
      <c r="P385" s="228">
        <f>VLOOKUP(P$4,'Tüpoloogia tabel'!$C$1:$T$51,MATCH($A385,'Tüpoloogia tabel'!$C$1:$T$1,0),FALSE)</f>
        <v>100</v>
      </c>
      <c r="Q385" s="335">
        <f t="shared" si="477"/>
        <v>1779.3257142857146</v>
      </c>
      <c r="R385" s="336">
        <f t="shared" si="508"/>
        <v>1415.5645357732542</v>
      </c>
      <c r="S385" s="14">
        <f t="shared" si="478"/>
        <v>538.87619047619046</v>
      </c>
      <c r="T385" s="336">
        <f t="shared" si="479"/>
        <v>538.87619047619046</v>
      </c>
      <c r="U385" s="4">
        <f t="shared" si="480"/>
        <v>7.9200000000000008</v>
      </c>
      <c r="V385" s="337">
        <f t="shared" si="481"/>
        <v>355.84117851246043</v>
      </c>
      <c r="W385" s="338">
        <f t="shared" si="444"/>
        <v>3.666315556331559</v>
      </c>
      <c r="X385" s="228">
        <f>VLOOKUP(X$4,'Tüpoloogia tabel'!$C$1:$T$51,MATCH($A385,'Tüpoloogia tabel'!$C$1:$T$1,0),FALSE)</f>
        <v>282.5</v>
      </c>
      <c r="Y385" s="228">
        <f>VLOOKUP(Y$4,'Tüpoloogia tabel'!$C$1:$T$51,MATCH($A385,'Tüpoloogia tabel'!$C$1:$T$1,0),FALSE)</f>
        <v>182.5</v>
      </c>
      <c r="Z385" s="229">
        <f>VLOOKUP(Z$4,'Tüpoloogia tabel'!$C$1:$T$51,MATCH($A385,'Tüpoloogia tabel'!$C$1:$T$1,0),FALSE)</f>
        <v>65.5</v>
      </c>
      <c r="AA385" s="235"/>
      <c r="AB385" s="235"/>
      <c r="AC385" s="15">
        <f>VLOOKUP(AC$4,'Tüpoloogia tabel'!$C$1:$T$51,MATCH($A385,'Tüpoloogia tabel'!$C$1:$T$1,0),FALSE)</f>
        <v>4.5125000000000002</v>
      </c>
      <c r="AD385" s="15">
        <f>VLOOKUP(AD$4,'Tüpoloogia tabel'!$C$1:$T$51,MATCH($A385,'Tüpoloogia tabel'!$C$1:$T$1,0),FALSE)</f>
        <v>3.2</v>
      </c>
      <c r="AE385" s="15">
        <f>VLOOKUP(AE$4,'Tüpoloogia tabel'!$C$1:$T$51,MATCH($A385,'Tüpoloogia tabel'!$C$1:$T$1,0),FALSE)</f>
        <v>2.2999999999999998</v>
      </c>
      <c r="AF385" s="15">
        <f>VLOOKUP(AF$4,'Tüpoloogia tabel'!$C$1:$T$51,MATCH($A385,'Tüpoloogia tabel'!$C$1:$T$1,0),FALSE)</f>
        <v>10.199999999999999</v>
      </c>
      <c r="AG385" s="15">
        <f>VLOOKUP(AG$4,'Tüpoloogia tabel'!$C$1:$T$51,MATCH($A385,'Tüpoloogia tabel'!$C$1:$T$1,0),FALSE)</f>
        <v>14.914285714285715</v>
      </c>
      <c r="AH385" s="15">
        <f>(VLOOKUP(AH$4,'Tüpoloogia tabel'!$C$1:$T$51,MATCH($A385,'Tüpoloogia tabel'!$C$1:$T$1,0),FALSE))*E385</f>
        <v>9.6000000000000014</v>
      </c>
      <c r="AI385" s="15">
        <f>(VLOOKUP(AI$4,'Tüpoloogia tabel'!$C$1:$T$51,MATCH($A385,'Tüpoloogia tabel'!$C$1:$T$1,0),FALSE))*D385*E385</f>
        <v>5173.2114285714288</v>
      </c>
      <c r="AJ385" s="15">
        <f t="shared" si="482"/>
        <v>80.05714285714285</v>
      </c>
      <c r="AK385" s="15">
        <f>VLOOKUP(AK$4,'Tüpoloogia tabel'!$C$1:$T$51,MATCH($A385,'Tüpoloogia tabel'!$C$1:$T$1,0),FALSE)</f>
        <v>1.49</v>
      </c>
      <c r="AL385" s="15">
        <f>VLOOKUP(AL$4,'Tüpoloogia tabel'!$C$1:$T$51,MATCH($A385,'Tüpoloogia tabel'!$C$1:$T$1,0),FALSE)</f>
        <v>1.1000000000000001</v>
      </c>
      <c r="AM385" s="15">
        <f>VLOOKUP(AM$4,'Tüpoloogia tabel'!$C$1:$T$51,MATCH($A385,'Tüpoloogia tabel'!$C$1:$T$1,0),FALSE)</f>
        <v>0.7</v>
      </c>
      <c r="AN385" s="15">
        <f>VLOOKUP(AN$4,'Tüpoloogia tabel'!$C$1:$T$51,MATCH($A385,'Tüpoloogia tabel'!$C$1:$T$1,0),FALSE)</f>
        <v>0.7</v>
      </c>
      <c r="AO385" s="15">
        <f>VLOOKUP(AO$4,'Tüpoloogia tabel'!$C$1:$T$51,MATCH($A385,'Tüpoloogia tabel'!$C$1:$T$1,0),FALSE)</f>
        <v>2.06</v>
      </c>
      <c r="AP385" s="15">
        <f>VLOOKUP(AP$4,'Tüpoloogia tabel'!$C$1:$T$51,MATCH($A385,'Tüpoloogia tabel'!$C$1:$T$1,0),FALSE)</f>
        <v>2</v>
      </c>
      <c r="AQ385" s="15">
        <f>VLOOKUP(AQ$4,'Tüpoloogia tabel'!$C$1:$T$51,MATCH($A385,'Tüpoloogia tabel'!$C$1:$T$1,0),FALSE)</f>
        <v>2.9</v>
      </c>
      <c r="AR385" s="232">
        <f>VLOOKUP(AR$4,'Tüpoloogia tabel'!$C$1:$T$51,MATCH($A380,'Tüpoloogia tabel'!$C$1:$T$1,0),FALSE)</f>
        <v>0.26</v>
      </c>
      <c r="AS385" s="16">
        <f>VLOOKUP(AS$4,'Tüpoloogia tabel'!$C$1:$T$51,MATCH($A385,'Tüpoloogia tabel'!$C$1:$T$1,0),FALSE)</f>
        <v>0.49000000000000005</v>
      </c>
      <c r="AT385" s="16">
        <f>VLOOKUP(AT$4,'Tüpoloogia tabel'!$C$1:$T$51,MATCH($A385,'Tüpoloogia tabel'!$C$1:$T$1,0),FALSE)</f>
        <v>0.40500000000000008</v>
      </c>
      <c r="AU385" s="16">
        <f>VLOOKUP(AU$4,'Tüpoloogia tabel'!$C$1:$T$51,MATCH($A385,'Tüpoloogia tabel'!$C$1:$T$1,0),FALSE)</f>
        <v>0.15</v>
      </c>
      <c r="AV385" s="273">
        <f>VLOOKUP(AV$4,'Tüpoloogia tabel'!$C$1:$T$51,MATCH($A385,'Tüpoloogia tabel'!$C$1:$T$1,0),FALSE)</f>
        <v>0.02</v>
      </c>
      <c r="AW385" s="16">
        <f>VLOOKUP(AW$4,'Tüpoloogia tabel'!$C$1:$T$51,MATCH($A385,'Tüpoloogia tabel'!$C$1:$T$1,0),FALSE)</f>
        <v>0.01</v>
      </c>
      <c r="AX385" s="16">
        <f>VLOOKUP(AX$4,'Tüpoloogia tabel'!$C$1:$T$51,MATCH($A385,'Tüpoloogia tabel'!$C$1:$T$1,0),FALSE)</f>
        <v>0</v>
      </c>
      <c r="AY385" s="16">
        <f>VLOOKUP(AY$4,'Tüpoloogia tabel'!$C$1:$T$51,MATCH($A385,'Tüpoloogia tabel'!$C$1:$T$1,0),FALSE)</f>
        <v>0.42</v>
      </c>
      <c r="AZ385" s="16">
        <f>VLOOKUP(AZ$4,'Tüpoloogia tabel'!$C$1:$T$51,MATCH($A385,'Tüpoloogia tabel'!$C$1:$T$1,0),FALSE)</f>
        <v>3.7</v>
      </c>
      <c r="BA385" s="232">
        <f>VLOOKUP(BA$4,'Tüpoloogia tabel'!$C$1:$T$51,MATCH($A385,'Tüpoloogia tabel'!$C$1:$T$1,0),FALSE)</f>
        <v>0.51</v>
      </c>
      <c r="BB385" s="232">
        <f>VLOOKUP(BB$4,'Tüpoloogia tabel'!$C$1:$T$51,MATCH($A385,'Tüpoloogia tabel'!$C$1:$T$1,0),FALSE)</f>
        <v>0.2</v>
      </c>
      <c r="BC385" s="232">
        <f>VLOOKUP(BC$4,'Tüpoloogia tabel'!$C$1:$T$51,MATCH($A385,'Tüpoloogia tabel'!$C$1:$T$1,0),FALSE)</f>
        <v>0.35</v>
      </c>
      <c r="BD385" s="232">
        <f>VLOOKUP(BD$4,'Tüpoloogia tabel'!$C$1:$T$51,MATCH($A385,'Tüpoloogia tabel'!$C$1:$T$1,0),FALSE)</f>
        <v>0.7</v>
      </c>
      <c r="BE385" s="232">
        <f>VLOOKUP(BE$4,'Tüpoloogia tabel'!$C$1:$T$51,MATCH($A385,'Tüpoloogia tabel'!$C$1:$T$1,0),FALSE)</f>
        <v>0.2</v>
      </c>
      <c r="BF385" s="16">
        <f>VLOOKUP(BF$4,'Tüpoloogia tabel'!$C$1:$T$51,MATCH($A385,'Tüpoloogia tabel'!$C$1:$T$1,0),FALSE)</f>
        <v>1.8</v>
      </c>
      <c r="BG385" s="16">
        <f>VLOOKUP(BG$4,'Tüpoloogia tabel'!$C$1:$T$51,MATCH($A385,'Tüpoloogia tabel'!$C$1:$T$1,0),FALSE)</f>
        <v>2.2000000000000002</v>
      </c>
      <c r="BH385" s="16">
        <f>VLOOKUP(BH$4,'Tüpoloogia tabel'!$C$1:$T$51,MATCH($A385,'Tüpoloogia tabel'!$C$1:$T$1,0),FALSE)</f>
        <v>1.46</v>
      </c>
      <c r="BI385" s="16">
        <f>VLOOKUP(BI$4,'Tüpoloogia tabel'!$C$1:$T$51,MATCH($A385,'Tüpoloogia tabel'!$C$1:$T$1,0),FALSE)</f>
        <v>1.5793333333333333</v>
      </c>
      <c r="BJ385" s="16">
        <f>VLOOKUP(BJ$4,'Tüpoloogia tabel'!$C$1:$T$51,MATCH($A385,'Tüpoloogia tabel'!$C$1:$T$1,0),FALSE)</f>
        <v>0.8</v>
      </c>
      <c r="BK385" s="16">
        <f>VLOOKUP(BK$4,'Tüpoloogia tabel'!$C$1:$T$51,MATCH($A385,'Tüpoloogia tabel'!$C$1:$T$1,0),FALSE)</f>
        <v>2.0649999999999999</v>
      </c>
      <c r="BL385" s="216">
        <f t="shared" si="445"/>
        <v>3596.7443628618607</v>
      </c>
      <c r="BM385" s="1">
        <v>4</v>
      </c>
      <c r="BN385" s="1">
        <v>0</v>
      </c>
      <c r="BO385" s="1">
        <f t="shared" si="483"/>
        <v>38.400000000000006</v>
      </c>
      <c r="BP385" s="217">
        <f t="shared" si="484"/>
        <v>80.05714285714285</v>
      </c>
      <c r="BQ385" s="217">
        <f t="shared" ref="BQ385:BS385" si="531">BP385</f>
        <v>80.05714285714285</v>
      </c>
      <c r="BR385" s="217">
        <f t="shared" si="531"/>
        <v>80.05714285714285</v>
      </c>
      <c r="BS385" s="217">
        <f t="shared" si="531"/>
        <v>80.05714285714285</v>
      </c>
      <c r="BT385" s="217">
        <f t="shared" si="486"/>
        <v>160.1142857142857</v>
      </c>
      <c r="BU385" s="217">
        <f t="shared" si="487"/>
        <v>470.74285714285708</v>
      </c>
      <c r="BV385" s="217">
        <f t="shared" si="488"/>
        <v>469.03783829900698</v>
      </c>
      <c r="BW385" s="217">
        <f t="shared" si="447"/>
        <v>292.24074922844011</v>
      </c>
      <c r="BX385" s="216">
        <f t="shared" si="489"/>
        <v>0.23825964021164023</v>
      </c>
      <c r="BY385" s="216">
        <f t="shared" si="524"/>
        <v>287.34112609523805</v>
      </c>
      <c r="BZ385" s="216">
        <f t="shared" si="518"/>
        <v>4176.3262381855384</v>
      </c>
      <c r="CA385" s="216">
        <f t="shared" si="510"/>
        <v>3884.0854889570987</v>
      </c>
      <c r="CB385" s="218">
        <f t="shared" si="490"/>
        <v>3.4097630879698624</v>
      </c>
    </row>
    <row r="386" spans="1:80" x14ac:dyDescent="0.25">
      <c r="A386" s="248" t="s">
        <v>484</v>
      </c>
      <c r="B386" s="231" t="s">
        <v>914</v>
      </c>
      <c r="C386" s="231" t="s">
        <v>464</v>
      </c>
      <c r="D386" s="249">
        <v>2</v>
      </c>
      <c r="E386" s="249">
        <v>4</v>
      </c>
      <c r="F386" s="250"/>
      <c r="G386" s="15">
        <f>(VLOOKUP(G$4,'Tüpoloogia tabel'!$C$1:$T$51,MATCH($A386,'Tüpoloogia tabel'!$C$1:$T$1,0),FALSE))*D386</f>
        <v>538.87619047619046</v>
      </c>
      <c r="H386" s="15">
        <f>(VLOOKUP(H$4,'Tüpoloogia tabel'!$C$1:$T$51,MATCH($A386,'Tüpoloogia tabel'!$C$1:$T$1,0),FALSE))*D386*E386</f>
        <v>31</v>
      </c>
      <c r="I386" s="15">
        <f>(VLOOKUP(I$4,'Tüpoloogia tabel'!$C$1:$T$51,MATCH($A386,'Tüpoloogia tabel'!$C$1:$T$1,0),FALSE))*D386*E386</f>
        <v>62.714285714285708</v>
      </c>
      <c r="J386" s="15">
        <f>(VLOOKUP(J$4,'Tüpoloogia tabel'!$C$1:$T$51,MATCH($A386,'Tüpoloogia tabel'!$C$1:$T$1,0),FALSE))*D386*E386</f>
        <v>1825.2142857142858</v>
      </c>
      <c r="K386" s="15">
        <f>(VLOOKUP(K$4,'Tüpoloogia tabel'!$C$1:$T$51,MATCH($A386,'Tüpoloogia tabel'!$C$1:$T$1,0),FALSE))*D386*E386</f>
        <v>1518.8095238095239</v>
      </c>
      <c r="L386" s="244">
        <f>VLOOKUP(L$4,'Tüpoloogia tabel'!$C$1:$T$51,MATCH($A386,'Tüpoloogia tabel'!$C$1:$T$1,0),FALSE)</f>
        <v>100</v>
      </c>
      <c r="M386" s="228">
        <f>VLOOKUP(M$4,'Tüpoloogia tabel'!$C$1:$T$51,MATCH($A386,'Tüpoloogia tabel'!$C$1:$T$1,0),FALSE)</f>
        <v>50</v>
      </c>
      <c r="N386" s="228">
        <f>VLOOKUP(N$4,'Tüpoloogia tabel'!$C$1:$T$51,MATCH($A386,'Tüpoloogia tabel'!$C$1:$T$1,0),FALSE)</f>
        <v>100</v>
      </c>
      <c r="O386" s="245">
        <f>VLOOKUP(O$4,'Tüpoloogia tabel'!$C$1:$T$51,MATCH($A386,'Tüpoloogia tabel'!$C$1:$T$1,0),FALSE)</f>
        <v>0.19998653178308495</v>
      </c>
      <c r="P386" s="228">
        <f>VLOOKUP(P$4,'Tüpoloogia tabel'!$C$1:$T$51,MATCH($A386,'Tüpoloogia tabel'!$C$1:$T$1,0),FALSE)</f>
        <v>100</v>
      </c>
      <c r="Q386" s="335">
        <f t="shared" si="477"/>
        <v>3136.0457142857144</v>
      </c>
      <c r="R386" s="336">
        <f t="shared" si="508"/>
        <v>2500.9588083725071</v>
      </c>
      <c r="S386" s="14">
        <f t="shared" si="478"/>
        <v>538.87619047619046</v>
      </c>
      <c r="T386" s="336">
        <f t="shared" si="479"/>
        <v>538.87619047619046</v>
      </c>
      <c r="U386" s="4">
        <f t="shared" si="480"/>
        <v>7.9200000000000008</v>
      </c>
      <c r="V386" s="337">
        <f t="shared" si="481"/>
        <v>627.16690591320742</v>
      </c>
      <c r="W386" s="338">
        <f t="shared" si="444"/>
        <v>4.2787686708948627</v>
      </c>
      <c r="X386" s="228">
        <f>VLOOKUP(X$4,'Tüpoloogia tabel'!$C$1:$T$51,MATCH($A386,'Tüpoloogia tabel'!$C$1:$T$1,0),FALSE)</f>
        <v>282.5</v>
      </c>
      <c r="Y386" s="228">
        <f>VLOOKUP(Y$4,'Tüpoloogia tabel'!$C$1:$T$51,MATCH($A386,'Tüpoloogia tabel'!$C$1:$T$1,0),FALSE)</f>
        <v>182.5</v>
      </c>
      <c r="Z386" s="229">
        <f>VLOOKUP(Z$4,'Tüpoloogia tabel'!$C$1:$T$51,MATCH($A386,'Tüpoloogia tabel'!$C$1:$T$1,0),FALSE)</f>
        <v>65.5</v>
      </c>
      <c r="AA386" s="235"/>
      <c r="AB386" s="235"/>
      <c r="AC386" s="15">
        <f>VLOOKUP(AC$4,'Tüpoloogia tabel'!$C$1:$T$51,MATCH($A386,'Tüpoloogia tabel'!$C$1:$T$1,0),FALSE)</f>
        <v>4.5125000000000002</v>
      </c>
      <c r="AD386" s="15">
        <f>VLOOKUP(AD$4,'Tüpoloogia tabel'!$C$1:$T$51,MATCH($A386,'Tüpoloogia tabel'!$C$1:$T$1,0),FALSE)</f>
        <v>3.2</v>
      </c>
      <c r="AE386" s="15">
        <f>VLOOKUP(AE$4,'Tüpoloogia tabel'!$C$1:$T$51,MATCH($A386,'Tüpoloogia tabel'!$C$1:$T$1,0),FALSE)</f>
        <v>2.2999999999999998</v>
      </c>
      <c r="AF386" s="15">
        <f>VLOOKUP(AF$4,'Tüpoloogia tabel'!$C$1:$T$51,MATCH($A386,'Tüpoloogia tabel'!$C$1:$T$1,0),FALSE)</f>
        <v>10.199999999999999</v>
      </c>
      <c r="AG386" s="15">
        <f>VLOOKUP(AG$4,'Tüpoloogia tabel'!$C$1:$T$51,MATCH($A386,'Tüpoloogia tabel'!$C$1:$T$1,0),FALSE)</f>
        <v>14.914285714285715</v>
      </c>
      <c r="AH386" s="15">
        <f>(VLOOKUP(AH$4,'Tüpoloogia tabel'!$C$1:$T$51,MATCH($A386,'Tüpoloogia tabel'!$C$1:$T$1,0),FALSE))*E386</f>
        <v>12.8</v>
      </c>
      <c r="AI386" s="15">
        <f>(VLOOKUP(AI$4,'Tüpoloogia tabel'!$C$1:$T$51,MATCH($A386,'Tüpoloogia tabel'!$C$1:$T$1,0),FALSE))*D386*E386</f>
        <v>6897.6152380952381</v>
      </c>
      <c r="AJ386" s="15">
        <f t="shared" si="482"/>
        <v>80.05714285714285</v>
      </c>
      <c r="AK386" s="15">
        <f>VLOOKUP(AK$4,'Tüpoloogia tabel'!$C$1:$T$51,MATCH($A386,'Tüpoloogia tabel'!$C$1:$T$1,0),FALSE)</f>
        <v>1.49</v>
      </c>
      <c r="AL386" s="15">
        <f>VLOOKUP(AL$4,'Tüpoloogia tabel'!$C$1:$T$51,MATCH($A386,'Tüpoloogia tabel'!$C$1:$T$1,0),FALSE)</f>
        <v>1.1000000000000001</v>
      </c>
      <c r="AM386" s="15">
        <f>VLOOKUP(AM$4,'Tüpoloogia tabel'!$C$1:$T$51,MATCH($A386,'Tüpoloogia tabel'!$C$1:$T$1,0),FALSE)</f>
        <v>0.7</v>
      </c>
      <c r="AN386" s="15">
        <f>VLOOKUP(AN$4,'Tüpoloogia tabel'!$C$1:$T$51,MATCH($A386,'Tüpoloogia tabel'!$C$1:$T$1,0),FALSE)</f>
        <v>0.7</v>
      </c>
      <c r="AO386" s="15">
        <f>VLOOKUP(AO$4,'Tüpoloogia tabel'!$C$1:$T$51,MATCH($A386,'Tüpoloogia tabel'!$C$1:$T$1,0),FALSE)</f>
        <v>2.06</v>
      </c>
      <c r="AP386" s="15">
        <f>VLOOKUP(AP$4,'Tüpoloogia tabel'!$C$1:$T$51,MATCH($A386,'Tüpoloogia tabel'!$C$1:$T$1,0),FALSE)</f>
        <v>2</v>
      </c>
      <c r="AQ386" s="15">
        <f>VLOOKUP(AQ$4,'Tüpoloogia tabel'!$C$1:$T$51,MATCH($A386,'Tüpoloogia tabel'!$C$1:$T$1,0),FALSE)</f>
        <v>2.9</v>
      </c>
      <c r="AR386" s="232">
        <f>VLOOKUP(AR$4,'Tüpoloogia tabel'!$C$1:$T$51,MATCH($A381,'Tüpoloogia tabel'!$C$1:$T$1,0),FALSE)</f>
        <v>0.26</v>
      </c>
      <c r="AS386" s="16">
        <f>VLOOKUP(AS$4,'Tüpoloogia tabel'!$C$1:$T$51,MATCH($A386,'Tüpoloogia tabel'!$C$1:$T$1,0),FALSE)</f>
        <v>0.49000000000000005</v>
      </c>
      <c r="AT386" s="16">
        <f>VLOOKUP(AT$4,'Tüpoloogia tabel'!$C$1:$T$51,MATCH($A386,'Tüpoloogia tabel'!$C$1:$T$1,0),FALSE)</f>
        <v>0.40500000000000008</v>
      </c>
      <c r="AU386" s="16">
        <f>VLOOKUP(AU$4,'Tüpoloogia tabel'!$C$1:$T$51,MATCH($A386,'Tüpoloogia tabel'!$C$1:$T$1,0),FALSE)</f>
        <v>0.15</v>
      </c>
      <c r="AV386" s="273">
        <f>VLOOKUP(AV$4,'Tüpoloogia tabel'!$C$1:$T$51,MATCH($A386,'Tüpoloogia tabel'!$C$1:$T$1,0),FALSE)</f>
        <v>0.02</v>
      </c>
      <c r="AW386" s="16">
        <f>VLOOKUP(AW$4,'Tüpoloogia tabel'!$C$1:$T$51,MATCH($A386,'Tüpoloogia tabel'!$C$1:$T$1,0),FALSE)</f>
        <v>0.01</v>
      </c>
      <c r="AX386" s="16">
        <f>VLOOKUP(AX$4,'Tüpoloogia tabel'!$C$1:$T$51,MATCH($A386,'Tüpoloogia tabel'!$C$1:$T$1,0),FALSE)</f>
        <v>0</v>
      </c>
      <c r="AY386" s="16">
        <f>VLOOKUP(AY$4,'Tüpoloogia tabel'!$C$1:$T$51,MATCH($A386,'Tüpoloogia tabel'!$C$1:$T$1,0),FALSE)</f>
        <v>0.42</v>
      </c>
      <c r="AZ386" s="16">
        <f>VLOOKUP(AZ$4,'Tüpoloogia tabel'!$C$1:$T$51,MATCH($A386,'Tüpoloogia tabel'!$C$1:$T$1,0),FALSE)</f>
        <v>3.7</v>
      </c>
      <c r="BA386" s="232">
        <f>VLOOKUP(BA$4,'Tüpoloogia tabel'!$C$1:$T$51,MATCH($A386,'Tüpoloogia tabel'!$C$1:$T$1,0),FALSE)</f>
        <v>0.51</v>
      </c>
      <c r="BB386" s="232">
        <f>VLOOKUP(BB$4,'Tüpoloogia tabel'!$C$1:$T$51,MATCH($A386,'Tüpoloogia tabel'!$C$1:$T$1,0),FALSE)</f>
        <v>0.2</v>
      </c>
      <c r="BC386" s="232">
        <f>VLOOKUP(BC$4,'Tüpoloogia tabel'!$C$1:$T$51,MATCH($A386,'Tüpoloogia tabel'!$C$1:$T$1,0),FALSE)</f>
        <v>0.35</v>
      </c>
      <c r="BD386" s="232">
        <f>VLOOKUP(BD$4,'Tüpoloogia tabel'!$C$1:$T$51,MATCH($A386,'Tüpoloogia tabel'!$C$1:$T$1,0),FALSE)</f>
        <v>0.7</v>
      </c>
      <c r="BE386" s="232">
        <f>VLOOKUP(BE$4,'Tüpoloogia tabel'!$C$1:$T$51,MATCH($A386,'Tüpoloogia tabel'!$C$1:$T$1,0),FALSE)</f>
        <v>0.2</v>
      </c>
      <c r="BF386" s="16">
        <f>VLOOKUP(BF$4,'Tüpoloogia tabel'!$C$1:$T$51,MATCH($A386,'Tüpoloogia tabel'!$C$1:$T$1,0),FALSE)</f>
        <v>1.8</v>
      </c>
      <c r="BG386" s="16">
        <f>VLOOKUP(BG$4,'Tüpoloogia tabel'!$C$1:$T$51,MATCH($A386,'Tüpoloogia tabel'!$C$1:$T$1,0),FALSE)</f>
        <v>2.2000000000000002</v>
      </c>
      <c r="BH386" s="16">
        <f>VLOOKUP(BH$4,'Tüpoloogia tabel'!$C$1:$T$51,MATCH($A386,'Tüpoloogia tabel'!$C$1:$T$1,0),FALSE)</f>
        <v>1.46</v>
      </c>
      <c r="BI386" s="16">
        <f>VLOOKUP(BI$4,'Tüpoloogia tabel'!$C$1:$T$51,MATCH($A386,'Tüpoloogia tabel'!$C$1:$T$1,0),FALSE)</f>
        <v>1.5793333333333333</v>
      </c>
      <c r="BJ386" s="16">
        <f>VLOOKUP(BJ$4,'Tüpoloogia tabel'!$C$1:$T$51,MATCH($A386,'Tüpoloogia tabel'!$C$1:$T$1,0),FALSE)</f>
        <v>0.8</v>
      </c>
      <c r="BK386" s="16">
        <f>VLOOKUP(BK$4,'Tüpoloogia tabel'!$C$1:$T$51,MATCH($A386,'Tüpoloogia tabel'!$C$1:$T$1,0),FALSE)</f>
        <v>2.0649999999999999</v>
      </c>
      <c r="BL386" s="216">
        <f t="shared" si="445"/>
        <v>5596.5511046698011</v>
      </c>
      <c r="BM386" s="1">
        <v>4</v>
      </c>
      <c r="BN386" s="1">
        <v>0</v>
      </c>
      <c r="BO386" s="1">
        <f t="shared" si="483"/>
        <v>51.2</v>
      </c>
      <c r="BP386" s="217">
        <f t="shared" si="484"/>
        <v>80.05714285714285</v>
      </c>
      <c r="BQ386" s="217">
        <f t="shared" ref="BQ386:BS386" si="532">BP386</f>
        <v>80.05714285714285</v>
      </c>
      <c r="BR386" s="217">
        <f t="shared" si="532"/>
        <v>80.05714285714285</v>
      </c>
      <c r="BS386" s="217">
        <f t="shared" si="532"/>
        <v>80.05714285714285</v>
      </c>
      <c r="BT386" s="217">
        <f t="shared" si="486"/>
        <v>240.17142857142855</v>
      </c>
      <c r="BU386" s="217">
        <f t="shared" si="487"/>
        <v>828.34285714285716</v>
      </c>
      <c r="BV386" s="217">
        <f t="shared" si="488"/>
        <v>826.67500999159029</v>
      </c>
      <c r="BW386" s="217">
        <f t="shared" si="447"/>
        <v>446.57693276789649</v>
      </c>
      <c r="BX386" s="216">
        <f t="shared" si="489"/>
        <v>0.37770030687830691</v>
      </c>
      <c r="BY386" s="216">
        <f t="shared" si="524"/>
        <v>455.50657009523815</v>
      </c>
      <c r="BZ386" s="216">
        <f t="shared" si="518"/>
        <v>6498.6346075329357</v>
      </c>
      <c r="CA386" s="216">
        <f t="shared" si="510"/>
        <v>6052.0576747650393</v>
      </c>
      <c r="CB386" s="218">
        <f t="shared" si="490"/>
        <v>3.9847377698719493</v>
      </c>
    </row>
    <row r="387" spans="1:80" x14ac:dyDescent="0.25">
      <c r="A387" s="248" t="s">
        <v>484</v>
      </c>
      <c r="B387" s="231" t="s">
        <v>915</v>
      </c>
      <c r="C387" s="231" t="s">
        <v>464</v>
      </c>
      <c r="D387" s="249">
        <v>2</v>
      </c>
      <c r="E387" s="249">
        <v>5</v>
      </c>
      <c r="F387" s="250"/>
      <c r="G387" s="15">
        <f>(VLOOKUP(G$4,'Tüpoloogia tabel'!$C$1:$T$51,MATCH($A387,'Tüpoloogia tabel'!$C$1:$T$1,0),FALSE))*D387</f>
        <v>538.87619047619046</v>
      </c>
      <c r="H387" s="15">
        <f>(VLOOKUP(H$4,'Tüpoloogia tabel'!$C$1:$T$51,MATCH($A387,'Tüpoloogia tabel'!$C$1:$T$1,0),FALSE))*D387*E387</f>
        <v>38.75</v>
      </c>
      <c r="I387" s="15">
        <f>(VLOOKUP(I$4,'Tüpoloogia tabel'!$C$1:$T$51,MATCH($A387,'Tüpoloogia tabel'!$C$1:$T$1,0),FALSE))*D387*E387</f>
        <v>78.392857142857139</v>
      </c>
      <c r="J387" s="15">
        <f>(VLOOKUP(J$4,'Tüpoloogia tabel'!$C$1:$T$51,MATCH($A387,'Tüpoloogia tabel'!$C$1:$T$1,0),FALSE))*D387*E387</f>
        <v>2281.5178571428573</v>
      </c>
      <c r="K387" s="15">
        <f>(VLOOKUP(K$4,'Tüpoloogia tabel'!$C$1:$T$51,MATCH($A387,'Tüpoloogia tabel'!$C$1:$T$1,0),FALSE))*D387*E387</f>
        <v>1898.5119047619048</v>
      </c>
      <c r="L387" s="244">
        <f>VLOOKUP(L$4,'Tüpoloogia tabel'!$C$1:$T$51,MATCH($A387,'Tüpoloogia tabel'!$C$1:$T$1,0),FALSE)</f>
        <v>100</v>
      </c>
      <c r="M387" s="228">
        <f>VLOOKUP(M$4,'Tüpoloogia tabel'!$C$1:$T$51,MATCH($A387,'Tüpoloogia tabel'!$C$1:$T$1,0),FALSE)</f>
        <v>50</v>
      </c>
      <c r="N387" s="228">
        <f>VLOOKUP(N$4,'Tüpoloogia tabel'!$C$1:$T$51,MATCH($A387,'Tüpoloogia tabel'!$C$1:$T$1,0),FALSE)</f>
        <v>100</v>
      </c>
      <c r="O387" s="245">
        <f>VLOOKUP(O$4,'Tüpoloogia tabel'!$C$1:$T$51,MATCH($A387,'Tüpoloogia tabel'!$C$1:$T$1,0),FALSE)</f>
        <v>0.19998653178308495</v>
      </c>
      <c r="P387" s="228">
        <f>VLOOKUP(P$4,'Tüpoloogia tabel'!$C$1:$T$51,MATCH($A387,'Tüpoloogia tabel'!$C$1:$T$1,0),FALSE)</f>
        <v>100</v>
      </c>
      <c r="Q387" s="335">
        <f t="shared" si="477"/>
        <v>4874.5714285714284</v>
      </c>
      <c r="R387" s="336">
        <f t="shared" si="508"/>
        <v>3891.8027946425104</v>
      </c>
      <c r="S387" s="14">
        <f t="shared" si="478"/>
        <v>538.87619047619046</v>
      </c>
      <c r="T387" s="336">
        <f t="shared" si="479"/>
        <v>538.87619047619046</v>
      </c>
      <c r="U387" s="4">
        <f t="shared" si="480"/>
        <v>7.9200000000000008</v>
      </c>
      <c r="V387" s="337">
        <f t="shared" si="481"/>
        <v>974.84863392891782</v>
      </c>
      <c r="W387" s="338">
        <f t="shared" si="444"/>
        <v>4.9898665175687364</v>
      </c>
      <c r="X387" s="228">
        <f>VLOOKUP(X$4,'Tüpoloogia tabel'!$C$1:$T$51,MATCH($A387,'Tüpoloogia tabel'!$C$1:$T$1,0),FALSE)</f>
        <v>282.5</v>
      </c>
      <c r="Y387" s="228">
        <f>VLOOKUP(Y$4,'Tüpoloogia tabel'!$C$1:$T$51,MATCH($A387,'Tüpoloogia tabel'!$C$1:$T$1,0),FALSE)</f>
        <v>182.5</v>
      </c>
      <c r="Z387" s="229">
        <f>VLOOKUP(Z$4,'Tüpoloogia tabel'!$C$1:$T$51,MATCH($A387,'Tüpoloogia tabel'!$C$1:$T$1,0),FALSE)</f>
        <v>65.5</v>
      </c>
      <c r="AA387" s="235"/>
      <c r="AB387" s="235"/>
      <c r="AC387" s="15">
        <f>VLOOKUP(AC$4,'Tüpoloogia tabel'!$C$1:$T$51,MATCH($A387,'Tüpoloogia tabel'!$C$1:$T$1,0),FALSE)</f>
        <v>4.5125000000000002</v>
      </c>
      <c r="AD387" s="15">
        <f>VLOOKUP(AD$4,'Tüpoloogia tabel'!$C$1:$T$51,MATCH($A387,'Tüpoloogia tabel'!$C$1:$T$1,0),FALSE)</f>
        <v>3.2</v>
      </c>
      <c r="AE387" s="15">
        <f>VLOOKUP(AE$4,'Tüpoloogia tabel'!$C$1:$T$51,MATCH($A387,'Tüpoloogia tabel'!$C$1:$T$1,0),FALSE)</f>
        <v>2.2999999999999998</v>
      </c>
      <c r="AF387" s="15">
        <f>VLOOKUP(AF$4,'Tüpoloogia tabel'!$C$1:$T$51,MATCH($A387,'Tüpoloogia tabel'!$C$1:$T$1,0),FALSE)</f>
        <v>10.199999999999999</v>
      </c>
      <c r="AG387" s="15">
        <f>VLOOKUP(AG$4,'Tüpoloogia tabel'!$C$1:$T$51,MATCH($A387,'Tüpoloogia tabel'!$C$1:$T$1,0),FALSE)</f>
        <v>14.914285714285715</v>
      </c>
      <c r="AH387" s="15">
        <f>(VLOOKUP(AH$4,'Tüpoloogia tabel'!$C$1:$T$51,MATCH($A387,'Tüpoloogia tabel'!$C$1:$T$1,0),FALSE))*E387</f>
        <v>16</v>
      </c>
      <c r="AI387" s="15">
        <f>(VLOOKUP(AI$4,'Tüpoloogia tabel'!$C$1:$T$51,MATCH($A387,'Tüpoloogia tabel'!$C$1:$T$1,0),FALSE))*D387*E387</f>
        <v>8622.0190476190473</v>
      </c>
      <c r="AJ387" s="15">
        <f t="shared" si="482"/>
        <v>80.05714285714285</v>
      </c>
      <c r="AK387" s="15">
        <f>VLOOKUP(AK$4,'Tüpoloogia tabel'!$C$1:$T$51,MATCH($A387,'Tüpoloogia tabel'!$C$1:$T$1,0),FALSE)</f>
        <v>1.49</v>
      </c>
      <c r="AL387" s="15">
        <f>VLOOKUP(AL$4,'Tüpoloogia tabel'!$C$1:$T$51,MATCH($A387,'Tüpoloogia tabel'!$C$1:$T$1,0),FALSE)</f>
        <v>1.1000000000000001</v>
      </c>
      <c r="AM387" s="15">
        <f>VLOOKUP(AM$4,'Tüpoloogia tabel'!$C$1:$T$51,MATCH($A387,'Tüpoloogia tabel'!$C$1:$T$1,0),FALSE)</f>
        <v>0.7</v>
      </c>
      <c r="AN387" s="15">
        <f>VLOOKUP(AN$4,'Tüpoloogia tabel'!$C$1:$T$51,MATCH($A387,'Tüpoloogia tabel'!$C$1:$T$1,0),FALSE)</f>
        <v>0.7</v>
      </c>
      <c r="AO387" s="15">
        <f>VLOOKUP(AO$4,'Tüpoloogia tabel'!$C$1:$T$51,MATCH($A387,'Tüpoloogia tabel'!$C$1:$T$1,0),FALSE)</f>
        <v>2.06</v>
      </c>
      <c r="AP387" s="15">
        <f>VLOOKUP(AP$4,'Tüpoloogia tabel'!$C$1:$T$51,MATCH($A387,'Tüpoloogia tabel'!$C$1:$T$1,0),FALSE)</f>
        <v>2</v>
      </c>
      <c r="AQ387" s="15">
        <f>VLOOKUP(AQ$4,'Tüpoloogia tabel'!$C$1:$T$51,MATCH($A387,'Tüpoloogia tabel'!$C$1:$T$1,0),FALSE)</f>
        <v>2.9</v>
      </c>
      <c r="AR387" s="232">
        <f>VLOOKUP(AR$4,'Tüpoloogia tabel'!$C$1:$T$51,MATCH($A382,'Tüpoloogia tabel'!$C$1:$T$1,0),FALSE)</f>
        <v>0.26</v>
      </c>
      <c r="AS387" s="16">
        <f>VLOOKUP(AS$4,'Tüpoloogia tabel'!$C$1:$T$51,MATCH($A387,'Tüpoloogia tabel'!$C$1:$T$1,0),FALSE)</f>
        <v>0.49000000000000005</v>
      </c>
      <c r="AT387" s="16">
        <f>VLOOKUP(AT$4,'Tüpoloogia tabel'!$C$1:$T$51,MATCH($A387,'Tüpoloogia tabel'!$C$1:$T$1,0),FALSE)</f>
        <v>0.40500000000000008</v>
      </c>
      <c r="AU387" s="16">
        <f>VLOOKUP(AU$4,'Tüpoloogia tabel'!$C$1:$T$51,MATCH($A387,'Tüpoloogia tabel'!$C$1:$T$1,0),FALSE)</f>
        <v>0.15</v>
      </c>
      <c r="AV387" s="273">
        <f>VLOOKUP(AV$4,'Tüpoloogia tabel'!$C$1:$T$51,MATCH($A387,'Tüpoloogia tabel'!$C$1:$T$1,0),FALSE)</f>
        <v>0.02</v>
      </c>
      <c r="AW387" s="16">
        <f>VLOOKUP(AW$4,'Tüpoloogia tabel'!$C$1:$T$51,MATCH($A387,'Tüpoloogia tabel'!$C$1:$T$1,0),FALSE)</f>
        <v>0.01</v>
      </c>
      <c r="AX387" s="16">
        <f>VLOOKUP(AX$4,'Tüpoloogia tabel'!$C$1:$T$51,MATCH($A387,'Tüpoloogia tabel'!$C$1:$T$1,0),FALSE)</f>
        <v>0</v>
      </c>
      <c r="AY387" s="16">
        <f>VLOOKUP(AY$4,'Tüpoloogia tabel'!$C$1:$T$51,MATCH($A387,'Tüpoloogia tabel'!$C$1:$T$1,0),FALSE)</f>
        <v>0.42</v>
      </c>
      <c r="AZ387" s="16">
        <f>VLOOKUP(AZ$4,'Tüpoloogia tabel'!$C$1:$T$51,MATCH($A387,'Tüpoloogia tabel'!$C$1:$T$1,0),FALSE)</f>
        <v>3.7</v>
      </c>
      <c r="BA387" s="232">
        <f>VLOOKUP(BA$4,'Tüpoloogia tabel'!$C$1:$T$51,MATCH($A387,'Tüpoloogia tabel'!$C$1:$T$1,0),FALSE)</f>
        <v>0.51</v>
      </c>
      <c r="BB387" s="232">
        <f>VLOOKUP(BB$4,'Tüpoloogia tabel'!$C$1:$T$51,MATCH($A387,'Tüpoloogia tabel'!$C$1:$T$1,0),FALSE)</f>
        <v>0.2</v>
      </c>
      <c r="BC387" s="232">
        <f>VLOOKUP(BC$4,'Tüpoloogia tabel'!$C$1:$T$51,MATCH($A387,'Tüpoloogia tabel'!$C$1:$T$1,0),FALSE)</f>
        <v>0.35</v>
      </c>
      <c r="BD387" s="232">
        <f>VLOOKUP(BD$4,'Tüpoloogia tabel'!$C$1:$T$51,MATCH($A387,'Tüpoloogia tabel'!$C$1:$T$1,0),FALSE)</f>
        <v>0.7</v>
      </c>
      <c r="BE387" s="232">
        <f>VLOOKUP(BE$4,'Tüpoloogia tabel'!$C$1:$T$51,MATCH($A387,'Tüpoloogia tabel'!$C$1:$T$1,0),FALSE)</f>
        <v>0.2</v>
      </c>
      <c r="BF387" s="16">
        <f>VLOOKUP(BF$4,'Tüpoloogia tabel'!$C$1:$T$51,MATCH($A387,'Tüpoloogia tabel'!$C$1:$T$1,0),FALSE)</f>
        <v>1.8</v>
      </c>
      <c r="BG387" s="16">
        <f>VLOOKUP(BG$4,'Tüpoloogia tabel'!$C$1:$T$51,MATCH($A387,'Tüpoloogia tabel'!$C$1:$T$1,0),FALSE)</f>
        <v>2.2000000000000002</v>
      </c>
      <c r="BH387" s="16">
        <f>VLOOKUP(BH$4,'Tüpoloogia tabel'!$C$1:$T$51,MATCH($A387,'Tüpoloogia tabel'!$C$1:$T$1,0),FALSE)</f>
        <v>1.46</v>
      </c>
      <c r="BI387" s="16">
        <f>VLOOKUP(BI$4,'Tüpoloogia tabel'!$C$1:$T$51,MATCH($A387,'Tüpoloogia tabel'!$C$1:$T$1,0),FALSE)</f>
        <v>1.5793333333333333</v>
      </c>
      <c r="BJ387" s="16">
        <f>VLOOKUP(BJ$4,'Tüpoloogia tabel'!$C$1:$T$51,MATCH($A387,'Tüpoloogia tabel'!$C$1:$T$1,0),FALSE)</f>
        <v>0.8</v>
      </c>
      <c r="BK387" s="16">
        <f>VLOOKUP(BK$4,'Tüpoloogia tabel'!$C$1:$T$51,MATCH($A387,'Tüpoloogia tabel'!$C$1:$T$1,0),FALSE)</f>
        <v>2.0649999999999999</v>
      </c>
      <c r="BL387" s="216">
        <f t="shared" si="445"/>
        <v>8159.1398807142577</v>
      </c>
      <c r="BM387" s="1">
        <v>4</v>
      </c>
      <c r="BN387" s="1">
        <v>0</v>
      </c>
      <c r="BO387" s="1">
        <f t="shared" si="483"/>
        <v>64</v>
      </c>
      <c r="BP387" s="217">
        <f t="shared" si="484"/>
        <v>80.05714285714285</v>
      </c>
      <c r="BQ387" s="217">
        <f t="shared" ref="BQ387:BS387" si="533">BP387</f>
        <v>80.05714285714285</v>
      </c>
      <c r="BR387" s="217">
        <f t="shared" si="533"/>
        <v>80.05714285714285</v>
      </c>
      <c r="BS387" s="217">
        <f t="shared" si="533"/>
        <v>80.05714285714285</v>
      </c>
      <c r="BT387" s="217">
        <f t="shared" si="486"/>
        <v>320.2285714285714</v>
      </c>
      <c r="BU387" s="217">
        <f t="shared" si="487"/>
        <v>1286.2857142857142</v>
      </c>
      <c r="BV387" s="217">
        <f t="shared" si="488"/>
        <v>1284.9577944806308</v>
      </c>
      <c r="BW387" s="217">
        <f t="shared" si="447"/>
        <v>643.18427368186485</v>
      </c>
      <c r="BX387" s="216">
        <f t="shared" si="489"/>
        <v>0.55638211640211643</v>
      </c>
      <c r="BY387" s="216">
        <f t="shared" si="524"/>
        <v>670.99683238095247</v>
      </c>
      <c r="BZ387" s="216">
        <f t="shared" si="518"/>
        <v>9473.3209867770747</v>
      </c>
      <c r="CA387" s="216">
        <f t="shared" si="510"/>
        <v>8830.1367130952094</v>
      </c>
      <c r="CB387" s="218">
        <f t="shared" si="490"/>
        <v>4.6510831409311653</v>
      </c>
    </row>
    <row r="388" spans="1:80" x14ac:dyDescent="0.25">
      <c r="A388" s="248" t="s">
        <v>484</v>
      </c>
      <c r="B388" s="231" t="s">
        <v>916</v>
      </c>
      <c r="C388" s="231" t="s">
        <v>464</v>
      </c>
      <c r="D388" s="249">
        <v>3</v>
      </c>
      <c r="E388" s="249">
        <v>1</v>
      </c>
      <c r="F388" s="250"/>
      <c r="G388" s="15">
        <f>(VLOOKUP(G$4,'Tüpoloogia tabel'!$C$1:$T$51,MATCH($A388,'Tüpoloogia tabel'!$C$1:$T$1,0),FALSE))*D388</f>
        <v>808.31428571428569</v>
      </c>
      <c r="H388" s="15">
        <f>(VLOOKUP(H$4,'Tüpoloogia tabel'!$C$1:$T$51,MATCH($A388,'Tüpoloogia tabel'!$C$1:$T$1,0),FALSE))*D388*E388</f>
        <v>11.625</v>
      </c>
      <c r="I388" s="15">
        <f>(VLOOKUP(I$4,'Tüpoloogia tabel'!$C$1:$T$51,MATCH($A388,'Tüpoloogia tabel'!$C$1:$T$1,0),FALSE))*D388*E388</f>
        <v>23.517857142857139</v>
      </c>
      <c r="J388" s="15">
        <f>(VLOOKUP(J$4,'Tüpoloogia tabel'!$C$1:$T$51,MATCH($A388,'Tüpoloogia tabel'!$C$1:$T$1,0),FALSE))*D388*E388</f>
        <v>684.45535714285711</v>
      </c>
      <c r="K388" s="15">
        <f>(VLOOKUP(K$4,'Tüpoloogia tabel'!$C$1:$T$51,MATCH($A388,'Tüpoloogia tabel'!$C$1:$T$1,0),FALSE))*D388*E388</f>
        <v>569.55357142857144</v>
      </c>
      <c r="L388" s="244">
        <f>VLOOKUP(L$4,'Tüpoloogia tabel'!$C$1:$T$51,MATCH($A388,'Tüpoloogia tabel'!$C$1:$T$1,0),FALSE)</f>
        <v>100</v>
      </c>
      <c r="M388" s="228">
        <f>VLOOKUP(M$4,'Tüpoloogia tabel'!$C$1:$T$51,MATCH($A388,'Tüpoloogia tabel'!$C$1:$T$1,0),FALSE)</f>
        <v>50</v>
      </c>
      <c r="N388" s="228">
        <f>VLOOKUP(N$4,'Tüpoloogia tabel'!$C$1:$T$51,MATCH($A388,'Tüpoloogia tabel'!$C$1:$T$1,0),FALSE)</f>
        <v>100</v>
      </c>
      <c r="O388" s="245">
        <f>VLOOKUP(O$4,'Tüpoloogia tabel'!$C$1:$T$51,MATCH($A388,'Tüpoloogia tabel'!$C$1:$T$1,0),FALSE)</f>
        <v>0.19998653178308495</v>
      </c>
      <c r="P388" s="228">
        <f>VLOOKUP(P$4,'Tüpoloogia tabel'!$C$1:$T$51,MATCH($A388,'Tüpoloogia tabel'!$C$1:$T$1,0),FALSE)</f>
        <v>100</v>
      </c>
      <c r="Q388" s="335">
        <f t="shared" si="477"/>
        <v>306.75428571428574</v>
      </c>
      <c r="R388" s="336">
        <f t="shared" si="508"/>
        <v>233.52756000468821</v>
      </c>
      <c r="S388" s="14">
        <f t="shared" si="478"/>
        <v>808.31428571428569</v>
      </c>
      <c r="T388" s="336">
        <f t="shared" si="479"/>
        <v>808.31428571428569</v>
      </c>
      <c r="U388" s="4">
        <f t="shared" si="480"/>
        <v>11.880000000000003</v>
      </c>
      <c r="V388" s="337">
        <f t="shared" si="481"/>
        <v>61.346725709597528</v>
      </c>
      <c r="W388" s="338">
        <f t="shared" si="444"/>
        <v>3.7648431758291263</v>
      </c>
      <c r="X388" s="228">
        <f>VLOOKUP(X$4,'Tüpoloogia tabel'!$C$1:$T$51,MATCH($A388,'Tüpoloogia tabel'!$C$1:$T$1,0),FALSE)</f>
        <v>282.5</v>
      </c>
      <c r="Y388" s="228">
        <f>VLOOKUP(Y$4,'Tüpoloogia tabel'!$C$1:$T$51,MATCH($A388,'Tüpoloogia tabel'!$C$1:$T$1,0),FALSE)</f>
        <v>182.5</v>
      </c>
      <c r="Z388" s="229">
        <f>VLOOKUP(Z$4,'Tüpoloogia tabel'!$C$1:$T$51,MATCH($A388,'Tüpoloogia tabel'!$C$1:$T$1,0),FALSE)</f>
        <v>65.5</v>
      </c>
      <c r="AA388" s="235"/>
      <c r="AB388" s="235"/>
      <c r="AC388" s="15">
        <f>VLOOKUP(AC$4,'Tüpoloogia tabel'!$C$1:$T$51,MATCH($A388,'Tüpoloogia tabel'!$C$1:$T$1,0),FALSE)</f>
        <v>4.5125000000000002</v>
      </c>
      <c r="AD388" s="15">
        <f>VLOOKUP(AD$4,'Tüpoloogia tabel'!$C$1:$T$51,MATCH($A388,'Tüpoloogia tabel'!$C$1:$T$1,0),FALSE)</f>
        <v>3.2</v>
      </c>
      <c r="AE388" s="15">
        <f>VLOOKUP(AE$4,'Tüpoloogia tabel'!$C$1:$T$51,MATCH($A388,'Tüpoloogia tabel'!$C$1:$T$1,0),FALSE)</f>
        <v>2.2999999999999998</v>
      </c>
      <c r="AF388" s="15">
        <f>VLOOKUP(AF$4,'Tüpoloogia tabel'!$C$1:$T$51,MATCH($A388,'Tüpoloogia tabel'!$C$1:$T$1,0),FALSE)</f>
        <v>10.199999999999999</v>
      </c>
      <c r="AG388" s="15">
        <f>VLOOKUP(AG$4,'Tüpoloogia tabel'!$C$1:$T$51,MATCH($A388,'Tüpoloogia tabel'!$C$1:$T$1,0),FALSE)</f>
        <v>14.914285714285715</v>
      </c>
      <c r="AH388" s="15">
        <f>(VLOOKUP(AH$4,'Tüpoloogia tabel'!$C$1:$T$51,MATCH($A388,'Tüpoloogia tabel'!$C$1:$T$1,0),FALSE))*E388</f>
        <v>3.2</v>
      </c>
      <c r="AI388" s="15">
        <f>(VLOOKUP(AI$4,'Tüpoloogia tabel'!$C$1:$T$51,MATCH($A388,'Tüpoloogia tabel'!$C$1:$T$1,0),FALSE))*D388*E388</f>
        <v>2586.6057142857144</v>
      </c>
      <c r="AJ388" s="15">
        <f t="shared" si="482"/>
        <v>109.8857142857143</v>
      </c>
      <c r="AK388" s="15">
        <f>VLOOKUP(AK$4,'Tüpoloogia tabel'!$C$1:$T$51,MATCH($A388,'Tüpoloogia tabel'!$C$1:$T$1,0),FALSE)</f>
        <v>1.49</v>
      </c>
      <c r="AL388" s="15">
        <f>VLOOKUP(AL$4,'Tüpoloogia tabel'!$C$1:$T$51,MATCH($A388,'Tüpoloogia tabel'!$C$1:$T$1,0),FALSE)</f>
        <v>1.1000000000000001</v>
      </c>
      <c r="AM388" s="15">
        <f>VLOOKUP(AM$4,'Tüpoloogia tabel'!$C$1:$T$51,MATCH($A388,'Tüpoloogia tabel'!$C$1:$T$1,0),FALSE)</f>
        <v>0.7</v>
      </c>
      <c r="AN388" s="15">
        <f>VLOOKUP(AN$4,'Tüpoloogia tabel'!$C$1:$T$51,MATCH($A388,'Tüpoloogia tabel'!$C$1:$T$1,0),FALSE)</f>
        <v>0.7</v>
      </c>
      <c r="AO388" s="15">
        <f>VLOOKUP(AO$4,'Tüpoloogia tabel'!$C$1:$T$51,MATCH($A388,'Tüpoloogia tabel'!$C$1:$T$1,0),FALSE)</f>
        <v>2.06</v>
      </c>
      <c r="AP388" s="15">
        <f>VLOOKUP(AP$4,'Tüpoloogia tabel'!$C$1:$T$51,MATCH($A388,'Tüpoloogia tabel'!$C$1:$T$1,0),FALSE)</f>
        <v>2</v>
      </c>
      <c r="AQ388" s="15">
        <f>VLOOKUP(AQ$4,'Tüpoloogia tabel'!$C$1:$T$51,MATCH($A388,'Tüpoloogia tabel'!$C$1:$T$1,0),FALSE)</f>
        <v>2.9</v>
      </c>
      <c r="AR388" s="232">
        <f>VLOOKUP(AR$4,'Tüpoloogia tabel'!$C$1:$T$51,MATCH($A383,'Tüpoloogia tabel'!$C$1:$T$1,0),FALSE)</f>
        <v>0.26</v>
      </c>
      <c r="AS388" s="16">
        <f>VLOOKUP(AS$4,'Tüpoloogia tabel'!$C$1:$T$51,MATCH($A388,'Tüpoloogia tabel'!$C$1:$T$1,0),FALSE)</f>
        <v>0.49000000000000005</v>
      </c>
      <c r="AT388" s="16">
        <f>VLOOKUP(AT$4,'Tüpoloogia tabel'!$C$1:$T$51,MATCH($A388,'Tüpoloogia tabel'!$C$1:$T$1,0),FALSE)</f>
        <v>0.40500000000000008</v>
      </c>
      <c r="AU388" s="16">
        <f>VLOOKUP(AU$4,'Tüpoloogia tabel'!$C$1:$T$51,MATCH($A388,'Tüpoloogia tabel'!$C$1:$T$1,0),FALSE)</f>
        <v>0.15</v>
      </c>
      <c r="AV388" s="273">
        <f>VLOOKUP(AV$4,'Tüpoloogia tabel'!$C$1:$T$51,MATCH($A388,'Tüpoloogia tabel'!$C$1:$T$1,0),FALSE)</f>
        <v>0.02</v>
      </c>
      <c r="AW388" s="16">
        <f>VLOOKUP(AW$4,'Tüpoloogia tabel'!$C$1:$T$51,MATCH($A388,'Tüpoloogia tabel'!$C$1:$T$1,0),FALSE)</f>
        <v>0.01</v>
      </c>
      <c r="AX388" s="16">
        <f>VLOOKUP(AX$4,'Tüpoloogia tabel'!$C$1:$T$51,MATCH($A388,'Tüpoloogia tabel'!$C$1:$T$1,0),FALSE)</f>
        <v>0</v>
      </c>
      <c r="AY388" s="16">
        <f>VLOOKUP(AY$4,'Tüpoloogia tabel'!$C$1:$T$51,MATCH($A388,'Tüpoloogia tabel'!$C$1:$T$1,0),FALSE)</f>
        <v>0.42</v>
      </c>
      <c r="AZ388" s="16">
        <f>VLOOKUP(AZ$4,'Tüpoloogia tabel'!$C$1:$T$51,MATCH($A388,'Tüpoloogia tabel'!$C$1:$T$1,0),FALSE)</f>
        <v>3.7</v>
      </c>
      <c r="BA388" s="232">
        <f>VLOOKUP(BA$4,'Tüpoloogia tabel'!$C$1:$T$51,MATCH($A388,'Tüpoloogia tabel'!$C$1:$T$1,0),FALSE)</f>
        <v>0.51</v>
      </c>
      <c r="BB388" s="232">
        <f>VLOOKUP(BB$4,'Tüpoloogia tabel'!$C$1:$T$51,MATCH($A388,'Tüpoloogia tabel'!$C$1:$T$1,0),FALSE)</f>
        <v>0.2</v>
      </c>
      <c r="BC388" s="232">
        <f>VLOOKUP(BC$4,'Tüpoloogia tabel'!$C$1:$T$51,MATCH($A388,'Tüpoloogia tabel'!$C$1:$T$1,0),FALSE)</f>
        <v>0.35</v>
      </c>
      <c r="BD388" s="232">
        <f>VLOOKUP(BD$4,'Tüpoloogia tabel'!$C$1:$T$51,MATCH($A388,'Tüpoloogia tabel'!$C$1:$T$1,0),FALSE)</f>
        <v>0.7</v>
      </c>
      <c r="BE388" s="232">
        <f>VLOOKUP(BE$4,'Tüpoloogia tabel'!$C$1:$T$51,MATCH($A388,'Tüpoloogia tabel'!$C$1:$T$1,0),FALSE)</f>
        <v>0.2</v>
      </c>
      <c r="BF388" s="16">
        <f>VLOOKUP(BF$4,'Tüpoloogia tabel'!$C$1:$T$51,MATCH($A388,'Tüpoloogia tabel'!$C$1:$T$1,0),FALSE)</f>
        <v>1.8</v>
      </c>
      <c r="BG388" s="16">
        <f>VLOOKUP(BG$4,'Tüpoloogia tabel'!$C$1:$T$51,MATCH($A388,'Tüpoloogia tabel'!$C$1:$T$1,0),FALSE)</f>
        <v>2.2000000000000002</v>
      </c>
      <c r="BH388" s="16">
        <f>VLOOKUP(BH$4,'Tüpoloogia tabel'!$C$1:$T$51,MATCH($A388,'Tüpoloogia tabel'!$C$1:$T$1,0),FALSE)</f>
        <v>1.46</v>
      </c>
      <c r="BI388" s="16">
        <f>VLOOKUP(BI$4,'Tüpoloogia tabel'!$C$1:$T$51,MATCH($A388,'Tüpoloogia tabel'!$C$1:$T$1,0),FALSE)</f>
        <v>1.5793333333333333</v>
      </c>
      <c r="BJ388" s="16">
        <f>VLOOKUP(BJ$4,'Tüpoloogia tabel'!$C$1:$T$51,MATCH($A388,'Tüpoloogia tabel'!$C$1:$T$1,0),FALSE)</f>
        <v>0.8</v>
      </c>
      <c r="BK388" s="16">
        <f>VLOOKUP(BK$4,'Tüpoloogia tabel'!$C$1:$T$51,MATCH($A388,'Tüpoloogia tabel'!$C$1:$T$1,0),FALSE)</f>
        <v>2.0649999999999999</v>
      </c>
      <c r="BL388" s="216">
        <f t="shared" si="445"/>
        <v>1913.1806619432321</v>
      </c>
      <c r="BM388" s="1">
        <v>4</v>
      </c>
      <c r="BN388" s="1">
        <v>0</v>
      </c>
      <c r="BO388" s="1">
        <f t="shared" si="483"/>
        <v>12.8</v>
      </c>
      <c r="BP388" s="217">
        <f t="shared" si="484"/>
        <v>109.8857142857143</v>
      </c>
      <c r="BQ388" s="217">
        <f t="shared" ref="BQ388:BS388" si="534">BP388</f>
        <v>109.8857142857143</v>
      </c>
      <c r="BR388" s="217">
        <f t="shared" si="534"/>
        <v>109.8857142857143</v>
      </c>
      <c r="BS388" s="217">
        <f t="shared" si="534"/>
        <v>109.8857142857143</v>
      </c>
      <c r="BT388" s="217">
        <f t="shared" si="486"/>
        <v>0</v>
      </c>
      <c r="BU388" s="217">
        <f t="shared" si="487"/>
        <v>84.857142857142847</v>
      </c>
      <c r="BV388" s="217">
        <f t="shared" si="488"/>
        <v>80.861736502326039</v>
      </c>
      <c r="BW388" s="217">
        <f t="shared" si="447"/>
        <v>152.12050075954841</v>
      </c>
      <c r="BX388" s="216">
        <f t="shared" si="489"/>
        <v>6.5488154195011361E-2</v>
      </c>
      <c r="BY388" s="216">
        <f t="shared" si="524"/>
        <v>78.978713959183693</v>
      </c>
      <c r="BZ388" s="216">
        <f t="shared" si="518"/>
        <v>2144.279876661964</v>
      </c>
      <c r="CA388" s="216">
        <f t="shared" si="510"/>
        <v>1992.1593759024158</v>
      </c>
      <c r="CB388" s="218">
        <f t="shared" si="490"/>
        <v>3.4977559194398897</v>
      </c>
    </row>
    <row r="389" spans="1:80" x14ac:dyDescent="0.25">
      <c r="A389" s="248" t="s">
        <v>484</v>
      </c>
      <c r="B389" s="231" t="s">
        <v>917</v>
      </c>
      <c r="C389" s="231" t="s">
        <v>464</v>
      </c>
      <c r="D389" s="249">
        <v>3</v>
      </c>
      <c r="E389" s="249">
        <v>2</v>
      </c>
      <c r="F389" s="250"/>
      <c r="G389" s="15">
        <f>(VLOOKUP(G$4,'Tüpoloogia tabel'!$C$1:$T$51,MATCH($A389,'Tüpoloogia tabel'!$C$1:$T$1,0),FALSE))*D389</f>
        <v>808.31428571428569</v>
      </c>
      <c r="H389" s="15">
        <f>(VLOOKUP(H$4,'Tüpoloogia tabel'!$C$1:$T$51,MATCH($A389,'Tüpoloogia tabel'!$C$1:$T$1,0),FALSE))*D389*E389</f>
        <v>23.25</v>
      </c>
      <c r="I389" s="15">
        <f>(VLOOKUP(I$4,'Tüpoloogia tabel'!$C$1:$T$51,MATCH($A389,'Tüpoloogia tabel'!$C$1:$T$1,0),FALSE))*D389*E389</f>
        <v>47.035714285714278</v>
      </c>
      <c r="J389" s="15">
        <f>(VLOOKUP(J$4,'Tüpoloogia tabel'!$C$1:$T$51,MATCH($A389,'Tüpoloogia tabel'!$C$1:$T$1,0),FALSE))*D389*E389</f>
        <v>1368.9107142857142</v>
      </c>
      <c r="K389" s="15">
        <f>(VLOOKUP(K$4,'Tüpoloogia tabel'!$C$1:$T$51,MATCH($A389,'Tüpoloogia tabel'!$C$1:$T$1,0),FALSE))*D389*E389</f>
        <v>1139.1071428571429</v>
      </c>
      <c r="L389" s="244">
        <f>VLOOKUP(L$4,'Tüpoloogia tabel'!$C$1:$T$51,MATCH($A389,'Tüpoloogia tabel'!$C$1:$T$1,0),FALSE)</f>
        <v>100</v>
      </c>
      <c r="M389" s="228">
        <f>VLOOKUP(M$4,'Tüpoloogia tabel'!$C$1:$T$51,MATCH($A389,'Tüpoloogia tabel'!$C$1:$T$1,0),FALSE)</f>
        <v>50</v>
      </c>
      <c r="N389" s="228">
        <f>VLOOKUP(N$4,'Tüpoloogia tabel'!$C$1:$T$51,MATCH($A389,'Tüpoloogia tabel'!$C$1:$T$1,0),FALSE)</f>
        <v>100</v>
      </c>
      <c r="O389" s="245">
        <f>VLOOKUP(O$4,'Tüpoloogia tabel'!$C$1:$T$51,MATCH($A389,'Tüpoloogia tabel'!$C$1:$T$1,0),FALSE)</f>
        <v>0.19998653178308495</v>
      </c>
      <c r="P389" s="228">
        <f>VLOOKUP(P$4,'Tüpoloogia tabel'!$C$1:$T$51,MATCH($A389,'Tüpoloogia tabel'!$C$1:$T$1,0),FALSE)</f>
        <v>100</v>
      </c>
      <c r="Q389" s="335">
        <f t="shared" si="477"/>
        <v>1186.217142857143</v>
      </c>
      <c r="R389" s="336">
        <f t="shared" si="508"/>
        <v>937.10969051550262</v>
      </c>
      <c r="S389" s="14">
        <f t="shared" si="478"/>
        <v>808.31428571428569</v>
      </c>
      <c r="T389" s="336">
        <f t="shared" si="479"/>
        <v>808.31428571428569</v>
      </c>
      <c r="U389" s="4">
        <f t="shared" si="480"/>
        <v>11.880000000000003</v>
      </c>
      <c r="V389" s="337">
        <f t="shared" si="481"/>
        <v>237.22745234164026</v>
      </c>
      <c r="W389" s="338">
        <f t="shared" ref="W389:W452" si="535">(BY389+BW389+BL389)/K389</f>
        <v>3.221333816345894</v>
      </c>
      <c r="X389" s="228">
        <f>VLOOKUP(X$4,'Tüpoloogia tabel'!$C$1:$T$51,MATCH($A389,'Tüpoloogia tabel'!$C$1:$T$1,0),FALSE)</f>
        <v>282.5</v>
      </c>
      <c r="Y389" s="228">
        <f>VLOOKUP(Y$4,'Tüpoloogia tabel'!$C$1:$T$51,MATCH($A389,'Tüpoloogia tabel'!$C$1:$T$1,0),FALSE)</f>
        <v>182.5</v>
      </c>
      <c r="Z389" s="229">
        <f>VLOOKUP(Z$4,'Tüpoloogia tabel'!$C$1:$T$51,MATCH($A389,'Tüpoloogia tabel'!$C$1:$T$1,0),FALSE)</f>
        <v>65.5</v>
      </c>
      <c r="AA389" s="235"/>
      <c r="AB389" s="235"/>
      <c r="AC389" s="15">
        <f>VLOOKUP(AC$4,'Tüpoloogia tabel'!$C$1:$T$51,MATCH($A389,'Tüpoloogia tabel'!$C$1:$T$1,0),FALSE)</f>
        <v>4.5125000000000002</v>
      </c>
      <c r="AD389" s="15">
        <f>VLOOKUP(AD$4,'Tüpoloogia tabel'!$C$1:$T$51,MATCH($A389,'Tüpoloogia tabel'!$C$1:$T$1,0),FALSE)</f>
        <v>3.2</v>
      </c>
      <c r="AE389" s="15">
        <f>VLOOKUP(AE$4,'Tüpoloogia tabel'!$C$1:$T$51,MATCH($A389,'Tüpoloogia tabel'!$C$1:$T$1,0),FALSE)</f>
        <v>2.2999999999999998</v>
      </c>
      <c r="AF389" s="15">
        <f>VLOOKUP(AF$4,'Tüpoloogia tabel'!$C$1:$T$51,MATCH($A389,'Tüpoloogia tabel'!$C$1:$T$1,0),FALSE)</f>
        <v>10.199999999999999</v>
      </c>
      <c r="AG389" s="15">
        <f>VLOOKUP(AG$4,'Tüpoloogia tabel'!$C$1:$T$51,MATCH($A389,'Tüpoloogia tabel'!$C$1:$T$1,0),FALSE)</f>
        <v>14.914285714285715</v>
      </c>
      <c r="AH389" s="15">
        <f>(VLOOKUP(AH$4,'Tüpoloogia tabel'!$C$1:$T$51,MATCH($A389,'Tüpoloogia tabel'!$C$1:$T$1,0),FALSE))*E389</f>
        <v>6.4</v>
      </c>
      <c r="AI389" s="15">
        <f>(VLOOKUP(AI$4,'Tüpoloogia tabel'!$C$1:$T$51,MATCH($A389,'Tüpoloogia tabel'!$C$1:$T$1,0),FALSE))*D389*E389</f>
        <v>5173.2114285714288</v>
      </c>
      <c r="AJ389" s="15">
        <f t="shared" si="482"/>
        <v>109.8857142857143</v>
      </c>
      <c r="AK389" s="15">
        <f>VLOOKUP(AK$4,'Tüpoloogia tabel'!$C$1:$T$51,MATCH($A389,'Tüpoloogia tabel'!$C$1:$T$1,0),FALSE)</f>
        <v>1.49</v>
      </c>
      <c r="AL389" s="15">
        <f>VLOOKUP(AL$4,'Tüpoloogia tabel'!$C$1:$T$51,MATCH($A389,'Tüpoloogia tabel'!$C$1:$T$1,0),FALSE)</f>
        <v>1.1000000000000001</v>
      </c>
      <c r="AM389" s="15">
        <f>VLOOKUP(AM$4,'Tüpoloogia tabel'!$C$1:$T$51,MATCH($A389,'Tüpoloogia tabel'!$C$1:$T$1,0),FALSE)</f>
        <v>0.7</v>
      </c>
      <c r="AN389" s="15">
        <f>VLOOKUP(AN$4,'Tüpoloogia tabel'!$C$1:$T$51,MATCH($A389,'Tüpoloogia tabel'!$C$1:$T$1,0),FALSE)</f>
        <v>0.7</v>
      </c>
      <c r="AO389" s="15">
        <f>VLOOKUP(AO$4,'Tüpoloogia tabel'!$C$1:$T$51,MATCH($A389,'Tüpoloogia tabel'!$C$1:$T$1,0),FALSE)</f>
        <v>2.06</v>
      </c>
      <c r="AP389" s="15">
        <f>VLOOKUP(AP$4,'Tüpoloogia tabel'!$C$1:$T$51,MATCH($A389,'Tüpoloogia tabel'!$C$1:$T$1,0),FALSE)</f>
        <v>2</v>
      </c>
      <c r="AQ389" s="15">
        <f>VLOOKUP(AQ$4,'Tüpoloogia tabel'!$C$1:$T$51,MATCH($A389,'Tüpoloogia tabel'!$C$1:$T$1,0),FALSE)</f>
        <v>2.9</v>
      </c>
      <c r="AR389" s="232">
        <f>VLOOKUP(AR$4,'Tüpoloogia tabel'!$C$1:$T$51,MATCH($A384,'Tüpoloogia tabel'!$C$1:$T$1,0),FALSE)</f>
        <v>0.26</v>
      </c>
      <c r="AS389" s="16">
        <f>VLOOKUP(AS$4,'Tüpoloogia tabel'!$C$1:$T$51,MATCH($A389,'Tüpoloogia tabel'!$C$1:$T$1,0),FALSE)</f>
        <v>0.49000000000000005</v>
      </c>
      <c r="AT389" s="16">
        <f>VLOOKUP(AT$4,'Tüpoloogia tabel'!$C$1:$T$51,MATCH($A389,'Tüpoloogia tabel'!$C$1:$T$1,0),FALSE)</f>
        <v>0.40500000000000008</v>
      </c>
      <c r="AU389" s="16">
        <f>VLOOKUP(AU$4,'Tüpoloogia tabel'!$C$1:$T$51,MATCH($A389,'Tüpoloogia tabel'!$C$1:$T$1,0),FALSE)</f>
        <v>0.15</v>
      </c>
      <c r="AV389" s="273">
        <f>VLOOKUP(AV$4,'Tüpoloogia tabel'!$C$1:$T$51,MATCH($A389,'Tüpoloogia tabel'!$C$1:$T$1,0),FALSE)</f>
        <v>0.02</v>
      </c>
      <c r="AW389" s="16">
        <f>VLOOKUP(AW$4,'Tüpoloogia tabel'!$C$1:$T$51,MATCH($A389,'Tüpoloogia tabel'!$C$1:$T$1,0),FALSE)</f>
        <v>0.01</v>
      </c>
      <c r="AX389" s="16">
        <f>VLOOKUP(AX$4,'Tüpoloogia tabel'!$C$1:$T$51,MATCH($A389,'Tüpoloogia tabel'!$C$1:$T$1,0),FALSE)</f>
        <v>0</v>
      </c>
      <c r="AY389" s="16">
        <f>VLOOKUP(AY$4,'Tüpoloogia tabel'!$C$1:$T$51,MATCH($A389,'Tüpoloogia tabel'!$C$1:$T$1,0),FALSE)</f>
        <v>0.42</v>
      </c>
      <c r="AZ389" s="16">
        <f>VLOOKUP(AZ$4,'Tüpoloogia tabel'!$C$1:$T$51,MATCH($A389,'Tüpoloogia tabel'!$C$1:$T$1,0),FALSE)</f>
        <v>3.7</v>
      </c>
      <c r="BA389" s="232">
        <f>VLOOKUP(BA$4,'Tüpoloogia tabel'!$C$1:$T$51,MATCH($A389,'Tüpoloogia tabel'!$C$1:$T$1,0),FALSE)</f>
        <v>0.51</v>
      </c>
      <c r="BB389" s="232">
        <f>VLOOKUP(BB$4,'Tüpoloogia tabel'!$C$1:$T$51,MATCH($A389,'Tüpoloogia tabel'!$C$1:$T$1,0),FALSE)</f>
        <v>0.2</v>
      </c>
      <c r="BC389" s="232">
        <f>VLOOKUP(BC$4,'Tüpoloogia tabel'!$C$1:$T$51,MATCH($A389,'Tüpoloogia tabel'!$C$1:$T$1,0),FALSE)</f>
        <v>0.35</v>
      </c>
      <c r="BD389" s="232">
        <f>VLOOKUP(BD$4,'Tüpoloogia tabel'!$C$1:$T$51,MATCH($A389,'Tüpoloogia tabel'!$C$1:$T$1,0),FALSE)</f>
        <v>0.7</v>
      </c>
      <c r="BE389" s="232">
        <f>VLOOKUP(BE$4,'Tüpoloogia tabel'!$C$1:$T$51,MATCH($A389,'Tüpoloogia tabel'!$C$1:$T$1,0),FALSE)</f>
        <v>0.2</v>
      </c>
      <c r="BF389" s="16">
        <f>VLOOKUP(BF$4,'Tüpoloogia tabel'!$C$1:$T$51,MATCH($A389,'Tüpoloogia tabel'!$C$1:$T$1,0),FALSE)</f>
        <v>1.8</v>
      </c>
      <c r="BG389" s="16">
        <f>VLOOKUP(BG$4,'Tüpoloogia tabel'!$C$1:$T$51,MATCH($A389,'Tüpoloogia tabel'!$C$1:$T$1,0),FALSE)</f>
        <v>2.2000000000000002</v>
      </c>
      <c r="BH389" s="16">
        <f>VLOOKUP(BH$4,'Tüpoloogia tabel'!$C$1:$T$51,MATCH($A389,'Tüpoloogia tabel'!$C$1:$T$1,0),FALSE)</f>
        <v>1.46</v>
      </c>
      <c r="BI389" s="16">
        <f>VLOOKUP(BI$4,'Tüpoloogia tabel'!$C$1:$T$51,MATCH($A389,'Tüpoloogia tabel'!$C$1:$T$1,0),FALSE)</f>
        <v>1.5793333333333333</v>
      </c>
      <c r="BJ389" s="16">
        <f>VLOOKUP(BJ$4,'Tüpoloogia tabel'!$C$1:$T$51,MATCH($A389,'Tüpoloogia tabel'!$C$1:$T$1,0),FALSE)</f>
        <v>0.8</v>
      </c>
      <c r="BK389" s="16">
        <f>VLOOKUP(BK$4,'Tüpoloogia tabel'!$C$1:$T$51,MATCH($A389,'Tüpoloogia tabel'!$C$1:$T$1,0),FALSE)</f>
        <v>2.0649999999999999</v>
      </c>
      <c r="BL389" s="216">
        <f t="shared" ref="BL389:BL452" si="536">(R389-V389)*AK389+AL389*T389+S389*AN389+U389*AP389+AQ389*V389</f>
        <v>3209.5098609555262</v>
      </c>
      <c r="BM389" s="1">
        <v>4</v>
      </c>
      <c r="BN389" s="1">
        <v>0</v>
      </c>
      <c r="BO389" s="1">
        <f t="shared" si="483"/>
        <v>25.6</v>
      </c>
      <c r="BP389" s="217">
        <f t="shared" si="484"/>
        <v>109.8857142857143</v>
      </c>
      <c r="BQ389" s="217">
        <f t="shared" ref="BQ389:BS389" si="537">BP389</f>
        <v>109.8857142857143</v>
      </c>
      <c r="BR389" s="217">
        <f t="shared" si="537"/>
        <v>109.8857142857143</v>
      </c>
      <c r="BS389" s="217">
        <f t="shared" si="537"/>
        <v>109.8857142857143</v>
      </c>
      <c r="BT389" s="217">
        <f t="shared" si="486"/>
        <v>109.8857142857143</v>
      </c>
      <c r="BU389" s="217">
        <f t="shared" si="487"/>
        <v>320.2285714285714</v>
      </c>
      <c r="BV389" s="217">
        <f t="shared" si="488"/>
        <v>312.69189219933793</v>
      </c>
      <c r="BW389" s="217">
        <f t="shared" ref="BW389:BW452" si="538">BO389*AR389+BP389*AS389+BQ389*AT389+BR389*AU389+BT389*AW389+BU389*AX389+BV389*AY389</f>
        <v>253.91602329515052</v>
      </c>
      <c r="BX389" s="216">
        <f t="shared" si="489"/>
        <v>0.17082792328042332</v>
      </c>
      <c r="BY389" s="216">
        <f t="shared" si="524"/>
        <v>206.0184754761905</v>
      </c>
      <c r="BZ389" s="216">
        <f t="shared" si="518"/>
        <v>3669.4443597268673</v>
      </c>
      <c r="CA389" s="216">
        <f t="shared" si="510"/>
        <v>3415.5283364317165</v>
      </c>
      <c r="CB389" s="218">
        <f t="shared" si="490"/>
        <v>2.998425879294186</v>
      </c>
    </row>
    <row r="390" spans="1:80" x14ac:dyDescent="0.25">
      <c r="A390" s="248" t="s">
        <v>484</v>
      </c>
      <c r="B390" s="231" t="s">
        <v>918</v>
      </c>
      <c r="C390" s="231" t="s">
        <v>464</v>
      </c>
      <c r="D390" s="249">
        <v>3</v>
      </c>
      <c r="E390" s="249">
        <v>3</v>
      </c>
      <c r="F390" s="250"/>
      <c r="G390" s="15">
        <f>(VLOOKUP(G$4,'Tüpoloogia tabel'!$C$1:$T$51,MATCH($A390,'Tüpoloogia tabel'!$C$1:$T$1,0),FALSE))*D390</f>
        <v>808.31428571428569</v>
      </c>
      <c r="H390" s="15">
        <f>(VLOOKUP(H$4,'Tüpoloogia tabel'!$C$1:$T$51,MATCH($A390,'Tüpoloogia tabel'!$C$1:$T$1,0),FALSE))*D390*E390</f>
        <v>34.875</v>
      </c>
      <c r="I390" s="15">
        <f>(VLOOKUP(I$4,'Tüpoloogia tabel'!$C$1:$T$51,MATCH($A390,'Tüpoloogia tabel'!$C$1:$T$1,0),FALSE))*D390*E390</f>
        <v>70.553571428571416</v>
      </c>
      <c r="J390" s="15">
        <f>(VLOOKUP(J$4,'Tüpoloogia tabel'!$C$1:$T$51,MATCH($A390,'Tüpoloogia tabel'!$C$1:$T$1,0),FALSE))*D390*E390</f>
        <v>2053.3660714285716</v>
      </c>
      <c r="K390" s="15">
        <f>(VLOOKUP(K$4,'Tüpoloogia tabel'!$C$1:$T$51,MATCH($A390,'Tüpoloogia tabel'!$C$1:$T$1,0),FALSE))*D390*E390</f>
        <v>1708.6607142857142</v>
      </c>
      <c r="L390" s="244">
        <f>VLOOKUP(L$4,'Tüpoloogia tabel'!$C$1:$T$51,MATCH($A390,'Tüpoloogia tabel'!$C$1:$T$1,0),FALSE)</f>
        <v>100</v>
      </c>
      <c r="M390" s="228">
        <f>VLOOKUP(M$4,'Tüpoloogia tabel'!$C$1:$T$51,MATCH($A390,'Tüpoloogia tabel'!$C$1:$T$1,0),FALSE)</f>
        <v>50</v>
      </c>
      <c r="N390" s="228">
        <f>VLOOKUP(N$4,'Tüpoloogia tabel'!$C$1:$T$51,MATCH($A390,'Tüpoloogia tabel'!$C$1:$T$1,0),FALSE)</f>
        <v>100</v>
      </c>
      <c r="O390" s="245">
        <f>VLOOKUP(O$4,'Tüpoloogia tabel'!$C$1:$T$51,MATCH($A390,'Tüpoloogia tabel'!$C$1:$T$1,0),FALSE)</f>
        <v>0.19998653178308495</v>
      </c>
      <c r="P390" s="228">
        <f>VLOOKUP(P$4,'Tüpoloogia tabel'!$C$1:$T$51,MATCH($A390,'Tüpoloogia tabel'!$C$1:$T$1,0),FALSE)</f>
        <v>100</v>
      </c>
      <c r="Q390" s="335">
        <f t="shared" si="477"/>
        <v>2638.388571428572</v>
      </c>
      <c r="R390" s="336">
        <f t="shared" si="508"/>
        <v>2098.8663915324437</v>
      </c>
      <c r="S390" s="14">
        <f t="shared" si="478"/>
        <v>808.31428571428569</v>
      </c>
      <c r="T390" s="336">
        <f t="shared" si="479"/>
        <v>808.31428571428569</v>
      </c>
      <c r="U390" s="4">
        <f t="shared" si="480"/>
        <v>11.880000000000003</v>
      </c>
      <c r="V390" s="337">
        <f t="shared" si="481"/>
        <v>527.64217989612825</v>
      </c>
      <c r="W390" s="338">
        <f t="shared" si="535"/>
        <v>3.6264362846009983</v>
      </c>
      <c r="X390" s="228">
        <f>VLOOKUP(X$4,'Tüpoloogia tabel'!$C$1:$T$51,MATCH($A390,'Tüpoloogia tabel'!$C$1:$T$1,0),FALSE)</f>
        <v>282.5</v>
      </c>
      <c r="Y390" s="228">
        <f>VLOOKUP(Y$4,'Tüpoloogia tabel'!$C$1:$T$51,MATCH($A390,'Tüpoloogia tabel'!$C$1:$T$1,0),FALSE)</f>
        <v>182.5</v>
      </c>
      <c r="Z390" s="229">
        <f>VLOOKUP(Z$4,'Tüpoloogia tabel'!$C$1:$T$51,MATCH($A390,'Tüpoloogia tabel'!$C$1:$T$1,0),FALSE)</f>
        <v>65.5</v>
      </c>
      <c r="AA390" s="235"/>
      <c r="AB390" s="235"/>
      <c r="AC390" s="15">
        <f>VLOOKUP(AC$4,'Tüpoloogia tabel'!$C$1:$T$51,MATCH($A390,'Tüpoloogia tabel'!$C$1:$T$1,0),FALSE)</f>
        <v>4.5125000000000002</v>
      </c>
      <c r="AD390" s="15">
        <f>VLOOKUP(AD$4,'Tüpoloogia tabel'!$C$1:$T$51,MATCH($A390,'Tüpoloogia tabel'!$C$1:$T$1,0),FALSE)</f>
        <v>3.2</v>
      </c>
      <c r="AE390" s="15">
        <f>VLOOKUP(AE$4,'Tüpoloogia tabel'!$C$1:$T$51,MATCH($A390,'Tüpoloogia tabel'!$C$1:$T$1,0),FALSE)</f>
        <v>2.2999999999999998</v>
      </c>
      <c r="AF390" s="15">
        <f>VLOOKUP(AF$4,'Tüpoloogia tabel'!$C$1:$T$51,MATCH($A390,'Tüpoloogia tabel'!$C$1:$T$1,0),FALSE)</f>
        <v>10.199999999999999</v>
      </c>
      <c r="AG390" s="15">
        <f>VLOOKUP(AG$4,'Tüpoloogia tabel'!$C$1:$T$51,MATCH($A390,'Tüpoloogia tabel'!$C$1:$T$1,0),FALSE)</f>
        <v>14.914285714285715</v>
      </c>
      <c r="AH390" s="15">
        <f>(VLOOKUP(AH$4,'Tüpoloogia tabel'!$C$1:$T$51,MATCH($A390,'Tüpoloogia tabel'!$C$1:$T$1,0),FALSE))*E390</f>
        <v>9.6000000000000014</v>
      </c>
      <c r="AI390" s="15">
        <f>(VLOOKUP(AI$4,'Tüpoloogia tabel'!$C$1:$T$51,MATCH($A390,'Tüpoloogia tabel'!$C$1:$T$1,0),FALSE))*D390*E390</f>
        <v>7759.8171428571432</v>
      </c>
      <c r="AJ390" s="15">
        <f t="shared" si="482"/>
        <v>109.8857142857143</v>
      </c>
      <c r="AK390" s="15">
        <f>VLOOKUP(AK$4,'Tüpoloogia tabel'!$C$1:$T$51,MATCH($A390,'Tüpoloogia tabel'!$C$1:$T$1,0),FALSE)</f>
        <v>1.49</v>
      </c>
      <c r="AL390" s="15">
        <f>VLOOKUP(AL$4,'Tüpoloogia tabel'!$C$1:$T$51,MATCH($A390,'Tüpoloogia tabel'!$C$1:$T$1,0),FALSE)</f>
        <v>1.1000000000000001</v>
      </c>
      <c r="AM390" s="15">
        <f>VLOOKUP(AM$4,'Tüpoloogia tabel'!$C$1:$T$51,MATCH($A390,'Tüpoloogia tabel'!$C$1:$T$1,0),FALSE)</f>
        <v>0.7</v>
      </c>
      <c r="AN390" s="15">
        <f>VLOOKUP(AN$4,'Tüpoloogia tabel'!$C$1:$T$51,MATCH($A390,'Tüpoloogia tabel'!$C$1:$T$1,0),FALSE)</f>
        <v>0.7</v>
      </c>
      <c r="AO390" s="15">
        <f>VLOOKUP(AO$4,'Tüpoloogia tabel'!$C$1:$T$51,MATCH($A390,'Tüpoloogia tabel'!$C$1:$T$1,0),FALSE)</f>
        <v>2.06</v>
      </c>
      <c r="AP390" s="15">
        <f>VLOOKUP(AP$4,'Tüpoloogia tabel'!$C$1:$T$51,MATCH($A390,'Tüpoloogia tabel'!$C$1:$T$1,0),FALSE)</f>
        <v>2</v>
      </c>
      <c r="AQ390" s="15">
        <f>VLOOKUP(AQ$4,'Tüpoloogia tabel'!$C$1:$T$51,MATCH($A390,'Tüpoloogia tabel'!$C$1:$T$1,0),FALSE)</f>
        <v>2.9</v>
      </c>
      <c r="AR390" s="232">
        <f>VLOOKUP(AR$4,'Tüpoloogia tabel'!$C$1:$T$51,MATCH($A385,'Tüpoloogia tabel'!$C$1:$T$1,0),FALSE)</f>
        <v>0.26</v>
      </c>
      <c r="AS390" s="16">
        <f>VLOOKUP(AS$4,'Tüpoloogia tabel'!$C$1:$T$51,MATCH($A390,'Tüpoloogia tabel'!$C$1:$T$1,0),FALSE)</f>
        <v>0.49000000000000005</v>
      </c>
      <c r="AT390" s="16">
        <f>VLOOKUP(AT$4,'Tüpoloogia tabel'!$C$1:$T$51,MATCH($A390,'Tüpoloogia tabel'!$C$1:$T$1,0),FALSE)</f>
        <v>0.40500000000000008</v>
      </c>
      <c r="AU390" s="16">
        <f>VLOOKUP(AU$4,'Tüpoloogia tabel'!$C$1:$T$51,MATCH($A390,'Tüpoloogia tabel'!$C$1:$T$1,0),FALSE)</f>
        <v>0.15</v>
      </c>
      <c r="AV390" s="273">
        <f>VLOOKUP(AV$4,'Tüpoloogia tabel'!$C$1:$T$51,MATCH($A390,'Tüpoloogia tabel'!$C$1:$T$1,0),FALSE)</f>
        <v>0.02</v>
      </c>
      <c r="AW390" s="16">
        <f>VLOOKUP(AW$4,'Tüpoloogia tabel'!$C$1:$T$51,MATCH($A390,'Tüpoloogia tabel'!$C$1:$T$1,0),FALSE)</f>
        <v>0.01</v>
      </c>
      <c r="AX390" s="16">
        <f>VLOOKUP(AX$4,'Tüpoloogia tabel'!$C$1:$T$51,MATCH($A390,'Tüpoloogia tabel'!$C$1:$T$1,0),FALSE)</f>
        <v>0</v>
      </c>
      <c r="AY390" s="16">
        <f>VLOOKUP(AY$4,'Tüpoloogia tabel'!$C$1:$T$51,MATCH($A390,'Tüpoloogia tabel'!$C$1:$T$1,0),FALSE)</f>
        <v>0.42</v>
      </c>
      <c r="AZ390" s="16">
        <f>VLOOKUP(AZ$4,'Tüpoloogia tabel'!$C$1:$T$51,MATCH($A390,'Tüpoloogia tabel'!$C$1:$T$1,0),FALSE)</f>
        <v>3.7</v>
      </c>
      <c r="BA390" s="232">
        <f>VLOOKUP(BA$4,'Tüpoloogia tabel'!$C$1:$T$51,MATCH($A390,'Tüpoloogia tabel'!$C$1:$T$1,0),FALSE)</f>
        <v>0.51</v>
      </c>
      <c r="BB390" s="232">
        <f>VLOOKUP(BB$4,'Tüpoloogia tabel'!$C$1:$T$51,MATCH($A390,'Tüpoloogia tabel'!$C$1:$T$1,0),FALSE)</f>
        <v>0.2</v>
      </c>
      <c r="BC390" s="232">
        <f>VLOOKUP(BC$4,'Tüpoloogia tabel'!$C$1:$T$51,MATCH($A390,'Tüpoloogia tabel'!$C$1:$T$1,0),FALSE)</f>
        <v>0.35</v>
      </c>
      <c r="BD390" s="232">
        <f>VLOOKUP(BD$4,'Tüpoloogia tabel'!$C$1:$T$51,MATCH($A390,'Tüpoloogia tabel'!$C$1:$T$1,0),FALSE)</f>
        <v>0.7</v>
      </c>
      <c r="BE390" s="232">
        <f>VLOOKUP(BE$4,'Tüpoloogia tabel'!$C$1:$T$51,MATCH($A390,'Tüpoloogia tabel'!$C$1:$T$1,0),FALSE)</f>
        <v>0.2</v>
      </c>
      <c r="BF390" s="16">
        <f>VLOOKUP(BF$4,'Tüpoloogia tabel'!$C$1:$T$51,MATCH($A390,'Tüpoloogia tabel'!$C$1:$T$1,0),FALSE)</f>
        <v>1.8</v>
      </c>
      <c r="BG390" s="16">
        <f>VLOOKUP(BG$4,'Tüpoloogia tabel'!$C$1:$T$51,MATCH($A390,'Tüpoloogia tabel'!$C$1:$T$1,0),FALSE)</f>
        <v>2.2000000000000002</v>
      </c>
      <c r="BH390" s="16">
        <f>VLOOKUP(BH$4,'Tüpoloogia tabel'!$C$1:$T$51,MATCH($A390,'Tüpoloogia tabel'!$C$1:$T$1,0),FALSE)</f>
        <v>1.46</v>
      </c>
      <c r="BI390" s="16">
        <f>VLOOKUP(BI$4,'Tüpoloogia tabel'!$C$1:$T$51,MATCH($A390,'Tüpoloogia tabel'!$C$1:$T$1,0),FALSE)</f>
        <v>1.5793333333333333</v>
      </c>
      <c r="BJ390" s="16">
        <f>VLOOKUP(BJ$4,'Tüpoloogia tabel'!$C$1:$T$51,MATCH($A390,'Tüpoloogia tabel'!$C$1:$T$1,0),FALSE)</f>
        <v>0.8</v>
      </c>
      <c r="BK390" s="16">
        <f>VLOOKUP(BK$4,'Tüpoloogia tabel'!$C$1:$T$51,MATCH($A390,'Tüpoloogia tabel'!$C$1:$T$1,0),FALSE)</f>
        <v>2.0649999999999999</v>
      </c>
      <c r="BL390" s="216">
        <f t="shared" si="536"/>
        <v>5350.012111322596</v>
      </c>
      <c r="BM390" s="1">
        <v>4</v>
      </c>
      <c r="BN390" s="1">
        <v>0</v>
      </c>
      <c r="BO390" s="1">
        <f t="shared" si="483"/>
        <v>38.400000000000006</v>
      </c>
      <c r="BP390" s="217">
        <f t="shared" si="484"/>
        <v>109.8857142857143</v>
      </c>
      <c r="BQ390" s="217">
        <f t="shared" ref="BQ390:BS390" si="539">BP390</f>
        <v>109.8857142857143</v>
      </c>
      <c r="BR390" s="217">
        <f t="shared" si="539"/>
        <v>109.8857142857143</v>
      </c>
      <c r="BS390" s="217">
        <f t="shared" si="539"/>
        <v>109.8857142857143</v>
      </c>
      <c r="BT390" s="217">
        <f t="shared" si="486"/>
        <v>219.7714285714286</v>
      </c>
      <c r="BU390" s="217">
        <f t="shared" si="487"/>
        <v>706.11428571428564</v>
      </c>
      <c r="BV390" s="217">
        <f t="shared" si="488"/>
        <v>695.49046709103573</v>
      </c>
      <c r="BW390" s="217">
        <f t="shared" si="538"/>
        <v>419.11828189252071</v>
      </c>
      <c r="BX390" s="216">
        <f t="shared" si="489"/>
        <v>0.35424446031746037</v>
      </c>
      <c r="BY390" s="216">
        <f t="shared" si="524"/>
        <v>427.21881914285717</v>
      </c>
      <c r="BZ390" s="216">
        <f t="shared" si="518"/>
        <v>6196.3492123579736</v>
      </c>
      <c r="CA390" s="216">
        <f t="shared" si="510"/>
        <v>5777.2309304654527</v>
      </c>
      <c r="CB390" s="218">
        <f t="shared" si="490"/>
        <v>3.3811457606319211</v>
      </c>
    </row>
    <row r="391" spans="1:80" x14ac:dyDescent="0.25">
      <c r="A391" s="248" t="s">
        <v>484</v>
      </c>
      <c r="B391" s="231" t="s">
        <v>919</v>
      </c>
      <c r="C391" s="231" t="s">
        <v>464</v>
      </c>
      <c r="D391" s="249">
        <v>3</v>
      </c>
      <c r="E391" s="249">
        <v>4</v>
      </c>
      <c r="F391" s="250"/>
      <c r="G391" s="15">
        <f>(VLOOKUP(G$4,'Tüpoloogia tabel'!$C$1:$T$51,MATCH($A391,'Tüpoloogia tabel'!$C$1:$T$1,0),FALSE))*D391</f>
        <v>808.31428571428569</v>
      </c>
      <c r="H391" s="15">
        <f>(VLOOKUP(H$4,'Tüpoloogia tabel'!$C$1:$T$51,MATCH($A391,'Tüpoloogia tabel'!$C$1:$T$1,0),FALSE))*D391*E391</f>
        <v>46.5</v>
      </c>
      <c r="I391" s="15">
        <f>(VLOOKUP(I$4,'Tüpoloogia tabel'!$C$1:$T$51,MATCH($A391,'Tüpoloogia tabel'!$C$1:$T$1,0),FALSE))*D391*E391</f>
        <v>94.071428571428555</v>
      </c>
      <c r="J391" s="15">
        <f>(VLOOKUP(J$4,'Tüpoloogia tabel'!$C$1:$T$51,MATCH($A391,'Tüpoloogia tabel'!$C$1:$T$1,0),FALSE))*D391*E391</f>
        <v>2737.8214285714284</v>
      </c>
      <c r="K391" s="15">
        <f>(VLOOKUP(K$4,'Tüpoloogia tabel'!$C$1:$T$51,MATCH($A391,'Tüpoloogia tabel'!$C$1:$T$1,0),FALSE))*D391*E391</f>
        <v>2278.2142857142858</v>
      </c>
      <c r="L391" s="244">
        <f>VLOOKUP(L$4,'Tüpoloogia tabel'!$C$1:$T$51,MATCH($A391,'Tüpoloogia tabel'!$C$1:$T$1,0),FALSE)</f>
        <v>100</v>
      </c>
      <c r="M391" s="228">
        <f>VLOOKUP(M$4,'Tüpoloogia tabel'!$C$1:$T$51,MATCH($A391,'Tüpoloogia tabel'!$C$1:$T$1,0),FALSE)</f>
        <v>50</v>
      </c>
      <c r="N391" s="228">
        <f>VLOOKUP(N$4,'Tüpoloogia tabel'!$C$1:$T$51,MATCH($A391,'Tüpoloogia tabel'!$C$1:$T$1,0),FALSE)</f>
        <v>100</v>
      </c>
      <c r="O391" s="245">
        <f>VLOOKUP(O$4,'Tüpoloogia tabel'!$C$1:$T$51,MATCH($A391,'Tüpoloogia tabel'!$C$1:$T$1,0),FALSE)</f>
        <v>0.19998653178308495</v>
      </c>
      <c r="P391" s="228">
        <f>VLOOKUP(P$4,'Tüpoloogia tabel'!$C$1:$T$51,MATCH($A391,'Tüpoloogia tabel'!$C$1:$T$1,0),FALSE)</f>
        <v>100</v>
      </c>
      <c r="Q391" s="335">
        <f t="shared" si="477"/>
        <v>4663.2685714285726</v>
      </c>
      <c r="R391" s="336">
        <f t="shared" si="508"/>
        <v>3718.7976630555113</v>
      </c>
      <c r="S391" s="14">
        <f t="shared" si="478"/>
        <v>808.31428571428569</v>
      </c>
      <c r="T391" s="336">
        <f t="shared" si="479"/>
        <v>808.31428571428569</v>
      </c>
      <c r="U391" s="4">
        <f t="shared" si="480"/>
        <v>11.880000000000003</v>
      </c>
      <c r="V391" s="337">
        <f t="shared" si="481"/>
        <v>932.59090837306144</v>
      </c>
      <c r="W391" s="338">
        <f t="shared" si="535"/>
        <v>4.2404340299841801</v>
      </c>
      <c r="X391" s="228">
        <f>VLOOKUP(X$4,'Tüpoloogia tabel'!$C$1:$T$51,MATCH($A391,'Tüpoloogia tabel'!$C$1:$T$1,0),FALSE)</f>
        <v>282.5</v>
      </c>
      <c r="Y391" s="228">
        <f>VLOOKUP(Y$4,'Tüpoloogia tabel'!$C$1:$T$51,MATCH($A391,'Tüpoloogia tabel'!$C$1:$T$1,0),FALSE)</f>
        <v>182.5</v>
      </c>
      <c r="Z391" s="229">
        <f>VLOOKUP(Z$4,'Tüpoloogia tabel'!$C$1:$T$51,MATCH($A391,'Tüpoloogia tabel'!$C$1:$T$1,0),FALSE)</f>
        <v>65.5</v>
      </c>
      <c r="AA391" s="235"/>
      <c r="AB391" s="235"/>
      <c r="AC391" s="15">
        <f>VLOOKUP(AC$4,'Tüpoloogia tabel'!$C$1:$T$51,MATCH($A391,'Tüpoloogia tabel'!$C$1:$T$1,0),FALSE)</f>
        <v>4.5125000000000002</v>
      </c>
      <c r="AD391" s="15">
        <f>VLOOKUP(AD$4,'Tüpoloogia tabel'!$C$1:$T$51,MATCH($A391,'Tüpoloogia tabel'!$C$1:$T$1,0),FALSE)</f>
        <v>3.2</v>
      </c>
      <c r="AE391" s="15">
        <f>VLOOKUP(AE$4,'Tüpoloogia tabel'!$C$1:$T$51,MATCH($A391,'Tüpoloogia tabel'!$C$1:$T$1,0),FALSE)</f>
        <v>2.2999999999999998</v>
      </c>
      <c r="AF391" s="15">
        <f>VLOOKUP(AF$4,'Tüpoloogia tabel'!$C$1:$T$51,MATCH($A391,'Tüpoloogia tabel'!$C$1:$T$1,0),FALSE)</f>
        <v>10.199999999999999</v>
      </c>
      <c r="AG391" s="15">
        <f>VLOOKUP(AG$4,'Tüpoloogia tabel'!$C$1:$T$51,MATCH($A391,'Tüpoloogia tabel'!$C$1:$T$1,0),FALSE)</f>
        <v>14.914285714285715</v>
      </c>
      <c r="AH391" s="15">
        <f>(VLOOKUP(AH$4,'Tüpoloogia tabel'!$C$1:$T$51,MATCH($A391,'Tüpoloogia tabel'!$C$1:$T$1,0),FALSE))*E391</f>
        <v>12.8</v>
      </c>
      <c r="AI391" s="15">
        <f>(VLOOKUP(AI$4,'Tüpoloogia tabel'!$C$1:$T$51,MATCH($A391,'Tüpoloogia tabel'!$C$1:$T$1,0),FALSE))*D391*E391</f>
        <v>10346.422857142858</v>
      </c>
      <c r="AJ391" s="15">
        <f t="shared" si="482"/>
        <v>109.8857142857143</v>
      </c>
      <c r="AK391" s="15">
        <f>VLOOKUP(AK$4,'Tüpoloogia tabel'!$C$1:$T$51,MATCH($A391,'Tüpoloogia tabel'!$C$1:$T$1,0),FALSE)</f>
        <v>1.49</v>
      </c>
      <c r="AL391" s="15">
        <f>VLOOKUP(AL$4,'Tüpoloogia tabel'!$C$1:$T$51,MATCH($A391,'Tüpoloogia tabel'!$C$1:$T$1,0),FALSE)</f>
        <v>1.1000000000000001</v>
      </c>
      <c r="AM391" s="15">
        <f>VLOOKUP(AM$4,'Tüpoloogia tabel'!$C$1:$T$51,MATCH($A391,'Tüpoloogia tabel'!$C$1:$T$1,0),FALSE)</f>
        <v>0.7</v>
      </c>
      <c r="AN391" s="15">
        <f>VLOOKUP(AN$4,'Tüpoloogia tabel'!$C$1:$T$51,MATCH($A391,'Tüpoloogia tabel'!$C$1:$T$1,0),FALSE)</f>
        <v>0.7</v>
      </c>
      <c r="AO391" s="15">
        <f>VLOOKUP(AO$4,'Tüpoloogia tabel'!$C$1:$T$51,MATCH($A391,'Tüpoloogia tabel'!$C$1:$T$1,0),FALSE)</f>
        <v>2.06</v>
      </c>
      <c r="AP391" s="15">
        <f>VLOOKUP(AP$4,'Tüpoloogia tabel'!$C$1:$T$51,MATCH($A391,'Tüpoloogia tabel'!$C$1:$T$1,0),FALSE)</f>
        <v>2</v>
      </c>
      <c r="AQ391" s="15">
        <f>VLOOKUP(AQ$4,'Tüpoloogia tabel'!$C$1:$T$51,MATCH($A391,'Tüpoloogia tabel'!$C$1:$T$1,0),FALSE)</f>
        <v>2.9</v>
      </c>
      <c r="AR391" s="232">
        <f>VLOOKUP(AR$4,'Tüpoloogia tabel'!$C$1:$T$51,MATCH($A386,'Tüpoloogia tabel'!$C$1:$T$1,0),FALSE)</f>
        <v>0.26</v>
      </c>
      <c r="AS391" s="16">
        <f>VLOOKUP(AS$4,'Tüpoloogia tabel'!$C$1:$T$51,MATCH($A391,'Tüpoloogia tabel'!$C$1:$T$1,0),FALSE)</f>
        <v>0.49000000000000005</v>
      </c>
      <c r="AT391" s="16">
        <f>VLOOKUP(AT$4,'Tüpoloogia tabel'!$C$1:$T$51,MATCH($A391,'Tüpoloogia tabel'!$C$1:$T$1,0),FALSE)</f>
        <v>0.40500000000000008</v>
      </c>
      <c r="AU391" s="16">
        <f>VLOOKUP(AU$4,'Tüpoloogia tabel'!$C$1:$T$51,MATCH($A391,'Tüpoloogia tabel'!$C$1:$T$1,0),FALSE)</f>
        <v>0.15</v>
      </c>
      <c r="AV391" s="273">
        <f>VLOOKUP(AV$4,'Tüpoloogia tabel'!$C$1:$T$51,MATCH($A391,'Tüpoloogia tabel'!$C$1:$T$1,0),FALSE)</f>
        <v>0.02</v>
      </c>
      <c r="AW391" s="16">
        <f>VLOOKUP(AW$4,'Tüpoloogia tabel'!$C$1:$T$51,MATCH($A391,'Tüpoloogia tabel'!$C$1:$T$1,0),FALSE)</f>
        <v>0.01</v>
      </c>
      <c r="AX391" s="16">
        <f>VLOOKUP(AX$4,'Tüpoloogia tabel'!$C$1:$T$51,MATCH($A391,'Tüpoloogia tabel'!$C$1:$T$1,0),FALSE)</f>
        <v>0</v>
      </c>
      <c r="AY391" s="16">
        <f>VLOOKUP(AY$4,'Tüpoloogia tabel'!$C$1:$T$51,MATCH($A391,'Tüpoloogia tabel'!$C$1:$T$1,0),FALSE)</f>
        <v>0.42</v>
      </c>
      <c r="AZ391" s="16">
        <f>VLOOKUP(AZ$4,'Tüpoloogia tabel'!$C$1:$T$51,MATCH($A391,'Tüpoloogia tabel'!$C$1:$T$1,0),FALSE)</f>
        <v>3.7</v>
      </c>
      <c r="BA391" s="232">
        <f>VLOOKUP(BA$4,'Tüpoloogia tabel'!$C$1:$T$51,MATCH($A391,'Tüpoloogia tabel'!$C$1:$T$1,0),FALSE)</f>
        <v>0.51</v>
      </c>
      <c r="BB391" s="232">
        <f>VLOOKUP(BB$4,'Tüpoloogia tabel'!$C$1:$T$51,MATCH($A391,'Tüpoloogia tabel'!$C$1:$T$1,0),FALSE)</f>
        <v>0.2</v>
      </c>
      <c r="BC391" s="232">
        <f>VLOOKUP(BC$4,'Tüpoloogia tabel'!$C$1:$T$51,MATCH($A391,'Tüpoloogia tabel'!$C$1:$T$1,0),FALSE)</f>
        <v>0.35</v>
      </c>
      <c r="BD391" s="232">
        <f>VLOOKUP(BD$4,'Tüpoloogia tabel'!$C$1:$T$51,MATCH($A391,'Tüpoloogia tabel'!$C$1:$T$1,0),FALSE)</f>
        <v>0.7</v>
      </c>
      <c r="BE391" s="232">
        <f>VLOOKUP(BE$4,'Tüpoloogia tabel'!$C$1:$T$51,MATCH($A391,'Tüpoloogia tabel'!$C$1:$T$1,0),FALSE)</f>
        <v>0.2</v>
      </c>
      <c r="BF391" s="16">
        <f>VLOOKUP(BF$4,'Tüpoloogia tabel'!$C$1:$T$51,MATCH($A391,'Tüpoloogia tabel'!$C$1:$T$1,0),FALSE)</f>
        <v>1.8</v>
      </c>
      <c r="BG391" s="16">
        <f>VLOOKUP(BG$4,'Tüpoloogia tabel'!$C$1:$T$51,MATCH($A391,'Tüpoloogia tabel'!$C$1:$T$1,0),FALSE)</f>
        <v>2.2000000000000002</v>
      </c>
      <c r="BH391" s="16">
        <f>VLOOKUP(BH$4,'Tüpoloogia tabel'!$C$1:$T$51,MATCH($A391,'Tüpoloogia tabel'!$C$1:$T$1,0),FALSE)</f>
        <v>1.46</v>
      </c>
      <c r="BI391" s="16">
        <f>VLOOKUP(BI$4,'Tüpoloogia tabel'!$C$1:$T$51,MATCH($A391,'Tüpoloogia tabel'!$C$1:$T$1,0),FALSE)</f>
        <v>1.5793333333333333</v>
      </c>
      <c r="BJ391" s="16">
        <f>VLOOKUP(BJ$4,'Tüpoloogia tabel'!$C$1:$T$51,MATCH($A391,'Tüpoloogia tabel'!$C$1:$T$1,0),FALSE)</f>
        <v>0.8</v>
      </c>
      <c r="BK391" s="16">
        <f>VLOOKUP(BK$4,'Tüpoloogia tabel'!$C$1:$T$51,MATCH($A391,'Tüpoloogia tabel'!$C$1:$T$1,0),FALSE)</f>
        <v>2.0649999999999999</v>
      </c>
      <c r="BL391" s="216">
        <f t="shared" si="536"/>
        <v>8334.687413044443</v>
      </c>
      <c r="BM391" s="1">
        <v>4</v>
      </c>
      <c r="BN391" s="1">
        <v>0</v>
      </c>
      <c r="BO391" s="1">
        <f t="shared" si="483"/>
        <v>51.2</v>
      </c>
      <c r="BP391" s="217">
        <f t="shared" si="484"/>
        <v>109.8857142857143</v>
      </c>
      <c r="BQ391" s="217">
        <f t="shared" ref="BQ391:BS391" si="540">BP391</f>
        <v>109.8857142857143</v>
      </c>
      <c r="BR391" s="217">
        <f t="shared" si="540"/>
        <v>109.8857142857143</v>
      </c>
      <c r="BS391" s="217">
        <f t="shared" si="540"/>
        <v>109.8857142857143</v>
      </c>
      <c r="BT391" s="217">
        <f t="shared" si="486"/>
        <v>329.6571428571429</v>
      </c>
      <c r="BU391" s="217">
        <f t="shared" si="487"/>
        <v>1242.5142857142855</v>
      </c>
      <c r="BV391" s="217">
        <f t="shared" si="488"/>
        <v>1229.2574611774194</v>
      </c>
      <c r="BW391" s="217">
        <f t="shared" si="538"/>
        <v>647.72727655165897</v>
      </c>
      <c r="BX391" s="216">
        <f t="shared" si="489"/>
        <v>0.5623571269841271</v>
      </c>
      <c r="BY391" s="216">
        <f t="shared" si="524"/>
        <v>678.20269514285724</v>
      </c>
      <c r="BZ391" s="216">
        <f t="shared" si="518"/>
        <v>9660.6173847389582</v>
      </c>
      <c r="CA391" s="216">
        <f t="shared" si="510"/>
        <v>9012.8901081873009</v>
      </c>
      <c r="CB391" s="218">
        <f t="shared" si="490"/>
        <v>3.9561204425340089</v>
      </c>
    </row>
    <row r="392" spans="1:80" x14ac:dyDescent="0.25">
      <c r="A392" s="248" t="s">
        <v>484</v>
      </c>
      <c r="B392" s="231" t="s">
        <v>920</v>
      </c>
      <c r="C392" s="231" t="s">
        <v>464</v>
      </c>
      <c r="D392" s="249">
        <v>3</v>
      </c>
      <c r="E392" s="249">
        <v>5</v>
      </c>
      <c r="F392" s="250"/>
      <c r="G392" s="15">
        <f>(VLOOKUP(G$4,'Tüpoloogia tabel'!$C$1:$T$51,MATCH($A392,'Tüpoloogia tabel'!$C$1:$T$1,0),FALSE))*D392</f>
        <v>808.31428571428569</v>
      </c>
      <c r="H392" s="15">
        <f>(VLOOKUP(H$4,'Tüpoloogia tabel'!$C$1:$T$51,MATCH($A392,'Tüpoloogia tabel'!$C$1:$T$1,0),FALSE))*D392*E392</f>
        <v>58.125</v>
      </c>
      <c r="I392" s="15">
        <f>(VLOOKUP(I$4,'Tüpoloogia tabel'!$C$1:$T$51,MATCH($A392,'Tüpoloogia tabel'!$C$1:$T$1,0),FALSE))*D392*E392</f>
        <v>117.58928571428569</v>
      </c>
      <c r="J392" s="15">
        <f>(VLOOKUP(J$4,'Tüpoloogia tabel'!$C$1:$T$51,MATCH($A392,'Tüpoloogia tabel'!$C$1:$T$1,0),FALSE))*D392*E392</f>
        <v>3422.2767857142853</v>
      </c>
      <c r="K392" s="15">
        <f>(VLOOKUP(K$4,'Tüpoloogia tabel'!$C$1:$T$51,MATCH($A392,'Tüpoloogia tabel'!$C$1:$T$1,0),FALSE))*D392*E392</f>
        <v>2847.7678571428573</v>
      </c>
      <c r="L392" s="244">
        <f>VLOOKUP(L$4,'Tüpoloogia tabel'!$C$1:$T$51,MATCH($A392,'Tüpoloogia tabel'!$C$1:$T$1,0),FALSE)</f>
        <v>100</v>
      </c>
      <c r="M392" s="228">
        <f>VLOOKUP(M$4,'Tüpoloogia tabel'!$C$1:$T$51,MATCH($A392,'Tüpoloogia tabel'!$C$1:$T$1,0),FALSE)</f>
        <v>50</v>
      </c>
      <c r="N392" s="228">
        <f>VLOOKUP(N$4,'Tüpoloogia tabel'!$C$1:$T$51,MATCH($A392,'Tüpoloogia tabel'!$C$1:$T$1,0),FALSE)</f>
        <v>100</v>
      </c>
      <c r="O392" s="245">
        <f>VLOOKUP(O$4,'Tüpoloogia tabel'!$C$1:$T$51,MATCH($A392,'Tüpoloogia tabel'!$C$1:$T$1,0),FALSE)</f>
        <v>0.19998653178308495</v>
      </c>
      <c r="P392" s="228">
        <f>VLOOKUP(P$4,'Tüpoloogia tabel'!$C$1:$T$51,MATCH($A392,'Tüpoloogia tabel'!$C$1:$T$1,0),FALSE)</f>
        <v>100</v>
      </c>
      <c r="Q392" s="335">
        <f t="shared" si="477"/>
        <v>7260.8571428571431</v>
      </c>
      <c r="R392" s="336">
        <f t="shared" si="508"/>
        <v>5796.9035050847033</v>
      </c>
      <c r="S392" s="14">
        <f t="shared" si="478"/>
        <v>808.31428571428569</v>
      </c>
      <c r="T392" s="336">
        <f t="shared" si="479"/>
        <v>808.31428571428569</v>
      </c>
      <c r="U392" s="4">
        <f t="shared" si="480"/>
        <v>11.880000000000003</v>
      </c>
      <c r="V392" s="337">
        <f t="shared" si="481"/>
        <v>1452.0736377724395</v>
      </c>
      <c r="W392" s="338">
        <f t="shared" si="535"/>
        <v>4.9524586551499796</v>
      </c>
      <c r="X392" s="228">
        <f>VLOOKUP(X$4,'Tüpoloogia tabel'!$C$1:$T$51,MATCH($A392,'Tüpoloogia tabel'!$C$1:$T$1,0),FALSE)</f>
        <v>282.5</v>
      </c>
      <c r="Y392" s="228">
        <f>VLOOKUP(Y$4,'Tüpoloogia tabel'!$C$1:$T$51,MATCH($A392,'Tüpoloogia tabel'!$C$1:$T$1,0),FALSE)</f>
        <v>182.5</v>
      </c>
      <c r="Z392" s="229">
        <f>VLOOKUP(Z$4,'Tüpoloogia tabel'!$C$1:$T$51,MATCH($A392,'Tüpoloogia tabel'!$C$1:$T$1,0),FALSE)</f>
        <v>65.5</v>
      </c>
      <c r="AA392" s="235"/>
      <c r="AB392" s="235"/>
      <c r="AC392" s="15">
        <f>VLOOKUP(AC$4,'Tüpoloogia tabel'!$C$1:$T$51,MATCH($A392,'Tüpoloogia tabel'!$C$1:$T$1,0),FALSE)</f>
        <v>4.5125000000000002</v>
      </c>
      <c r="AD392" s="15">
        <f>VLOOKUP(AD$4,'Tüpoloogia tabel'!$C$1:$T$51,MATCH($A392,'Tüpoloogia tabel'!$C$1:$T$1,0),FALSE)</f>
        <v>3.2</v>
      </c>
      <c r="AE392" s="15">
        <f>VLOOKUP(AE$4,'Tüpoloogia tabel'!$C$1:$T$51,MATCH($A392,'Tüpoloogia tabel'!$C$1:$T$1,0),FALSE)</f>
        <v>2.2999999999999998</v>
      </c>
      <c r="AF392" s="15">
        <f>VLOOKUP(AF$4,'Tüpoloogia tabel'!$C$1:$T$51,MATCH($A392,'Tüpoloogia tabel'!$C$1:$T$1,0),FALSE)</f>
        <v>10.199999999999999</v>
      </c>
      <c r="AG392" s="15">
        <f>VLOOKUP(AG$4,'Tüpoloogia tabel'!$C$1:$T$51,MATCH($A392,'Tüpoloogia tabel'!$C$1:$T$1,0),FALSE)</f>
        <v>14.914285714285715</v>
      </c>
      <c r="AH392" s="15">
        <f>(VLOOKUP(AH$4,'Tüpoloogia tabel'!$C$1:$T$51,MATCH($A392,'Tüpoloogia tabel'!$C$1:$T$1,0),FALSE))*E392</f>
        <v>16</v>
      </c>
      <c r="AI392" s="15">
        <f>(VLOOKUP(AI$4,'Tüpoloogia tabel'!$C$1:$T$51,MATCH($A392,'Tüpoloogia tabel'!$C$1:$T$1,0),FALSE))*D392*E392</f>
        <v>12933.028571428571</v>
      </c>
      <c r="AJ392" s="15">
        <f t="shared" si="482"/>
        <v>109.8857142857143</v>
      </c>
      <c r="AK392" s="15">
        <f>VLOOKUP(AK$4,'Tüpoloogia tabel'!$C$1:$T$51,MATCH($A392,'Tüpoloogia tabel'!$C$1:$T$1,0),FALSE)</f>
        <v>1.49</v>
      </c>
      <c r="AL392" s="15">
        <f>VLOOKUP(AL$4,'Tüpoloogia tabel'!$C$1:$T$51,MATCH($A392,'Tüpoloogia tabel'!$C$1:$T$1,0),FALSE)</f>
        <v>1.1000000000000001</v>
      </c>
      <c r="AM392" s="15">
        <f>VLOOKUP(AM$4,'Tüpoloogia tabel'!$C$1:$T$51,MATCH($A392,'Tüpoloogia tabel'!$C$1:$T$1,0),FALSE)</f>
        <v>0.7</v>
      </c>
      <c r="AN392" s="15">
        <f>VLOOKUP(AN$4,'Tüpoloogia tabel'!$C$1:$T$51,MATCH($A392,'Tüpoloogia tabel'!$C$1:$T$1,0),FALSE)</f>
        <v>0.7</v>
      </c>
      <c r="AO392" s="15">
        <f>VLOOKUP(AO$4,'Tüpoloogia tabel'!$C$1:$T$51,MATCH($A392,'Tüpoloogia tabel'!$C$1:$T$1,0),FALSE)</f>
        <v>2.06</v>
      </c>
      <c r="AP392" s="15">
        <f>VLOOKUP(AP$4,'Tüpoloogia tabel'!$C$1:$T$51,MATCH($A392,'Tüpoloogia tabel'!$C$1:$T$1,0),FALSE)</f>
        <v>2</v>
      </c>
      <c r="AQ392" s="15">
        <f>VLOOKUP(AQ$4,'Tüpoloogia tabel'!$C$1:$T$51,MATCH($A392,'Tüpoloogia tabel'!$C$1:$T$1,0),FALSE)</f>
        <v>2.9</v>
      </c>
      <c r="AR392" s="232">
        <f>VLOOKUP(AR$4,'Tüpoloogia tabel'!$C$1:$T$51,MATCH($A387,'Tüpoloogia tabel'!$C$1:$T$1,0),FALSE)</f>
        <v>0.26</v>
      </c>
      <c r="AS392" s="16">
        <f>VLOOKUP(AS$4,'Tüpoloogia tabel'!$C$1:$T$51,MATCH($A392,'Tüpoloogia tabel'!$C$1:$T$1,0),FALSE)</f>
        <v>0.49000000000000005</v>
      </c>
      <c r="AT392" s="16">
        <f>VLOOKUP(AT$4,'Tüpoloogia tabel'!$C$1:$T$51,MATCH($A392,'Tüpoloogia tabel'!$C$1:$T$1,0),FALSE)</f>
        <v>0.40500000000000008</v>
      </c>
      <c r="AU392" s="16">
        <f>VLOOKUP(AU$4,'Tüpoloogia tabel'!$C$1:$T$51,MATCH($A392,'Tüpoloogia tabel'!$C$1:$T$1,0),FALSE)</f>
        <v>0.15</v>
      </c>
      <c r="AV392" s="273">
        <f>VLOOKUP(AV$4,'Tüpoloogia tabel'!$C$1:$T$51,MATCH($A392,'Tüpoloogia tabel'!$C$1:$T$1,0),FALSE)</f>
        <v>0.02</v>
      </c>
      <c r="AW392" s="16">
        <f>VLOOKUP(AW$4,'Tüpoloogia tabel'!$C$1:$T$51,MATCH($A392,'Tüpoloogia tabel'!$C$1:$T$1,0),FALSE)</f>
        <v>0.01</v>
      </c>
      <c r="AX392" s="16">
        <f>VLOOKUP(AX$4,'Tüpoloogia tabel'!$C$1:$T$51,MATCH($A392,'Tüpoloogia tabel'!$C$1:$T$1,0),FALSE)</f>
        <v>0</v>
      </c>
      <c r="AY392" s="16">
        <f>VLOOKUP(AY$4,'Tüpoloogia tabel'!$C$1:$T$51,MATCH($A392,'Tüpoloogia tabel'!$C$1:$T$1,0),FALSE)</f>
        <v>0.42</v>
      </c>
      <c r="AZ392" s="16">
        <f>VLOOKUP(AZ$4,'Tüpoloogia tabel'!$C$1:$T$51,MATCH($A392,'Tüpoloogia tabel'!$C$1:$T$1,0),FALSE)</f>
        <v>3.7</v>
      </c>
      <c r="BA392" s="232">
        <f>VLOOKUP(BA$4,'Tüpoloogia tabel'!$C$1:$T$51,MATCH($A392,'Tüpoloogia tabel'!$C$1:$T$1,0),FALSE)</f>
        <v>0.51</v>
      </c>
      <c r="BB392" s="232">
        <f>VLOOKUP(BB$4,'Tüpoloogia tabel'!$C$1:$T$51,MATCH($A392,'Tüpoloogia tabel'!$C$1:$T$1,0),FALSE)</f>
        <v>0.2</v>
      </c>
      <c r="BC392" s="232">
        <f>VLOOKUP(BC$4,'Tüpoloogia tabel'!$C$1:$T$51,MATCH($A392,'Tüpoloogia tabel'!$C$1:$T$1,0),FALSE)</f>
        <v>0.35</v>
      </c>
      <c r="BD392" s="232">
        <f>VLOOKUP(BD$4,'Tüpoloogia tabel'!$C$1:$T$51,MATCH($A392,'Tüpoloogia tabel'!$C$1:$T$1,0),FALSE)</f>
        <v>0.7</v>
      </c>
      <c r="BE392" s="232">
        <f>VLOOKUP(BE$4,'Tüpoloogia tabel'!$C$1:$T$51,MATCH($A392,'Tüpoloogia tabel'!$C$1:$T$1,0),FALSE)</f>
        <v>0.2</v>
      </c>
      <c r="BF392" s="16">
        <f>VLOOKUP(BF$4,'Tüpoloogia tabel'!$C$1:$T$51,MATCH($A392,'Tüpoloogia tabel'!$C$1:$T$1,0),FALSE)</f>
        <v>1.8</v>
      </c>
      <c r="BG392" s="16">
        <f>VLOOKUP(BG$4,'Tüpoloogia tabel'!$C$1:$T$51,MATCH($A392,'Tüpoloogia tabel'!$C$1:$T$1,0),FALSE)</f>
        <v>2.2000000000000002</v>
      </c>
      <c r="BH392" s="16">
        <f>VLOOKUP(BH$4,'Tüpoloogia tabel'!$C$1:$T$51,MATCH($A392,'Tüpoloogia tabel'!$C$1:$T$1,0),FALSE)</f>
        <v>1.46</v>
      </c>
      <c r="BI392" s="16">
        <f>VLOOKUP(BI$4,'Tüpoloogia tabel'!$C$1:$T$51,MATCH($A392,'Tüpoloogia tabel'!$C$1:$T$1,0),FALSE)</f>
        <v>1.5793333333333333</v>
      </c>
      <c r="BJ392" s="16">
        <f>VLOOKUP(BJ$4,'Tüpoloogia tabel'!$C$1:$T$51,MATCH($A392,'Tüpoloogia tabel'!$C$1:$T$1,0),FALSE)</f>
        <v>0.8</v>
      </c>
      <c r="BK392" s="16">
        <f>VLOOKUP(BK$4,'Tüpoloogia tabel'!$C$1:$T$51,MATCH($A392,'Tüpoloogia tabel'!$C$1:$T$1,0),FALSE)</f>
        <v>2.0649999999999999</v>
      </c>
      <c r="BL392" s="216">
        <f t="shared" si="536"/>
        <v>12163.535766121062</v>
      </c>
      <c r="BM392" s="1">
        <v>4</v>
      </c>
      <c r="BN392" s="1">
        <v>0</v>
      </c>
      <c r="BO392" s="1">
        <f t="shared" si="483"/>
        <v>64</v>
      </c>
      <c r="BP392" s="217">
        <f t="shared" si="484"/>
        <v>109.8857142857143</v>
      </c>
      <c r="BQ392" s="217">
        <f t="shared" ref="BQ392:BS392" si="541">BP392</f>
        <v>109.8857142857143</v>
      </c>
      <c r="BR392" s="217">
        <f t="shared" si="541"/>
        <v>109.8857142857143</v>
      </c>
      <c r="BS392" s="217">
        <f t="shared" si="541"/>
        <v>109.8857142857143</v>
      </c>
      <c r="BT392" s="217">
        <f t="shared" si="486"/>
        <v>439.5428571428572</v>
      </c>
      <c r="BU392" s="217">
        <f t="shared" si="487"/>
        <v>1929.4285714285711</v>
      </c>
      <c r="BV392" s="217">
        <f t="shared" si="488"/>
        <v>1913.9928744584884</v>
      </c>
      <c r="BW392" s="217">
        <f t="shared" si="538"/>
        <v>939.74300727256502</v>
      </c>
      <c r="BX392" s="216">
        <f t="shared" si="489"/>
        <v>0.82933150793650778</v>
      </c>
      <c r="BY392" s="216">
        <f t="shared" si="524"/>
        <v>1000.1737985714284</v>
      </c>
      <c r="BZ392" s="216">
        <f t="shared" si="518"/>
        <v>14103.452571965056</v>
      </c>
      <c r="CA392" s="216">
        <f t="shared" si="510"/>
        <v>13163.70956469249</v>
      </c>
      <c r="CB392" s="218">
        <f t="shared" si="490"/>
        <v>4.6224658135932239</v>
      </c>
    </row>
    <row r="393" spans="1:80" x14ac:dyDescent="0.25">
      <c r="A393" s="248" t="s">
        <v>484</v>
      </c>
      <c r="B393" s="231" t="s">
        <v>921</v>
      </c>
      <c r="C393" s="231" t="s">
        <v>464</v>
      </c>
      <c r="D393" s="249">
        <v>4</v>
      </c>
      <c r="E393" s="249">
        <v>1</v>
      </c>
      <c r="F393" s="250"/>
      <c r="G393" s="15">
        <f>(VLOOKUP(G$4,'Tüpoloogia tabel'!$C$1:$T$51,MATCH($A393,'Tüpoloogia tabel'!$C$1:$T$1,0),FALSE))*D393</f>
        <v>1077.7523809523809</v>
      </c>
      <c r="H393" s="15">
        <f>(VLOOKUP(H$4,'Tüpoloogia tabel'!$C$1:$T$51,MATCH($A393,'Tüpoloogia tabel'!$C$1:$T$1,0),FALSE))*D393*E393</f>
        <v>15.5</v>
      </c>
      <c r="I393" s="15">
        <f>(VLOOKUP(I$4,'Tüpoloogia tabel'!$C$1:$T$51,MATCH($A393,'Tüpoloogia tabel'!$C$1:$T$1,0),FALSE))*D393*E393</f>
        <v>31.357142857142854</v>
      </c>
      <c r="J393" s="15">
        <f>(VLOOKUP(J$4,'Tüpoloogia tabel'!$C$1:$T$51,MATCH($A393,'Tüpoloogia tabel'!$C$1:$T$1,0),FALSE))*D393*E393</f>
        <v>912.60714285714289</v>
      </c>
      <c r="K393" s="15">
        <f>(VLOOKUP(K$4,'Tüpoloogia tabel'!$C$1:$T$51,MATCH($A393,'Tüpoloogia tabel'!$C$1:$T$1,0),FALSE))*D393*E393</f>
        <v>759.40476190476193</v>
      </c>
      <c r="L393" s="244">
        <f>VLOOKUP(L$4,'Tüpoloogia tabel'!$C$1:$T$51,MATCH($A393,'Tüpoloogia tabel'!$C$1:$T$1,0),FALSE)</f>
        <v>100</v>
      </c>
      <c r="M393" s="228">
        <f>VLOOKUP(M$4,'Tüpoloogia tabel'!$C$1:$T$51,MATCH($A393,'Tüpoloogia tabel'!$C$1:$T$1,0),FALSE)</f>
        <v>50</v>
      </c>
      <c r="N393" s="228">
        <f>VLOOKUP(N$4,'Tüpoloogia tabel'!$C$1:$T$51,MATCH($A393,'Tüpoloogia tabel'!$C$1:$T$1,0),FALSE)</f>
        <v>100</v>
      </c>
      <c r="O393" s="245">
        <f>VLOOKUP(O$4,'Tüpoloogia tabel'!$C$1:$T$51,MATCH($A393,'Tüpoloogia tabel'!$C$1:$T$1,0),FALSE)</f>
        <v>0.19998653178308495</v>
      </c>
      <c r="P393" s="228">
        <f>VLOOKUP(P$4,'Tüpoloogia tabel'!$C$1:$T$51,MATCH($A393,'Tüpoloogia tabel'!$C$1:$T$1,0),FALSE)</f>
        <v>100</v>
      </c>
      <c r="Q393" s="335">
        <f t="shared" si="477"/>
        <v>402.20571428571429</v>
      </c>
      <c r="R393" s="336">
        <f t="shared" si="508"/>
        <v>305.92998842237591</v>
      </c>
      <c r="S393" s="14">
        <f t="shared" si="478"/>
        <v>1077.7523809523809</v>
      </c>
      <c r="T393" s="336">
        <f t="shared" si="479"/>
        <v>1077.7523809523809</v>
      </c>
      <c r="U393" s="4">
        <f t="shared" si="480"/>
        <v>15.840000000000002</v>
      </c>
      <c r="V393" s="337">
        <f t="shared" si="481"/>
        <v>80.435725863338391</v>
      </c>
      <c r="W393" s="338">
        <f t="shared" si="535"/>
        <v>3.7392006862250158</v>
      </c>
      <c r="X393" s="228">
        <f>VLOOKUP(X$4,'Tüpoloogia tabel'!$C$1:$T$51,MATCH($A393,'Tüpoloogia tabel'!$C$1:$T$1,0),FALSE)</f>
        <v>282.5</v>
      </c>
      <c r="Y393" s="228">
        <f>VLOOKUP(Y$4,'Tüpoloogia tabel'!$C$1:$T$51,MATCH($A393,'Tüpoloogia tabel'!$C$1:$T$1,0),FALSE)</f>
        <v>182.5</v>
      </c>
      <c r="Z393" s="229">
        <f>VLOOKUP(Z$4,'Tüpoloogia tabel'!$C$1:$T$51,MATCH($A393,'Tüpoloogia tabel'!$C$1:$T$1,0),FALSE)</f>
        <v>65.5</v>
      </c>
      <c r="AA393" s="235"/>
      <c r="AB393" s="235"/>
      <c r="AC393" s="15">
        <f>VLOOKUP(AC$4,'Tüpoloogia tabel'!$C$1:$T$51,MATCH($A393,'Tüpoloogia tabel'!$C$1:$T$1,0),FALSE)</f>
        <v>4.5125000000000002</v>
      </c>
      <c r="AD393" s="15">
        <f>VLOOKUP(AD$4,'Tüpoloogia tabel'!$C$1:$T$51,MATCH($A393,'Tüpoloogia tabel'!$C$1:$T$1,0),FALSE)</f>
        <v>3.2</v>
      </c>
      <c r="AE393" s="15">
        <f>VLOOKUP(AE$4,'Tüpoloogia tabel'!$C$1:$T$51,MATCH($A393,'Tüpoloogia tabel'!$C$1:$T$1,0),FALSE)</f>
        <v>2.2999999999999998</v>
      </c>
      <c r="AF393" s="15">
        <f>VLOOKUP(AF$4,'Tüpoloogia tabel'!$C$1:$T$51,MATCH($A393,'Tüpoloogia tabel'!$C$1:$T$1,0),FALSE)</f>
        <v>10.199999999999999</v>
      </c>
      <c r="AG393" s="15">
        <f>VLOOKUP(AG$4,'Tüpoloogia tabel'!$C$1:$T$51,MATCH($A393,'Tüpoloogia tabel'!$C$1:$T$1,0),FALSE)</f>
        <v>14.914285714285715</v>
      </c>
      <c r="AH393" s="15">
        <f>(VLOOKUP(AH$4,'Tüpoloogia tabel'!$C$1:$T$51,MATCH($A393,'Tüpoloogia tabel'!$C$1:$T$1,0),FALSE))*E393</f>
        <v>3.2</v>
      </c>
      <c r="AI393" s="15">
        <f>(VLOOKUP(AI$4,'Tüpoloogia tabel'!$C$1:$T$51,MATCH($A393,'Tüpoloogia tabel'!$C$1:$T$1,0),FALSE))*D393*E393</f>
        <v>3448.807619047619</v>
      </c>
      <c r="AJ393" s="15">
        <f t="shared" si="482"/>
        <v>139.71428571428572</v>
      </c>
      <c r="AK393" s="15">
        <f>VLOOKUP(AK$4,'Tüpoloogia tabel'!$C$1:$T$51,MATCH($A393,'Tüpoloogia tabel'!$C$1:$T$1,0),FALSE)</f>
        <v>1.49</v>
      </c>
      <c r="AL393" s="15">
        <f>VLOOKUP(AL$4,'Tüpoloogia tabel'!$C$1:$T$51,MATCH($A393,'Tüpoloogia tabel'!$C$1:$T$1,0),FALSE)</f>
        <v>1.1000000000000001</v>
      </c>
      <c r="AM393" s="15">
        <f>VLOOKUP(AM$4,'Tüpoloogia tabel'!$C$1:$T$51,MATCH($A393,'Tüpoloogia tabel'!$C$1:$T$1,0),FALSE)</f>
        <v>0.7</v>
      </c>
      <c r="AN393" s="15">
        <f>VLOOKUP(AN$4,'Tüpoloogia tabel'!$C$1:$T$51,MATCH($A393,'Tüpoloogia tabel'!$C$1:$T$1,0),FALSE)</f>
        <v>0.7</v>
      </c>
      <c r="AO393" s="15">
        <f>VLOOKUP(AO$4,'Tüpoloogia tabel'!$C$1:$T$51,MATCH($A393,'Tüpoloogia tabel'!$C$1:$T$1,0),FALSE)</f>
        <v>2.06</v>
      </c>
      <c r="AP393" s="15">
        <f>VLOOKUP(AP$4,'Tüpoloogia tabel'!$C$1:$T$51,MATCH($A393,'Tüpoloogia tabel'!$C$1:$T$1,0),FALSE)</f>
        <v>2</v>
      </c>
      <c r="AQ393" s="15">
        <f>VLOOKUP(AQ$4,'Tüpoloogia tabel'!$C$1:$T$51,MATCH($A393,'Tüpoloogia tabel'!$C$1:$T$1,0),FALSE)</f>
        <v>2.9</v>
      </c>
      <c r="AR393" s="232">
        <f>VLOOKUP(AR$4,'Tüpoloogia tabel'!$C$1:$T$51,MATCH($A388,'Tüpoloogia tabel'!$C$1:$T$1,0),FALSE)</f>
        <v>0.26</v>
      </c>
      <c r="AS393" s="16">
        <f>VLOOKUP(AS$4,'Tüpoloogia tabel'!$C$1:$T$51,MATCH($A393,'Tüpoloogia tabel'!$C$1:$T$1,0),FALSE)</f>
        <v>0.49000000000000005</v>
      </c>
      <c r="AT393" s="16">
        <f>VLOOKUP(AT$4,'Tüpoloogia tabel'!$C$1:$T$51,MATCH($A393,'Tüpoloogia tabel'!$C$1:$T$1,0),FALSE)</f>
        <v>0.40500000000000008</v>
      </c>
      <c r="AU393" s="16">
        <f>VLOOKUP(AU$4,'Tüpoloogia tabel'!$C$1:$T$51,MATCH($A393,'Tüpoloogia tabel'!$C$1:$T$1,0),FALSE)</f>
        <v>0.15</v>
      </c>
      <c r="AV393" s="273">
        <f>VLOOKUP(AV$4,'Tüpoloogia tabel'!$C$1:$T$51,MATCH($A393,'Tüpoloogia tabel'!$C$1:$T$1,0),FALSE)</f>
        <v>0.02</v>
      </c>
      <c r="AW393" s="16">
        <f>VLOOKUP(AW$4,'Tüpoloogia tabel'!$C$1:$T$51,MATCH($A393,'Tüpoloogia tabel'!$C$1:$T$1,0),FALSE)</f>
        <v>0.01</v>
      </c>
      <c r="AX393" s="16">
        <f>VLOOKUP(AX$4,'Tüpoloogia tabel'!$C$1:$T$51,MATCH($A393,'Tüpoloogia tabel'!$C$1:$T$1,0),FALSE)</f>
        <v>0</v>
      </c>
      <c r="AY393" s="16">
        <f>VLOOKUP(AY$4,'Tüpoloogia tabel'!$C$1:$T$51,MATCH($A393,'Tüpoloogia tabel'!$C$1:$T$1,0),FALSE)</f>
        <v>0.42</v>
      </c>
      <c r="AZ393" s="16">
        <f>VLOOKUP(AZ$4,'Tüpoloogia tabel'!$C$1:$T$51,MATCH($A393,'Tüpoloogia tabel'!$C$1:$T$1,0),FALSE)</f>
        <v>3.7</v>
      </c>
      <c r="BA393" s="232">
        <f>VLOOKUP(BA$4,'Tüpoloogia tabel'!$C$1:$T$51,MATCH($A393,'Tüpoloogia tabel'!$C$1:$T$1,0),FALSE)</f>
        <v>0.51</v>
      </c>
      <c r="BB393" s="232">
        <f>VLOOKUP(BB$4,'Tüpoloogia tabel'!$C$1:$T$51,MATCH($A393,'Tüpoloogia tabel'!$C$1:$T$1,0),FALSE)</f>
        <v>0.2</v>
      </c>
      <c r="BC393" s="232">
        <f>VLOOKUP(BC$4,'Tüpoloogia tabel'!$C$1:$T$51,MATCH($A393,'Tüpoloogia tabel'!$C$1:$T$1,0),FALSE)</f>
        <v>0.35</v>
      </c>
      <c r="BD393" s="232">
        <f>VLOOKUP(BD$4,'Tüpoloogia tabel'!$C$1:$T$51,MATCH($A393,'Tüpoloogia tabel'!$C$1:$T$1,0),FALSE)</f>
        <v>0.7</v>
      </c>
      <c r="BE393" s="232">
        <f>VLOOKUP(BE$4,'Tüpoloogia tabel'!$C$1:$T$51,MATCH($A393,'Tüpoloogia tabel'!$C$1:$T$1,0),FALSE)</f>
        <v>0.2</v>
      </c>
      <c r="BF393" s="16">
        <f>VLOOKUP(BF$4,'Tüpoloogia tabel'!$C$1:$T$51,MATCH($A393,'Tüpoloogia tabel'!$C$1:$T$1,0),FALSE)</f>
        <v>1.8</v>
      </c>
      <c r="BG393" s="16">
        <f>VLOOKUP(BG$4,'Tüpoloogia tabel'!$C$1:$T$51,MATCH($A393,'Tüpoloogia tabel'!$C$1:$T$1,0),FALSE)</f>
        <v>2.2000000000000002</v>
      </c>
      <c r="BH393" s="16">
        <f>VLOOKUP(BH$4,'Tüpoloogia tabel'!$C$1:$T$51,MATCH($A393,'Tüpoloogia tabel'!$C$1:$T$1,0),FALSE)</f>
        <v>1.46</v>
      </c>
      <c r="BI393" s="16">
        <f>VLOOKUP(BI$4,'Tüpoloogia tabel'!$C$1:$T$51,MATCH($A393,'Tüpoloogia tabel'!$C$1:$T$1,0),FALSE)</f>
        <v>1.5793333333333333</v>
      </c>
      <c r="BJ393" s="16">
        <f>VLOOKUP(BJ$4,'Tüpoloogia tabel'!$C$1:$T$51,MATCH($A393,'Tüpoloogia tabel'!$C$1:$T$1,0),FALSE)</f>
        <v>0.8</v>
      </c>
      <c r="BK393" s="16">
        <f>VLOOKUP(BK$4,'Tüpoloogia tabel'!$C$1:$T$51,MATCH($A393,'Tüpoloogia tabel'!$C$1:$T$1,0),FALSE)</f>
        <v>2.0649999999999999</v>
      </c>
      <c r="BL393" s="216">
        <f t="shared" si="536"/>
        <v>2540.8843419309328</v>
      </c>
      <c r="BM393" s="1">
        <v>4</v>
      </c>
      <c r="BN393" s="1">
        <v>0</v>
      </c>
      <c r="BO393" s="1">
        <f t="shared" si="483"/>
        <v>12.8</v>
      </c>
      <c r="BP393" s="217">
        <f t="shared" si="484"/>
        <v>139.71428571428572</v>
      </c>
      <c r="BQ393" s="217">
        <f t="shared" ref="BQ393:BS393" si="542">BP393</f>
        <v>139.71428571428572</v>
      </c>
      <c r="BR393" s="217">
        <f t="shared" si="542"/>
        <v>139.71428571428572</v>
      </c>
      <c r="BS393" s="217">
        <f t="shared" si="542"/>
        <v>139.71428571428572</v>
      </c>
      <c r="BT393" s="217">
        <f t="shared" si="486"/>
        <v>0</v>
      </c>
      <c r="BU393" s="217">
        <f t="shared" si="487"/>
        <v>113.14285714285714</v>
      </c>
      <c r="BV393" s="217">
        <f t="shared" si="488"/>
        <v>106.02313970144034</v>
      </c>
      <c r="BW393" s="217">
        <f t="shared" si="538"/>
        <v>193.85914724603353</v>
      </c>
      <c r="BX393" s="216">
        <f t="shared" si="489"/>
        <v>8.6918173847316718E-2</v>
      </c>
      <c r="BY393" s="216">
        <f t="shared" si="524"/>
        <v>104.82331765986396</v>
      </c>
      <c r="BZ393" s="216">
        <f t="shared" si="518"/>
        <v>2839.5668068368304</v>
      </c>
      <c r="CA393" s="216">
        <f t="shared" si="510"/>
        <v>2645.7076595907965</v>
      </c>
      <c r="CB393" s="218">
        <f t="shared" si="490"/>
        <v>3.4839229253115991</v>
      </c>
    </row>
    <row r="394" spans="1:80" x14ac:dyDescent="0.25">
      <c r="A394" s="248" t="s">
        <v>484</v>
      </c>
      <c r="B394" s="231" t="s">
        <v>922</v>
      </c>
      <c r="C394" s="231" t="s">
        <v>464</v>
      </c>
      <c r="D394" s="249">
        <v>4</v>
      </c>
      <c r="E394" s="249">
        <v>2</v>
      </c>
      <c r="F394" s="250"/>
      <c r="G394" s="15">
        <f>(VLOOKUP(G$4,'Tüpoloogia tabel'!$C$1:$T$51,MATCH($A394,'Tüpoloogia tabel'!$C$1:$T$1,0),FALSE))*D394</f>
        <v>1077.7523809523809</v>
      </c>
      <c r="H394" s="15">
        <f>(VLOOKUP(H$4,'Tüpoloogia tabel'!$C$1:$T$51,MATCH($A394,'Tüpoloogia tabel'!$C$1:$T$1,0),FALSE))*D394*E394</f>
        <v>31</v>
      </c>
      <c r="I394" s="15">
        <f>(VLOOKUP(I$4,'Tüpoloogia tabel'!$C$1:$T$51,MATCH($A394,'Tüpoloogia tabel'!$C$1:$T$1,0),FALSE))*D394*E394</f>
        <v>62.714285714285708</v>
      </c>
      <c r="J394" s="15">
        <f>(VLOOKUP(J$4,'Tüpoloogia tabel'!$C$1:$T$51,MATCH($A394,'Tüpoloogia tabel'!$C$1:$T$1,0),FALSE))*D394*E394</f>
        <v>1825.2142857142858</v>
      </c>
      <c r="K394" s="15">
        <f>(VLOOKUP(K$4,'Tüpoloogia tabel'!$C$1:$T$51,MATCH($A394,'Tüpoloogia tabel'!$C$1:$T$1,0),FALSE))*D394*E394</f>
        <v>1518.8095238095239</v>
      </c>
      <c r="L394" s="244">
        <f>VLOOKUP(L$4,'Tüpoloogia tabel'!$C$1:$T$51,MATCH($A394,'Tüpoloogia tabel'!$C$1:$T$1,0),FALSE)</f>
        <v>100</v>
      </c>
      <c r="M394" s="228">
        <f>VLOOKUP(M$4,'Tüpoloogia tabel'!$C$1:$T$51,MATCH($A394,'Tüpoloogia tabel'!$C$1:$T$1,0),FALSE)</f>
        <v>50</v>
      </c>
      <c r="N394" s="228">
        <f>VLOOKUP(N$4,'Tüpoloogia tabel'!$C$1:$T$51,MATCH($A394,'Tüpoloogia tabel'!$C$1:$T$1,0),FALSE)</f>
        <v>100</v>
      </c>
      <c r="O394" s="245">
        <f>VLOOKUP(O$4,'Tüpoloogia tabel'!$C$1:$T$51,MATCH($A394,'Tüpoloogia tabel'!$C$1:$T$1,0),FALSE)</f>
        <v>0.19998653178308495</v>
      </c>
      <c r="P394" s="228">
        <f>VLOOKUP(P$4,'Tüpoloogia tabel'!$C$1:$T$51,MATCH($A394,'Tüpoloogia tabel'!$C$1:$T$1,0),FALSE)</f>
        <v>100</v>
      </c>
      <c r="Q394" s="335">
        <f t="shared" si="477"/>
        <v>1568.0228571428572</v>
      </c>
      <c r="R394" s="336">
        <f t="shared" si="508"/>
        <v>1238.5994041862537</v>
      </c>
      <c r="S394" s="14">
        <f t="shared" si="478"/>
        <v>1077.7523809523809</v>
      </c>
      <c r="T394" s="336">
        <f t="shared" si="479"/>
        <v>1077.7523809523809</v>
      </c>
      <c r="U394" s="4">
        <f t="shared" si="480"/>
        <v>15.840000000000002</v>
      </c>
      <c r="V394" s="337">
        <f t="shared" si="481"/>
        <v>313.58345295660371</v>
      </c>
      <c r="W394" s="338">
        <f t="shared" si="535"/>
        <v>3.2000345322598895</v>
      </c>
      <c r="X394" s="228">
        <f>VLOOKUP(X$4,'Tüpoloogia tabel'!$C$1:$T$51,MATCH($A394,'Tüpoloogia tabel'!$C$1:$T$1,0),FALSE)</f>
        <v>282.5</v>
      </c>
      <c r="Y394" s="228">
        <f>VLOOKUP(Y$4,'Tüpoloogia tabel'!$C$1:$T$51,MATCH($A394,'Tüpoloogia tabel'!$C$1:$T$1,0),FALSE)</f>
        <v>182.5</v>
      </c>
      <c r="Z394" s="229">
        <f>VLOOKUP(Z$4,'Tüpoloogia tabel'!$C$1:$T$51,MATCH($A394,'Tüpoloogia tabel'!$C$1:$T$1,0),FALSE)</f>
        <v>65.5</v>
      </c>
      <c r="AA394" s="235"/>
      <c r="AB394" s="235"/>
      <c r="AC394" s="15">
        <f>VLOOKUP(AC$4,'Tüpoloogia tabel'!$C$1:$T$51,MATCH($A394,'Tüpoloogia tabel'!$C$1:$T$1,0),FALSE)</f>
        <v>4.5125000000000002</v>
      </c>
      <c r="AD394" s="15">
        <f>VLOOKUP(AD$4,'Tüpoloogia tabel'!$C$1:$T$51,MATCH($A394,'Tüpoloogia tabel'!$C$1:$T$1,0),FALSE)</f>
        <v>3.2</v>
      </c>
      <c r="AE394" s="15">
        <f>VLOOKUP(AE$4,'Tüpoloogia tabel'!$C$1:$T$51,MATCH($A394,'Tüpoloogia tabel'!$C$1:$T$1,0),FALSE)</f>
        <v>2.2999999999999998</v>
      </c>
      <c r="AF394" s="15">
        <f>VLOOKUP(AF$4,'Tüpoloogia tabel'!$C$1:$T$51,MATCH($A394,'Tüpoloogia tabel'!$C$1:$T$1,0),FALSE)</f>
        <v>10.199999999999999</v>
      </c>
      <c r="AG394" s="15">
        <f>VLOOKUP(AG$4,'Tüpoloogia tabel'!$C$1:$T$51,MATCH($A394,'Tüpoloogia tabel'!$C$1:$T$1,0),FALSE)</f>
        <v>14.914285714285715</v>
      </c>
      <c r="AH394" s="15">
        <f>(VLOOKUP(AH$4,'Tüpoloogia tabel'!$C$1:$T$51,MATCH($A394,'Tüpoloogia tabel'!$C$1:$T$1,0),FALSE))*E394</f>
        <v>6.4</v>
      </c>
      <c r="AI394" s="15">
        <f>(VLOOKUP(AI$4,'Tüpoloogia tabel'!$C$1:$T$51,MATCH($A394,'Tüpoloogia tabel'!$C$1:$T$1,0),FALSE))*D394*E394</f>
        <v>6897.6152380952381</v>
      </c>
      <c r="AJ394" s="15">
        <f t="shared" si="482"/>
        <v>139.71428571428572</v>
      </c>
      <c r="AK394" s="15">
        <f>VLOOKUP(AK$4,'Tüpoloogia tabel'!$C$1:$T$51,MATCH($A394,'Tüpoloogia tabel'!$C$1:$T$1,0),FALSE)</f>
        <v>1.49</v>
      </c>
      <c r="AL394" s="15">
        <f>VLOOKUP(AL$4,'Tüpoloogia tabel'!$C$1:$T$51,MATCH($A394,'Tüpoloogia tabel'!$C$1:$T$1,0),FALSE)</f>
        <v>1.1000000000000001</v>
      </c>
      <c r="AM394" s="15">
        <f>VLOOKUP(AM$4,'Tüpoloogia tabel'!$C$1:$T$51,MATCH($A394,'Tüpoloogia tabel'!$C$1:$T$1,0),FALSE)</f>
        <v>0.7</v>
      </c>
      <c r="AN394" s="15">
        <f>VLOOKUP(AN$4,'Tüpoloogia tabel'!$C$1:$T$51,MATCH($A394,'Tüpoloogia tabel'!$C$1:$T$1,0),FALSE)</f>
        <v>0.7</v>
      </c>
      <c r="AO394" s="15">
        <f>VLOOKUP(AO$4,'Tüpoloogia tabel'!$C$1:$T$51,MATCH($A394,'Tüpoloogia tabel'!$C$1:$T$1,0),FALSE)</f>
        <v>2.06</v>
      </c>
      <c r="AP394" s="15">
        <f>VLOOKUP(AP$4,'Tüpoloogia tabel'!$C$1:$T$51,MATCH($A394,'Tüpoloogia tabel'!$C$1:$T$1,0),FALSE)</f>
        <v>2</v>
      </c>
      <c r="AQ394" s="15">
        <f>VLOOKUP(AQ$4,'Tüpoloogia tabel'!$C$1:$T$51,MATCH($A394,'Tüpoloogia tabel'!$C$1:$T$1,0),FALSE)</f>
        <v>2.9</v>
      </c>
      <c r="AR394" s="232">
        <f>VLOOKUP(AR$4,'Tüpoloogia tabel'!$C$1:$T$51,MATCH($A389,'Tüpoloogia tabel'!$C$1:$T$1,0),FALSE)</f>
        <v>0.26</v>
      </c>
      <c r="AS394" s="16">
        <f>VLOOKUP(AS$4,'Tüpoloogia tabel'!$C$1:$T$51,MATCH($A394,'Tüpoloogia tabel'!$C$1:$T$1,0),FALSE)</f>
        <v>0.49000000000000005</v>
      </c>
      <c r="AT394" s="16">
        <f>VLOOKUP(AT$4,'Tüpoloogia tabel'!$C$1:$T$51,MATCH($A394,'Tüpoloogia tabel'!$C$1:$T$1,0),FALSE)</f>
        <v>0.40500000000000008</v>
      </c>
      <c r="AU394" s="16">
        <f>VLOOKUP(AU$4,'Tüpoloogia tabel'!$C$1:$T$51,MATCH($A394,'Tüpoloogia tabel'!$C$1:$T$1,0),FALSE)</f>
        <v>0.15</v>
      </c>
      <c r="AV394" s="273">
        <f>VLOOKUP(AV$4,'Tüpoloogia tabel'!$C$1:$T$51,MATCH($A394,'Tüpoloogia tabel'!$C$1:$T$1,0),FALSE)</f>
        <v>0.02</v>
      </c>
      <c r="AW394" s="16">
        <f>VLOOKUP(AW$4,'Tüpoloogia tabel'!$C$1:$T$51,MATCH($A394,'Tüpoloogia tabel'!$C$1:$T$1,0),FALSE)</f>
        <v>0.01</v>
      </c>
      <c r="AX394" s="16">
        <f>VLOOKUP(AX$4,'Tüpoloogia tabel'!$C$1:$T$51,MATCH($A394,'Tüpoloogia tabel'!$C$1:$T$1,0),FALSE)</f>
        <v>0</v>
      </c>
      <c r="AY394" s="16">
        <f>VLOOKUP(AY$4,'Tüpoloogia tabel'!$C$1:$T$51,MATCH($A394,'Tüpoloogia tabel'!$C$1:$T$1,0),FALSE)</f>
        <v>0.42</v>
      </c>
      <c r="AZ394" s="16">
        <f>VLOOKUP(AZ$4,'Tüpoloogia tabel'!$C$1:$T$51,MATCH($A394,'Tüpoloogia tabel'!$C$1:$T$1,0),FALSE)</f>
        <v>3.7</v>
      </c>
      <c r="BA394" s="232">
        <f>VLOOKUP(BA$4,'Tüpoloogia tabel'!$C$1:$T$51,MATCH($A394,'Tüpoloogia tabel'!$C$1:$T$1,0),FALSE)</f>
        <v>0.51</v>
      </c>
      <c r="BB394" s="232">
        <f>VLOOKUP(BB$4,'Tüpoloogia tabel'!$C$1:$T$51,MATCH($A394,'Tüpoloogia tabel'!$C$1:$T$1,0),FALSE)</f>
        <v>0.2</v>
      </c>
      <c r="BC394" s="232">
        <f>VLOOKUP(BC$4,'Tüpoloogia tabel'!$C$1:$T$51,MATCH($A394,'Tüpoloogia tabel'!$C$1:$T$1,0),FALSE)</f>
        <v>0.35</v>
      </c>
      <c r="BD394" s="232">
        <f>VLOOKUP(BD$4,'Tüpoloogia tabel'!$C$1:$T$51,MATCH($A394,'Tüpoloogia tabel'!$C$1:$T$1,0),FALSE)</f>
        <v>0.7</v>
      </c>
      <c r="BE394" s="232">
        <f>VLOOKUP(BE$4,'Tüpoloogia tabel'!$C$1:$T$51,MATCH($A394,'Tüpoloogia tabel'!$C$1:$T$1,0),FALSE)</f>
        <v>0.2</v>
      </c>
      <c r="BF394" s="16">
        <f>VLOOKUP(BF$4,'Tüpoloogia tabel'!$C$1:$T$51,MATCH($A394,'Tüpoloogia tabel'!$C$1:$T$1,0),FALSE)</f>
        <v>1.8</v>
      </c>
      <c r="BG394" s="16">
        <f>VLOOKUP(BG$4,'Tüpoloogia tabel'!$C$1:$T$51,MATCH($A394,'Tüpoloogia tabel'!$C$1:$T$1,0),FALSE)</f>
        <v>2.2000000000000002</v>
      </c>
      <c r="BH394" s="16">
        <f>VLOOKUP(BH$4,'Tüpoloogia tabel'!$C$1:$T$51,MATCH($A394,'Tüpoloogia tabel'!$C$1:$T$1,0),FALSE)</f>
        <v>1.46</v>
      </c>
      <c r="BI394" s="16">
        <f>VLOOKUP(BI$4,'Tüpoloogia tabel'!$C$1:$T$51,MATCH($A394,'Tüpoloogia tabel'!$C$1:$T$1,0),FALSE)</f>
        <v>1.5793333333333333</v>
      </c>
      <c r="BJ394" s="16">
        <f>VLOOKUP(BJ$4,'Tüpoloogia tabel'!$C$1:$T$51,MATCH($A394,'Tüpoloogia tabel'!$C$1:$T$1,0),FALSE)</f>
        <v>0.8</v>
      </c>
      <c r="BK394" s="16">
        <f>VLOOKUP(BK$4,'Tüpoloogia tabel'!$C$1:$T$51,MATCH($A394,'Tüpoloogia tabel'!$C$1:$T$1,0),FALSE)</f>
        <v>2.0649999999999999</v>
      </c>
      <c r="BL394" s="216">
        <f t="shared" si="536"/>
        <v>4259.3000666206153</v>
      </c>
      <c r="BM394" s="1">
        <v>4</v>
      </c>
      <c r="BN394" s="1">
        <v>0</v>
      </c>
      <c r="BO394" s="1">
        <f t="shared" si="483"/>
        <v>25.6</v>
      </c>
      <c r="BP394" s="217">
        <f t="shared" si="484"/>
        <v>139.71428571428572</v>
      </c>
      <c r="BQ394" s="217">
        <f t="shared" ref="BQ394:BS394" si="543">BP394</f>
        <v>139.71428571428572</v>
      </c>
      <c r="BR394" s="217">
        <f t="shared" si="543"/>
        <v>139.71428571428572</v>
      </c>
      <c r="BS394" s="217">
        <f t="shared" si="543"/>
        <v>139.71428571428572</v>
      </c>
      <c r="BT394" s="217">
        <f t="shared" si="486"/>
        <v>139.71428571428572</v>
      </c>
      <c r="BU394" s="217">
        <f t="shared" si="487"/>
        <v>426.97142857142853</v>
      </c>
      <c r="BV394" s="217">
        <f t="shared" si="488"/>
        <v>413.33750499579514</v>
      </c>
      <c r="BW394" s="217">
        <f t="shared" si="538"/>
        <v>327.65632352680541</v>
      </c>
      <c r="BX394" s="216">
        <f t="shared" si="489"/>
        <v>0.22660574955908294</v>
      </c>
      <c r="BY394" s="216">
        <f t="shared" si="524"/>
        <v>273.28653396825405</v>
      </c>
      <c r="BZ394" s="216">
        <f t="shared" si="518"/>
        <v>4860.2429241156751</v>
      </c>
      <c r="CA394" s="216">
        <f t="shared" si="510"/>
        <v>4532.5866005888693</v>
      </c>
      <c r="CB394" s="218">
        <f t="shared" si="490"/>
        <v>2.9843021982243689</v>
      </c>
    </row>
    <row r="395" spans="1:80" x14ac:dyDescent="0.25">
      <c r="A395" s="248" t="s">
        <v>484</v>
      </c>
      <c r="B395" s="231" t="s">
        <v>923</v>
      </c>
      <c r="C395" s="231" t="s">
        <v>464</v>
      </c>
      <c r="D395" s="249">
        <v>4</v>
      </c>
      <c r="E395" s="249">
        <v>3</v>
      </c>
      <c r="F395" s="250"/>
      <c r="G395" s="15">
        <f>(VLOOKUP(G$4,'Tüpoloogia tabel'!$C$1:$T$51,MATCH($A395,'Tüpoloogia tabel'!$C$1:$T$1,0),FALSE))*D395</f>
        <v>1077.7523809523809</v>
      </c>
      <c r="H395" s="15">
        <f>(VLOOKUP(H$4,'Tüpoloogia tabel'!$C$1:$T$51,MATCH($A395,'Tüpoloogia tabel'!$C$1:$T$1,0),FALSE))*D395*E395</f>
        <v>46.5</v>
      </c>
      <c r="I395" s="15">
        <f>(VLOOKUP(I$4,'Tüpoloogia tabel'!$C$1:$T$51,MATCH($A395,'Tüpoloogia tabel'!$C$1:$T$1,0),FALSE))*D395*E395</f>
        <v>94.071428571428555</v>
      </c>
      <c r="J395" s="15">
        <f>(VLOOKUP(J$4,'Tüpoloogia tabel'!$C$1:$T$51,MATCH($A395,'Tüpoloogia tabel'!$C$1:$T$1,0),FALSE))*D395*E395</f>
        <v>2737.8214285714284</v>
      </c>
      <c r="K395" s="15">
        <f>(VLOOKUP(K$4,'Tüpoloogia tabel'!$C$1:$T$51,MATCH($A395,'Tüpoloogia tabel'!$C$1:$T$1,0),FALSE))*D395*E395</f>
        <v>2278.2142857142858</v>
      </c>
      <c r="L395" s="244">
        <f>VLOOKUP(L$4,'Tüpoloogia tabel'!$C$1:$T$51,MATCH($A395,'Tüpoloogia tabel'!$C$1:$T$1,0),FALSE)</f>
        <v>100</v>
      </c>
      <c r="M395" s="228">
        <f>VLOOKUP(M$4,'Tüpoloogia tabel'!$C$1:$T$51,MATCH($A395,'Tüpoloogia tabel'!$C$1:$T$1,0),FALSE)</f>
        <v>50</v>
      </c>
      <c r="N395" s="228">
        <f>VLOOKUP(N$4,'Tüpoloogia tabel'!$C$1:$T$51,MATCH($A395,'Tüpoloogia tabel'!$C$1:$T$1,0),FALSE)</f>
        <v>100</v>
      </c>
      <c r="O395" s="245">
        <f>VLOOKUP(O$4,'Tüpoloogia tabel'!$C$1:$T$51,MATCH($A395,'Tüpoloogia tabel'!$C$1:$T$1,0),FALSE)</f>
        <v>0.19998653178308495</v>
      </c>
      <c r="P395" s="228">
        <f>VLOOKUP(P$4,'Tüpoloogia tabel'!$C$1:$T$51,MATCH($A395,'Tüpoloogia tabel'!$C$1:$T$1,0),FALSE)</f>
        <v>100</v>
      </c>
      <c r="Q395" s="335">
        <f t="shared" si="477"/>
        <v>3497.451428571429</v>
      </c>
      <c r="R395" s="336">
        <f t="shared" si="508"/>
        <v>2782.1682472916327</v>
      </c>
      <c r="S395" s="14">
        <f t="shared" si="478"/>
        <v>1077.7523809523809</v>
      </c>
      <c r="T395" s="336">
        <f t="shared" si="479"/>
        <v>1077.7523809523809</v>
      </c>
      <c r="U395" s="4">
        <f t="shared" si="480"/>
        <v>15.840000000000002</v>
      </c>
      <c r="V395" s="337">
        <f t="shared" si="481"/>
        <v>699.44318127979591</v>
      </c>
      <c r="W395" s="338">
        <f t="shared" si="535"/>
        <v>3.606496648735718</v>
      </c>
      <c r="X395" s="228">
        <f>VLOOKUP(X$4,'Tüpoloogia tabel'!$C$1:$T$51,MATCH($A395,'Tüpoloogia tabel'!$C$1:$T$1,0),FALSE)</f>
        <v>282.5</v>
      </c>
      <c r="Y395" s="228">
        <f>VLOOKUP(Y$4,'Tüpoloogia tabel'!$C$1:$T$51,MATCH($A395,'Tüpoloogia tabel'!$C$1:$T$1,0),FALSE)</f>
        <v>182.5</v>
      </c>
      <c r="Z395" s="229">
        <f>VLOOKUP(Z$4,'Tüpoloogia tabel'!$C$1:$T$51,MATCH($A395,'Tüpoloogia tabel'!$C$1:$T$1,0),FALSE)</f>
        <v>65.5</v>
      </c>
      <c r="AA395" s="235"/>
      <c r="AB395" s="235"/>
      <c r="AC395" s="15">
        <f>VLOOKUP(AC$4,'Tüpoloogia tabel'!$C$1:$T$51,MATCH($A395,'Tüpoloogia tabel'!$C$1:$T$1,0),FALSE)</f>
        <v>4.5125000000000002</v>
      </c>
      <c r="AD395" s="15">
        <f>VLOOKUP(AD$4,'Tüpoloogia tabel'!$C$1:$T$51,MATCH($A395,'Tüpoloogia tabel'!$C$1:$T$1,0),FALSE)</f>
        <v>3.2</v>
      </c>
      <c r="AE395" s="15">
        <f>VLOOKUP(AE$4,'Tüpoloogia tabel'!$C$1:$T$51,MATCH($A395,'Tüpoloogia tabel'!$C$1:$T$1,0),FALSE)</f>
        <v>2.2999999999999998</v>
      </c>
      <c r="AF395" s="15">
        <f>VLOOKUP(AF$4,'Tüpoloogia tabel'!$C$1:$T$51,MATCH($A395,'Tüpoloogia tabel'!$C$1:$T$1,0),FALSE)</f>
        <v>10.199999999999999</v>
      </c>
      <c r="AG395" s="15">
        <f>VLOOKUP(AG$4,'Tüpoloogia tabel'!$C$1:$T$51,MATCH($A395,'Tüpoloogia tabel'!$C$1:$T$1,0),FALSE)</f>
        <v>14.914285714285715</v>
      </c>
      <c r="AH395" s="15">
        <f>(VLOOKUP(AH$4,'Tüpoloogia tabel'!$C$1:$T$51,MATCH($A395,'Tüpoloogia tabel'!$C$1:$T$1,0),FALSE))*E395</f>
        <v>9.6000000000000014</v>
      </c>
      <c r="AI395" s="15">
        <f>(VLOOKUP(AI$4,'Tüpoloogia tabel'!$C$1:$T$51,MATCH($A395,'Tüpoloogia tabel'!$C$1:$T$1,0),FALSE))*D395*E395</f>
        <v>10346.422857142858</v>
      </c>
      <c r="AJ395" s="15">
        <f t="shared" si="482"/>
        <v>139.71428571428572</v>
      </c>
      <c r="AK395" s="15">
        <f>VLOOKUP(AK$4,'Tüpoloogia tabel'!$C$1:$T$51,MATCH($A395,'Tüpoloogia tabel'!$C$1:$T$1,0),FALSE)</f>
        <v>1.49</v>
      </c>
      <c r="AL395" s="15">
        <f>VLOOKUP(AL$4,'Tüpoloogia tabel'!$C$1:$T$51,MATCH($A395,'Tüpoloogia tabel'!$C$1:$T$1,0),FALSE)</f>
        <v>1.1000000000000001</v>
      </c>
      <c r="AM395" s="15">
        <f>VLOOKUP(AM$4,'Tüpoloogia tabel'!$C$1:$T$51,MATCH($A395,'Tüpoloogia tabel'!$C$1:$T$1,0),FALSE)</f>
        <v>0.7</v>
      </c>
      <c r="AN395" s="15">
        <f>VLOOKUP(AN$4,'Tüpoloogia tabel'!$C$1:$T$51,MATCH($A395,'Tüpoloogia tabel'!$C$1:$T$1,0),FALSE)</f>
        <v>0.7</v>
      </c>
      <c r="AO395" s="15">
        <f>VLOOKUP(AO$4,'Tüpoloogia tabel'!$C$1:$T$51,MATCH($A395,'Tüpoloogia tabel'!$C$1:$T$1,0),FALSE)</f>
        <v>2.06</v>
      </c>
      <c r="AP395" s="15">
        <f>VLOOKUP(AP$4,'Tüpoloogia tabel'!$C$1:$T$51,MATCH($A395,'Tüpoloogia tabel'!$C$1:$T$1,0),FALSE)</f>
        <v>2</v>
      </c>
      <c r="AQ395" s="15">
        <f>VLOOKUP(AQ$4,'Tüpoloogia tabel'!$C$1:$T$51,MATCH($A395,'Tüpoloogia tabel'!$C$1:$T$1,0),FALSE)</f>
        <v>2.9</v>
      </c>
      <c r="AR395" s="232">
        <f>VLOOKUP(AR$4,'Tüpoloogia tabel'!$C$1:$T$51,MATCH($A390,'Tüpoloogia tabel'!$C$1:$T$1,0),FALSE)</f>
        <v>0.26</v>
      </c>
      <c r="AS395" s="16">
        <f>VLOOKUP(AS$4,'Tüpoloogia tabel'!$C$1:$T$51,MATCH($A395,'Tüpoloogia tabel'!$C$1:$T$1,0),FALSE)</f>
        <v>0.49000000000000005</v>
      </c>
      <c r="AT395" s="16">
        <f>VLOOKUP(AT$4,'Tüpoloogia tabel'!$C$1:$T$51,MATCH($A395,'Tüpoloogia tabel'!$C$1:$T$1,0),FALSE)</f>
        <v>0.40500000000000008</v>
      </c>
      <c r="AU395" s="16">
        <f>VLOOKUP(AU$4,'Tüpoloogia tabel'!$C$1:$T$51,MATCH($A395,'Tüpoloogia tabel'!$C$1:$T$1,0),FALSE)</f>
        <v>0.15</v>
      </c>
      <c r="AV395" s="273">
        <f>VLOOKUP(AV$4,'Tüpoloogia tabel'!$C$1:$T$51,MATCH($A395,'Tüpoloogia tabel'!$C$1:$T$1,0),FALSE)</f>
        <v>0.02</v>
      </c>
      <c r="AW395" s="16">
        <f>VLOOKUP(AW$4,'Tüpoloogia tabel'!$C$1:$T$51,MATCH($A395,'Tüpoloogia tabel'!$C$1:$T$1,0),FALSE)</f>
        <v>0.01</v>
      </c>
      <c r="AX395" s="16">
        <f>VLOOKUP(AX$4,'Tüpoloogia tabel'!$C$1:$T$51,MATCH($A395,'Tüpoloogia tabel'!$C$1:$T$1,0),FALSE)</f>
        <v>0</v>
      </c>
      <c r="AY395" s="16">
        <f>VLOOKUP(AY$4,'Tüpoloogia tabel'!$C$1:$T$51,MATCH($A395,'Tüpoloogia tabel'!$C$1:$T$1,0),FALSE)</f>
        <v>0.42</v>
      </c>
      <c r="AZ395" s="16">
        <f>VLOOKUP(AZ$4,'Tüpoloogia tabel'!$C$1:$T$51,MATCH($A395,'Tüpoloogia tabel'!$C$1:$T$1,0),FALSE)</f>
        <v>3.7</v>
      </c>
      <c r="BA395" s="232">
        <f>VLOOKUP(BA$4,'Tüpoloogia tabel'!$C$1:$T$51,MATCH($A395,'Tüpoloogia tabel'!$C$1:$T$1,0),FALSE)</f>
        <v>0.51</v>
      </c>
      <c r="BB395" s="232">
        <f>VLOOKUP(BB$4,'Tüpoloogia tabel'!$C$1:$T$51,MATCH($A395,'Tüpoloogia tabel'!$C$1:$T$1,0),FALSE)</f>
        <v>0.2</v>
      </c>
      <c r="BC395" s="232">
        <f>VLOOKUP(BC$4,'Tüpoloogia tabel'!$C$1:$T$51,MATCH($A395,'Tüpoloogia tabel'!$C$1:$T$1,0),FALSE)</f>
        <v>0.35</v>
      </c>
      <c r="BD395" s="232">
        <f>VLOOKUP(BD$4,'Tüpoloogia tabel'!$C$1:$T$51,MATCH($A395,'Tüpoloogia tabel'!$C$1:$T$1,0),FALSE)</f>
        <v>0.7</v>
      </c>
      <c r="BE395" s="232">
        <f>VLOOKUP(BE$4,'Tüpoloogia tabel'!$C$1:$T$51,MATCH($A395,'Tüpoloogia tabel'!$C$1:$T$1,0),FALSE)</f>
        <v>0.2</v>
      </c>
      <c r="BF395" s="16">
        <f>VLOOKUP(BF$4,'Tüpoloogia tabel'!$C$1:$T$51,MATCH($A395,'Tüpoloogia tabel'!$C$1:$T$1,0),FALSE)</f>
        <v>1.8</v>
      </c>
      <c r="BG395" s="16">
        <f>VLOOKUP(BG$4,'Tüpoloogia tabel'!$C$1:$T$51,MATCH($A395,'Tüpoloogia tabel'!$C$1:$T$1,0),FALSE)</f>
        <v>2.2000000000000002</v>
      </c>
      <c r="BH395" s="16">
        <f>VLOOKUP(BH$4,'Tüpoloogia tabel'!$C$1:$T$51,MATCH($A395,'Tüpoloogia tabel'!$C$1:$T$1,0),FALSE)</f>
        <v>1.46</v>
      </c>
      <c r="BI395" s="16">
        <f>VLOOKUP(BI$4,'Tüpoloogia tabel'!$C$1:$T$51,MATCH($A395,'Tüpoloogia tabel'!$C$1:$T$1,0),FALSE)</f>
        <v>1.5793333333333333</v>
      </c>
      <c r="BJ395" s="16">
        <f>VLOOKUP(BJ$4,'Tüpoloogia tabel'!$C$1:$T$51,MATCH($A395,'Tüpoloogia tabel'!$C$1:$T$1,0),FALSE)</f>
        <v>0.8</v>
      </c>
      <c r="BK395" s="16">
        <f>VLOOKUP(BK$4,'Tüpoloogia tabel'!$C$1:$T$51,MATCH($A395,'Tüpoloogia tabel'!$C$1:$T$1,0),FALSE)</f>
        <v>2.0649999999999999</v>
      </c>
      <c r="BL395" s="216">
        <f t="shared" si="536"/>
        <v>7103.2798597833316</v>
      </c>
      <c r="BM395" s="1">
        <v>4</v>
      </c>
      <c r="BN395" s="1">
        <v>0</v>
      </c>
      <c r="BO395" s="1">
        <f t="shared" si="483"/>
        <v>38.400000000000006</v>
      </c>
      <c r="BP395" s="217">
        <f t="shared" si="484"/>
        <v>139.71428571428572</v>
      </c>
      <c r="BQ395" s="217">
        <f t="shared" ref="BQ395:BS395" si="544">BP395</f>
        <v>139.71428571428572</v>
      </c>
      <c r="BR395" s="217">
        <f t="shared" si="544"/>
        <v>139.71428571428572</v>
      </c>
      <c r="BS395" s="217">
        <f t="shared" si="544"/>
        <v>139.71428571428572</v>
      </c>
      <c r="BT395" s="217">
        <f t="shared" si="486"/>
        <v>279.42857142857144</v>
      </c>
      <c r="BU395" s="217">
        <f t="shared" si="487"/>
        <v>941.48571428571415</v>
      </c>
      <c r="BV395" s="217">
        <f t="shared" si="488"/>
        <v>921.94309588306442</v>
      </c>
      <c r="BW395" s="217">
        <f t="shared" si="538"/>
        <v>545.99581455660132</v>
      </c>
      <c r="BX395" s="216">
        <f t="shared" si="489"/>
        <v>0.47022928042328044</v>
      </c>
      <c r="BY395" s="216">
        <f t="shared" si="524"/>
        <v>567.09651219047612</v>
      </c>
      <c r="BZ395" s="216">
        <f t="shared" si="518"/>
        <v>8216.3721865304087</v>
      </c>
      <c r="CA395" s="216">
        <f t="shared" si="510"/>
        <v>7670.3763719738081</v>
      </c>
      <c r="CB395" s="218">
        <f t="shared" si="490"/>
        <v>3.3668370969629504</v>
      </c>
    </row>
    <row r="396" spans="1:80" x14ac:dyDescent="0.25">
      <c r="A396" s="248" t="s">
        <v>484</v>
      </c>
      <c r="B396" s="231" t="s">
        <v>924</v>
      </c>
      <c r="C396" s="231" t="s">
        <v>464</v>
      </c>
      <c r="D396" s="249">
        <v>4</v>
      </c>
      <c r="E396" s="249">
        <v>4</v>
      </c>
      <c r="F396" s="250"/>
      <c r="G396" s="15">
        <f>(VLOOKUP(G$4,'Tüpoloogia tabel'!$C$1:$T$51,MATCH($A396,'Tüpoloogia tabel'!$C$1:$T$1,0),FALSE))*D396</f>
        <v>1077.7523809523809</v>
      </c>
      <c r="H396" s="15">
        <f>(VLOOKUP(H$4,'Tüpoloogia tabel'!$C$1:$T$51,MATCH($A396,'Tüpoloogia tabel'!$C$1:$T$1,0),FALSE))*D396*E396</f>
        <v>62</v>
      </c>
      <c r="I396" s="15">
        <f>(VLOOKUP(I$4,'Tüpoloogia tabel'!$C$1:$T$51,MATCH($A396,'Tüpoloogia tabel'!$C$1:$T$1,0),FALSE))*D396*E396</f>
        <v>125.42857142857142</v>
      </c>
      <c r="J396" s="15">
        <f>(VLOOKUP(J$4,'Tüpoloogia tabel'!$C$1:$T$51,MATCH($A396,'Tüpoloogia tabel'!$C$1:$T$1,0),FALSE))*D396*E396</f>
        <v>3650.4285714285716</v>
      </c>
      <c r="K396" s="15">
        <f>(VLOOKUP(K$4,'Tüpoloogia tabel'!$C$1:$T$51,MATCH($A396,'Tüpoloogia tabel'!$C$1:$T$1,0),FALSE))*D396*E396</f>
        <v>3037.6190476190477</v>
      </c>
      <c r="L396" s="244">
        <f>VLOOKUP(L$4,'Tüpoloogia tabel'!$C$1:$T$51,MATCH($A396,'Tüpoloogia tabel'!$C$1:$T$1,0),FALSE)</f>
        <v>100</v>
      </c>
      <c r="M396" s="228">
        <f>VLOOKUP(M$4,'Tüpoloogia tabel'!$C$1:$T$51,MATCH($A396,'Tüpoloogia tabel'!$C$1:$T$1,0),FALSE)</f>
        <v>50</v>
      </c>
      <c r="N396" s="228">
        <f>VLOOKUP(N$4,'Tüpoloogia tabel'!$C$1:$T$51,MATCH($A396,'Tüpoloogia tabel'!$C$1:$T$1,0),FALSE)</f>
        <v>100</v>
      </c>
      <c r="O396" s="245">
        <f>VLOOKUP(O$4,'Tüpoloogia tabel'!$C$1:$T$51,MATCH($A396,'Tüpoloogia tabel'!$C$1:$T$1,0),FALSE)</f>
        <v>0.19998653178308495</v>
      </c>
      <c r="P396" s="228">
        <f>VLOOKUP(P$4,'Tüpoloogia tabel'!$C$1:$T$51,MATCH($A396,'Tüpoloogia tabel'!$C$1:$T$1,0),FALSE)</f>
        <v>100</v>
      </c>
      <c r="Q396" s="335">
        <f t="shared" si="477"/>
        <v>6190.4914285714294</v>
      </c>
      <c r="R396" s="336">
        <f t="shared" si="508"/>
        <v>4936.6365177385142</v>
      </c>
      <c r="S396" s="14">
        <f t="shared" si="478"/>
        <v>1077.7523809523809</v>
      </c>
      <c r="T396" s="336">
        <f t="shared" si="479"/>
        <v>1077.7523809523809</v>
      </c>
      <c r="U396" s="4">
        <f t="shared" si="480"/>
        <v>15.840000000000002</v>
      </c>
      <c r="V396" s="337">
        <f t="shared" si="481"/>
        <v>1238.0149108329151</v>
      </c>
      <c r="W396" s="338">
        <f t="shared" si="535"/>
        <v>4.2212667095288374</v>
      </c>
      <c r="X396" s="228">
        <f>VLOOKUP(X$4,'Tüpoloogia tabel'!$C$1:$T$51,MATCH($A396,'Tüpoloogia tabel'!$C$1:$T$1,0),FALSE)</f>
        <v>282.5</v>
      </c>
      <c r="Y396" s="228">
        <f>VLOOKUP(Y$4,'Tüpoloogia tabel'!$C$1:$T$51,MATCH($A396,'Tüpoloogia tabel'!$C$1:$T$1,0),FALSE)</f>
        <v>182.5</v>
      </c>
      <c r="Z396" s="229">
        <f>VLOOKUP(Z$4,'Tüpoloogia tabel'!$C$1:$T$51,MATCH($A396,'Tüpoloogia tabel'!$C$1:$T$1,0),FALSE)</f>
        <v>65.5</v>
      </c>
      <c r="AA396" s="235"/>
      <c r="AB396" s="235"/>
      <c r="AC396" s="15">
        <f>VLOOKUP(AC$4,'Tüpoloogia tabel'!$C$1:$T$51,MATCH($A396,'Tüpoloogia tabel'!$C$1:$T$1,0),FALSE)</f>
        <v>4.5125000000000002</v>
      </c>
      <c r="AD396" s="15">
        <f>VLOOKUP(AD$4,'Tüpoloogia tabel'!$C$1:$T$51,MATCH($A396,'Tüpoloogia tabel'!$C$1:$T$1,0),FALSE)</f>
        <v>3.2</v>
      </c>
      <c r="AE396" s="15">
        <f>VLOOKUP(AE$4,'Tüpoloogia tabel'!$C$1:$T$51,MATCH($A396,'Tüpoloogia tabel'!$C$1:$T$1,0),FALSE)</f>
        <v>2.2999999999999998</v>
      </c>
      <c r="AF396" s="15">
        <f>VLOOKUP(AF$4,'Tüpoloogia tabel'!$C$1:$T$51,MATCH($A396,'Tüpoloogia tabel'!$C$1:$T$1,0),FALSE)</f>
        <v>10.199999999999999</v>
      </c>
      <c r="AG396" s="15">
        <f>VLOOKUP(AG$4,'Tüpoloogia tabel'!$C$1:$T$51,MATCH($A396,'Tüpoloogia tabel'!$C$1:$T$1,0),FALSE)</f>
        <v>14.914285714285715</v>
      </c>
      <c r="AH396" s="15">
        <f>(VLOOKUP(AH$4,'Tüpoloogia tabel'!$C$1:$T$51,MATCH($A396,'Tüpoloogia tabel'!$C$1:$T$1,0),FALSE))*E396</f>
        <v>12.8</v>
      </c>
      <c r="AI396" s="15">
        <f>(VLOOKUP(AI$4,'Tüpoloogia tabel'!$C$1:$T$51,MATCH($A396,'Tüpoloogia tabel'!$C$1:$T$1,0),FALSE))*D396*E396</f>
        <v>13795.230476190476</v>
      </c>
      <c r="AJ396" s="15">
        <f t="shared" si="482"/>
        <v>139.71428571428572</v>
      </c>
      <c r="AK396" s="15">
        <f>VLOOKUP(AK$4,'Tüpoloogia tabel'!$C$1:$T$51,MATCH($A396,'Tüpoloogia tabel'!$C$1:$T$1,0),FALSE)</f>
        <v>1.49</v>
      </c>
      <c r="AL396" s="15">
        <f>VLOOKUP(AL$4,'Tüpoloogia tabel'!$C$1:$T$51,MATCH($A396,'Tüpoloogia tabel'!$C$1:$T$1,0),FALSE)</f>
        <v>1.1000000000000001</v>
      </c>
      <c r="AM396" s="15">
        <f>VLOOKUP(AM$4,'Tüpoloogia tabel'!$C$1:$T$51,MATCH($A396,'Tüpoloogia tabel'!$C$1:$T$1,0),FALSE)</f>
        <v>0.7</v>
      </c>
      <c r="AN396" s="15">
        <f>VLOOKUP(AN$4,'Tüpoloogia tabel'!$C$1:$T$51,MATCH($A396,'Tüpoloogia tabel'!$C$1:$T$1,0),FALSE)</f>
        <v>0.7</v>
      </c>
      <c r="AO396" s="15">
        <f>VLOOKUP(AO$4,'Tüpoloogia tabel'!$C$1:$T$51,MATCH($A396,'Tüpoloogia tabel'!$C$1:$T$1,0),FALSE)</f>
        <v>2.06</v>
      </c>
      <c r="AP396" s="15">
        <f>VLOOKUP(AP$4,'Tüpoloogia tabel'!$C$1:$T$51,MATCH($A396,'Tüpoloogia tabel'!$C$1:$T$1,0),FALSE)</f>
        <v>2</v>
      </c>
      <c r="AQ396" s="15">
        <f>VLOOKUP(AQ$4,'Tüpoloogia tabel'!$C$1:$T$51,MATCH($A396,'Tüpoloogia tabel'!$C$1:$T$1,0),FALSE)</f>
        <v>2.9</v>
      </c>
      <c r="AR396" s="232">
        <f>VLOOKUP(AR$4,'Tüpoloogia tabel'!$C$1:$T$51,MATCH($A391,'Tüpoloogia tabel'!$C$1:$T$1,0),FALSE)</f>
        <v>0.26</v>
      </c>
      <c r="AS396" s="16">
        <f>VLOOKUP(AS$4,'Tüpoloogia tabel'!$C$1:$T$51,MATCH($A396,'Tüpoloogia tabel'!$C$1:$T$1,0),FALSE)</f>
        <v>0.49000000000000005</v>
      </c>
      <c r="AT396" s="16">
        <f>VLOOKUP(AT$4,'Tüpoloogia tabel'!$C$1:$T$51,MATCH($A396,'Tüpoloogia tabel'!$C$1:$T$1,0),FALSE)</f>
        <v>0.40500000000000008</v>
      </c>
      <c r="AU396" s="16">
        <f>VLOOKUP(AU$4,'Tüpoloogia tabel'!$C$1:$T$51,MATCH($A396,'Tüpoloogia tabel'!$C$1:$T$1,0),FALSE)</f>
        <v>0.15</v>
      </c>
      <c r="AV396" s="273">
        <f>VLOOKUP(AV$4,'Tüpoloogia tabel'!$C$1:$T$51,MATCH($A396,'Tüpoloogia tabel'!$C$1:$T$1,0),FALSE)</f>
        <v>0.02</v>
      </c>
      <c r="AW396" s="16">
        <f>VLOOKUP(AW$4,'Tüpoloogia tabel'!$C$1:$T$51,MATCH($A396,'Tüpoloogia tabel'!$C$1:$T$1,0),FALSE)</f>
        <v>0.01</v>
      </c>
      <c r="AX396" s="16">
        <f>VLOOKUP(AX$4,'Tüpoloogia tabel'!$C$1:$T$51,MATCH($A396,'Tüpoloogia tabel'!$C$1:$T$1,0),FALSE)</f>
        <v>0</v>
      </c>
      <c r="AY396" s="16">
        <f>VLOOKUP(AY$4,'Tüpoloogia tabel'!$C$1:$T$51,MATCH($A396,'Tüpoloogia tabel'!$C$1:$T$1,0),FALSE)</f>
        <v>0.42</v>
      </c>
      <c r="AZ396" s="16">
        <f>VLOOKUP(AZ$4,'Tüpoloogia tabel'!$C$1:$T$51,MATCH($A396,'Tüpoloogia tabel'!$C$1:$T$1,0),FALSE)</f>
        <v>3.7</v>
      </c>
      <c r="BA396" s="232">
        <f>VLOOKUP(BA$4,'Tüpoloogia tabel'!$C$1:$T$51,MATCH($A396,'Tüpoloogia tabel'!$C$1:$T$1,0),FALSE)</f>
        <v>0.51</v>
      </c>
      <c r="BB396" s="232">
        <f>VLOOKUP(BB$4,'Tüpoloogia tabel'!$C$1:$T$51,MATCH($A396,'Tüpoloogia tabel'!$C$1:$T$1,0),FALSE)</f>
        <v>0.2</v>
      </c>
      <c r="BC396" s="232">
        <f>VLOOKUP(BC$4,'Tüpoloogia tabel'!$C$1:$T$51,MATCH($A396,'Tüpoloogia tabel'!$C$1:$T$1,0),FALSE)</f>
        <v>0.35</v>
      </c>
      <c r="BD396" s="232">
        <f>VLOOKUP(BD$4,'Tüpoloogia tabel'!$C$1:$T$51,MATCH($A396,'Tüpoloogia tabel'!$C$1:$T$1,0),FALSE)</f>
        <v>0.7</v>
      </c>
      <c r="BE396" s="232">
        <f>VLOOKUP(BE$4,'Tüpoloogia tabel'!$C$1:$T$51,MATCH($A396,'Tüpoloogia tabel'!$C$1:$T$1,0),FALSE)</f>
        <v>0.2</v>
      </c>
      <c r="BF396" s="16">
        <f>VLOOKUP(BF$4,'Tüpoloogia tabel'!$C$1:$T$51,MATCH($A396,'Tüpoloogia tabel'!$C$1:$T$1,0),FALSE)</f>
        <v>1.8</v>
      </c>
      <c r="BG396" s="16">
        <f>VLOOKUP(BG$4,'Tüpoloogia tabel'!$C$1:$T$51,MATCH($A396,'Tüpoloogia tabel'!$C$1:$T$1,0),FALSE)</f>
        <v>2.2000000000000002</v>
      </c>
      <c r="BH396" s="16">
        <f>VLOOKUP(BH$4,'Tüpoloogia tabel'!$C$1:$T$51,MATCH($A396,'Tüpoloogia tabel'!$C$1:$T$1,0),FALSE)</f>
        <v>1.46</v>
      </c>
      <c r="BI396" s="16">
        <f>VLOOKUP(BI$4,'Tüpoloogia tabel'!$C$1:$T$51,MATCH($A396,'Tüpoloogia tabel'!$C$1:$T$1,0),FALSE)</f>
        <v>1.5793333333333333</v>
      </c>
      <c r="BJ396" s="16">
        <f>VLOOKUP(BJ$4,'Tüpoloogia tabel'!$C$1:$T$51,MATCH($A396,'Tüpoloogia tabel'!$C$1:$T$1,0),FALSE)</f>
        <v>0.8</v>
      </c>
      <c r="BK396" s="16">
        <f>VLOOKUP(BK$4,'Tüpoloogia tabel'!$C$1:$T$51,MATCH($A396,'Tüpoloogia tabel'!$C$1:$T$1,0),FALSE)</f>
        <v>2.0649999999999999</v>
      </c>
      <c r="BL396" s="216">
        <f t="shared" si="536"/>
        <v>11072.823721419081</v>
      </c>
      <c r="BM396" s="1">
        <v>4</v>
      </c>
      <c r="BN396" s="1">
        <v>0</v>
      </c>
      <c r="BO396" s="1">
        <f t="shared" si="483"/>
        <v>51.2</v>
      </c>
      <c r="BP396" s="217">
        <f t="shared" si="484"/>
        <v>139.71428571428572</v>
      </c>
      <c r="BQ396" s="217">
        <f t="shared" ref="BQ396:BS396" si="545">BP396</f>
        <v>139.71428571428572</v>
      </c>
      <c r="BR396" s="217">
        <f t="shared" si="545"/>
        <v>139.71428571428572</v>
      </c>
      <c r="BS396" s="217">
        <f t="shared" si="545"/>
        <v>139.71428571428572</v>
      </c>
      <c r="BT396" s="217">
        <f t="shared" si="486"/>
        <v>419.14285714285717</v>
      </c>
      <c r="BU396" s="217">
        <f t="shared" si="487"/>
        <v>1656.6857142857143</v>
      </c>
      <c r="BV396" s="217">
        <f t="shared" si="488"/>
        <v>1631.839912363248</v>
      </c>
      <c r="BW396" s="217">
        <f t="shared" si="538"/>
        <v>848.87762033542117</v>
      </c>
      <c r="BX396" s="216">
        <f t="shared" si="489"/>
        <v>0.74701394708994717</v>
      </c>
      <c r="BY396" s="216">
        <f t="shared" si="524"/>
        <v>900.89882019047627</v>
      </c>
      <c r="BZ396" s="216">
        <f t="shared" si="518"/>
        <v>12822.600161944978</v>
      </c>
      <c r="CA396" s="216">
        <f t="shared" si="510"/>
        <v>11973.722541609557</v>
      </c>
      <c r="CB396" s="218">
        <f t="shared" si="490"/>
        <v>3.9418117788650369</v>
      </c>
    </row>
    <row r="397" spans="1:80" x14ac:dyDescent="0.25">
      <c r="A397" s="248" t="s">
        <v>484</v>
      </c>
      <c r="B397" s="231" t="s">
        <v>925</v>
      </c>
      <c r="C397" s="231" t="s">
        <v>464</v>
      </c>
      <c r="D397" s="249">
        <v>4</v>
      </c>
      <c r="E397" s="249">
        <v>5</v>
      </c>
      <c r="F397" s="250"/>
      <c r="G397" s="15">
        <f>(VLOOKUP(G$4,'Tüpoloogia tabel'!$C$1:$T$51,MATCH($A397,'Tüpoloogia tabel'!$C$1:$T$1,0),FALSE))*D397</f>
        <v>1077.7523809523809</v>
      </c>
      <c r="H397" s="15">
        <f>(VLOOKUP(H$4,'Tüpoloogia tabel'!$C$1:$T$51,MATCH($A397,'Tüpoloogia tabel'!$C$1:$T$1,0),FALSE))*D397*E397</f>
        <v>77.5</v>
      </c>
      <c r="I397" s="15">
        <f>(VLOOKUP(I$4,'Tüpoloogia tabel'!$C$1:$T$51,MATCH($A397,'Tüpoloogia tabel'!$C$1:$T$1,0),FALSE))*D397*E397</f>
        <v>156.78571428571428</v>
      </c>
      <c r="J397" s="15">
        <f>(VLOOKUP(J$4,'Tüpoloogia tabel'!$C$1:$T$51,MATCH($A397,'Tüpoloogia tabel'!$C$1:$T$1,0),FALSE))*D397*E397</f>
        <v>4563.0357142857147</v>
      </c>
      <c r="K397" s="15">
        <f>(VLOOKUP(K$4,'Tüpoloogia tabel'!$C$1:$T$51,MATCH($A397,'Tüpoloogia tabel'!$C$1:$T$1,0),FALSE))*D397*E397</f>
        <v>3797.0238095238096</v>
      </c>
      <c r="L397" s="244">
        <f>VLOOKUP(L$4,'Tüpoloogia tabel'!$C$1:$T$51,MATCH($A397,'Tüpoloogia tabel'!$C$1:$T$1,0),FALSE)</f>
        <v>100</v>
      </c>
      <c r="M397" s="228">
        <f>VLOOKUP(M$4,'Tüpoloogia tabel'!$C$1:$T$51,MATCH($A397,'Tüpoloogia tabel'!$C$1:$T$1,0),FALSE)</f>
        <v>50</v>
      </c>
      <c r="N397" s="228">
        <f>VLOOKUP(N$4,'Tüpoloogia tabel'!$C$1:$T$51,MATCH($A397,'Tüpoloogia tabel'!$C$1:$T$1,0),FALSE)</f>
        <v>100</v>
      </c>
      <c r="O397" s="245">
        <f>VLOOKUP(O$4,'Tüpoloogia tabel'!$C$1:$T$51,MATCH($A397,'Tüpoloogia tabel'!$C$1:$T$1,0),FALSE)</f>
        <v>0.19998653178308495</v>
      </c>
      <c r="P397" s="228">
        <f>VLOOKUP(P$4,'Tüpoloogia tabel'!$C$1:$T$51,MATCH($A397,'Tüpoloogia tabel'!$C$1:$T$1,0),FALSE)</f>
        <v>100</v>
      </c>
      <c r="Q397" s="335">
        <f t="shared" si="477"/>
        <v>9647.1428571428569</v>
      </c>
      <c r="R397" s="336">
        <f t="shared" si="508"/>
        <v>7702.0042155268957</v>
      </c>
      <c r="S397" s="14">
        <f t="shared" si="478"/>
        <v>1077.7523809523809</v>
      </c>
      <c r="T397" s="336">
        <f t="shared" si="479"/>
        <v>1077.7523809523809</v>
      </c>
      <c r="U397" s="4">
        <f t="shared" si="480"/>
        <v>15.840000000000002</v>
      </c>
      <c r="V397" s="337">
        <f t="shared" si="481"/>
        <v>1929.2986416159608</v>
      </c>
      <c r="W397" s="338">
        <f t="shared" si="535"/>
        <v>4.9337547239406021</v>
      </c>
      <c r="X397" s="228">
        <f>VLOOKUP(X$4,'Tüpoloogia tabel'!$C$1:$T$51,MATCH($A397,'Tüpoloogia tabel'!$C$1:$T$1,0),FALSE)</f>
        <v>282.5</v>
      </c>
      <c r="Y397" s="228">
        <f>VLOOKUP(Y$4,'Tüpoloogia tabel'!$C$1:$T$51,MATCH($A397,'Tüpoloogia tabel'!$C$1:$T$1,0),FALSE)</f>
        <v>182.5</v>
      </c>
      <c r="Z397" s="229">
        <f>VLOOKUP(Z$4,'Tüpoloogia tabel'!$C$1:$T$51,MATCH($A397,'Tüpoloogia tabel'!$C$1:$T$1,0),FALSE)</f>
        <v>65.5</v>
      </c>
      <c r="AA397" s="235"/>
      <c r="AB397" s="235"/>
      <c r="AC397" s="15">
        <f>VLOOKUP(AC$4,'Tüpoloogia tabel'!$C$1:$T$51,MATCH($A397,'Tüpoloogia tabel'!$C$1:$T$1,0),FALSE)</f>
        <v>4.5125000000000002</v>
      </c>
      <c r="AD397" s="15">
        <f>VLOOKUP(AD$4,'Tüpoloogia tabel'!$C$1:$T$51,MATCH($A397,'Tüpoloogia tabel'!$C$1:$T$1,0),FALSE)</f>
        <v>3.2</v>
      </c>
      <c r="AE397" s="15">
        <f>VLOOKUP(AE$4,'Tüpoloogia tabel'!$C$1:$T$51,MATCH($A397,'Tüpoloogia tabel'!$C$1:$T$1,0),FALSE)</f>
        <v>2.2999999999999998</v>
      </c>
      <c r="AF397" s="15">
        <f>VLOOKUP(AF$4,'Tüpoloogia tabel'!$C$1:$T$51,MATCH($A397,'Tüpoloogia tabel'!$C$1:$T$1,0),FALSE)</f>
        <v>10.199999999999999</v>
      </c>
      <c r="AG397" s="15">
        <f>VLOOKUP(AG$4,'Tüpoloogia tabel'!$C$1:$T$51,MATCH($A397,'Tüpoloogia tabel'!$C$1:$T$1,0),FALSE)</f>
        <v>14.914285714285715</v>
      </c>
      <c r="AH397" s="15">
        <f>(VLOOKUP(AH$4,'Tüpoloogia tabel'!$C$1:$T$51,MATCH($A397,'Tüpoloogia tabel'!$C$1:$T$1,0),FALSE))*E397</f>
        <v>16</v>
      </c>
      <c r="AI397" s="15">
        <f>(VLOOKUP(AI$4,'Tüpoloogia tabel'!$C$1:$T$51,MATCH($A397,'Tüpoloogia tabel'!$C$1:$T$1,0),FALSE))*D397*E397</f>
        <v>17244.038095238095</v>
      </c>
      <c r="AJ397" s="15">
        <f t="shared" si="482"/>
        <v>139.71428571428572</v>
      </c>
      <c r="AK397" s="15">
        <f>VLOOKUP(AK$4,'Tüpoloogia tabel'!$C$1:$T$51,MATCH($A397,'Tüpoloogia tabel'!$C$1:$T$1,0),FALSE)</f>
        <v>1.49</v>
      </c>
      <c r="AL397" s="15">
        <f>VLOOKUP(AL$4,'Tüpoloogia tabel'!$C$1:$T$51,MATCH($A397,'Tüpoloogia tabel'!$C$1:$T$1,0),FALSE)</f>
        <v>1.1000000000000001</v>
      </c>
      <c r="AM397" s="15">
        <f>VLOOKUP(AM$4,'Tüpoloogia tabel'!$C$1:$T$51,MATCH($A397,'Tüpoloogia tabel'!$C$1:$T$1,0),FALSE)</f>
        <v>0.7</v>
      </c>
      <c r="AN397" s="15">
        <f>VLOOKUP(AN$4,'Tüpoloogia tabel'!$C$1:$T$51,MATCH($A397,'Tüpoloogia tabel'!$C$1:$T$1,0),FALSE)</f>
        <v>0.7</v>
      </c>
      <c r="AO397" s="15">
        <f>VLOOKUP(AO$4,'Tüpoloogia tabel'!$C$1:$T$51,MATCH($A397,'Tüpoloogia tabel'!$C$1:$T$1,0),FALSE)</f>
        <v>2.06</v>
      </c>
      <c r="AP397" s="15">
        <f>VLOOKUP(AP$4,'Tüpoloogia tabel'!$C$1:$T$51,MATCH($A397,'Tüpoloogia tabel'!$C$1:$T$1,0),FALSE)</f>
        <v>2</v>
      </c>
      <c r="AQ397" s="15">
        <f>VLOOKUP(AQ$4,'Tüpoloogia tabel'!$C$1:$T$51,MATCH($A397,'Tüpoloogia tabel'!$C$1:$T$1,0),FALSE)</f>
        <v>2.9</v>
      </c>
      <c r="AR397" s="232">
        <f>VLOOKUP(AR$4,'Tüpoloogia tabel'!$C$1:$T$51,MATCH($A392,'Tüpoloogia tabel'!$C$1:$T$1,0),FALSE)</f>
        <v>0.26</v>
      </c>
      <c r="AS397" s="16">
        <f>VLOOKUP(AS$4,'Tüpoloogia tabel'!$C$1:$T$51,MATCH($A397,'Tüpoloogia tabel'!$C$1:$T$1,0),FALSE)</f>
        <v>0.49000000000000005</v>
      </c>
      <c r="AT397" s="16">
        <f>VLOOKUP(AT$4,'Tüpoloogia tabel'!$C$1:$T$51,MATCH($A397,'Tüpoloogia tabel'!$C$1:$T$1,0),FALSE)</f>
        <v>0.40500000000000008</v>
      </c>
      <c r="AU397" s="16">
        <f>VLOOKUP(AU$4,'Tüpoloogia tabel'!$C$1:$T$51,MATCH($A397,'Tüpoloogia tabel'!$C$1:$T$1,0),FALSE)</f>
        <v>0.15</v>
      </c>
      <c r="AV397" s="273">
        <f>VLOOKUP(AV$4,'Tüpoloogia tabel'!$C$1:$T$51,MATCH($A397,'Tüpoloogia tabel'!$C$1:$T$1,0),FALSE)</f>
        <v>0.02</v>
      </c>
      <c r="AW397" s="16">
        <f>VLOOKUP(AW$4,'Tüpoloogia tabel'!$C$1:$T$51,MATCH($A397,'Tüpoloogia tabel'!$C$1:$T$1,0),FALSE)</f>
        <v>0.01</v>
      </c>
      <c r="AX397" s="16">
        <f>VLOOKUP(AX$4,'Tüpoloogia tabel'!$C$1:$T$51,MATCH($A397,'Tüpoloogia tabel'!$C$1:$T$1,0),FALSE)</f>
        <v>0</v>
      </c>
      <c r="AY397" s="16">
        <f>VLOOKUP(AY$4,'Tüpoloogia tabel'!$C$1:$T$51,MATCH($A397,'Tüpoloogia tabel'!$C$1:$T$1,0),FALSE)</f>
        <v>0.42</v>
      </c>
      <c r="AZ397" s="16">
        <f>VLOOKUP(AZ$4,'Tüpoloogia tabel'!$C$1:$T$51,MATCH($A397,'Tüpoloogia tabel'!$C$1:$T$1,0),FALSE)</f>
        <v>3.7</v>
      </c>
      <c r="BA397" s="232">
        <f>VLOOKUP(BA$4,'Tüpoloogia tabel'!$C$1:$T$51,MATCH($A397,'Tüpoloogia tabel'!$C$1:$T$1,0),FALSE)</f>
        <v>0.51</v>
      </c>
      <c r="BB397" s="232">
        <f>VLOOKUP(BB$4,'Tüpoloogia tabel'!$C$1:$T$51,MATCH($A397,'Tüpoloogia tabel'!$C$1:$T$1,0),FALSE)</f>
        <v>0.2</v>
      </c>
      <c r="BC397" s="232">
        <f>VLOOKUP(BC$4,'Tüpoloogia tabel'!$C$1:$T$51,MATCH($A397,'Tüpoloogia tabel'!$C$1:$T$1,0),FALSE)</f>
        <v>0.35</v>
      </c>
      <c r="BD397" s="232">
        <f>VLOOKUP(BD$4,'Tüpoloogia tabel'!$C$1:$T$51,MATCH($A397,'Tüpoloogia tabel'!$C$1:$T$1,0),FALSE)</f>
        <v>0.7</v>
      </c>
      <c r="BE397" s="232">
        <f>VLOOKUP(BE$4,'Tüpoloogia tabel'!$C$1:$T$51,MATCH($A397,'Tüpoloogia tabel'!$C$1:$T$1,0),FALSE)</f>
        <v>0.2</v>
      </c>
      <c r="BF397" s="16">
        <f>VLOOKUP(BF$4,'Tüpoloogia tabel'!$C$1:$T$51,MATCH($A397,'Tüpoloogia tabel'!$C$1:$T$1,0),FALSE)</f>
        <v>1.8</v>
      </c>
      <c r="BG397" s="16">
        <f>VLOOKUP(BG$4,'Tüpoloogia tabel'!$C$1:$T$51,MATCH($A397,'Tüpoloogia tabel'!$C$1:$T$1,0),FALSE)</f>
        <v>2.2000000000000002</v>
      </c>
      <c r="BH397" s="16">
        <f>VLOOKUP(BH$4,'Tüpoloogia tabel'!$C$1:$T$51,MATCH($A397,'Tüpoloogia tabel'!$C$1:$T$1,0),FALSE)</f>
        <v>1.46</v>
      </c>
      <c r="BI397" s="16">
        <f>VLOOKUP(BI$4,'Tüpoloogia tabel'!$C$1:$T$51,MATCH($A397,'Tüpoloogia tabel'!$C$1:$T$1,0),FALSE)</f>
        <v>1.5793333333333333</v>
      </c>
      <c r="BJ397" s="16">
        <f>VLOOKUP(BJ$4,'Tüpoloogia tabel'!$C$1:$T$51,MATCH($A397,'Tüpoloogia tabel'!$C$1:$T$1,0),FALSE)</f>
        <v>0.8</v>
      </c>
      <c r="BK397" s="16">
        <f>VLOOKUP(BK$4,'Tüpoloogia tabel'!$C$1:$T$51,MATCH($A397,'Tüpoloogia tabel'!$C$1:$T$1,0),FALSE)</f>
        <v>2.0649999999999999</v>
      </c>
      <c r="BL397" s="216">
        <f t="shared" si="536"/>
        <v>16167.931651527866</v>
      </c>
      <c r="BM397" s="1">
        <v>4</v>
      </c>
      <c r="BN397" s="1">
        <v>0</v>
      </c>
      <c r="BO397" s="1">
        <f t="shared" si="483"/>
        <v>64</v>
      </c>
      <c r="BP397" s="217">
        <f t="shared" si="484"/>
        <v>139.71428571428572</v>
      </c>
      <c r="BQ397" s="217">
        <f t="shared" ref="BQ397:BS397" si="546">BP397</f>
        <v>139.71428571428572</v>
      </c>
      <c r="BR397" s="217">
        <f t="shared" si="546"/>
        <v>139.71428571428572</v>
      </c>
      <c r="BS397" s="217">
        <f t="shared" si="546"/>
        <v>139.71428571428572</v>
      </c>
      <c r="BT397" s="217">
        <f t="shared" si="486"/>
        <v>558.85714285714289</v>
      </c>
      <c r="BU397" s="217">
        <f t="shared" si="487"/>
        <v>2572.5714285714284</v>
      </c>
      <c r="BV397" s="217">
        <f t="shared" si="488"/>
        <v>2543.0279544363457</v>
      </c>
      <c r="BW397" s="217">
        <f t="shared" si="538"/>
        <v>1236.3017408632652</v>
      </c>
      <c r="BX397" s="216">
        <f t="shared" si="489"/>
        <v>1.1022808994708997</v>
      </c>
      <c r="BY397" s="216">
        <f t="shared" si="524"/>
        <v>1329.3507647619051</v>
      </c>
      <c r="BZ397" s="216">
        <f t="shared" si="518"/>
        <v>18733.584157153036</v>
      </c>
      <c r="CA397" s="216">
        <f t="shared" si="510"/>
        <v>17497.28241628977</v>
      </c>
      <c r="CB397" s="218">
        <f t="shared" si="490"/>
        <v>4.6081571499242537</v>
      </c>
    </row>
    <row r="398" spans="1:80" x14ac:dyDescent="0.25">
      <c r="A398" s="248" t="s">
        <v>484</v>
      </c>
      <c r="B398" s="231" t="s">
        <v>926</v>
      </c>
      <c r="C398" s="231" t="s">
        <v>464</v>
      </c>
      <c r="D398" s="249">
        <v>5</v>
      </c>
      <c r="E398" s="249">
        <v>1</v>
      </c>
      <c r="F398" s="250"/>
      <c r="G398" s="15">
        <f>(VLOOKUP(G$4,'Tüpoloogia tabel'!$C$1:$T$51,MATCH($A398,'Tüpoloogia tabel'!$C$1:$T$1,0),FALSE))*D398</f>
        <v>1347.1904761904761</v>
      </c>
      <c r="H398" s="15">
        <f>(VLOOKUP(H$4,'Tüpoloogia tabel'!$C$1:$T$51,MATCH($A398,'Tüpoloogia tabel'!$C$1:$T$1,0),FALSE))*D398*E398</f>
        <v>19.375</v>
      </c>
      <c r="I398" s="15">
        <f>(VLOOKUP(I$4,'Tüpoloogia tabel'!$C$1:$T$51,MATCH($A398,'Tüpoloogia tabel'!$C$1:$T$1,0),FALSE))*D398*E398</f>
        <v>39.196428571428569</v>
      </c>
      <c r="J398" s="15">
        <f>(VLOOKUP(J$4,'Tüpoloogia tabel'!$C$1:$T$51,MATCH($A398,'Tüpoloogia tabel'!$C$1:$T$1,0),FALSE))*D398*E398</f>
        <v>1140.7589285714287</v>
      </c>
      <c r="K398" s="15">
        <f>(VLOOKUP(K$4,'Tüpoloogia tabel'!$C$1:$T$51,MATCH($A398,'Tüpoloogia tabel'!$C$1:$T$1,0),FALSE))*D398*E398</f>
        <v>949.25595238095241</v>
      </c>
      <c r="L398" s="244">
        <f>VLOOKUP(L$4,'Tüpoloogia tabel'!$C$1:$T$51,MATCH($A398,'Tüpoloogia tabel'!$C$1:$T$1,0),FALSE)</f>
        <v>100</v>
      </c>
      <c r="M398" s="228">
        <f>VLOOKUP(M$4,'Tüpoloogia tabel'!$C$1:$T$51,MATCH($A398,'Tüpoloogia tabel'!$C$1:$T$1,0),FALSE)</f>
        <v>50</v>
      </c>
      <c r="N398" s="228">
        <f>VLOOKUP(N$4,'Tüpoloogia tabel'!$C$1:$T$51,MATCH($A398,'Tüpoloogia tabel'!$C$1:$T$1,0),FALSE)</f>
        <v>100</v>
      </c>
      <c r="O398" s="245">
        <f>VLOOKUP(O$4,'Tüpoloogia tabel'!$C$1:$T$51,MATCH($A398,'Tüpoloogia tabel'!$C$1:$T$1,0),FALSE)</f>
        <v>0.19998653178308495</v>
      </c>
      <c r="P398" s="228">
        <f>VLOOKUP(P$4,'Tüpoloogia tabel'!$C$1:$T$51,MATCH($A398,'Tüpoloogia tabel'!$C$1:$T$1,0),FALSE)</f>
        <v>100</v>
      </c>
      <c r="Q398" s="335">
        <f t="shared" si="477"/>
        <v>497.65714285714284</v>
      </c>
      <c r="R398" s="336">
        <f t="shared" si="508"/>
        <v>378.33241684006362</v>
      </c>
      <c r="S398" s="14">
        <f t="shared" si="478"/>
        <v>1347.1904761904761</v>
      </c>
      <c r="T398" s="336">
        <f t="shared" si="479"/>
        <v>1347.1904761904761</v>
      </c>
      <c r="U398" s="4">
        <f t="shared" si="480"/>
        <v>19.8</v>
      </c>
      <c r="V398" s="337">
        <f t="shared" si="481"/>
        <v>99.524726017079246</v>
      </c>
      <c r="W398" s="338">
        <f t="shared" si="535"/>
        <v>3.7238151924625491</v>
      </c>
      <c r="X398" s="228">
        <f>VLOOKUP(X$4,'Tüpoloogia tabel'!$C$1:$T$51,MATCH($A398,'Tüpoloogia tabel'!$C$1:$T$1,0),FALSE)</f>
        <v>282.5</v>
      </c>
      <c r="Y398" s="228">
        <f>VLOOKUP(Y$4,'Tüpoloogia tabel'!$C$1:$T$51,MATCH($A398,'Tüpoloogia tabel'!$C$1:$T$1,0),FALSE)</f>
        <v>182.5</v>
      </c>
      <c r="Z398" s="229">
        <f>VLOOKUP(Z$4,'Tüpoloogia tabel'!$C$1:$T$51,MATCH($A398,'Tüpoloogia tabel'!$C$1:$T$1,0),FALSE)</f>
        <v>65.5</v>
      </c>
      <c r="AA398" s="235"/>
      <c r="AB398" s="235"/>
      <c r="AC398" s="15">
        <f>VLOOKUP(AC$4,'Tüpoloogia tabel'!$C$1:$T$51,MATCH($A398,'Tüpoloogia tabel'!$C$1:$T$1,0),FALSE)</f>
        <v>4.5125000000000002</v>
      </c>
      <c r="AD398" s="15">
        <f>VLOOKUP(AD$4,'Tüpoloogia tabel'!$C$1:$T$51,MATCH($A398,'Tüpoloogia tabel'!$C$1:$T$1,0),FALSE)</f>
        <v>3.2</v>
      </c>
      <c r="AE398" s="15">
        <f>VLOOKUP(AE$4,'Tüpoloogia tabel'!$C$1:$T$51,MATCH($A398,'Tüpoloogia tabel'!$C$1:$T$1,0),FALSE)</f>
        <v>2.2999999999999998</v>
      </c>
      <c r="AF398" s="15">
        <f>VLOOKUP(AF$4,'Tüpoloogia tabel'!$C$1:$T$51,MATCH($A398,'Tüpoloogia tabel'!$C$1:$T$1,0),FALSE)</f>
        <v>10.199999999999999</v>
      </c>
      <c r="AG398" s="15">
        <f>VLOOKUP(AG$4,'Tüpoloogia tabel'!$C$1:$T$51,MATCH($A398,'Tüpoloogia tabel'!$C$1:$T$1,0),FALSE)</f>
        <v>14.914285714285715</v>
      </c>
      <c r="AH398" s="15">
        <f>(VLOOKUP(AH$4,'Tüpoloogia tabel'!$C$1:$T$51,MATCH($A398,'Tüpoloogia tabel'!$C$1:$T$1,0),FALSE))*E398</f>
        <v>3.2</v>
      </c>
      <c r="AI398" s="15">
        <f>(VLOOKUP(AI$4,'Tüpoloogia tabel'!$C$1:$T$51,MATCH($A398,'Tüpoloogia tabel'!$C$1:$T$1,0),FALSE))*D398*E398</f>
        <v>4311.0095238095237</v>
      </c>
      <c r="AJ398" s="15">
        <f t="shared" si="482"/>
        <v>169.54285714285714</v>
      </c>
      <c r="AK398" s="15">
        <f>VLOOKUP(AK$4,'Tüpoloogia tabel'!$C$1:$T$51,MATCH($A398,'Tüpoloogia tabel'!$C$1:$T$1,0),FALSE)</f>
        <v>1.49</v>
      </c>
      <c r="AL398" s="15">
        <f>VLOOKUP(AL$4,'Tüpoloogia tabel'!$C$1:$T$51,MATCH($A398,'Tüpoloogia tabel'!$C$1:$T$1,0),FALSE)</f>
        <v>1.1000000000000001</v>
      </c>
      <c r="AM398" s="15">
        <f>VLOOKUP(AM$4,'Tüpoloogia tabel'!$C$1:$T$51,MATCH($A398,'Tüpoloogia tabel'!$C$1:$T$1,0),FALSE)</f>
        <v>0.7</v>
      </c>
      <c r="AN398" s="15">
        <f>VLOOKUP(AN$4,'Tüpoloogia tabel'!$C$1:$T$51,MATCH($A398,'Tüpoloogia tabel'!$C$1:$T$1,0),FALSE)</f>
        <v>0.7</v>
      </c>
      <c r="AO398" s="15">
        <f>VLOOKUP(AO$4,'Tüpoloogia tabel'!$C$1:$T$51,MATCH($A398,'Tüpoloogia tabel'!$C$1:$T$1,0),FALSE)</f>
        <v>2.06</v>
      </c>
      <c r="AP398" s="15">
        <f>VLOOKUP(AP$4,'Tüpoloogia tabel'!$C$1:$T$51,MATCH($A398,'Tüpoloogia tabel'!$C$1:$T$1,0),FALSE)</f>
        <v>2</v>
      </c>
      <c r="AQ398" s="15">
        <f>VLOOKUP(AQ$4,'Tüpoloogia tabel'!$C$1:$T$51,MATCH($A398,'Tüpoloogia tabel'!$C$1:$T$1,0),FALSE)</f>
        <v>2.9</v>
      </c>
      <c r="AR398" s="232">
        <f>VLOOKUP(AR$4,'Tüpoloogia tabel'!$C$1:$T$51,MATCH($A393,'Tüpoloogia tabel'!$C$1:$T$1,0),FALSE)</f>
        <v>0.26</v>
      </c>
      <c r="AS398" s="16">
        <f>VLOOKUP(AS$4,'Tüpoloogia tabel'!$C$1:$T$51,MATCH($A398,'Tüpoloogia tabel'!$C$1:$T$1,0),FALSE)</f>
        <v>0.49000000000000005</v>
      </c>
      <c r="AT398" s="16">
        <f>VLOOKUP(AT$4,'Tüpoloogia tabel'!$C$1:$T$51,MATCH($A398,'Tüpoloogia tabel'!$C$1:$T$1,0),FALSE)</f>
        <v>0.40500000000000008</v>
      </c>
      <c r="AU398" s="16">
        <f>VLOOKUP(AU$4,'Tüpoloogia tabel'!$C$1:$T$51,MATCH($A398,'Tüpoloogia tabel'!$C$1:$T$1,0),FALSE)</f>
        <v>0.15</v>
      </c>
      <c r="AV398" s="273">
        <f>VLOOKUP(AV$4,'Tüpoloogia tabel'!$C$1:$T$51,MATCH($A398,'Tüpoloogia tabel'!$C$1:$T$1,0),FALSE)</f>
        <v>0.02</v>
      </c>
      <c r="AW398" s="16">
        <f>VLOOKUP(AW$4,'Tüpoloogia tabel'!$C$1:$T$51,MATCH($A398,'Tüpoloogia tabel'!$C$1:$T$1,0),FALSE)</f>
        <v>0.01</v>
      </c>
      <c r="AX398" s="16">
        <f>VLOOKUP(AX$4,'Tüpoloogia tabel'!$C$1:$T$51,MATCH($A398,'Tüpoloogia tabel'!$C$1:$T$1,0),FALSE)</f>
        <v>0</v>
      </c>
      <c r="AY398" s="16">
        <f>VLOOKUP(AY$4,'Tüpoloogia tabel'!$C$1:$T$51,MATCH($A398,'Tüpoloogia tabel'!$C$1:$T$1,0),FALSE)</f>
        <v>0.42</v>
      </c>
      <c r="AZ398" s="16">
        <f>VLOOKUP(AZ$4,'Tüpoloogia tabel'!$C$1:$T$51,MATCH($A398,'Tüpoloogia tabel'!$C$1:$T$1,0),FALSE)</f>
        <v>3.7</v>
      </c>
      <c r="BA398" s="232">
        <f>VLOOKUP(BA$4,'Tüpoloogia tabel'!$C$1:$T$51,MATCH($A398,'Tüpoloogia tabel'!$C$1:$T$1,0),FALSE)</f>
        <v>0.51</v>
      </c>
      <c r="BB398" s="232">
        <f>VLOOKUP(BB$4,'Tüpoloogia tabel'!$C$1:$T$51,MATCH($A398,'Tüpoloogia tabel'!$C$1:$T$1,0),FALSE)</f>
        <v>0.2</v>
      </c>
      <c r="BC398" s="232">
        <f>VLOOKUP(BC$4,'Tüpoloogia tabel'!$C$1:$T$51,MATCH($A398,'Tüpoloogia tabel'!$C$1:$T$1,0),FALSE)</f>
        <v>0.35</v>
      </c>
      <c r="BD398" s="232">
        <f>VLOOKUP(BD$4,'Tüpoloogia tabel'!$C$1:$T$51,MATCH($A398,'Tüpoloogia tabel'!$C$1:$T$1,0),FALSE)</f>
        <v>0.7</v>
      </c>
      <c r="BE398" s="232">
        <f>VLOOKUP(BE$4,'Tüpoloogia tabel'!$C$1:$T$51,MATCH($A398,'Tüpoloogia tabel'!$C$1:$T$1,0),FALSE)</f>
        <v>0.2</v>
      </c>
      <c r="BF398" s="16">
        <f>VLOOKUP(BF$4,'Tüpoloogia tabel'!$C$1:$T$51,MATCH($A398,'Tüpoloogia tabel'!$C$1:$T$1,0),FALSE)</f>
        <v>1.8</v>
      </c>
      <c r="BG398" s="16">
        <f>VLOOKUP(BG$4,'Tüpoloogia tabel'!$C$1:$T$51,MATCH($A398,'Tüpoloogia tabel'!$C$1:$T$1,0),FALSE)</f>
        <v>2.2000000000000002</v>
      </c>
      <c r="BH398" s="16">
        <f>VLOOKUP(BH$4,'Tüpoloogia tabel'!$C$1:$T$51,MATCH($A398,'Tüpoloogia tabel'!$C$1:$T$1,0),FALSE)</f>
        <v>1.46</v>
      </c>
      <c r="BI398" s="16">
        <f>VLOOKUP(BI$4,'Tüpoloogia tabel'!$C$1:$T$51,MATCH($A398,'Tüpoloogia tabel'!$C$1:$T$1,0),FALSE)</f>
        <v>1.5793333333333333</v>
      </c>
      <c r="BJ398" s="16">
        <f>VLOOKUP(BJ$4,'Tüpoloogia tabel'!$C$1:$T$51,MATCH($A398,'Tüpoloogia tabel'!$C$1:$T$1,0),FALSE)</f>
        <v>0.8</v>
      </c>
      <c r="BK398" s="16">
        <f>VLOOKUP(BK$4,'Tüpoloogia tabel'!$C$1:$T$51,MATCH($A398,'Tüpoloogia tabel'!$C$1:$T$1,0),FALSE)</f>
        <v>2.0649999999999999</v>
      </c>
      <c r="BL398" s="216">
        <f t="shared" si="536"/>
        <v>3168.5880219186338</v>
      </c>
      <c r="BM398" s="1">
        <v>4</v>
      </c>
      <c r="BN398" s="1">
        <v>0</v>
      </c>
      <c r="BO398" s="1">
        <f t="shared" si="483"/>
        <v>12.8</v>
      </c>
      <c r="BP398" s="217">
        <f t="shared" si="484"/>
        <v>169.54285714285714</v>
      </c>
      <c r="BQ398" s="217">
        <f t="shared" ref="BQ398:BS398" si="547">BP398</f>
        <v>169.54285714285714</v>
      </c>
      <c r="BR398" s="217">
        <f t="shared" si="547"/>
        <v>169.54285714285714</v>
      </c>
      <c r="BS398" s="217">
        <f t="shared" si="547"/>
        <v>169.54285714285714</v>
      </c>
      <c r="BT398" s="217">
        <f t="shared" si="486"/>
        <v>0</v>
      </c>
      <c r="BU398" s="217">
        <f t="shared" si="487"/>
        <v>141.42857142857142</v>
      </c>
      <c r="BV398" s="217">
        <f t="shared" si="488"/>
        <v>131.18454290055462</v>
      </c>
      <c r="BW398" s="217">
        <f t="shared" si="538"/>
        <v>235.59779373251865</v>
      </c>
      <c r="BX398" s="216">
        <f t="shared" si="489"/>
        <v>0.10834819349962208</v>
      </c>
      <c r="BY398" s="216">
        <f t="shared" si="524"/>
        <v>130.66792136054423</v>
      </c>
      <c r="BZ398" s="216">
        <f t="shared" si="518"/>
        <v>3534.8537370116965</v>
      </c>
      <c r="CA398" s="216">
        <f t="shared" si="510"/>
        <v>3299.2559432791782</v>
      </c>
      <c r="CB398" s="218">
        <f t="shared" si="490"/>
        <v>3.4756231288346258</v>
      </c>
    </row>
    <row r="399" spans="1:80" x14ac:dyDescent="0.25">
      <c r="A399" s="248" t="s">
        <v>484</v>
      </c>
      <c r="B399" s="231" t="s">
        <v>927</v>
      </c>
      <c r="C399" s="231" t="s">
        <v>464</v>
      </c>
      <c r="D399" s="249">
        <v>5</v>
      </c>
      <c r="E399" s="249">
        <v>2</v>
      </c>
      <c r="F399" s="250"/>
      <c r="G399" s="15">
        <f>(VLOOKUP(G$4,'Tüpoloogia tabel'!$C$1:$T$51,MATCH($A399,'Tüpoloogia tabel'!$C$1:$T$1,0),FALSE))*D399</f>
        <v>1347.1904761904761</v>
      </c>
      <c r="H399" s="15">
        <f>(VLOOKUP(H$4,'Tüpoloogia tabel'!$C$1:$T$51,MATCH($A399,'Tüpoloogia tabel'!$C$1:$T$1,0),FALSE))*D399*E399</f>
        <v>38.75</v>
      </c>
      <c r="I399" s="15">
        <f>(VLOOKUP(I$4,'Tüpoloogia tabel'!$C$1:$T$51,MATCH($A399,'Tüpoloogia tabel'!$C$1:$T$1,0),FALSE))*D399*E399</f>
        <v>78.392857142857139</v>
      </c>
      <c r="J399" s="15">
        <f>(VLOOKUP(J$4,'Tüpoloogia tabel'!$C$1:$T$51,MATCH($A399,'Tüpoloogia tabel'!$C$1:$T$1,0),FALSE))*D399*E399</f>
        <v>2281.5178571428573</v>
      </c>
      <c r="K399" s="15">
        <f>(VLOOKUP(K$4,'Tüpoloogia tabel'!$C$1:$T$51,MATCH($A399,'Tüpoloogia tabel'!$C$1:$T$1,0),FALSE))*D399*E399</f>
        <v>1898.5119047619048</v>
      </c>
      <c r="L399" s="244">
        <f>VLOOKUP(L$4,'Tüpoloogia tabel'!$C$1:$T$51,MATCH($A399,'Tüpoloogia tabel'!$C$1:$T$1,0),FALSE)</f>
        <v>100</v>
      </c>
      <c r="M399" s="228">
        <f>VLOOKUP(M$4,'Tüpoloogia tabel'!$C$1:$T$51,MATCH($A399,'Tüpoloogia tabel'!$C$1:$T$1,0),FALSE)</f>
        <v>50</v>
      </c>
      <c r="N399" s="228">
        <f>VLOOKUP(N$4,'Tüpoloogia tabel'!$C$1:$T$51,MATCH($A399,'Tüpoloogia tabel'!$C$1:$T$1,0),FALSE)</f>
        <v>100</v>
      </c>
      <c r="O399" s="245">
        <f>VLOOKUP(O$4,'Tüpoloogia tabel'!$C$1:$T$51,MATCH($A399,'Tüpoloogia tabel'!$C$1:$T$1,0),FALSE)</f>
        <v>0.19998653178308495</v>
      </c>
      <c r="P399" s="228">
        <f>VLOOKUP(P$4,'Tüpoloogia tabel'!$C$1:$T$51,MATCH($A399,'Tüpoloogia tabel'!$C$1:$T$1,0),FALSE)</f>
        <v>100</v>
      </c>
      <c r="Q399" s="335">
        <f t="shared" si="477"/>
        <v>1949.8285714285714</v>
      </c>
      <c r="R399" s="336">
        <f t="shared" si="508"/>
        <v>1540.0891178570043</v>
      </c>
      <c r="S399" s="14">
        <f t="shared" si="478"/>
        <v>1347.1904761904761</v>
      </c>
      <c r="T399" s="336">
        <f t="shared" si="479"/>
        <v>1347.1904761904761</v>
      </c>
      <c r="U399" s="4">
        <f t="shared" si="480"/>
        <v>19.8</v>
      </c>
      <c r="V399" s="337">
        <f t="shared" si="481"/>
        <v>389.93945357156713</v>
      </c>
      <c r="W399" s="338">
        <f t="shared" si="535"/>
        <v>3.1872549618082853</v>
      </c>
      <c r="X399" s="228">
        <f>VLOOKUP(X$4,'Tüpoloogia tabel'!$C$1:$T$51,MATCH($A399,'Tüpoloogia tabel'!$C$1:$T$1,0),FALSE)</f>
        <v>282.5</v>
      </c>
      <c r="Y399" s="228">
        <f>VLOOKUP(Y$4,'Tüpoloogia tabel'!$C$1:$T$51,MATCH($A399,'Tüpoloogia tabel'!$C$1:$T$1,0),FALSE)</f>
        <v>182.5</v>
      </c>
      <c r="Z399" s="229">
        <f>VLOOKUP(Z$4,'Tüpoloogia tabel'!$C$1:$T$51,MATCH($A399,'Tüpoloogia tabel'!$C$1:$T$1,0),FALSE)</f>
        <v>65.5</v>
      </c>
      <c r="AA399" s="235"/>
      <c r="AB399" s="235"/>
      <c r="AC399" s="15">
        <f>VLOOKUP(AC$4,'Tüpoloogia tabel'!$C$1:$T$51,MATCH($A399,'Tüpoloogia tabel'!$C$1:$T$1,0),FALSE)</f>
        <v>4.5125000000000002</v>
      </c>
      <c r="AD399" s="15">
        <f>VLOOKUP(AD$4,'Tüpoloogia tabel'!$C$1:$T$51,MATCH($A399,'Tüpoloogia tabel'!$C$1:$T$1,0),FALSE)</f>
        <v>3.2</v>
      </c>
      <c r="AE399" s="15">
        <f>VLOOKUP(AE$4,'Tüpoloogia tabel'!$C$1:$T$51,MATCH($A399,'Tüpoloogia tabel'!$C$1:$T$1,0),FALSE)</f>
        <v>2.2999999999999998</v>
      </c>
      <c r="AF399" s="15">
        <f>VLOOKUP(AF$4,'Tüpoloogia tabel'!$C$1:$T$51,MATCH($A399,'Tüpoloogia tabel'!$C$1:$T$1,0),FALSE)</f>
        <v>10.199999999999999</v>
      </c>
      <c r="AG399" s="15">
        <f>VLOOKUP(AG$4,'Tüpoloogia tabel'!$C$1:$T$51,MATCH($A399,'Tüpoloogia tabel'!$C$1:$T$1,0),FALSE)</f>
        <v>14.914285714285715</v>
      </c>
      <c r="AH399" s="15">
        <f>(VLOOKUP(AH$4,'Tüpoloogia tabel'!$C$1:$T$51,MATCH($A399,'Tüpoloogia tabel'!$C$1:$T$1,0),FALSE))*E399</f>
        <v>6.4</v>
      </c>
      <c r="AI399" s="15">
        <f>(VLOOKUP(AI$4,'Tüpoloogia tabel'!$C$1:$T$51,MATCH($A399,'Tüpoloogia tabel'!$C$1:$T$1,0),FALSE))*D399*E399</f>
        <v>8622.0190476190473</v>
      </c>
      <c r="AJ399" s="15">
        <f t="shared" si="482"/>
        <v>169.54285714285714</v>
      </c>
      <c r="AK399" s="15">
        <f>VLOOKUP(AK$4,'Tüpoloogia tabel'!$C$1:$T$51,MATCH($A399,'Tüpoloogia tabel'!$C$1:$T$1,0),FALSE)</f>
        <v>1.49</v>
      </c>
      <c r="AL399" s="15">
        <f>VLOOKUP(AL$4,'Tüpoloogia tabel'!$C$1:$T$51,MATCH($A399,'Tüpoloogia tabel'!$C$1:$T$1,0),FALSE)</f>
        <v>1.1000000000000001</v>
      </c>
      <c r="AM399" s="15">
        <f>VLOOKUP(AM$4,'Tüpoloogia tabel'!$C$1:$T$51,MATCH($A399,'Tüpoloogia tabel'!$C$1:$T$1,0),FALSE)</f>
        <v>0.7</v>
      </c>
      <c r="AN399" s="15">
        <f>VLOOKUP(AN$4,'Tüpoloogia tabel'!$C$1:$T$51,MATCH($A399,'Tüpoloogia tabel'!$C$1:$T$1,0),FALSE)</f>
        <v>0.7</v>
      </c>
      <c r="AO399" s="15">
        <f>VLOOKUP(AO$4,'Tüpoloogia tabel'!$C$1:$T$51,MATCH($A399,'Tüpoloogia tabel'!$C$1:$T$1,0),FALSE)</f>
        <v>2.06</v>
      </c>
      <c r="AP399" s="15">
        <f>VLOOKUP(AP$4,'Tüpoloogia tabel'!$C$1:$T$51,MATCH($A399,'Tüpoloogia tabel'!$C$1:$T$1,0),FALSE)</f>
        <v>2</v>
      </c>
      <c r="AQ399" s="15">
        <f>VLOOKUP(AQ$4,'Tüpoloogia tabel'!$C$1:$T$51,MATCH($A399,'Tüpoloogia tabel'!$C$1:$T$1,0),FALSE)</f>
        <v>2.9</v>
      </c>
      <c r="AR399" s="232">
        <f>VLOOKUP(AR$4,'Tüpoloogia tabel'!$C$1:$T$51,MATCH($A394,'Tüpoloogia tabel'!$C$1:$T$1,0),FALSE)</f>
        <v>0.26</v>
      </c>
      <c r="AS399" s="16">
        <f>VLOOKUP(AS$4,'Tüpoloogia tabel'!$C$1:$T$51,MATCH($A399,'Tüpoloogia tabel'!$C$1:$T$1,0),FALSE)</f>
        <v>0.49000000000000005</v>
      </c>
      <c r="AT399" s="16">
        <f>VLOOKUP(AT$4,'Tüpoloogia tabel'!$C$1:$T$51,MATCH($A399,'Tüpoloogia tabel'!$C$1:$T$1,0),FALSE)</f>
        <v>0.40500000000000008</v>
      </c>
      <c r="AU399" s="16">
        <f>VLOOKUP(AU$4,'Tüpoloogia tabel'!$C$1:$T$51,MATCH($A399,'Tüpoloogia tabel'!$C$1:$T$1,0),FALSE)</f>
        <v>0.15</v>
      </c>
      <c r="AV399" s="273">
        <f>VLOOKUP(AV$4,'Tüpoloogia tabel'!$C$1:$T$51,MATCH($A399,'Tüpoloogia tabel'!$C$1:$T$1,0),FALSE)</f>
        <v>0.02</v>
      </c>
      <c r="AW399" s="16">
        <f>VLOOKUP(AW$4,'Tüpoloogia tabel'!$C$1:$T$51,MATCH($A399,'Tüpoloogia tabel'!$C$1:$T$1,0),FALSE)</f>
        <v>0.01</v>
      </c>
      <c r="AX399" s="16">
        <f>VLOOKUP(AX$4,'Tüpoloogia tabel'!$C$1:$T$51,MATCH($A399,'Tüpoloogia tabel'!$C$1:$T$1,0),FALSE)</f>
        <v>0</v>
      </c>
      <c r="AY399" s="16">
        <f>VLOOKUP(AY$4,'Tüpoloogia tabel'!$C$1:$T$51,MATCH($A399,'Tüpoloogia tabel'!$C$1:$T$1,0),FALSE)</f>
        <v>0.42</v>
      </c>
      <c r="AZ399" s="16">
        <f>VLOOKUP(AZ$4,'Tüpoloogia tabel'!$C$1:$T$51,MATCH($A399,'Tüpoloogia tabel'!$C$1:$T$1,0),FALSE)</f>
        <v>3.7</v>
      </c>
      <c r="BA399" s="232">
        <f>VLOOKUP(BA$4,'Tüpoloogia tabel'!$C$1:$T$51,MATCH($A399,'Tüpoloogia tabel'!$C$1:$T$1,0),FALSE)</f>
        <v>0.51</v>
      </c>
      <c r="BB399" s="232">
        <f>VLOOKUP(BB$4,'Tüpoloogia tabel'!$C$1:$T$51,MATCH($A399,'Tüpoloogia tabel'!$C$1:$T$1,0),FALSE)</f>
        <v>0.2</v>
      </c>
      <c r="BC399" s="232">
        <f>VLOOKUP(BC$4,'Tüpoloogia tabel'!$C$1:$T$51,MATCH($A399,'Tüpoloogia tabel'!$C$1:$T$1,0),FALSE)</f>
        <v>0.35</v>
      </c>
      <c r="BD399" s="232">
        <f>VLOOKUP(BD$4,'Tüpoloogia tabel'!$C$1:$T$51,MATCH($A399,'Tüpoloogia tabel'!$C$1:$T$1,0),FALSE)</f>
        <v>0.7</v>
      </c>
      <c r="BE399" s="232">
        <f>VLOOKUP(BE$4,'Tüpoloogia tabel'!$C$1:$T$51,MATCH($A399,'Tüpoloogia tabel'!$C$1:$T$1,0),FALSE)</f>
        <v>0.2</v>
      </c>
      <c r="BF399" s="16">
        <f>VLOOKUP(BF$4,'Tüpoloogia tabel'!$C$1:$T$51,MATCH($A399,'Tüpoloogia tabel'!$C$1:$T$1,0),FALSE)</f>
        <v>1.8</v>
      </c>
      <c r="BG399" s="16">
        <f>VLOOKUP(BG$4,'Tüpoloogia tabel'!$C$1:$T$51,MATCH($A399,'Tüpoloogia tabel'!$C$1:$T$1,0),FALSE)</f>
        <v>2.2000000000000002</v>
      </c>
      <c r="BH399" s="16">
        <f>VLOOKUP(BH$4,'Tüpoloogia tabel'!$C$1:$T$51,MATCH($A399,'Tüpoloogia tabel'!$C$1:$T$1,0),FALSE)</f>
        <v>1.46</v>
      </c>
      <c r="BI399" s="16">
        <f>VLOOKUP(BI$4,'Tüpoloogia tabel'!$C$1:$T$51,MATCH($A399,'Tüpoloogia tabel'!$C$1:$T$1,0),FALSE)</f>
        <v>1.5793333333333333</v>
      </c>
      <c r="BJ399" s="16">
        <f>VLOOKUP(BJ$4,'Tüpoloogia tabel'!$C$1:$T$51,MATCH($A399,'Tüpoloogia tabel'!$C$1:$T$1,0),FALSE)</f>
        <v>0.8</v>
      </c>
      <c r="BK399" s="16">
        <f>VLOOKUP(BK$4,'Tüpoloogia tabel'!$C$1:$T$51,MATCH($A399,'Tüpoloogia tabel'!$C$1:$T$1,0),FALSE)</f>
        <v>2.0649999999999999</v>
      </c>
      <c r="BL399" s="216">
        <f t="shared" si="536"/>
        <v>5309.0902722857027</v>
      </c>
      <c r="BM399" s="1">
        <v>4</v>
      </c>
      <c r="BN399" s="1">
        <v>0</v>
      </c>
      <c r="BO399" s="1">
        <f t="shared" si="483"/>
        <v>25.6</v>
      </c>
      <c r="BP399" s="217">
        <f t="shared" si="484"/>
        <v>169.54285714285714</v>
      </c>
      <c r="BQ399" s="217">
        <f t="shared" ref="BQ399:BS399" si="548">BP399</f>
        <v>169.54285714285714</v>
      </c>
      <c r="BR399" s="217">
        <f t="shared" si="548"/>
        <v>169.54285714285714</v>
      </c>
      <c r="BS399" s="217">
        <f t="shared" si="548"/>
        <v>169.54285714285714</v>
      </c>
      <c r="BT399" s="217">
        <f t="shared" si="486"/>
        <v>169.54285714285714</v>
      </c>
      <c r="BU399" s="217">
        <f t="shared" si="487"/>
        <v>533.71428571428567</v>
      </c>
      <c r="BV399" s="217">
        <f t="shared" si="488"/>
        <v>513.9831177922523</v>
      </c>
      <c r="BW399" s="217">
        <f t="shared" si="538"/>
        <v>401.39662375846029</v>
      </c>
      <c r="BX399" s="216">
        <f t="shared" si="489"/>
        <v>0.28238357583774254</v>
      </c>
      <c r="BY399" s="216">
        <f t="shared" si="524"/>
        <v>340.55459246031751</v>
      </c>
      <c r="BZ399" s="216">
        <f t="shared" si="518"/>
        <v>6051.0414885044802</v>
      </c>
      <c r="CA399" s="216">
        <f t="shared" si="510"/>
        <v>5649.6448647460202</v>
      </c>
      <c r="CB399" s="218">
        <f t="shared" si="490"/>
        <v>2.975827989582478</v>
      </c>
    </row>
    <row r="400" spans="1:80" x14ac:dyDescent="0.25">
      <c r="A400" s="248" t="s">
        <v>484</v>
      </c>
      <c r="B400" s="231" t="s">
        <v>928</v>
      </c>
      <c r="C400" s="231" t="s">
        <v>464</v>
      </c>
      <c r="D400" s="249">
        <v>5</v>
      </c>
      <c r="E400" s="249">
        <v>3</v>
      </c>
      <c r="F400" s="250"/>
      <c r="G400" s="15">
        <f>(VLOOKUP(G$4,'Tüpoloogia tabel'!$C$1:$T$51,MATCH($A400,'Tüpoloogia tabel'!$C$1:$T$1,0),FALSE))*D400</f>
        <v>1347.1904761904761</v>
      </c>
      <c r="H400" s="15">
        <f>(VLOOKUP(H$4,'Tüpoloogia tabel'!$C$1:$T$51,MATCH($A400,'Tüpoloogia tabel'!$C$1:$T$1,0),FALSE))*D400*E400</f>
        <v>58.125</v>
      </c>
      <c r="I400" s="15">
        <f>(VLOOKUP(I$4,'Tüpoloogia tabel'!$C$1:$T$51,MATCH($A400,'Tüpoloogia tabel'!$C$1:$T$1,0),FALSE))*D400*E400</f>
        <v>117.58928571428571</v>
      </c>
      <c r="J400" s="15">
        <f>(VLOOKUP(J$4,'Tüpoloogia tabel'!$C$1:$T$51,MATCH($A400,'Tüpoloogia tabel'!$C$1:$T$1,0),FALSE))*D400*E400</f>
        <v>3422.2767857142862</v>
      </c>
      <c r="K400" s="15">
        <f>(VLOOKUP(K$4,'Tüpoloogia tabel'!$C$1:$T$51,MATCH($A400,'Tüpoloogia tabel'!$C$1:$T$1,0),FALSE))*D400*E400</f>
        <v>2847.7678571428573</v>
      </c>
      <c r="L400" s="244">
        <f>VLOOKUP(L$4,'Tüpoloogia tabel'!$C$1:$T$51,MATCH($A400,'Tüpoloogia tabel'!$C$1:$T$1,0),FALSE)</f>
        <v>100</v>
      </c>
      <c r="M400" s="228">
        <f>VLOOKUP(M$4,'Tüpoloogia tabel'!$C$1:$T$51,MATCH($A400,'Tüpoloogia tabel'!$C$1:$T$1,0),FALSE)</f>
        <v>50</v>
      </c>
      <c r="N400" s="228">
        <f>VLOOKUP(N$4,'Tüpoloogia tabel'!$C$1:$T$51,MATCH($A400,'Tüpoloogia tabel'!$C$1:$T$1,0),FALSE)</f>
        <v>100</v>
      </c>
      <c r="O400" s="245">
        <f>VLOOKUP(O$4,'Tüpoloogia tabel'!$C$1:$T$51,MATCH($A400,'Tüpoloogia tabel'!$C$1:$T$1,0),FALSE)</f>
        <v>0.19998653178308495</v>
      </c>
      <c r="P400" s="228">
        <f>VLOOKUP(P$4,'Tüpoloogia tabel'!$C$1:$T$51,MATCH($A400,'Tüpoloogia tabel'!$C$1:$T$1,0),FALSE)</f>
        <v>100</v>
      </c>
      <c r="Q400" s="335">
        <f t="shared" ref="Q400:Q463" si="549">D400*AG400*2*AH400*E400+2*E400*AF400</f>
        <v>4356.5142857142864</v>
      </c>
      <c r="R400" s="336">
        <f t="shared" si="508"/>
        <v>3465.4701030508222</v>
      </c>
      <c r="S400" s="14">
        <f t="shared" ref="S400:S463" si="550">G400</f>
        <v>1347.1904761904761</v>
      </c>
      <c r="T400" s="336">
        <f t="shared" ref="T400:T463" si="551">S400</f>
        <v>1347.1904761904761</v>
      </c>
      <c r="U400" s="4">
        <f t="shared" ref="U400:U463" si="552">D400*BF400*BG400</f>
        <v>19.8</v>
      </c>
      <c r="V400" s="337">
        <f t="shared" ref="V400:V463" si="553">Q400*O400</f>
        <v>871.24418266346379</v>
      </c>
      <c r="W400" s="338">
        <f t="shared" si="535"/>
        <v>3.5945328672165493</v>
      </c>
      <c r="X400" s="228">
        <f>VLOOKUP(X$4,'Tüpoloogia tabel'!$C$1:$T$51,MATCH($A400,'Tüpoloogia tabel'!$C$1:$T$1,0),FALSE)</f>
        <v>282.5</v>
      </c>
      <c r="Y400" s="228">
        <f>VLOOKUP(Y$4,'Tüpoloogia tabel'!$C$1:$T$51,MATCH($A400,'Tüpoloogia tabel'!$C$1:$T$1,0),FALSE)</f>
        <v>182.5</v>
      </c>
      <c r="Z400" s="229">
        <f>VLOOKUP(Z$4,'Tüpoloogia tabel'!$C$1:$T$51,MATCH($A400,'Tüpoloogia tabel'!$C$1:$T$1,0),FALSE)</f>
        <v>65.5</v>
      </c>
      <c r="AA400" s="235"/>
      <c r="AB400" s="235"/>
      <c r="AC400" s="15">
        <f>VLOOKUP(AC$4,'Tüpoloogia tabel'!$C$1:$T$51,MATCH($A400,'Tüpoloogia tabel'!$C$1:$T$1,0),FALSE)</f>
        <v>4.5125000000000002</v>
      </c>
      <c r="AD400" s="15">
        <f>VLOOKUP(AD$4,'Tüpoloogia tabel'!$C$1:$T$51,MATCH($A400,'Tüpoloogia tabel'!$C$1:$T$1,0),FALSE)</f>
        <v>3.2</v>
      </c>
      <c r="AE400" s="15">
        <f>VLOOKUP(AE$4,'Tüpoloogia tabel'!$C$1:$T$51,MATCH($A400,'Tüpoloogia tabel'!$C$1:$T$1,0),FALSE)</f>
        <v>2.2999999999999998</v>
      </c>
      <c r="AF400" s="15">
        <f>VLOOKUP(AF$4,'Tüpoloogia tabel'!$C$1:$T$51,MATCH($A400,'Tüpoloogia tabel'!$C$1:$T$1,0),FALSE)</f>
        <v>10.199999999999999</v>
      </c>
      <c r="AG400" s="15">
        <f>VLOOKUP(AG$4,'Tüpoloogia tabel'!$C$1:$T$51,MATCH($A400,'Tüpoloogia tabel'!$C$1:$T$1,0),FALSE)</f>
        <v>14.914285714285715</v>
      </c>
      <c r="AH400" s="15">
        <f>(VLOOKUP(AH$4,'Tüpoloogia tabel'!$C$1:$T$51,MATCH($A400,'Tüpoloogia tabel'!$C$1:$T$1,0),FALSE))*E400</f>
        <v>9.6000000000000014</v>
      </c>
      <c r="AI400" s="15">
        <f>(VLOOKUP(AI$4,'Tüpoloogia tabel'!$C$1:$T$51,MATCH($A400,'Tüpoloogia tabel'!$C$1:$T$1,0),FALSE))*D400*E400</f>
        <v>12933.028571428571</v>
      </c>
      <c r="AJ400" s="15">
        <f t="shared" ref="AJ400:AJ463" si="554">2*AF400+2*AG400*D400</f>
        <v>169.54285714285714</v>
      </c>
      <c r="AK400" s="15">
        <f>VLOOKUP(AK$4,'Tüpoloogia tabel'!$C$1:$T$51,MATCH($A400,'Tüpoloogia tabel'!$C$1:$T$1,0),FALSE)</f>
        <v>1.49</v>
      </c>
      <c r="AL400" s="15">
        <f>VLOOKUP(AL$4,'Tüpoloogia tabel'!$C$1:$T$51,MATCH($A400,'Tüpoloogia tabel'!$C$1:$T$1,0),FALSE)</f>
        <v>1.1000000000000001</v>
      </c>
      <c r="AM400" s="15">
        <f>VLOOKUP(AM$4,'Tüpoloogia tabel'!$C$1:$T$51,MATCH($A400,'Tüpoloogia tabel'!$C$1:$T$1,0),FALSE)</f>
        <v>0.7</v>
      </c>
      <c r="AN400" s="15">
        <f>VLOOKUP(AN$4,'Tüpoloogia tabel'!$C$1:$T$51,MATCH($A400,'Tüpoloogia tabel'!$C$1:$T$1,0),FALSE)</f>
        <v>0.7</v>
      </c>
      <c r="AO400" s="15">
        <f>VLOOKUP(AO$4,'Tüpoloogia tabel'!$C$1:$T$51,MATCH($A400,'Tüpoloogia tabel'!$C$1:$T$1,0),FALSE)</f>
        <v>2.06</v>
      </c>
      <c r="AP400" s="15">
        <f>VLOOKUP(AP$4,'Tüpoloogia tabel'!$C$1:$T$51,MATCH($A400,'Tüpoloogia tabel'!$C$1:$T$1,0),FALSE)</f>
        <v>2</v>
      </c>
      <c r="AQ400" s="15">
        <f>VLOOKUP(AQ$4,'Tüpoloogia tabel'!$C$1:$T$51,MATCH($A400,'Tüpoloogia tabel'!$C$1:$T$1,0),FALSE)</f>
        <v>2.9</v>
      </c>
      <c r="AR400" s="232">
        <f>VLOOKUP(AR$4,'Tüpoloogia tabel'!$C$1:$T$51,MATCH($A395,'Tüpoloogia tabel'!$C$1:$T$1,0),FALSE)</f>
        <v>0.26</v>
      </c>
      <c r="AS400" s="16">
        <f>VLOOKUP(AS$4,'Tüpoloogia tabel'!$C$1:$T$51,MATCH($A400,'Tüpoloogia tabel'!$C$1:$T$1,0),FALSE)</f>
        <v>0.49000000000000005</v>
      </c>
      <c r="AT400" s="16">
        <f>VLOOKUP(AT$4,'Tüpoloogia tabel'!$C$1:$T$51,MATCH($A400,'Tüpoloogia tabel'!$C$1:$T$1,0),FALSE)</f>
        <v>0.40500000000000008</v>
      </c>
      <c r="AU400" s="16">
        <f>VLOOKUP(AU$4,'Tüpoloogia tabel'!$C$1:$T$51,MATCH($A400,'Tüpoloogia tabel'!$C$1:$T$1,0),FALSE)</f>
        <v>0.15</v>
      </c>
      <c r="AV400" s="273">
        <f>VLOOKUP(AV$4,'Tüpoloogia tabel'!$C$1:$T$51,MATCH($A400,'Tüpoloogia tabel'!$C$1:$T$1,0),FALSE)</f>
        <v>0.02</v>
      </c>
      <c r="AW400" s="16">
        <f>VLOOKUP(AW$4,'Tüpoloogia tabel'!$C$1:$T$51,MATCH($A400,'Tüpoloogia tabel'!$C$1:$T$1,0),FALSE)</f>
        <v>0.01</v>
      </c>
      <c r="AX400" s="16">
        <f>VLOOKUP(AX$4,'Tüpoloogia tabel'!$C$1:$T$51,MATCH($A400,'Tüpoloogia tabel'!$C$1:$T$1,0),FALSE)</f>
        <v>0</v>
      </c>
      <c r="AY400" s="16">
        <f>VLOOKUP(AY$4,'Tüpoloogia tabel'!$C$1:$T$51,MATCH($A400,'Tüpoloogia tabel'!$C$1:$T$1,0),FALSE)</f>
        <v>0.42</v>
      </c>
      <c r="AZ400" s="16">
        <f>VLOOKUP(AZ$4,'Tüpoloogia tabel'!$C$1:$T$51,MATCH($A400,'Tüpoloogia tabel'!$C$1:$T$1,0),FALSE)</f>
        <v>3.7</v>
      </c>
      <c r="BA400" s="232">
        <f>VLOOKUP(BA$4,'Tüpoloogia tabel'!$C$1:$T$51,MATCH($A400,'Tüpoloogia tabel'!$C$1:$T$1,0),FALSE)</f>
        <v>0.51</v>
      </c>
      <c r="BB400" s="232">
        <f>VLOOKUP(BB$4,'Tüpoloogia tabel'!$C$1:$T$51,MATCH($A400,'Tüpoloogia tabel'!$C$1:$T$1,0),FALSE)</f>
        <v>0.2</v>
      </c>
      <c r="BC400" s="232">
        <f>VLOOKUP(BC$4,'Tüpoloogia tabel'!$C$1:$T$51,MATCH($A400,'Tüpoloogia tabel'!$C$1:$T$1,0),FALSE)</f>
        <v>0.35</v>
      </c>
      <c r="BD400" s="232">
        <f>VLOOKUP(BD$4,'Tüpoloogia tabel'!$C$1:$T$51,MATCH($A400,'Tüpoloogia tabel'!$C$1:$T$1,0),FALSE)</f>
        <v>0.7</v>
      </c>
      <c r="BE400" s="232">
        <f>VLOOKUP(BE$4,'Tüpoloogia tabel'!$C$1:$T$51,MATCH($A400,'Tüpoloogia tabel'!$C$1:$T$1,0),FALSE)</f>
        <v>0.2</v>
      </c>
      <c r="BF400" s="16">
        <f>VLOOKUP(BF$4,'Tüpoloogia tabel'!$C$1:$T$51,MATCH($A400,'Tüpoloogia tabel'!$C$1:$T$1,0),FALSE)</f>
        <v>1.8</v>
      </c>
      <c r="BG400" s="16">
        <f>VLOOKUP(BG$4,'Tüpoloogia tabel'!$C$1:$T$51,MATCH($A400,'Tüpoloogia tabel'!$C$1:$T$1,0),FALSE)</f>
        <v>2.2000000000000002</v>
      </c>
      <c r="BH400" s="16">
        <f>VLOOKUP(BH$4,'Tüpoloogia tabel'!$C$1:$T$51,MATCH($A400,'Tüpoloogia tabel'!$C$1:$T$1,0),FALSE)</f>
        <v>1.46</v>
      </c>
      <c r="BI400" s="16">
        <f>VLOOKUP(BI$4,'Tüpoloogia tabel'!$C$1:$T$51,MATCH($A400,'Tüpoloogia tabel'!$C$1:$T$1,0),FALSE)</f>
        <v>1.5793333333333333</v>
      </c>
      <c r="BJ400" s="16">
        <f>VLOOKUP(BJ$4,'Tüpoloogia tabel'!$C$1:$T$51,MATCH($A400,'Tüpoloogia tabel'!$C$1:$T$1,0),FALSE)</f>
        <v>0.8</v>
      </c>
      <c r="BK400" s="16">
        <f>VLOOKUP(BK$4,'Tüpoloogia tabel'!$C$1:$T$51,MATCH($A400,'Tüpoloogia tabel'!$C$1:$T$1,0),FALSE)</f>
        <v>2.0649999999999999</v>
      </c>
      <c r="BL400" s="216">
        <f t="shared" si="536"/>
        <v>8856.5476082440655</v>
      </c>
      <c r="BM400" s="1">
        <v>4</v>
      </c>
      <c r="BN400" s="1">
        <v>0</v>
      </c>
      <c r="BO400" s="1">
        <f t="shared" ref="BO400:BO463" si="555">AH400*BM400</f>
        <v>38.400000000000006</v>
      </c>
      <c r="BP400" s="217">
        <f t="shared" ref="BP400:BP463" si="556">AJ400</f>
        <v>169.54285714285714</v>
      </c>
      <c r="BQ400" s="217">
        <f t="shared" ref="BQ400:BS400" si="557">BP400</f>
        <v>169.54285714285714</v>
      </c>
      <c r="BR400" s="217">
        <f t="shared" si="557"/>
        <v>169.54285714285714</v>
      </c>
      <c r="BS400" s="217">
        <f t="shared" si="557"/>
        <v>169.54285714285714</v>
      </c>
      <c r="BT400" s="217">
        <f t="shared" ref="BT400:BT463" si="558">BS400*(E400-1)</f>
        <v>339.08571428571429</v>
      </c>
      <c r="BU400" s="217">
        <f t="shared" ref="BU400:BU463" si="559">(D400+I400)*E400*AD400</f>
        <v>1176.8571428571429</v>
      </c>
      <c r="BV400" s="217">
        <f t="shared" ref="BV400:BV463" si="560">(V400/(BH400*BI400))*(BH400+BI400)</f>
        <v>1148.3957246750933</v>
      </c>
      <c r="BW400" s="217">
        <f t="shared" si="538"/>
        <v>672.87334722068204</v>
      </c>
      <c r="BX400" s="216">
        <f t="shared" ref="BX400:BX463" si="561">AZ400*SUM(Q400:V400)/(3600*IF(E400=1,35,IF(E400=2,24,IF(E400&lt;6,20,15))))</f>
        <v>0.58621410052910061</v>
      </c>
      <c r="BY400" s="216">
        <f t="shared" si="524"/>
        <v>706.97420523809535</v>
      </c>
      <c r="BZ400" s="216">
        <f t="shared" si="518"/>
        <v>10236.395160702843</v>
      </c>
      <c r="CA400" s="216">
        <f t="shared" si="510"/>
        <v>9563.5218134821607</v>
      </c>
      <c r="CB400" s="218">
        <f t="shared" ref="CB400:CB463" si="562">(BY400+BL400)/K400</f>
        <v>3.3582518987615675</v>
      </c>
    </row>
    <row r="401" spans="1:80" x14ac:dyDescent="0.25">
      <c r="A401" s="248" t="s">
        <v>484</v>
      </c>
      <c r="B401" s="231" t="s">
        <v>929</v>
      </c>
      <c r="C401" s="231" t="s">
        <v>464</v>
      </c>
      <c r="D401" s="249">
        <v>5</v>
      </c>
      <c r="E401" s="249">
        <v>4</v>
      </c>
      <c r="F401" s="250"/>
      <c r="G401" s="15">
        <f>(VLOOKUP(G$4,'Tüpoloogia tabel'!$C$1:$T$51,MATCH($A401,'Tüpoloogia tabel'!$C$1:$T$1,0),FALSE))*D401</f>
        <v>1347.1904761904761</v>
      </c>
      <c r="H401" s="15">
        <f>(VLOOKUP(H$4,'Tüpoloogia tabel'!$C$1:$T$51,MATCH($A401,'Tüpoloogia tabel'!$C$1:$T$1,0),FALSE))*D401*E401</f>
        <v>77.5</v>
      </c>
      <c r="I401" s="15">
        <f>(VLOOKUP(I$4,'Tüpoloogia tabel'!$C$1:$T$51,MATCH($A401,'Tüpoloogia tabel'!$C$1:$T$1,0),FALSE))*D401*E401</f>
        <v>156.78571428571428</v>
      </c>
      <c r="J401" s="15">
        <f>(VLOOKUP(J$4,'Tüpoloogia tabel'!$C$1:$T$51,MATCH($A401,'Tüpoloogia tabel'!$C$1:$T$1,0),FALSE))*D401*E401</f>
        <v>4563.0357142857147</v>
      </c>
      <c r="K401" s="15">
        <f>(VLOOKUP(K$4,'Tüpoloogia tabel'!$C$1:$T$51,MATCH($A401,'Tüpoloogia tabel'!$C$1:$T$1,0),FALSE))*D401*E401</f>
        <v>3797.0238095238096</v>
      </c>
      <c r="L401" s="244">
        <f>VLOOKUP(L$4,'Tüpoloogia tabel'!$C$1:$T$51,MATCH($A401,'Tüpoloogia tabel'!$C$1:$T$1,0),FALSE)</f>
        <v>100</v>
      </c>
      <c r="M401" s="228">
        <f>VLOOKUP(M$4,'Tüpoloogia tabel'!$C$1:$T$51,MATCH($A401,'Tüpoloogia tabel'!$C$1:$T$1,0),FALSE)</f>
        <v>50</v>
      </c>
      <c r="N401" s="228">
        <f>VLOOKUP(N$4,'Tüpoloogia tabel'!$C$1:$T$51,MATCH($A401,'Tüpoloogia tabel'!$C$1:$T$1,0),FALSE)</f>
        <v>100</v>
      </c>
      <c r="O401" s="245">
        <f>VLOOKUP(O$4,'Tüpoloogia tabel'!$C$1:$T$51,MATCH($A401,'Tüpoloogia tabel'!$C$1:$T$1,0),FALSE)</f>
        <v>0.19998653178308495</v>
      </c>
      <c r="P401" s="228">
        <f>VLOOKUP(P$4,'Tüpoloogia tabel'!$C$1:$T$51,MATCH($A401,'Tüpoloogia tabel'!$C$1:$T$1,0),FALSE)</f>
        <v>100</v>
      </c>
      <c r="Q401" s="335">
        <f t="shared" si="549"/>
        <v>7717.7142857142862</v>
      </c>
      <c r="R401" s="336">
        <f t="shared" si="508"/>
        <v>6154.475372421517</v>
      </c>
      <c r="S401" s="14">
        <f t="shared" si="550"/>
        <v>1347.1904761904761</v>
      </c>
      <c r="T401" s="336">
        <f t="shared" si="551"/>
        <v>1347.1904761904761</v>
      </c>
      <c r="U401" s="4">
        <f t="shared" si="552"/>
        <v>19.8</v>
      </c>
      <c r="V401" s="337">
        <f t="shared" si="553"/>
        <v>1543.4389132927688</v>
      </c>
      <c r="W401" s="338">
        <f t="shared" si="535"/>
        <v>4.2097663172556326</v>
      </c>
      <c r="X401" s="228">
        <f>VLOOKUP(X$4,'Tüpoloogia tabel'!$C$1:$T$51,MATCH($A401,'Tüpoloogia tabel'!$C$1:$T$1,0),FALSE)</f>
        <v>282.5</v>
      </c>
      <c r="Y401" s="228">
        <f>VLOOKUP(Y$4,'Tüpoloogia tabel'!$C$1:$T$51,MATCH($A401,'Tüpoloogia tabel'!$C$1:$T$1,0),FALSE)</f>
        <v>182.5</v>
      </c>
      <c r="Z401" s="229">
        <f>VLOOKUP(Z$4,'Tüpoloogia tabel'!$C$1:$T$51,MATCH($A401,'Tüpoloogia tabel'!$C$1:$T$1,0),FALSE)</f>
        <v>65.5</v>
      </c>
      <c r="AA401" s="235"/>
      <c r="AB401" s="235"/>
      <c r="AC401" s="15">
        <f>VLOOKUP(AC$4,'Tüpoloogia tabel'!$C$1:$T$51,MATCH($A401,'Tüpoloogia tabel'!$C$1:$T$1,0),FALSE)</f>
        <v>4.5125000000000002</v>
      </c>
      <c r="AD401" s="15">
        <f>VLOOKUP(AD$4,'Tüpoloogia tabel'!$C$1:$T$51,MATCH($A401,'Tüpoloogia tabel'!$C$1:$T$1,0),FALSE)</f>
        <v>3.2</v>
      </c>
      <c r="AE401" s="15">
        <f>VLOOKUP(AE$4,'Tüpoloogia tabel'!$C$1:$T$51,MATCH($A401,'Tüpoloogia tabel'!$C$1:$T$1,0),FALSE)</f>
        <v>2.2999999999999998</v>
      </c>
      <c r="AF401" s="15">
        <f>VLOOKUP(AF$4,'Tüpoloogia tabel'!$C$1:$T$51,MATCH($A401,'Tüpoloogia tabel'!$C$1:$T$1,0),FALSE)</f>
        <v>10.199999999999999</v>
      </c>
      <c r="AG401" s="15">
        <f>VLOOKUP(AG$4,'Tüpoloogia tabel'!$C$1:$T$51,MATCH($A401,'Tüpoloogia tabel'!$C$1:$T$1,0),FALSE)</f>
        <v>14.914285714285715</v>
      </c>
      <c r="AH401" s="15">
        <f>(VLOOKUP(AH$4,'Tüpoloogia tabel'!$C$1:$T$51,MATCH($A401,'Tüpoloogia tabel'!$C$1:$T$1,0),FALSE))*E401</f>
        <v>12.8</v>
      </c>
      <c r="AI401" s="15">
        <f>(VLOOKUP(AI$4,'Tüpoloogia tabel'!$C$1:$T$51,MATCH($A401,'Tüpoloogia tabel'!$C$1:$T$1,0),FALSE))*D401*E401</f>
        <v>17244.038095238095</v>
      </c>
      <c r="AJ401" s="15">
        <f t="shared" si="554"/>
        <v>169.54285714285714</v>
      </c>
      <c r="AK401" s="15">
        <f>VLOOKUP(AK$4,'Tüpoloogia tabel'!$C$1:$T$51,MATCH($A401,'Tüpoloogia tabel'!$C$1:$T$1,0),FALSE)</f>
        <v>1.49</v>
      </c>
      <c r="AL401" s="15">
        <f>VLOOKUP(AL$4,'Tüpoloogia tabel'!$C$1:$T$51,MATCH($A401,'Tüpoloogia tabel'!$C$1:$T$1,0),FALSE)</f>
        <v>1.1000000000000001</v>
      </c>
      <c r="AM401" s="15">
        <f>VLOOKUP(AM$4,'Tüpoloogia tabel'!$C$1:$T$51,MATCH($A401,'Tüpoloogia tabel'!$C$1:$T$1,0),FALSE)</f>
        <v>0.7</v>
      </c>
      <c r="AN401" s="15">
        <f>VLOOKUP(AN$4,'Tüpoloogia tabel'!$C$1:$T$51,MATCH($A401,'Tüpoloogia tabel'!$C$1:$T$1,0),FALSE)</f>
        <v>0.7</v>
      </c>
      <c r="AO401" s="15">
        <f>VLOOKUP(AO$4,'Tüpoloogia tabel'!$C$1:$T$51,MATCH($A401,'Tüpoloogia tabel'!$C$1:$T$1,0),FALSE)</f>
        <v>2.06</v>
      </c>
      <c r="AP401" s="15">
        <f>VLOOKUP(AP$4,'Tüpoloogia tabel'!$C$1:$T$51,MATCH($A401,'Tüpoloogia tabel'!$C$1:$T$1,0),FALSE)</f>
        <v>2</v>
      </c>
      <c r="AQ401" s="15">
        <f>VLOOKUP(AQ$4,'Tüpoloogia tabel'!$C$1:$T$51,MATCH($A401,'Tüpoloogia tabel'!$C$1:$T$1,0),FALSE)</f>
        <v>2.9</v>
      </c>
      <c r="AR401" s="232">
        <f>VLOOKUP(AR$4,'Tüpoloogia tabel'!$C$1:$T$51,MATCH($A396,'Tüpoloogia tabel'!$C$1:$T$1,0),FALSE)</f>
        <v>0.26</v>
      </c>
      <c r="AS401" s="16">
        <f>VLOOKUP(AS$4,'Tüpoloogia tabel'!$C$1:$T$51,MATCH($A401,'Tüpoloogia tabel'!$C$1:$T$1,0),FALSE)</f>
        <v>0.49000000000000005</v>
      </c>
      <c r="AT401" s="16">
        <f>VLOOKUP(AT$4,'Tüpoloogia tabel'!$C$1:$T$51,MATCH($A401,'Tüpoloogia tabel'!$C$1:$T$1,0),FALSE)</f>
        <v>0.40500000000000008</v>
      </c>
      <c r="AU401" s="16">
        <f>VLOOKUP(AU$4,'Tüpoloogia tabel'!$C$1:$T$51,MATCH($A401,'Tüpoloogia tabel'!$C$1:$T$1,0),FALSE)</f>
        <v>0.15</v>
      </c>
      <c r="AV401" s="273">
        <f>VLOOKUP(AV$4,'Tüpoloogia tabel'!$C$1:$T$51,MATCH($A401,'Tüpoloogia tabel'!$C$1:$T$1,0),FALSE)</f>
        <v>0.02</v>
      </c>
      <c r="AW401" s="16">
        <f>VLOOKUP(AW$4,'Tüpoloogia tabel'!$C$1:$T$51,MATCH($A401,'Tüpoloogia tabel'!$C$1:$T$1,0),FALSE)</f>
        <v>0.01</v>
      </c>
      <c r="AX401" s="16">
        <f>VLOOKUP(AX$4,'Tüpoloogia tabel'!$C$1:$T$51,MATCH($A401,'Tüpoloogia tabel'!$C$1:$T$1,0),FALSE)</f>
        <v>0</v>
      </c>
      <c r="AY401" s="16">
        <f>VLOOKUP(AY$4,'Tüpoloogia tabel'!$C$1:$T$51,MATCH($A401,'Tüpoloogia tabel'!$C$1:$T$1,0),FALSE)</f>
        <v>0.42</v>
      </c>
      <c r="AZ401" s="16">
        <f>VLOOKUP(AZ$4,'Tüpoloogia tabel'!$C$1:$T$51,MATCH($A401,'Tüpoloogia tabel'!$C$1:$T$1,0),FALSE)</f>
        <v>3.7</v>
      </c>
      <c r="BA401" s="232">
        <f>VLOOKUP(BA$4,'Tüpoloogia tabel'!$C$1:$T$51,MATCH($A401,'Tüpoloogia tabel'!$C$1:$T$1,0),FALSE)</f>
        <v>0.51</v>
      </c>
      <c r="BB401" s="232">
        <f>VLOOKUP(BB$4,'Tüpoloogia tabel'!$C$1:$T$51,MATCH($A401,'Tüpoloogia tabel'!$C$1:$T$1,0),FALSE)</f>
        <v>0.2</v>
      </c>
      <c r="BC401" s="232">
        <f>VLOOKUP(BC$4,'Tüpoloogia tabel'!$C$1:$T$51,MATCH($A401,'Tüpoloogia tabel'!$C$1:$T$1,0),FALSE)</f>
        <v>0.35</v>
      </c>
      <c r="BD401" s="232">
        <f>VLOOKUP(BD$4,'Tüpoloogia tabel'!$C$1:$T$51,MATCH($A401,'Tüpoloogia tabel'!$C$1:$T$1,0),FALSE)</f>
        <v>0.7</v>
      </c>
      <c r="BE401" s="232">
        <f>VLOOKUP(BE$4,'Tüpoloogia tabel'!$C$1:$T$51,MATCH($A401,'Tüpoloogia tabel'!$C$1:$T$1,0),FALSE)</f>
        <v>0.2</v>
      </c>
      <c r="BF401" s="16">
        <f>VLOOKUP(BF$4,'Tüpoloogia tabel'!$C$1:$T$51,MATCH($A401,'Tüpoloogia tabel'!$C$1:$T$1,0),FALSE)</f>
        <v>1.8</v>
      </c>
      <c r="BG401" s="16">
        <f>VLOOKUP(BG$4,'Tüpoloogia tabel'!$C$1:$T$51,MATCH($A401,'Tüpoloogia tabel'!$C$1:$T$1,0),FALSE)</f>
        <v>2.2000000000000002</v>
      </c>
      <c r="BH401" s="16">
        <f>VLOOKUP(BH$4,'Tüpoloogia tabel'!$C$1:$T$51,MATCH($A401,'Tüpoloogia tabel'!$C$1:$T$1,0),FALSE)</f>
        <v>1.46</v>
      </c>
      <c r="BI401" s="16">
        <f>VLOOKUP(BI$4,'Tüpoloogia tabel'!$C$1:$T$51,MATCH($A401,'Tüpoloogia tabel'!$C$1:$T$1,0),FALSE)</f>
        <v>1.5793333333333333</v>
      </c>
      <c r="BJ401" s="16">
        <f>VLOOKUP(BJ$4,'Tüpoloogia tabel'!$C$1:$T$51,MATCH($A401,'Tüpoloogia tabel'!$C$1:$T$1,0),FALSE)</f>
        <v>0.8</v>
      </c>
      <c r="BK401" s="16">
        <f>VLOOKUP(BK$4,'Tüpoloogia tabel'!$C$1:$T$51,MATCH($A401,'Tüpoloogia tabel'!$C$1:$T$1,0),FALSE)</f>
        <v>2.0649999999999999</v>
      </c>
      <c r="BL401" s="216">
        <f t="shared" si="536"/>
        <v>13810.960029793721</v>
      </c>
      <c r="BM401" s="1">
        <v>4</v>
      </c>
      <c r="BN401" s="1">
        <v>0</v>
      </c>
      <c r="BO401" s="1">
        <f t="shared" si="555"/>
        <v>51.2</v>
      </c>
      <c r="BP401" s="217">
        <f t="shared" si="556"/>
        <v>169.54285714285714</v>
      </c>
      <c r="BQ401" s="217">
        <f t="shared" ref="BQ401:BS401" si="563">BP401</f>
        <v>169.54285714285714</v>
      </c>
      <c r="BR401" s="217">
        <f t="shared" si="563"/>
        <v>169.54285714285714</v>
      </c>
      <c r="BS401" s="217">
        <f t="shared" si="563"/>
        <v>169.54285714285714</v>
      </c>
      <c r="BT401" s="217">
        <f t="shared" si="558"/>
        <v>508.62857142857143</v>
      </c>
      <c r="BU401" s="217">
        <f t="shared" si="559"/>
        <v>2070.8571428571427</v>
      </c>
      <c r="BV401" s="217">
        <f t="shared" si="560"/>
        <v>2034.4223635490769</v>
      </c>
      <c r="BW401" s="217">
        <f t="shared" si="538"/>
        <v>1050.0279641191837</v>
      </c>
      <c r="BX401" s="216">
        <f t="shared" si="561"/>
        <v>0.93167076719576714</v>
      </c>
      <c r="BY401" s="216">
        <f t="shared" si="524"/>
        <v>1123.5949452380951</v>
      </c>
      <c r="BZ401" s="216">
        <f t="shared" si="518"/>
        <v>15984.582939151</v>
      </c>
      <c r="CA401" s="216">
        <f t="shared" si="510"/>
        <v>14934.554975031817</v>
      </c>
      <c r="CB401" s="218">
        <f t="shared" si="562"/>
        <v>3.9332265806636544</v>
      </c>
    </row>
    <row r="402" spans="1:80" x14ac:dyDescent="0.25">
      <c r="A402" s="248" t="s">
        <v>484</v>
      </c>
      <c r="B402" s="231" t="s">
        <v>930</v>
      </c>
      <c r="C402" s="231" t="s">
        <v>464</v>
      </c>
      <c r="D402" s="249">
        <v>5</v>
      </c>
      <c r="E402" s="249">
        <v>5</v>
      </c>
      <c r="F402" s="250"/>
      <c r="G402" s="15">
        <f>(VLOOKUP(G$4,'Tüpoloogia tabel'!$C$1:$T$51,MATCH($A402,'Tüpoloogia tabel'!$C$1:$T$1,0),FALSE))*D402</f>
        <v>1347.1904761904761</v>
      </c>
      <c r="H402" s="15">
        <f>(VLOOKUP(H$4,'Tüpoloogia tabel'!$C$1:$T$51,MATCH($A402,'Tüpoloogia tabel'!$C$1:$T$1,0),FALSE))*D402*E402</f>
        <v>96.875</v>
      </c>
      <c r="I402" s="15">
        <f>(VLOOKUP(I$4,'Tüpoloogia tabel'!$C$1:$T$51,MATCH($A402,'Tüpoloogia tabel'!$C$1:$T$1,0),FALSE))*D402*E402</f>
        <v>195.98214285714283</v>
      </c>
      <c r="J402" s="15">
        <f>(VLOOKUP(J$4,'Tüpoloogia tabel'!$C$1:$T$51,MATCH($A402,'Tüpoloogia tabel'!$C$1:$T$1,0),FALSE))*D402*E402</f>
        <v>5703.7946428571431</v>
      </c>
      <c r="K402" s="15">
        <f>(VLOOKUP(K$4,'Tüpoloogia tabel'!$C$1:$T$51,MATCH($A402,'Tüpoloogia tabel'!$C$1:$T$1,0),FALSE))*D402*E402</f>
        <v>4746.2797619047624</v>
      </c>
      <c r="L402" s="244">
        <f>VLOOKUP(L$4,'Tüpoloogia tabel'!$C$1:$T$51,MATCH($A402,'Tüpoloogia tabel'!$C$1:$T$1,0),FALSE)</f>
        <v>100</v>
      </c>
      <c r="M402" s="228">
        <f>VLOOKUP(M$4,'Tüpoloogia tabel'!$C$1:$T$51,MATCH($A402,'Tüpoloogia tabel'!$C$1:$T$1,0),FALSE)</f>
        <v>50</v>
      </c>
      <c r="N402" s="228">
        <f>VLOOKUP(N$4,'Tüpoloogia tabel'!$C$1:$T$51,MATCH($A402,'Tüpoloogia tabel'!$C$1:$T$1,0),FALSE)</f>
        <v>100</v>
      </c>
      <c r="O402" s="245">
        <f>VLOOKUP(O$4,'Tüpoloogia tabel'!$C$1:$T$51,MATCH($A402,'Tüpoloogia tabel'!$C$1:$T$1,0),FALSE)</f>
        <v>0.19998653178308495</v>
      </c>
      <c r="P402" s="228">
        <f>VLOOKUP(P$4,'Tüpoloogia tabel'!$C$1:$T$51,MATCH($A402,'Tüpoloogia tabel'!$C$1:$T$1,0),FALSE)</f>
        <v>100</v>
      </c>
      <c r="Q402" s="335">
        <f t="shared" si="549"/>
        <v>12033.428571428571</v>
      </c>
      <c r="R402" s="336">
        <f t="shared" si="508"/>
        <v>9607.1049259690881</v>
      </c>
      <c r="S402" s="14">
        <f t="shared" si="550"/>
        <v>1347.1904761904761</v>
      </c>
      <c r="T402" s="336">
        <f t="shared" si="551"/>
        <v>1347.1904761904761</v>
      </c>
      <c r="U402" s="4">
        <f t="shared" si="552"/>
        <v>19.8</v>
      </c>
      <c r="V402" s="337">
        <f t="shared" si="553"/>
        <v>2406.5236454594824</v>
      </c>
      <c r="W402" s="338">
        <f t="shared" si="535"/>
        <v>4.9225323652149742</v>
      </c>
      <c r="X402" s="228">
        <f>VLOOKUP(X$4,'Tüpoloogia tabel'!$C$1:$T$51,MATCH($A402,'Tüpoloogia tabel'!$C$1:$T$1,0),FALSE)</f>
        <v>282.5</v>
      </c>
      <c r="Y402" s="228">
        <f>VLOOKUP(Y$4,'Tüpoloogia tabel'!$C$1:$T$51,MATCH($A402,'Tüpoloogia tabel'!$C$1:$T$1,0),FALSE)</f>
        <v>182.5</v>
      </c>
      <c r="Z402" s="229">
        <f>VLOOKUP(Z$4,'Tüpoloogia tabel'!$C$1:$T$51,MATCH($A402,'Tüpoloogia tabel'!$C$1:$T$1,0),FALSE)</f>
        <v>65.5</v>
      </c>
      <c r="AA402" s="235"/>
      <c r="AB402" s="235"/>
      <c r="AC402" s="15">
        <f>VLOOKUP(AC$4,'Tüpoloogia tabel'!$C$1:$T$51,MATCH($A402,'Tüpoloogia tabel'!$C$1:$T$1,0),FALSE)</f>
        <v>4.5125000000000002</v>
      </c>
      <c r="AD402" s="15">
        <f>VLOOKUP(AD$4,'Tüpoloogia tabel'!$C$1:$T$51,MATCH($A402,'Tüpoloogia tabel'!$C$1:$T$1,0),FALSE)</f>
        <v>3.2</v>
      </c>
      <c r="AE402" s="15">
        <f>VLOOKUP(AE$4,'Tüpoloogia tabel'!$C$1:$T$51,MATCH($A402,'Tüpoloogia tabel'!$C$1:$T$1,0),FALSE)</f>
        <v>2.2999999999999998</v>
      </c>
      <c r="AF402" s="15">
        <f>VLOOKUP(AF$4,'Tüpoloogia tabel'!$C$1:$T$51,MATCH($A402,'Tüpoloogia tabel'!$C$1:$T$1,0),FALSE)</f>
        <v>10.199999999999999</v>
      </c>
      <c r="AG402" s="15">
        <f>VLOOKUP(AG$4,'Tüpoloogia tabel'!$C$1:$T$51,MATCH($A402,'Tüpoloogia tabel'!$C$1:$T$1,0),FALSE)</f>
        <v>14.914285714285715</v>
      </c>
      <c r="AH402" s="15">
        <f>(VLOOKUP(AH$4,'Tüpoloogia tabel'!$C$1:$T$51,MATCH($A402,'Tüpoloogia tabel'!$C$1:$T$1,0),FALSE))*E402</f>
        <v>16</v>
      </c>
      <c r="AI402" s="15">
        <f>(VLOOKUP(AI$4,'Tüpoloogia tabel'!$C$1:$T$51,MATCH($A402,'Tüpoloogia tabel'!$C$1:$T$1,0),FALSE))*D402*E402</f>
        <v>21555.047619047618</v>
      </c>
      <c r="AJ402" s="15">
        <f t="shared" si="554"/>
        <v>169.54285714285714</v>
      </c>
      <c r="AK402" s="15">
        <f>VLOOKUP(AK$4,'Tüpoloogia tabel'!$C$1:$T$51,MATCH($A402,'Tüpoloogia tabel'!$C$1:$T$1,0),FALSE)</f>
        <v>1.49</v>
      </c>
      <c r="AL402" s="15">
        <f>VLOOKUP(AL$4,'Tüpoloogia tabel'!$C$1:$T$51,MATCH($A402,'Tüpoloogia tabel'!$C$1:$T$1,0),FALSE)</f>
        <v>1.1000000000000001</v>
      </c>
      <c r="AM402" s="15">
        <f>VLOOKUP(AM$4,'Tüpoloogia tabel'!$C$1:$T$51,MATCH($A402,'Tüpoloogia tabel'!$C$1:$T$1,0),FALSE)</f>
        <v>0.7</v>
      </c>
      <c r="AN402" s="15">
        <f>VLOOKUP(AN$4,'Tüpoloogia tabel'!$C$1:$T$51,MATCH($A402,'Tüpoloogia tabel'!$C$1:$T$1,0),FALSE)</f>
        <v>0.7</v>
      </c>
      <c r="AO402" s="15">
        <f>VLOOKUP(AO$4,'Tüpoloogia tabel'!$C$1:$T$51,MATCH($A402,'Tüpoloogia tabel'!$C$1:$T$1,0),FALSE)</f>
        <v>2.06</v>
      </c>
      <c r="AP402" s="15">
        <f>VLOOKUP(AP$4,'Tüpoloogia tabel'!$C$1:$T$51,MATCH($A402,'Tüpoloogia tabel'!$C$1:$T$1,0),FALSE)</f>
        <v>2</v>
      </c>
      <c r="AQ402" s="15">
        <f>VLOOKUP(AQ$4,'Tüpoloogia tabel'!$C$1:$T$51,MATCH($A402,'Tüpoloogia tabel'!$C$1:$T$1,0),FALSE)</f>
        <v>2.9</v>
      </c>
      <c r="AR402" s="232">
        <f>VLOOKUP(AR$4,'Tüpoloogia tabel'!$C$1:$T$51,MATCH($A397,'Tüpoloogia tabel'!$C$1:$T$1,0),FALSE)</f>
        <v>0.26</v>
      </c>
      <c r="AS402" s="16">
        <f>VLOOKUP(AS$4,'Tüpoloogia tabel'!$C$1:$T$51,MATCH($A402,'Tüpoloogia tabel'!$C$1:$T$1,0),FALSE)</f>
        <v>0.49000000000000005</v>
      </c>
      <c r="AT402" s="16">
        <f>VLOOKUP(AT$4,'Tüpoloogia tabel'!$C$1:$T$51,MATCH($A402,'Tüpoloogia tabel'!$C$1:$T$1,0),FALSE)</f>
        <v>0.40500000000000008</v>
      </c>
      <c r="AU402" s="16">
        <f>VLOOKUP(AU$4,'Tüpoloogia tabel'!$C$1:$T$51,MATCH($A402,'Tüpoloogia tabel'!$C$1:$T$1,0),FALSE)</f>
        <v>0.15</v>
      </c>
      <c r="AV402" s="273">
        <f>VLOOKUP(AV$4,'Tüpoloogia tabel'!$C$1:$T$51,MATCH($A402,'Tüpoloogia tabel'!$C$1:$T$1,0),FALSE)</f>
        <v>0.02</v>
      </c>
      <c r="AW402" s="16">
        <f>VLOOKUP(AW$4,'Tüpoloogia tabel'!$C$1:$T$51,MATCH($A402,'Tüpoloogia tabel'!$C$1:$T$1,0),FALSE)</f>
        <v>0.01</v>
      </c>
      <c r="AX402" s="16">
        <f>VLOOKUP(AX$4,'Tüpoloogia tabel'!$C$1:$T$51,MATCH($A402,'Tüpoloogia tabel'!$C$1:$T$1,0),FALSE)</f>
        <v>0</v>
      </c>
      <c r="AY402" s="16">
        <f>VLOOKUP(AY$4,'Tüpoloogia tabel'!$C$1:$T$51,MATCH($A402,'Tüpoloogia tabel'!$C$1:$T$1,0),FALSE)</f>
        <v>0.42</v>
      </c>
      <c r="AZ402" s="16">
        <f>VLOOKUP(AZ$4,'Tüpoloogia tabel'!$C$1:$T$51,MATCH($A402,'Tüpoloogia tabel'!$C$1:$T$1,0),FALSE)</f>
        <v>3.7</v>
      </c>
      <c r="BA402" s="232">
        <f>VLOOKUP(BA$4,'Tüpoloogia tabel'!$C$1:$T$51,MATCH($A402,'Tüpoloogia tabel'!$C$1:$T$1,0),FALSE)</f>
        <v>0.51</v>
      </c>
      <c r="BB402" s="232">
        <f>VLOOKUP(BB$4,'Tüpoloogia tabel'!$C$1:$T$51,MATCH($A402,'Tüpoloogia tabel'!$C$1:$T$1,0),FALSE)</f>
        <v>0.2</v>
      </c>
      <c r="BC402" s="232">
        <f>VLOOKUP(BC$4,'Tüpoloogia tabel'!$C$1:$T$51,MATCH($A402,'Tüpoloogia tabel'!$C$1:$T$1,0),FALSE)</f>
        <v>0.35</v>
      </c>
      <c r="BD402" s="232">
        <f>VLOOKUP(BD$4,'Tüpoloogia tabel'!$C$1:$T$51,MATCH($A402,'Tüpoloogia tabel'!$C$1:$T$1,0),FALSE)</f>
        <v>0.7</v>
      </c>
      <c r="BE402" s="232">
        <f>VLOOKUP(BE$4,'Tüpoloogia tabel'!$C$1:$T$51,MATCH($A402,'Tüpoloogia tabel'!$C$1:$T$1,0),FALSE)</f>
        <v>0.2</v>
      </c>
      <c r="BF402" s="16">
        <f>VLOOKUP(BF$4,'Tüpoloogia tabel'!$C$1:$T$51,MATCH($A402,'Tüpoloogia tabel'!$C$1:$T$1,0),FALSE)</f>
        <v>1.8</v>
      </c>
      <c r="BG402" s="16">
        <f>VLOOKUP(BG$4,'Tüpoloogia tabel'!$C$1:$T$51,MATCH($A402,'Tüpoloogia tabel'!$C$1:$T$1,0),FALSE)</f>
        <v>2.2000000000000002</v>
      </c>
      <c r="BH402" s="16">
        <f>VLOOKUP(BH$4,'Tüpoloogia tabel'!$C$1:$T$51,MATCH($A402,'Tüpoloogia tabel'!$C$1:$T$1,0),FALSE)</f>
        <v>1.46</v>
      </c>
      <c r="BI402" s="16">
        <f>VLOOKUP(BI$4,'Tüpoloogia tabel'!$C$1:$T$51,MATCH($A402,'Tüpoloogia tabel'!$C$1:$T$1,0),FALSE)</f>
        <v>1.5793333333333333</v>
      </c>
      <c r="BJ402" s="16">
        <f>VLOOKUP(BJ$4,'Tüpoloogia tabel'!$C$1:$T$51,MATCH($A402,'Tüpoloogia tabel'!$C$1:$T$1,0),FALSE)</f>
        <v>0.8</v>
      </c>
      <c r="BK402" s="16">
        <f>VLOOKUP(BK$4,'Tüpoloogia tabel'!$C$1:$T$51,MATCH($A402,'Tüpoloogia tabel'!$C$1:$T$1,0),FALSE)</f>
        <v>2.0649999999999999</v>
      </c>
      <c r="BL402" s="216">
        <f t="shared" si="536"/>
        <v>20172.327536934667</v>
      </c>
      <c r="BM402" s="1">
        <v>4</v>
      </c>
      <c r="BN402" s="1">
        <v>0</v>
      </c>
      <c r="BO402" s="1">
        <f t="shared" si="555"/>
        <v>64</v>
      </c>
      <c r="BP402" s="217">
        <f t="shared" si="556"/>
        <v>169.54285714285714</v>
      </c>
      <c r="BQ402" s="217">
        <f t="shared" ref="BQ402:BS402" si="564">BP402</f>
        <v>169.54285714285714</v>
      </c>
      <c r="BR402" s="217">
        <f t="shared" si="564"/>
        <v>169.54285714285714</v>
      </c>
      <c r="BS402" s="217">
        <f t="shared" si="564"/>
        <v>169.54285714285714</v>
      </c>
      <c r="BT402" s="217">
        <f t="shared" si="558"/>
        <v>678.17142857142858</v>
      </c>
      <c r="BU402" s="217">
        <f t="shared" si="559"/>
        <v>3215.7142857142858</v>
      </c>
      <c r="BV402" s="217">
        <f t="shared" si="560"/>
        <v>3172.0630344142032</v>
      </c>
      <c r="BW402" s="217">
        <f t="shared" si="538"/>
        <v>1532.8604744539653</v>
      </c>
      <c r="BX402" s="216">
        <f t="shared" si="561"/>
        <v>1.3752302910052909</v>
      </c>
      <c r="BY402" s="216">
        <f t="shared" si="524"/>
        <v>1658.5277309523808</v>
      </c>
      <c r="BZ402" s="216">
        <f t="shared" si="518"/>
        <v>23363.715742341014</v>
      </c>
      <c r="CA402" s="216">
        <f t="shared" si="510"/>
        <v>21830.855267887047</v>
      </c>
      <c r="CB402" s="218">
        <f t="shared" si="562"/>
        <v>4.5995719517228704</v>
      </c>
    </row>
    <row r="403" spans="1:80" x14ac:dyDescent="0.25">
      <c r="A403" s="248" t="s">
        <v>484</v>
      </c>
      <c r="B403" s="231" t="s">
        <v>931</v>
      </c>
      <c r="C403" s="231" t="s">
        <v>464</v>
      </c>
      <c r="D403" s="249">
        <v>6</v>
      </c>
      <c r="E403" s="249">
        <v>1</v>
      </c>
      <c r="F403" s="250"/>
      <c r="G403" s="15">
        <f>(VLOOKUP(G$4,'Tüpoloogia tabel'!$C$1:$T$51,MATCH($A403,'Tüpoloogia tabel'!$C$1:$T$1,0),FALSE))*D403</f>
        <v>1616.6285714285714</v>
      </c>
      <c r="H403" s="15">
        <f>(VLOOKUP(H$4,'Tüpoloogia tabel'!$C$1:$T$51,MATCH($A403,'Tüpoloogia tabel'!$C$1:$T$1,0),FALSE))*D403*E403</f>
        <v>23.25</v>
      </c>
      <c r="I403" s="15">
        <f>(VLOOKUP(I$4,'Tüpoloogia tabel'!$C$1:$T$51,MATCH($A403,'Tüpoloogia tabel'!$C$1:$T$1,0),FALSE))*D403*E403</f>
        <v>47.035714285714278</v>
      </c>
      <c r="J403" s="15">
        <f>(VLOOKUP(J$4,'Tüpoloogia tabel'!$C$1:$T$51,MATCH($A403,'Tüpoloogia tabel'!$C$1:$T$1,0),FALSE))*D403*E403</f>
        <v>1368.9107142857142</v>
      </c>
      <c r="K403" s="15">
        <f>(VLOOKUP(K$4,'Tüpoloogia tabel'!$C$1:$T$51,MATCH($A403,'Tüpoloogia tabel'!$C$1:$T$1,0),FALSE))*D403*E403</f>
        <v>1139.1071428571429</v>
      </c>
      <c r="L403" s="244">
        <f>VLOOKUP(L$4,'Tüpoloogia tabel'!$C$1:$T$51,MATCH($A403,'Tüpoloogia tabel'!$C$1:$T$1,0),FALSE)</f>
        <v>100</v>
      </c>
      <c r="M403" s="228">
        <f>VLOOKUP(M$4,'Tüpoloogia tabel'!$C$1:$T$51,MATCH($A403,'Tüpoloogia tabel'!$C$1:$T$1,0),FALSE)</f>
        <v>50</v>
      </c>
      <c r="N403" s="228">
        <f>VLOOKUP(N$4,'Tüpoloogia tabel'!$C$1:$T$51,MATCH($A403,'Tüpoloogia tabel'!$C$1:$T$1,0),FALSE)</f>
        <v>100</v>
      </c>
      <c r="O403" s="245">
        <f>VLOOKUP(O$4,'Tüpoloogia tabel'!$C$1:$T$51,MATCH($A403,'Tüpoloogia tabel'!$C$1:$T$1,0),FALSE)</f>
        <v>0.19998653178308495</v>
      </c>
      <c r="P403" s="228">
        <f>VLOOKUP(P$4,'Tüpoloogia tabel'!$C$1:$T$51,MATCH($A403,'Tüpoloogia tabel'!$C$1:$T$1,0),FALSE)</f>
        <v>100</v>
      </c>
      <c r="Q403" s="335">
        <f t="shared" si="549"/>
        <v>593.10857142857151</v>
      </c>
      <c r="R403" s="336">
        <f t="shared" si="508"/>
        <v>450.73484525775137</v>
      </c>
      <c r="S403" s="14">
        <f t="shared" si="550"/>
        <v>1616.6285714285714</v>
      </c>
      <c r="T403" s="336">
        <f t="shared" si="551"/>
        <v>1616.6285714285714</v>
      </c>
      <c r="U403" s="4">
        <f t="shared" si="552"/>
        <v>23.760000000000005</v>
      </c>
      <c r="V403" s="337">
        <f t="shared" si="553"/>
        <v>118.61372617082013</v>
      </c>
      <c r="W403" s="338">
        <f t="shared" si="535"/>
        <v>3.7135581966209044</v>
      </c>
      <c r="X403" s="228">
        <f>VLOOKUP(X$4,'Tüpoloogia tabel'!$C$1:$T$51,MATCH($A403,'Tüpoloogia tabel'!$C$1:$T$1,0),FALSE)</f>
        <v>282.5</v>
      </c>
      <c r="Y403" s="228">
        <f>VLOOKUP(Y$4,'Tüpoloogia tabel'!$C$1:$T$51,MATCH($A403,'Tüpoloogia tabel'!$C$1:$T$1,0),FALSE)</f>
        <v>182.5</v>
      </c>
      <c r="Z403" s="229">
        <f>VLOOKUP(Z$4,'Tüpoloogia tabel'!$C$1:$T$51,MATCH($A403,'Tüpoloogia tabel'!$C$1:$T$1,0),FALSE)</f>
        <v>65.5</v>
      </c>
      <c r="AA403" s="235"/>
      <c r="AB403" s="235"/>
      <c r="AC403" s="15">
        <f>VLOOKUP(AC$4,'Tüpoloogia tabel'!$C$1:$T$51,MATCH($A403,'Tüpoloogia tabel'!$C$1:$T$1,0),FALSE)</f>
        <v>4.5125000000000002</v>
      </c>
      <c r="AD403" s="15">
        <f>VLOOKUP(AD$4,'Tüpoloogia tabel'!$C$1:$T$51,MATCH($A403,'Tüpoloogia tabel'!$C$1:$T$1,0),FALSE)</f>
        <v>3.2</v>
      </c>
      <c r="AE403" s="15">
        <f>VLOOKUP(AE$4,'Tüpoloogia tabel'!$C$1:$T$51,MATCH($A403,'Tüpoloogia tabel'!$C$1:$T$1,0),FALSE)</f>
        <v>2.2999999999999998</v>
      </c>
      <c r="AF403" s="15">
        <f>VLOOKUP(AF$4,'Tüpoloogia tabel'!$C$1:$T$51,MATCH($A403,'Tüpoloogia tabel'!$C$1:$T$1,0),FALSE)</f>
        <v>10.199999999999999</v>
      </c>
      <c r="AG403" s="15">
        <f>VLOOKUP(AG$4,'Tüpoloogia tabel'!$C$1:$T$51,MATCH($A403,'Tüpoloogia tabel'!$C$1:$T$1,0),FALSE)</f>
        <v>14.914285714285715</v>
      </c>
      <c r="AH403" s="15">
        <f>(VLOOKUP(AH$4,'Tüpoloogia tabel'!$C$1:$T$51,MATCH($A403,'Tüpoloogia tabel'!$C$1:$T$1,0),FALSE))*E403</f>
        <v>3.2</v>
      </c>
      <c r="AI403" s="15">
        <f>(VLOOKUP(AI$4,'Tüpoloogia tabel'!$C$1:$T$51,MATCH($A403,'Tüpoloogia tabel'!$C$1:$T$1,0),FALSE))*D403*E403</f>
        <v>5173.2114285714288</v>
      </c>
      <c r="AJ403" s="15">
        <f t="shared" si="554"/>
        <v>199.37142857142859</v>
      </c>
      <c r="AK403" s="15">
        <f>VLOOKUP(AK$4,'Tüpoloogia tabel'!$C$1:$T$51,MATCH($A403,'Tüpoloogia tabel'!$C$1:$T$1,0),FALSE)</f>
        <v>1.49</v>
      </c>
      <c r="AL403" s="15">
        <f>VLOOKUP(AL$4,'Tüpoloogia tabel'!$C$1:$T$51,MATCH($A403,'Tüpoloogia tabel'!$C$1:$T$1,0),FALSE)</f>
        <v>1.1000000000000001</v>
      </c>
      <c r="AM403" s="15">
        <f>VLOOKUP(AM$4,'Tüpoloogia tabel'!$C$1:$T$51,MATCH($A403,'Tüpoloogia tabel'!$C$1:$T$1,0),FALSE)</f>
        <v>0.7</v>
      </c>
      <c r="AN403" s="15">
        <f>VLOOKUP(AN$4,'Tüpoloogia tabel'!$C$1:$T$51,MATCH($A403,'Tüpoloogia tabel'!$C$1:$T$1,0),FALSE)</f>
        <v>0.7</v>
      </c>
      <c r="AO403" s="15">
        <f>VLOOKUP(AO$4,'Tüpoloogia tabel'!$C$1:$T$51,MATCH($A403,'Tüpoloogia tabel'!$C$1:$T$1,0),FALSE)</f>
        <v>2.06</v>
      </c>
      <c r="AP403" s="15">
        <f>VLOOKUP(AP$4,'Tüpoloogia tabel'!$C$1:$T$51,MATCH($A403,'Tüpoloogia tabel'!$C$1:$T$1,0),FALSE)</f>
        <v>2</v>
      </c>
      <c r="AQ403" s="15">
        <f>VLOOKUP(AQ$4,'Tüpoloogia tabel'!$C$1:$T$51,MATCH($A403,'Tüpoloogia tabel'!$C$1:$T$1,0),FALSE)</f>
        <v>2.9</v>
      </c>
      <c r="AR403" s="232">
        <f>VLOOKUP(AR$4,'Tüpoloogia tabel'!$C$1:$T$51,MATCH($A398,'Tüpoloogia tabel'!$C$1:$T$1,0),FALSE)</f>
        <v>0.26</v>
      </c>
      <c r="AS403" s="16">
        <f>VLOOKUP(AS$4,'Tüpoloogia tabel'!$C$1:$T$51,MATCH($A403,'Tüpoloogia tabel'!$C$1:$T$1,0),FALSE)</f>
        <v>0.49000000000000005</v>
      </c>
      <c r="AT403" s="16">
        <f>VLOOKUP(AT$4,'Tüpoloogia tabel'!$C$1:$T$51,MATCH($A403,'Tüpoloogia tabel'!$C$1:$T$1,0),FALSE)</f>
        <v>0.40500000000000008</v>
      </c>
      <c r="AU403" s="16">
        <f>VLOOKUP(AU$4,'Tüpoloogia tabel'!$C$1:$T$51,MATCH($A403,'Tüpoloogia tabel'!$C$1:$T$1,0),FALSE)</f>
        <v>0.15</v>
      </c>
      <c r="AV403" s="273">
        <f>VLOOKUP(AV$4,'Tüpoloogia tabel'!$C$1:$T$51,MATCH($A403,'Tüpoloogia tabel'!$C$1:$T$1,0),FALSE)</f>
        <v>0.02</v>
      </c>
      <c r="AW403" s="16">
        <f>VLOOKUP(AW$4,'Tüpoloogia tabel'!$C$1:$T$51,MATCH($A403,'Tüpoloogia tabel'!$C$1:$T$1,0),FALSE)</f>
        <v>0.01</v>
      </c>
      <c r="AX403" s="16">
        <f>VLOOKUP(AX$4,'Tüpoloogia tabel'!$C$1:$T$51,MATCH($A403,'Tüpoloogia tabel'!$C$1:$T$1,0),FALSE)</f>
        <v>0</v>
      </c>
      <c r="AY403" s="16">
        <f>VLOOKUP(AY$4,'Tüpoloogia tabel'!$C$1:$T$51,MATCH($A403,'Tüpoloogia tabel'!$C$1:$T$1,0),FALSE)</f>
        <v>0.42</v>
      </c>
      <c r="AZ403" s="16">
        <f>VLOOKUP(AZ$4,'Tüpoloogia tabel'!$C$1:$T$51,MATCH($A403,'Tüpoloogia tabel'!$C$1:$T$1,0),FALSE)</f>
        <v>3.7</v>
      </c>
      <c r="BA403" s="232">
        <f>VLOOKUP(BA$4,'Tüpoloogia tabel'!$C$1:$T$51,MATCH($A403,'Tüpoloogia tabel'!$C$1:$T$1,0),FALSE)</f>
        <v>0.51</v>
      </c>
      <c r="BB403" s="232">
        <f>VLOOKUP(BB$4,'Tüpoloogia tabel'!$C$1:$T$51,MATCH($A403,'Tüpoloogia tabel'!$C$1:$T$1,0),FALSE)</f>
        <v>0.2</v>
      </c>
      <c r="BC403" s="232">
        <f>VLOOKUP(BC$4,'Tüpoloogia tabel'!$C$1:$T$51,MATCH($A403,'Tüpoloogia tabel'!$C$1:$T$1,0),FALSE)</f>
        <v>0.35</v>
      </c>
      <c r="BD403" s="232">
        <f>VLOOKUP(BD$4,'Tüpoloogia tabel'!$C$1:$T$51,MATCH($A403,'Tüpoloogia tabel'!$C$1:$T$1,0),FALSE)</f>
        <v>0.7</v>
      </c>
      <c r="BE403" s="232">
        <f>VLOOKUP(BE$4,'Tüpoloogia tabel'!$C$1:$T$51,MATCH($A403,'Tüpoloogia tabel'!$C$1:$T$1,0),FALSE)</f>
        <v>0.2</v>
      </c>
      <c r="BF403" s="16">
        <f>VLOOKUP(BF$4,'Tüpoloogia tabel'!$C$1:$T$51,MATCH($A403,'Tüpoloogia tabel'!$C$1:$T$1,0),FALSE)</f>
        <v>1.8</v>
      </c>
      <c r="BG403" s="16">
        <f>VLOOKUP(BG$4,'Tüpoloogia tabel'!$C$1:$T$51,MATCH($A403,'Tüpoloogia tabel'!$C$1:$T$1,0),FALSE)</f>
        <v>2.2000000000000002</v>
      </c>
      <c r="BH403" s="16">
        <f>VLOOKUP(BH$4,'Tüpoloogia tabel'!$C$1:$T$51,MATCH($A403,'Tüpoloogia tabel'!$C$1:$T$1,0),FALSE)</f>
        <v>1.46</v>
      </c>
      <c r="BI403" s="16">
        <f>VLOOKUP(BI$4,'Tüpoloogia tabel'!$C$1:$T$51,MATCH($A403,'Tüpoloogia tabel'!$C$1:$T$1,0),FALSE)</f>
        <v>1.5793333333333333</v>
      </c>
      <c r="BJ403" s="16">
        <f>VLOOKUP(BJ$4,'Tüpoloogia tabel'!$C$1:$T$51,MATCH($A403,'Tüpoloogia tabel'!$C$1:$T$1,0),FALSE)</f>
        <v>0.8</v>
      </c>
      <c r="BK403" s="16">
        <f>VLOOKUP(BK$4,'Tüpoloogia tabel'!$C$1:$T$51,MATCH($A403,'Tüpoloogia tabel'!$C$1:$T$1,0),FALSE)</f>
        <v>2.0649999999999999</v>
      </c>
      <c r="BL403" s="216">
        <f t="shared" si="536"/>
        <v>3796.2917019063343</v>
      </c>
      <c r="BM403" s="1">
        <v>4</v>
      </c>
      <c r="BN403" s="1">
        <v>0</v>
      </c>
      <c r="BO403" s="1">
        <f t="shared" si="555"/>
        <v>12.8</v>
      </c>
      <c r="BP403" s="217">
        <f t="shared" si="556"/>
        <v>199.37142857142859</v>
      </c>
      <c r="BQ403" s="217">
        <f t="shared" ref="BQ403:BS403" si="565">BP403</f>
        <v>199.37142857142859</v>
      </c>
      <c r="BR403" s="217">
        <f t="shared" si="565"/>
        <v>199.37142857142859</v>
      </c>
      <c r="BS403" s="217">
        <f t="shared" si="565"/>
        <v>199.37142857142859</v>
      </c>
      <c r="BT403" s="217">
        <f t="shared" si="558"/>
        <v>0</v>
      </c>
      <c r="BU403" s="217">
        <f t="shared" si="559"/>
        <v>169.71428571428569</v>
      </c>
      <c r="BV403" s="217">
        <f t="shared" si="560"/>
        <v>156.34594609966896</v>
      </c>
      <c r="BW403" s="217">
        <f t="shared" si="538"/>
        <v>277.33644021900386</v>
      </c>
      <c r="BX403" s="216">
        <f t="shared" si="561"/>
        <v>0.12977821315192745</v>
      </c>
      <c r="BY403" s="216">
        <f t="shared" si="524"/>
        <v>156.51252506122449</v>
      </c>
      <c r="BZ403" s="216">
        <f t="shared" si="518"/>
        <v>4230.1406671865625</v>
      </c>
      <c r="CA403" s="216">
        <f t="shared" si="510"/>
        <v>3952.8042269675589</v>
      </c>
      <c r="CB403" s="218">
        <f t="shared" si="562"/>
        <v>3.4700899311833093</v>
      </c>
    </row>
    <row r="404" spans="1:80" x14ac:dyDescent="0.25">
      <c r="A404" s="248" t="s">
        <v>484</v>
      </c>
      <c r="B404" s="231" t="s">
        <v>932</v>
      </c>
      <c r="C404" s="231" t="s">
        <v>464</v>
      </c>
      <c r="D404" s="249">
        <v>6</v>
      </c>
      <c r="E404" s="249">
        <v>2</v>
      </c>
      <c r="F404" s="250"/>
      <c r="G404" s="15">
        <f>(VLOOKUP(G$4,'Tüpoloogia tabel'!$C$1:$T$51,MATCH($A404,'Tüpoloogia tabel'!$C$1:$T$1,0),FALSE))*D404</f>
        <v>1616.6285714285714</v>
      </c>
      <c r="H404" s="15">
        <f>(VLOOKUP(H$4,'Tüpoloogia tabel'!$C$1:$T$51,MATCH($A404,'Tüpoloogia tabel'!$C$1:$T$1,0),FALSE))*D404*E404</f>
        <v>46.5</v>
      </c>
      <c r="I404" s="15">
        <f>(VLOOKUP(I$4,'Tüpoloogia tabel'!$C$1:$T$51,MATCH($A404,'Tüpoloogia tabel'!$C$1:$T$1,0),FALSE))*D404*E404</f>
        <v>94.071428571428555</v>
      </c>
      <c r="J404" s="15">
        <f>(VLOOKUP(J$4,'Tüpoloogia tabel'!$C$1:$T$51,MATCH($A404,'Tüpoloogia tabel'!$C$1:$T$1,0),FALSE))*D404*E404</f>
        <v>2737.8214285714284</v>
      </c>
      <c r="K404" s="15">
        <f>(VLOOKUP(K$4,'Tüpoloogia tabel'!$C$1:$T$51,MATCH($A404,'Tüpoloogia tabel'!$C$1:$T$1,0),FALSE))*D404*E404</f>
        <v>2278.2142857142858</v>
      </c>
      <c r="L404" s="244">
        <f>VLOOKUP(L$4,'Tüpoloogia tabel'!$C$1:$T$51,MATCH($A404,'Tüpoloogia tabel'!$C$1:$T$1,0),FALSE)</f>
        <v>100</v>
      </c>
      <c r="M404" s="228">
        <f>VLOOKUP(M$4,'Tüpoloogia tabel'!$C$1:$T$51,MATCH($A404,'Tüpoloogia tabel'!$C$1:$T$1,0),FALSE)</f>
        <v>50</v>
      </c>
      <c r="N404" s="228">
        <f>VLOOKUP(N$4,'Tüpoloogia tabel'!$C$1:$T$51,MATCH($A404,'Tüpoloogia tabel'!$C$1:$T$1,0),FALSE)</f>
        <v>100</v>
      </c>
      <c r="O404" s="245">
        <f>VLOOKUP(O$4,'Tüpoloogia tabel'!$C$1:$T$51,MATCH($A404,'Tüpoloogia tabel'!$C$1:$T$1,0),FALSE)</f>
        <v>0.19998653178308495</v>
      </c>
      <c r="P404" s="228">
        <f>VLOOKUP(P$4,'Tüpoloogia tabel'!$C$1:$T$51,MATCH($A404,'Tüpoloogia tabel'!$C$1:$T$1,0),FALSE)</f>
        <v>100</v>
      </c>
      <c r="Q404" s="335">
        <f t="shared" si="549"/>
        <v>2331.6342857142863</v>
      </c>
      <c r="R404" s="336">
        <f t="shared" si="508"/>
        <v>1841.5788315277555</v>
      </c>
      <c r="S404" s="14">
        <f t="shared" si="550"/>
        <v>1616.6285714285714</v>
      </c>
      <c r="T404" s="336">
        <f t="shared" si="551"/>
        <v>1616.6285714285714</v>
      </c>
      <c r="U404" s="4">
        <f t="shared" si="552"/>
        <v>23.760000000000005</v>
      </c>
      <c r="V404" s="337">
        <f t="shared" si="553"/>
        <v>466.29545418653072</v>
      </c>
      <c r="W404" s="338">
        <f t="shared" si="535"/>
        <v>3.1787352481738842</v>
      </c>
      <c r="X404" s="228">
        <f>VLOOKUP(X$4,'Tüpoloogia tabel'!$C$1:$T$51,MATCH($A404,'Tüpoloogia tabel'!$C$1:$T$1,0),FALSE)</f>
        <v>282.5</v>
      </c>
      <c r="Y404" s="228">
        <f>VLOOKUP(Y$4,'Tüpoloogia tabel'!$C$1:$T$51,MATCH($A404,'Tüpoloogia tabel'!$C$1:$T$1,0),FALSE)</f>
        <v>182.5</v>
      </c>
      <c r="Z404" s="229">
        <f>VLOOKUP(Z$4,'Tüpoloogia tabel'!$C$1:$T$51,MATCH($A404,'Tüpoloogia tabel'!$C$1:$T$1,0),FALSE)</f>
        <v>65.5</v>
      </c>
      <c r="AA404" s="235"/>
      <c r="AB404" s="235"/>
      <c r="AC404" s="15">
        <f>VLOOKUP(AC$4,'Tüpoloogia tabel'!$C$1:$T$51,MATCH($A404,'Tüpoloogia tabel'!$C$1:$T$1,0),FALSE)</f>
        <v>4.5125000000000002</v>
      </c>
      <c r="AD404" s="15">
        <f>VLOOKUP(AD$4,'Tüpoloogia tabel'!$C$1:$T$51,MATCH($A404,'Tüpoloogia tabel'!$C$1:$T$1,0),FALSE)</f>
        <v>3.2</v>
      </c>
      <c r="AE404" s="15">
        <f>VLOOKUP(AE$4,'Tüpoloogia tabel'!$C$1:$T$51,MATCH($A404,'Tüpoloogia tabel'!$C$1:$T$1,0),FALSE)</f>
        <v>2.2999999999999998</v>
      </c>
      <c r="AF404" s="15">
        <f>VLOOKUP(AF$4,'Tüpoloogia tabel'!$C$1:$T$51,MATCH($A404,'Tüpoloogia tabel'!$C$1:$T$1,0),FALSE)</f>
        <v>10.199999999999999</v>
      </c>
      <c r="AG404" s="15">
        <f>VLOOKUP(AG$4,'Tüpoloogia tabel'!$C$1:$T$51,MATCH($A404,'Tüpoloogia tabel'!$C$1:$T$1,0),FALSE)</f>
        <v>14.914285714285715</v>
      </c>
      <c r="AH404" s="15">
        <f>(VLOOKUP(AH$4,'Tüpoloogia tabel'!$C$1:$T$51,MATCH($A404,'Tüpoloogia tabel'!$C$1:$T$1,0),FALSE))*E404</f>
        <v>6.4</v>
      </c>
      <c r="AI404" s="15">
        <f>(VLOOKUP(AI$4,'Tüpoloogia tabel'!$C$1:$T$51,MATCH($A404,'Tüpoloogia tabel'!$C$1:$T$1,0),FALSE))*D404*E404</f>
        <v>10346.422857142858</v>
      </c>
      <c r="AJ404" s="15">
        <f t="shared" si="554"/>
        <v>199.37142857142859</v>
      </c>
      <c r="AK404" s="15">
        <f>VLOOKUP(AK$4,'Tüpoloogia tabel'!$C$1:$T$51,MATCH($A404,'Tüpoloogia tabel'!$C$1:$T$1,0),FALSE)</f>
        <v>1.49</v>
      </c>
      <c r="AL404" s="15">
        <f>VLOOKUP(AL$4,'Tüpoloogia tabel'!$C$1:$T$51,MATCH($A404,'Tüpoloogia tabel'!$C$1:$T$1,0),FALSE)</f>
        <v>1.1000000000000001</v>
      </c>
      <c r="AM404" s="15">
        <f>VLOOKUP(AM$4,'Tüpoloogia tabel'!$C$1:$T$51,MATCH($A404,'Tüpoloogia tabel'!$C$1:$T$1,0),FALSE)</f>
        <v>0.7</v>
      </c>
      <c r="AN404" s="15">
        <f>VLOOKUP(AN$4,'Tüpoloogia tabel'!$C$1:$T$51,MATCH($A404,'Tüpoloogia tabel'!$C$1:$T$1,0),FALSE)</f>
        <v>0.7</v>
      </c>
      <c r="AO404" s="15">
        <f>VLOOKUP(AO$4,'Tüpoloogia tabel'!$C$1:$T$51,MATCH($A404,'Tüpoloogia tabel'!$C$1:$T$1,0),FALSE)</f>
        <v>2.06</v>
      </c>
      <c r="AP404" s="15">
        <f>VLOOKUP(AP$4,'Tüpoloogia tabel'!$C$1:$T$51,MATCH($A404,'Tüpoloogia tabel'!$C$1:$T$1,0),FALSE)</f>
        <v>2</v>
      </c>
      <c r="AQ404" s="15">
        <f>VLOOKUP(AQ$4,'Tüpoloogia tabel'!$C$1:$T$51,MATCH($A404,'Tüpoloogia tabel'!$C$1:$T$1,0),FALSE)</f>
        <v>2.9</v>
      </c>
      <c r="AR404" s="232">
        <f>VLOOKUP(AR$4,'Tüpoloogia tabel'!$C$1:$T$51,MATCH($A399,'Tüpoloogia tabel'!$C$1:$T$1,0),FALSE)</f>
        <v>0.26</v>
      </c>
      <c r="AS404" s="16">
        <f>VLOOKUP(AS$4,'Tüpoloogia tabel'!$C$1:$T$51,MATCH($A404,'Tüpoloogia tabel'!$C$1:$T$1,0),FALSE)</f>
        <v>0.49000000000000005</v>
      </c>
      <c r="AT404" s="16">
        <f>VLOOKUP(AT$4,'Tüpoloogia tabel'!$C$1:$T$51,MATCH($A404,'Tüpoloogia tabel'!$C$1:$T$1,0),FALSE)</f>
        <v>0.40500000000000008</v>
      </c>
      <c r="AU404" s="16">
        <f>VLOOKUP(AU$4,'Tüpoloogia tabel'!$C$1:$T$51,MATCH($A404,'Tüpoloogia tabel'!$C$1:$T$1,0),FALSE)</f>
        <v>0.15</v>
      </c>
      <c r="AV404" s="273">
        <f>VLOOKUP(AV$4,'Tüpoloogia tabel'!$C$1:$T$51,MATCH($A404,'Tüpoloogia tabel'!$C$1:$T$1,0),FALSE)</f>
        <v>0.02</v>
      </c>
      <c r="AW404" s="16">
        <f>VLOOKUP(AW$4,'Tüpoloogia tabel'!$C$1:$T$51,MATCH($A404,'Tüpoloogia tabel'!$C$1:$T$1,0),FALSE)</f>
        <v>0.01</v>
      </c>
      <c r="AX404" s="16">
        <f>VLOOKUP(AX$4,'Tüpoloogia tabel'!$C$1:$T$51,MATCH($A404,'Tüpoloogia tabel'!$C$1:$T$1,0),FALSE)</f>
        <v>0</v>
      </c>
      <c r="AY404" s="16">
        <f>VLOOKUP(AY$4,'Tüpoloogia tabel'!$C$1:$T$51,MATCH($A404,'Tüpoloogia tabel'!$C$1:$T$1,0),FALSE)</f>
        <v>0.42</v>
      </c>
      <c r="AZ404" s="16">
        <f>VLOOKUP(AZ$4,'Tüpoloogia tabel'!$C$1:$T$51,MATCH($A404,'Tüpoloogia tabel'!$C$1:$T$1,0),FALSE)</f>
        <v>3.7</v>
      </c>
      <c r="BA404" s="232">
        <f>VLOOKUP(BA$4,'Tüpoloogia tabel'!$C$1:$T$51,MATCH($A404,'Tüpoloogia tabel'!$C$1:$T$1,0),FALSE)</f>
        <v>0.51</v>
      </c>
      <c r="BB404" s="232">
        <f>VLOOKUP(BB$4,'Tüpoloogia tabel'!$C$1:$T$51,MATCH($A404,'Tüpoloogia tabel'!$C$1:$T$1,0),FALSE)</f>
        <v>0.2</v>
      </c>
      <c r="BC404" s="232">
        <f>VLOOKUP(BC$4,'Tüpoloogia tabel'!$C$1:$T$51,MATCH($A404,'Tüpoloogia tabel'!$C$1:$T$1,0),FALSE)</f>
        <v>0.35</v>
      </c>
      <c r="BD404" s="232">
        <f>VLOOKUP(BD$4,'Tüpoloogia tabel'!$C$1:$T$51,MATCH($A404,'Tüpoloogia tabel'!$C$1:$T$1,0),FALSE)</f>
        <v>0.7</v>
      </c>
      <c r="BE404" s="232">
        <f>VLOOKUP(BE$4,'Tüpoloogia tabel'!$C$1:$T$51,MATCH($A404,'Tüpoloogia tabel'!$C$1:$T$1,0),FALSE)</f>
        <v>0.2</v>
      </c>
      <c r="BF404" s="16">
        <f>VLOOKUP(BF$4,'Tüpoloogia tabel'!$C$1:$T$51,MATCH($A404,'Tüpoloogia tabel'!$C$1:$T$1,0),FALSE)</f>
        <v>1.8</v>
      </c>
      <c r="BG404" s="16">
        <f>VLOOKUP(BG$4,'Tüpoloogia tabel'!$C$1:$T$51,MATCH($A404,'Tüpoloogia tabel'!$C$1:$T$1,0),FALSE)</f>
        <v>2.2000000000000002</v>
      </c>
      <c r="BH404" s="16">
        <f>VLOOKUP(BH$4,'Tüpoloogia tabel'!$C$1:$T$51,MATCH($A404,'Tüpoloogia tabel'!$C$1:$T$1,0),FALSE)</f>
        <v>1.46</v>
      </c>
      <c r="BI404" s="16">
        <f>VLOOKUP(BI$4,'Tüpoloogia tabel'!$C$1:$T$51,MATCH($A404,'Tüpoloogia tabel'!$C$1:$T$1,0),FALSE)</f>
        <v>1.5793333333333333</v>
      </c>
      <c r="BJ404" s="16">
        <f>VLOOKUP(BJ$4,'Tüpoloogia tabel'!$C$1:$T$51,MATCH($A404,'Tüpoloogia tabel'!$C$1:$T$1,0),FALSE)</f>
        <v>0.8</v>
      </c>
      <c r="BK404" s="16">
        <f>VLOOKUP(BK$4,'Tüpoloogia tabel'!$C$1:$T$51,MATCH($A404,'Tüpoloogia tabel'!$C$1:$T$1,0),FALSE)</f>
        <v>2.0649999999999999</v>
      </c>
      <c r="BL404" s="216">
        <f t="shared" si="536"/>
        <v>6358.8804779507927</v>
      </c>
      <c r="BM404" s="1">
        <v>4</v>
      </c>
      <c r="BN404" s="1">
        <v>0</v>
      </c>
      <c r="BO404" s="1">
        <f t="shared" si="555"/>
        <v>25.6</v>
      </c>
      <c r="BP404" s="217">
        <f t="shared" si="556"/>
        <v>199.37142857142859</v>
      </c>
      <c r="BQ404" s="217">
        <f t="shared" ref="BQ404:BS404" si="566">BP404</f>
        <v>199.37142857142859</v>
      </c>
      <c r="BR404" s="217">
        <f t="shared" si="566"/>
        <v>199.37142857142859</v>
      </c>
      <c r="BS404" s="217">
        <f t="shared" si="566"/>
        <v>199.37142857142859</v>
      </c>
      <c r="BT404" s="217">
        <f t="shared" si="558"/>
        <v>199.37142857142859</v>
      </c>
      <c r="BU404" s="217">
        <f t="shared" si="559"/>
        <v>640.4571428571428</v>
      </c>
      <c r="BV404" s="217">
        <f t="shared" si="560"/>
        <v>614.62873058870969</v>
      </c>
      <c r="BW404" s="217">
        <f t="shared" si="538"/>
        <v>475.13692399011524</v>
      </c>
      <c r="BX404" s="216">
        <f t="shared" si="561"/>
        <v>0.33816140211640217</v>
      </c>
      <c r="BY404" s="216">
        <f t="shared" si="524"/>
        <v>407.82265095238097</v>
      </c>
      <c r="BZ404" s="216">
        <f t="shared" si="518"/>
        <v>7241.8400528932889</v>
      </c>
      <c r="CA404" s="216">
        <f t="shared" si="510"/>
        <v>6766.7031289031738</v>
      </c>
      <c r="CB404" s="218">
        <f t="shared" si="562"/>
        <v>2.9701785171545518</v>
      </c>
    </row>
    <row r="405" spans="1:80" x14ac:dyDescent="0.25">
      <c r="A405" s="248" t="s">
        <v>484</v>
      </c>
      <c r="B405" s="231" t="s">
        <v>933</v>
      </c>
      <c r="C405" s="231" t="s">
        <v>464</v>
      </c>
      <c r="D405" s="249">
        <v>6</v>
      </c>
      <c r="E405" s="249">
        <v>3</v>
      </c>
      <c r="F405" s="250"/>
      <c r="G405" s="15">
        <f>(VLOOKUP(G$4,'Tüpoloogia tabel'!$C$1:$T$51,MATCH($A405,'Tüpoloogia tabel'!$C$1:$T$1,0),FALSE))*D405</f>
        <v>1616.6285714285714</v>
      </c>
      <c r="H405" s="15">
        <f>(VLOOKUP(H$4,'Tüpoloogia tabel'!$C$1:$T$51,MATCH($A405,'Tüpoloogia tabel'!$C$1:$T$1,0),FALSE))*D405*E405</f>
        <v>69.75</v>
      </c>
      <c r="I405" s="15">
        <f>(VLOOKUP(I$4,'Tüpoloogia tabel'!$C$1:$T$51,MATCH($A405,'Tüpoloogia tabel'!$C$1:$T$1,0),FALSE))*D405*E405</f>
        <v>141.10714285714283</v>
      </c>
      <c r="J405" s="15">
        <f>(VLOOKUP(J$4,'Tüpoloogia tabel'!$C$1:$T$51,MATCH($A405,'Tüpoloogia tabel'!$C$1:$T$1,0),FALSE))*D405*E405</f>
        <v>4106.7321428571431</v>
      </c>
      <c r="K405" s="15">
        <f>(VLOOKUP(K$4,'Tüpoloogia tabel'!$C$1:$T$51,MATCH($A405,'Tüpoloogia tabel'!$C$1:$T$1,0),FALSE))*D405*E405</f>
        <v>3417.3214285714284</v>
      </c>
      <c r="L405" s="244">
        <f>VLOOKUP(L$4,'Tüpoloogia tabel'!$C$1:$T$51,MATCH($A405,'Tüpoloogia tabel'!$C$1:$T$1,0),FALSE)</f>
        <v>100</v>
      </c>
      <c r="M405" s="228">
        <f>VLOOKUP(M$4,'Tüpoloogia tabel'!$C$1:$T$51,MATCH($A405,'Tüpoloogia tabel'!$C$1:$T$1,0),FALSE)</f>
        <v>50</v>
      </c>
      <c r="N405" s="228">
        <f>VLOOKUP(N$4,'Tüpoloogia tabel'!$C$1:$T$51,MATCH($A405,'Tüpoloogia tabel'!$C$1:$T$1,0),FALSE)</f>
        <v>100</v>
      </c>
      <c r="O405" s="245">
        <f>VLOOKUP(O$4,'Tüpoloogia tabel'!$C$1:$T$51,MATCH($A405,'Tüpoloogia tabel'!$C$1:$T$1,0),FALSE)</f>
        <v>0.19998653178308495</v>
      </c>
      <c r="P405" s="228">
        <f>VLOOKUP(P$4,'Tüpoloogia tabel'!$C$1:$T$51,MATCH($A405,'Tüpoloogia tabel'!$C$1:$T$1,0),FALSE)</f>
        <v>100</v>
      </c>
      <c r="Q405" s="335">
        <f t="shared" si="549"/>
        <v>5215.5771428571443</v>
      </c>
      <c r="R405" s="336">
        <f t="shared" ref="R405:R468" si="567">Q405-U405-V405</f>
        <v>4148.7719588100126</v>
      </c>
      <c r="S405" s="14">
        <f t="shared" si="550"/>
        <v>1616.6285714285714</v>
      </c>
      <c r="T405" s="336">
        <f t="shared" si="551"/>
        <v>1616.6285714285714</v>
      </c>
      <c r="U405" s="4">
        <f t="shared" si="552"/>
        <v>23.760000000000005</v>
      </c>
      <c r="V405" s="337">
        <f t="shared" si="553"/>
        <v>1043.0451840471317</v>
      </c>
      <c r="W405" s="338">
        <f t="shared" si="535"/>
        <v>3.5865570128704389</v>
      </c>
      <c r="X405" s="228">
        <f>VLOOKUP(X$4,'Tüpoloogia tabel'!$C$1:$T$51,MATCH($A405,'Tüpoloogia tabel'!$C$1:$T$1,0),FALSE)</f>
        <v>282.5</v>
      </c>
      <c r="Y405" s="228">
        <f>VLOOKUP(Y$4,'Tüpoloogia tabel'!$C$1:$T$51,MATCH($A405,'Tüpoloogia tabel'!$C$1:$T$1,0),FALSE)</f>
        <v>182.5</v>
      </c>
      <c r="Z405" s="229">
        <f>VLOOKUP(Z$4,'Tüpoloogia tabel'!$C$1:$T$51,MATCH($A405,'Tüpoloogia tabel'!$C$1:$T$1,0),FALSE)</f>
        <v>65.5</v>
      </c>
      <c r="AA405" s="235"/>
      <c r="AB405" s="235"/>
      <c r="AC405" s="15">
        <f>VLOOKUP(AC$4,'Tüpoloogia tabel'!$C$1:$T$51,MATCH($A405,'Tüpoloogia tabel'!$C$1:$T$1,0),FALSE)</f>
        <v>4.5125000000000002</v>
      </c>
      <c r="AD405" s="15">
        <f>VLOOKUP(AD$4,'Tüpoloogia tabel'!$C$1:$T$51,MATCH($A405,'Tüpoloogia tabel'!$C$1:$T$1,0),FALSE)</f>
        <v>3.2</v>
      </c>
      <c r="AE405" s="15">
        <f>VLOOKUP(AE$4,'Tüpoloogia tabel'!$C$1:$T$51,MATCH($A405,'Tüpoloogia tabel'!$C$1:$T$1,0),FALSE)</f>
        <v>2.2999999999999998</v>
      </c>
      <c r="AF405" s="15">
        <f>VLOOKUP(AF$4,'Tüpoloogia tabel'!$C$1:$T$51,MATCH($A405,'Tüpoloogia tabel'!$C$1:$T$1,0),FALSE)</f>
        <v>10.199999999999999</v>
      </c>
      <c r="AG405" s="15">
        <f>VLOOKUP(AG$4,'Tüpoloogia tabel'!$C$1:$T$51,MATCH($A405,'Tüpoloogia tabel'!$C$1:$T$1,0),FALSE)</f>
        <v>14.914285714285715</v>
      </c>
      <c r="AH405" s="15">
        <f>(VLOOKUP(AH$4,'Tüpoloogia tabel'!$C$1:$T$51,MATCH($A405,'Tüpoloogia tabel'!$C$1:$T$1,0),FALSE))*E405</f>
        <v>9.6000000000000014</v>
      </c>
      <c r="AI405" s="15">
        <f>(VLOOKUP(AI$4,'Tüpoloogia tabel'!$C$1:$T$51,MATCH($A405,'Tüpoloogia tabel'!$C$1:$T$1,0),FALSE))*D405*E405</f>
        <v>15519.634285714286</v>
      </c>
      <c r="AJ405" s="15">
        <f t="shared" si="554"/>
        <v>199.37142857142859</v>
      </c>
      <c r="AK405" s="15">
        <f>VLOOKUP(AK$4,'Tüpoloogia tabel'!$C$1:$T$51,MATCH($A405,'Tüpoloogia tabel'!$C$1:$T$1,0),FALSE)</f>
        <v>1.49</v>
      </c>
      <c r="AL405" s="15">
        <f>VLOOKUP(AL$4,'Tüpoloogia tabel'!$C$1:$T$51,MATCH($A405,'Tüpoloogia tabel'!$C$1:$T$1,0),FALSE)</f>
        <v>1.1000000000000001</v>
      </c>
      <c r="AM405" s="15">
        <f>VLOOKUP(AM$4,'Tüpoloogia tabel'!$C$1:$T$51,MATCH($A405,'Tüpoloogia tabel'!$C$1:$T$1,0),FALSE)</f>
        <v>0.7</v>
      </c>
      <c r="AN405" s="15">
        <f>VLOOKUP(AN$4,'Tüpoloogia tabel'!$C$1:$T$51,MATCH($A405,'Tüpoloogia tabel'!$C$1:$T$1,0),FALSE)</f>
        <v>0.7</v>
      </c>
      <c r="AO405" s="15">
        <f>VLOOKUP(AO$4,'Tüpoloogia tabel'!$C$1:$T$51,MATCH($A405,'Tüpoloogia tabel'!$C$1:$T$1,0),FALSE)</f>
        <v>2.06</v>
      </c>
      <c r="AP405" s="15">
        <f>VLOOKUP(AP$4,'Tüpoloogia tabel'!$C$1:$T$51,MATCH($A405,'Tüpoloogia tabel'!$C$1:$T$1,0),FALSE)</f>
        <v>2</v>
      </c>
      <c r="AQ405" s="15">
        <f>VLOOKUP(AQ$4,'Tüpoloogia tabel'!$C$1:$T$51,MATCH($A405,'Tüpoloogia tabel'!$C$1:$T$1,0),FALSE)</f>
        <v>2.9</v>
      </c>
      <c r="AR405" s="232">
        <f>VLOOKUP(AR$4,'Tüpoloogia tabel'!$C$1:$T$51,MATCH($A400,'Tüpoloogia tabel'!$C$1:$T$1,0),FALSE)</f>
        <v>0.26</v>
      </c>
      <c r="AS405" s="16">
        <f>VLOOKUP(AS$4,'Tüpoloogia tabel'!$C$1:$T$51,MATCH($A405,'Tüpoloogia tabel'!$C$1:$T$1,0),FALSE)</f>
        <v>0.49000000000000005</v>
      </c>
      <c r="AT405" s="16">
        <f>VLOOKUP(AT$4,'Tüpoloogia tabel'!$C$1:$T$51,MATCH($A405,'Tüpoloogia tabel'!$C$1:$T$1,0),FALSE)</f>
        <v>0.40500000000000008</v>
      </c>
      <c r="AU405" s="16">
        <f>VLOOKUP(AU$4,'Tüpoloogia tabel'!$C$1:$T$51,MATCH($A405,'Tüpoloogia tabel'!$C$1:$T$1,0),FALSE)</f>
        <v>0.15</v>
      </c>
      <c r="AV405" s="273">
        <f>VLOOKUP(AV$4,'Tüpoloogia tabel'!$C$1:$T$51,MATCH($A405,'Tüpoloogia tabel'!$C$1:$T$1,0),FALSE)</f>
        <v>0.02</v>
      </c>
      <c r="AW405" s="16">
        <f>VLOOKUP(AW$4,'Tüpoloogia tabel'!$C$1:$T$51,MATCH($A405,'Tüpoloogia tabel'!$C$1:$T$1,0),FALSE)</f>
        <v>0.01</v>
      </c>
      <c r="AX405" s="16">
        <f>VLOOKUP(AX$4,'Tüpoloogia tabel'!$C$1:$T$51,MATCH($A405,'Tüpoloogia tabel'!$C$1:$T$1,0),FALSE)</f>
        <v>0</v>
      </c>
      <c r="AY405" s="16">
        <f>VLOOKUP(AY$4,'Tüpoloogia tabel'!$C$1:$T$51,MATCH($A405,'Tüpoloogia tabel'!$C$1:$T$1,0),FALSE)</f>
        <v>0.42</v>
      </c>
      <c r="AZ405" s="16">
        <f>VLOOKUP(AZ$4,'Tüpoloogia tabel'!$C$1:$T$51,MATCH($A405,'Tüpoloogia tabel'!$C$1:$T$1,0),FALSE)</f>
        <v>3.7</v>
      </c>
      <c r="BA405" s="232">
        <f>VLOOKUP(BA$4,'Tüpoloogia tabel'!$C$1:$T$51,MATCH($A405,'Tüpoloogia tabel'!$C$1:$T$1,0),FALSE)</f>
        <v>0.51</v>
      </c>
      <c r="BB405" s="232">
        <f>VLOOKUP(BB$4,'Tüpoloogia tabel'!$C$1:$T$51,MATCH($A405,'Tüpoloogia tabel'!$C$1:$T$1,0),FALSE)</f>
        <v>0.2</v>
      </c>
      <c r="BC405" s="232">
        <f>VLOOKUP(BC$4,'Tüpoloogia tabel'!$C$1:$T$51,MATCH($A405,'Tüpoloogia tabel'!$C$1:$T$1,0),FALSE)</f>
        <v>0.35</v>
      </c>
      <c r="BD405" s="232">
        <f>VLOOKUP(BD$4,'Tüpoloogia tabel'!$C$1:$T$51,MATCH($A405,'Tüpoloogia tabel'!$C$1:$T$1,0),FALSE)</f>
        <v>0.7</v>
      </c>
      <c r="BE405" s="232">
        <f>VLOOKUP(BE$4,'Tüpoloogia tabel'!$C$1:$T$51,MATCH($A405,'Tüpoloogia tabel'!$C$1:$T$1,0),FALSE)</f>
        <v>0.2</v>
      </c>
      <c r="BF405" s="16">
        <f>VLOOKUP(BF$4,'Tüpoloogia tabel'!$C$1:$T$51,MATCH($A405,'Tüpoloogia tabel'!$C$1:$T$1,0),FALSE)</f>
        <v>1.8</v>
      </c>
      <c r="BG405" s="16">
        <f>VLOOKUP(BG$4,'Tüpoloogia tabel'!$C$1:$T$51,MATCH($A405,'Tüpoloogia tabel'!$C$1:$T$1,0),FALSE)</f>
        <v>2.2000000000000002</v>
      </c>
      <c r="BH405" s="16">
        <f>VLOOKUP(BH$4,'Tüpoloogia tabel'!$C$1:$T$51,MATCH($A405,'Tüpoloogia tabel'!$C$1:$T$1,0),FALSE)</f>
        <v>1.46</v>
      </c>
      <c r="BI405" s="16">
        <f>VLOOKUP(BI$4,'Tüpoloogia tabel'!$C$1:$T$51,MATCH($A405,'Tüpoloogia tabel'!$C$1:$T$1,0),FALSE)</f>
        <v>1.5793333333333333</v>
      </c>
      <c r="BJ405" s="16">
        <f>VLOOKUP(BJ$4,'Tüpoloogia tabel'!$C$1:$T$51,MATCH($A405,'Tüpoloogia tabel'!$C$1:$T$1,0),FALSE)</f>
        <v>0.8</v>
      </c>
      <c r="BK405" s="16">
        <f>VLOOKUP(BK$4,'Tüpoloogia tabel'!$C$1:$T$51,MATCH($A405,'Tüpoloogia tabel'!$C$1:$T$1,0),FALSE)</f>
        <v>2.0649999999999999</v>
      </c>
      <c r="BL405" s="216">
        <f t="shared" si="536"/>
        <v>10609.815356704805</v>
      </c>
      <c r="BM405" s="1">
        <v>4</v>
      </c>
      <c r="BN405" s="1">
        <v>0</v>
      </c>
      <c r="BO405" s="1">
        <f t="shared" si="555"/>
        <v>38.400000000000006</v>
      </c>
      <c r="BP405" s="217">
        <f t="shared" si="556"/>
        <v>199.37142857142859</v>
      </c>
      <c r="BQ405" s="217">
        <f t="shared" ref="BQ405:BS405" si="568">BP405</f>
        <v>199.37142857142859</v>
      </c>
      <c r="BR405" s="217">
        <f t="shared" si="568"/>
        <v>199.37142857142859</v>
      </c>
      <c r="BS405" s="217">
        <f t="shared" si="568"/>
        <v>199.37142857142859</v>
      </c>
      <c r="BT405" s="217">
        <f t="shared" si="558"/>
        <v>398.74285714285719</v>
      </c>
      <c r="BU405" s="217">
        <f t="shared" si="559"/>
        <v>1412.2285714285713</v>
      </c>
      <c r="BV405" s="217">
        <f t="shared" si="560"/>
        <v>1374.8483534671223</v>
      </c>
      <c r="BW405" s="217">
        <f t="shared" si="538"/>
        <v>799.75087988476287</v>
      </c>
      <c r="BX405" s="216">
        <f t="shared" si="561"/>
        <v>0.70219892063492084</v>
      </c>
      <c r="BY405" s="216">
        <f t="shared" si="524"/>
        <v>846.85189828571447</v>
      </c>
      <c r="BZ405" s="216">
        <f t="shared" ref="BZ405:BZ468" si="569">(BY405+BW405+BL405)</f>
        <v>12256.418134875283</v>
      </c>
      <c r="CA405" s="216">
        <f t="shared" ref="CA405:CA468" si="570">(BY405+BL405)</f>
        <v>11456.66725499052</v>
      </c>
      <c r="CB405" s="218">
        <f t="shared" si="562"/>
        <v>3.3525284332939811</v>
      </c>
    </row>
    <row r="406" spans="1:80" x14ac:dyDescent="0.25">
      <c r="A406" s="248" t="s">
        <v>484</v>
      </c>
      <c r="B406" s="231" t="s">
        <v>934</v>
      </c>
      <c r="C406" s="231" t="s">
        <v>464</v>
      </c>
      <c r="D406" s="249">
        <v>6</v>
      </c>
      <c r="E406" s="249">
        <v>4</v>
      </c>
      <c r="F406" s="250"/>
      <c r="G406" s="15">
        <f>(VLOOKUP(G$4,'Tüpoloogia tabel'!$C$1:$T$51,MATCH($A406,'Tüpoloogia tabel'!$C$1:$T$1,0),FALSE))*D406</f>
        <v>1616.6285714285714</v>
      </c>
      <c r="H406" s="15">
        <f>(VLOOKUP(H$4,'Tüpoloogia tabel'!$C$1:$T$51,MATCH($A406,'Tüpoloogia tabel'!$C$1:$T$1,0),FALSE))*D406*E406</f>
        <v>93</v>
      </c>
      <c r="I406" s="15">
        <f>(VLOOKUP(I$4,'Tüpoloogia tabel'!$C$1:$T$51,MATCH($A406,'Tüpoloogia tabel'!$C$1:$T$1,0),FALSE))*D406*E406</f>
        <v>188.14285714285711</v>
      </c>
      <c r="J406" s="15">
        <f>(VLOOKUP(J$4,'Tüpoloogia tabel'!$C$1:$T$51,MATCH($A406,'Tüpoloogia tabel'!$C$1:$T$1,0),FALSE))*D406*E406</f>
        <v>5475.6428571428569</v>
      </c>
      <c r="K406" s="15">
        <f>(VLOOKUP(K$4,'Tüpoloogia tabel'!$C$1:$T$51,MATCH($A406,'Tüpoloogia tabel'!$C$1:$T$1,0),FALSE))*D406*E406</f>
        <v>4556.4285714285716</v>
      </c>
      <c r="L406" s="244">
        <f>VLOOKUP(L$4,'Tüpoloogia tabel'!$C$1:$T$51,MATCH($A406,'Tüpoloogia tabel'!$C$1:$T$1,0),FALSE)</f>
        <v>100</v>
      </c>
      <c r="M406" s="228">
        <f>VLOOKUP(M$4,'Tüpoloogia tabel'!$C$1:$T$51,MATCH($A406,'Tüpoloogia tabel'!$C$1:$T$1,0),FALSE)</f>
        <v>50</v>
      </c>
      <c r="N406" s="228">
        <f>VLOOKUP(N$4,'Tüpoloogia tabel'!$C$1:$T$51,MATCH($A406,'Tüpoloogia tabel'!$C$1:$T$1,0),FALSE)</f>
        <v>100</v>
      </c>
      <c r="O406" s="245">
        <f>VLOOKUP(O$4,'Tüpoloogia tabel'!$C$1:$T$51,MATCH($A406,'Tüpoloogia tabel'!$C$1:$T$1,0),FALSE)</f>
        <v>0.19998653178308495</v>
      </c>
      <c r="P406" s="228">
        <f>VLOOKUP(P$4,'Tüpoloogia tabel'!$C$1:$T$51,MATCH($A406,'Tüpoloogia tabel'!$C$1:$T$1,0),FALSE)</f>
        <v>100</v>
      </c>
      <c r="Q406" s="335">
        <f t="shared" si="549"/>
        <v>9244.9371428571449</v>
      </c>
      <c r="R406" s="336">
        <f t="shared" si="567"/>
        <v>7372.3142271045217</v>
      </c>
      <c r="S406" s="14">
        <f t="shared" si="550"/>
        <v>1616.6285714285714</v>
      </c>
      <c r="T406" s="336">
        <f t="shared" si="551"/>
        <v>1616.6285714285714</v>
      </c>
      <c r="U406" s="4">
        <f t="shared" si="552"/>
        <v>23.760000000000005</v>
      </c>
      <c r="V406" s="337">
        <f t="shared" si="553"/>
        <v>1848.8629157526229</v>
      </c>
      <c r="W406" s="338">
        <f t="shared" si="535"/>
        <v>4.2020993890734966</v>
      </c>
      <c r="X406" s="228">
        <f>VLOOKUP(X$4,'Tüpoloogia tabel'!$C$1:$T$51,MATCH($A406,'Tüpoloogia tabel'!$C$1:$T$1,0),FALSE)</f>
        <v>282.5</v>
      </c>
      <c r="Y406" s="228">
        <f>VLOOKUP(Y$4,'Tüpoloogia tabel'!$C$1:$T$51,MATCH($A406,'Tüpoloogia tabel'!$C$1:$T$1,0),FALSE)</f>
        <v>182.5</v>
      </c>
      <c r="Z406" s="229">
        <f>VLOOKUP(Z$4,'Tüpoloogia tabel'!$C$1:$T$51,MATCH($A406,'Tüpoloogia tabel'!$C$1:$T$1,0),FALSE)</f>
        <v>65.5</v>
      </c>
      <c r="AA406" s="235"/>
      <c r="AB406" s="235"/>
      <c r="AC406" s="15">
        <f>VLOOKUP(AC$4,'Tüpoloogia tabel'!$C$1:$T$51,MATCH($A406,'Tüpoloogia tabel'!$C$1:$T$1,0),FALSE)</f>
        <v>4.5125000000000002</v>
      </c>
      <c r="AD406" s="15">
        <f>VLOOKUP(AD$4,'Tüpoloogia tabel'!$C$1:$T$51,MATCH($A406,'Tüpoloogia tabel'!$C$1:$T$1,0),FALSE)</f>
        <v>3.2</v>
      </c>
      <c r="AE406" s="15">
        <f>VLOOKUP(AE$4,'Tüpoloogia tabel'!$C$1:$T$51,MATCH($A406,'Tüpoloogia tabel'!$C$1:$T$1,0),FALSE)</f>
        <v>2.2999999999999998</v>
      </c>
      <c r="AF406" s="15">
        <f>VLOOKUP(AF$4,'Tüpoloogia tabel'!$C$1:$T$51,MATCH($A406,'Tüpoloogia tabel'!$C$1:$T$1,0),FALSE)</f>
        <v>10.199999999999999</v>
      </c>
      <c r="AG406" s="15">
        <f>VLOOKUP(AG$4,'Tüpoloogia tabel'!$C$1:$T$51,MATCH($A406,'Tüpoloogia tabel'!$C$1:$T$1,0),FALSE)</f>
        <v>14.914285714285715</v>
      </c>
      <c r="AH406" s="15">
        <f>(VLOOKUP(AH$4,'Tüpoloogia tabel'!$C$1:$T$51,MATCH($A406,'Tüpoloogia tabel'!$C$1:$T$1,0),FALSE))*E406</f>
        <v>12.8</v>
      </c>
      <c r="AI406" s="15">
        <f>(VLOOKUP(AI$4,'Tüpoloogia tabel'!$C$1:$T$51,MATCH($A406,'Tüpoloogia tabel'!$C$1:$T$1,0),FALSE))*D406*E406</f>
        <v>20692.845714285715</v>
      </c>
      <c r="AJ406" s="15">
        <f t="shared" si="554"/>
        <v>199.37142857142859</v>
      </c>
      <c r="AK406" s="15">
        <f>VLOOKUP(AK$4,'Tüpoloogia tabel'!$C$1:$T$51,MATCH($A406,'Tüpoloogia tabel'!$C$1:$T$1,0),FALSE)</f>
        <v>1.49</v>
      </c>
      <c r="AL406" s="15">
        <f>VLOOKUP(AL$4,'Tüpoloogia tabel'!$C$1:$T$51,MATCH($A406,'Tüpoloogia tabel'!$C$1:$T$1,0),FALSE)</f>
        <v>1.1000000000000001</v>
      </c>
      <c r="AM406" s="15">
        <f>VLOOKUP(AM$4,'Tüpoloogia tabel'!$C$1:$T$51,MATCH($A406,'Tüpoloogia tabel'!$C$1:$T$1,0),FALSE)</f>
        <v>0.7</v>
      </c>
      <c r="AN406" s="15">
        <f>VLOOKUP(AN$4,'Tüpoloogia tabel'!$C$1:$T$51,MATCH($A406,'Tüpoloogia tabel'!$C$1:$T$1,0),FALSE)</f>
        <v>0.7</v>
      </c>
      <c r="AO406" s="15">
        <f>VLOOKUP(AO$4,'Tüpoloogia tabel'!$C$1:$T$51,MATCH($A406,'Tüpoloogia tabel'!$C$1:$T$1,0),FALSE)</f>
        <v>2.06</v>
      </c>
      <c r="AP406" s="15">
        <f>VLOOKUP(AP$4,'Tüpoloogia tabel'!$C$1:$T$51,MATCH($A406,'Tüpoloogia tabel'!$C$1:$T$1,0),FALSE)</f>
        <v>2</v>
      </c>
      <c r="AQ406" s="15">
        <f>VLOOKUP(AQ$4,'Tüpoloogia tabel'!$C$1:$T$51,MATCH($A406,'Tüpoloogia tabel'!$C$1:$T$1,0),FALSE)</f>
        <v>2.9</v>
      </c>
      <c r="AR406" s="232">
        <f>VLOOKUP(AR$4,'Tüpoloogia tabel'!$C$1:$T$51,MATCH($A401,'Tüpoloogia tabel'!$C$1:$T$1,0),FALSE)</f>
        <v>0.26</v>
      </c>
      <c r="AS406" s="16">
        <f>VLOOKUP(AS$4,'Tüpoloogia tabel'!$C$1:$T$51,MATCH($A406,'Tüpoloogia tabel'!$C$1:$T$1,0),FALSE)</f>
        <v>0.49000000000000005</v>
      </c>
      <c r="AT406" s="16">
        <f>VLOOKUP(AT$4,'Tüpoloogia tabel'!$C$1:$T$51,MATCH($A406,'Tüpoloogia tabel'!$C$1:$T$1,0),FALSE)</f>
        <v>0.40500000000000008</v>
      </c>
      <c r="AU406" s="16">
        <f>VLOOKUP(AU$4,'Tüpoloogia tabel'!$C$1:$T$51,MATCH($A406,'Tüpoloogia tabel'!$C$1:$T$1,0),FALSE)</f>
        <v>0.15</v>
      </c>
      <c r="AV406" s="273">
        <f>VLOOKUP(AV$4,'Tüpoloogia tabel'!$C$1:$T$51,MATCH($A406,'Tüpoloogia tabel'!$C$1:$T$1,0),FALSE)</f>
        <v>0.02</v>
      </c>
      <c r="AW406" s="16">
        <f>VLOOKUP(AW$4,'Tüpoloogia tabel'!$C$1:$T$51,MATCH($A406,'Tüpoloogia tabel'!$C$1:$T$1,0),FALSE)</f>
        <v>0.01</v>
      </c>
      <c r="AX406" s="16">
        <f>VLOOKUP(AX$4,'Tüpoloogia tabel'!$C$1:$T$51,MATCH($A406,'Tüpoloogia tabel'!$C$1:$T$1,0),FALSE)</f>
        <v>0</v>
      </c>
      <c r="AY406" s="16">
        <f>VLOOKUP(AY$4,'Tüpoloogia tabel'!$C$1:$T$51,MATCH($A406,'Tüpoloogia tabel'!$C$1:$T$1,0),FALSE)</f>
        <v>0.42</v>
      </c>
      <c r="AZ406" s="16">
        <f>VLOOKUP(AZ$4,'Tüpoloogia tabel'!$C$1:$T$51,MATCH($A406,'Tüpoloogia tabel'!$C$1:$T$1,0),FALSE)</f>
        <v>3.7</v>
      </c>
      <c r="BA406" s="232">
        <f>VLOOKUP(BA$4,'Tüpoloogia tabel'!$C$1:$T$51,MATCH($A406,'Tüpoloogia tabel'!$C$1:$T$1,0),FALSE)</f>
        <v>0.51</v>
      </c>
      <c r="BB406" s="232">
        <f>VLOOKUP(BB$4,'Tüpoloogia tabel'!$C$1:$T$51,MATCH($A406,'Tüpoloogia tabel'!$C$1:$T$1,0),FALSE)</f>
        <v>0.2</v>
      </c>
      <c r="BC406" s="232">
        <f>VLOOKUP(BC$4,'Tüpoloogia tabel'!$C$1:$T$51,MATCH($A406,'Tüpoloogia tabel'!$C$1:$T$1,0),FALSE)</f>
        <v>0.35</v>
      </c>
      <c r="BD406" s="232">
        <f>VLOOKUP(BD$4,'Tüpoloogia tabel'!$C$1:$T$51,MATCH($A406,'Tüpoloogia tabel'!$C$1:$T$1,0),FALSE)</f>
        <v>0.7</v>
      </c>
      <c r="BE406" s="232">
        <f>VLOOKUP(BE$4,'Tüpoloogia tabel'!$C$1:$T$51,MATCH($A406,'Tüpoloogia tabel'!$C$1:$T$1,0),FALSE)</f>
        <v>0.2</v>
      </c>
      <c r="BF406" s="16">
        <f>VLOOKUP(BF$4,'Tüpoloogia tabel'!$C$1:$T$51,MATCH($A406,'Tüpoloogia tabel'!$C$1:$T$1,0),FALSE)</f>
        <v>1.8</v>
      </c>
      <c r="BG406" s="16">
        <f>VLOOKUP(BG$4,'Tüpoloogia tabel'!$C$1:$T$51,MATCH($A406,'Tüpoloogia tabel'!$C$1:$T$1,0),FALSE)</f>
        <v>2.2000000000000002</v>
      </c>
      <c r="BH406" s="16">
        <f>VLOOKUP(BH$4,'Tüpoloogia tabel'!$C$1:$T$51,MATCH($A406,'Tüpoloogia tabel'!$C$1:$T$1,0),FALSE)</f>
        <v>1.46</v>
      </c>
      <c r="BI406" s="16">
        <f>VLOOKUP(BI$4,'Tüpoloogia tabel'!$C$1:$T$51,MATCH($A406,'Tüpoloogia tabel'!$C$1:$T$1,0),FALSE)</f>
        <v>1.5793333333333333</v>
      </c>
      <c r="BJ406" s="16">
        <f>VLOOKUP(BJ$4,'Tüpoloogia tabel'!$C$1:$T$51,MATCH($A406,'Tüpoloogia tabel'!$C$1:$T$1,0),FALSE)</f>
        <v>0.8</v>
      </c>
      <c r="BK406" s="16">
        <f>VLOOKUP(BK$4,'Tüpoloogia tabel'!$C$1:$T$51,MATCH($A406,'Tüpoloogia tabel'!$C$1:$T$1,0),FALSE)</f>
        <v>2.0649999999999999</v>
      </c>
      <c r="BL406" s="216">
        <f t="shared" si="536"/>
        <v>16549.096338168365</v>
      </c>
      <c r="BM406" s="1">
        <v>4</v>
      </c>
      <c r="BN406" s="1">
        <v>0</v>
      </c>
      <c r="BO406" s="1">
        <f t="shared" si="555"/>
        <v>51.2</v>
      </c>
      <c r="BP406" s="217">
        <f t="shared" si="556"/>
        <v>199.37142857142859</v>
      </c>
      <c r="BQ406" s="217">
        <f t="shared" ref="BQ406:BS406" si="571">BP406</f>
        <v>199.37142857142859</v>
      </c>
      <c r="BR406" s="217">
        <f t="shared" si="571"/>
        <v>199.37142857142859</v>
      </c>
      <c r="BS406" s="217">
        <f t="shared" si="571"/>
        <v>199.37142857142859</v>
      </c>
      <c r="BT406" s="217">
        <f t="shared" si="558"/>
        <v>598.11428571428576</v>
      </c>
      <c r="BU406" s="217">
        <f t="shared" si="559"/>
        <v>2485.028571428571</v>
      </c>
      <c r="BV406" s="217">
        <f t="shared" si="560"/>
        <v>2437.0048147349062</v>
      </c>
      <c r="BW406" s="217">
        <f t="shared" si="538"/>
        <v>1251.1783079029462</v>
      </c>
      <c r="BX406" s="216">
        <f t="shared" si="561"/>
        <v>1.1163275873015874</v>
      </c>
      <c r="BY406" s="216">
        <f t="shared" si="524"/>
        <v>1346.2910702857146</v>
      </c>
      <c r="BZ406" s="216">
        <f t="shared" si="569"/>
        <v>19146.565716357025</v>
      </c>
      <c r="CA406" s="216">
        <f t="shared" si="570"/>
        <v>17895.38740845408</v>
      </c>
      <c r="CB406" s="218">
        <f t="shared" si="562"/>
        <v>3.9275031151960671</v>
      </c>
    </row>
    <row r="407" spans="1:80" x14ac:dyDescent="0.25">
      <c r="A407" s="248" t="s">
        <v>484</v>
      </c>
      <c r="B407" s="231" t="s">
        <v>935</v>
      </c>
      <c r="C407" s="231" t="s">
        <v>464</v>
      </c>
      <c r="D407" s="249">
        <v>6</v>
      </c>
      <c r="E407" s="249">
        <v>5</v>
      </c>
      <c r="F407" s="250"/>
      <c r="G407" s="15">
        <f>(VLOOKUP(G$4,'Tüpoloogia tabel'!$C$1:$T$51,MATCH($A407,'Tüpoloogia tabel'!$C$1:$T$1,0),FALSE))*D407</f>
        <v>1616.6285714285714</v>
      </c>
      <c r="H407" s="15">
        <f>(VLOOKUP(H$4,'Tüpoloogia tabel'!$C$1:$T$51,MATCH($A407,'Tüpoloogia tabel'!$C$1:$T$1,0),FALSE))*D407*E407</f>
        <v>116.25</v>
      </c>
      <c r="I407" s="15">
        <f>(VLOOKUP(I$4,'Tüpoloogia tabel'!$C$1:$T$51,MATCH($A407,'Tüpoloogia tabel'!$C$1:$T$1,0),FALSE))*D407*E407</f>
        <v>235.17857142857139</v>
      </c>
      <c r="J407" s="15">
        <f>(VLOOKUP(J$4,'Tüpoloogia tabel'!$C$1:$T$51,MATCH($A407,'Tüpoloogia tabel'!$C$1:$T$1,0),FALSE))*D407*E407</f>
        <v>6844.5535714285706</v>
      </c>
      <c r="K407" s="15">
        <f>(VLOOKUP(K$4,'Tüpoloogia tabel'!$C$1:$T$51,MATCH($A407,'Tüpoloogia tabel'!$C$1:$T$1,0),FALSE))*D407*E407</f>
        <v>5695.5357142857147</v>
      </c>
      <c r="L407" s="244">
        <f>VLOOKUP(L$4,'Tüpoloogia tabel'!$C$1:$T$51,MATCH($A407,'Tüpoloogia tabel'!$C$1:$T$1,0),FALSE)</f>
        <v>100</v>
      </c>
      <c r="M407" s="228">
        <f>VLOOKUP(M$4,'Tüpoloogia tabel'!$C$1:$T$51,MATCH($A407,'Tüpoloogia tabel'!$C$1:$T$1,0),FALSE)</f>
        <v>50</v>
      </c>
      <c r="N407" s="228">
        <f>VLOOKUP(N$4,'Tüpoloogia tabel'!$C$1:$T$51,MATCH($A407,'Tüpoloogia tabel'!$C$1:$T$1,0),FALSE)</f>
        <v>100</v>
      </c>
      <c r="O407" s="245">
        <f>VLOOKUP(O$4,'Tüpoloogia tabel'!$C$1:$T$51,MATCH($A407,'Tüpoloogia tabel'!$C$1:$T$1,0),FALSE)</f>
        <v>0.19998653178308495</v>
      </c>
      <c r="P407" s="228">
        <f>VLOOKUP(P$4,'Tüpoloogia tabel'!$C$1:$T$51,MATCH($A407,'Tüpoloogia tabel'!$C$1:$T$1,0),FALSE)</f>
        <v>100</v>
      </c>
      <c r="Q407" s="335">
        <f t="shared" si="549"/>
        <v>14419.714285714286</v>
      </c>
      <c r="R407" s="336">
        <f t="shared" si="567"/>
        <v>11512.205636411281</v>
      </c>
      <c r="S407" s="14">
        <f t="shared" si="550"/>
        <v>1616.6285714285714</v>
      </c>
      <c r="T407" s="336">
        <f t="shared" si="551"/>
        <v>1616.6285714285714</v>
      </c>
      <c r="U407" s="4">
        <f t="shared" si="552"/>
        <v>23.760000000000005</v>
      </c>
      <c r="V407" s="337">
        <f t="shared" si="553"/>
        <v>2883.7486493030042</v>
      </c>
      <c r="W407" s="338">
        <f t="shared" si="535"/>
        <v>4.9150507927312228</v>
      </c>
      <c r="X407" s="228">
        <f>VLOOKUP(X$4,'Tüpoloogia tabel'!$C$1:$T$51,MATCH($A407,'Tüpoloogia tabel'!$C$1:$T$1,0),FALSE)</f>
        <v>282.5</v>
      </c>
      <c r="Y407" s="228">
        <f>VLOOKUP(Y$4,'Tüpoloogia tabel'!$C$1:$T$51,MATCH($A407,'Tüpoloogia tabel'!$C$1:$T$1,0),FALSE)</f>
        <v>182.5</v>
      </c>
      <c r="Z407" s="229">
        <f>VLOOKUP(Z$4,'Tüpoloogia tabel'!$C$1:$T$51,MATCH($A407,'Tüpoloogia tabel'!$C$1:$T$1,0),FALSE)</f>
        <v>65.5</v>
      </c>
      <c r="AA407" s="235"/>
      <c r="AB407" s="235"/>
      <c r="AC407" s="15">
        <f>VLOOKUP(AC$4,'Tüpoloogia tabel'!$C$1:$T$51,MATCH($A407,'Tüpoloogia tabel'!$C$1:$T$1,0),FALSE)</f>
        <v>4.5125000000000002</v>
      </c>
      <c r="AD407" s="15">
        <f>VLOOKUP(AD$4,'Tüpoloogia tabel'!$C$1:$T$51,MATCH($A407,'Tüpoloogia tabel'!$C$1:$T$1,0),FALSE)</f>
        <v>3.2</v>
      </c>
      <c r="AE407" s="15">
        <f>VLOOKUP(AE$4,'Tüpoloogia tabel'!$C$1:$T$51,MATCH($A407,'Tüpoloogia tabel'!$C$1:$T$1,0),FALSE)</f>
        <v>2.2999999999999998</v>
      </c>
      <c r="AF407" s="15">
        <f>VLOOKUP(AF$4,'Tüpoloogia tabel'!$C$1:$T$51,MATCH($A407,'Tüpoloogia tabel'!$C$1:$T$1,0),FALSE)</f>
        <v>10.199999999999999</v>
      </c>
      <c r="AG407" s="15">
        <f>VLOOKUP(AG$4,'Tüpoloogia tabel'!$C$1:$T$51,MATCH($A407,'Tüpoloogia tabel'!$C$1:$T$1,0),FALSE)</f>
        <v>14.914285714285715</v>
      </c>
      <c r="AH407" s="15">
        <f>(VLOOKUP(AH$4,'Tüpoloogia tabel'!$C$1:$T$51,MATCH($A407,'Tüpoloogia tabel'!$C$1:$T$1,0),FALSE))*E407</f>
        <v>16</v>
      </c>
      <c r="AI407" s="15">
        <f>(VLOOKUP(AI$4,'Tüpoloogia tabel'!$C$1:$T$51,MATCH($A407,'Tüpoloogia tabel'!$C$1:$T$1,0),FALSE))*D407*E407</f>
        <v>25866.057142857142</v>
      </c>
      <c r="AJ407" s="15">
        <f t="shared" si="554"/>
        <v>199.37142857142859</v>
      </c>
      <c r="AK407" s="15">
        <f>VLOOKUP(AK$4,'Tüpoloogia tabel'!$C$1:$T$51,MATCH($A407,'Tüpoloogia tabel'!$C$1:$T$1,0),FALSE)</f>
        <v>1.49</v>
      </c>
      <c r="AL407" s="15">
        <f>VLOOKUP(AL$4,'Tüpoloogia tabel'!$C$1:$T$51,MATCH($A407,'Tüpoloogia tabel'!$C$1:$T$1,0),FALSE)</f>
        <v>1.1000000000000001</v>
      </c>
      <c r="AM407" s="15">
        <f>VLOOKUP(AM$4,'Tüpoloogia tabel'!$C$1:$T$51,MATCH($A407,'Tüpoloogia tabel'!$C$1:$T$1,0),FALSE)</f>
        <v>0.7</v>
      </c>
      <c r="AN407" s="15">
        <f>VLOOKUP(AN$4,'Tüpoloogia tabel'!$C$1:$T$51,MATCH($A407,'Tüpoloogia tabel'!$C$1:$T$1,0),FALSE)</f>
        <v>0.7</v>
      </c>
      <c r="AO407" s="15">
        <f>VLOOKUP(AO$4,'Tüpoloogia tabel'!$C$1:$T$51,MATCH($A407,'Tüpoloogia tabel'!$C$1:$T$1,0),FALSE)</f>
        <v>2.06</v>
      </c>
      <c r="AP407" s="15">
        <f>VLOOKUP(AP$4,'Tüpoloogia tabel'!$C$1:$T$51,MATCH($A407,'Tüpoloogia tabel'!$C$1:$T$1,0),FALSE)</f>
        <v>2</v>
      </c>
      <c r="AQ407" s="15">
        <f>VLOOKUP(AQ$4,'Tüpoloogia tabel'!$C$1:$T$51,MATCH($A407,'Tüpoloogia tabel'!$C$1:$T$1,0),FALSE)</f>
        <v>2.9</v>
      </c>
      <c r="AR407" s="232">
        <f>VLOOKUP(AR$4,'Tüpoloogia tabel'!$C$1:$T$51,MATCH($A402,'Tüpoloogia tabel'!$C$1:$T$1,0),FALSE)</f>
        <v>0.26</v>
      </c>
      <c r="AS407" s="16">
        <f>VLOOKUP(AS$4,'Tüpoloogia tabel'!$C$1:$T$51,MATCH($A407,'Tüpoloogia tabel'!$C$1:$T$1,0),FALSE)</f>
        <v>0.49000000000000005</v>
      </c>
      <c r="AT407" s="16">
        <f>VLOOKUP(AT$4,'Tüpoloogia tabel'!$C$1:$T$51,MATCH($A407,'Tüpoloogia tabel'!$C$1:$T$1,0),FALSE)</f>
        <v>0.40500000000000008</v>
      </c>
      <c r="AU407" s="16">
        <f>VLOOKUP(AU$4,'Tüpoloogia tabel'!$C$1:$T$51,MATCH($A407,'Tüpoloogia tabel'!$C$1:$T$1,0),FALSE)</f>
        <v>0.15</v>
      </c>
      <c r="AV407" s="273">
        <f>VLOOKUP(AV$4,'Tüpoloogia tabel'!$C$1:$T$51,MATCH($A407,'Tüpoloogia tabel'!$C$1:$T$1,0),FALSE)</f>
        <v>0.02</v>
      </c>
      <c r="AW407" s="16">
        <f>VLOOKUP(AW$4,'Tüpoloogia tabel'!$C$1:$T$51,MATCH($A407,'Tüpoloogia tabel'!$C$1:$T$1,0),FALSE)</f>
        <v>0.01</v>
      </c>
      <c r="AX407" s="16">
        <f>VLOOKUP(AX$4,'Tüpoloogia tabel'!$C$1:$T$51,MATCH($A407,'Tüpoloogia tabel'!$C$1:$T$1,0),FALSE)</f>
        <v>0</v>
      </c>
      <c r="AY407" s="16">
        <f>VLOOKUP(AY$4,'Tüpoloogia tabel'!$C$1:$T$51,MATCH($A407,'Tüpoloogia tabel'!$C$1:$T$1,0),FALSE)</f>
        <v>0.42</v>
      </c>
      <c r="AZ407" s="16">
        <f>VLOOKUP(AZ$4,'Tüpoloogia tabel'!$C$1:$T$51,MATCH($A407,'Tüpoloogia tabel'!$C$1:$T$1,0),FALSE)</f>
        <v>3.7</v>
      </c>
      <c r="BA407" s="232">
        <f>VLOOKUP(BA$4,'Tüpoloogia tabel'!$C$1:$T$51,MATCH($A407,'Tüpoloogia tabel'!$C$1:$T$1,0),FALSE)</f>
        <v>0.51</v>
      </c>
      <c r="BB407" s="232">
        <f>VLOOKUP(BB$4,'Tüpoloogia tabel'!$C$1:$T$51,MATCH($A407,'Tüpoloogia tabel'!$C$1:$T$1,0),FALSE)</f>
        <v>0.2</v>
      </c>
      <c r="BC407" s="232">
        <f>VLOOKUP(BC$4,'Tüpoloogia tabel'!$C$1:$T$51,MATCH($A407,'Tüpoloogia tabel'!$C$1:$T$1,0),FALSE)</f>
        <v>0.35</v>
      </c>
      <c r="BD407" s="232">
        <f>VLOOKUP(BD$4,'Tüpoloogia tabel'!$C$1:$T$51,MATCH($A407,'Tüpoloogia tabel'!$C$1:$T$1,0),FALSE)</f>
        <v>0.7</v>
      </c>
      <c r="BE407" s="232">
        <f>VLOOKUP(BE$4,'Tüpoloogia tabel'!$C$1:$T$51,MATCH($A407,'Tüpoloogia tabel'!$C$1:$T$1,0),FALSE)</f>
        <v>0.2</v>
      </c>
      <c r="BF407" s="16">
        <f>VLOOKUP(BF$4,'Tüpoloogia tabel'!$C$1:$T$51,MATCH($A407,'Tüpoloogia tabel'!$C$1:$T$1,0),FALSE)</f>
        <v>1.8</v>
      </c>
      <c r="BG407" s="16">
        <f>VLOOKUP(BG$4,'Tüpoloogia tabel'!$C$1:$T$51,MATCH($A407,'Tüpoloogia tabel'!$C$1:$T$1,0),FALSE)</f>
        <v>2.2000000000000002</v>
      </c>
      <c r="BH407" s="16">
        <f>VLOOKUP(BH$4,'Tüpoloogia tabel'!$C$1:$T$51,MATCH($A407,'Tüpoloogia tabel'!$C$1:$T$1,0),FALSE)</f>
        <v>1.46</v>
      </c>
      <c r="BI407" s="16">
        <f>VLOOKUP(BI$4,'Tüpoloogia tabel'!$C$1:$T$51,MATCH($A407,'Tüpoloogia tabel'!$C$1:$T$1,0),FALSE)</f>
        <v>1.5793333333333333</v>
      </c>
      <c r="BJ407" s="16">
        <f>VLOOKUP(BJ$4,'Tüpoloogia tabel'!$C$1:$T$51,MATCH($A407,'Tüpoloogia tabel'!$C$1:$T$1,0),FALSE)</f>
        <v>0.8</v>
      </c>
      <c r="BK407" s="16">
        <f>VLOOKUP(BK$4,'Tüpoloogia tabel'!$C$1:$T$51,MATCH($A407,'Tüpoloogia tabel'!$C$1:$T$1,0),FALSE)</f>
        <v>2.0649999999999999</v>
      </c>
      <c r="BL407" s="216">
        <f t="shared" si="536"/>
        <v>24176.723422341471</v>
      </c>
      <c r="BM407" s="1">
        <v>4</v>
      </c>
      <c r="BN407" s="1">
        <v>0</v>
      </c>
      <c r="BO407" s="1">
        <f t="shared" si="555"/>
        <v>64</v>
      </c>
      <c r="BP407" s="217">
        <f t="shared" si="556"/>
        <v>199.37142857142859</v>
      </c>
      <c r="BQ407" s="217">
        <f t="shared" ref="BQ407:BS407" si="572">BP407</f>
        <v>199.37142857142859</v>
      </c>
      <c r="BR407" s="217">
        <f t="shared" si="572"/>
        <v>199.37142857142859</v>
      </c>
      <c r="BS407" s="217">
        <f t="shared" si="572"/>
        <v>199.37142857142859</v>
      </c>
      <c r="BT407" s="217">
        <f t="shared" si="558"/>
        <v>797.48571428571438</v>
      </c>
      <c r="BU407" s="217">
        <f t="shared" si="559"/>
        <v>3858.8571428571422</v>
      </c>
      <c r="BV407" s="217">
        <f t="shared" si="560"/>
        <v>3801.0981143920612</v>
      </c>
      <c r="BW407" s="217">
        <f t="shared" si="538"/>
        <v>1829.4192080446658</v>
      </c>
      <c r="BX407" s="216">
        <f t="shared" si="561"/>
        <v>1.6481796825396824</v>
      </c>
      <c r="BY407" s="216">
        <f t="shared" si="524"/>
        <v>1987.704697142857</v>
      </c>
      <c r="BZ407" s="216">
        <f t="shared" si="569"/>
        <v>27993.847327528994</v>
      </c>
      <c r="CA407" s="216">
        <f t="shared" si="570"/>
        <v>26164.428119484328</v>
      </c>
      <c r="CB407" s="218">
        <f t="shared" si="562"/>
        <v>4.5938484862552826</v>
      </c>
    </row>
    <row r="408" spans="1:80" x14ac:dyDescent="0.25">
      <c r="A408" s="248" t="s">
        <v>484</v>
      </c>
      <c r="B408" s="231" t="s">
        <v>936</v>
      </c>
      <c r="C408" s="231" t="s">
        <v>464</v>
      </c>
      <c r="D408" s="249">
        <v>7</v>
      </c>
      <c r="E408" s="249">
        <v>1</v>
      </c>
      <c r="F408" s="250"/>
      <c r="G408" s="15">
        <f>(VLOOKUP(G$4,'Tüpoloogia tabel'!$C$1:$T$51,MATCH($A408,'Tüpoloogia tabel'!$C$1:$T$1,0),FALSE))*D408</f>
        <v>1886.0666666666666</v>
      </c>
      <c r="H408" s="15">
        <f>(VLOOKUP(H$4,'Tüpoloogia tabel'!$C$1:$T$51,MATCH($A408,'Tüpoloogia tabel'!$C$1:$T$1,0),FALSE))*D408*E408</f>
        <v>27.125</v>
      </c>
      <c r="I408" s="15">
        <f>(VLOOKUP(I$4,'Tüpoloogia tabel'!$C$1:$T$51,MATCH($A408,'Tüpoloogia tabel'!$C$1:$T$1,0),FALSE))*D408*E408</f>
        <v>54.874999999999993</v>
      </c>
      <c r="J408" s="15">
        <f>(VLOOKUP(J$4,'Tüpoloogia tabel'!$C$1:$T$51,MATCH($A408,'Tüpoloogia tabel'!$C$1:$T$1,0),FALSE))*D408*E408</f>
        <v>1597.0625</v>
      </c>
      <c r="K408" s="15">
        <f>(VLOOKUP(K$4,'Tüpoloogia tabel'!$C$1:$T$51,MATCH($A408,'Tüpoloogia tabel'!$C$1:$T$1,0),FALSE))*D408*E408</f>
        <v>1328.9583333333335</v>
      </c>
      <c r="L408" s="244">
        <f>VLOOKUP(L$4,'Tüpoloogia tabel'!$C$1:$T$51,MATCH($A408,'Tüpoloogia tabel'!$C$1:$T$1,0),FALSE)</f>
        <v>100</v>
      </c>
      <c r="M408" s="228">
        <f>VLOOKUP(M$4,'Tüpoloogia tabel'!$C$1:$T$51,MATCH($A408,'Tüpoloogia tabel'!$C$1:$T$1,0),FALSE)</f>
        <v>50</v>
      </c>
      <c r="N408" s="228">
        <f>VLOOKUP(N$4,'Tüpoloogia tabel'!$C$1:$T$51,MATCH($A408,'Tüpoloogia tabel'!$C$1:$T$1,0),FALSE)</f>
        <v>100</v>
      </c>
      <c r="O408" s="245">
        <f>VLOOKUP(O$4,'Tüpoloogia tabel'!$C$1:$T$51,MATCH($A408,'Tüpoloogia tabel'!$C$1:$T$1,0),FALSE)</f>
        <v>0.19998653178308495</v>
      </c>
      <c r="P408" s="228">
        <f>VLOOKUP(P$4,'Tüpoloogia tabel'!$C$1:$T$51,MATCH($A408,'Tüpoloogia tabel'!$C$1:$T$1,0),FALSE)</f>
        <v>100</v>
      </c>
      <c r="Q408" s="335">
        <f t="shared" si="549"/>
        <v>688.56000000000006</v>
      </c>
      <c r="R408" s="336">
        <f t="shared" si="567"/>
        <v>523.13727367543902</v>
      </c>
      <c r="S408" s="14">
        <f t="shared" si="550"/>
        <v>1886.0666666666666</v>
      </c>
      <c r="T408" s="336">
        <f t="shared" si="551"/>
        <v>1886.0666666666666</v>
      </c>
      <c r="U408" s="4">
        <f t="shared" si="552"/>
        <v>27.720000000000002</v>
      </c>
      <c r="V408" s="337">
        <f t="shared" si="553"/>
        <v>137.70272632456098</v>
      </c>
      <c r="W408" s="338">
        <f t="shared" si="535"/>
        <v>3.7062317710197297</v>
      </c>
      <c r="X408" s="228">
        <f>VLOOKUP(X$4,'Tüpoloogia tabel'!$C$1:$T$51,MATCH($A408,'Tüpoloogia tabel'!$C$1:$T$1,0),FALSE)</f>
        <v>282.5</v>
      </c>
      <c r="Y408" s="228">
        <f>VLOOKUP(Y$4,'Tüpoloogia tabel'!$C$1:$T$51,MATCH($A408,'Tüpoloogia tabel'!$C$1:$T$1,0),FALSE)</f>
        <v>182.5</v>
      </c>
      <c r="Z408" s="229">
        <f>VLOOKUP(Z$4,'Tüpoloogia tabel'!$C$1:$T$51,MATCH($A408,'Tüpoloogia tabel'!$C$1:$T$1,0),FALSE)</f>
        <v>65.5</v>
      </c>
      <c r="AA408" s="235"/>
      <c r="AB408" s="235"/>
      <c r="AC408" s="15">
        <f>VLOOKUP(AC$4,'Tüpoloogia tabel'!$C$1:$T$51,MATCH($A408,'Tüpoloogia tabel'!$C$1:$T$1,0),FALSE)</f>
        <v>4.5125000000000002</v>
      </c>
      <c r="AD408" s="15">
        <f>VLOOKUP(AD$4,'Tüpoloogia tabel'!$C$1:$T$51,MATCH($A408,'Tüpoloogia tabel'!$C$1:$T$1,0),FALSE)</f>
        <v>3.2</v>
      </c>
      <c r="AE408" s="15">
        <f>VLOOKUP(AE$4,'Tüpoloogia tabel'!$C$1:$T$51,MATCH($A408,'Tüpoloogia tabel'!$C$1:$T$1,0),FALSE)</f>
        <v>2.2999999999999998</v>
      </c>
      <c r="AF408" s="15">
        <f>VLOOKUP(AF$4,'Tüpoloogia tabel'!$C$1:$T$51,MATCH($A408,'Tüpoloogia tabel'!$C$1:$T$1,0),FALSE)</f>
        <v>10.199999999999999</v>
      </c>
      <c r="AG408" s="15">
        <f>VLOOKUP(AG$4,'Tüpoloogia tabel'!$C$1:$T$51,MATCH($A408,'Tüpoloogia tabel'!$C$1:$T$1,0),FALSE)</f>
        <v>14.914285714285715</v>
      </c>
      <c r="AH408" s="15">
        <f>(VLOOKUP(AH$4,'Tüpoloogia tabel'!$C$1:$T$51,MATCH($A408,'Tüpoloogia tabel'!$C$1:$T$1,0),FALSE))*E408</f>
        <v>3.2</v>
      </c>
      <c r="AI408" s="15">
        <f>(VLOOKUP(AI$4,'Tüpoloogia tabel'!$C$1:$T$51,MATCH($A408,'Tüpoloogia tabel'!$C$1:$T$1,0),FALSE))*D408*E408</f>
        <v>6035.413333333333</v>
      </c>
      <c r="AJ408" s="15">
        <f t="shared" si="554"/>
        <v>229.20000000000002</v>
      </c>
      <c r="AK408" s="15">
        <f>VLOOKUP(AK$4,'Tüpoloogia tabel'!$C$1:$T$51,MATCH($A408,'Tüpoloogia tabel'!$C$1:$T$1,0),FALSE)</f>
        <v>1.49</v>
      </c>
      <c r="AL408" s="15">
        <f>VLOOKUP(AL$4,'Tüpoloogia tabel'!$C$1:$T$51,MATCH($A408,'Tüpoloogia tabel'!$C$1:$T$1,0),FALSE)</f>
        <v>1.1000000000000001</v>
      </c>
      <c r="AM408" s="15">
        <f>VLOOKUP(AM$4,'Tüpoloogia tabel'!$C$1:$T$51,MATCH($A408,'Tüpoloogia tabel'!$C$1:$T$1,0),FALSE)</f>
        <v>0.7</v>
      </c>
      <c r="AN408" s="15">
        <f>VLOOKUP(AN$4,'Tüpoloogia tabel'!$C$1:$T$51,MATCH($A408,'Tüpoloogia tabel'!$C$1:$T$1,0),FALSE)</f>
        <v>0.7</v>
      </c>
      <c r="AO408" s="15">
        <f>VLOOKUP(AO$4,'Tüpoloogia tabel'!$C$1:$T$51,MATCH($A408,'Tüpoloogia tabel'!$C$1:$T$1,0),FALSE)</f>
        <v>2.06</v>
      </c>
      <c r="AP408" s="15">
        <f>VLOOKUP(AP$4,'Tüpoloogia tabel'!$C$1:$T$51,MATCH($A408,'Tüpoloogia tabel'!$C$1:$T$1,0),FALSE)</f>
        <v>2</v>
      </c>
      <c r="AQ408" s="15">
        <f>VLOOKUP(AQ$4,'Tüpoloogia tabel'!$C$1:$T$51,MATCH($A408,'Tüpoloogia tabel'!$C$1:$T$1,0),FALSE)</f>
        <v>2.9</v>
      </c>
      <c r="AR408" s="232">
        <f>VLOOKUP(AR$4,'Tüpoloogia tabel'!$C$1:$T$51,MATCH($A403,'Tüpoloogia tabel'!$C$1:$T$1,0),FALSE)</f>
        <v>0.26</v>
      </c>
      <c r="AS408" s="16">
        <f>VLOOKUP(AS$4,'Tüpoloogia tabel'!$C$1:$T$51,MATCH($A408,'Tüpoloogia tabel'!$C$1:$T$1,0),FALSE)</f>
        <v>0.49000000000000005</v>
      </c>
      <c r="AT408" s="16">
        <f>VLOOKUP(AT$4,'Tüpoloogia tabel'!$C$1:$T$51,MATCH($A408,'Tüpoloogia tabel'!$C$1:$T$1,0),FALSE)</f>
        <v>0.40500000000000008</v>
      </c>
      <c r="AU408" s="16">
        <f>VLOOKUP(AU$4,'Tüpoloogia tabel'!$C$1:$T$51,MATCH($A408,'Tüpoloogia tabel'!$C$1:$T$1,0),FALSE)</f>
        <v>0.15</v>
      </c>
      <c r="AV408" s="273">
        <f>VLOOKUP(AV$4,'Tüpoloogia tabel'!$C$1:$T$51,MATCH($A408,'Tüpoloogia tabel'!$C$1:$T$1,0),FALSE)</f>
        <v>0.02</v>
      </c>
      <c r="AW408" s="16">
        <f>VLOOKUP(AW$4,'Tüpoloogia tabel'!$C$1:$T$51,MATCH($A408,'Tüpoloogia tabel'!$C$1:$T$1,0),FALSE)</f>
        <v>0.01</v>
      </c>
      <c r="AX408" s="16">
        <f>VLOOKUP(AX$4,'Tüpoloogia tabel'!$C$1:$T$51,MATCH($A408,'Tüpoloogia tabel'!$C$1:$T$1,0),FALSE)</f>
        <v>0</v>
      </c>
      <c r="AY408" s="16">
        <f>VLOOKUP(AY$4,'Tüpoloogia tabel'!$C$1:$T$51,MATCH($A408,'Tüpoloogia tabel'!$C$1:$T$1,0),FALSE)</f>
        <v>0.42</v>
      </c>
      <c r="AZ408" s="16">
        <f>VLOOKUP(AZ$4,'Tüpoloogia tabel'!$C$1:$T$51,MATCH($A408,'Tüpoloogia tabel'!$C$1:$T$1,0),FALSE)</f>
        <v>3.7</v>
      </c>
      <c r="BA408" s="232">
        <f>VLOOKUP(BA$4,'Tüpoloogia tabel'!$C$1:$T$51,MATCH($A408,'Tüpoloogia tabel'!$C$1:$T$1,0),FALSE)</f>
        <v>0.51</v>
      </c>
      <c r="BB408" s="232">
        <f>VLOOKUP(BB$4,'Tüpoloogia tabel'!$C$1:$T$51,MATCH($A408,'Tüpoloogia tabel'!$C$1:$T$1,0),FALSE)</f>
        <v>0.2</v>
      </c>
      <c r="BC408" s="232">
        <f>VLOOKUP(BC$4,'Tüpoloogia tabel'!$C$1:$T$51,MATCH($A408,'Tüpoloogia tabel'!$C$1:$T$1,0),FALSE)</f>
        <v>0.35</v>
      </c>
      <c r="BD408" s="232">
        <f>VLOOKUP(BD$4,'Tüpoloogia tabel'!$C$1:$T$51,MATCH($A408,'Tüpoloogia tabel'!$C$1:$T$1,0),FALSE)</f>
        <v>0.7</v>
      </c>
      <c r="BE408" s="232">
        <f>VLOOKUP(BE$4,'Tüpoloogia tabel'!$C$1:$T$51,MATCH($A408,'Tüpoloogia tabel'!$C$1:$T$1,0),FALSE)</f>
        <v>0.2</v>
      </c>
      <c r="BF408" s="16">
        <f>VLOOKUP(BF$4,'Tüpoloogia tabel'!$C$1:$T$51,MATCH($A408,'Tüpoloogia tabel'!$C$1:$T$1,0),FALSE)</f>
        <v>1.8</v>
      </c>
      <c r="BG408" s="16">
        <f>VLOOKUP(BG$4,'Tüpoloogia tabel'!$C$1:$T$51,MATCH($A408,'Tüpoloogia tabel'!$C$1:$T$1,0),FALSE)</f>
        <v>2.2000000000000002</v>
      </c>
      <c r="BH408" s="16">
        <f>VLOOKUP(BH$4,'Tüpoloogia tabel'!$C$1:$T$51,MATCH($A408,'Tüpoloogia tabel'!$C$1:$T$1,0),FALSE)</f>
        <v>1.46</v>
      </c>
      <c r="BI408" s="16">
        <f>VLOOKUP(BI$4,'Tüpoloogia tabel'!$C$1:$T$51,MATCH($A408,'Tüpoloogia tabel'!$C$1:$T$1,0),FALSE)</f>
        <v>1.5793333333333333</v>
      </c>
      <c r="BJ408" s="16">
        <f>VLOOKUP(BJ$4,'Tüpoloogia tabel'!$C$1:$T$51,MATCH($A408,'Tüpoloogia tabel'!$C$1:$T$1,0),FALSE)</f>
        <v>0.8</v>
      </c>
      <c r="BK408" s="16">
        <f>VLOOKUP(BK$4,'Tüpoloogia tabel'!$C$1:$T$51,MATCH($A408,'Tüpoloogia tabel'!$C$1:$T$1,0),FALSE)</f>
        <v>2.0649999999999999</v>
      </c>
      <c r="BL408" s="216">
        <f t="shared" si="536"/>
        <v>4423.9953818940348</v>
      </c>
      <c r="BM408" s="1">
        <v>4</v>
      </c>
      <c r="BN408" s="1">
        <v>0</v>
      </c>
      <c r="BO408" s="1">
        <f t="shared" si="555"/>
        <v>12.8</v>
      </c>
      <c r="BP408" s="217">
        <f t="shared" si="556"/>
        <v>229.20000000000002</v>
      </c>
      <c r="BQ408" s="217">
        <f t="shared" ref="BQ408:BS408" si="573">BP408</f>
        <v>229.20000000000002</v>
      </c>
      <c r="BR408" s="217">
        <f t="shared" si="573"/>
        <v>229.20000000000002</v>
      </c>
      <c r="BS408" s="217">
        <f t="shared" si="573"/>
        <v>229.20000000000002</v>
      </c>
      <c r="BT408" s="217">
        <f t="shared" si="558"/>
        <v>0</v>
      </c>
      <c r="BU408" s="217">
        <f t="shared" si="559"/>
        <v>198</v>
      </c>
      <c r="BV408" s="217">
        <f t="shared" si="560"/>
        <v>181.50734929878325</v>
      </c>
      <c r="BW408" s="217">
        <f t="shared" si="538"/>
        <v>319.07508670548901</v>
      </c>
      <c r="BX408" s="216">
        <f t="shared" si="561"/>
        <v>0.15120823280423284</v>
      </c>
      <c r="BY408" s="216">
        <f t="shared" si="524"/>
        <v>182.35712876190482</v>
      </c>
      <c r="BZ408" s="216">
        <f t="shared" si="569"/>
        <v>4925.4275973614285</v>
      </c>
      <c r="CA408" s="216">
        <f t="shared" si="570"/>
        <v>4606.35251065594</v>
      </c>
      <c r="CB408" s="218">
        <f t="shared" si="562"/>
        <v>3.4661376471466547</v>
      </c>
    </row>
    <row r="409" spans="1:80" x14ac:dyDescent="0.25">
      <c r="A409" s="248" t="s">
        <v>484</v>
      </c>
      <c r="B409" s="231" t="s">
        <v>937</v>
      </c>
      <c r="C409" s="231" t="s">
        <v>464</v>
      </c>
      <c r="D409" s="249">
        <v>7</v>
      </c>
      <c r="E409" s="249">
        <v>2</v>
      </c>
      <c r="F409" s="250"/>
      <c r="G409" s="15">
        <f>(VLOOKUP(G$4,'Tüpoloogia tabel'!$C$1:$T$51,MATCH($A409,'Tüpoloogia tabel'!$C$1:$T$1,0),FALSE))*D409</f>
        <v>1886.0666666666666</v>
      </c>
      <c r="H409" s="15">
        <f>(VLOOKUP(H$4,'Tüpoloogia tabel'!$C$1:$T$51,MATCH($A409,'Tüpoloogia tabel'!$C$1:$T$1,0),FALSE))*D409*E409</f>
        <v>54.25</v>
      </c>
      <c r="I409" s="15">
        <f>(VLOOKUP(I$4,'Tüpoloogia tabel'!$C$1:$T$51,MATCH($A409,'Tüpoloogia tabel'!$C$1:$T$1,0),FALSE))*D409*E409</f>
        <v>109.74999999999999</v>
      </c>
      <c r="J409" s="15">
        <f>(VLOOKUP(J$4,'Tüpoloogia tabel'!$C$1:$T$51,MATCH($A409,'Tüpoloogia tabel'!$C$1:$T$1,0),FALSE))*D409*E409</f>
        <v>3194.125</v>
      </c>
      <c r="K409" s="15">
        <f>(VLOOKUP(K$4,'Tüpoloogia tabel'!$C$1:$T$51,MATCH($A409,'Tüpoloogia tabel'!$C$1:$T$1,0),FALSE))*D409*E409</f>
        <v>2657.916666666667</v>
      </c>
      <c r="L409" s="244">
        <f>VLOOKUP(L$4,'Tüpoloogia tabel'!$C$1:$T$51,MATCH($A409,'Tüpoloogia tabel'!$C$1:$T$1,0),FALSE)</f>
        <v>100</v>
      </c>
      <c r="M409" s="228">
        <f>VLOOKUP(M$4,'Tüpoloogia tabel'!$C$1:$T$51,MATCH($A409,'Tüpoloogia tabel'!$C$1:$T$1,0),FALSE)</f>
        <v>50</v>
      </c>
      <c r="N409" s="228">
        <f>VLOOKUP(N$4,'Tüpoloogia tabel'!$C$1:$T$51,MATCH($A409,'Tüpoloogia tabel'!$C$1:$T$1,0),FALSE)</f>
        <v>100</v>
      </c>
      <c r="O409" s="245">
        <f>VLOOKUP(O$4,'Tüpoloogia tabel'!$C$1:$T$51,MATCH($A409,'Tüpoloogia tabel'!$C$1:$T$1,0),FALSE)</f>
        <v>0.19998653178308495</v>
      </c>
      <c r="P409" s="228">
        <f>VLOOKUP(P$4,'Tüpoloogia tabel'!$C$1:$T$51,MATCH($A409,'Tüpoloogia tabel'!$C$1:$T$1,0),FALSE)</f>
        <v>100</v>
      </c>
      <c r="Q409" s="335">
        <f t="shared" si="549"/>
        <v>2713.4400000000005</v>
      </c>
      <c r="R409" s="336">
        <f t="shared" si="567"/>
        <v>2143.0685451985064</v>
      </c>
      <c r="S409" s="14">
        <f t="shared" si="550"/>
        <v>1886.0666666666666</v>
      </c>
      <c r="T409" s="336">
        <f t="shared" si="551"/>
        <v>1886.0666666666666</v>
      </c>
      <c r="U409" s="4">
        <f t="shared" si="552"/>
        <v>27.720000000000002</v>
      </c>
      <c r="V409" s="337">
        <f t="shared" si="553"/>
        <v>542.65145480149408</v>
      </c>
      <c r="W409" s="338">
        <f t="shared" si="535"/>
        <v>3.172649738435025</v>
      </c>
      <c r="X409" s="228">
        <f>VLOOKUP(X$4,'Tüpoloogia tabel'!$C$1:$T$51,MATCH($A409,'Tüpoloogia tabel'!$C$1:$T$1,0),FALSE)</f>
        <v>282.5</v>
      </c>
      <c r="Y409" s="228">
        <f>VLOOKUP(Y$4,'Tüpoloogia tabel'!$C$1:$T$51,MATCH($A409,'Tüpoloogia tabel'!$C$1:$T$1,0),FALSE)</f>
        <v>182.5</v>
      </c>
      <c r="Z409" s="229">
        <f>VLOOKUP(Z$4,'Tüpoloogia tabel'!$C$1:$T$51,MATCH($A409,'Tüpoloogia tabel'!$C$1:$T$1,0),FALSE)</f>
        <v>65.5</v>
      </c>
      <c r="AA409" s="235"/>
      <c r="AB409" s="235"/>
      <c r="AC409" s="15">
        <f>VLOOKUP(AC$4,'Tüpoloogia tabel'!$C$1:$T$51,MATCH($A409,'Tüpoloogia tabel'!$C$1:$T$1,0),FALSE)</f>
        <v>4.5125000000000002</v>
      </c>
      <c r="AD409" s="15">
        <f>VLOOKUP(AD$4,'Tüpoloogia tabel'!$C$1:$T$51,MATCH($A409,'Tüpoloogia tabel'!$C$1:$T$1,0),FALSE)</f>
        <v>3.2</v>
      </c>
      <c r="AE409" s="15">
        <f>VLOOKUP(AE$4,'Tüpoloogia tabel'!$C$1:$T$51,MATCH($A409,'Tüpoloogia tabel'!$C$1:$T$1,0),FALSE)</f>
        <v>2.2999999999999998</v>
      </c>
      <c r="AF409" s="15">
        <f>VLOOKUP(AF$4,'Tüpoloogia tabel'!$C$1:$T$51,MATCH($A409,'Tüpoloogia tabel'!$C$1:$T$1,0),FALSE)</f>
        <v>10.199999999999999</v>
      </c>
      <c r="AG409" s="15">
        <f>VLOOKUP(AG$4,'Tüpoloogia tabel'!$C$1:$T$51,MATCH($A409,'Tüpoloogia tabel'!$C$1:$T$1,0),FALSE)</f>
        <v>14.914285714285715</v>
      </c>
      <c r="AH409" s="15">
        <f>(VLOOKUP(AH$4,'Tüpoloogia tabel'!$C$1:$T$51,MATCH($A409,'Tüpoloogia tabel'!$C$1:$T$1,0),FALSE))*E409</f>
        <v>6.4</v>
      </c>
      <c r="AI409" s="15">
        <f>(VLOOKUP(AI$4,'Tüpoloogia tabel'!$C$1:$T$51,MATCH($A409,'Tüpoloogia tabel'!$C$1:$T$1,0),FALSE))*D409*E409</f>
        <v>12070.826666666666</v>
      </c>
      <c r="AJ409" s="15">
        <f t="shared" si="554"/>
        <v>229.20000000000002</v>
      </c>
      <c r="AK409" s="15">
        <f>VLOOKUP(AK$4,'Tüpoloogia tabel'!$C$1:$T$51,MATCH($A409,'Tüpoloogia tabel'!$C$1:$T$1,0),FALSE)</f>
        <v>1.49</v>
      </c>
      <c r="AL409" s="15">
        <f>VLOOKUP(AL$4,'Tüpoloogia tabel'!$C$1:$T$51,MATCH($A409,'Tüpoloogia tabel'!$C$1:$T$1,0),FALSE)</f>
        <v>1.1000000000000001</v>
      </c>
      <c r="AM409" s="15">
        <f>VLOOKUP(AM$4,'Tüpoloogia tabel'!$C$1:$T$51,MATCH($A409,'Tüpoloogia tabel'!$C$1:$T$1,0),FALSE)</f>
        <v>0.7</v>
      </c>
      <c r="AN409" s="15">
        <f>VLOOKUP(AN$4,'Tüpoloogia tabel'!$C$1:$T$51,MATCH($A409,'Tüpoloogia tabel'!$C$1:$T$1,0),FALSE)</f>
        <v>0.7</v>
      </c>
      <c r="AO409" s="15">
        <f>VLOOKUP(AO$4,'Tüpoloogia tabel'!$C$1:$T$51,MATCH($A409,'Tüpoloogia tabel'!$C$1:$T$1,0),FALSE)</f>
        <v>2.06</v>
      </c>
      <c r="AP409" s="15">
        <f>VLOOKUP(AP$4,'Tüpoloogia tabel'!$C$1:$T$51,MATCH($A409,'Tüpoloogia tabel'!$C$1:$T$1,0),FALSE)</f>
        <v>2</v>
      </c>
      <c r="AQ409" s="15">
        <f>VLOOKUP(AQ$4,'Tüpoloogia tabel'!$C$1:$T$51,MATCH($A409,'Tüpoloogia tabel'!$C$1:$T$1,0),FALSE)</f>
        <v>2.9</v>
      </c>
      <c r="AR409" s="232">
        <f>VLOOKUP(AR$4,'Tüpoloogia tabel'!$C$1:$T$51,MATCH($A404,'Tüpoloogia tabel'!$C$1:$T$1,0),FALSE)</f>
        <v>0.26</v>
      </c>
      <c r="AS409" s="16">
        <f>VLOOKUP(AS$4,'Tüpoloogia tabel'!$C$1:$T$51,MATCH($A409,'Tüpoloogia tabel'!$C$1:$T$1,0),FALSE)</f>
        <v>0.49000000000000005</v>
      </c>
      <c r="AT409" s="16">
        <f>VLOOKUP(AT$4,'Tüpoloogia tabel'!$C$1:$T$51,MATCH($A409,'Tüpoloogia tabel'!$C$1:$T$1,0),FALSE)</f>
        <v>0.40500000000000008</v>
      </c>
      <c r="AU409" s="16">
        <f>VLOOKUP(AU$4,'Tüpoloogia tabel'!$C$1:$T$51,MATCH($A409,'Tüpoloogia tabel'!$C$1:$T$1,0),FALSE)</f>
        <v>0.15</v>
      </c>
      <c r="AV409" s="273">
        <f>VLOOKUP(AV$4,'Tüpoloogia tabel'!$C$1:$T$51,MATCH($A409,'Tüpoloogia tabel'!$C$1:$T$1,0),FALSE)</f>
        <v>0.02</v>
      </c>
      <c r="AW409" s="16">
        <f>VLOOKUP(AW$4,'Tüpoloogia tabel'!$C$1:$T$51,MATCH($A409,'Tüpoloogia tabel'!$C$1:$T$1,0),FALSE)</f>
        <v>0.01</v>
      </c>
      <c r="AX409" s="16">
        <f>VLOOKUP(AX$4,'Tüpoloogia tabel'!$C$1:$T$51,MATCH($A409,'Tüpoloogia tabel'!$C$1:$T$1,0),FALSE)</f>
        <v>0</v>
      </c>
      <c r="AY409" s="16">
        <f>VLOOKUP(AY$4,'Tüpoloogia tabel'!$C$1:$T$51,MATCH($A409,'Tüpoloogia tabel'!$C$1:$T$1,0),FALSE)</f>
        <v>0.42</v>
      </c>
      <c r="AZ409" s="16">
        <f>VLOOKUP(AZ$4,'Tüpoloogia tabel'!$C$1:$T$51,MATCH($A409,'Tüpoloogia tabel'!$C$1:$T$1,0),FALSE)</f>
        <v>3.7</v>
      </c>
      <c r="BA409" s="232">
        <f>VLOOKUP(BA$4,'Tüpoloogia tabel'!$C$1:$T$51,MATCH($A409,'Tüpoloogia tabel'!$C$1:$T$1,0),FALSE)</f>
        <v>0.51</v>
      </c>
      <c r="BB409" s="232">
        <f>VLOOKUP(BB$4,'Tüpoloogia tabel'!$C$1:$T$51,MATCH($A409,'Tüpoloogia tabel'!$C$1:$T$1,0),FALSE)</f>
        <v>0.2</v>
      </c>
      <c r="BC409" s="232">
        <f>VLOOKUP(BC$4,'Tüpoloogia tabel'!$C$1:$T$51,MATCH($A409,'Tüpoloogia tabel'!$C$1:$T$1,0),FALSE)</f>
        <v>0.35</v>
      </c>
      <c r="BD409" s="232">
        <f>VLOOKUP(BD$4,'Tüpoloogia tabel'!$C$1:$T$51,MATCH($A409,'Tüpoloogia tabel'!$C$1:$T$1,0),FALSE)</f>
        <v>0.7</v>
      </c>
      <c r="BE409" s="232">
        <f>VLOOKUP(BE$4,'Tüpoloogia tabel'!$C$1:$T$51,MATCH($A409,'Tüpoloogia tabel'!$C$1:$T$1,0),FALSE)</f>
        <v>0.2</v>
      </c>
      <c r="BF409" s="16">
        <f>VLOOKUP(BF$4,'Tüpoloogia tabel'!$C$1:$T$51,MATCH($A409,'Tüpoloogia tabel'!$C$1:$T$1,0),FALSE)</f>
        <v>1.8</v>
      </c>
      <c r="BG409" s="16">
        <f>VLOOKUP(BG$4,'Tüpoloogia tabel'!$C$1:$T$51,MATCH($A409,'Tüpoloogia tabel'!$C$1:$T$1,0),FALSE)</f>
        <v>2.2000000000000002</v>
      </c>
      <c r="BH409" s="16">
        <f>VLOOKUP(BH$4,'Tüpoloogia tabel'!$C$1:$T$51,MATCH($A409,'Tüpoloogia tabel'!$C$1:$T$1,0),FALSE)</f>
        <v>1.46</v>
      </c>
      <c r="BI409" s="16">
        <f>VLOOKUP(BI$4,'Tüpoloogia tabel'!$C$1:$T$51,MATCH($A409,'Tüpoloogia tabel'!$C$1:$T$1,0),FALSE)</f>
        <v>1.5793333333333333</v>
      </c>
      <c r="BJ409" s="16">
        <f>VLOOKUP(BJ$4,'Tüpoloogia tabel'!$C$1:$T$51,MATCH($A409,'Tüpoloogia tabel'!$C$1:$T$1,0),FALSE)</f>
        <v>0.8</v>
      </c>
      <c r="BK409" s="16">
        <f>VLOOKUP(BK$4,'Tüpoloogia tabel'!$C$1:$T$51,MATCH($A409,'Tüpoloogia tabel'!$C$1:$T$1,0),FALSE)</f>
        <v>2.0649999999999999</v>
      </c>
      <c r="BL409" s="216">
        <f t="shared" si="536"/>
        <v>7408.670683615881</v>
      </c>
      <c r="BM409" s="1">
        <v>4</v>
      </c>
      <c r="BN409" s="1">
        <v>0</v>
      </c>
      <c r="BO409" s="1">
        <f t="shared" si="555"/>
        <v>25.6</v>
      </c>
      <c r="BP409" s="217">
        <f t="shared" si="556"/>
        <v>229.20000000000002</v>
      </c>
      <c r="BQ409" s="217">
        <f t="shared" ref="BQ409:BS409" si="574">BP409</f>
        <v>229.20000000000002</v>
      </c>
      <c r="BR409" s="217">
        <f t="shared" si="574"/>
        <v>229.20000000000002</v>
      </c>
      <c r="BS409" s="217">
        <f t="shared" si="574"/>
        <v>229.20000000000002</v>
      </c>
      <c r="BT409" s="217">
        <f t="shared" si="558"/>
        <v>229.20000000000002</v>
      </c>
      <c r="BU409" s="217">
        <f t="shared" si="559"/>
        <v>747.19999999999993</v>
      </c>
      <c r="BV409" s="217">
        <f t="shared" si="560"/>
        <v>715.27434338516673</v>
      </c>
      <c r="BW409" s="217">
        <f t="shared" si="538"/>
        <v>548.87722422177012</v>
      </c>
      <c r="BX409" s="216">
        <f t="shared" si="561"/>
        <v>0.39393922839506179</v>
      </c>
      <c r="BY409" s="216">
        <f t="shared" si="524"/>
        <v>475.09070944444449</v>
      </c>
      <c r="BZ409" s="216">
        <f t="shared" si="569"/>
        <v>8432.6386172820949</v>
      </c>
      <c r="CA409" s="216">
        <f t="shared" si="570"/>
        <v>7883.7613930603256</v>
      </c>
      <c r="CB409" s="218">
        <f t="shared" si="562"/>
        <v>2.966143179706032</v>
      </c>
    </row>
    <row r="410" spans="1:80" x14ac:dyDescent="0.25">
      <c r="A410" s="248" t="s">
        <v>484</v>
      </c>
      <c r="B410" s="231" t="s">
        <v>938</v>
      </c>
      <c r="C410" s="231" t="s">
        <v>464</v>
      </c>
      <c r="D410" s="249">
        <v>7</v>
      </c>
      <c r="E410" s="249">
        <v>3</v>
      </c>
      <c r="F410" s="250"/>
      <c r="G410" s="15">
        <f>(VLOOKUP(G$4,'Tüpoloogia tabel'!$C$1:$T$51,MATCH($A410,'Tüpoloogia tabel'!$C$1:$T$1,0),FALSE))*D410</f>
        <v>1886.0666666666666</v>
      </c>
      <c r="H410" s="15">
        <f>(VLOOKUP(H$4,'Tüpoloogia tabel'!$C$1:$T$51,MATCH($A410,'Tüpoloogia tabel'!$C$1:$T$1,0),FALSE))*D410*E410</f>
        <v>81.375</v>
      </c>
      <c r="I410" s="15">
        <f>(VLOOKUP(I$4,'Tüpoloogia tabel'!$C$1:$T$51,MATCH($A410,'Tüpoloogia tabel'!$C$1:$T$1,0),FALSE))*D410*E410</f>
        <v>164.62499999999997</v>
      </c>
      <c r="J410" s="15">
        <f>(VLOOKUP(J$4,'Tüpoloogia tabel'!$C$1:$T$51,MATCH($A410,'Tüpoloogia tabel'!$C$1:$T$1,0),FALSE))*D410*E410</f>
        <v>4791.1875</v>
      </c>
      <c r="K410" s="15">
        <f>(VLOOKUP(K$4,'Tüpoloogia tabel'!$C$1:$T$51,MATCH($A410,'Tüpoloogia tabel'!$C$1:$T$1,0),FALSE))*D410*E410</f>
        <v>3986.8750000000005</v>
      </c>
      <c r="L410" s="244">
        <f>VLOOKUP(L$4,'Tüpoloogia tabel'!$C$1:$T$51,MATCH($A410,'Tüpoloogia tabel'!$C$1:$T$1,0),FALSE)</f>
        <v>100</v>
      </c>
      <c r="M410" s="228">
        <f>VLOOKUP(M$4,'Tüpoloogia tabel'!$C$1:$T$51,MATCH($A410,'Tüpoloogia tabel'!$C$1:$T$1,0),FALSE)</f>
        <v>50</v>
      </c>
      <c r="N410" s="228">
        <f>VLOOKUP(N$4,'Tüpoloogia tabel'!$C$1:$T$51,MATCH($A410,'Tüpoloogia tabel'!$C$1:$T$1,0),FALSE)</f>
        <v>100</v>
      </c>
      <c r="O410" s="245">
        <f>VLOOKUP(O$4,'Tüpoloogia tabel'!$C$1:$T$51,MATCH($A410,'Tüpoloogia tabel'!$C$1:$T$1,0),FALSE)</f>
        <v>0.19998653178308495</v>
      </c>
      <c r="P410" s="228">
        <f>VLOOKUP(P$4,'Tüpoloogia tabel'!$C$1:$T$51,MATCH($A410,'Tüpoloogia tabel'!$C$1:$T$1,0),FALSE)</f>
        <v>100</v>
      </c>
      <c r="Q410" s="335">
        <f t="shared" si="549"/>
        <v>6074.6400000000012</v>
      </c>
      <c r="R410" s="336">
        <f t="shared" si="567"/>
        <v>4832.0738145692012</v>
      </c>
      <c r="S410" s="14">
        <f t="shared" si="550"/>
        <v>1886.0666666666666</v>
      </c>
      <c r="T410" s="336">
        <f t="shared" si="551"/>
        <v>1886.0666666666666</v>
      </c>
      <c r="U410" s="4">
        <f t="shared" si="552"/>
        <v>27.720000000000002</v>
      </c>
      <c r="V410" s="337">
        <f t="shared" si="553"/>
        <v>1214.8461854307993</v>
      </c>
      <c r="W410" s="338">
        <f t="shared" si="535"/>
        <v>3.5808599740517852</v>
      </c>
      <c r="X410" s="228">
        <f>VLOOKUP(X$4,'Tüpoloogia tabel'!$C$1:$T$51,MATCH($A410,'Tüpoloogia tabel'!$C$1:$T$1,0),FALSE)</f>
        <v>282.5</v>
      </c>
      <c r="Y410" s="228">
        <f>VLOOKUP(Y$4,'Tüpoloogia tabel'!$C$1:$T$51,MATCH($A410,'Tüpoloogia tabel'!$C$1:$T$1,0),FALSE)</f>
        <v>182.5</v>
      </c>
      <c r="Z410" s="229">
        <f>VLOOKUP(Z$4,'Tüpoloogia tabel'!$C$1:$T$51,MATCH($A410,'Tüpoloogia tabel'!$C$1:$T$1,0),FALSE)</f>
        <v>65.5</v>
      </c>
      <c r="AA410" s="235"/>
      <c r="AB410" s="235"/>
      <c r="AC410" s="15">
        <f>VLOOKUP(AC$4,'Tüpoloogia tabel'!$C$1:$T$51,MATCH($A410,'Tüpoloogia tabel'!$C$1:$T$1,0),FALSE)</f>
        <v>4.5125000000000002</v>
      </c>
      <c r="AD410" s="15">
        <f>VLOOKUP(AD$4,'Tüpoloogia tabel'!$C$1:$T$51,MATCH($A410,'Tüpoloogia tabel'!$C$1:$T$1,0),FALSE)</f>
        <v>3.2</v>
      </c>
      <c r="AE410" s="15">
        <f>VLOOKUP(AE$4,'Tüpoloogia tabel'!$C$1:$T$51,MATCH($A410,'Tüpoloogia tabel'!$C$1:$T$1,0),FALSE)</f>
        <v>2.2999999999999998</v>
      </c>
      <c r="AF410" s="15">
        <f>VLOOKUP(AF$4,'Tüpoloogia tabel'!$C$1:$T$51,MATCH($A410,'Tüpoloogia tabel'!$C$1:$T$1,0),FALSE)</f>
        <v>10.199999999999999</v>
      </c>
      <c r="AG410" s="15">
        <f>VLOOKUP(AG$4,'Tüpoloogia tabel'!$C$1:$T$51,MATCH($A410,'Tüpoloogia tabel'!$C$1:$T$1,0),FALSE)</f>
        <v>14.914285714285715</v>
      </c>
      <c r="AH410" s="15">
        <f>(VLOOKUP(AH$4,'Tüpoloogia tabel'!$C$1:$T$51,MATCH($A410,'Tüpoloogia tabel'!$C$1:$T$1,0),FALSE))*E410</f>
        <v>9.6000000000000014</v>
      </c>
      <c r="AI410" s="15">
        <f>(VLOOKUP(AI$4,'Tüpoloogia tabel'!$C$1:$T$51,MATCH($A410,'Tüpoloogia tabel'!$C$1:$T$1,0),FALSE))*D410*E410</f>
        <v>18106.239999999998</v>
      </c>
      <c r="AJ410" s="15">
        <f t="shared" si="554"/>
        <v>229.20000000000002</v>
      </c>
      <c r="AK410" s="15">
        <f>VLOOKUP(AK$4,'Tüpoloogia tabel'!$C$1:$T$51,MATCH($A410,'Tüpoloogia tabel'!$C$1:$T$1,0),FALSE)</f>
        <v>1.49</v>
      </c>
      <c r="AL410" s="15">
        <f>VLOOKUP(AL$4,'Tüpoloogia tabel'!$C$1:$T$51,MATCH($A410,'Tüpoloogia tabel'!$C$1:$T$1,0),FALSE)</f>
        <v>1.1000000000000001</v>
      </c>
      <c r="AM410" s="15">
        <f>VLOOKUP(AM$4,'Tüpoloogia tabel'!$C$1:$T$51,MATCH($A410,'Tüpoloogia tabel'!$C$1:$T$1,0),FALSE)</f>
        <v>0.7</v>
      </c>
      <c r="AN410" s="15">
        <f>VLOOKUP(AN$4,'Tüpoloogia tabel'!$C$1:$T$51,MATCH($A410,'Tüpoloogia tabel'!$C$1:$T$1,0),FALSE)</f>
        <v>0.7</v>
      </c>
      <c r="AO410" s="15">
        <f>VLOOKUP(AO$4,'Tüpoloogia tabel'!$C$1:$T$51,MATCH($A410,'Tüpoloogia tabel'!$C$1:$T$1,0),FALSE)</f>
        <v>2.06</v>
      </c>
      <c r="AP410" s="15">
        <f>VLOOKUP(AP$4,'Tüpoloogia tabel'!$C$1:$T$51,MATCH($A410,'Tüpoloogia tabel'!$C$1:$T$1,0),FALSE)</f>
        <v>2</v>
      </c>
      <c r="AQ410" s="15">
        <f>VLOOKUP(AQ$4,'Tüpoloogia tabel'!$C$1:$T$51,MATCH($A410,'Tüpoloogia tabel'!$C$1:$T$1,0),FALSE)</f>
        <v>2.9</v>
      </c>
      <c r="AR410" s="232">
        <f>VLOOKUP(AR$4,'Tüpoloogia tabel'!$C$1:$T$51,MATCH($A405,'Tüpoloogia tabel'!$C$1:$T$1,0),FALSE)</f>
        <v>0.26</v>
      </c>
      <c r="AS410" s="16">
        <f>VLOOKUP(AS$4,'Tüpoloogia tabel'!$C$1:$T$51,MATCH($A410,'Tüpoloogia tabel'!$C$1:$T$1,0),FALSE)</f>
        <v>0.49000000000000005</v>
      </c>
      <c r="AT410" s="16">
        <f>VLOOKUP(AT$4,'Tüpoloogia tabel'!$C$1:$T$51,MATCH($A410,'Tüpoloogia tabel'!$C$1:$T$1,0),FALSE)</f>
        <v>0.40500000000000008</v>
      </c>
      <c r="AU410" s="16">
        <f>VLOOKUP(AU$4,'Tüpoloogia tabel'!$C$1:$T$51,MATCH($A410,'Tüpoloogia tabel'!$C$1:$T$1,0),FALSE)</f>
        <v>0.15</v>
      </c>
      <c r="AV410" s="273">
        <f>VLOOKUP(AV$4,'Tüpoloogia tabel'!$C$1:$T$51,MATCH($A410,'Tüpoloogia tabel'!$C$1:$T$1,0),FALSE)</f>
        <v>0.02</v>
      </c>
      <c r="AW410" s="16">
        <f>VLOOKUP(AW$4,'Tüpoloogia tabel'!$C$1:$T$51,MATCH($A410,'Tüpoloogia tabel'!$C$1:$T$1,0),FALSE)</f>
        <v>0.01</v>
      </c>
      <c r="AX410" s="16">
        <f>VLOOKUP(AX$4,'Tüpoloogia tabel'!$C$1:$T$51,MATCH($A410,'Tüpoloogia tabel'!$C$1:$T$1,0),FALSE)</f>
        <v>0</v>
      </c>
      <c r="AY410" s="16">
        <f>VLOOKUP(AY$4,'Tüpoloogia tabel'!$C$1:$T$51,MATCH($A410,'Tüpoloogia tabel'!$C$1:$T$1,0),FALSE)</f>
        <v>0.42</v>
      </c>
      <c r="AZ410" s="16">
        <f>VLOOKUP(AZ$4,'Tüpoloogia tabel'!$C$1:$T$51,MATCH($A410,'Tüpoloogia tabel'!$C$1:$T$1,0),FALSE)</f>
        <v>3.7</v>
      </c>
      <c r="BA410" s="232">
        <f>VLOOKUP(BA$4,'Tüpoloogia tabel'!$C$1:$T$51,MATCH($A410,'Tüpoloogia tabel'!$C$1:$T$1,0),FALSE)</f>
        <v>0.51</v>
      </c>
      <c r="BB410" s="232">
        <f>VLOOKUP(BB$4,'Tüpoloogia tabel'!$C$1:$T$51,MATCH($A410,'Tüpoloogia tabel'!$C$1:$T$1,0),FALSE)</f>
        <v>0.2</v>
      </c>
      <c r="BC410" s="232">
        <f>VLOOKUP(BC$4,'Tüpoloogia tabel'!$C$1:$T$51,MATCH($A410,'Tüpoloogia tabel'!$C$1:$T$1,0),FALSE)</f>
        <v>0.35</v>
      </c>
      <c r="BD410" s="232">
        <f>VLOOKUP(BD$4,'Tüpoloogia tabel'!$C$1:$T$51,MATCH($A410,'Tüpoloogia tabel'!$C$1:$T$1,0),FALSE)</f>
        <v>0.7</v>
      </c>
      <c r="BE410" s="232">
        <f>VLOOKUP(BE$4,'Tüpoloogia tabel'!$C$1:$T$51,MATCH($A410,'Tüpoloogia tabel'!$C$1:$T$1,0),FALSE)</f>
        <v>0.2</v>
      </c>
      <c r="BF410" s="16">
        <f>VLOOKUP(BF$4,'Tüpoloogia tabel'!$C$1:$T$51,MATCH($A410,'Tüpoloogia tabel'!$C$1:$T$1,0),FALSE)</f>
        <v>1.8</v>
      </c>
      <c r="BG410" s="16">
        <f>VLOOKUP(BG$4,'Tüpoloogia tabel'!$C$1:$T$51,MATCH($A410,'Tüpoloogia tabel'!$C$1:$T$1,0),FALSE)</f>
        <v>2.2000000000000002</v>
      </c>
      <c r="BH410" s="16">
        <f>VLOOKUP(BH$4,'Tüpoloogia tabel'!$C$1:$T$51,MATCH($A410,'Tüpoloogia tabel'!$C$1:$T$1,0),FALSE)</f>
        <v>1.46</v>
      </c>
      <c r="BI410" s="16">
        <f>VLOOKUP(BI$4,'Tüpoloogia tabel'!$C$1:$T$51,MATCH($A410,'Tüpoloogia tabel'!$C$1:$T$1,0),FALSE)</f>
        <v>1.5793333333333333</v>
      </c>
      <c r="BJ410" s="16">
        <f>VLOOKUP(BJ$4,'Tüpoloogia tabel'!$C$1:$T$51,MATCH($A410,'Tüpoloogia tabel'!$C$1:$T$1,0),FALSE)</f>
        <v>0.8</v>
      </c>
      <c r="BK410" s="16">
        <f>VLOOKUP(BK$4,'Tüpoloogia tabel'!$C$1:$T$51,MATCH($A410,'Tüpoloogia tabel'!$C$1:$T$1,0),FALSE)</f>
        <v>2.0649999999999999</v>
      </c>
      <c r="BL410" s="216">
        <f t="shared" si="536"/>
        <v>12363.083105165537</v>
      </c>
      <c r="BM410" s="1">
        <v>4</v>
      </c>
      <c r="BN410" s="1">
        <v>0</v>
      </c>
      <c r="BO410" s="1">
        <f t="shared" si="555"/>
        <v>38.400000000000006</v>
      </c>
      <c r="BP410" s="217">
        <f t="shared" si="556"/>
        <v>229.20000000000002</v>
      </c>
      <c r="BQ410" s="217">
        <f t="shared" ref="BQ410:BS410" si="575">BP410</f>
        <v>229.20000000000002</v>
      </c>
      <c r="BR410" s="217">
        <f t="shared" si="575"/>
        <v>229.20000000000002</v>
      </c>
      <c r="BS410" s="217">
        <f t="shared" si="575"/>
        <v>229.20000000000002</v>
      </c>
      <c r="BT410" s="217">
        <f t="shared" si="558"/>
        <v>458.40000000000003</v>
      </c>
      <c r="BU410" s="217">
        <f t="shared" si="559"/>
        <v>1647.5999999999997</v>
      </c>
      <c r="BV410" s="217">
        <f t="shared" si="560"/>
        <v>1601.3009822591507</v>
      </c>
      <c r="BW410" s="217">
        <f t="shared" si="538"/>
        <v>926.62841254884324</v>
      </c>
      <c r="BX410" s="216">
        <f t="shared" si="561"/>
        <v>0.81818374074074074</v>
      </c>
      <c r="BY410" s="216">
        <f t="shared" si="524"/>
        <v>986.72959133333325</v>
      </c>
      <c r="BZ410" s="216">
        <f t="shared" si="569"/>
        <v>14276.441109047713</v>
      </c>
      <c r="CA410" s="216">
        <f t="shared" si="570"/>
        <v>13349.81269649887</v>
      </c>
      <c r="CB410" s="218">
        <f t="shared" si="562"/>
        <v>3.3484402436742733</v>
      </c>
    </row>
    <row r="411" spans="1:80" x14ac:dyDescent="0.25">
      <c r="A411" s="248" t="s">
        <v>484</v>
      </c>
      <c r="B411" s="231" t="s">
        <v>939</v>
      </c>
      <c r="C411" s="231" t="s">
        <v>464</v>
      </c>
      <c r="D411" s="249">
        <v>7</v>
      </c>
      <c r="E411" s="249">
        <v>4</v>
      </c>
      <c r="F411" s="250"/>
      <c r="G411" s="15">
        <f>(VLOOKUP(G$4,'Tüpoloogia tabel'!$C$1:$T$51,MATCH($A411,'Tüpoloogia tabel'!$C$1:$T$1,0),FALSE))*D411</f>
        <v>1886.0666666666666</v>
      </c>
      <c r="H411" s="15">
        <f>(VLOOKUP(H$4,'Tüpoloogia tabel'!$C$1:$T$51,MATCH($A411,'Tüpoloogia tabel'!$C$1:$T$1,0),FALSE))*D411*E411</f>
        <v>108.5</v>
      </c>
      <c r="I411" s="15">
        <f>(VLOOKUP(I$4,'Tüpoloogia tabel'!$C$1:$T$51,MATCH($A411,'Tüpoloogia tabel'!$C$1:$T$1,0),FALSE))*D411*E411</f>
        <v>219.49999999999997</v>
      </c>
      <c r="J411" s="15">
        <f>(VLOOKUP(J$4,'Tüpoloogia tabel'!$C$1:$T$51,MATCH($A411,'Tüpoloogia tabel'!$C$1:$T$1,0),FALSE))*D411*E411</f>
        <v>6388.25</v>
      </c>
      <c r="K411" s="15">
        <f>(VLOOKUP(K$4,'Tüpoloogia tabel'!$C$1:$T$51,MATCH($A411,'Tüpoloogia tabel'!$C$1:$T$1,0),FALSE))*D411*E411</f>
        <v>5315.8333333333339</v>
      </c>
      <c r="L411" s="244">
        <f>VLOOKUP(L$4,'Tüpoloogia tabel'!$C$1:$T$51,MATCH($A411,'Tüpoloogia tabel'!$C$1:$T$1,0),FALSE)</f>
        <v>100</v>
      </c>
      <c r="M411" s="228">
        <f>VLOOKUP(M$4,'Tüpoloogia tabel'!$C$1:$T$51,MATCH($A411,'Tüpoloogia tabel'!$C$1:$T$1,0),FALSE)</f>
        <v>50</v>
      </c>
      <c r="N411" s="228">
        <f>VLOOKUP(N$4,'Tüpoloogia tabel'!$C$1:$T$51,MATCH($A411,'Tüpoloogia tabel'!$C$1:$T$1,0),FALSE)</f>
        <v>100</v>
      </c>
      <c r="O411" s="245">
        <f>VLOOKUP(O$4,'Tüpoloogia tabel'!$C$1:$T$51,MATCH($A411,'Tüpoloogia tabel'!$C$1:$T$1,0),FALSE)</f>
        <v>0.19998653178308495</v>
      </c>
      <c r="P411" s="228">
        <f>VLOOKUP(P$4,'Tüpoloogia tabel'!$C$1:$T$51,MATCH($A411,'Tüpoloogia tabel'!$C$1:$T$1,0),FALSE)</f>
        <v>100</v>
      </c>
      <c r="Q411" s="335">
        <f t="shared" si="549"/>
        <v>10772.160000000002</v>
      </c>
      <c r="R411" s="336">
        <f t="shared" si="567"/>
        <v>8590.1530817875246</v>
      </c>
      <c r="S411" s="14">
        <f t="shared" si="550"/>
        <v>1886.0666666666666</v>
      </c>
      <c r="T411" s="336">
        <f t="shared" si="551"/>
        <v>1886.0666666666666</v>
      </c>
      <c r="U411" s="4">
        <f t="shared" si="552"/>
        <v>27.720000000000002</v>
      </c>
      <c r="V411" s="337">
        <f t="shared" si="553"/>
        <v>2154.2869182124768</v>
      </c>
      <c r="W411" s="338">
        <f t="shared" si="535"/>
        <v>4.1966230118005408</v>
      </c>
      <c r="X411" s="228">
        <f>VLOOKUP(X$4,'Tüpoloogia tabel'!$C$1:$T$51,MATCH($A411,'Tüpoloogia tabel'!$C$1:$T$1,0),FALSE)</f>
        <v>282.5</v>
      </c>
      <c r="Y411" s="228">
        <f>VLOOKUP(Y$4,'Tüpoloogia tabel'!$C$1:$T$51,MATCH($A411,'Tüpoloogia tabel'!$C$1:$T$1,0),FALSE)</f>
        <v>182.5</v>
      </c>
      <c r="Z411" s="229">
        <f>VLOOKUP(Z$4,'Tüpoloogia tabel'!$C$1:$T$51,MATCH($A411,'Tüpoloogia tabel'!$C$1:$T$1,0),FALSE)</f>
        <v>65.5</v>
      </c>
      <c r="AA411" s="235"/>
      <c r="AB411" s="235"/>
      <c r="AC411" s="15">
        <f>VLOOKUP(AC$4,'Tüpoloogia tabel'!$C$1:$T$51,MATCH($A411,'Tüpoloogia tabel'!$C$1:$T$1,0),FALSE)</f>
        <v>4.5125000000000002</v>
      </c>
      <c r="AD411" s="15">
        <f>VLOOKUP(AD$4,'Tüpoloogia tabel'!$C$1:$T$51,MATCH($A411,'Tüpoloogia tabel'!$C$1:$T$1,0),FALSE)</f>
        <v>3.2</v>
      </c>
      <c r="AE411" s="15">
        <f>VLOOKUP(AE$4,'Tüpoloogia tabel'!$C$1:$T$51,MATCH($A411,'Tüpoloogia tabel'!$C$1:$T$1,0),FALSE)</f>
        <v>2.2999999999999998</v>
      </c>
      <c r="AF411" s="15">
        <f>VLOOKUP(AF$4,'Tüpoloogia tabel'!$C$1:$T$51,MATCH($A411,'Tüpoloogia tabel'!$C$1:$T$1,0),FALSE)</f>
        <v>10.199999999999999</v>
      </c>
      <c r="AG411" s="15">
        <f>VLOOKUP(AG$4,'Tüpoloogia tabel'!$C$1:$T$51,MATCH($A411,'Tüpoloogia tabel'!$C$1:$T$1,0),FALSE)</f>
        <v>14.914285714285715</v>
      </c>
      <c r="AH411" s="15">
        <f>(VLOOKUP(AH$4,'Tüpoloogia tabel'!$C$1:$T$51,MATCH($A411,'Tüpoloogia tabel'!$C$1:$T$1,0),FALSE))*E411</f>
        <v>12.8</v>
      </c>
      <c r="AI411" s="15">
        <f>(VLOOKUP(AI$4,'Tüpoloogia tabel'!$C$1:$T$51,MATCH($A411,'Tüpoloogia tabel'!$C$1:$T$1,0),FALSE))*D411*E411</f>
        <v>24141.653333333332</v>
      </c>
      <c r="AJ411" s="15">
        <f t="shared" si="554"/>
        <v>229.20000000000002</v>
      </c>
      <c r="AK411" s="15">
        <f>VLOOKUP(AK$4,'Tüpoloogia tabel'!$C$1:$T$51,MATCH($A411,'Tüpoloogia tabel'!$C$1:$T$1,0),FALSE)</f>
        <v>1.49</v>
      </c>
      <c r="AL411" s="15">
        <f>VLOOKUP(AL$4,'Tüpoloogia tabel'!$C$1:$T$51,MATCH($A411,'Tüpoloogia tabel'!$C$1:$T$1,0),FALSE)</f>
        <v>1.1000000000000001</v>
      </c>
      <c r="AM411" s="15">
        <f>VLOOKUP(AM$4,'Tüpoloogia tabel'!$C$1:$T$51,MATCH($A411,'Tüpoloogia tabel'!$C$1:$T$1,0),FALSE)</f>
        <v>0.7</v>
      </c>
      <c r="AN411" s="15">
        <f>VLOOKUP(AN$4,'Tüpoloogia tabel'!$C$1:$T$51,MATCH($A411,'Tüpoloogia tabel'!$C$1:$T$1,0),FALSE)</f>
        <v>0.7</v>
      </c>
      <c r="AO411" s="15">
        <f>VLOOKUP(AO$4,'Tüpoloogia tabel'!$C$1:$T$51,MATCH($A411,'Tüpoloogia tabel'!$C$1:$T$1,0),FALSE)</f>
        <v>2.06</v>
      </c>
      <c r="AP411" s="15">
        <f>VLOOKUP(AP$4,'Tüpoloogia tabel'!$C$1:$T$51,MATCH($A411,'Tüpoloogia tabel'!$C$1:$T$1,0),FALSE)</f>
        <v>2</v>
      </c>
      <c r="AQ411" s="15">
        <f>VLOOKUP(AQ$4,'Tüpoloogia tabel'!$C$1:$T$51,MATCH($A411,'Tüpoloogia tabel'!$C$1:$T$1,0),FALSE)</f>
        <v>2.9</v>
      </c>
      <c r="AR411" s="232">
        <f>VLOOKUP(AR$4,'Tüpoloogia tabel'!$C$1:$T$51,MATCH($A406,'Tüpoloogia tabel'!$C$1:$T$1,0),FALSE)</f>
        <v>0.26</v>
      </c>
      <c r="AS411" s="16">
        <f>VLOOKUP(AS$4,'Tüpoloogia tabel'!$C$1:$T$51,MATCH($A411,'Tüpoloogia tabel'!$C$1:$T$1,0),FALSE)</f>
        <v>0.49000000000000005</v>
      </c>
      <c r="AT411" s="16">
        <f>VLOOKUP(AT$4,'Tüpoloogia tabel'!$C$1:$T$51,MATCH($A411,'Tüpoloogia tabel'!$C$1:$T$1,0),FALSE)</f>
        <v>0.40500000000000008</v>
      </c>
      <c r="AU411" s="16">
        <f>VLOOKUP(AU$4,'Tüpoloogia tabel'!$C$1:$T$51,MATCH($A411,'Tüpoloogia tabel'!$C$1:$T$1,0),FALSE)</f>
        <v>0.15</v>
      </c>
      <c r="AV411" s="273">
        <f>VLOOKUP(AV$4,'Tüpoloogia tabel'!$C$1:$T$51,MATCH($A411,'Tüpoloogia tabel'!$C$1:$T$1,0),FALSE)</f>
        <v>0.02</v>
      </c>
      <c r="AW411" s="16">
        <f>VLOOKUP(AW$4,'Tüpoloogia tabel'!$C$1:$T$51,MATCH($A411,'Tüpoloogia tabel'!$C$1:$T$1,0),FALSE)</f>
        <v>0.01</v>
      </c>
      <c r="AX411" s="16">
        <f>VLOOKUP(AX$4,'Tüpoloogia tabel'!$C$1:$T$51,MATCH($A411,'Tüpoloogia tabel'!$C$1:$T$1,0),FALSE)</f>
        <v>0</v>
      </c>
      <c r="AY411" s="16">
        <f>VLOOKUP(AY$4,'Tüpoloogia tabel'!$C$1:$T$51,MATCH($A411,'Tüpoloogia tabel'!$C$1:$T$1,0),FALSE)</f>
        <v>0.42</v>
      </c>
      <c r="AZ411" s="16">
        <f>VLOOKUP(AZ$4,'Tüpoloogia tabel'!$C$1:$T$51,MATCH($A411,'Tüpoloogia tabel'!$C$1:$T$1,0),FALSE)</f>
        <v>3.7</v>
      </c>
      <c r="BA411" s="232">
        <f>VLOOKUP(BA$4,'Tüpoloogia tabel'!$C$1:$T$51,MATCH($A411,'Tüpoloogia tabel'!$C$1:$T$1,0),FALSE)</f>
        <v>0.51</v>
      </c>
      <c r="BB411" s="232">
        <f>VLOOKUP(BB$4,'Tüpoloogia tabel'!$C$1:$T$51,MATCH($A411,'Tüpoloogia tabel'!$C$1:$T$1,0),FALSE)</f>
        <v>0.2</v>
      </c>
      <c r="BC411" s="232">
        <f>VLOOKUP(BC$4,'Tüpoloogia tabel'!$C$1:$T$51,MATCH($A411,'Tüpoloogia tabel'!$C$1:$T$1,0),FALSE)</f>
        <v>0.35</v>
      </c>
      <c r="BD411" s="232">
        <f>VLOOKUP(BD$4,'Tüpoloogia tabel'!$C$1:$T$51,MATCH($A411,'Tüpoloogia tabel'!$C$1:$T$1,0),FALSE)</f>
        <v>0.7</v>
      </c>
      <c r="BE411" s="232">
        <f>VLOOKUP(BE$4,'Tüpoloogia tabel'!$C$1:$T$51,MATCH($A411,'Tüpoloogia tabel'!$C$1:$T$1,0),FALSE)</f>
        <v>0.2</v>
      </c>
      <c r="BF411" s="16">
        <f>VLOOKUP(BF$4,'Tüpoloogia tabel'!$C$1:$T$51,MATCH($A411,'Tüpoloogia tabel'!$C$1:$T$1,0),FALSE)</f>
        <v>1.8</v>
      </c>
      <c r="BG411" s="16">
        <f>VLOOKUP(BG$4,'Tüpoloogia tabel'!$C$1:$T$51,MATCH($A411,'Tüpoloogia tabel'!$C$1:$T$1,0),FALSE)</f>
        <v>2.2000000000000002</v>
      </c>
      <c r="BH411" s="16">
        <f>VLOOKUP(BH$4,'Tüpoloogia tabel'!$C$1:$T$51,MATCH($A411,'Tüpoloogia tabel'!$C$1:$T$1,0),FALSE)</f>
        <v>1.46</v>
      </c>
      <c r="BI411" s="16">
        <f>VLOOKUP(BI$4,'Tüpoloogia tabel'!$C$1:$T$51,MATCH($A411,'Tüpoloogia tabel'!$C$1:$T$1,0),FALSE)</f>
        <v>1.5793333333333333</v>
      </c>
      <c r="BJ411" s="16">
        <f>VLOOKUP(BJ$4,'Tüpoloogia tabel'!$C$1:$T$51,MATCH($A411,'Tüpoloogia tabel'!$C$1:$T$1,0),FALSE)</f>
        <v>0.8</v>
      </c>
      <c r="BK411" s="16">
        <f>VLOOKUP(BK$4,'Tüpoloogia tabel'!$C$1:$T$51,MATCH($A411,'Tüpoloogia tabel'!$C$1:$T$1,0),FALSE)</f>
        <v>2.0649999999999999</v>
      </c>
      <c r="BL411" s="216">
        <f t="shared" si="536"/>
        <v>19287.232646543001</v>
      </c>
      <c r="BM411" s="1">
        <v>4</v>
      </c>
      <c r="BN411" s="1">
        <v>0</v>
      </c>
      <c r="BO411" s="1">
        <f t="shared" si="555"/>
        <v>51.2</v>
      </c>
      <c r="BP411" s="217">
        <f t="shared" si="556"/>
        <v>229.20000000000002</v>
      </c>
      <c r="BQ411" s="217">
        <f t="shared" ref="BQ411:BS411" si="576">BP411</f>
        <v>229.20000000000002</v>
      </c>
      <c r="BR411" s="217">
        <f t="shared" si="576"/>
        <v>229.20000000000002</v>
      </c>
      <c r="BS411" s="217">
        <f t="shared" si="576"/>
        <v>229.20000000000002</v>
      </c>
      <c r="BT411" s="217">
        <f t="shared" si="558"/>
        <v>687.6</v>
      </c>
      <c r="BU411" s="217">
        <f t="shared" si="559"/>
        <v>2899.2</v>
      </c>
      <c r="BV411" s="217">
        <f t="shared" si="560"/>
        <v>2839.5872659207353</v>
      </c>
      <c r="BW411" s="217">
        <f t="shared" si="538"/>
        <v>1452.3286516867088</v>
      </c>
      <c r="BX411" s="216">
        <f t="shared" si="561"/>
        <v>1.3009844074074077</v>
      </c>
      <c r="BY411" s="216">
        <f t="shared" si="524"/>
        <v>1568.9871953333336</v>
      </c>
      <c r="BZ411" s="216">
        <f t="shared" si="569"/>
        <v>22308.548493563045</v>
      </c>
      <c r="CA411" s="216">
        <f t="shared" si="570"/>
        <v>20856.219841876336</v>
      </c>
      <c r="CB411" s="218">
        <f t="shared" si="562"/>
        <v>3.9234149255763602</v>
      </c>
    </row>
    <row r="412" spans="1:80" x14ac:dyDescent="0.25">
      <c r="A412" s="248" t="s">
        <v>484</v>
      </c>
      <c r="B412" s="231" t="s">
        <v>940</v>
      </c>
      <c r="C412" s="231" t="s">
        <v>464</v>
      </c>
      <c r="D412" s="249">
        <v>7</v>
      </c>
      <c r="E412" s="249">
        <v>5</v>
      </c>
      <c r="F412" s="250"/>
      <c r="G412" s="15">
        <f>(VLOOKUP(G$4,'Tüpoloogia tabel'!$C$1:$T$51,MATCH($A412,'Tüpoloogia tabel'!$C$1:$T$1,0),FALSE))*D412</f>
        <v>1886.0666666666666</v>
      </c>
      <c r="H412" s="15">
        <f>(VLOOKUP(H$4,'Tüpoloogia tabel'!$C$1:$T$51,MATCH($A412,'Tüpoloogia tabel'!$C$1:$T$1,0),FALSE))*D412*E412</f>
        <v>135.625</v>
      </c>
      <c r="I412" s="15">
        <f>(VLOOKUP(I$4,'Tüpoloogia tabel'!$C$1:$T$51,MATCH($A412,'Tüpoloogia tabel'!$C$1:$T$1,0),FALSE))*D412*E412</f>
        <v>274.37499999999994</v>
      </c>
      <c r="J412" s="15">
        <f>(VLOOKUP(J$4,'Tüpoloogia tabel'!$C$1:$T$51,MATCH($A412,'Tüpoloogia tabel'!$C$1:$T$1,0),FALSE))*D412*E412</f>
        <v>7985.3125</v>
      </c>
      <c r="K412" s="15">
        <f>(VLOOKUP(K$4,'Tüpoloogia tabel'!$C$1:$T$51,MATCH($A412,'Tüpoloogia tabel'!$C$1:$T$1,0),FALSE))*D412*E412</f>
        <v>6644.7916666666679</v>
      </c>
      <c r="L412" s="244">
        <f>VLOOKUP(L$4,'Tüpoloogia tabel'!$C$1:$T$51,MATCH($A412,'Tüpoloogia tabel'!$C$1:$T$1,0),FALSE)</f>
        <v>100</v>
      </c>
      <c r="M412" s="228">
        <f>VLOOKUP(M$4,'Tüpoloogia tabel'!$C$1:$T$51,MATCH($A412,'Tüpoloogia tabel'!$C$1:$T$1,0),FALSE)</f>
        <v>50</v>
      </c>
      <c r="N412" s="228">
        <f>VLOOKUP(N$4,'Tüpoloogia tabel'!$C$1:$T$51,MATCH($A412,'Tüpoloogia tabel'!$C$1:$T$1,0),FALSE)</f>
        <v>100</v>
      </c>
      <c r="O412" s="245">
        <f>VLOOKUP(O$4,'Tüpoloogia tabel'!$C$1:$T$51,MATCH($A412,'Tüpoloogia tabel'!$C$1:$T$1,0),FALSE)</f>
        <v>0.19998653178308495</v>
      </c>
      <c r="P412" s="228">
        <f>VLOOKUP(P$4,'Tüpoloogia tabel'!$C$1:$T$51,MATCH($A412,'Tüpoloogia tabel'!$C$1:$T$1,0),FALSE)</f>
        <v>100</v>
      </c>
      <c r="Q412" s="335">
        <f t="shared" si="549"/>
        <v>16806</v>
      </c>
      <c r="R412" s="336">
        <f t="shared" si="567"/>
        <v>13417.306346853473</v>
      </c>
      <c r="S412" s="14">
        <f t="shared" si="550"/>
        <v>1886.0666666666666</v>
      </c>
      <c r="T412" s="336">
        <f t="shared" si="551"/>
        <v>1886.0666666666666</v>
      </c>
      <c r="U412" s="4">
        <f t="shared" si="552"/>
        <v>27.720000000000002</v>
      </c>
      <c r="V412" s="337">
        <f t="shared" si="553"/>
        <v>3360.9736531465255</v>
      </c>
      <c r="W412" s="338">
        <f t="shared" si="535"/>
        <v>4.9097068123856857</v>
      </c>
      <c r="X412" s="228">
        <f>VLOOKUP(X$4,'Tüpoloogia tabel'!$C$1:$T$51,MATCH($A412,'Tüpoloogia tabel'!$C$1:$T$1,0),FALSE)</f>
        <v>282.5</v>
      </c>
      <c r="Y412" s="228">
        <f>VLOOKUP(Y$4,'Tüpoloogia tabel'!$C$1:$T$51,MATCH($A412,'Tüpoloogia tabel'!$C$1:$T$1,0),FALSE)</f>
        <v>182.5</v>
      </c>
      <c r="Z412" s="229">
        <f>VLOOKUP(Z$4,'Tüpoloogia tabel'!$C$1:$T$51,MATCH($A412,'Tüpoloogia tabel'!$C$1:$T$1,0),FALSE)</f>
        <v>65.5</v>
      </c>
      <c r="AA412" s="235"/>
      <c r="AB412" s="235"/>
      <c r="AC412" s="15">
        <f>VLOOKUP(AC$4,'Tüpoloogia tabel'!$C$1:$T$51,MATCH($A412,'Tüpoloogia tabel'!$C$1:$T$1,0),FALSE)</f>
        <v>4.5125000000000002</v>
      </c>
      <c r="AD412" s="15">
        <f>VLOOKUP(AD$4,'Tüpoloogia tabel'!$C$1:$T$51,MATCH($A412,'Tüpoloogia tabel'!$C$1:$T$1,0),FALSE)</f>
        <v>3.2</v>
      </c>
      <c r="AE412" s="15">
        <f>VLOOKUP(AE$4,'Tüpoloogia tabel'!$C$1:$T$51,MATCH($A412,'Tüpoloogia tabel'!$C$1:$T$1,0),FALSE)</f>
        <v>2.2999999999999998</v>
      </c>
      <c r="AF412" s="15">
        <f>VLOOKUP(AF$4,'Tüpoloogia tabel'!$C$1:$T$51,MATCH($A412,'Tüpoloogia tabel'!$C$1:$T$1,0),FALSE)</f>
        <v>10.199999999999999</v>
      </c>
      <c r="AG412" s="15">
        <f>VLOOKUP(AG$4,'Tüpoloogia tabel'!$C$1:$T$51,MATCH($A412,'Tüpoloogia tabel'!$C$1:$T$1,0),FALSE)</f>
        <v>14.914285714285715</v>
      </c>
      <c r="AH412" s="15">
        <f>(VLOOKUP(AH$4,'Tüpoloogia tabel'!$C$1:$T$51,MATCH($A412,'Tüpoloogia tabel'!$C$1:$T$1,0),FALSE))*E412</f>
        <v>16</v>
      </c>
      <c r="AI412" s="15">
        <f>(VLOOKUP(AI$4,'Tüpoloogia tabel'!$C$1:$T$51,MATCH($A412,'Tüpoloogia tabel'!$C$1:$T$1,0),FALSE))*D412*E412</f>
        <v>30177.066666666666</v>
      </c>
      <c r="AJ412" s="15">
        <f t="shared" si="554"/>
        <v>229.20000000000002</v>
      </c>
      <c r="AK412" s="15">
        <f>VLOOKUP(AK$4,'Tüpoloogia tabel'!$C$1:$T$51,MATCH($A412,'Tüpoloogia tabel'!$C$1:$T$1,0),FALSE)</f>
        <v>1.49</v>
      </c>
      <c r="AL412" s="15">
        <f>VLOOKUP(AL$4,'Tüpoloogia tabel'!$C$1:$T$51,MATCH($A412,'Tüpoloogia tabel'!$C$1:$T$1,0),FALSE)</f>
        <v>1.1000000000000001</v>
      </c>
      <c r="AM412" s="15">
        <f>VLOOKUP(AM$4,'Tüpoloogia tabel'!$C$1:$T$51,MATCH($A412,'Tüpoloogia tabel'!$C$1:$T$1,0),FALSE)</f>
        <v>0.7</v>
      </c>
      <c r="AN412" s="15">
        <f>VLOOKUP(AN$4,'Tüpoloogia tabel'!$C$1:$T$51,MATCH($A412,'Tüpoloogia tabel'!$C$1:$T$1,0),FALSE)</f>
        <v>0.7</v>
      </c>
      <c r="AO412" s="15">
        <f>VLOOKUP(AO$4,'Tüpoloogia tabel'!$C$1:$T$51,MATCH($A412,'Tüpoloogia tabel'!$C$1:$T$1,0),FALSE)</f>
        <v>2.06</v>
      </c>
      <c r="AP412" s="15">
        <f>VLOOKUP(AP$4,'Tüpoloogia tabel'!$C$1:$T$51,MATCH($A412,'Tüpoloogia tabel'!$C$1:$T$1,0),FALSE)</f>
        <v>2</v>
      </c>
      <c r="AQ412" s="15">
        <f>VLOOKUP(AQ$4,'Tüpoloogia tabel'!$C$1:$T$51,MATCH($A412,'Tüpoloogia tabel'!$C$1:$T$1,0),FALSE)</f>
        <v>2.9</v>
      </c>
      <c r="AR412" s="232">
        <f>VLOOKUP(AR$4,'Tüpoloogia tabel'!$C$1:$T$51,MATCH($A407,'Tüpoloogia tabel'!$C$1:$T$1,0),FALSE)</f>
        <v>0.26</v>
      </c>
      <c r="AS412" s="16">
        <f>VLOOKUP(AS$4,'Tüpoloogia tabel'!$C$1:$T$51,MATCH($A412,'Tüpoloogia tabel'!$C$1:$T$1,0),FALSE)</f>
        <v>0.49000000000000005</v>
      </c>
      <c r="AT412" s="16">
        <f>VLOOKUP(AT$4,'Tüpoloogia tabel'!$C$1:$T$51,MATCH($A412,'Tüpoloogia tabel'!$C$1:$T$1,0),FALSE)</f>
        <v>0.40500000000000008</v>
      </c>
      <c r="AU412" s="16">
        <f>VLOOKUP(AU$4,'Tüpoloogia tabel'!$C$1:$T$51,MATCH($A412,'Tüpoloogia tabel'!$C$1:$T$1,0),FALSE)</f>
        <v>0.15</v>
      </c>
      <c r="AV412" s="273">
        <f>VLOOKUP(AV$4,'Tüpoloogia tabel'!$C$1:$T$51,MATCH($A412,'Tüpoloogia tabel'!$C$1:$T$1,0),FALSE)</f>
        <v>0.02</v>
      </c>
      <c r="AW412" s="276">
        <f>VLOOKUP(AW$4,'Tüpoloogia tabel'!$C$1:$T$51,MATCH($A412,'Tüpoloogia tabel'!$C$1:$T$1,0),FALSE)</f>
        <v>0.01</v>
      </c>
      <c r="AX412" s="16">
        <f>VLOOKUP(AX$4,'Tüpoloogia tabel'!$C$1:$T$51,MATCH($A412,'Tüpoloogia tabel'!$C$1:$T$1,0),FALSE)</f>
        <v>0</v>
      </c>
      <c r="AY412" s="16">
        <f>VLOOKUP(AY$4,'Tüpoloogia tabel'!$C$1:$T$51,MATCH($A412,'Tüpoloogia tabel'!$C$1:$T$1,0),FALSE)</f>
        <v>0.42</v>
      </c>
      <c r="AZ412" s="16">
        <f>VLOOKUP(AZ$4,'Tüpoloogia tabel'!$C$1:$T$51,MATCH($A412,'Tüpoloogia tabel'!$C$1:$T$1,0),FALSE)</f>
        <v>3.7</v>
      </c>
      <c r="BA412" s="232">
        <f>VLOOKUP(BA$4,'Tüpoloogia tabel'!$C$1:$T$51,MATCH($A412,'Tüpoloogia tabel'!$C$1:$T$1,0),FALSE)</f>
        <v>0.51</v>
      </c>
      <c r="BB412" s="232">
        <f>VLOOKUP(BB$4,'Tüpoloogia tabel'!$C$1:$T$51,MATCH($A412,'Tüpoloogia tabel'!$C$1:$T$1,0),FALSE)</f>
        <v>0.2</v>
      </c>
      <c r="BC412" s="232">
        <f>VLOOKUP(BC$4,'Tüpoloogia tabel'!$C$1:$T$51,MATCH($A412,'Tüpoloogia tabel'!$C$1:$T$1,0),FALSE)</f>
        <v>0.35</v>
      </c>
      <c r="BD412" s="232">
        <f>VLOOKUP(BD$4,'Tüpoloogia tabel'!$C$1:$T$51,MATCH($A412,'Tüpoloogia tabel'!$C$1:$T$1,0),FALSE)</f>
        <v>0.7</v>
      </c>
      <c r="BE412" s="232">
        <f>VLOOKUP(BE$4,'Tüpoloogia tabel'!$C$1:$T$51,MATCH($A412,'Tüpoloogia tabel'!$C$1:$T$1,0),FALSE)</f>
        <v>0.2</v>
      </c>
      <c r="BF412" s="16">
        <f>VLOOKUP(BF$4,'Tüpoloogia tabel'!$C$1:$T$51,MATCH($A412,'Tüpoloogia tabel'!$C$1:$T$1,0),FALSE)</f>
        <v>1.8</v>
      </c>
      <c r="BG412" s="16">
        <f>VLOOKUP(BG$4,'Tüpoloogia tabel'!$C$1:$T$51,MATCH($A412,'Tüpoloogia tabel'!$C$1:$T$1,0),FALSE)</f>
        <v>2.2000000000000002</v>
      </c>
      <c r="BH412" s="16">
        <f>VLOOKUP(BH$4,'Tüpoloogia tabel'!$C$1:$T$51,MATCH($A412,'Tüpoloogia tabel'!$C$1:$T$1,0),FALSE)</f>
        <v>1.46</v>
      </c>
      <c r="BI412" s="16">
        <f>VLOOKUP(BI$4,'Tüpoloogia tabel'!$C$1:$T$51,MATCH($A412,'Tüpoloogia tabel'!$C$1:$T$1,0),FALSE)</f>
        <v>1.5793333333333333</v>
      </c>
      <c r="BJ412" s="16">
        <f>VLOOKUP(BJ$4,'Tüpoloogia tabel'!$C$1:$T$51,MATCH($A412,'Tüpoloogia tabel'!$C$1:$T$1,0),FALSE)</f>
        <v>0.8</v>
      </c>
      <c r="BK412" s="16">
        <f>VLOOKUP(BK$4,'Tüpoloogia tabel'!$C$1:$T$51,MATCH($A412,'Tüpoloogia tabel'!$C$1:$T$1,0),FALSE)</f>
        <v>2.0649999999999999</v>
      </c>
      <c r="BL412" s="216">
        <f t="shared" si="536"/>
        <v>28181.119307748275</v>
      </c>
      <c r="BM412" s="1">
        <v>4</v>
      </c>
      <c r="BN412" s="1">
        <v>0</v>
      </c>
      <c r="BO412" s="1">
        <f t="shared" si="555"/>
        <v>64</v>
      </c>
      <c r="BP412" s="217">
        <f t="shared" si="556"/>
        <v>229.20000000000002</v>
      </c>
      <c r="BQ412" s="217">
        <f t="shared" ref="BQ412:BS412" si="577">BP412</f>
        <v>229.20000000000002</v>
      </c>
      <c r="BR412" s="217">
        <f t="shared" si="577"/>
        <v>229.20000000000002</v>
      </c>
      <c r="BS412" s="217">
        <f t="shared" si="577"/>
        <v>229.20000000000002</v>
      </c>
      <c r="BT412" s="217">
        <f t="shared" si="558"/>
        <v>916.80000000000007</v>
      </c>
      <c r="BU412" s="217">
        <f t="shared" si="559"/>
        <v>4501.9999999999991</v>
      </c>
      <c r="BV412" s="217">
        <f t="shared" si="560"/>
        <v>4430.1331943699179</v>
      </c>
      <c r="BW412" s="217">
        <f t="shared" si="538"/>
        <v>2125.9779416353654</v>
      </c>
      <c r="BX412" s="216">
        <f t="shared" si="561"/>
        <v>1.9211290740740741</v>
      </c>
      <c r="BY412" s="216">
        <f t="shared" si="524"/>
        <v>2316.8816633333331</v>
      </c>
      <c r="BZ412" s="216">
        <f t="shared" si="569"/>
        <v>32623.978912716972</v>
      </c>
      <c r="CA412" s="216">
        <f t="shared" si="570"/>
        <v>30498.000971081608</v>
      </c>
      <c r="CB412" s="218">
        <f t="shared" si="562"/>
        <v>4.5897602966355757</v>
      </c>
    </row>
    <row r="413" spans="1:80" x14ac:dyDescent="0.25">
      <c r="A413" s="248" t="s">
        <v>484</v>
      </c>
      <c r="B413" s="231" t="s">
        <v>941</v>
      </c>
      <c r="C413" s="231" t="s">
        <v>464</v>
      </c>
      <c r="D413" s="249">
        <v>8</v>
      </c>
      <c r="E413" s="249">
        <v>1</v>
      </c>
      <c r="F413" s="250"/>
      <c r="G413" s="15">
        <f>(VLOOKUP(G$4,'Tüpoloogia tabel'!$C$1:$T$51,MATCH($A413,'Tüpoloogia tabel'!$C$1:$T$1,0),FALSE))*D413</f>
        <v>2155.5047619047618</v>
      </c>
      <c r="H413" s="15">
        <f>(VLOOKUP(H$4,'Tüpoloogia tabel'!$C$1:$T$51,MATCH($A413,'Tüpoloogia tabel'!$C$1:$T$1,0),FALSE))*D413*E413</f>
        <v>31</v>
      </c>
      <c r="I413" s="15">
        <f>(VLOOKUP(I$4,'Tüpoloogia tabel'!$C$1:$T$51,MATCH($A413,'Tüpoloogia tabel'!$C$1:$T$1,0),FALSE))*D413*E413</f>
        <v>62.714285714285708</v>
      </c>
      <c r="J413" s="15">
        <f>(VLOOKUP(J$4,'Tüpoloogia tabel'!$C$1:$T$51,MATCH($A413,'Tüpoloogia tabel'!$C$1:$T$1,0),FALSE))*D413*E413</f>
        <v>1825.2142857142858</v>
      </c>
      <c r="K413" s="15">
        <f>(VLOOKUP(K$4,'Tüpoloogia tabel'!$C$1:$T$51,MATCH($A413,'Tüpoloogia tabel'!$C$1:$T$1,0),FALSE))*D413*E413</f>
        <v>1518.8095238095239</v>
      </c>
      <c r="L413" s="244">
        <f>VLOOKUP(L$4,'Tüpoloogia tabel'!$C$1:$T$51,MATCH($A413,'Tüpoloogia tabel'!$C$1:$T$1,0),FALSE)</f>
        <v>100</v>
      </c>
      <c r="M413" s="228">
        <f>VLOOKUP(M$4,'Tüpoloogia tabel'!$C$1:$T$51,MATCH($A413,'Tüpoloogia tabel'!$C$1:$T$1,0),FALSE)</f>
        <v>50</v>
      </c>
      <c r="N413" s="228">
        <f>VLOOKUP(N$4,'Tüpoloogia tabel'!$C$1:$T$51,MATCH($A413,'Tüpoloogia tabel'!$C$1:$T$1,0),FALSE)</f>
        <v>100</v>
      </c>
      <c r="O413" s="245">
        <f>VLOOKUP(O$4,'Tüpoloogia tabel'!$C$1:$T$51,MATCH($A413,'Tüpoloogia tabel'!$C$1:$T$1,0),FALSE)</f>
        <v>0.19998653178308495</v>
      </c>
      <c r="P413" s="228">
        <f>VLOOKUP(P$4,'Tüpoloogia tabel'!$C$1:$T$51,MATCH($A413,'Tüpoloogia tabel'!$C$1:$T$1,0),FALSE)</f>
        <v>100</v>
      </c>
      <c r="Q413" s="335">
        <f t="shared" si="549"/>
        <v>784.01142857142861</v>
      </c>
      <c r="R413" s="336">
        <f t="shared" si="567"/>
        <v>595.53970209312683</v>
      </c>
      <c r="S413" s="14">
        <f t="shared" si="550"/>
        <v>2155.5047619047618</v>
      </c>
      <c r="T413" s="336">
        <f t="shared" si="551"/>
        <v>2155.5047619047618</v>
      </c>
      <c r="U413" s="4">
        <f t="shared" si="552"/>
        <v>31.680000000000003</v>
      </c>
      <c r="V413" s="337">
        <f t="shared" si="553"/>
        <v>156.79172647830185</v>
      </c>
      <c r="W413" s="338">
        <f t="shared" si="535"/>
        <v>3.7007369518188487</v>
      </c>
      <c r="X413" s="228">
        <f>VLOOKUP(X$4,'Tüpoloogia tabel'!$C$1:$T$51,MATCH($A413,'Tüpoloogia tabel'!$C$1:$T$1,0),FALSE)</f>
        <v>282.5</v>
      </c>
      <c r="Y413" s="228">
        <f>VLOOKUP(Y$4,'Tüpoloogia tabel'!$C$1:$T$51,MATCH($A413,'Tüpoloogia tabel'!$C$1:$T$1,0),FALSE)</f>
        <v>182.5</v>
      </c>
      <c r="Z413" s="229">
        <f>VLOOKUP(Z$4,'Tüpoloogia tabel'!$C$1:$T$51,MATCH($A413,'Tüpoloogia tabel'!$C$1:$T$1,0),FALSE)</f>
        <v>65.5</v>
      </c>
      <c r="AA413" s="235"/>
      <c r="AB413" s="235"/>
      <c r="AC413" s="15">
        <f>VLOOKUP(AC$4,'Tüpoloogia tabel'!$C$1:$T$51,MATCH($A413,'Tüpoloogia tabel'!$C$1:$T$1,0),FALSE)</f>
        <v>4.5125000000000002</v>
      </c>
      <c r="AD413" s="15">
        <f>VLOOKUP(AD$4,'Tüpoloogia tabel'!$C$1:$T$51,MATCH($A413,'Tüpoloogia tabel'!$C$1:$T$1,0),FALSE)</f>
        <v>3.2</v>
      </c>
      <c r="AE413" s="15">
        <f>VLOOKUP(AE$4,'Tüpoloogia tabel'!$C$1:$T$51,MATCH($A413,'Tüpoloogia tabel'!$C$1:$T$1,0),FALSE)</f>
        <v>2.2999999999999998</v>
      </c>
      <c r="AF413" s="15">
        <f>VLOOKUP(AF$4,'Tüpoloogia tabel'!$C$1:$T$51,MATCH($A413,'Tüpoloogia tabel'!$C$1:$T$1,0),FALSE)</f>
        <v>10.199999999999999</v>
      </c>
      <c r="AG413" s="15">
        <f>VLOOKUP(AG$4,'Tüpoloogia tabel'!$C$1:$T$51,MATCH($A413,'Tüpoloogia tabel'!$C$1:$T$1,0),FALSE)</f>
        <v>14.914285714285715</v>
      </c>
      <c r="AH413" s="15">
        <f>(VLOOKUP(AH$4,'Tüpoloogia tabel'!$C$1:$T$51,MATCH($A413,'Tüpoloogia tabel'!$C$1:$T$1,0),FALSE))*E413</f>
        <v>3.2</v>
      </c>
      <c r="AI413" s="15">
        <f>(VLOOKUP(AI$4,'Tüpoloogia tabel'!$C$1:$T$51,MATCH($A413,'Tüpoloogia tabel'!$C$1:$T$1,0),FALSE))*D413*E413</f>
        <v>6897.6152380952381</v>
      </c>
      <c r="AJ413" s="15">
        <f t="shared" si="554"/>
        <v>259.02857142857141</v>
      </c>
      <c r="AK413" s="15">
        <f>VLOOKUP(AK$4,'Tüpoloogia tabel'!$C$1:$T$51,MATCH($A413,'Tüpoloogia tabel'!$C$1:$T$1,0),FALSE)</f>
        <v>1.49</v>
      </c>
      <c r="AL413" s="15">
        <f>VLOOKUP(AL$4,'Tüpoloogia tabel'!$C$1:$T$51,MATCH($A413,'Tüpoloogia tabel'!$C$1:$T$1,0),FALSE)</f>
        <v>1.1000000000000001</v>
      </c>
      <c r="AM413" s="15">
        <f>VLOOKUP(AM$4,'Tüpoloogia tabel'!$C$1:$T$51,MATCH($A413,'Tüpoloogia tabel'!$C$1:$T$1,0),FALSE)</f>
        <v>0.7</v>
      </c>
      <c r="AN413" s="15">
        <f>VLOOKUP(AN$4,'Tüpoloogia tabel'!$C$1:$T$51,MATCH($A413,'Tüpoloogia tabel'!$C$1:$T$1,0),FALSE)</f>
        <v>0.7</v>
      </c>
      <c r="AO413" s="15">
        <f>VLOOKUP(AO$4,'Tüpoloogia tabel'!$C$1:$T$51,MATCH($A413,'Tüpoloogia tabel'!$C$1:$T$1,0),FALSE)</f>
        <v>2.06</v>
      </c>
      <c r="AP413" s="15">
        <f>VLOOKUP(AP$4,'Tüpoloogia tabel'!$C$1:$T$51,MATCH($A413,'Tüpoloogia tabel'!$C$1:$T$1,0),FALSE)</f>
        <v>2</v>
      </c>
      <c r="AQ413" s="15">
        <f>VLOOKUP(AQ$4,'Tüpoloogia tabel'!$C$1:$T$51,MATCH($A413,'Tüpoloogia tabel'!$C$1:$T$1,0),FALSE)</f>
        <v>2.9</v>
      </c>
      <c r="AR413" s="232">
        <f>VLOOKUP(AR$4,'Tüpoloogia tabel'!$C$1:$T$51,MATCH($A408,'Tüpoloogia tabel'!$C$1:$T$1,0),FALSE)</f>
        <v>0.26</v>
      </c>
      <c r="AS413" s="16">
        <f>VLOOKUP(AS$4,'Tüpoloogia tabel'!$C$1:$T$51,MATCH($A413,'Tüpoloogia tabel'!$C$1:$T$1,0),FALSE)</f>
        <v>0.49000000000000005</v>
      </c>
      <c r="AT413" s="16">
        <f>VLOOKUP(AT$4,'Tüpoloogia tabel'!$C$1:$T$51,MATCH($A413,'Tüpoloogia tabel'!$C$1:$T$1,0),FALSE)</f>
        <v>0.40500000000000008</v>
      </c>
      <c r="AU413" s="16">
        <f>VLOOKUP(AU$4,'Tüpoloogia tabel'!$C$1:$T$51,MATCH($A413,'Tüpoloogia tabel'!$C$1:$T$1,0),FALSE)</f>
        <v>0.15</v>
      </c>
      <c r="AV413" s="273">
        <f>VLOOKUP(AV$4,'Tüpoloogia tabel'!$C$1:$T$51,MATCH($A413,'Tüpoloogia tabel'!$C$1:$T$1,0),FALSE)</f>
        <v>0.02</v>
      </c>
      <c r="AW413" s="16">
        <f>VLOOKUP(AW$4,'Tüpoloogia tabel'!$C$1:$T$51,MATCH($A413,'Tüpoloogia tabel'!$C$1:$T$1,0),FALSE)</f>
        <v>0.01</v>
      </c>
      <c r="AX413" s="16">
        <f>VLOOKUP(AX$4,'Tüpoloogia tabel'!$C$1:$T$51,MATCH($A413,'Tüpoloogia tabel'!$C$1:$T$1,0),FALSE)</f>
        <v>0</v>
      </c>
      <c r="AY413" s="16">
        <f>VLOOKUP(AY$4,'Tüpoloogia tabel'!$C$1:$T$51,MATCH($A413,'Tüpoloogia tabel'!$C$1:$T$1,0),FALSE)</f>
        <v>0.42</v>
      </c>
      <c r="AZ413" s="16">
        <f>VLOOKUP(AZ$4,'Tüpoloogia tabel'!$C$1:$T$51,MATCH($A413,'Tüpoloogia tabel'!$C$1:$T$1,0),FALSE)</f>
        <v>3.7</v>
      </c>
      <c r="BA413" s="232">
        <f>VLOOKUP(BA$4,'Tüpoloogia tabel'!$C$1:$T$51,MATCH($A413,'Tüpoloogia tabel'!$C$1:$T$1,0),FALSE)</f>
        <v>0.51</v>
      </c>
      <c r="BB413" s="232">
        <f>VLOOKUP(BB$4,'Tüpoloogia tabel'!$C$1:$T$51,MATCH($A413,'Tüpoloogia tabel'!$C$1:$T$1,0),FALSE)</f>
        <v>0.2</v>
      </c>
      <c r="BC413" s="232">
        <f>VLOOKUP(BC$4,'Tüpoloogia tabel'!$C$1:$T$51,MATCH($A413,'Tüpoloogia tabel'!$C$1:$T$1,0),FALSE)</f>
        <v>0.35</v>
      </c>
      <c r="BD413" s="232">
        <f>VLOOKUP(BD$4,'Tüpoloogia tabel'!$C$1:$T$51,MATCH($A413,'Tüpoloogia tabel'!$C$1:$T$1,0),FALSE)</f>
        <v>0.7</v>
      </c>
      <c r="BE413" s="232">
        <f>VLOOKUP(BE$4,'Tüpoloogia tabel'!$C$1:$T$51,MATCH($A413,'Tüpoloogia tabel'!$C$1:$T$1,0),FALSE)</f>
        <v>0.2</v>
      </c>
      <c r="BF413" s="16">
        <f>VLOOKUP(BF$4,'Tüpoloogia tabel'!$C$1:$T$51,MATCH($A413,'Tüpoloogia tabel'!$C$1:$T$1,0),FALSE)</f>
        <v>1.8</v>
      </c>
      <c r="BG413" s="16">
        <f>VLOOKUP(BG$4,'Tüpoloogia tabel'!$C$1:$T$51,MATCH($A413,'Tüpoloogia tabel'!$C$1:$T$1,0),FALSE)</f>
        <v>2.2000000000000002</v>
      </c>
      <c r="BH413" s="16">
        <f>VLOOKUP(BH$4,'Tüpoloogia tabel'!$C$1:$T$51,MATCH($A413,'Tüpoloogia tabel'!$C$1:$T$1,0),FALSE)</f>
        <v>1.46</v>
      </c>
      <c r="BI413" s="16">
        <f>VLOOKUP(BI$4,'Tüpoloogia tabel'!$C$1:$T$51,MATCH($A413,'Tüpoloogia tabel'!$C$1:$T$1,0),FALSE)</f>
        <v>1.5793333333333333</v>
      </c>
      <c r="BJ413" s="16">
        <f>VLOOKUP(BJ$4,'Tüpoloogia tabel'!$C$1:$T$51,MATCH($A413,'Tüpoloogia tabel'!$C$1:$T$1,0),FALSE)</f>
        <v>0.8</v>
      </c>
      <c r="BK413" s="16">
        <f>VLOOKUP(BK$4,'Tüpoloogia tabel'!$C$1:$T$51,MATCH($A413,'Tüpoloogia tabel'!$C$1:$T$1,0),FALSE)</f>
        <v>2.0649999999999999</v>
      </c>
      <c r="BL413" s="216">
        <f t="shared" si="536"/>
        <v>5051.6990618817354</v>
      </c>
      <c r="BM413" s="1">
        <v>4</v>
      </c>
      <c r="BN413" s="1">
        <v>0</v>
      </c>
      <c r="BO413" s="1">
        <f t="shared" si="555"/>
        <v>12.8</v>
      </c>
      <c r="BP413" s="217">
        <f t="shared" si="556"/>
        <v>259.02857142857141</v>
      </c>
      <c r="BQ413" s="217">
        <f t="shared" ref="BQ413:BS413" si="578">BP413</f>
        <v>259.02857142857141</v>
      </c>
      <c r="BR413" s="217">
        <f t="shared" si="578"/>
        <v>259.02857142857141</v>
      </c>
      <c r="BS413" s="217">
        <f t="shared" si="578"/>
        <v>259.02857142857141</v>
      </c>
      <c r="BT413" s="217">
        <f t="shared" si="558"/>
        <v>0</v>
      </c>
      <c r="BU413" s="217">
        <f t="shared" si="559"/>
        <v>226.28571428571428</v>
      </c>
      <c r="BV413" s="217">
        <f t="shared" si="560"/>
        <v>206.66875249789757</v>
      </c>
      <c r="BW413" s="217">
        <f t="shared" si="538"/>
        <v>360.81373319197417</v>
      </c>
      <c r="BX413" s="216">
        <f t="shared" si="561"/>
        <v>0.17263825245653816</v>
      </c>
      <c r="BY413" s="216">
        <f t="shared" si="524"/>
        <v>208.20173246258503</v>
      </c>
      <c r="BZ413" s="216">
        <f t="shared" si="569"/>
        <v>5620.7145275362946</v>
      </c>
      <c r="CA413" s="216">
        <f t="shared" si="570"/>
        <v>5259.9007943443203</v>
      </c>
      <c r="CB413" s="218">
        <f t="shared" si="562"/>
        <v>3.4631734341191636</v>
      </c>
    </row>
    <row r="414" spans="1:80" x14ac:dyDescent="0.25">
      <c r="A414" s="248" t="s">
        <v>484</v>
      </c>
      <c r="B414" s="231" t="s">
        <v>942</v>
      </c>
      <c r="C414" s="231" t="s">
        <v>464</v>
      </c>
      <c r="D414" s="249">
        <v>8</v>
      </c>
      <c r="E414" s="249">
        <v>2</v>
      </c>
      <c r="F414" s="250"/>
      <c r="G414" s="15">
        <f>(VLOOKUP(G$4,'Tüpoloogia tabel'!$C$1:$T$51,MATCH($A414,'Tüpoloogia tabel'!$C$1:$T$1,0),FALSE))*D414</f>
        <v>2155.5047619047618</v>
      </c>
      <c r="H414" s="15">
        <f>(VLOOKUP(H$4,'Tüpoloogia tabel'!$C$1:$T$51,MATCH($A414,'Tüpoloogia tabel'!$C$1:$T$1,0),FALSE))*D414*E414</f>
        <v>62</v>
      </c>
      <c r="I414" s="15">
        <f>(VLOOKUP(I$4,'Tüpoloogia tabel'!$C$1:$T$51,MATCH($A414,'Tüpoloogia tabel'!$C$1:$T$1,0),FALSE))*D414*E414</f>
        <v>125.42857142857142</v>
      </c>
      <c r="J414" s="15">
        <f>(VLOOKUP(J$4,'Tüpoloogia tabel'!$C$1:$T$51,MATCH($A414,'Tüpoloogia tabel'!$C$1:$T$1,0),FALSE))*D414*E414</f>
        <v>3650.4285714285716</v>
      </c>
      <c r="K414" s="15">
        <f>(VLOOKUP(K$4,'Tüpoloogia tabel'!$C$1:$T$51,MATCH($A414,'Tüpoloogia tabel'!$C$1:$T$1,0),FALSE))*D414*E414</f>
        <v>3037.6190476190477</v>
      </c>
      <c r="L414" s="244">
        <f>VLOOKUP(L$4,'Tüpoloogia tabel'!$C$1:$T$51,MATCH($A414,'Tüpoloogia tabel'!$C$1:$T$1,0),FALSE)</f>
        <v>100</v>
      </c>
      <c r="M414" s="228">
        <f>VLOOKUP(M$4,'Tüpoloogia tabel'!$C$1:$T$51,MATCH($A414,'Tüpoloogia tabel'!$C$1:$T$1,0),FALSE)</f>
        <v>50</v>
      </c>
      <c r="N414" s="228">
        <f>VLOOKUP(N$4,'Tüpoloogia tabel'!$C$1:$T$51,MATCH($A414,'Tüpoloogia tabel'!$C$1:$T$1,0),FALSE)</f>
        <v>100</v>
      </c>
      <c r="O414" s="245">
        <f>VLOOKUP(O$4,'Tüpoloogia tabel'!$C$1:$T$51,MATCH($A414,'Tüpoloogia tabel'!$C$1:$T$1,0),FALSE)</f>
        <v>0.19998653178308495</v>
      </c>
      <c r="P414" s="228">
        <f>VLOOKUP(P$4,'Tüpoloogia tabel'!$C$1:$T$51,MATCH($A414,'Tüpoloogia tabel'!$C$1:$T$1,0),FALSE)</f>
        <v>100</v>
      </c>
      <c r="Q414" s="335">
        <f t="shared" si="549"/>
        <v>3095.2457142857147</v>
      </c>
      <c r="R414" s="336">
        <f t="shared" si="567"/>
        <v>2444.5582588692573</v>
      </c>
      <c r="S414" s="14">
        <f t="shared" si="550"/>
        <v>2155.5047619047618</v>
      </c>
      <c r="T414" s="336">
        <f t="shared" si="551"/>
        <v>2155.5047619047618</v>
      </c>
      <c r="U414" s="4">
        <f t="shared" si="552"/>
        <v>31.680000000000003</v>
      </c>
      <c r="V414" s="337">
        <f t="shared" si="553"/>
        <v>619.00745541645756</v>
      </c>
      <c r="W414" s="338">
        <f t="shared" si="535"/>
        <v>3.168085606130882</v>
      </c>
      <c r="X414" s="228">
        <f>VLOOKUP(X$4,'Tüpoloogia tabel'!$C$1:$T$51,MATCH($A414,'Tüpoloogia tabel'!$C$1:$T$1,0),FALSE)</f>
        <v>282.5</v>
      </c>
      <c r="Y414" s="228">
        <f>VLOOKUP(Y$4,'Tüpoloogia tabel'!$C$1:$T$51,MATCH($A414,'Tüpoloogia tabel'!$C$1:$T$1,0),FALSE)</f>
        <v>182.5</v>
      </c>
      <c r="Z414" s="229">
        <f>VLOOKUP(Z$4,'Tüpoloogia tabel'!$C$1:$T$51,MATCH($A414,'Tüpoloogia tabel'!$C$1:$T$1,0),FALSE)</f>
        <v>65.5</v>
      </c>
      <c r="AA414" s="235"/>
      <c r="AB414" s="235"/>
      <c r="AC414" s="15">
        <f>VLOOKUP(AC$4,'Tüpoloogia tabel'!$C$1:$T$51,MATCH($A414,'Tüpoloogia tabel'!$C$1:$T$1,0),FALSE)</f>
        <v>4.5125000000000002</v>
      </c>
      <c r="AD414" s="15">
        <f>VLOOKUP(AD$4,'Tüpoloogia tabel'!$C$1:$T$51,MATCH($A414,'Tüpoloogia tabel'!$C$1:$T$1,0),FALSE)</f>
        <v>3.2</v>
      </c>
      <c r="AE414" s="15">
        <f>VLOOKUP(AE$4,'Tüpoloogia tabel'!$C$1:$T$51,MATCH($A414,'Tüpoloogia tabel'!$C$1:$T$1,0),FALSE)</f>
        <v>2.2999999999999998</v>
      </c>
      <c r="AF414" s="15">
        <f>VLOOKUP(AF$4,'Tüpoloogia tabel'!$C$1:$T$51,MATCH($A414,'Tüpoloogia tabel'!$C$1:$T$1,0),FALSE)</f>
        <v>10.199999999999999</v>
      </c>
      <c r="AG414" s="15">
        <f>VLOOKUP(AG$4,'Tüpoloogia tabel'!$C$1:$T$51,MATCH($A414,'Tüpoloogia tabel'!$C$1:$T$1,0),FALSE)</f>
        <v>14.914285714285715</v>
      </c>
      <c r="AH414" s="15">
        <f>(VLOOKUP(AH$4,'Tüpoloogia tabel'!$C$1:$T$51,MATCH($A414,'Tüpoloogia tabel'!$C$1:$T$1,0),FALSE))*E414</f>
        <v>6.4</v>
      </c>
      <c r="AI414" s="15">
        <f>(VLOOKUP(AI$4,'Tüpoloogia tabel'!$C$1:$T$51,MATCH($A414,'Tüpoloogia tabel'!$C$1:$T$1,0),FALSE))*D414*E414</f>
        <v>13795.230476190476</v>
      </c>
      <c r="AJ414" s="15">
        <f t="shared" si="554"/>
        <v>259.02857142857141</v>
      </c>
      <c r="AK414" s="15">
        <f>VLOOKUP(AK$4,'Tüpoloogia tabel'!$C$1:$T$51,MATCH($A414,'Tüpoloogia tabel'!$C$1:$T$1,0),FALSE)</f>
        <v>1.49</v>
      </c>
      <c r="AL414" s="15">
        <f>VLOOKUP(AL$4,'Tüpoloogia tabel'!$C$1:$T$51,MATCH($A414,'Tüpoloogia tabel'!$C$1:$T$1,0),FALSE)</f>
        <v>1.1000000000000001</v>
      </c>
      <c r="AM414" s="15">
        <f>VLOOKUP(AM$4,'Tüpoloogia tabel'!$C$1:$T$51,MATCH($A414,'Tüpoloogia tabel'!$C$1:$T$1,0),FALSE)</f>
        <v>0.7</v>
      </c>
      <c r="AN414" s="15">
        <f>VLOOKUP(AN$4,'Tüpoloogia tabel'!$C$1:$T$51,MATCH($A414,'Tüpoloogia tabel'!$C$1:$T$1,0),FALSE)</f>
        <v>0.7</v>
      </c>
      <c r="AO414" s="15">
        <f>VLOOKUP(AO$4,'Tüpoloogia tabel'!$C$1:$T$51,MATCH($A414,'Tüpoloogia tabel'!$C$1:$T$1,0),FALSE)</f>
        <v>2.06</v>
      </c>
      <c r="AP414" s="15">
        <f>VLOOKUP(AP$4,'Tüpoloogia tabel'!$C$1:$T$51,MATCH($A414,'Tüpoloogia tabel'!$C$1:$T$1,0),FALSE)</f>
        <v>2</v>
      </c>
      <c r="AQ414" s="15">
        <f>VLOOKUP(AQ$4,'Tüpoloogia tabel'!$C$1:$T$51,MATCH($A414,'Tüpoloogia tabel'!$C$1:$T$1,0),FALSE)</f>
        <v>2.9</v>
      </c>
      <c r="AR414" s="232">
        <f>VLOOKUP(AR$4,'Tüpoloogia tabel'!$C$1:$T$51,MATCH($A409,'Tüpoloogia tabel'!$C$1:$T$1,0),FALSE)</f>
        <v>0.26</v>
      </c>
      <c r="AS414" s="16">
        <f>VLOOKUP(AS$4,'Tüpoloogia tabel'!$C$1:$T$51,MATCH($A414,'Tüpoloogia tabel'!$C$1:$T$1,0),FALSE)</f>
        <v>0.49000000000000005</v>
      </c>
      <c r="AT414" s="16">
        <f>VLOOKUP(AT$4,'Tüpoloogia tabel'!$C$1:$T$51,MATCH($A414,'Tüpoloogia tabel'!$C$1:$T$1,0),FALSE)</f>
        <v>0.40500000000000008</v>
      </c>
      <c r="AU414" s="16">
        <f>VLOOKUP(AU$4,'Tüpoloogia tabel'!$C$1:$T$51,MATCH($A414,'Tüpoloogia tabel'!$C$1:$T$1,0),FALSE)</f>
        <v>0.15</v>
      </c>
      <c r="AV414" s="273">
        <f>VLOOKUP(AV$4,'Tüpoloogia tabel'!$C$1:$T$51,MATCH($A414,'Tüpoloogia tabel'!$C$1:$T$1,0),FALSE)</f>
        <v>0.02</v>
      </c>
      <c r="AW414" s="16">
        <f>VLOOKUP(AW$4,'Tüpoloogia tabel'!$C$1:$T$51,MATCH($A414,'Tüpoloogia tabel'!$C$1:$T$1,0),FALSE)</f>
        <v>0.01</v>
      </c>
      <c r="AX414" s="16">
        <f>VLOOKUP(AX$4,'Tüpoloogia tabel'!$C$1:$T$51,MATCH($A414,'Tüpoloogia tabel'!$C$1:$T$1,0),FALSE)</f>
        <v>0</v>
      </c>
      <c r="AY414" s="16">
        <f>VLOOKUP(AY$4,'Tüpoloogia tabel'!$C$1:$T$51,MATCH($A414,'Tüpoloogia tabel'!$C$1:$T$1,0),FALSE)</f>
        <v>0.42</v>
      </c>
      <c r="AZ414" s="16">
        <f>VLOOKUP(AZ$4,'Tüpoloogia tabel'!$C$1:$T$51,MATCH($A414,'Tüpoloogia tabel'!$C$1:$T$1,0),FALSE)</f>
        <v>3.7</v>
      </c>
      <c r="BA414" s="232">
        <f>VLOOKUP(BA$4,'Tüpoloogia tabel'!$C$1:$T$51,MATCH($A414,'Tüpoloogia tabel'!$C$1:$T$1,0),FALSE)</f>
        <v>0.51</v>
      </c>
      <c r="BB414" s="232">
        <f>VLOOKUP(BB$4,'Tüpoloogia tabel'!$C$1:$T$51,MATCH($A414,'Tüpoloogia tabel'!$C$1:$T$1,0),FALSE)</f>
        <v>0.2</v>
      </c>
      <c r="BC414" s="232">
        <f>VLOOKUP(BC$4,'Tüpoloogia tabel'!$C$1:$T$51,MATCH($A414,'Tüpoloogia tabel'!$C$1:$T$1,0),FALSE)</f>
        <v>0.35</v>
      </c>
      <c r="BD414" s="232">
        <f>VLOOKUP(BD$4,'Tüpoloogia tabel'!$C$1:$T$51,MATCH($A414,'Tüpoloogia tabel'!$C$1:$T$1,0),FALSE)</f>
        <v>0.7</v>
      </c>
      <c r="BE414" s="232">
        <f>VLOOKUP(BE$4,'Tüpoloogia tabel'!$C$1:$T$51,MATCH($A414,'Tüpoloogia tabel'!$C$1:$T$1,0),FALSE)</f>
        <v>0.2</v>
      </c>
      <c r="BF414" s="16">
        <f>VLOOKUP(BF$4,'Tüpoloogia tabel'!$C$1:$T$51,MATCH($A414,'Tüpoloogia tabel'!$C$1:$T$1,0),FALSE)</f>
        <v>1.8</v>
      </c>
      <c r="BG414" s="16">
        <f>VLOOKUP(BG$4,'Tüpoloogia tabel'!$C$1:$T$51,MATCH($A414,'Tüpoloogia tabel'!$C$1:$T$1,0),FALSE)</f>
        <v>2.2000000000000002</v>
      </c>
      <c r="BH414" s="16">
        <f>VLOOKUP(BH$4,'Tüpoloogia tabel'!$C$1:$T$51,MATCH($A414,'Tüpoloogia tabel'!$C$1:$T$1,0),FALSE)</f>
        <v>1.46</v>
      </c>
      <c r="BI414" s="16">
        <f>VLOOKUP(BI$4,'Tüpoloogia tabel'!$C$1:$T$51,MATCH($A414,'Tüpoloogia tabel'!$C$1:$T$1,0),FALSE)</f>
        <v>1.5793333333333333</v>
      </c>
      <c r="BJ414" s="16">
        <f>VLOOKUP(BJ$4,'Tüpoloogia tabel'!$C$1:$T$51,MATCH($A414,'Tüpoloogia tabel'!$C$1:$T$1,0),FALSE)</f>
        <v>0.8</v>
      </c>
      <c r="BK414" s="16">
        <f>VLOOKUP(BK$4,'Tüpoloogia tabel'!$C$1:$T$51,MATCH($A414,'Tüpoloogia tabel'!$C$1:$T$1,0),FALSE)</f>
        <v>2.0649999999999999</v>
      </c>
      <c r="BL414" s="216">
        <f t="shared" si="536"/>
        <v>8458.4608892809702</v>
      </c>
      <c r="BM414" s="1">
        <v>4</v>
      </c>
      <c r="BN414" s="1">
        <v>0</v>
      </c>
      <c r="BO414" s="1">
        <f t="shared" si="555"/>
        <v>25.6</v>
      </c>
      <c r="BP414" s="217">
        <f t="shared" si="556"/>
        <v>259.02857142857141</v>
      </c>
      <c r="BQ414" s="217">
        <f t="shared" ref="BQ414:BS414" si="579">BP414</f>
        <v>259.02857142857141</v>
      </c>
      <c r="BR414" s="217">
        <f t="shared" si="579"/>
        <v>259.02857142857141</v>
      </c>
      <c r="BS414" s="217">
        <f t="shared" si="579"/>
        <v>259.02857142857141</v>
      </c>
      <c r="BT414" s="217">
        <f t="shared" si="558"/>
        <v>259.02857142857141</v>
      </c>
      <c r="BU414" s="217">
        <f t="shared" si="559"/>
        <v>853.94285714285706</v>
      </c>
      <c r="BV414" s="217">
        <f t="shared" si="560"/>
        <v>815.919956181624</v>
      </c>
      <c r="BW414" s="217">
        <f t="shared" si="538"/>
        <v>622.61752445342495</v>
      </c>
      <c r="BX414" s="216">
        <f t="shared" si="561"/>
        <v>0.44971705467372136</v>
      </c>
      <c r="BY414" s="216">
        <f t="shared" si="524"/>
        <v>542.35876793650789</v>
      </c>
      <c r="BZ414" s="216">
        <f t="shared" si="569"/>
        <v>9623.4371816709026</v>
      </c>
      <c r="CA414" s="216">
        <f t="shared" si="570"/>
        <v>9000.8196572174784</v>
      </c>
      <c r="CB414" s="218">
        <f t="shared" si="562"/>
        <v>2.9631166766196433</v>
      </c>
    </row>
    <row r="415" spans="1:80" x14ac:dyDescent="0.25">
      <c r="A415" s="248" t="s">
        <v>484</v>
      </c>
      <c r="B415" s="231" t="s">
        <v>943</v>
      </c>
      <c r="C415" s="231" t="s">
        <v>464</v>
      </c>
      <c r="D415" s="249">
        <v>8</v>
      </c>
      <c r="E415" s="249">
        <v>3</v>
      </c>
      <c r="F415" s="250"/>
      <c r="G415" s="15">
        <f>(VLOOKUP(G$4,'Tüpoloogia tabel'!$C$1:$T$51,MATCH($A415,'Tüpoloogia tabel'!$C$1:$T$1,0),FALSE))*D415</f>
        <v>2155.5047619047618</v>
      </c>
      <c r="H415" s="15">
        <f>(VLOOKUP(H$4,'Tüpoloogia tabel'!$C$1:$T$51,MATCH($A415,'Tüpoloogia tabel'!$C$1:$T$1,0),FALSE))*D415*E415</f>
        <v>93</v>
      </c>
      <c r="I415" s="15">
        <f>(VLOOKUP(I$4,'Tüpoloogia tabel'!$C$1:$T$51,MATCH($A415,'Tüpoloogia tabel'!$C$1:$T$1,0),FALSE))*D415*E415</f>
        <v>188.14285714285711</v>
      </c>
      <c r="J415" s="15">
        <f>(VLOOKUP(J$4,'Tüpoloogia tabel'!$C$1:$T$51,MATCH($A415,'Tüpoloogia tabel'!$C$1:$T$1,0),FALSE))*D415*E415</f>
        <v>5475.6428571428569</v>
      </c>
      <c r="K415" s="15">
        <f>(VLOOKUP(K$4,'Tüpoloogia tabel'!$C$1:$T$51,MATCH($A415,'Tüpoloogia tabel'!$C$1:$T$1,0),FALSE))*D415*E415</f>
        <v>4556.4285714285716</v>
      </c>
      <c r="L415" s="244">
        <f>VLOOKUP(L$4,'Tüpoloogia tabel'!$C$1:$T$51,MATCH($A415,'Tüpoloogia tabel'!$C$1:$T$1,0),FALSE)</f>
        <v>100</v>
      </c>
      <c r="M415" s="228">
        <f>VLOOKUP(M$4,'Tüpoloogia tabel'!$C$1:$T$51,MATCH($A415,'Tüpoloogia tabel'!$C$1:$T$1,0),FALSE)</f>
        <v>50</v>
      </c>
      <c r="N415" s="228">
        <f>VLOOKUP(N$4,'Tüpoloogia tabel'!$C$1:$T$51,MATCH($A415,'Tüpoloogia tabel'!$C$1:$T$1,0),FALSE)</f>
        <v>100</v>
      </c>
      <c r="O415" s="245">
        <f>VLOOKUP(O$4,'Tüpoloogia tabel'!$C$1:$T$51,MATCH($A415,'Tüpoloogia tabel'!$C$1:$T$1,0),FALSE)</f>
        <v>0.19998653178308495</v>
      </c>
      <c r="P415" s="228">
        <f>VLOOKUP(P$4,'Tüpoloogia tabel'!$C$1:$T$51,MATCH($A415,'Tüpoloogia tabel'!$C$1:$T$1,0),FALSE)</f>
        <v>100</v>
      </c>
      <c r="Q415" s="335">
        <f t="shared" si="549"/>
        <v>6933.7028571428582</v>
      </c>
      <c r="R415" s="336">
        <f t="shared" si="567"/>
        <v>5515.3756703283907</v>
      </c>
      <c r="S415" s="14">
        <f t="shared" si="550"/>
        <v>2155.5047619047618</v>
      </c>
      <c r="T415" s="336">
        <f t="shared" si="551"/>
        <v>2155.5047619047618</v>
      </c>
      <c r="U415" s="4">
        <f t="shared" si="552"/>
        <v>31.680000000000003</v>
      </c>
      <c r="V415" s="337">
        <f t="shared" si="553"/>
        <v>1386.6471868144672</v>
      </c>
      <c r="W415" s="338">
        <f t="shared" si="535"/>
        <v>3.576587194937797</v>
      </c>
      <c r="X415" s="228">
        <f>VLOOKUP(X$4,'Tüpoloogia tabel'!$C$1:$T$51,MATCH($A415,'Tüpoloogia tabel'!$C$1:$T$1,0),FALSE)</f>
        <v>282.5</v>
      </c>
      <c r="Y415" s="228">
        <f>VLOOKUP(Y$4,'Tüpoloogia tabel'!$C$1:$T$51,MATCH($A415,'Tüpoloogia tabel'!$C$1:$T$1,0),FALSE)</f>
        <v>182.5</v>
      </c>
      <c r="Z415" s="229">
        <f>VLOOKUP(Z$4,'Tüpoloogia tabel'!$C$1:$T$51,MATCH($A415,'Tüpoloogia tabel'!$C$1:$T$1,0),FALSE)</f>
        <v>65.5</v>
      </c>
      <c r="AA415" s="235"/>
      <c r="AB415" s="235"/>
      <c r="AC415" s="15">
        <f>VLOOKUP(AC$4,'Tüpoloogia tabel'!$C$1:$T$51,MATCH($A415,'Tüpoloogia tabel'!$C$1:$T$1,0),FALSE)</f>
        <v>4.5125000000000002</v>
      </c>
      <c r="AD415" s="15">
        <f>VLOOKUP(AD$4,'Tüpoloogia tabel'!$C$1:$T$51,MATCH($A415,'Tüpoloogia tabel'!$C$1:$T$1,0),FALSE)</f>
        <v>3.2</v>
      </c>
      <c r="AE415" s="15">
        <f>VLOOKUP(AE$4,'Tüpoloogia tabel'!$C$1:$T$51,MATCH($A415,'Tüpoloogia tabel'!$C$1:$T$1,0),FALSE)</f>
        <v>2.2999999999999998</v>
      </c>
      <c r="AF415" s="15">
        <f>VLOOKUP(AF$4,'Tüpoloogia tabel'!$C$1:$T$51,MATCH($A415,'Tüpoloogia tabel'!$C$1:$T$1,0),FALSE)</f>
        <v>10.199999999999999</v>
      </c>
      <c r="AG415" s="15">
        <f>VLOOKUP(AG$4,'Tüpoloogia tabel'!$C$1:$T$51,MATCH($A415,'Tüpoloogia tabel'!$C$1:$T$1,0),FALSE)</f>
        <v>14.914285714285715</v>
      </c>
      <c r="AH415" s="15">
        <f>(VLOOKUP(AH$4,'Tüpoloogia tabel'!$C$1:$T$51,MATCH($A415,'Tüpoloogia tabel'!$C$1:$T$1,0),FALSE))*E415</f>
        <v>9.6000000000000014</v>
      </c>
      <c r="AI415" s="15">
        <f>(VLOOKUP(AI$4,'Tüpoloogia tabel'!$C$1:$T$51,MATCH($A415,'Tüpoloogia tabel'!$C$1:$T$1,0),FALSE))*D415*E415</f>
        <v>20692.845714285715</v>
      </c>
      <c r="AJ415" s="15">
        <f t="shared" si="554"/>
        <v>259.02857142857141</v>
      </c>
      <c r="AK415" s="15">
        <f>VLOOKUP(AK$4,'Tüpoloogia tabel'!$C$1:$T$51,MATCH($A415,'Tüpoloogia tabel'!$C$1:$T$1,0),FALSE)</f>
        <v>1.49</v>
      </c>
      <c r="AL415" s="15">
        <f>VLOOKUP(AL$4,'Tüpoloogia tabel'!$C$1:$T$51,MATCH($A415,'Tüpoloogia tabel'!$C$1:$T$1,0),FALSE)</f>
        <v>1.1000000000000001</v>
      </c>
      <c r="AM415" s="15">
        <f>VLOOKUP(AM$4,'Tüpoloogia tabel'!$C$1:$T$51,MATCH($A415,'Tüpoloogia tabel'!$C$1:$T$1,0),FALSE)</f>
        <v>0.7</v>
      </c>
      <c r="AN415" s="15">
        <f>VLOOKUP(AN$4,'Tüpoloogia tabel'!$C$1:$T$51,MATCH($A415,'Tüpoloogia tabel'!$C$1:$T$1,0),FALSE)</f>
        <v>0.7</v>
      </c>
      <c r="AO415" s="15">
        <f>VLOOKUP(AO$4,'Tüpoloogia tabel'!$C$1:$T$51,MATCH($A415,'Tüpoloogia tabel'!$C$1:$T$1,0),FALSE)</f>
        <v>2.06</v>
      </c>
      <c r="AP415" s="15">
        <f>VLOOKUP(AP$4,'Tüpoloogia tabel'!$C$1:$T$51,MATCH($A415,'Tüpoloogia tabel'!$C$1:$T$1,0),FALSE)</f>
        <v>2</v>
      </c>
      <c r="AQ415" s="15">
        <f>VLOOKUP(AQ$4,'Tüpoloogia tabel'!$C$1:$T$51,MATCH($A415,'Tüpoloogia tabel'!$C$1:$T$1,0),FALSE)</f>
        <v>2.9</v>
      </c>
      <c r="AR415" s="232">
        <f>VLOOKUP(AR$4,'Tüpoloogia tabel'!$C$1:$T$51,MATCH($A410,'Tüpoloogia tabel'!$C$1:$T$1,0),FALSE)</f>
        <v>0.26</v>
      </c>
      <c r="AS415" s="16">
        <f>VLOOKUP(AS$4,'Tüpoloogia tabel'!$C$1:$T$51,MATCH($A415,'Tüpoloogia tabel'!$C$1:$T$1,0),FALSE)</f>
        <v>0.49000000000000005</v>
      </c>
      <c r="AT415" s="16">
        <f>VLOOKUP(AT$4,'Tüpoloogia tabel'!$C$1:$T$51,MATCH($A415,'Tüpoloogia tabel'!$C$1:$T$1,0),FALSE)</f>
        <v>0.40500000000000008</v>
      </c>
      <c r="AU415" s="16">
        <f>VLOOKUP(AU$4,'Tüpoloogia tabel'!$C$1:$T$51,MATCH($A415,'Tüpoloogia tabel'!$C$1:$T$1,0),FALSE)</f>
        <v>0.15</v>
      </c>
      <c r="AV415" s="273">
        <f>VLOOKUP(AV$4,'Tüpoloogia tabel'!$C$1:$T$51,MATCH($A415,'Tüpoloogia tabel'!$C$1:$T$1,0),FALSE)</f>
        <v>0.02</v>
      </c>
      <c r="AW415" s="16">
        <f>VLOOKUP(AW$4,'Tüpoloogia tabel'!$C$1:$T$51,MATCH($A415,'Tüpoloogia tabel'!$C$1:$T$1,0),FALSE)</f>
        <v>0.01</v>
      </c>
      <c r="AX415" s="16">
        <f>VLOOKUP(AX$4,'Tüpoloogia tabel'!$C$1:$T$51,MATCH($A415,'Tüpoloogia tabel'!$C$1:$T$1,0),FALSE)</f>
        <v>0</v>
      </c>
      <c r="AY415" s="16">
        <f>VLOOKUP(AY$4,'Tüpoloogia tabel'!$C$1:$T$51,MATCH($A415,'Tüpoloogia tabel'!$C$1:$T$1,0),FALSE)</f>
        <v>0.42</v>
      </c>
      <c r="AZ415" s="16">
        <f>VLOOKUP(AZ$4,'Tüpoloogia tabel'!$C$1:$T$51,MATCH($A415,'Tüpoloogia tabel'!$C$1:$T$1,0),FALSE)</f>
        <v>3.7</v>
      </c>
      <c r="BA415" s="232">
        <f>VLOOKUP(BA$4,'Tüpoloogia tabel'!$C$1:$T$51,MATCH($A415,'Tüpoloogia tabel'!$C$1:$T$1,0),FALSE)</f>
        <v>0.51</v>
      </c>
      <c r="BB415" s="232">
        <f>VLOOKUP(BB$4,'Tüpoloogia tabel'!$C$1:$T$51,MATCH($A415,'Tüpoloogia tabel'!$C$1:$T$1,0),FALSE)</f>
        <v>0.2</v>
      </c>
      <c r="BC415" s="232">
        <f>VLOOKUP(BC$4,'Tüpoloogia tabel'!$C$1:$T$51,MATCH($A415,'Tüpoloogia tabel'!$C$1:$T$1,0),FALSE)</f>
        <v>0.35</v>
      </c>
      <c r="BD415" s="232">
        <f>VLOOKUP(BD$4,'Tüpoloogia tabel'!$C$1:$T$51,MATCH($A415,'Tüpoloogia tabel'!$C$1:$T$1,0),FALSE)</f>
        <v>0.7</v>
      </c>
      <c r="BE415" s="232">
        <f>VLOOKUP(BE$4,'Tüpoloogia tabel'!$C$1:$T$51,MATCH($A415,'Tüpoloogia tabel'!$C$1:$T$1,0),FALSE)</f>
        <v>0.2</v>
      </c>
      <c r="BF415" s="16">
        <f>VLOOKUP(BF$4,'Tüpoloogia tabel'!$C$1:$T$51,MATCH($A415,'Tüpoloogia tabel'!$C$1:$T$1,0),FALSE)</f>
        <v>1.8</v>
      </c>
      <c r="BG415" s="16">
        <f>VLOOKUP(BG$4,'Tüpoloogia tabel'!$C$1:$T$51,MATCH($A415,'Tüpoloogia tabel'!$C$1:$T$1,0),FALSE)</f>
        <v>2.2000000000000002</v>
      </c>
      <c r="BH415" s="16">
        <f>VLOOKUP(BH$4,'Tüpoloogia tabel'!$C$1:$T$51,MATCH($A415,'Tüpoloogia tabel'!$C$1:$T$1,0),FALSE)</f>
        <v>1.46</v>
      </c>
      <c r="BI415" s="16">
        <f>VLOOKUP(BI$4,'Tüpoloogia tabel'!$C$1:$T$51,MATCH($A415,'Tüpoloogia tabel'!$C$1:$T$1,0),FALSE)</f>
        <v>1.5793333333333333</v>
      </c>
      <c r="BJ415" s="16">
        <f>VLOOKUP(BJ$4,'Tüpoloogia tabel'!$C$1:$T$51,MATCH($A415,'Tüpoloogia tabel'!$C$1:$T$1,0),FALSE)</f>
        <v>0.8</v>
      </c>
      <c r="BK415" s="16">
        <f>VLOOKUP(BK$4,'Tüpoloogia tabel'!$C$1:$T$51,MATCH($A415,'Tüpoloogia tabel'!$C$1:$T$1,0),FALSE)</f>
        <v>2.0649999999999999</v>
      </c>
      <c r="BL415" s="216">
        <f t="shared" si="536"/>
        <v>14116.350853626273</v>
      </c>
      <c r="BM415" s="1">
        <v>4</v>
      </c>
      <c r="BN415" s="1">
        <v>0</v>
      </c>
      <c r="BO415" s="1">
        <f t="shared" si="555"/>
        <v>38.400000000000006</v>
      </c>
      <c r="BP415" s="217">
        <f t="shared" si="556"/>
        <v>259.02857142857141</v>
      </c>
      <c r="BQ415" s="217">
        <f t="shared" ref="BQ415:BS415" si="580">BP415</f>
        <v>259.02857142857141</v>
      </c>
      <c r="BR415" s="217">
        <f t="shared" si="580"/>
        <v>259.02857142857141</v>
      </c>
      <c r="BS415" s="217">
        <f t="shared" si="580"/>
        <v>259.02857142857141</v>
      </c>
      <c r="BT415" s="217">
        <f t="shared" si="558"/>
        <v>518.05714285714282</v>
      </c>
      <c r="BU415" s="217">
        <f t="shared" si="559"/>
        <v>1882.9714285714283</v>
      </c>
      <c r="BV415" s="217">
        <f t="shared" si="560"/>
        <v>1827.7536110511796</v>
      </c>
      <c r="BW415" s="217">
        <f t="shared" si="538"/>
        <v>1053.505945212924</v>
      </c>
      <c r="BX415" s="216">
        <f t="shared" si="561"/>
        <v>0.93416856084656075</v>
      </c>
      <c r="BY415" s="216">
        <f t="shared" si="524"/>
        <v>1126.6072843809523</v>
      </c>
      <c r="BZ415" s="216">
        <f t="shared" si="569"/>
        <v>16296.464083220148</v>
      </c>
      <c r="CA415" s="216">
        <f t="shared" si="570"/>
        <v>15242.958138007225</v>
      </c>
      <c r="CB415" s="218">
        <f t="shared" si="562"/>
        <v>3.3453741014594942</v>
      </c>
    </row>
    <row r="416" spans="1:80" x14ac:dyDescent="0.25">
      <c r="A416" s="248" t="s">
        <v>484</v>
      </c>
      <c r="B416" s="231" t="s">
        <v>944</v>
      </c>
      <c r="C416" s="231" t="s">
        <v>464</v>
      </c>
      <c r="D416" s="249">
        <v>8</v>
      </c>
      <c r="E416" s="249">
        <v>4</v>
      </c>
      <c r="F416" s="250"/>
      <c r="G416" s="15">
        <f>(VLOOKUP(G$4,'Tüpoloogia tabel'!$C$1:$T$51,MATCH($A416,'Tüpoloogia tabel'!$C$1:$T$1,0),FALSE))*D416</f>
        <v>2155.5047619047618</v>
      </c>
      <c r="H416" s="15">
        <f>(VLOOKUP(H$4,'Tüpoloogia tabel'!$C$1:$T$51,MATCH($A416,'Tüpoloogia tabel'!$C$1:$T$1,0),FALSE))*D416*E416</f>
        <v>124</v>
      </c>
      <c r="I416" s="15">
        <f>(VLOOKUP(I$4,'Tüpoloogia tabel'!$C$1:$T$51,MATCH($A416,'Tüpoloogia tabel'!$C$1:$T$1,0),FALSE))*D416*E416</f>
        <v>250.85714285714283</v>
      </c>
      <c r="J416" s="15">
        <f>(VLOOKUP(J$4,'Tüpoloogia tabel'!$C$1:$T$51,MATCH($A416,'Tüpoloogia tabel'!$C$1:$T$1,0),FALSE))*D416*E416</f>
        <v>7300.8571428571431</v>
      </c>
      <c r="K416" s="15">
        <f>(VLOOKUP(K$4,'Tüpoloogia tabel'!$C$1:$T$51,MATCH($A416,'Tüpoloogia tabel'!$C$1:$T$1,0),FALSE))*D416*E416</f>
        <v>6075.2380952380954</v>
      </c>
      <c r="L416" s="244">
        <f>VLOOKUP(L$4,'Tüpoloogia tabel'!$C$1:$T$51,MATCH($A416,'Tüpoloogia tabel'!$C$1:$T$1,0),FALSE)</f>
        <v>100</v>
      </c>
      <c r="M416" s="228">
        <f>VLOOKUP(M$4,'Tüpoloogia tabel'!$C$1:$T$51,MATCH($A416,'Tüpoloogia tabel'!$C$1:$T$1,0),FALSE)</f>
        <v>50</v>
      </c>
      <c r="N416" s="228">
        <f>VLOOKUP(N$4,'Tüpoloogia tabel'!$C$1:$T$51,MATCH($A416,'Tüpoloogia tabel'!$C$1:$T$1,0),FALSE)</f>
        <v>100</v>
      </c>
      <c r="O416" s="245">
        <f>VLOOKUP(O$4,'Tüpoloogia tabel'!$C$1:$T$51,MATCH($A416,'Tüpoloogia tabel'!$C$1:$T$1,0),FALSE)</f>
        <v>0.19998653178308495</v>
      </c>
      <c r="P416" s="228">
        <f>VLOOKUP(P$4,'Tüpoloogia tabel'!$C$1:$T$51,MATCH($A416,'Tüpoloogia tabel'!$C$1:$T$1,0),FALSE)</f>
        <v>100</v>
      </c>
      <c r="Q416" s="335">
        <f t="shared" si="549"/>
        <v>12299.382857142858</v>
      </c>
      <c r="R416" s="336">
        <f t="shared" si="567"/>
        <v>9807.9919364705274</v>
      </c>
      <c r="S416" s="14">
        <f t="shared" si="550"/>
        <v>2155.5047619047618</v>
      </c>
      <c r="T416" s="336">
        <f t="shared" si="551"/>
        <v>2155.5047619047618</v>
      </c>
      <c r="U416" s="4">
        <f t="shared" si="552"/>
        <v>31.680000000000003</v>
      </c>
      <c r="V416" s="337">
        <f t="shared" si="553"/>
        <v>2459.7109206723303</v>
      </c>
      <c r="W416" s="338">
        <f t="shared" si="535"/>
        <v>4.1925157288458248</v>
      </c>
      <c r="X416" s="228">
        <f>VLOOKUP(X$4,'Tüpoloogia tabel'!$C$1:$T$51,MATCH($A416,'Tüpoloogia tabel'!$C$1:$T$1,0),FALSE)</f>
        <v>282.5</v>
      </c>
      <c r="Y416" s="228">
        <f>VLOOKUP(Y$4,'Tüpoloogia tabel'!$C$1:$T$51,MATCH($A416,'Tüpoloogia tabel'!$C$1:$T$1,0),FALSE)</f>
        <v>182.5</v>
      </c>
      <c r="Z416" s="229">
        <f>VLOOKUP(Z$4,'Tüpoloogia tabel'!$C$1:$T$51,MATCH($A416,'Tüpoloogia tabel'!$C$1:$T$1,0),FALSE)</f>
        <v>65.5</v>
      </c>
      <c r="AA416" s="235"/>
      <c r="AB416" s="235"/>
      <c r="AC416" s="15">
        <f>VLOOKUP(AC$4,'Tüpoloogia tabel'!$C$1:$T$51,MATCH($A416,'Tüpoloogia tabel'!$C$1:$T$1,0),FALSE)</f>
        <v>4.5125000000000002</v>
      </c>
      <c r="AD416" s="15">
        <f>VLOOKUP(AD$4,'Tüpoloogia tabel'!$C$1:$T$51,MATCH($A416,'Tüpoloogia tabel'!$C$1:$T$1,0),FALSE)</f>
        <v>3.2</v>
      </c>
      <c r="AE416" s="15">
        <f>VLOOKUP(AE$4,'Tüpoloogia tabel'!$C$1:$T$51,MATCH($A416,'Tüpoloogia tabel'!$C$1:$T$1,0),FALSE)</f>
        <v>2.2999999999999998</v>
      </c>
      <c r="AF416" s="15">
        <f>VLOOKUP(AF$4,'Tüpoloogia tabel'!$C$1:$T$51,MATCH($A416,'Tüpoloogia tabel'!$C$1:$T$1,0),FALSE)</f>
        <v>10.199999999999999</v>
      </c>
      <c r="AG416" s="15">
        <f>VLOOKUP(AG$4,'Tüpoloogia tabel'!$C$1:$T$51,MATCH($A416,'Tüpoloogia tabel'!$C$1:$T$1,0),FALSE)</f>
        <v>14.914285714285715</v>
      </c>
      <c r="AH416" s="15">
        <f>(VLOOKUP(AH$4,'Tüpoloogia tabel'!$C$1:$T$51,MATCH($A416,'Tüpoloogia tabel'!$C$1:$T$1,0),FALSE))*E416</f>
        <v>12.8</v>
      </c>
      <c r="AI416" s="15">
        <f>(VLOOKUP(AI$4,'Tüpoloogia tabel'!$C$1:$T$51,MATCH($A416,'Tüpoloogia tabel'!$C$1:$T$1,0),FALSE))*D416*E416</f>
        <v>27590.460952380952</v>
      </c>
      <c r="AJ416" s="15">
        <f t="shared" si="554"/>
        <v>259.02857142857141</v>
      </c>
      <c r="AK416" s="15">
        <f>VLOOKUP(AK$4,'Tüpoloogia tabel'!$C$1:$T$51,MATCH($A416,'Tüpoloogia tabel'!$C$1:$T$1,0),FALSE)</f>
        <v>1.49</v>
      </c>
      <c r="AL416" s="15">
        <f>VLOOKUP(AL$4,'Tüpoloogia tabel'!$C$1:$T$51,MATCH($A416,'Tüpoloogia tabel'!$C$1:$T$1,0),FALSE)</f>
        <v>1.1000000000000001</v>
      </c>
      <c r="AM416" s="15">
        <f>VLOOKUP(AM$4,'Tüpoloogia tabel'!$C$1:$T$51,MATCH($A416,'Tüpoloogia tabel'!$C$1:$T$1,0),FALSE)</f>
        <v>0.7</v>
      </c>
      <c r="AN416" s="15">
        <f>VLOOKUP(AN$4,'Tüpoloogia tabel'!$C$1:$T$51,MATCH($A416,'Tüpoloogia tabel'!$C$1:$T$1,0),FALSE)</f>
        <v>0.7</v>
      </c>
      <c r="AO416" s="15">
        <f>VLOOKUP(AO$4,'Tüpoloogia tabel'!$C$1:$T$51,MATCH($A416,'Tüpoloogia tabel'!$C$1:$T$1,0),FALSE)</f>
        <v>2.06</v>
      </c>
      <c r="AP416" s="15">
        <f>VLOOKUP(AP$4,'Tüpoloogia tabel'!$C$1:$T$51,MATCH($A416,'Tüpoloogia tabel'!$C$1:$T$1,0),FALSE)</f>
        <v>2</v>
      </c>
      <c r="AQ416" s="15">
        <f>VLOOKUP(AQ$4,'Tüpoloogia tabel'!$C$1:$T$51,MATCH($A416,'Tüpoloogia tabel'!$C$1:$T$1,0),FALSE)</f>
        <v>2.9</v>
      </c>
      <c r="AR416" s="232">
        <f>VLOOKUP(AR$4,'Tüpoloogia tabel'!$C$1:$T$51,MATCH($A411,'Tüpoloogia tabel'!$C$1:$T$1,0),FALSE)</f>
        <v>0.26</v>
      </c>
      <c r="AS416" s="16">
        <f>VLOOKUP(AS$4,'Tüpoloogia tabel'!$C$1:$T$51,MATCH($A416,'Tüpoloogia tabel'!$C$1:$T$1,0),FALSE)</f>
        <v>0.49000000000000005</v>
      </c>
      <c r="AT416" s="16">
        <f>VLOOKUP(AT$4,'Tüpoloogia tabel'!$C$1:$T$51,MATCH($A416,'Tüpoloogia tabel'!$C$1:$T$1,0),FALSE)</f>
        <v>0.40500000000000008</v>
      </c>
      <c r="AU416" s="16">
        <f>VLOOKUP(AU$4,'Tüpoloogia tabel'!$C$1:$T$51,MATCH($A416,'Tüpoloogia tabel'!$C$1:$T$1,0),FALSE)</f>
        <v>0.15</v>
      </c>
      <c r="AV416" s="273">
        <f>VLOOKUP(AV$4,'Tüpoloogia tabel'!$C$1:$T$51,MATCH($A416,'Tüpoloogia tabel'!$C$1:$T$1,0),FALSE)</f>
        <v>0.02</v>
      </c>
      <c r="AW416" s="16">
        <f>VLOOKUP(AW$4,'Tüpoloogia tabel'!$C$1:$T$51,MATCH($A416,'Tüpoloogia tabel'!$C$1:$T$1,0),FALSE)</f>
        <v>0.01</v>
      </c>
      <c r="AX416" s="16">
        <f>VLOOKUP(AX$4,'Tüpoloogia tabel'!$C$1:$T$51,MATCH($A416,'Tüpoloogia tabel'!$C$1:$T$1,0),FALSE)</f>
        <v>0</v>
      </c>
      <c r="AY416" s="16">
        <f>VLOOKUP(AY$4,'Tüpoloogia tabel'!$C$1:$T$51,MATCH($A416,'Tüpoloogia tabel'!$C$1:$T$1,0),FALSE)</f>
        <v>0.42</v>
      </c>
      <c r="AZ416" s="16">
        <f>VLOOKUP(AZ$4,'Tüpoloogia tabel'!$C$1:$T$51,MATCH($A416,'Tüpoloogia tabel'!$C$1:$T$1,0),FALSE)</f>
        <v>3.7</v>
      </c>
      <c r="BA416" s="232">
        <f>VLOOKUP(BA$4,'Tüpoloogia tabel'!$C$1:$T$51,MATCH($A416,'Tüpoloogia tabel'!$C$1:$T$1,0),FALSE)</f>
        <v>0.51</v>
      </c>
      <c r="BB416" s="232">
        <f>VLOOKUP(BB$4,'Tüpoloogia tabel'!$C$1:$T$51,MATCH($A416,'Tüpoloogia tabel'!$C$1:$T$1,0),FALSE)</f>
        <v>0.2</v>
      </c>
      <c r="BC416" s="232">
        <f>VLOOKUP(BC$4,'Tüpoloogia tabel'!$C$1:$T$51,MATCH($A416,'Tüpoloogia tabel'!$C$1:$T$1,0),FALSE)</f>
        <v>0.35</v>
      </c>
      <c r="BD416" s="232">
        <f>VLOOKUP(BD$4,'Tüpoloogia tabel'!$C$1:$T$51,MATCH($A416,'Tüpoloogia tabel'!$C$1:$T$1,0),FALSE)</f>
        <v>0.7</v>
      </c>
      <c r="BE416" s="232">
        <f>VLOOKUP(BE$4,'Tüpoloogia tabel'!$C$1:$T$51,MATCH($A416,'Tüpoloogia tabel'!$C$1:$T$1,0),FALSE)</f>
        <v>0.2</v>
      </c>
      <c r="BF416" s="16">
        <f>VLOOKUP(BF$4,'Tüpoloogia tabel'!$C$1:$T$51,MATCH($A416,'Tüpoloogia tabel'!$C$1:$T$1,0),FALSE)</f>
        <v>1.8</v>
      </c>
      <c r="BG416" s="16">
        <f>VLOOKUP(BG$4,'Tüpoloogia tabel'!$C$1:$T$51,MATCH($A416,'Tüpoloogia tabel'!$C$1:$T$1,0),FALSE)</f>
        <v>2.2000000000000002</v>
      </c>
      <c r="BH416" s="16">
        <f>VLOOKUP(BH$4,'Tüpoloogia tabel'!$C$1:$T$51,MATCH($A416,'Tüpoloogia tabel'!$C$1:$T$1,0),FALSE)</f>
        <v>1.46</v>
      </c>
      <c r="BI416" s="16">
        <f>VLOOKUP(BI$4,'Tüpoloogia tabel'!$C$1:$T$51,MATCH($A416,'Tüpoloogia tabel'!$C$1:$T$1,0),FALSE)</f>
        <v>1.5793333333333333</v>
      </c>
      <c r="BJ416" s="16">
        <f>VLOOKUP(BJ$4,'Tüpoloogia tabel'!$C$1:$T$51,MATCH($A416,'Tüpoloogia tabel'!$C$1:$T$1,0),FALSE)</f>
        <v>0.8</v>
      </c>
      <c r="BK416" s="16">
        <f>VLOOKUP(BK$4,'Tüpoloogia tabel'!$C$1:$T$51,MATCH($A416,'Tüpoloogia tabel'!$C$1:$T$1,0),FALSE)</f>
        <v>2.0649999999999999</v>
      </c>
      <c r="BL416" s="216">
        <f t="shared" si="536"/>
        <v>22025.368954917642</v>
      </c>
      <c r="BM416" s="1">
        <v>4</v>
      </c>
      <c r="BN416" s="1">
        <v>0</v>
      </c>
      <c r="BO416" s="1">
        <f t="shared" si="555"/>
        <v>51.2</v>
      </c>
      <c r="BP416" s="217">
        <f t="shared" si="556"/>
        <v>259.02857142857141</v>
      </c>
      <c r="BQ416" s="217">
        <f t="shared" ref="BQ416:BS416" si="581">BP416</f>
        <v>259.02857142857141</v>
      </c>
      <c r="BR416" s="217">
        <f t="shared" si="581"/>
        <v>259.02857142857141</v>
      </c>
      <c r="BS416" s="217">
        <f t="shared" si="581"/>
        <v>259.02857142857141</v>
      </c>
      <c r="BT416" s="217">
        <f t="shared" si="558"/>
        <v>777.08571428571418</v>
      </c>
      <c r="BU416" s="217">
        <f t="shared" si="559"/>
        <v>3313.3714285714286</v>
      </c>
      <c r="BV416" s="217">
        <f t="shared" si="560"/>
        <v>3242.1697171065639</v>
      </c>
      <c r="BW416" s="217">
        <f t="shared" si="538"/>
        <v>1653.4789954704711</v>
      </c>
      <c r="BX416" s="216">
        <f t="shared" si="561"/>
        <v>1.4856412275132278</v>
      </c>
      <c r="BY416" s="216">
        <f t="shared" si="524"/>
        <v>1791.6833203809529</v>
      </c>
      <c r="BZ416" s="216">
        <f t="shared" si="569"/>
        <v>25470.531270769065</v>
      </c>
      <c r="CA416" s="216">
        <f t="shared" si="570"/>
        <v>23817.052275298593</v>
      </c>
      <c r="CB416" s="218">
        <f t="shared" si="562"/>
        <v>3.9203487833615802</v>
      </c>
    </row>
    <row r="417" spans="1:80" x14ac:dyDescent="0.25">
      <c r="A417" s="248" t="s">
        <v>484</v>
      </c>
      <c r="B417" s="231" t="s">
        <v>945</v>
      </c>
      <c r="C417" s="231" t="s">
        <v>464</v>
      </c>
      <c r="D417" s="249">
        <v>8</v>
      </c>
      <c r="E417" s="249">
        <v>5</v>
      </c>
      <c r="F417" s="250"/>
      <c r="G417" s="15">
        <f>(VLOOKUP(G$4,'Tüpoloogia tabel'!$C$1:$T$51,MATCH($A417,'Tüpoloogia tabel'!$C$1:$T$1,0),FALSE))*D417</f>
        <v>2155.5047619047618</v>
      </c>
      <c r="H417" s="15">
        <f>(VLOOKUP(H$4,'Tüpoloogia tabel'!$C$1:$T$51,MATCH($A417,'Tüpoloogia tabel'!$C$1:$T$1,0),FALSE))*D417*E417</f>
        <v>155</v>
      </c>
      <c r="I417" s="15">
        <f>(VLOOKUP(I$4,'Tüpoloogia tabel'!$C$1:$T$51,MATCH($A417,'Tüpoloogia tabel'!$C$1:$T$1,0),FALSE))*D417*E417</f>
        <v>313.57142857142856</v>
      </c>
      <c r="J417" s="15">
        <f>(VLOOKUP(J$4,'Tüpoloogia tabel'!$C$1:$T$51,MATCH($A417,'Tüpoloogia tabel'!$C$1:$T$1,0),FALSE))*D417*E417</f>
        <v>9126.0714285714294</v>
      </c>
      <c r="K417" s="15">
        <f>(VLOOKUP(K$4,'Tüpoloogia tabel'!$C$1:$T$51,MATCH($A417,'Tüpoloogia tabel'!$C$1:$T$1,0),FALSE))*D417*E417</f>
        <v>7594.0476190476193</v>
      </c>
      <c r="L417" s="244">
        <f>VLOOKUP(L$4,'Tüpoloogia tabel'!$C$1:$T$51,MATCH($A417,'Tüpoloogia tabel'!$C$1:$T$1,0),FALSE)</f>
        <v>100</v>
      </c>
      <c r="M417" s="228">
        <f>VLOOKUP(M$4,'Tüpoloogia tabel'!$C$1:$T$51,MATCH($A417,'Tüpoloogia tabel'!$C$1:$T$1,0),FALSE)</f>
        <v>50</v>
      </c>
      <c r="N417" s="228">
        <f>VLOOKUP(N$4,'Tüpoloogia tabel'!$C$1:$T$51,MATCH($A417,'Tüpoloogia tabel'!$C$1:$T$1,0),FALSE)</f>
        <v>100</v>
      </c>
      <c r="O417" s="245">
        <f>VLOOKUP(O$4,'Tüpoloogia tabel'!$C$1:$T$51,MATCH($A417,'Tüpoloogia tabel'!$C$1:$T$1,0),FALSE)</f>
        <v>0.19998653178308495</v>
      </c>
      <c r="P417" s="228">
        <f>VLOOKUP(P$4,'Tüpoloogia tabel'!$C$1:$T$51,MATCH($A417,'Tüpoloogia tabel'!$C$1:$T$1,0),FALSE)</f>
        <v>100</v>
      </c>
      <c r="Q417" s="335">
        <f t="shared" si="549"/>
        <v>19192.285714285714</v>
      </c>
      <c r="R417" s="336">
        <f t="shared" si="567"/>
        <v>15322.407057295666</v>
      </c>
      <c r="S417" s="14">
        <f t="shared" si="550"/>
        <v>2155.5047619047618</v>
      </c>
      <c r="T417" s="336">
        <f t="shared" si="551"/>
        <v>2155.5047619047618</v>
      </c>
      <c r="U417" s="4">
        <f t="shared" si="552"/>
        <v>31.680000000000003</v>
      </c>
      <c r="V417" s="337">
        <f t="shared" si="553"/>
        <v>3838.1986569900473</v>
      </c>
      <c r="W417" s="338">
        <f t="shared" si="535"/>
        <v>4.9056988271265345</v>
      </c>
      <c r="X417" s="228">
        <f>VLOOKUP(X$4,'Tüpoloogia tabel'!$C$1:$T$51,MATCH($A417,'Tüpoloogia tabel'!$C$1:$T$1,0),FALSE)</f>
        <v>282.5</v>
      </c>
      <c r="Y417" s="228">
        <f>VLOOKUP(Y$4,'Tüpoloogia tabel'!$C$1:$T$51,MATCH($A417,'Tüpoloogia tabel'!$C$1:$T$1,0),FALSE)</f>
        <v>182.5</v>
      </c>
      <c r="Z417" s="229">
        <f>VLOOKUP(Z$4,'Tüpoloogia tabel'!$C$1:$T$51,MATCH($A417,'Tüpoloogia tabel'!$C$1:$T$1,0),FALSE)</f>
        <v>65.5</v>
      </c>
      <c r="AA417" s="235"/>
      <c r="AB417" s="235"/>
      <c r="AC417" s="15">
        <f>VLOOKUP(AC$4,'Tüpoloogia tabel'!$C$1:$T$51,MATCH($A417,'Tüpoloogia tabel'!$C$1:$T$1,0),FALSE)</f>
        <v>4.5125000000000002</v>
      </c>
      <c r="AD417" s="15">
        <f>VLOOKUP(AD$4,'Tüpoloogia tabel'!$C$1:$T$51,MATCH($A417,'Tüpoloogia tabel'!$C$1:$T$1,0),FALSE)</f>
        <v>3.2</v>
      </c>
      <c r="AE417" s="15">
        <f>VLOOKUP(AE$4,'Tüpoloogia tabel'!$C$1:$T$51,MATCH($A417,'Tüpoloogia tabel'!$C$1:$T$1,0),FALSE)</f>
        <v>2.2999999999999998</v>
      </c>
      <c r="AF417" s="15">
        <f>VLOOKUP(AF$4,'Tüpoloogia tabel'!$C$1:$T$51,MATCH($A417,'Tüpoloogia tabel'!$C$1:$T$1,0),FALSE)</f>
        <v>10.199999999999999</v>
      </c>
      <c r="AG417" s="15">
        <f>VLOOKUP(AG$4,'Tüpoloogia tabel'!$C$1:$T$51,MATCH($A417,'Tüpoloogia tabel'!$C$1:$T$1,0),FALSE)</f>
        <v>14.914285714285715</v>
      </c>
      <c r="AH417" s="15">
        <f>(VLOOKUP(AH$4,'Tüpoloogia tabel'!$C$1:$T$51,MATCH($A417,'Tüpoloogia tabel'!$C$1:$T$1,0),FALSE))*E417</f>
        <v>16</v>
      </c>
      <c r="AI417" s="15">
        <f>(VLOOKUP(AI$4,'Tüpoloogia tabel'!$C$1:$T$51,MATCH($A417,'Tüpoloogia tabel'!$C$1:$T$1,0),FALSE))*D417*E417</f>
        <v>34488.076190476189</v>
      </c>
      <c r="AJ417" s="15">
        <f t="shared" si="554"/>
        <v>259.02857142857141</v>
      </c>
      <c r="AK417" s="15">
        <f>VLOOKUP(AK$4,'Tüpoloogia tabel'!$C$1:$T$51,MATCH($A417,'Tüpoloogia tabel'!$C$1:$T$1,0),FALSE)</f>
        <v>1.49</v>
      </c>
      <c r="AL417" s="15">
        <f>VLOOKUP(AL$4,'Tüpoloogia tabel'!$C$1:$T$51,MATCH($A417,'Tüpoloogia tabel'!$C$1:$T$1,0),FALSE)</f>
        <v>1.1000000000000001</v>
      </c>
      <c r="AM417" s="15">
        <f>VLOOKUP(AM$4,'Tüpoloogia tabel'!$C$1:$T$51,MATCH($A417,'Tüpoloogia tabel'!$C$1:$T$1,0),FALSE)</f>
        <v>0.7</v>
      </c>
      <c r="AN417" s="15">
        <f>VLOOKUP(AN$4,'Tüpoloogia tabel'!$C$1:$T$51,MATCH($A417,'Tüpoloogia tabel'!$C$1:$T$1,0),FALSE)</f>
        <v>0.7</v>
      </c>
      <c r="AO417" s="15">
        <f>VLOOKUP(AO$4,'Tüpoloogia tabel'!$C$1:$T$51,MATCH($A417,'Tüpoloogia tabel'!$C$1:$T$1,0),FALSE)</f>
        <v>2.06</v>
      </c>
      <c r="AP417" s="15">
        <f>VLOOKUP(AP$4,'Tüpoloogia tabel'!$C$1:$T$51,MATCH($A417,'Tüpoloogia tabel'!$C$1:$T$1,0),FALSE)</f>
        <v>2</v>
      </c>
      <c r="AQ417" s="15">
        <f>VLOOKUP(AQ$4,'Tüpoloogia tabel'!$C$1:$T$51,MATCH($A417,'Tüpoloogia tabel'!$C$1:$T$1,0),FALSE)</f>
        <v>2.9</v>
      </c>
      <c r="AR417" s="232">
        <f>VLOOKUP(AR$4,'Tüpoloogia tabel'!$C$1:$T$51,MATCH($A412,'Tüpoloogia tabel'!$C$1:$T$1,0),FALSE)</f>
        <v>0.26</v>
      </c>
      <c r="AS417" s="16">
        <f>VLOOKUP(AS$4,'Tüpoloogia tabel'!$C$1:$T$51,MATCH($A417,'Tüpoloogia tabel'!$C$1:$T$1,0),FALSE)</f>
        <v>0.49000000000000005</v>
      </c>
      <c r="AT417" s="16">
        <f>VLOOKUP(AT$4,'Tüpoloogia tabel'!$C$1:$T$51,MATCH($A417,'Tüpoloogia tabel'!$C$1:$T$1,0),FALSE)</f>
        <v>0.40500000000000008</v>
      </c>
      <c r="AU417" s="16">
        <f>VLOOKUP(AU$4,'Tüpoloogia tabel'!$C$1:$T$51,MATCH($A417,'Tüpoloogia tabel'!$C$1:$T$1,0),FALSE)</f>
        <v>0.15</v>
      </c>
      <c r="AV417" s="273">
        <f>VLOOKUP(AV$4,'Tüpoloogia tabel'!$C$1:$T$51,MATCH($A417,'Tüpoloogia tabel'!$C$1:$T$1,0),FALSE)</f>
        <v>0.02</v>
      </c>
      <c r="AW417" s="16">
        <f>VLOOKUP(AW$4,'Tüpoloogia tabel'!$C$1:$T$51,MATCH($A417,'Tüpoloogia tabel'!$C$1:$T$1,0),FALSE)</f>
        <v>0.01</v>
      </c>
      <c r="AX417" s="16">
        <f>VLOOKUP(AX$4,'Tüpoloogia tabel'!$C$1:$T$51,MATCH($A417,'Tüpoloogia tabel'!$C$1:$T$1,0),FALSE)</f>
        <v>0</v>
      </c>
      <c r="AY417" s="16">
        <f>VLOOKUP(AY$4,'Tüpoloogia tabel'!$C$1:$T$51,MATCH($A417,'Tüpoloogia tabel'!$C$1:$T$1,0),FALSE)</f>
        <v>0.42</v>
      </c>
      <c r="AZ417" s="16">
        <f>VLOOKUP(AZ$4,'Tüpoloogia tabel'!$C$1:$T$51,MATCH($A417,'Tüpoloogia tabel'!$C$1:$T$1,0),FALSE)</f>
        <v>3.7</v>
      </c>
      <c r="BA417" s="232">
        <f>VLOOKUP(BA$4,'Tüpoloogia tabel'!$C$1:$T$51,MATCH($A417,'Tüpoloogia tabel'!$C$1:$T$1,0),FALSE)</f>
        <v>0.51</v>
      </c>
      <c r="BB417" s="232">
        <f>VLOOKUP(BB$4,'Tüpoloogia tabel'!$C$1:$T$51,MATCH($A417,'Tüpoloogia tabel'!$C$1:$T$1,0),FALSE)</f>
        <v>0.2</v>
      </c>
      <c r="BC417" s="232">
        <f>VLOOKUP(BC$4,'Tüpoloogia tabel'!$C$1:$T$51,MATCH($A417,'Tüpoloogia tabel'!$C$1:$T$1,0),FALSE)</f>
        <v>0.35</v>
      </c>
      <c r="BD417" s="232">
        <f>VLOOKUP(BD$4,'Tüpoloogia tabel'!$C$1:$T$51,MATCH($A417,'Tüpoloogia tabel'!$C$1:$T$1,0),FALSE)</f>
        <v>0.7</v>
      </c>
      <c r="BE417" s="232">
        <f>VLOOKUP(BE$4,'Tüpoloogia tabel'!$C$1:$T$51,MATCH($A417,'Tüpoloogia tabel'!$C$1:$T$1,0),FALSE)</f>
        <v>0.2</v>
      </c>
      <c r="BF417" s="16">
        <f>VLOOKUP(BF$4,'Tüpoloogia tabel'!$C$1:$T$51,MATCH($A417,'Tüpoloogia tabel'!$C$1:$T$1,0),FALSE)</f>
        <v>1.8</v>
      </c>
      <c r="BG417" s="16">
        <f>VLOOKUP(BG$4,'Tüpoloogia tabel'!$C$1:$T$51,MATCH($A417,'Tüpoloogia tabel'!$C$1:$T$1,0),FALSE)</f>
        <v>2.2000000000000002</v>
      </c>
      <c r="BH417" s="16">
        <f>VLOOKUP(BH$4,'Tüpoloogia tabel'!$C$1:$T$51,MATCH($A417,'Tüpoloogia tabel'!$C$1:$T$1,0),FALSE)</f>
        <v>1.46</v>
      </c>
      <c r="BI417" s="16">
        <f>VLOOKUP(BI$4,'Tüpoloogia tabel'!$C$1:$T$51,MATCH($A417,'Tüpoloogia tabel'!$C$1:$T$1,0),FALSE)</f>
        <v>1.5793333333333333</v>
      </c>
      <c r="BJ417" s="16">
        <f>VLOOKUP(BJ$4,'Tüpoloogia tabel'!$C$1:$T$51,MATCH($A417,'Tüpoloogia tabel'!$C$1:$T$1,0),FALSE)</f>
        <v>0.8</v>
      </c>
      <c r="BK417" s="16">
        <f>VLOOKUP(BK$4,'Tüpoloogia tabel'!$C$1:$T$51,MATCH($A417,'Tüpoloogia tabel'!$C$1:$T$1,0),FALSE)</f>
        <v>2.0649999999999999</v>
      </c>
      <c r="BL417" s="216">
        <f t="shared" si="536"/>
        <v>32185.515193155079</v>
      </c>
      <c r="BM417" s="1">
        <v>4</v>
      </c>
      <c r="BN417" s="1">
        <v>0</v>
      </c>
      <c r="BO417" s="1">
        <f t="shared" si="555"/>
        <v>64</v>
      </c>
      <c r="BP417" s="217">
        <f t="shared" si="556"/>
        <v>259.02857142857141</v>
      </c>
      <c r="BQ417" s="217">
        <f t="shared" ref="BQ417:BS417" si="582">BP417</f>
        <v>259.02857142857141</v>
      </c>
      <c r="BR417" s="217">
        <f t="shared" si="582"/>
        <v>259.02857142857141</v>
      </c>
      <c r="BS417" s="217">
        <f t="shared" si="582"/>
        <v>259.02857142857141</v>
      </c>
      <c r="BT417" s="217">
        <f t="shared" si="558"/>
        <v>1036.1142857142856</v>
      </c>
      <c r="BU417" s="217">
        <f t="shared" si="559"/>
        <v>5145.1428571428569</v>
      </c>
      <c r="BV417" s="217">
        <f t="shared" si="560"/>
        <v>5059.1682743477759</v>
      </c>
      <c r="BW417" s="217">
        <f t="shared" si="538"/>
        <v>2422.5366752260661</v>
      </c>
      <c r="BX417" s="216">
        <f t="shared" si="561"/>
        <v>2.1940784656084658</v>
      </c>
      <c r="BY417" s="216">
        <f t="shared" si="524"/>
        <v>2646.0586295238095</v>
      </c>
      <c r="BZ417" s="216">
        <f t="shared" si="569"/>
        <v>37254.110497904956</v>
      </c>
      <c r="CA417" s="216">
        <f t="shared" si="570"/>
        <v>34831.573822678889</v>
      </c>
      <c r="CB417" s="218">
        <f t="shared" si="562"/>
        <v>4.5866941544207975</v>
      </c>
    </row>
    <row r="418" spans="1:80" x14ac:dyDescent="0.25">
      <c r="A418" s="248" t="s">
        <v>484</v>
      </c>
      <c r="B418" s="231" t="s">
        <v>946</v>
      </c>
      <c r="C418" s="231" t="s">
        <v>464</v>
      </c>
      <c r="D418" s="249">
        <v>9</v>
      </c>
      <c r="E418" s="249">
        <v>1</v>
      </c>
      <c r="F418" s="250"/>
      <c r="G418" s="15">
        <f>(VLOOKUP(G$4,'Tüpoloogia tabel'!$C$1:$T$51,MATCH($A418,'Tüpoloogia tabel'!$C$1:$T$1,0),FALSE))*D418</f>
        <v>2424.9428571428571</v>
      </c>
      <c r="H418" s="15">
        <f>(VLOOKUP(H$4,'Tüpoloogia tabel'!$C$1:$T$51,MATCH($A418,'Tüpoloogia tabel'!$C$1:$T$1,0),FALSE))*D418*E418</f>
        <v>34.875</v>
      </c>
      <c r="I418" s="15">
        <f>(VLOOKUP(I$4,'Tüpoloogia tabel'!$C$1:$T$51,MATCH($A418,'Tüpoloogia tabel'!$C$1:$T$1,0),FALSE))*D418*E418</f>
        <v>70.553571428571416</v>
      </c>
      <c r="J418" s="15">
        <f>(VLOOKUP(J$4,'Tüpoloogia tabel'!$C$1:$T$51,MATCH($A418,'Tüpoloogia tabel'!$C$1:$T$1,0),FALSE))*D418*E418</f>
        <v>2053.3660714285716</v>
      </c>
      <c r="K418" s="15">
        <f>(VLOOKUP(K$4,'Tüpoloogia tabel'!$C$1:$T$51,MATCH($A418,'Tüpoloogia tabel'!$C$1:$T$1,0),FALSE))*D418*E418</f>
        <v>1708.6607142857142</v>
      </c>
      <c r="L418" s="244">
        <f>VLOOKUP(L$4,'Tüpoloogia tabel'!$C$1:$T$51,MATCH($A418,'Tüpoloogia tabel'!$C$1:$T$1,0),FALSE)</f>
        <v>100</v>
      </c>
      <c r="M418" s="228">
        <f>VLOOKUP(M$4,'Tüpoloogia tabel'!$C$1:$T$51,MATCH($A418,'Tüpoloogia tabel'!$C$1:$T$1,0),FALSE)</f>
        <v>50</v>
      </c>
      <c r="N418" s="228">
        <f>VLOOKUP(N$4,'Tüpoloogia tabel'!$C$1:$T$51,MATCH($A418,'Tüpoloogia tabel'!$C$1:$T$1,0),FALSE)</f>
        <v>100</v>
      </c>
      <c r="O418" s="245">
        <f>VLOOKUP(O$4,'Tüpoloogia tabel'!$C$1:$T$51,MATCH($A418,'Tüpoloogia tabel'!$C$1:$T$1,0),FALSE)</f>
        <v>0.19998653178308495</v>
      </c>
      <c r="P418" s="228">
        <f>VLOOKUP(P$4,'Tüpoloogia tabel'!$C$1:$T$51,MATCH($A418,'Tüpoloogia tabel'!$C$1:$T$1,0),FALSE)</f>
        <v>100</v>
      </c>
      <c r="Q418" s="335">
        <f t="shared" si="549"/>
        <v>879.46285714285716</v>
      </c>
      <c r="R418" s="336">
        <f t="shared" si="567"/>
        <v>667.94213051081442</v>
      </c>
      <c r="S418" s="14">
        <f t="shared" si="550"/>
        <v>2424.9428571428571</v>
      </c>
      <c r="T418" s="336">
        <f t="shared" si="551"/>
        <v>2424.9428571428571</v>
      </c>
      <c r="U418" s="4">
        <f t="shared" si="552"/>
        <v>35.64</v>
      </c>
      <c r="V418" s="337">
        <f t="shared" si="553"/>
        <v>175.88072663204269</v>
      </c>
      <c r="W418" s="338">
        <f t="shared" si="535"/>
        <v>3.6964632035514975</v>
      </c>
      <c r="X418" s="228">
        <f>VLOOKUP(X$4,'Tüpoloogia tabel'!$C$1:$T$51,MATCH($A418,'Tüpoloogia tabel'!$C$1:$T$1,0),FALSE)</f>
        <v>282.5</v>
      </c>
      <c r="Y418" s="228">
        <f>VLOOKUP(Y$4,'Tüpoloogia tabel'!$C$1:$T$51,MATCH($A418,'Tüpoloogia tabel'!$C$1:$T$1,0),FALSE)</f>
        <v>182.5</v>
      </c>
      <c r="Z418" s="229">
        <f>VLOOKUP(Z$4,'Tüpoloogia tabel'!$C$1:$T$51,MATCH($A418,'Tüpoloogia tabel'!$C$1:$T$1,0),FALSE)</f>
        <v>65.5</v>
      </c>
      <c r="AA418" s="235"/>
      <c r="AB418" s="235"/>
      <c r="AC418" s="15">
        <f>VLOOKUP(AC$4,'Tüpoloogia tabel'!$C$1:$T$51,MATCH($A418,'Tüpoloogia tabel'!$C$1:$T$1,0),FALSE)</f>
        <v>4.5125000000000002</v>
      </c>
      <c r="AD418" s="15">
        <f>VLOOKUP(AD$4,'Tüpoloogia tabel'!$C$1:$T$51,MATCH($A418,'Tüpoloogia tabel'!$C$1:$T$1,0),FALSE)</f>
        <v>3.2</v>
      </c>
      <c r="AE418" s="15">
        <f>VLOOKUP(AE$4,'Tüpoloogia tabel'!$C$1:$T$51,MATCH($A418,'Tüpoloogia tabel'!$C$1:$T$1,0),FALSE)</f>
        <v>2.2999999999999998</v>
      </c>
      <c r="AF418" s="15">
        <f>VLOOKUP(AF$4,'Tüpoloogia tabel'!$C$1:$T$51,MATCH($A418,'Tüpoloogia tabel'!$C$1:$T$1,0),FALSE)</f>
        <v>10.199999999999999</v>
      </c>
      <c r="AG418" s="15">
        <f>VLOOKUP(AG$4,'Tüpoloogia tabel'!$C$1:$T$51,MATCH($A418,'Tüpoloogia tabel'!$C$1:$T$1,0),FALSE)</f>
        <v>14.914285714285715</v>
      </c>
      <c r="AH418" s="15">
        <f>(VLOOKUP(AH$4,'Tüpoloogia tabel'!$C$1:$T$51,MATCH($A418,'Tüpoloogia tabel'!$C$1:$T$1,0),FALSE))*E418</f>
        <v>3.2</v>
      </c>
      <c r="AI418" s="15">
        <f>(VLOOKUP(AI$4,'Tüpoloogia tabel'!$C$1:$T$51,MATCH($A418,'Tüpoloogia tabel'!$C$1:$T$1,0),FALSE))*D418*E418</f>
        <v>7759.8171428571432</v>
      </c>
      <c r="AJ418" s="15">
        <f t="shared" si="554"/>
        <v>288.85714285714283</v>
      </c>
      <c r="AK418" s="15">
        <f>VLOOKUP(AK$4,'Tüpoloogia tabel'!$C$1:$T$51,MATCH($A418,'Tüpoloogia tabel'!$C$1:$T$1,0),FALSE)</f>
        <v>1.49</v>
      </c>
      <c r="AL418" s="15">
        <f>VLOOKUP(AL$4,'Tüpoloogia tabel'!$C$1:$T$51,MATCH($A418,'Tüpoloogia tabel'!$C$1:$T$1,0),FALSE)</f>
        <v>1.1000000000000001</v>
      </c>
      <c r="AM418" s="15">
        <f>VLOOKUP(AM$4,'Tüpoloogia tabel'!$C$1:$T$51,MATCH($A418,'Tüpoloogia tabel'!$C$1:$T$1,0),FALSE)</f>
        <v>0.7</v>
      </c>
      <c r="AN418" s="15">
        <f>VLOOKUP(AN$4,'Tüpoloogia tabel'!$C$1:$T$51,MATCH($A418,'Tüpoloogia tabel'!$C$1:$T$1,0),FALSE)</f>
        <v>0.7</v>
      </c>
      <c r="AO418" s="15">
        <f>VLOOKUP(AO$4,'Tüpoloogia tabel'!$C$1:$T$51,MATCH($A418,'Tüpoloogia tabel'!$C$1:$T$1,0),FALSE)</f>
        <v>2.06</v>
      </c>
      <c r="AP418" s="15">
        <f>VLOOKUP(AP$4,'Tüpoloogia tabel'!$C$1:$T$51,MATCH($A418,'Tüpoloogia tabel'!$C$1:$T$1,0),FALSE)</f>
        <v>2</v>
      </c>
      <c r="AQ418" s="15">
        <f>VLOOKUP(AQ$4,'Tüpoloogia tabel'!$C$1:$T$51,MATCH($A418,'Tüpoloogia tabel'!$C$1:$T$1,0),FALSE)</f>
        <v>2.9</v>
      </c>
      <c r="AR418" s="232">
        <f>VLOOKUP(AR$4,'Tüpoloogia tabel'!$C$1:$T$51,MATCH($A413,'Tüpoloogia tabel'!$C$1:$T$1,0),FALSE)</f>
        <v>0.26</v>
      </c>
      <c r="AS418" s="16">
        <f>VLOOKUP(AS$4,'Tüpoloogia tabel'!$C$1:$T$51,MATCH($A418,'Tüpoloogia tabel'!$C$1:$T$1,0),FALSE)</f>
        <v>0.49000000000000005</v>
      </c>
      <c r="AT418" s="16">
        <f>VLOOKUP(AT$4,'Tüpoloogia tabel'!$C$1:$T$51,MATCH($A418,'Tüpoloogia tabel'!$C$1:$T$1,0),FALSE)</f>
        <v>0.40500000000000008</v>
      </c>
      <c r="AU418" s="16">
        <f>VLOOKUP(AU$4,'Tüpoloogia tabel'!$C$1:$T$51,MATCH($A418,'Tüpoloogia tabel'!$C$1:$T$1,0),FALSE)</f>
        <v>0.15</v>
      </c>
      <c r="AV418" s="273">
        <f>VLOOKUP(AV$4,'Tüpoloogia tabel'!$C$1:$T$51,MATCH($A418,'Tüpoloogia tabel'!$C$1:$T$1,0),FALSE)</f>
        <v>0.02</v>
      </c>
      <c r="AW418" s="16">
        <f>VLOOKUP(AW$4,'Tüpoloogia tabel'!$C$1:$T$51,MATCH($A418,'Tüpoloogia tabel'!$C$1:$T$1,0),FALSE)</f>
        <v>0.01</v>
      </c>
      <c r="AX418" s="16">
        <f>VLOOKUP(AX$4,'Tüpoloogia tabel'!$C$1:$T$51,MATCH($A418,'Tüpoloogia tabel'!$C$1:$T$1,0),FALSE)</f>
        <v>0</v>
      </c>
      <c r="AY418" s="16">
        <f>VLOOKUP(AY$4,'Tüpoloogia tabel'!$C$1:$T$51,MATCH($A418,'Tüpoloogia tabel'!$C$1:$T$1,0),FALSE)</f>
        <v>0.42</v>
      </c>
      <c r="AZ418" s="16">
        <f>VLOOKUP(AZ$4,'Tüpoloogia tabel'!$C$1:$T$51,MATCH($A418,'Tüpoloogia tabel'!$C$1:$T$1,0),FALSE)</f>
        <v>3.7</v>
      </c>
      <c r="BA418" s="232">
        <f>VLOOKUP(BA$4,'Tüpoloogia tabel'!$C$1:$T$51,MATCH($A418,'Tüpoloogia tabel'!$C$1:$T$1,0),FALSE)</f>
        <v>0.51</v>
      </c>
      <c r="BB418" s="232">
        <f>VLOOKUP(BB$4,'Tüpoloogia tabel'!$C$1:$T$51,MATCH($A418,'Tüpoloogia tabel'!$C$1:$T$1,0),FALSE)</f>
        <v>0.2</v>
      </c>
      <c r="BC418" s="232">
        <f>VLOOKUP(BC$4,'Tüpoloogia tabel'!$C$1:$T$51,MATCH($A418,'Tüpoloogia tabel'!$C$1:$T$1,0),FALSE)</f>
        <v>0.35</v>
      </c>
      <c r="BD418" s="232">
        <f>VLOOKUP(BD$4,'Tüpoloogia tabel'!$C$1:$T$51,MATCH($A418,'Tüpoloogia tabel'!$C$1:$T$1,0),FALSE)</f>
        <v>0.7</v>
      </c>
      <c r="BE418" s="232">
        <f>VLOOKUP(BE$4,'Tüpoloogia tabel'!$C$1:$T$51,MATCH($A418,'Tüpoloogia tabel'!$C$1:$T$1,0),FALSE)</f>
        <v>0.2</v>
      </c>
      <c r="BF418" s="16">
        <f>VLOOKUP(BF$4,'Tüpoloogia tabel'!$C$1:$T$51,MATCH($A418,'Tüpoloogia tabel'!$C$1:$T$1,0),FALSE)</f>
        <v>1.8</v>
      </c>
      <c r="BG418" s="16">
        <f>VLOOKUP(BG$4,'Tüpoloogia tabel'!$C$1:$T$51,MATCH($A418,'Tüpoloogia tabel'!$C$1:$T$1,0),FALSE)</f>
        <v>2.2000000000000002</v>
      </c>
      <c r="BH418" s="16">
        <f>VLOOKUP(BH$4,'Tüpoloogia tabel'!$C$1:$T$51,MATCH($A418,'Tüpoloogia tabel'!$C$1:$T$1,0),FALSE)</f>
        <v>1.46</v>
      </c>
      <c r="BI418" s="16">
        <f>VLOOKUP(BI$4,'Tüpoloogia tabel'!$C$1:$T$51,MATCH($A418,'Tüpoloogia tabel'!$C$1:$T$1,0),FALSE)</f>
        <v>1.5793333333333333</v>
      </c>
      <c r="BJ418" s="16">
        <f>VLOOKUP(BJ$4,'Tüpoloogia tabel'!$C$1:$T$51,MATCH($A418,'Tüpoloogia tabel'!$C$1:$T$1,0),FALSE)</f>
        <v>0.8</v>
      </c>
      <c r="BK418" s="16">
        <f>VLOOKUP(BK$4,'Tüpoloogia tabel'!$C$1:$T$51,MATCH($A418,'Tüpoloogia tabel'!$C$1:$T$1,0),FALSE)</f>
        <v>2.0649999999999999</v>
      </c>
      <c r="BL418" s="216">
        <f t="shared" si="536"/>
        <v>5679.4027418694368</v>
      </c>
      <c r="BM418" s="1">
        <v>4</v>
      </c>
      <c r="BN418" s="1">
        <v>0</v>
      </c>
      <c r="BO418" s="1">
        <f t="shared" si="555"/>
        <v>12.8</v>
      </c>
      <c r="BP418" s="217">
        <f t="shared" si="556"/>
        <v>288.85714285714283</v>
      </c>
      <c r="BQ418" s="217">
        <f t="shared" ref="BQ418:BS418" si="583">BP418</f>
        <v>288.85714285714283</v>
      </c>
      <c r="BR418" s="217">
        <f t="shared" si="583"/>
        <v>288.85714285714283</v>
      </c>
      <c r="BS418" s="217">
        <f t="shared" si="583"/>
        <v>288.85714285714283</v>
      </c>
      <c r="BT418" s="217">
        <f t="shared" si="558"/>
        <v>0</v>
      </c>
      <c r="BU418" s="217">
        <f t="shared" si="559"/>
        <v>254.57142857142856</v>
      </c>
      <c r="BV418" s="217">
        <f t="shared" si="560"/>
        <v>231.83015569701186</v>
      </c>
      <c r="BW418" s="217">
        <f t="shared" si="538"/>
        <v>402.55237967845926</v>
      </c>
      <c r="BX418" s="216">
        <f t="shared" si="561"/>
        <v>0.19406827210884356</v>
      </c>
      <c r="BY418" s="216">
        <f t="shared" si="524"/>
        <v>234.04633616326532</v>
      </c>
      <c r="BZ418" s="216">
        <f t="shared" si="569"/>
        <v>6316.0014577111615</v>
      </c>
      <c r="CA418" s="216">
        <f t="shared" si="570"/>
        <v>5913.4490780327023</v>
      </c>
      <c r="CB418" s="218">
        <f t="shared" si="562"/>
        <v>3.4608679350977827</v>
      </c>
    </row>
    <row r="419" spans="1:80" x14ac:dyDescent="0.25">
      <c r="A419" s="248" t="s">
        <v>484</v>
      </c>
      <c r="B419" s="231" t="s">
        <v>947</v>
      </c>
      <c r="C419" s="231" t="s">
        <v>464</v>
      </c>
      <c r="D419" s="249">
        <v>9</v>
      </c>
      <c r="E419" s="249">
        <v>2</v>
      </c>
      <c r="F419" s="250"/>
      <c r="G419" s="15">
        <f>(VLOOKUP(G$4,'Tüpoloogia tabel'!$C$1:$T$51,MATCH($A419,'Tüpoloogia tabel'!$C$1:$T$1,0),FALSE))*D419</f>
        <v>2424.9428571428571</v>
      </c>
      <c r="H419" s="15">
        <f>(VLOOKUP(H$4,'Tüpoloogia tabel'!$C$1:$T$51,MATCH($A419,'Tüpoloogia tabel'!$C$1:$T$1,0),FALSE))*D419*E419</f>
        <v>69.75</v>
      </c>
      <c r="I419" s="15">
        <f>(VLOOKUP(I$4,'Tüpoloogia tabel'!$C$1:$T$51,MATCH($A419,'Tüpoloogia tabel'!$C$1:$T$1,0),FALSE))*D419*E419</f>
        <v>141.10714285714283</v>
      </c>
      <c r="J419" s="15">
        <f>(VLOOKUP(J$4,'Tüpoloogia tabel'!$C$1:$T$51,MATCH($A419,'Tüpoloogia tabel'!$C$1:$T$1,0),FALSE))*D419*E419</f>
        <v>4106.7321428571431</v>
      </c>
      <c r="K419" s="15">
        <f>(VLOOKUP(K$4,'Tüpoloogia tabel'!$C$1:$T$51,MATCH($A419,'Tüpoloogia tabel'!$C$1:$T$1,0),FALSE))*D419*E419</f>
        <v>3417.3214285714284</v>
      </c>
      <c r="L419" s="244">
        <f>VLOOKUP(L$4,'Tüpoloogia tabel'!$C$1:$T$51,MATCH($A419,'Tüpoloogia tabel'!$C$1:$T$1,0),FALSE)</f>
        <v>100</v>
      </c>
      <c r="M419" s="228">
        <f>VLOOKUP(M$4,'Tüpoloogia tabel'!$C$1:$T$51,MATCH($A419,'Tüpoloogia tabel'!$C$1:$T$1,0),FALSE)</f>
        <v>50</v>
      </c>
      <c r="N419" s="228">
        <f>VLOOKUP(N$4,'Tüpoloogia tabel'!$C$1:$T$51,MATCH($A419,'Tüpoloogia tabel'!$C$1:$T$1,0),FALSE)</f>
        <v>100</v>
      </c>
      <c r="O419" s="245">
        <f>VLOOKUP(O$4,'Tüpoloogia tabel'!$C$1:$T$51,MATCH($A419,'Tüpoloogia tabel'!$C$1:$T$1,0),FALSE)</f>
        <v>0.19998653178308495</v>
      </c>
      <c r="P419" s="228">
        <f>VLOOKUP(P$4,'Tüpoloogia tabel'!$C$1:$T$51,MATCH($A419,'Tüpoloogia tabel'!$C$1:$T$1,0),FALSE)</f>
        <v>100</v>
      </c>
      <c r="Q419" s="335">
        <f t="shared" si="549"/>
        <v>3477.0514285714289</v>
      </c>
      <c r="R419" s="336">
        <f t="shared" si="567"/>
        <v>2746.0479725400082</v>
      </c>
      <c r="S419" s="14">
        <f t="shared" si="550"/>
        <v>2424.9428571428571</v>
      </c>
      <c r="T419" s="336">
        <f t="shared" si="551"/>
        <v>2424.9428571428571</v>
      </c>
      <c r="U419" s="4">
        <f t="shared" si="552"/>
        <v>35.64</v>
      </c>
      <c r="V419" s="337">
        <f t="shared" si="553"/>
        <v>695.36345603142104</v>
      </c>
      <c r="W419" s="338">
        <f t="shared" si="535"/>
        <v>3.1645357254498814</v>
      </c>
      <c r="X419" s="228">
        <f>VLOOKUP(X$4,'Tüpoloogia tabel'!$C$1:$T$51,MATCH($A419,'Tüpoloogia tabel'!$C$1:$T$1,0),FALSE)</f>
        <v>282.5</v>
      </c>
      <c r="Y419" s="228">
        <f>VLOOKUP(Y$4,'Tüpoloogia tabel'!$C$1:$T$51,MATCH($A419,'Tüpoloogia tabel'!$C$1:$T$1,0),FALSE)</f>
        <v>182.5</v>
      </c>
      <c r="Z419" s="229">
        <f>VLOOKUP(Z$4,'Tüpoloogia tabel'!$C$1:$T$51,MATCH($A419,'Tüpoloogia tabel'!$C$1:$T$1,0),FALSE)</f>
        <v>65.5</v>
      </c>
      <c r="AA419" s="235"/>
      <c r="AB419" s="235"/>
      <c r="AC419" s="15">
        <f>VLOOKUP(AC$4,'Tüpoloogia tabel'!$C$1:$T$51,MATCH($A419,'Tüpoloogia tabel'!$C$1:$T$1,0),FALSE)</f>
        <v>4.5125000000000002</v>
      </c>
      <c r="AD419" s="15">
        <f>VLOOKUP(AD$4,'Tüpoloogia tabel'!$C$1:$T$51,MATCH($A419,'Tüpoloogia tabel'!$C$1:$T$1,0),FALSE)</f>
        <v>3.2</v>
      </c>
      <c r="AE419" s="15">
        <f>VLOOKUP(AE$4,'Tüpoloogia tabel'!$C$1:$T$51,MATCH($A419,'Tüpoloogia tabel'!$C$1:$T$1,0),FALSE)</f>
        <v>2.2999999999999998</v>
      </c>
      <c r="AF419" s="15">
        <f>VLOOKUP(AF$4,'Tüpoloogia tabel'!$C$1:$T$51,MATCH($A419,'Tüpoloogia tabel'!$C$1:$T$1,0),FALSE)</f>
        <v>10.199999999999999</v>
      </c>
      <c r="AG419" s="15">
        <f>VLOOKUP(AG$4,'Tüpoloogia tabel'!$C$1:$T$51,MATCH($A419,'Tüpoloogia tabel'!$C$1:$T$1,0),FALSE)</f>
        <v>14.914285714285715</v>
      </c>
      <c r="AH419" s="15">
        <f>(VLOOKUP(AH$4,'Tüpoloogia tabel'!$C$1:$T$51,MATCH($A419,'Tüpoloogia tabel'!$C$1:$T$1,0),FALSE))*E419</f>
        <v>6.4</v>
      </c>
      <c r="AI419" s="15">
        <f>(VLOOKUP(AI$4,'Tüpoloogia tabel'!$C$1:$T$51,MATCH($A419,'Tüpoloogia tabel'!$C$1:$T$1,0),FALSE))*D419*E419</f>
        <v>15519.634285714286</v>
      </c>
      <c r="AJ419" s="15">
        <f t="shared" si="554"/>
        <v>288.85714285714283</v>
      </c>
      <c r="AK419" s="15">
        <f>VLOOKUP(AK$4,'Tüpoloogia tabel'!$C$1:$T$51,MATCH($A419,'Tüpoloogia tabel'!$C$1:$T$1,0),FALSE)</f>
        <v>1.49</v>
      </c>
      <c r="AL419" s="15">
        <f>VLOOKUP(AL$4,'Tüpoloogia tabel'!$C$1:$T$51,MATCH($A419,'Tüpoloogia tabel'!$C$1:$T$1,0),FALSE)</f>
        <v>1.1000000000000001</v>
      </c>
      <c r="AM419" s="15">
        <f>VLOOKUP(AM$4,'Tüpoloogia tabel'!$C$1:$T$51,MATCH($A419,'Tüpoloogia tabel'!$C$1:$T$1,0),FALSE)</f>
        <v>0.7</v>
      </c>
      <c r="AN419" s="15">
        <f>VLOOKUP(AN$4,'Tüpoloogia tabel'!$C$1:$T$51,MATCH($A419,'Tüpoloogia tabel'!$C$1:$T$1,0),FALSE)</f>
        <v>0.7</v>
      </c>
      <c r="AO419" s="15">
        <f>VLOOKUP(AO$4,'Tüpoloogia tabel'!$C$1:$T$51,MATCH($A419,'Tüpoloogia tabel'!$C$1:$T$1,0),FALSE)</f>
        <v>2.06</v>
      </c>
      <c r="AP419" s="15">
        <f>VLOOKUP(AP$4,'Tüpoloogia tabel'!$C$1:$T$51,MATCH($A419,'Tüpoloogia tabel'!$C$1:$T$1,0),FALSE)</f>
        <v>2</v>
      </c>
      <c r="AQ419" s="15">
        <f>VLOOKUP(AQ$4,'Tüpoloogia tabel'!$C$1:$T$51,MATCH($A419,'Tüpoloogia tabel'!$C$1:$T$1,0),FALSE)</f>
        <v>2.9</v>
      </c>
      <c r="AR419" s="232">
        <f>VLOOKUP(AR$4,'Tüpoloogia tabel'!$C$1:$T$51,MATCH($A414,'Tüpoloogia tabel'!$C$1:$T$1,0),FALSE)</f>
        <v>0.26</v>
      </c>
      <c r="AS419" s="16">
        <f>VLOOKUP(AS$4,'Tüpoloogia tabel'!$C$1:$T$51,MATCH($A419,'Tüpoloogia tabel'!$C$1:$T$1,0),FALSE)</f>
        <v>0.49000000000000005</v>
      </c>
      <c r="AT419" s="16">
        <f>VLOOKUP(AT$4,'Tüpoloogia tabel'!$C$1:$T$51,MATCH($A419,'Tüpoloogia tabel'!$C$1:$T$1,0),FALSE)</f>
        <v>0.40500000000000008</v>
      </c>
      <c r="AU419" s="16">
        <f>VLOOKUP(AU$4,'Tüpoloogia tabel'!$C$1:$T$51,MATCH($A419,'Tüpoloogia tabel'!$C$1:$T$1,0),FALSE)</f>
        <v>0.15</v>
      </c>
      <c r="AV419" s="273">
        <f>VLOOKUP(AV$4,'Tüpoloogia tabel'!$C$1:$T$51,MATCH($A419,'Tüpoloogia tabel'!$C$1:$T$1,0),FALSE)</f>
        <v>0.02</v>
      </c>
      <c r="AW419" s="16">
        <f>VLOOKUP(AW$4,'Tüpoloogia tabel'!$C$1:$T$51,MATCH($A419,'Tüpoloogia tabel'!$C$1:$T$1,0),FALSE)</f>
        <v>0.01</v>
      </c>
      <c r="AX419" s="16">
        <f>VLOOKUP(AX$4,'Tüpoloogia tabel'!$C$1:$T$51,MATCH($A419,'Tüpoloogia tabel'!$C$1:$T$1,0),FALSE)</f>
        <v>0</v>
      </c>
      <c r="AY419" s="16">
        <f>VLOOKUP(AY$4,'Tüpoloogia tabel'!$C$1:$T$51,MATCH($A419,'Tüpoloogia tabel'!$C$1:$T$1,0),FALSE)</f>
        <v>0.42</v>
      </c>
      <c r="AZ419" s="16">
        <f>VLOOKUP(AZ$4,'Tüpoloogia tabel'!$C$1:$T$51,MATCH($A419,'Tüpoloogia tabel'!$C$1:$T$1,0),FALSE)</f>
        <v>3.7</v>
      </c>
      <c r="BA419" s="232">
        <f>VLOOKUP(BA$4,'Tüpoloogia tabel'!$C$1:$T$51,MATCH($A419,'Tüpoloogia tabel'!$C$1:$T$1,0),FALSE)</f>
        <v>0.51</v>
      </c>
      <c r="BB419" s="232">
        <f>VLOOKUP(BB$4,'Tüpoloogia tabel'!$C$1:$T$51,MATCH($A419,'Tüpoloogia tabel'!$C$1:$T$1,0),FALSE)</f>
        <v>0.2</v>
      </c>
      <c r="BC419" s="232">
        <f>VLOOKUP(BC$4,'Tüpoloogia tabel'!$C$1:$T$51,MATCH($A419,'Tüpoloogia tabel'!$C$1:$T$1,0),FALSE)</f>
        <v>0.35</v>
      </c>
      <c r="BD419" s="232">
        <f>VLOOKUP(BD$4,'Tüpoloogia tabel'!$C$1:$T$51,MATCH($A419,'Tüpoloogia tabel'!$C$1:$T$1,0),FALSE)</f>
        <v>0.7</v>
      </c>
      <c r="BE419" s="232">
        <f>VLOOKUP(BE$4,'Tüpoloogia tabel'!$C$1:$T$51,MATCH($A419,'Tüpoloogia tabel'!$C$1:$T$1,0),FALSE)</f>
        <v>0.2</v>
      </c>
      <c r="BF419" s="16">
        <f>VLOOKUP(BF$4,'Tüpoloogia tabel'!$C$1:$T$51,MATCH($A419,'Tüpoloogia tabel'!$C$1:$T$1,0),FALSE)</f>
        <v>1.8</v>
      </c>
      <c r="BG419" s="16">
        <f>VLOOKUP(BG$4,'Tüpoloogia tabel'!$C$1:$T$51,MATCH($A419,'Tüpoloogia tabel'!$C$1:$T$1,0),FALSE)</f>
        <v>2.2000000000000002</v>
      </c>
      <c r="BH419" s="16">
        <f>VLOOKUP(BH$4,'Tüpoloogia tabel'!$C$1:$T$51,MATCH($A419,'Tüpoloogia tabel'!$C$1:$T$1,0),FALSE)</f>
        <v>1.46</v>
      </c>
      <c r="BI419" s="16">
        <f>VLOOKUP(BI$4,'Tüpoloogia tabel'!$C$1:$T$51,MATCH($A419,'Tüpoloogia tabel'!$C$1:$T$1,0),FALSE)</f>
        <v>1.5793333333333333</v>
      </c>
      <c r="BJ419" s="16">
        <f>VLOOKUP(BJ$4,'Tüpoloogia tabel'!$C$1:$T$51,MATCH($A419,'Tüpoloogia tabel'!$C$1:$T$1,0),FALSE)</f>
        <v>0.8</v>
      </c>
      <c r="BK419" s="16">
        <f>VLOOKUP(BK$4,'Tüpoloogia tabel'!$C$1:$T$51,MATCH($A419,'Tüpoloogia tabel'!$C$1:$T$1,0),FALSE)</f>
        <v>2.0649999999999999</v>
      </c>
      <c r="BL419" s="216">
        <f t="shared" si="536"/>
        <v>9508.2510949460593</v>
      </c>
      <c r="BM419" s="1">
        <v>4</v>
      </c>
      <c r="BN419" s="1">
        <v>0</v>
      </c>
      <c r="BO419" s="1">
        <f t="shared" si="555"/>
        <v>25.6</v>
      </c>
      <c r="BP419" s="217">
        <f t="shared" si="556"/>
        <v>288.85714285714283</v>
      </c>
      <c r="BQ419" s="217">
        <f t="shared" ref="BQ419:BS419" si="584">BP419</f>
        <v>288.85714285714283</v>
      </c>
      <c r="BR419" s="217">
        <f t="shared" si="584"/>
        <v>288.85714285714283</v>
      </c>
      <c r="BS419" s="217">
        <f t="shared" si="584"/>
        <v>288.85714285714283</v>
      </c>
      <c r="BT419" s="217">
        <f t="shared" si="558"/>
        <v>288.85714285714283</v>
      </c>
      <c r="BU419" s="217">
        <f t="shared" si="559"/>
        <v>960.6857142857142</v>
      </c>
      <c r="BV419" s="217">
        <f t="shared" si="560"/>
        <v>916.56556897808127</v>
      </c>
      <c r="BW419" s="217">
        <f t="shared" si="538"/>
        <v>696.35782468507978</v>
      </c>
      <c r="BX419" s="216">
        <f t="shared" si="561"/>
        <v>0.50549488095238093</v>
      </c>
      <c r="BY419" s="216">
        <f t="shared" ref="BY419:BY482" si="585">BX419*1.2*1005</f>
        <v>609.62682642857135</v>
      </c>
      <c r="BZ419" s="216">
        <f t="shared" si="569"/>
        <v>10814.23574605971</v>
      </c>
      <c r="CA419" s="216">
        <f t="shared" si="570"/>
        <v>10117.877921374631</v>
      </c>
      <c r="CB419" s="218">
        <f t="shared" si="562"/>
        <v>2.9607627297746739</v>
      </c>
    </row>
    <row r="420" spans="1:80" x14ac:dyDescent="0.25">
      <c r="A420" s="248" t="s">
        <v>484</v>
      </c>
      <c r="B420" s="231" t="s">
        <v>948</v>
      </c>
      <c r="C420" s="231" t="s">
        <v>464</v>
      </c>
      <c r="D420" s="249">
        <v>9</v>
      </c>
      <c r="E420" s="249">
        <v>3</v>
      </c>
      <c r="F420" s="250"/>
      <c r="G420" s="15">
        <f>(VLOOKUP(G$4,'Tüpoloogia tabel'!$C$1:$T$51,MATCH($A420,'Tüpoloogia tabel'!$C$1:$T$1,0),FALSE))*D420</f>
        <v>2424.9428571428571</v>
      </c>
      <c r="H420" s="15">
        <f>(VLOOKUP(H$4,'Tüpoloogia tabel'!$C$1:$T$51,MATCH($A420,'Tüpoloogia tabel'!$C$1:$T$1,0),FALSE))*D420*E420</f>
        <v>104.625</v>
      </c>
      <c r="I420" s="15">
        <f>(VLOOKUP(I$4,'Tüpoloogia tabel'!$C$1:$T$51,MATCH($A420,'Tüpoloogia tabel'!$C$1:$T$1,0),FALSE))*D420*E420</f>
        <v>211.66071428571425</v>
      </c>
      <c r="J420" s="15">
        <f>(VLOOKUP(J$4,'Tüpoloogia tabel'!$C$1:$T$51,MATCH($A420,'Tüpoloogia tabel'!$C$1:$T$1,0),FALSE))*D420*E420</f>
        <v>6160.0982142857147</v>
      </c>
      <c r="K420" s="15">
        <f>(VLOOKUP(K$4,'Tüpoloogia tabel'!$C$1:$T$51,MATCH($A420,'Tüpoloogia tabel'!$C$1:$T$1,0),FALSE))*D420*E420</f>
        <v>5125.9821428571431</v>
      </c>
      <c r="L420" s="244">
        <f>VLOOKUP(L$4,'Tüpoloogia tabel'!$C$1:$T$51,MATCH($A420,'Tüpoloogia tabel'!$C$1:$T$1,0),FALSE)</f>
        <v>100</v>
      </c>
      <c r="M420" s="228">
        <f>VLOOKUP(M$4,'Tüpoloogia tabel'!$C$1:$T$51,MATCH($A420,'Tüpoloogia tabel'!$C$1:$T$1,0),FALSE)</f>
        <v>50</v>
      </c>
      <c r="N420" s="228">
        <f>VLOOKUP(N$4,'Tüpoloogia tabel'!$C$1:$T$51,MATCH($A420,'Tüpoloogia tabel'!$C$1:$T$1,0),FALSE)</f>
        <v>100</v>
      </c>
      <c r="O420" s="245">
        <f>VLOOKUP(O$4,'Tüpoloogia tabel'!$C$1:$T$51,MATCH($A420,'Tüpoloogia tabel'!$C$1:$T$1,0),FALSE)</f>
        <v>0.19998653178308495</v>
      </c>
      <c r="P420" s="228">
        <f>VLOOKUP(P$4,'Tüpoloogia tabel'!$C$1:$T$51,MATCH($A420,'Tüpoloogia tabel'!$C$1:$T$1,0),FALSE)</f>
        <v>100</v>
      </c>
      <c r="Q420" s="335">
        <f t="shared" si="549"/>
        <v>7792.7657142857151</v>
      </c>
      <c r="R420" s="336">
        <f t="shared" si="567"/>
        <v>6198.6775260875802</v>
      </c>
      <c r="S420" s="14">
        <f t="shared" si="550"/>
        <v>2424.9428571428571</v>
      </c>
      <c r="T420" s="336">
        <f t="shared" si="551"/>
        <v>2424.9428571428571</v>
      </c>
      <c r="U420" s="4">
        <f t="shared" si="552"/>
        <v>35.64</v>
      </c>
      <c r="V420" s="337">
        <f t="shared" si="553"/>
        <v>1558.4481881981349</v>
      </c>
      <c r="W420" s="338">
        <f t="shared" si="535"/>
        <v>3.5732639222935836</v>
      </c>
      <c r="X420" s="228">
        <f>VLOOKUP(X$4,'Tüpoloogia tabel'!$C$1:$T$51,MATCH($A420,'Tüpoloogia tabel'!$C$1:$T$1,0),FALSE)</f>
        <v>282.5</v>
      </c>
      <c r="Y420" s="228">
        <f>VLOOKUP(Y$4,'Tüpoloogia tabel'!$C$1:$T$51,MATCH($A420,'Tüpoloogia tabel'!$C$1:$T$1,0),FALSE)</f>
        <v>182.5</v>
      </c>
      <c r="Z420" s="229">
        <f>VLOOKUP(Z$4,'Tüpoloogia tabel'!$C$1:$T$51,MATCH($A420,'Tüpoloogia tabel'!$C$1:$T$1,0),FALSE)</f>
        <v>65.5</v>
      </c>
      <c r="AA420" s="235"/>
      <c r="AB420" s="235"/>
      <c r="AC420" s="15">
        <f>VLOOKUP(AC$4,'Tüpoloogia tabel'!$C$1:$T$51,MATCH($A420,'Tüpoloogia tabel'!$C$1:$T$1,0),FALSE)</f>
        <v>4.5125000000000002</v>
      </c>
      <c r="AD420" s="15">
        <f>VLOOKUP(AD$4,'Tüpoloogia tabel'!$C$1:$T$51,MATCH($A420,'Tüpoloogia tabel'!$C$1:$T$1,0),FALSE)</f>
        <v>3.2</v>
      </c>
      <c r="AE420" s="15">
        <f>VLOOKUP(AE$4,'Tüpoloogia tabel'!$C$1:$T$51,MATCH($A420,'Tüpoloogia tabel'!$C$1:$T$1,0),FALSE)</f>
        <v>2.2999999999999998</v>
      </c>
      <c r="AF420" s="15">
        <f>VLOOKUP(AF$4,'Tüpoloogia tabel'!$C$1:$T$51,MATCH($A420,'Tüpoloogia tabel'!$C$1:$T$1,0),FALSE)</f>
        <v>10.199999999999999</v>
      </c>
      <c r="AG420" s="15">
        <f>VLOOKUP(AG$4,'Tüpoloogia tabel'!$C$1:$T$51,MATCH($A420,'Tüpoloogia tabel'!$C$1:$T$1,0),FALSE)</f>
        <v>14.914285714285715</v>
      </c>
      <c r="AH420" s="15">
        <f>(VLOOKUP(AH$4,'Tüpoloogia tabel'!$C$1:$T$51,MATCH($A420,'Tüpoloogia tabel'!$C$1:$T$1,0),FALSE))*E420</f>
        <v>9.6000000000000014</v>
      </c>
      <c r="AI420" s="15">
        <f>(VLOOKUP(AI$4,'Tüpoloogia tabel'!$C$1:$T$51,MATCH($A420,'Tüpoloogia tabel'!$C$1:$T$1,0),FALSE))*D420*E420</f>
        <v>23279.451428571429</v>
      </c>
      <c r="AJ420" s="15">
        <f t="shared" si="554"/>
        <v>288.85714285714283</v>
      </c>
      <c r="AK420" s="15">
        <f>VLOOKUP(AK$4,'Tüpoloogia tabel'!$C$1:$T$51,MATCH($A420,'Tüpoloogia tabel'!$C$1:$T$1,0),FALSE)</f>
        <v>1.49</v>
      </c>
      <c r="AL420" s="15">
        <f>VLOOKUP(AL$4,'Tüpoloogia tabel'!$C$1:$T$51,MATCH($A420,'Tüpoloogia tabel'!$C$1:$T$1,0),FALSE)</f>
        <v>1.1000000000000001</v>
      </c>
      <c r="AM420" s="15">
        <f>VLOOKUP(AM$4,'Tüpoloogia tabel'!$C$1:$T$51,MATCH($A420,'Tüpoloogia tabel'!$C$1:$T$1,0),FALSE)</f>
        <v>0.7</v>
      </c>
      <c r="AN420" s="15">
        <f>VLOOKUP(AN$4,'Tüpoloogia tabel'!$C$1:$T$51,MATCH($A420,'Tüpoloogia tabel'!$C$1:$T$1,0),FALSE)</f>
        <v>0.7</v>
      </c>
      <c r="AO420" s="15">
        <f>VLOOKUP(AO$4,'Tüpoloogia tabel'!$C$1:$T$51,MATCH($A420,'Tüpoloogia tabel'!$C$1:$T$1,0),FALSE)</f>
        <v>2.06</v>
      </c>
      <c r="AP420" s="15">
        <f>VLOOKUP(AP$4,'Tüpoloogia tabel'!$C$1:$T$51,MATCH($A420,'Tüpoloogia tabel'!$C$1:$T$1,0),FALSE)</f>
        <v>2</v>
      </c>
      <c r="AQ420" s="15">
        <f>VLOOKUP(AQ$4,'Tüpoloogia tabel'!$C$1:$T$51,MATCH($A420,'Tüpoloogia tabel'!$C$1:$T$1,0),FALSE)</f>
        <v>2.9</v>
      </c>
      <c r="AR420" s="232">
        <f>VLOOKUP(AR$4,'Tüpoloogia tabel'!$C$1:$T$51,MATCH($A415,'Tüpoloogia tabel'!$C$1:$T$1,0),FALSE)</f>
        <v>0.26</v>
      </c>
      <c r="AS420" s="16">
        <f>VLOOKUP(AS$4,'Tüpoloogia tabel'!$C$1:$T$51,MATCH($A420,'Tüpoloogia tabel'!$C$1:$T$1,0),FALSE)</f>
        <v>0.49000000000000005</v>
      </c>
      <c r="AT420" s="16">
        <f>VLOOKUP(AT$4,'Tüpoloogia tabel'!$C$1:$T$51,MATCH($A420,'Tüpoloogia tabel'!$C$1:$T$1,0),FALSE)</f>
        <v>0.40500000000000008</v>
      </c>
      <c r="AU420" s="16">
        <f>VLOOKUP(AU$4,'Tüpoloogia tabel'!$C$1:$T$51,MATCH($A420,'Tüpoloogia tabel'!$C$1:$T$1,0),FALSE)</f>
        <v>0.15</v>
      </c>
      <c r="AV420" s="273">
        <f>VLOOKUP(AV$4,'Tüpoloogia tabel'!$C$1:$T$51,MATCH($A420,'Tüpoloogia tabel'!$C$1:$T$1,0),FALSE)</f>
        <v>0.02</v>
      </c>
      <c r="AW420" s="16">
        <f>VLOOKUP(AW$4,'Tüpoloogia tabel'!$C$1:$T$51,MATCH($A420,'Tüpoloogia tabel'!$C$1:$T$1,0),FALSE)</f>
        <v>0.01</v>
      </c>
      <c r="AX420" s="16">
        <f>VLOOKUP(AX$4,'Tüpoloogia tabel'!$C$1:$T$51,MATCH($A420,'Tüpoloogia tabel'!$C$1:$T$1,0),FALSE)</f>
        <v>0</v>
      </c>
      <c r="AY420" s="16">
        <f>VLOOKUP(AY$4,'Tüpoloogia tabel'!$C$1:$T$51,MATCH($A420,'Tüpoloogia tabel'!$C$1:$T$1,0),FALSE)</f>
        <v>0.42</v>
      </c>
      <c r="AZ420" s="16">
        <f>VLOOKUP(AZ$4,'Tüpoloogia tabel'!$C$1:$T$51,MATCH($A420,'Tüpoloogia tabel'!$C$1:$T$1,0),FALSE)</f>
        <v>3.7</v>
      </c>
      <c r="BA420" s="232">
        <f>VLOOKUP(BA$4,'Tüpoloogia tabel'!$C$1:$T$51,MATCH($A420,'Tüpoloogia tabel'!$C$1:$T$1,0),FALSE)</f>
        <v>0.51</v>
      </c>
      <c r="BB420" s="232">
        <f>VLOOKUP(BB$4,'Tüpoloogia tabel'!$C$1:$T$51,MATCH($A420,'Tüpoloogia tabel'!$C$1:$T$1,0),FALSE)</f>
        <v>0.2</v>
      </c>
      <c r="BC420" s="232">
        <f>VLOOKUP(BC$4,'Tüpoloogia tabel'!$C$1:$T$51,MATCH($A420,'Tüpoloogia tabel'!$C$1:$T$1,0),FALSE)</f>
        <v>0.35</v>
      </c>
      <c r="BD420" s="232">
        <f>VLOOKUP(BD$4,'Tüpoloogia tabel'!$C$1:$T$51,MATCH($A420,'Tüpoloogia tabel'!$C$1:$T$1,0),FALSE)</f>
        <v>0.7</v>
      </c>
      <c r="BE420" s="232">
        <f>VLOOKUP(BE$4,'Tüpoloogia tabel'!$C$1:$T$51,MATCH($A420,'Tüpoloogia tabel'!$C$1:$T$1,0),FALSE)</f>
        <v>0.2</v>
      </c>
      <c r="BF420" s="16">
        <f>VLOOKUP(BF$4,'Tüpoloogia tabel'!$C$1:$T$51,MATCH($A420,'Tüpoloogia tabel'!$C$1:$T$1,0),FALSE)</f>
        <v>1.8</v>
      </c>
      <c r="BG420" s="16">
        <f>VLOOKUP(BG$4,'Tüpoloogia tabel'!$C$1:$T$51,MATCH($A420,'Tüpoloogia tabel'!$C$1:$T$1,0),FALSE)</f>
        <v>2.2000000000000002</v>
      </c>
      <c r="BH420" s="16">
        <f>VLOOKUP(BH$4,'Tüpoloogia tabel'!$C$1:$T$51,MATCH($A420,'Tüpoloogia tabel'!$C$1:$T$1,0),FALSE)</f>
        <v>1.46</v>
      </c>
      <c r="BI420" s="16">
        <f>VLOOKUP(BI$4,'Tüpoloogia tabel'!$C$1:$T$51,MATCH($A420,'Tüpoloogia tabel'!$C$1:$T$1,0),FALSE)</f>
        <v>1.5793333333333333</v>
      </c>
      <c r="BJ420" s="16">
        <f>VLOOKUP(BJ$4,'Tüpoloogia tabel'!$C$1:$T$51,MATCH($A420,'Tüpoloogia tabel'!$C$1:$T$1,0),FALSE)</f>
        <v>0.8</v>
      </c>
      <c r="BK420" s="16">
        <f>VLOOKUP(BK$4,'Tüpoloogia tabel'!$C$1:$T$51,MATCH($A420,'Tüpoloogia tabel'!$C$1:$T$1,0),FALSE)</f>
        <v>2.0649999999999999</v>
      </c>
      <c r="BL420" s="216">
        <f t="shared" si="536"/>
        <v>15869.618602087008</v>
      </c>
      <c r="BM420" s="1">
        <v>4</v>
      </c>
      <c r="BN420" s="1">
        <v>0</v>
      </c>
      <c r="BO420" s="1">
        <f t="shared" si="555"/>
        <v>38.400000000000006</v>
      </c>
      <c r="BP420" s="217">
        <f t="shared" si="556"/>
        <v>288.85714285714283</v>
      </c>
      <c r="BQ420" s="217">
        <f t="shared" ref="BQ420:BS420" si="586">BP420</f>
        <v>288.85714285714283</v>
      </c>
      <c r="BR420" s="217">
        <f t="shared" si="586"/>
        <v>288.85714285714283</v>
      </c>
      <c r="BS420" s="217">
        <f t="shared" si="586"/>
        <v>288.85714285714283</v>
      </c>
      <c r="BT420" s="217">
        <f t="shared" si="558"/>
        <v>577.71428571428567</v>
      </c>
      <c r="BU420" s="217">
        <f t="shared" si="559"/>
        <v>2118.3428571428572</v>
      </c>
      <c r="BV420" s="217">
        <f t="shared" si="560"/>
        <v>2054.2062398432081</v>
      </c>
      <c r="BW420" s="217">
        <f t="shared" si="538"/>
        <v>1180.3834778770047</v>
      </c>
      <c r="BX420" s="216">
        <f t="shared" si="561"/>
        <v>1.0501533809523809</v>
      </c>
      <c r="BY420" s="216">
        <f t="shared" si="585"/>
        <v>1266.4849774285713</v>
      </c>
      <c r="BZ420" s="216">
        <f t="shared" si="569"/>
        <v>18316.487057392584</v>
      </c>
      <c r="CA420" s="216">
        <f t="shared" si="570"/>
        <v>17136.10357951558</v>
      </c>
      <c r="CB420" s="218">
        <f t="shared" si="562"/>
        <v>3.3429893241813327</v>
      </c>
    </row>
    <row r="421" spans="1:80" x14ac:dyDescent="0.25">
      <c r="A421" s="248" t="s">
        <v>484</v>
      </c>
      <c r="B421" s="231" t="s">
        <v>949</v>
      </c>
      <c r="C421" s="231" t="s">
        <v>464</v>
      </c>
      <c r="D421" s="249">
        <v>9</v>
      </c>
      <c r="E421" s="249">
        <v>4</v>
      </c>
      <c r="F421" s="250"/>
      <c r="G421" s="15">
        <f>(VLOOKUP(G$4,'Tüpoloogia tabel'!$C$1:$T$51,MATCH($A421,'Tüpoloogia tabel'!$C$1:$T$1,0),FALSE))*D421</f>
        <v>2424.9428571428571</v>
      </c>
      <c r="H421" s="15">
        <f>(VLOOKUP(H$4,'Tüpoloogia tabel'!$C$1:$T$51,MATCH($A421,'Tüpoloogia tabel'!$C$1:$T$1,0),FALSE))*D421*E421</f>
        <v>139.5</v>
      </c>
      <c r="I421" s="15">
        <f>(VLOOKUP(I$4,'Tüpoloogia tabel'!$C$1:$T$51,MATCH($A421,'Tüpoloogia tabel'!$C$1:$T$1,0),FALSE))*D421*E421</f>
        <v>282.21428571428567</v>
      </c>
      <c r="J421" s="15">
        <f>(VLOOKUP(J$4,'Tüpoloogia tabel'!$C$1:$T$51,MATCH($A421,'Tüpoloogia tabel'!$C$1:$T$1,0),FALSE))*D421*E421</f>
        <v>8213.4642857142862</v>
      </c>
      <c r="K421" s="15">
        <f>(VLOOKUP(K$4,'Tüpoloogia tabel'!$C$1:$T$51,MATCH($A421,'Tüpoloogia tabel'!$C$1:$T$1,0),FALSE))*D421*E421</f>
        <v>6834.6428571428569</v>
      </c>
      <c r="L421" s="244">
        <f>VLOOKUP(L$4,'Tüpoloogia tabel'!$C$1:$T$51,MATCH($A421,'Tüpoloogia tabel'!$C$1:$T$1,0),FALSE)</f>
        <v>100</v>
      </c>
      <c r="M421" s="228">
        <f>VLOOKUP(M$4,'Tüpoloogia tabel'!$C$1:$T$51,MATCH($A421,'Tüpoloogia tabel'!$C$1:$T$1,0),FALSE)</f>
        <v>50</v>
      </c>
      <c r="N421" s="228">
        <f>VLOOKUP(N$4,'Tüpoloogia tabel'!$C$1:$T$51,MATCH($A421,'Tüpoloogia tabel'!$C$1:$T$1,0),FALSE)</f>
        <v>100</v>
      </c>
      <c r="O421" s="245">
        <f>VLOOKUP(O$4,'Tüpoloogia tabel'!$C$1:$T$51,MATCH($A421,'Tüpoloogia tabel'!$C$1:$T$1,0),FALSE)</f>
        <v>0.19998653178308495</v>
      </c>
      <c r="P421" s="228">
        <f>VLOOKUP(P$4,'Tüpoloogia tabel'!$C$1:$T$51,MATCH($A421,'Tüpoloogia tabel'!$C$1:$T$1,0),FALSE)</f>
        <v>100</v>
      </c>
      <c r="Q421" s="335">
        <f t="shared" si="549"/>
        <v>13826.605714285715</v>
      </c>
      <c r="R421" s="336">
        <f t="shared" si="567"/>
        <v>11025.830791153532</v>
      </c>
      <c r="S421" s="14">
        <f t="shared" si="550"/>
        <v>2424.9428571428571</v>
      </c>
      <c r="T421" s="336">
        <f t="shared" si="551"/>
        <v>2424.9428571428571</v>
      </c>
      <c r="U421" s="4">
        <f t="shared" si="552"/>
        <v>35.64</v>
      </c>
      <c r="V421" s="337">
        <f t="shared" si="553"/>
        <v>2765.1349231321842</v>
      </c>
      <c r="W421" s="338">
        <f t="shared" si="535"/>
        <v>4.1893211754366027</v>
      </c>
      <c r="X421" s="228">
        <f>VLOOKUP(X$4,'Tüpoloogia tabel'!$C$1:$T$51,MATCH($A421,'Tüpoloogia tabel'!$C$1:$T$1,0),FALSE)</f>
        <v>282.5</v>
      </c>
      <c r="Y421" s="228">
        <f>VLOOKUP(Y$4,'Tüpoloogia tabel'!$C$1:$T$51,MATCH($A421,'Tüpoloogia tabel'!$C$1:$T$1,0),FALSE)</f>
        <v>182.5</v>
      </c>
      <c r="Z421" s="229">
        <f>VLOOKUP(Z$4,'Tüpoloogia tabel'!$C$1:$T$51,MATCH($A421,'Tüpoloogia tabel'!$C$1:$T$1,0),FALSE)</f>
        <v>65.5</v>
      </c>
      <c r="AA421" s="235"/>
      <c r="AB421" s="235"/>
      <c r="AC421" s="15">
        <f>VLOOKUP(AC$4,'Tüpoloogia tabel'!$C$1:$T$51,MATCH($A421,'Tüpoloogia tabel'!$C$1:$T$1,0),FALSE)</f>
        <v>4.5125000000000002</v>
      </c>
      <c r="AD421" s="15">
        <f>VLOOKUP(AD$4,'Tüpoloogia tabel'!$C$1:$T$51,MATCH($A421,'Tüpoloogia tabel'!$C$1:$T$1,0),FALSE)</f>
        <v>3.2</v>
      </c>
      <c r="AE421" s="15">
        <f>VLOOKUP(AE$4,'Tüpoloogia tabel'!$C$1:$T$51,MATCH($A421,'Tüpoloogia tabel'!$C$1:$T$1,0),FALSE)</f>
        <v>2.2999999999999998</v>
      </c>
      <c r="AF421" s="15">
        <f>VLOOKUP(AF$4,'Tüpoloogia tabel'!$C$1:$T$51,MATCH($A421,'Tüpoloogia tabel'!$C$1:$T$1,0),FALSE)</f>
        <v>10.199999999999999</v>
      </c>
      <c r="AG421" s="15">
        <f>VLOOKUP(AG$4,'Tüpoloogia tabel'!$C$1:$T$51,MATCH($A421,'Tüpoloogia tabel'!$C$1:$T$1,0),FALSE)</f>
        <v>14.914285714285715</v>
      </c>
      <c r="AH421" s="15">
        <f>(VLOOKUP(AH$4,'Tüpoloogia tabel'!$C$1:$T$51,MATCH($A421,'Tüpoloogia tabel'!$C$1:$T$1,0),FALSE))*E421</f>
        <v>12.8</v>
      </c>
      <c r="AI421" s="15">
        <f>(VLOOKUP(AI$4,'Tüpoloogia tabel'!$C$1:$T$51,MATCH($A421,'Tüpoloogia tabel'!$C$1:$T$1,0),FALSE))*D421*E421</f>
        <v>31039.268571428573</v>
      </c>
      <c r="AJ421" s="15">
        <f t="shared" si="554"/>
        <v>288.85714285714283</v>
      </c>
      <c r="AK421" s="15">
        <f>VLOOKUP(AK$4,'Tüpoloogia tabel'!$C$1:$T$51,MATCH($A421,'Tüpoloogia tabel'!$C$1:$T$1,0),FALSE)</f>
        <v>1.49</v>
      </c>
      <c r="AL421" s="15">
        <f>VLOOKUP(AL$4,'Tüpoloogia tabel'!$C$1:$T$51,MATCH($A421,'Tüpoloogia tabel'!$C$1:$T$1,0),FALSE)</f>
        <v>1.1000000000000001</v>
      </c>
      <c r="AM421" s="15">
        <f>VLOOKUP(AM$4,'Tüpoloogia tabel'!$C$1:$T$51,MATCH($A421,'Tüpoloogia tabel'!$C$1:$T$1,0),FALSE)</f>
        <v>0.7</v>
      </c>
      <c r="AN421" s="15">
        <f>VLOOKUP(AN$4,'Tüpoloogia tabel'!$C$1:$T$51,MATCH($A421,'Tüpoloogia tabel'!$C$1:$T$1,0),FALSE)</f>
        <v>0.7</v>
      </c>
      <c r="AO421" s="15">
        <f>VLOOKUP(AO$4,'Tüpoloogia tabel'!$C$1:$T$51,MATCH($A421,'Tüpoloogia tabel'!$C$1:$T$1,0),FALSE)</f>
        <v>2.06</v>
      </c>
      <c r="AP421" s="15">
        <f>VLOOKUP(AP$4,'Tüpoloogia tabel'!$C$1:$T$51,MATCH($A421,'Tüpoloogia tabel'!$C$1:$T$1,0),FALSE)</f>
        <v>2</v>
      </c>
      <c r="AQ421" s="15">
        <f>VLOOKUP(AQ$4,'Tüpoloogia tabel'!$C$1:$T$51,MATCH($A421,'Tüpoloogia tabel'!$C$1:$T$1,0),FALSE)</f>
        <v>2.9</v>
      </c>
      <c r="AR421" s="232">
        <f>VLOOKUP(AR$4,'Tüpoloogia tabel'!$C$1:$T$51,MATCH($A416,'Tüpoloogia tabel'!$C$1:$T$1,0),FALSE)</f>
        <v>0.26</v>
      </c>
      <c r="AS421" s="16">
        <f>VLOOKUP(AS$4,'Tüpoloogia tabel'!$C$1:$T$51,MATCH($A421,'Tüpoloogia tabel'!$C$1:$T$1,0),FALSE)</f>
        <v>0.49000000000000005</v>
      </c>
      <c r="AT421" s="16">
        <f>VLOOKUP(AT$4,'Tüpoloogia tabel'!$C$1:$T$51,MATCH($A421,'Tüpoloogia tabel'!$C$1:$T$1,0),FALSE)</f>
        <v>0.40500000000000008</v>
      </c>
      <c r="AU421" s="16">
        <f>VLOOKUP(AU$4,'Tüpoloogia tabel'!$C$1:$T$51,MATCH($A421,'Tüpoloogia tabel'!$C$1:$T$1,0),FALSE)</f>
        <v>0.15</v>
      </c>
      <c r="AV421" s="273">
        <f>VLOOKUP(AV$4,'Tüpoloogia tabel'!$C$1:$T$51,MATCH($A421,'Tüpoloogia tabel'!$C$1:$T$1,0),FALSE)</f>
        <v>0.02</v>
      </c>
      <c r="AW421" s="16">
        <f>VLOOKUP(AW$4,'Tüpoloogia tabel'!$C$1:$T$51,MATCH($A421,'Tüpoloogia tabel'!$C$1:$T$1,0),FALSE)</f>
        <v>0.01</v>
      </c>
      <c r="AX421" s="16">
        <f>VLOOKUP(AX$4,'Tüpoloogia tabel'!$C$1:$T$51,MATCH($A421,'Tüpoloogia tabel'!$C$1:$T$1,0),FALSE)</f>
        <v>0</v>
      </c>
      <c r="AY421" s="16">
        <f>VLOOKUP(AY$4,'Tüpoloogia tabel'!$C$1:$T$51,MATCH($A421,'Tüpoloogia tabel'!$C$1:$T$1,0),FALSE)</f>
        <v>0.42</v>
      </c>
      <c r="AZ421" s="16">
        <f>VLOOKUP(AZ$4,'Tüpoloogia tabel'!$C$1:$T$51,MATCH($A421,'Tüpoloogia tabel'!$C$1:$T$1,0),FALSE)</f>
        <v>3.7</v>
      </c>
      <c r="BA421" s="232">
        <f>VLOOKUP(BA$4,'Tüpoloogia tabel'!$C$1:$T$51,MATCH($A421,'Tüpoloogia tabel'!$C$1:$T$1,0),FALSE)</f>
        <v>0.51</v>
      </c>
      <c r="BB421" s="232">
        <f>VLOOKUP(BB$4,'Tüpoloogia tabel'!$C$1:$T$51,MATCH($A421,'Tüpoloogia tabel'!$C$1:$T$1,0),FALSE)</f>
        <v>0.2</v>
      </c>
      <c r="BC421" s="232">
        <f>VLOOKUP(BC$4,'Tüpoloogia tabel'!$C$1:$T$51,MATCH($A421,'Tüpoloogia tabel'!$C$1:$T$1,0),FALSE)</f>
        <v>0.35</v>
      </c>
      <c r="BD421" s="232">
        <f>VLOOKUP(BD$4,'Tüpoloogia tabel'!$C$1:$T$51,MATCH($A421,'Tüpoloogia tabel'!$C$1:$T$1,0),FALSE)</f>
        <v>0.7</v>
      </c>
      <c r="BE421" s="232">
        <f>VLOOKUP(BE$4,'Tüpoloogia tabel'!$C$1:$T$51,MATCH($A421,'Tüpoloogia tabel'!$C$1:$T$1,0),FALSE)</f>
        <v>0.2</v>
      </c>
      <c r="BF421" s="16">
        <f>VLOOKUP(BF$4,'Tüpoloogia tabel'!$C$1:$T$51,MATCH($A421,'Tüpoloogia tabel'!$C$1:$T$1,0),FALSE)</f>
        <v>1.8</v>
      </c>
      <c r="BG421" s="16">
        <f>VLOOKUP(BG$4,'Tüpoloogia tabel'!$C$1:$T$51,MATCH($A421,'Tüpoloogia tabel'!$C$1:$T$1,0),FALSE)</f>
        <v>2.2000000000000002</v>
      </c>
      <c r="BH421" s="16">
        <f>VLOOKUP(BH$4,'Tüpoloogia tabel'!$C$1:$T$51,MATCH($A421,'Tüpoloogia tabel'!$C$1:$T$1,0),FALSE)</f>
        <v>1.46</v>
      </c>
      <c r="BI421" s="16">
        <f>VLOOKUP(BI$4,'Tüpoloogia tabel'!$C$1:$T$51,MATCH($A421,'Tüpoloogia tabel'!$C$1:$T$1,0),FALSE)</f>
        <v>1.5793333333333333</v>
      </c>
      <c r="BJ421" s="16">
        <f>VLOOKUP(BJ$4,'Tüpoloogia tabel'!$C$1:$T$51,MATCH($A421,'Tüpoloogia tabel'!$C$1:$T$1,0),FALSE)</f>
        <v>0.8</v>
      </c>
      <c r="BK421" s="16">
        <f>VLOOKUP(BK$4,'Tüpoloogia tabel'!$C$1:$T$51,MATCH($A421,'Tüpoloogia tabel'!$C$1:$T$1,0),FALSE)</f>
        <v>2.0649999999999999</v>
      </c>
      <c r="BL421" s="216">
        <f t="shared" si="536"/>
        <v>24763.505263292285</v>
      </c>
      <c r="BM421" s="1">
        <v>4</v>
      </c>
      <c r="BN421" s="1">
        <v>0</v>
      </c>
      <c r="BO421" s="1">
        <f t="shared" si="555"/>
        <v>51.2</v>
      </c>
      <c r="BP421" s="217">
        <f t="shared" si="556"/>
        <v>288.85714285714283</v>
      </c>
      <c r="BQ421" s="217">
        <f t="shared" ref="BQ421:BS421" si="587">BP421</f>
        <v>288.85714285714283</v>
      </c>
      <c r="BR421" s="217">
        <f t="shared" si="587"/>
        <v>288.85714285714283</v>
      </c>
      <c r="BS421" s="217">
        <f t="shared" si="587"/>
        <v>288.85714285714283</v>
      </c>
      <c r="BT421" s="217">
        <f t="shared" si="558"/>
        <v>866.57142857142844</v>
      </c>
      <c r="BU421" s="217">
        <f t="shared" si="559"/>
        <v>3727.5428571428565</v>
      </c>
      <c r="BV421" s="217">
        <f t="shared" si="560"/>
        <v>3644.7521682923925</v>
      </c>
      <c r="BW421" s="217">
        <f t="shared" si="538"/>
        <v>1854.6293392542334</v>
      </c>
      <c r="BX421" s="216">
        <f t="shared" si="561"/>
        <v>1.6702980476190479</v>
      </c>
      <c r="BY421" s="216">
        <f t="shared" si="585"/>
        <v>2014.3794454285714</v>
      </c>
      <c r="BZ421" s="216">
        <f t="shared" si="569"/>
        <v>28632.514047975092</v>
      </c>
      <c r="CA421" s="216">
        <f t="shared" si="570"/>
        <v>26777.884708720856</v>
      </c>
      <c r="CB421" s="218">
        <f t="shared" si="562"/>
        <v>3.9179640060834195</v>
      </c>
    </row>
    <row r="422" spans="1:80" x14ac:dyDescent="0.25">
      <c r="A422" s="248" t="s">
        <v>484</v>
      </c>
      <c r="B422" s="231" t="s">
        <v>950</v>
      </c>
      <c r="C422" s="231" t="s">
        <v>464</v>
      </c>
      <c r="D422" s="249">
        <v>9</v>
      </c>
      <c r="E422" s="249">
        <v>5</v>
      </c>
      <c r="F422" s="250"/>
      <c r="G422" s="15">
        <f>(VLOOKUP(G$4,'Tüpoloogia tabel'!$C$1:$T$51,MATCH($A422,'Tüpoloogia tabel'!$C$1:$T$1,0),FALSE))*D422</f>
        <v>2424.9428571428571</v>
      </c>
      <c r="H422" s="15">
        <f>(VLOOKUP(H$4,'Tüpoloogia tabel'!$C$1:$T$51,MATCH($A422,'Tüpoloogia tabel'!$C$1:$T$1,0),FALSE))*D422*E422</f>
        <v>174.375</v>
      </c>
      <c r="I422" s="15">
        <f>(VLOOKUP(I$4,'Tüpoloogia tabel'!$C$1:$T$51,MATCH($A422,'Tüpoloogia tabel'!$C$1:$T$1,0),FALSE))*D422*E422</f>
        <v>352.76785714285711</v>
      </c>
      <c r="J422" s="15">
        <f>(VLOOKUP(J$4,'Tüpoloogia tabel'!$C$1:$T$51,MATCH($A422,'Tüpoloogia tabel'!$C$1:$T$1,0),FALSE))*D422*E422</f>
        <v>10266.830357142859</v>
      </c>
      <c r="K422" s="15">
        <f>(VLOOKUP(K$4,'Tüpoloogia tabel'!$C$1:$T$51,MATCH($A422,'Tüpoloogia tabel'!$C$1:$T$1,0),FALSE))*D422*E422</f>
        <v>8543.3035714285706</v>
      </c>
      <c r="L422" s="244">
        <f>VLOOKUP(L$4,'Tüpoloogia tabel'!$C$1:$T$51,MATCH($A422,'Tüpoloogia tabel'!$C$1:$T$1,0),FALSE)</f>
        <v>100</v>
      </c>
      <c r="M422" s="228">
        <f>VLOOKUP(M$4,'Tüpoloogia tabel'!$C$1:$T$51,MATCH($A422,'Tüpoloogia tabel'!$C$1:$T$1,0),FALSE)</f>
        <v>50</v>
      </c>
      <c r="N422" s="228">
        <f>VLOOKUP(N$4,'Tüpoloogia tabel'!$C$1:$T$51,MATCH($A422,'Tüpoloogia tabel'!$C$1:$T$1,0),FALSE)</f>
        <v>100</v>
      </c>
      <c r="O422" s="245">
        <f>VLOOKUP(O$4,'Tüpoloogia tabel'!$C$1:$T$51,MATCH($A422,'Tüpoloogia tabel'!$C$1:$T$1,0),FALSE)</f>
        <v>0.19998653178308495</v>
      </c>
      <c r="P422" s="228">
        <f>VLOOKUP(P$4,'Tüpoloogia tabel'!$C$1:$T$51,MATCH($A422,'Tüpoloogia tabel'!$C$1:$T$1,0),FALSE)</f>
        <v>100</v>
      </c>
      <c r="Q422" s="335">
        <f t="shared" si="549"/>
        <v>21578.571428571428</v>
      </c>
      <c r="R422" s="336">
        <f t="shared" si="567"/>
        <v>17227.507767737858</v>
      </c>
      <c r="S422" s="14">
        <f t="shared" si="550"/>
        <v>2424.9428571428571</v>
      </c>
      <c r="T422" s="336">
        <f t="shared" si="551"/>
        <v>2424.9428571428571</v>
      </c>
      <c r="U422" s="4">
        <f t="shared" si="552"/>
        <v>35.64</v>
      </c>
      <c r="V422" s="337">
        <f t="shared" si="553"/>
        <v>4315.4236608335686</v>
      </c>
      <c r="W422" s="338">
        <f t="shared" si="535"/>
        <v>4.9025815052583051</v>
      </c>
      <c r="X422" s="228">
        <f>VLOOKUP(X$4,'Tüpoloogia tabel'!$C$1:$T$51,MATCH($A422,'Tüpoloogia tabel'!$C$1:$T$1,0),FALSE)</f>
        <v>282.5</v>
      </c>
      <c r="Y422" s="228">
        <f>VLOOKUP(Y$4,'Tüpoloogia tabel'!$C$1:$T$51,MATCH($A422,'Tüpoloogia tabel'!$C$1:$T$1,0),FALSE)</f>
        <v>182.5</v>
      </c>
      <c r="Z422" s="229">
        <f>VLOOKUP(Z$4,'Tüpoloogia tabel'!$C$1:$T$51,MATCH($A422,'Tüpoloogia tabel'!$C$1:$T$1,0),FALSE)</f>
        <v>65.5</v>
      </c>
      <c r="AA422" s="235"/>
      <c r="AB422" s="235"/>
      <c r="AC422" s="15">
        <f>VLOOKUP(AC$4,'Tüpoloogia tabel'!$C$1:$T$51,MATCH($A422,'Tüpoloogia tabel'!$C$1:$T$1,0),FALSE)</f>
        <v>4.5125000000000002</v>
      </c>
      <c r="AD422" s="15">
        <f>VLOOKUP(AD$4,'Tüpoloogia tabel'!$C$1:$T$51,MATCH($A422,'Tüpoloogia tabel'!$C$1:$T$1,0),FALSE)</f>
        <v>3.2</v>
      </c>
      <c r="AE422" s="15">
        <f>VLOOKUP(AE$4,'Tüpoloogia tabel'!$C$1:$T$51,MATCH($A422,'Tüpoloogia tabel'!$C$1:$T$1,0),FALSE)</f>
        <v>2.2999999999999998</v>
      </c>
      <c r="AF422" s="15">
        <f>VLOOKUP(AF$4,'Tüpoloogia tabel'!$C$1:$T$51,MATCH($A422,'Tüpoloogia tabel'!$C$1:$T$1,0),FALSE)</f>
        <v>10.199999999999999</v>
      </c>
      <c r="AG422" s="15">
        <f>VLOOKUP(AG$4,'Tüpoloogia tabel'!$C$1:$T$51,MATCH($A422,'Tüpoloogia tabel'!$C$1:$T$1,0),FALSE)</f>
        <v>14.914285714285715</v>
      </c>
      <c r="AH422" s="15">
        <f>(VLOOKUP(AH$4,'Tüpoloogia tabel'!$C$1:$T$51,MATCH($A422,'Tüpoloogia tabel'!$C$1:$T$1,0),FALSE))*E422</f>
        <v>16</v>
      </c>
      <c r="AI422" s="15">
        <f>(VLOOKUP(AI$4,'Tüpoloogia tabel'!$C$1:$T$51,MATCH($A422,'Tüpoloogia tabel'!$C$1:$T$1,0),FALSE))*D422*E422</f>
        <v>38799.085714285713</v>
      </c>
      <c r="AJ422" s="15">
        <f t="shared" si="554"/>
        <v>288.85714285714283</v>
      </c>
      <c r="AK422" s="15">
        <f>VLOOKUP(AK$4,'Tüpoloogia tabel'!$C$1:$T$51,MATCH($A422,'Tüpoloogia tabel'!$C$1:$T$1,0),FALSE)</f>
        <v>1.49</v>
      </c>
      <c r="AL422" s="15">
        <f>VLOOKUP(AL$4,'Tüpoloogia tabel'!$C$1:$T$51,MATCH($A422,'Tüpoloogia tabel'!$C$1:$T$1,0),FALSE)</f>
        <v>1.1000000000000001</v>
      </c>
      <c r="AM422" s="15">
        <f>VLOOKUP(AM$4,'Tüpoloogia tabel'!$C$1:$T$51,MATCH($A422,'Tüpoloogia tabel'!$C$1:$T$1,0),FALSE)</f>
        <v>0.7</v>
      </c>
      <c r="AN422" s="15">
        <f>VLOOKUP(AN$4,'Tüpoloogia tabel'!$C$1:$T$51,MATCH($A422,'Tüpoloogia tabel'!$C$1:$T$1,0),FALSE)</f>
        <v>0.7</v>
      </c>
      <c r="AO422" s="15">
        <f>VLOOKUP(AO$4,'Tüpoloogia tabel'!$C$1:$T$51,MATCH($A422,'Tüpoloogia tabel'!$C$1:$T$1,0),FALSE)</f>
        <v>2.06</v>
      </c>
      <c r="AP422" s="15">
        <f>VLOOKUP(AP$4,'Tüpoloogia tabel'!$C$1:$T$51,MATCH($A422,'Tüpoloogia tabel'!$C$1:$T$1,0),FALSE)</f>
        <v>2</v>
      </c>
      <c r="AQ422" s="15">
        <f>VLOOKUP(AQ$4,'Tüpoloogia tabel'!$C$1:$T$51,MATCH($A422,'Tüpoloogia tabel'!$C$1:$T$1,0),FALSE)</f>
        <v>2.9</v>
      </c>
      <c r="AR422" s="232">
        <f>VLOOKUP(AR$4,'Tüpoloogia tabel'!$C$1:$T$51,MATCH($A417,'Tüpoloogia tabel'!$C$1:$T$1,0),FALSE)</f>
        <v>0.26</v>
      </c>
      <c r="AS422" s="16">
        <f>VLOOKUP(AS$4,'Tüpoloogia tabel'!$C$1:$T$51,MATCH($A422,'Tüpoloogia tabel'!$C$1:$T$1,0),FALSE)</f>
        <v>0.49000000000000005</v>
      </c>
      <c r="AT422" s="16">
        <f>VLOOKUP(AT$4,'Tüpoloogia tabel'!$C$1:$T$51,MATCH($A422,'Tüpoloogia tabel'!$C$1:$T$1,0),FALSE)</f>
        <v>0.40500000000000008</v>
      </c>
      <c r="AU422" s="16">
        <f>VLOOKUP(AU$4,'Tüpoloogia tabel'!$C$1:$T$51,MATCH($A422,'Tüpoloogia tabel'!$C$1:$T$1,0),FALSE)</f>
        <v>0.15</v>
      </c>
      <c r="AV422" s="273">
        <f>VLOOKUP(AV$4,'Tüpoloogia tabel'!$C$1:$T$51,MATCH($A422,'Tüpoloogia tabel'!$C$1:$T$1,0),FALSE)</f>
        <v>0.02</v>
      </c>
      <c r="AW422" s="16">
        <f>VLOOKUP(AW$4,'Tüpoloogia tabel'!$C$1:$T$51,MATCH($A422,'Tüpoloogia tabel'!$C$1:$T$1,0),FALSE)</f>
        <v>0.01</v>
      </c>
      <c r="AX422" s="16">
        <f>VLOOKUP(AX$4,'Tüpoloogia tabel'!$C$1:$T$51,MATCH($A422,'Tüpoloogia tabel'!$C$1:$T$1,0),FALSE)</f>
        <v>0</v>
      </c>
      <c r="AY422" s="16">
        <f>VLOOKUP(AY$4,'Tüpoloogia tabel'!$C$1:$T$51,MATCH($A422,'Tüpoloogia tabel'!$C$1:$T$1,0),FALSE)</f>
        <v>0.42</v>
      </c>
      <c r="AZ422" s="16">
        <f>VLOOKUP(AZ$4,'Tüpoloogia tabel'!$C$1:$T$51,MATCH($A422,'Tüpoloogia tabel'!$C$1:$T$1,0),FALSE)</f>
        <v>3.7</v>
      </c>
      <c r="BA422" s="232">
        <f>VLOOKUP(BA$4,'Tüpoloogia tabel'!$C$1:$T$51,MATCH($A422,'Tüpoloogia tabel'!$C$1:$T$1,0),FALSE)</f>
        <v>0.51</v>
      </c>
      <c r="BB422" s="232">
        <f>VLOOKUP(BB$4,'Tüpoloogia tabel'!$C$1:$T$51,MATCH($A422,'Tüpoloogia tabel'!$C$1:$T$1,0),FALSE)</f>
        <v>0.2</v>
      </c>
      <c r="BC422" s="232">
        <f>VLOOKUP(BC$4,'Tüpoloogia tabel'!$C$1:$T$51,MATCH($A422,'Tüpoloogia tabel'!$C$1:$T$1,0),FALSE)</f>
        <v>0.35</v>
      </c>
      <c r="BD422" s="232">
        <f>VLOOKUP(BD$4,'Tüpoloogia tabel'!$C$1:$T$51,MATCH($A422,'Tüpoloogia tabel'!$C$1:$T$1,0),FALSE)</f>
        <v>0.7</v>
      </c>
      <c r="BE422" s="232">
        <f>VLOOKUP(BE$4,'Tüpoloogia tabel'!$C$1:$T$51,MATCH($A422,'Tüpoloogia tabel'!$C$1:$T$1,0),FALSE)</f>
        <v>0.2</v>
      </c>
      <c r="BF422" s="16">
        <f>VLOOKUP(BF$4,'Tüpoloogia tabel'!$C$1:$T$51,MATCH($A422,'Tüpoloogia tabel'!$C$1:$T$1,0),FALSE)</f>
        <v>1.8</v>
      </c>
      <c r="BG422" s="16">
        <f>VLOOKUP(BG$4,'Tüpoloogia tabel'!$C$1:$T$51,MATCH($A422,'Tüpoloogia tabel'!$C$1:$T$1,0),FALSE)</f>
        <v>2.2000000000000002</v>
      </c>
      <c r="BH422" s="16">
        <f>VLOOKUP(BH$4,'Tüpoloogia tabel'!$C$1:$T$51,MATCH($A422,'Tüpoloogia tabel'!$C$1:$T$1,0),FALSE)</f>
        <v>1.46</v>
      </c>
      <c r="BI422" s="16">
        <f>VLOOKUP(BI$4,'Tüpoloogia tabel'!$C$1:$T$51,MATCH($A422,'Tüpoloogia tabel'!$C$1:$T$1,0),FALSE)</f>
        <v>1.5793333333333333</v>
      </c>
      <c r="BJ422" s="16">
        <f>VLOOKUP(BJ$4,'Tüpoloogia tabel'!$C$1:$T$51,MATCH($A422,'Tüpoloogia tabel'!$C$1:$T$1,0),FALSE)</f>
        <v>0.8</v>
      </c>
      <c r="BK422" s="16">
        <f>VLOOKUP(BK$4,'Tüpoloogia tabel'!$C$1:$T$51,MATCH($A422,'Tüpoloogia tabel'!$C$1:$T$1,0),FALSE)</f>
        <v>2.0649999999999999</v>
      </c>
      <c r="BL422" s="216">
        <f t="shared" si="536"/>
        <v>36189.911078561883</v>
      </c>
      <c r="BM422" s="1">
        <v>4</v>
      </c>
      <c r="BN422" s="1">
        <v>0</v>
      </c>
      <c r="BO422" s="1">
        <f t="shared" si="555"/>
        <v>64</v>
      </c>
      <c r="BP422" s="217">
        <f t="shared" si="556"/>
        <v>288.85714285714283</v>
      </c>
      <c r="BQ422" s="217">
        <f t="shared" ref="BQ422:BS422" si="588">BP422</f>
        <v>288.85714285714283</v>
      </c>
      <c r="BR422" s="217">
        <f t="shared" si="588"/>
        <v>288.85714285714283</v>
      </c>
      <c r="BS422" s="217">
        <f t="shared" si="588"/>
        <v>288.85714285714283</v>
      </c>
      <c r="BT422" s="217">
        <f t="shared" si="558"/>
        <v>1155.4285714285713</v>
      </c>
      <c r="BU422" s="217">
        <f t="shared" si="559"/>
        <v>5788.2857142857138</v>
      </c>
      <c r="BV422" s="217">
        <f t="shared" si="560"/>
        <v>5688.203354325633</v>
      </c>
      <c r="BW422" s="217">
        <f t="shared" si="538"/>
        <v>2719.0954088167659</v>
      </c>
      <c r="BX422" s="216">
        <f t="shared" si="561"/>
        <v>2.467027857142857</v>
      </c>
      <c r="BY422" s="216">
        <f t="shared" si="585"/>
        <v>2975.2355957142854</v>
      </c>
      <c r="BZ422" s="216">
        <f t="shared" si="569"/>
        <v>41884.242083092933</v>
      </c>
      <c r="CA422" s="216">
        <f t="shared" si="570"/>
        <v>39165.14667427617</v>
      </c>
      <c r="CB422" s="218">
        <f t="shared" si="562"/>
        <v>4.5843093771426364</v>
      </c>
    </row>
    <row r="423" spans="1:80" x14ac:dyDescent="0.25">
      <c r="A423" s="248" t="s">
        <v>484</v>
      </c>
      <c r="B423" s="231" t="s">
        <v>951</v>
      </c>
      <c r="C423" s="231" t="s">
        <v>464</v>
      </c>
      <c r="D423" s="249">
        <v>10</v>
      </c>
      <c r="E423" s="249">
        <v>1</v>
      </c>
      <c r="F423" s="250"/>
      <c r="G423" s="15">
        <f>(VLOOKUP(G$4,'Tüpoloogia tabel'!$C$1:$T$51,MATCH($A423,'Tüpoloogia tabel'!$C$1:$T$1,0),FALSE))*D423</f>
        <v>2694.3809523809523</v>
      </c>
      <c r="H423" s="15">
        <f>(VLOOKUP(H$4,'Tüpoloogia tabel'!$C$1:$T$51,MATCH($A423,'Tüpoloogia tabel'!$C$1:$T$1,0),FALSE))*D423*E423</f>
        <v>38.75</v>
      </c>
      <c r="I423" s="15">
        <f>(VLOOKUP(I$4,'Tüpoloogia tabel'!$C$1:$T$51,MATCH($A423,'Tüpoloogia tabel'!$C$1:$T$1,0),FALSE))*D423*E423</f>
        <v>78.392857142857139</v>
      </c>
      <c r="J423" s="15">
        <f>(VLOOKUP(J$4,'Tüpoloogia tabel'!$C$1:$T$51,MATCH($A423,'Tüpoloogia tabel'!$C$1:$T$1,0),FALSE))*D423*E423</f>
        <v>2281.5178571428573</v>
      </c>
      <c r="K423" s="15">
        <f>(VLOOKUP(K$4,'Tüpoloogia tabel'!$C$1:$T$51,MATCH($A423,'Tüpoloogia tabel'!$C$1:$T$1,0),FALSE))*D423*E423</f>
        <v>1898.5119047619048</v>
      </c>
      <c r="L423" s="244">
        <f>VLOOKUP(L$4,'Tüpoloogia tabel'!$C$1:$T$51,MATCH($A423,'Tüpoloogia tabel'!$C$1:$T$1,0),FALSE)</f>
        <v>100</v>
      </c>
      <c r="M423" s="228">
        <f>VLOOKUP(M$4,'Tüpoloogia tabel'!$C$1:$T$51,MATCH($A423,'Tüpoloogia tabel'!$C$1:$T$1,0),FALSE)</f>
        <v>50</v>
      </c>
      <c r="N423" s="228">
        <f>VLOOKUP(N$4,'Tüpoloogia tabel'!$C$1:$T$51,MATCH($A423,'Tüpoloogia tabel'!$C$1:$T$1,0),FALSE)</f>
        <v>100</v>
      </c>
      <c r="O423" s="245">
        <f>VLOOKUP(O$4,'Tüpoloogia tabel'!$C$1:$T$51,MATCH($A423,'Tüpoloogia tabel'!$C$1:$T$1,0),FALSE)</f>
        <v>0.19998653178308495</v>
      </c>
      <c r="P423" s="228">
        <f>VLOOKUP(P$4,'Tüpoloogia tabel'!$C$1:$T$51,MATCH($A423,'Tüpoloogia tabel'!$C$1:$T$1,0),FALSE)</f>
        <v>100</v>
      </c>
      <c r="Q423" s="335">
        <f t="shared" si="549"/>
        <v>974.91428571428571</v>
      </c>
      <c r="R423" s="336">
        <f t="shared" si="567"/>
        <v>740.34455892850212</v>
      </c>
      <c r="S423" s="14">
        <f t="shared" si="550"/>
        <v>2694.3809523809523</v>
      </c>
      <c r="T423" s="336">
        <f t="shared" si="551"/>
        <v>2694.3809523809523</v>
      </c>
      <c r="U423" s="4">
        <f t="shared" si="552"/>
        <v>39.6</v>
      </c>
      <c r="V423" s="337">
        <f t="shared" si="553"/>
        <v>194.96972678578356</v>
      </c>
      <c r="W423" s="338">
        <f t="shared" si="535"/>
        <v>3.6930442049376158</v>
      </c>
      <c r="X423" s="228">
        <f>VLOOKUP(X$4,'Tüpoloogia tabel'!$C$1:$T$51,MATCH($A423,'Tüpoloogia tabel'!$C$1:$T$1,0),FALSE)</f>
        <v>282.5</v>
      </c>
      <c r="Y423" s="228">
        <f>VLOOKUP(Y$4,'Tüpoloogia tabel'!$C$1:$T$51,MATCH($A423,'Tüpoloogia tabel'!$C$1:$T$1,0),FALSE)</f>
        <v>182.5</v>
      </c>
      <c r="Z423" s="229">
        <f>VLOOKUP(Z$4,'Tüpoloogia tabel'!$C$1:$T$51,MATCH($A423,'Tüpoloogia tabel'!$C$1:$T$1,0),FALSE)</f>
        <v>65.5</v>
      </c>
      <c r="AA423" s="235"/>
      <c r="AB423" s="235"/>
      <c r="AC423" s="15">
        <f>VLOOKUP(AC$4,'Tüpoloogia tabel'!$C$1:$T$51,MATCH($A423,'Tüpoloogia tabel'!$C$1:$T$1,0),FALSE)</f>
        <v>4.5125000000000002</v>
      </c>
      <c r="AD423" s="15">
        <f>VLOOKUP(AD$4,'Tüpoloogia tabel'!$C$1:$T$51,MATCH($A423,'Tüpoloogia tabel'!$C$1:$T$1,0),FALSE)</f>
        <v>3.2</v>
      </c>
      <c r="AE423" s="15">
        <f>VLOOKUP(AE$4,'Tüpoloogia tabel'!$C$1:$T$51,MATCH($A423,'Tüpoloogia tabel'!$C$1:$T$1,0),FALSE)</f>
        <v>2.2999999999999998</v>
      </c>
      <c r="AF423" s="15">
        <f>VLOOKUP(AF$4,'Tüpoloogia tabel'!$C$1:$T$51,MATCH($A423,'Tüpoloogia tabel'!$C$1:$T$1,0),FALSE)</f>
        <v>10.199999999999999</v>
      </c>
      <c r="AG423" s="15">
        <f>VLOOKUP(AG$4,'Tüpoloogia tabel'!$C$1:$T$51,MATCH($A423,'Tüpoloogia tabel'!$C$1:$T$1,0),FALSE)</f>
        <v>14.914285714285715</v>
      </c>
      <c r="AH423" s="15">
        <f>(VLOOKUP(AH$4,'Tüpoloogia tabel'!$C$1:$T$51,MATCH($A423,'Tüpoloogia tabel'!$C$1:$T$1,0),FALSE))*E423</f>
        <v>3.2</v>
      </c>
      <c r="AI423" s="15">
        <f>(VLOOKUP(AI$4,'Tüpoloogia tabel'!$C$1:$T$51,MATCH($A423,'Tüpoloogia tabel'!$C$1:$T$1,0),FALSE))*D423*E423</f>
        <v>8622.0190476190473</v>
      </c>
      <c r="AJ423" s="15">
        <f t="shared" si="554"/>
        <v>318.68571428571425</v>
      </c>
      <c r="AK423" s="15">
        <f>VLOOKUP(AK$4,'Tüpoloogia tabel'!$C$1:$T$51,MATCH($A423,'Tüpoloogia tabel'!$C$1:$T$1,0),FALSE)</f>
        <v>1.49</v>
      </c>
      <c r="AL423" s="15">
        <f>VLOOKUP(AL$4,'Tüpoloogia tabel'!$C$1:$T$51,MATCH($A423,'Tüpoloogia tabel'!$C$1:$T$1,0),FALSE)</f>
        <v>1.1000000000000001</v>
      </c>
      <c r="AM423" s="15">
        <f>VLOOKUP(AM$4,'Tüpoloogia tabel'!$C$1:$T$51,MATCH($A423,'Tüpoloogia tabel'!$C$1:$T$1,0),FALSE)</f>
        <v>0.7</v>
      </c>
      <c r="AN423" s="15">
        <f>VLOOKUP(AN$4,'Tüpoloogia tabel'!$C$1:$T$51,MATCH($A423,'Tüpoloogia tabel'!$C$1:$T$1,0),FALSE)</f>
        <v>0.7</v>
      </c>
      <c r="AO423" s="15">
        <f>VLOOKUP(AO$4,'Tüpoloogia tabel'!$C$1:$T$51,MATCH($A423,'Tüpoloogia tabel'!$C$1:$T$1,0),FALSE)</f>
        <v>2.06</v>
      </c>
      <c r="AP423" s="15">
        <f>VLOOKUP(AP$4,'Tüpoloogia tabel'!$C$1:$T$51,MATCH($A423,'Tüpoloogia tabel'!$C$1:$T$1,0),FALSE)</f>
        <v>2</v>
      </c>
      <c r="AQ423" s="15">
        <f>VLOOKUP(AQ$4,'Tüpoloogia tabel'!$C$1:$T$51,MATCH($A423,'Tüpoloogia tabel'!$C$1:$T$1,0),FALSE)</f>
        <v>2.9</v>
      </c>
      <c r="AR423" s="232">
        <f>VLOOKUP(AR$4,'Tüpoloogia tabel'!$C$1:$T$51,MATCH($A418,'Tüpoloogia tabel'!$C$1:$T$1,0),FALSE)</f>
        <v>0.26</v>
      </c>
      <c r="AS423" s="16">
        <f>VLOOKUP(AS$4,'Tüpoloogia tabel'!$C$1:$T$51,MATCH($A423,'Tüpoloogia tabel'!$C$1:$T$1,0),FALSE)</f>
        <v>0.49000000000000005</v>
      </c>
      <c r="AT423" s="16">
        <f>VLOOKUP(AT$4,'Tüpoloogia tabel'!$C$1:$T$51,MATCH($A423,'Tüpoloogia tabel'!$C$1:$T$1,0),FALSE)</f>
        <v>0.40500000000000008</v>
      </c>
      <c r="AU423" s="16">
        <f>VLOOKUP(AU$4,'Tüpoloogia tabel'!$C$1:$T$51,MATCH($A423,'Tüpoloogia tabel'!$C$1:$T$1,0),FALSE)</f>
        <v>0.15</v>
      </c>
      <c r="AV423" s="273">
        <f>VLOOKUP(AV$4,'Tüpoloogia tabel'!$C$1:$T$51,MATCH($A423,'Tüpoloogia tabel'!$C$1:$T$1,0),FALSE)</f>
        <v>0.02</v>
      </c>
      <c r="AW423" s="16">
        <f>VLOOKUP(AW$4,'Tüpoloogia tabel'!$C$1:$T$51,MATCH($A423,'Tüpoloogia tabel'!$C$1:$T$1,0),FALSE)</f>
        <v>0.01</v>
      </c>
      <c r="AX423" s="16">
        <f>VLOOKUP(AX$4,'Tüpoloogia tabel'!$C$1:$T$51,MATCH($A423,'Tüpoloogia tabel'!$C$1:$T$1,0),FALSE)</f>
        <v>0</v>
      </c>
      <c r="AY423" s="16">
        <f>VLOOKUP(AY$4,'Tüpoloogia tabel'!$C$1:$T$51,MATCH($A423,'Tüpoloogia tabel'!$C$1:$T$1,0),FALSE)</f>
        <v>0.42</v>
      </c>
      <c r="AZ423" s="16">
        <f>VLOOKUP(AZ$4,'Tüpoloogia tabel'!$C$1:$T$51,MATCH($A423,'Tüpoloogia tabel'!$C$1:$T$1,0),FALSE)</f>
        <v>3.7</v>
      </c>
      <c r="BA423" s="232">
        <f>VLOOKUP(BA$4,'Tüpoloogia tabel'!$C$1:$T$51,MATCH($A423,'Tüpoloogia tabel'!$C$1:$T$1,0),FALSE)</f>
        <v>0.51</v>
      </c>
      <c r="BB423" s="232">
        <f>VLOOKUP(BB$4,'Tüpoloogia tabel'!$C$1:$T$51,MATCH($A423,'Tüpoloogia tabel'!$C$1:$T$1,0),FALSE)</f>
        <v>0.2</v>
      </c>
      <c r="BC423" s="232">
        <f>VLOOKUP(BC$4,'Tüpoloogia tabel'!$C$1:$T$51,MATCH($A423,'Tüpoloogia tabel'!$C$1:$T$1,0),FALSE)</f>
        <v>0.35</v>
      </c>
      <c r="BD423" s="232">
        <f>VLOOKUP(BD$4,'Tüpoloogia tabel'!$C$1:$T$51,MATCH($A423,'Tüpoloogia tabel'!$C$1:$T$1,0),FALSE)</f>
        <v>0.7</v>
      </c>
      <c r="BE423" s="232">
        <f>VLOOKUP(BE$4,'Tüpoloogia tabel'!$C$1:$T$51,MATCH($A423,'Tüpoloogia tabel'!$C$1:$T$1,0),FALSE)</f>
        <v>0.2</v>
      </c>
      <c r="BF423" s="16">
        <f>VLOOKUP(BF$4,'Tüpoloogia tabel'!$C$1:$T$51,MATCH($A423,'Tüpoloogia tabel'!$C$1:$T$1,0),FALSE)</f>
        <v>1.8</v>
      </c>
      <c r="BG423" s="16">
        <f>VLOOKUP(BG$4,'Tüpoloogia tabel'!$C$1:$T$51,MATCH($A423,'Tüpoloogia tabel'!$C$1:$T$1,0),FALSE)</f>
        <v>2.2000000000000002</v>
      </c>
      <c r="BH423" s="16">
        <f>VLOOKUP(BH$4,'Tüpoloogia tabel'!$C$1:$T$51,MATCH($A423,'Tüpoloogia tabel'!$C$1:$T$1,0),FALSE)</f>
        <v>1.46</v>
      </c>
      <c r="BI423" s="16">
        <f>VLOOKUP(BI$4,'Tüpoloogia tabel'!$C$1:$T$51,MATCH($A423,'Tüpoloogia tabel'!$C$1:$T$1,0),FALSE)</f>
        <v>1.5793333333333333</v>
      </c>
      <c r="BJ423" s="16">
        <f>VLOOKUP(BJ$4,'Tüpoloogia tabel'!$C$1:$T$51,MATCH($A423,'Tüpoloogia tabel'!$C$1:$T$1,0),FALSE)</f>
        <v>0.8</v>
      </c>
      <c r="BK423" s="16">
        <f>VLOOKUP(BK$4,'Tüpoloogia tabel'!$C$1:$T$51,MATCH($A423,'Tüpoloogia tabel'!$C$1:$T$1,0),FALSE)</f>
        <v>2.0649999999999999</v>
      </c>
      <c r="BL423" s="216">
        <f t="shared" si="536"/>
        <v>6307.1064218571373</v>
      </c>
      <c r="BM423" s="1">
        <v>4</v>
      </c>
      <c r="BN423" s="1">
        <v>0</v>
      </c>
      <c r="BO423" s="1">
        <f t="shared" si="555"/>
        <v>12.8</v>
      </c>
      <c r="BP423" s="217">
        <f t="shared" si="556"/>
        <v>318.68571428571425</v>
      </c>
      <c r="BQ423" s="217">
        <f t="shared" ref="BQ423:BS423" si="589">BP423</f>
        <v>318.68571428571425</v>
      </c>
      <c r="BR423" s="217">
        <f t="shared" si="589"/>
        <v>318.68571428571425</v>
      </c>
      <c r="BS423" s="217">
        <f t="shared" si="589"/>
        <v>318.68571428571425</v>
      </c>
      <c r="BT423" s="217">
        <f t="shared" si="558"/>
        <v>0</v>
      </c>
      <c r="BU423" s="217">
        <f t="shared" si="559"/>
        <v>282.85714285714283</v>
      </c>
      <c r="BV423" s="217">
        <f t="shared" si="560"/>
        <v>256.99155889612615</v>
      </c>
      <c r="BW423" s="217">
        <f t="shared" si="538"/>
        <v>444.29102616494441</v>
      </c>
      <c r="BX423" s="216">
        <f t="shared" si="561"/>
        <v>0.21549829176114893</v>
      </c>
      <c r="BY423" s="216">
        <f t="shared" si="585"/>
        <v>259.89093986394562</v>
      </c>
      <c r="BZ423" s="216">
        <f t="shared" si="569"/>
        <v>7011.2883878860275</v>
      </c>
      <c r="CA423" s="216">
        <f t="shared" si="570"/>
        <v>6566.9973617210826</v>
      </c>
      <c r="CB423" s="218">
        <f t="shared" si="562"/>
        <v>3.4590235358806769</v>
      </c>
    </row>
    <row r="424" spans="1:80" x14ac:dyDescent="0.25">
      <c r="A424" s="248" t="s">
        <v>484</v>
      </c>
      <c r="B424" s="231" t="s">
        <v>952</v>
      </c>
      <c r="C424" s="231" t="s">
        <v>464</v>
      </c>
      <c r="D424" s="249">
        <v>10</v>
      </c>
      <c r="E424" s="249">
        <v>2</v>
      </c>
      <c r="F424" s="250"/>
      <c r="G424" s="15">
        <f>(VLOOKUP(G$4,'Tüpoloogia tabel'!$C$1:$T$51,MATCH($A424,'Tüpoloogia tabel'!$C$1:$T$1,0),FALSE))*D424</f>
        <v>2694.3809523809523</v>
      </c>
      <c r="H424" s="15">
        <f>(VLOOKUP(H$4,'Tüpoloogia tabel'!$C$1:$T$51,MATCH($A424,'Tüpoloogia tabel'!$C$1:$T$1,0),FALSE))*D424*E424</f>
        <v>77.5</v>
      </c>
      <c r="I424" s="15">
        <f>(VLOOKUP(I$4,'Tüpoloogia tabel'!$C$1:$T$51,MATCH($A424,'Tüpoloogia tabel'!$C$1:$T$1,0),FALSE))*D424*E424</f>
        <v>156.78571428571428</v>
      </c>
      <c r="J424" s="15">
        <f>(VLOOKUP(J$4,'Tüpoloogia tabel'!$C$1:$T$51,MATCH($A424,'Tüpoloogia tabel'!$C$1:$T$1,0),FALSE))*D424*E424</f>
        <v>4563.0357142857147</v>
      </c>
      <c r="K424" s="15">
        <f>(VLOOKUP(K$4,'Tüpoloogia tabel'!$C$1:$T$51,MATCH($A424,'Tüpoloogia tabel'!$C$1:$T$1,0),FALSE))*D424*E424</f>
        <v>3797.0238095238096</v>
      </c>
      <c r="L424" s="244">
        <f>VLOOKUP(L$4,'Tüpoloogia tabel'!$C$1:$T$51,MATCH($A424,'Tüpoloogia tabel'!$C$1:$T$1,0),FALSE)</f>
        <v>100</v>
      </c>
      <c r="M424" s="228">
        <f>VLOOKUP(M$4,'Tüpoloogia tabel'!$C$1:$T$51,MATCH($A424,'Tüpoloogia tabel'!$C$1:$T$1,0),FALSE)</f>
        <v>50</v>
      </c>
      <c r="N424" s="228">
        <f>VLOOKUP(N$4,'Tüpoloogia tabel'!$C$1:$T$51,MATCH($A424,'Tüpoloogia tabel'!$C$1:$T$1,0),FALSE)</f>
        <v>100</v>
      </c>
      <c r="O424" s="245">
        <f>VLOOKUP(O$4,'Tüpoloogia tabel'!$C$1:$T$51,MATCH($A424,'Tüpoloogia tabel'!$C$1:$T$1,0),FALSE)</f>
        <v>0.19998653178308495</v>
      </c>
      <c r="P424" s="228">
        <f>VLOOKUP(P$4,'Tüpoloogia tabel'!$C$1:$T$51,MATCH($A424,'Tüpoloogia tabel'!$C$1:$T$1,0),FALSE)</f>
        <v>100</v>
      </c>
      <c r="Q424" s="335">
        <f t="shared" si="549"/>
        <v>3858.8571428571431</v>
      </c>
      <c r="R424" s="336">
        <f t="shared" si="567"/>
        <v>3047.5376862107587</v>
      </c>
      <c r="S424" s="14">
        <f t="shared" si="550"/>
        <v>2694.3809523809523</v>
      </c>
      <c r="T424" s="336">
        <f t="shared" si="551"/>
        <v>2694.3809523809523</v>
      </c>
      <c r="U424" s="4">
        <f t="shared" si="552"/>
        <v>39.6</v>
      </c>
      <c r="V424" s="337">
        <f t="shared" si="553"/>
        <v>771.7194566463844</v>
      </c>
      <c r="W424" s="338">
        <f t="shared" si="535"/>
        <v>3.1616958209050803</v>
      </c>
      <c r="X424" s="228">
        <f>VLOOKUP(X$4,'Tüpoloogia tabel'!$C$1:$T$51,MATCH($A424,'Tüpoloogia tabel'!$C$1:$T$1,0),FALSE)</f>
        <v>282.5</v>
      </c>
      <c r="Y424" s="228">
        <f>VLOOKUP(Y$4,'Tüpoloogia tabel'!$C$1:$T$51,MATCH($A424,'Tüpoloogia tabel'!$C$1:$T$1,0),FALSE)</f>
        <v>182.5</v>
      </c>
      <c r="Z424" s="229">
        <f>VLOOKUP(Z$4,'Tüpoloogia tabel'!$C$1:$T$51,MATCH($A424,'Tüpoloogia tabel'!$C$1:$T$1,0),FALSE)</f>
        <v>65.5</v>
      </c>
      <c r="AA424" s="235"/>
      <c r="AB424" s="235"/>
      <c r="AC424" s="15">
        <f>VLOOKUP(AC$4,'Tüpoloogia tabel'!$C$1:$T$51,MATCH($A424,'Tüpoloogia tabel'!$C$1:$T$1,0),FALSE)</f>
        <v>4.5125000000000002</v>
      </c>
      <c r="AD424" s="15">
        <f>VLOOKUP(AD$4,'Tüpoloogia tabel'!$C$1:$T$51,MATCH($A424,'Tüpoloogia tabel'!$C$1:$T$1,0),FALSE)</f>
        <v>3.2</v>
      </c>
      <c r="AE424" s="15">
        <f>VLOOKUP(AE$4,'Tüpoloogia tabel'!$C$1:$T$51,MATCH($A424,'Tüpoloogia tabel'!$C$1:$T$1,0),FALSE)</f>
        <v>2.2999999999999998</v>
      </c>
      <c r="AF424" s="15">
        <f>VLOOKUP(AF$4,'Tüpoloogia tabel'!$C$1:$T$51,MATCH($A424,'Tüpoloogia tabel'!$C$1:$T$1,0),FALSE)</f>
        <v>10.199999999999999</v>
      </c>
      <c r="AG424" s="15">
        <f>VLOOKUP(AG$4,'Tüpoloogia tabel'!$C$1:$T$51,MATCH($A424,'Tüpoloogia tabel'!$C$1:$T$1,0),FALSE)</f>
        <v>14.914285714285715</v>
      </c>
      <c r="AH424" s="15">
        <f>(VLOOKUP(AH$4,'Tüpoloogia tabel'!$C$1:$T$51,MATCH($A424,'Tüpoloogia tabel'!$C$1:$T$1,0),FALSE))*E424</f>
        <v>6.4</v>
      </c>
      <c r="AI424" s="15">
        <f>(VLOOKUP(AI$4,'Tüpoloogia tabel'!$C$1:$T$51,MATCH($A424,'Tüpoloogia tabel'!$C$1:$T$1,0),FALSE))*D424*E424</f>
        <v>17244.038095238095</v>
      </c>
      <c r="AJ424" s="15">
        <f t="shared" si="554"/>
        <v>318.68571428571425</v>
      </c>
      <c r="AK424" s="15">
        <f>VLOOKUP(AK$4,'Tüpoloogia tabel'!$C$1:$T$51,MATCH($A424,'Tüpoloogia tabel'!$C$1:$T$1,0),FALSE)</f>
        <v>1.49</v>
      </c>
      <c r="AL424" s="15">
        <f>VLOOKUP(AL$4,'Tüpoloogia tabel'!$C$1:$T$51,MATCH($A424,'Tüpoloogia tabel'!$C$1:$T$1,0),FALSE)</f>
        <v>1.1000000000000001</v>
      </c>
      <c r="AM424" s="15">
        <f>VLOOKUP(AM$4,'Tüpoloogia tabel'!$C$1:$T$51,MATCH($A424,'Tüpoloogia tabel'!$C$1:$T$1,0),FALSE)</f>
        <v>0.7</v>
      </c>
      <c r="AN424" s="15">
        <f>VLOOKUP(AN$4,'Tüpoloogia tabel'!$C$1:$T$51,MATCH($A424,'Tüpoloogia tabel'!$C$1:$T$1,0),FALSE)</f>
        <v>0.7</v>
      </c>
      <c r="AO424" s="15">
        <f>VLOOKUP(AO$4,'Tüpoloogia tabel'!$C$1:$T$51,MATCH($A424,'Tüpoloogia tabel'!$C$1:$T$1,0),FALSE)</f>
        <v>2.06</v>
      </c>
      <c r="AP424" s="15">
        <f>VLOOKUP(AP$4,'Tüpoloogia tabel'!$C$1:$T$51,MATCH($A424,'Tüpoloogia tabel'!$C$1:$T$1,0),FALSE)</f>
        <v>2</v>
      </c>
      <c r="AQ424" s="15">
        <f>VLOOKUP(AQ$4,'Tüpoloogia tabel'!$C$1:$T$51,MATCH($A424,'Tüpoloogia tabel'!$C$1:$T$1,0),FALSE)</f>
        <v>2.9</v>
      </c>
      <c r="AR424" s="232">
        <f>VLOOKUP(AR$4,'Tüpoloogia tabel'!$C$1:$T$51,MATCH($A419,'Tüpoloogia tabel'!$C$1:$T$1,0),FALSE)</f>
        <v>0.26</v>
      </c>
      <c r="AS424" s="16">
        <f>VLOOKUP(AS$4,'Tüpoloogia tabel'!$C$1:$T$51,MATCH($A424,'Tüpoloogia tabel'!$C$1:$T$1,0),FALSE)</f>
        <v>0.49000000000000005</v>
      </c>
      <c r="AT424" s="16">
        <f>VLOOKUP(AT$4,'Tüpoloogia tabel'!$C$1:$T$51,MATCH($A424,'Tüpoloogia tabel'!$C$1:$T$1,0),FALSE)</f>
        <v>0.40500000000000008</v>
      </c>
      <c r="AU424" s="16">
        <f>VLOOKUP(AU$4,'Tüpoloogia tabel'!$C$1:$T$51,MATCH($A424,'Tüpoloogia tabel'!$C$1:$T$1,0),FALSE)</f>
        <v>0.15</v>
      </c>
      <c r="AV424" s="273">
        <f>VLOOKUP(AV$4,'Tüpoloogia tabel'!$C$1:$T$51,MATCH($A424,'Tüpoloogia tabel'!$C$1:$T$1,0),FALSE)</f>
        <v>0.02</v>
      </c>
      <c r="AW424" s="16">
        <f>VLOOKUP(AW$4,'Tüpoloogia tabel'!$C$1:$T$51,MATCH($A424,'Tüpoloogia tabel'!$C$1:$T$1,0),FALSE)</f>
        <v>0.01</v>
      </c>
      <c r="AX424" s="16">
        <f>VLOOKUP(AX$4,'Tüpoloogia tabel'!$C$1:$T$51,MATCH($A424,'Tüpoloogia tabel'!$C$1:$T$1,0),FALSE)</f>
        <v>0</v>
      </c>
      <c r="AY424" s="16">
        <f>VLOOKUP(AY$4,'Tüpoloogia tabel'!$C$1:$T$51,MATCH($A424,'Tüpoloogia tabel'!$C$1:$T$1,0),FALSE)</f>
        <v>0.42</v>
      </c>
      <c r="AZ424" s="16">
        <f>VLOOKUP(AZ$4,'Tüpoloogia tabel'!$C$1:$T$51,MATCH($A424,'Tüpoloogia tabel'!$C$1:$T$1,0),FALSE)</f>
        <v>3.7</v>
      </c>
      <c r="BA424" s="232">
        <f>VLOOKUP(BA$4,'Tüpoloogia tabel'!$C$1:$T$51,MATCH($A424,'Tüpoloogia tabel'!$C$1:$T$1,0),FALSE)</f>
        <v>0.51</v>
      </c>
      <c r="BB424" s="232">
        <f>VLOOKUP(BB$4,'Tüpoloogia tabel'!$C$1:$T$51,MATCH($A424,'Tüpoloogia tabel'!$C$1:$T$1,0),FALSE)</f>
        <v>0.2</v>
      </c>
      <c r="BC424" s="232">
        <f>VLOOKUP(BC$4,'Tüpoloogia tabel'!$C$1:$T$51,MATCH($A424,'Tüpoloogia tabel'!$C$1:$T$1,0),FALSE)</f>
        <v>0.35</v>
      </c>
      <c r="BD424" s="232">
        <f>VLOOKUP(BD$4,'Tüpoloogia tabel'!$C$1:$T$51,MATCH($A424,'Tüpoloogia tabel'!$C$1:$T$1,0),FALSE)</f>
        <v>0.7</v>
      </c>
      <c r="BE424" s="232">
        <f>VLOOKUP(BE$4,'Tüpoloogia tabel'!$C$1:$T$51,MATCH($A424,'Tüpoloogia tabel'!$C$1:$T$1,0),FALSE)</f>
        <v>0.2</v>
      </c>
      <c r="BF424" s="16">
        <f>VLOOKUP(BF$4,'Tüpoloogia tabel'!$C$1:$T$51,MATCH($A424,'Tüpoloogia tabel'!$C$1:$T$1,0),FALSE)</f>
        <v>1.8</v>
      </c>
      <c r="BG424" s="16">
        <f>VLOOKUP(BG$4,'Tüpoloogia tabel'!$C$1:$T$51,MATCH($A424,'Tüpoloogia tabel'!$C$1:$T$1,0),FALSE)</f>
        <v>2.2000000000000002</v>
      </c>
      <c r="BH424" s="16">
        <f>VLOOKUP(BH$4,'Tüpoloogia tabel'!$C$1:$T$51,MATCH($A424,'Tüpoloogia tabel'!$C$1:$T$1,0),FALSE)</f>
        <v>1.46</v>
      </c>
      <c r="BI424" s="16">
        <f>VLOOKUP(BI$4,'Tüpoloogia tabel'!$C$1:$T$51,MATCH($A424,'Tüpoloogia tabel'!$C$1:$T$1,0),FALSE)</f>
        <v>1.5793333333333333</v>
      </c>
      <c r="BJ424" s="16">
        <f>VLOOKUP(BJ$4,'Tüpoloogia tabel'!$C$1:$T$51,MATCH($A424,'Tüpoloogia tabel'!$C$1:$T$1,0),FALSE)</f>
        <v>0.8</v>
      </c>
      <c r="BK424" s="16">
        <f>VLOOKUP(BK$4,'Tüpoloogia tabel'!$C$1:$T$51,MATCH($A424,'Tüpoloogia tabel'!$C$1:$T$1,0),FALSE)</f>
        <v>2.0649999999999999</v>
      </c>
      <c r="BL424" s="216">
        <f t="shared" si="536"/>
        <v>10558.041300611147</v>
      </c>
      <c r="BM424" s="1">
        <v>4</v>
      </c>
      <c r="BN424" s="1">
        <v>0</v>
      </c>
      <c r="BO424" s="1">
        <f t="shared" si="555"/>
        <v>25.6</v>
      </c>
      <c r="BP424" s="217">
        <f t="shared" si="556"/>
        <v>318.68571428571425</v>
      </c>
      <c r="BQ424" s="217">
        <f t="shared" ref="BQ424:BS424" si="590">BP424</f>
        <v>318.68571428571425</v>
      </c>
      <c r="BR424" s="217">
        <f t="shared" si="590"/>
        <v>318.68571428571425</v>
      </c>
      <c r="BS424" s="217">
        <f t="shared" si="590"/>
        <v>318.68571428571425</v>
      </c>
      <c r="BT424" s="217">
        <f t="shared" si="558"/>
        <v>318.68571428571425</v>
      </c>
      <c r="BU424" s="217">
        <f t="shared" si="559"/>
        <v>1067.4285714285713</v>
      </c>
      <c r="BV424" s="217">
        <f t="shared" si="560"/>
        <v>1017.2111817745384</v>
      </c>
      <c r="BW424" s="217">
        <f t="shared" si="538"/>
        <v>770.0981249167346</v>
      </c>
      <c r="BX424" s="216">
        <f t="shared" si="561"/>
        <v>0.56127270723104061</v>
      </c>
      <c r="BY424" s="216">
        <f t="shared" si="585"/>
        <v>676.89488492063492</v>
      </c>
      <c r="BZ424" s="216">
        <f t="shared" si="569"/>
        <v>12005.034310448516</v>
      </c>
      <c r="CA424" s="216">
        <f t="shared" si="570"/>
        <v>11234.936185531782</v>
      </c>
      <c r="CB424" s="218">
        <f t="shared" si="562"/>
        <v>2.9588795722986978</v>
      </c>
    </row>
    <row r="425" spans="1:80" x14ac:dyDescent="0.25">
      <c r="A425" s="248" t="s">
        <v>484</v>
      </c>
      <c r="B425" s="231" t="s">
        <v>953</v>
      </c>
      <c r="C425" s="231" t="s">
        <v>464</v>
      </c>
      <c r="D425" s="249">
        <v>10</v>
      </c>
      <c r="E425" s="249">
        <v>3</v>
      </c>
      <c r="F425" s="250"/>
      <c r="G425" s="15">
        <f>(VLOOKUP(G$4,'Tüpoloogia tabel'!$C$1:$T$51,MATCH($A425,'Tüpoloogia tabel'!$C$1:$T$1,0),FALSE))*D425</f>
        <v>2694.3809523809523</v>
      </c>
      <c r="H425" s="15">
        <f>(VLOOKUP(H$4,'Tüpoloogia tabel'!$C$1:$T$51,MATCH($A425,'Tüpoloogia tabel'!$C$1:$T$1,0),FALSE))*D425*E425</f>
        <v>116.25</v>
      </c>
      <c r="I425" s="15">
        <f>(VLOOKUP(I$4,'Tüpoloogia tabel'!$C$1:$T$51,MATCH($A425,'Tüpoloogia tabel'!$C$1:$T$1,0),FALSE))*D425*E425</f>
        <v>235.17857142857142</v>
      </c>
      <c r="J425" s="15">
        <f>(VLOOKUP(J$4,'Tüpoloogia tabel'!$C$1:$T$51,MATCH($A425,'Tüpoloogia tabel'!$C$1:$T$1,0),FALSE))*D425*E425</f>
        <v>6844.5535714285725</v>
      </c>
      <c r="K425" s="15">
        <f>(VLOOKUP(K$4,'Tüpoloogia tabel'!$C$1:$T$51,MATCH($A425,'Tüpoloogia tabel'!$C$1:$T$1,0),FALSE))*D425*E425</f>
        <v>5695.5357142857147</v>
      </c>
      <c r="L425" s="244">
        <f>VLOOKUP(L$4,'Tüpoloogia tabel'!$C$1:$T$51,MATCH($A425,'Tüpoloogia tabel'!$C$1:$T$1,0),FALSE)</f>
        <v>100</v>
      </c>
      <c r="M425" s="228">
        <f>VLOOKUP(M$4,'Tüpoloogia tabel'!$C$1:$T$51,MATCH($A425,'Tüpoloogia tabel'!$C$1:$T$1,0),FALSE)</f>
        <v>50</v>
      </c>
      <c r="N425" s="228">
        <f>VLOOKUP(N$4,'Tüpoloogia tabel'!$C$1:$T$51,MATCH($A425,'Tüpoloogia tabel'!$C$1:$T$1,0),FALSE)</f>
        <v>100</v>
      </c>
      <c r="O425" s="245">
        <f>VLOOKUP(O$4,'Tüpoloogia tabel'!$C$1:$T$51,MATCH($A425,'Tüpoloogia tabel'!$C$1:$T$1,0),FALSE)</f>
        <v>0.19998653178308495</v>
      </c>
      <c r="P425" s="228">
        <f>VLOOKUP(P$4,'Tüpoloogia tabel'!$C$1:$T$51,MATCH($A425,'Tüpoloogia tabel'!$C$1:$T$1,0),FALSE)</f>
        <v>100</v>
      </c>
      <c r="Q425" s="335">
        <f t="shared" si="549"/>
        <v>8651.8285714285739</v>
      </c>
      <c r="R425" s="336">
        <f t="shared" si="567"/>
        <v>6881.9793818467706</v>
      </c>
      <c r="S425" s="14">
        <f t="shared" si="550"/>
        <v>2694.3809523809523</v>
      </c>
      <c r="T425" s="336">
        <f t="shared" si="551"/>
        <v>2694.3809523809523</v>
      </c>
      <c r="U425" s="4">
        <f t="shared" si="552"/>
        <v>39.6</v>
      </c>
      <c r="V425" s="337">
        <f t="shared" si="553"/>
        <v>1730.249189581803</v>
      </c>
      <c r="W425" s="338">
        <f t="shared" si="535"/>
        <v>3.5706053041782129</v>
      </c>
      <c r="X425" s="228">
        <f>VLOOKUP(X$4,'Tüpoloogia tabel'!$C$1:$T$51,MATCH($A425,'Tüpoloogia tabel'!$C$1:$T$1,0),FALSE)</f>
        <v>282.5</v>
      </c>
      <c r="Y425" s="228">
        <f>VLOOKUP(Y$4,'Tüpoloogia tabel'!$C$1:$T$51,MATCH($A425,'Tüpoloogia tabel'!$C$1:$T$1,0),FALSE)</f>
        <v>182.5</v>
      </c>
      <c r="Z425" s="229">
        <f>VLOOKUP(Z$4,'Tüpoloogia tabel'!$C$1:$T$51,MATCH($A425,'Tüpoloogia tabel'!$C$1:$T$1,0),FALSE)</f>
        <v>65.5</v>
      </c>
      <c r="AA425" s="235"/>
      <c r="AB425" s="235"/>
      <c r="AC425" s="15">
        <f>VLOOKUP(AC$4,'Tüpoloogia tabel'!$C$1:$T$51,MATCH($A425,'Tüpoloogia tabel'!$C$1:$T$1,0),FALSE)</f>
        <v>4.5125000000000002</v>
      </c>
      <c r="AD425" s="15">
        <f>VLOOKUP(AD$4,'Tüpoloogia tabel'!$C$1:$T$51,MATCH($A425,'Tüpoloogia tabel'!$C$1:$T$1,0),FALSE)</f>
        <v>3.2</v>
      </c>
      <c r="AE425" s="15">
        <f>VLOOKUP(AE$4,'Tüpoloogia tabel'!$C$1:$T$51,MATCH($A425,'Tüpoloogia tabel'!$C$1:$T$1,0),FALSE)</f>
        <v>2.2999999999999998</v>
      </c>
      <c r="AF425" s="15">
        <f>VLOOKUP(AF$4,'Tüpoloogia tabel'!$C$1:$T$51,MATCH($A425,'Tüpoloogia tabel'!$C$1:$T$1,0),FALSE)</f>
        <v>10.199999999999999</v>
      </c>
      <c r="AG425" s="15">
        <f>VLOOKUP(AG$4,'Tüpoloogia tabel'!$C$1:$T$51,MATCH($A425,'Tüpoloogia tabel'!$C$1:$T$1,0),FALSE)</f>
        <v>14.914285714285715</v>
      </c>
      <c r="AH425" s="15">
        <f>(VLOOKUP(AH$4,'Tüpoloogia tabel'!$C$1:$T$51,MATCH($A425,'Tüpoloogia tabel'!$C$1:$T$1,0),FALSE))*E425</f>
        <v>9.6000000000000014</v>
      </c>
      <c r="AI425" s="15">
        <f>(VLOOKUP(AI$4,'Tüpoloogia tabel'!$C$1:$T$51,MATCH($A425,'Tüpoloogia tabel'!$C$1:$T$1,0),FALSE))*D425*E425</f>
        <v>25866.057142857142</v>
      </c>
      <c r="AJ425" s="15">
        <f t="shared" si="554"/>
        <v>318.68571428571425</v>
      </c>
      <c r="AK425" s="15">
        <f>VLOOKUP(AK$4,'Tüpoloogia tabel'!$C$1:$T$51,MATCH($A425,'Tüpoloogia tabel'!$C$1:$T$1,0),FALSE)</f>
        <v>1.49</v>
      </c>
      <c r="AL425" s="15">
        <f>VLOOKUP(AL$4,'Tüpoloogia tabel'!$C$1:$T$51,MATCH($A425,'Tüpoloogia tabel'!$C$1:$T$1,0),FALSE)</f>
        <v>1.1000000000000001</v>
      </c>
      <c r="AM425" s="15">
        <f>VLOOKUP(AM$4,'Tüpoloogia tabel'!$C$1:$T$51,MATCH($A425,'Tüpoloogia tabel'!$C$1:$T$1,0),FALSE)</f>
        <v>0.7</v>
      </c>
      <c r="AN425" s="15">
        <f>VLOOKUP(AN$4,'Tüpoloogia tabel'!$C$1:$T$51,MATCH($A425,'Tüpoloogia tabel'!$C$1:$T$1,0),FALSE)</f>
        <v>0.7</v>
      </c>
      <c r="AO425" s="15">
        <f>VLOOKUP(AO$4,'Tüpoloogia tabel'!$C$1:$T$51,MATCH($A425,'Tüpoloogia tabel'!$C$1:$T$1,0),FALSE)</f>
        <v>2.06</v>
      </c>
      <c r="AP425" s="15">
        <f>VLOOKUP(AP$4,'Tüpoloogia tabel'!$C$1:$T$51,MATCH($A425,'Tüpoloogia tabel'!$C$1:$T$1,0),FALSE)</f>
        <v>2</v>
      </c>
      <c r="AQ425" s="15">
        <f>VLOOKUP(AQ$4,'Tüpoloogia tabel'!$C$1:$T$51,MATCH($A425,'Tüpoloogia tabel'!$C$1:$T$1,0),FALSE)</f>
        <v>2.9</v>
      </c>
      <c r="AR425" s="232">
        <f>VLOOKUP(AR$4,'Tüpoloogia tabel'!$C$1:$T$51,MATCH($A420,'Tüpoloogia tabel'!$C$1:$T$1,0),FALSE)</f>
        <v>0.26</v>
      </c>
      <c r="AS425" s="16">
        <f>VLOOKUP(AS$4,'Tüpoloogia tabel'!$C$1:$T$51,MATCH($A425,'Tüpoloogia tabel'!$C$1:$T$1,0),FALSE)</f>
        <v>0.49000000000000005</v>
      </c>
      <c r="AT425" s="16">
        <f>VLOOKUP(AT$4,'Tüpoloogia tabel'!$C$1:$T$51,MATCH($A425,'Tüpoloogia tabel'!$C$1:$T$1,0),FALSE)</f>
        <v>0.40500000000000008</v>
      </c>
      <c r="AU425" s="16">
        <f>VLOOKUP(AU$4,'Tüpoloogia tabel'!$C$1:$T$51,MATCH($A425,'Tüpoloogia tabel'!$C$1:$T$1,0),FALSE)</f>
        <v>0.15</v>
      </c>
      <c r="AV425" s="273">
        <f>VLOOKUP(AV$4,'Tüpoloogia tabel'!$C$1:$T$51,MATCH($A425,'Tüpoloogia tabel'!$C$1:$T$1,0),FALSE)</f>
        <v>0.02</v>
      </c>
      <c r="AW425" s="16">
        <f>VLOOKUP(AW$4,'Tüpoloogia tabel'!$C$1:$T$51,MATCH($A425,'Tüpoloogia tabel'!$C$1:$T$1,0),FALSE)</f>
        <v>0.01</v>
      </c>
      <c r="AX425" s="16">
        <f>VLOOKUP(AX$4,'Tüpoloogia tabel'!$C$1:$T$51,MATCH($A425,'Tüpoloogia tabel'!$C$1:$T$1,0),FALSE)</f>
        <v>0</v>
      </c>
      <c r="AY425" s="16">
        <f>VLOOKUP(AY$4,'Tüpoloogia tabel'!$C$1:$T$51,MATCH($A425,'Tüpoloogia tabel'!$C$1:$T$1,0),FALSE)</f>
        <v>0.42</v>
      </c>
      <c r="AZ425" s="16">
        <f>VLOOKUP(AZ$4,'Tüpoloogia tabel'!$C$1:$T$51,MATCH($A425,'Tüpoloogia tabel'!$C$1:$T$1,0),FALSE)</f>
        <v>3.7</v>
      </c>
      <c r="BA425" s="232">
        <f>VLOOKUP(BA$4,'Tüpoloogia tabel'!$C$1:$T$51,MATCH($A425,'Tüpoloogia tabel'!$C$1:$T$1,0),FALSE)</f>
        <v>0.51</v>
      </c>
      <c r="BB425" s="232">
        <f>VLOOKUP(BB$4,'Tüpoloogia tabel'!$C$1:$T$51,MATCH($A425,'Tüpoloogia tabel'!$C$1:$T$1,0),FALSE)</f>
        <v>0.2</v>
      </c>
      <c r="BC425" s="232">
        <f>VLOOKUP(BC$4,'Tüpoloogia tabel'!$C$1:$T$51,MATCH($A425,'Tüpoloogia tabel'!$C$1:$T$1,0),FALSE)</f>
        <v>0.35</v>
      </c>
      <c r="BD425" s="232">
        <f>VLOOKUP(BD$4,'Tüpoloogia tabel'!$C$1:$T$51,MATCH($A425,'Tüpoloogia tabel'!$C$1:$T$1,0),FALSE)</f>
        <v>0.7</v>
      </c>
      <c r="BE425" s="232">
        <f>VLOOKUP(BE$4,'Tüpoloogia tabel'!$C$1:$T$51,MATCH($A425,'Tüpoloogia tabel'!$C$1:$T$1,0),FALSE)</f>
        <v>0.2</v>
      </c>
      <c r="BF425" s="16">
        <f>VLOOKUP(BF$4,'Tüpoloogia tabel'!$C$1:$T$51,MATCH($A425,'Tüpoloogia tabel'!$C$1:$T$1,0),FALSE)</f>
        <v>1.8</v>
      </c>
      <c r="BG425" s="16">
        <f>VLOOKUP(BG$4,'Tüpoloogia tabel'!$C$1:$T$51,MATCH($A425,'Tüpoloogia tabel'!$C$1:$T$1,0),FALSE)</f>
        <v>2.2000000000000002</v>
      </c>
      <c r="BH425" s="16">
        <f>VLOOKUP(BH$4,'Tüpoloogia tabel'!$C$1:$T$51,MATCH($A425,'Tüpoloogia tabel'!$C$1:$T$1,0),FALSE)</f>
        <v>1.46</v>
      </c>
      <c r="BI425" s="16">
        <f>VLOOKUP(BI$4,'Tüpoloogia tabel'!$C$1:$T$51,MATCH($A425,'Tüpoloogia tabel'!$C$1:$T$1,0),FALSE)</f>
        <v>1.5793333333333333</v>
      </c>
      <c r="BJ425" s="16">
        <f>VLOOKUP(BJ$4,'Tüpoloogia tabel'!$C$1:$T$51,MATCH($A425,'Tüpoloogia tabel'!$C$1:$T$1,0),FALSE)</f>
        <v>0.8</v>
      </c>
      <c r="BK425" s="16">
        <f>VLOOKUP(BK$4,'Tüpoloogia tabel'!$C$1:$T$51,MATCH($A425,'Tüpoloogia tabel'!$C$1:$T$1,0),FALSE)</f>
        <v>2.0649999999999999</v>
      </c>
      <c r="BL425" s="216">
        <f t="shared" si="536"/>
        <v>17622.886350547746</v>
      </c>
      <c r="BM425" s="1">
        <v>4</v>
      </c>
      <c r="BN425" s="1">
        <v>0</v>
      </c>
      <c r="BO425" s="1">
        <f t="shared" si="555"/>
        <v>38.400000000000006</v>
      </c>
      <c r="BP425" s="217">
        <f t="shared" si="556"/>
        <v>318.68571428571425</v>
      </c>
      <c r="BQ425" s="217">
        <f t="shared" ref="BQ425:BS425" si="591">BP425</f>
        <v>318.68571428571425</v>
      </c>
      <c r="BR425" s="217">
        <f t="shared" si="591"/>
        <v>318.68571428571425</v>
      </c>
      <c r="BS425" s="217">
        <f t="shared" si="591"/>
        <v>318.68571428571425</v>
      </c>
      <c r="BT425" s="217">
        <f t="shared" si="558"/>
        <v>637.37142857142851</v>
      </c>
      <c r="BU425" s="217">
        <f t="shared" si="559"/>
        <v>2353.7142857142858</v>
      </c>
      <c r="BV425" s="217">
        <f t="shared" si="560"/>
        <v>2280.6588686352375</v>
      </c>
      <c r="BW425" s="217">
        <f t="shared" si="538"/>
        <v>1307.2610105410854</v>
      </c>
      <c r="BX425" s="216">
        <f t="shared" si="561"/>
        <v>1.1661382010582011</v>
      </c>
      <c r="BY425" s="216">
        <f t="shared" si="585"/>
        <v>1406.3626704761905</v>
      </c>
      <c r="BZ425" s="216">
        <f t="shared" si="569"/>
        <v>20336.51003156502</v>
      </c>
      <c r="CA425" s="216">
        <f t="shared" si="570"/>
        <v>19029.249021023938</v>
      </c>
      <c r="CB425" s="218">
        <f t="shared" si="562"/>
        <v>3.3410815023588039</v>
      </c>
    </row>
    <row r="426" spans="1:80" x14ac:dyDescent="0.25">
      <c r="A426" s="248" t="s">
        <v>484</v>
      </c>
      <c r="B426" s="231" t="s">
        <v>954</v>
      </c>
      <c r="C426" s="231" t="s">
        <v>464</v>
      </c>
      <c r="D426" s="249">
        <v>10</v>
      </c>
      <c r="E426" s="249">
        <v>4</v>
      </c>
      <c r="F426" s="250"/>
      <c r="G426" s="15">
        <f>(VLOOKUP(G$4,'Tüpoloogia tabel'!$C$1:$T$51,MATCH($A426,'Tüpoloogia tabel'!$C$1:$T$1,0),FALSE))*D426</f>
        <v>2694.3809523809523</v>
      </c>
      <c r="H426" s="15">
        <f>(VLOOKUP(H$4,'Tüpoloogia tabel'!$C$1:$T$51,MATCH($A426,'Tüpoloogia tabel'!$C$1:$T$1,0),FALSE))*D426*E426</f>
        <v>155</v>
      </c>
      <c r="I426" s="15">
        <f>(VLOOKUP(I$4,'Tüpoloogia tabel'!$C$1:$T$51,MATCH($A426,'Tüpoloogia tabel'!$C$1:$T$1,0),FALSE))*D426*E426</f>
        <v>313.57142857142856</v>
      </c>
      <c r="J426" s="15">
        <f>(VLOOKUP(J$4,'Tüpoloogia tabel'!$C$1:$T$51,MATCH($A426,'Tüpoloogia tabel'!$C$1:$T$1,0),FALSE))*D426*E426</f>
        <v>9126.0714285714294</v>
      </c>
      <c r="K426" s="15">
        <f>(VLOOKUP(K$4,'Tüpoloogia tabel'!$C$1:$T$51,MATCH($A426,'Tüpoloogia tabel'!$C$1:$T$1,0),FALSE))*D426*E426</f>
        <v>7594.0476190476193</v>
      </c>
      <c r="L426" s="244">
        <f>VLOOKUP(L$4,'Tüpoloogia tabel'!$C$1:$T$51,MATCH($A426,'Tüpoloogia tabel'!$C$1:$T$1,0),FALSE)</f>
        <v>100</v>
      </c>
      <c r="M426" s="228">
        <f>VLOOKUP(M$4,'Tüpoloogia tabel'!$C$1:$T$51,MATCH($A426,'Tüpoloogia tabel'!$C$1:$T$1,0),FALSE)</f>
        <v>50</v>
      </c>
      <c r="N426" s="228">
        <f>VLOOKUP(N$4,'Tüpoloogia tabel'!$C$1:$T$51,MATCH($A426,'Tüpoloogia tabel'!$C$1:$T$1,0),FALSE)</f>
        <v>100</v>
      </c>
      <c r="O426" s="245">
        <f>VLOOKUP(O$4,'Tüpoloogia tabel'!$C$1:$T$51,MATCH($A426,'Tüpoloogia tabel'!$C$1:$T$1,0),FALSE)</f>
        <v>0.19998653178308495</v>
      </c>
      <c r="P426" s="228">
        <f>VLOOKUP(P$4,'Tüpoloogia tabel'!$C$1:$T$51,MATCH($A426,'Tüpoloogia tabel'!$C$1:$T$1,0),FALSE)</f>
        <v>100</v>
      </c>
      <c r="Q426" s="335">
        <f t="shared" si="549"/>
        <v>15353.828571428572</v>
      </c>
      <c r="R426" s="336">
        <f t="shared" si="567"/>
        <v>12243.669645836533</v>
      </c>
      <c r="S426" s="14">
        <f t="shared" si="550"/>
        <v>2694.3809523809523</v>
      </c>
      <c r="T426" s="336">
        <f t="shared" si="551"/>
        <v>2694.3809523809523</v>
      </c>
      <c r="U426" s="4">
        <f t="shared" si="552"/>
        <v>39.6</v>
      </c>
      <c r="V426" s="337">
        <f t="shared" si="553"/>
        <v>3070.5589255920381</v>
      </c>
      <c r="W426" s="338">
        <f t="shared" si="535"/>
        <v>4.1867655327092228</v>
      </c>
      <c r="X426" s="228">
        <f>VLOOKUP(X$4,'Tüpoloogia tabel'!$C$1:$T$51,MATCH($A426,'Tüpoloogia tabel'!$C$1:$T$1,0),FALSE)</f>
        <v>282.5</v>
      </c>
      <c r="Y426" s="228">
        <f>VLOOKUP(Y$4,'Tüpoloogia tabel'!$C$1:$T$51,MATCH($A426,'Tüpoloogia tabel'!$C$1:$T$1,0),FALSE)</f>
        <v>182.5</v>
      </c>
      <c r="Z426" s="229">
        <f>VLOOKUP(Z$4,'Tüpoloogia tabel'!$C$1:$T$51,MATCH($A426,'Tüpoloogia tabel'!$C$1:$T$1,0),FALSE)</f>
        <v>65.5</v>
      </c>
      <c r="AA426" s="235"/>
      <c r="AB426" s="235"/>
      <c r="AC426" s="15">
        <f>VLOOKUP(AC$4,'Tüpoloogia tabel'!$C$1:$T$51,MATCH($A426,'Tüpoloogia tabel'!$C$1:$T$1,0),FALSE)</f>
        <v>4.5125000000000002</v>
      </c>
      <c r="AD426" s="15">
        <f>VLOOKUP(AD$4,'Tüpoloogia tabel'!$C$1:$T$51,MATCH($A426,'Tüpoloogia tabel'!$C$1:$T$1,0),FALSE)</f>
        <v>3.2</v>
      </c>
      <c r="AE426" s="15">
        <f>VLOOKUP(AE$4,'Tüpoloogia tabel'!$C$1:$T$51,MATCH($A426,'Tüpoloogia tabel'!$C$1:$T$1,0),FALSE)</f>
        <v>2.2999999999999998</v>
      </c>
      <c r="AF426" s="15">
        <f>VLOOKUP(AF$4,'Tüpoloogia tabel'!$C$1:$T$51,MATCH($A426,'Tüpoloogia tabel'!$C$1:$T$1,0),FALSE)</f>
        <v>10.199999999999999</v>
      </c>
      <c r="AG426" s="15">
        <f>VLOOKUP(AG$4,'Tüpoloogia tabel'!$C$1:$T$51,MATCH($A426,'Tüpoloogia tabel'!$C$1:$T$1,0),FALSE)</f>
        <v>14.914285714285715</v>
      </c>
      <c r="AH426" s="15">
        <f>(VLOOKUP(AH$4,'Tüpoloogia tabel'!$C$1:$T$51,MATCH($A426,'Tüpoloogia tabel'!$C$1:$T$1,0),FALSE))*E426</f>
        <v>12.8</v>
      </c>
      <c r="AI426" s="15">
        <f>(VLOOKUP(AI$4,'Tüpoloogia tabel'!$C$1:$T$51,MATCH($A426,'Tüpoloogia tabel'!$C$1:$T$1,0),FALSE))*D426*E426</f>
        <v>34488.076190476189</v>
      </c>
      <c r="AJ426" s="15">
        <f t="shared" si="554"/>
        <v>318.68571428571425</v>
      </c>
      <c r="AK426" s="15">
        <f>VLOOKUP(AK$4,'Tüpoloogia tabel'!$C$1:$T$51,MATCH($A426,'Tüpoloogia tabel'!$C$1:$T$1,0),FALSE)</f>
        <v>1.49</v>
      </c>
      <c r="AL426" s="15">
        <f>VLOOKUP(AL$4,'Tüpoloogia tabel'!$C$1:$T$51,MATCH($A426,'Tüpoloogia tabel'!$C$1:$T$1,0),FALSE)</f>
        <v>1.1000000000000001</v>
      </c>
      <c r="AM426" s="15">
        <f>VLOOKUP(AM$4,'Tüpoloogia tabel'!$C$1:$T$51,MATCH($A426,'Tüpoloogia tabel'!$C$1:$T$1,0),FALSE)</f>
        <v>0.7</v>
      </c>
      <c r="AN426" s="15">
        <f>VLOOKUP(AN$4,'Tüpoloogia tabel'!$C$1:$T$51,MATCH($A426,'Tüpoloogia tabel'!$C$1:$T$1,0),FALSE)</f>
        <v>0.7</v>
      </c>
      <c r="AO426" s="15">
        <f>VLOOKUP(AO$4,'Tüpoloogia tabel'!$C$1:$T$51,MATCH($A426,'Tüpoloogia tabel'!$C$1:$T$1,0),FALSE)</f>
        <v>2.06</v>
      </c>
      <c r="AP426" s="15">
        <f>VLOOKUP(AP$4,'Tüpoloogia tabel'!$C$1:$T$51,MATCH($A426,'Tüpoloogia tabel'!$C$1:$T$1,0),FALSE)</f>
        <v>2</v>
      </c>
      <c r="AQ426" s="15">
        <f>VLOOKUP(AQ$4,'Tüpoloogia tabel'!$C$1:$T$51,MATCH($A426,'Tüpoloogia tabel'!$C$1:$T$1,0),FALSE)</f>
        <v>2.9</v>
      </c>
      <c r="AR426" s="232">
        <f>VLOOKUP(AR$4,'Tüpoloogia tabel'!$C$1:$T$51,MATCH($A421,'Tüpoloogia tabel'!$C$1:$T$1,0),FALSE)</f>
        <v>0.26</v>
      </c>
      <c r="AS426" s="16">
        <f>VLOOKUP(AS$4,'Tüpoloogia tabel'!$C$1:$T$51,MATCH($A426,'Tüpoloogia tabel'!$C$1:$T$1,0),FALSE)</f>
        <v>0.49000000000000005</v>
      </c>
      <c r="AT426" s="16">
        <f>VLOOKUP(AT$4,'Tüpoloogia tabel'!$C$1:$T$51,MATCH($A426,'Tüpoloogia tabel'!$C$1:$T$1,0),FALSE)</f>
        <v>0.40500000000000008</v>
      </c>
      <c r="AU426" s="16">
        <f>VLOOKUP(AU$4,'Tüpoloogia tabel'!$C$1:$T$51,MATCH($A426,'Tüpoloogia tabel'!$C$1:$T$1,0),FALSE)</f>
        <v>0.15</v>
      </c>
      <c r="AV426" s="273">
        <f>VLOOKUP(AV$4,'Tüpoloogia tabel'!$C$1:$T$51,MATCH($A426,'Tüpoloogia tabel'!$C$1:$T$1,0),FALSE)</f>
        <v>0.02</v>
      </c>
      <c r="AW426" s="16">
        <f>VLOOKUP(AW$4,'Tüpoloogia tabel'!$C$1:$T$51,MATCH($A426,'Tüpoloogia tabel'!$C$1:$T$1,0),FALSE)</f>
        <v>0.01</v>
      </c>
      <c r="AX426" s="16">
        <f>VLOOKUP(AX$4,'Tüpoloogia tabel'!$C$1:$T$51,MATCH($A426,'Tüpoloogia tabel'!$C$1:$T$1,0),FALSE)</f>
        <v>0</v>
      </c>
      <c r="AY426" s="16">
        <f>VLOOKUP(AY$4,'Tüpoloogia tabel'!$C$1:$T$51,MATCH($A426,'Tüpoloogia tabel'!$C$1:$T$1,0),FALSE)</f>
        <v>0.42</v>
      </c>
      <c r="AZ426" s="16">
        <f>VLOOKUP(AZ$4,'Tüpoloogia tabel'!$C$1:$T$51,MATCH($A426,'Tüpoloogia tabel'!$C$1:$T$1,0),FALSE)</f>
        <v>3.7</v>
      </c>
      <c r="BA426" s="232">
        <f>VLOOKUP(BA$4,'Tüpoloogia tabel'!$C$1:$T$51,MATCH($A426,'Tüpoloogia tabel'!$C$1:$T$1,0),FALSE)</f>
        <v>0.51</v>
      </c>
      <c r="BB426" s="232">
        <f>VLOOKUP(BB$4,'Tüpoloogia tabel'!$C$1:$T$51,MATCH($A426,'Tüpoloogia tabel'!$C$1:$T$1,0),FALSE)</f>
        <v>0.2</v>
      </c>
      <c r="BC426" s="232">
        <f>VLOOKUP(BC$4,'Tüpoloogia tabel'!$C$1:$T$51,MATCH($A426,'Tüpoloogia tabel'!$C$1:$T$1,0),FALSE)</f>
        <v>0.35</v>
      </c>
      <c r="BD426" s="232">
        <f>VLOOKUP(BD$4,'Tüpoloogia tabel'!$C$1:$T$51,MATCH($A426,'Tüpoloogia tabel'!$C$1:$T$1,0),FALSE)</f>
        <v>0.7</v>
      </c>
      <c r="BE426" s="232">
        <f>VLOOKUP(BE$4,'Tüpoloogia tabel'!$C$1:$T$51,MATCH($A426,'Tüpoloogia tabel'!$C$1:$T$1,0),FALSE)</f>
        <v>0.2</v>
      </c>
      <c r="BF426" s="16">
        <f>VLOOKUP(BF$4,'Tüpoloogia tabel'!$C$1:$T$51,MATCH($A426,'Tüpoloogia tabel'!$C$1:$T$1,0),FALSE)</f>
        <v>1.8</v>
      </c>
      <c r="BG426" s="16">
        <f>VLOOKUP(BG$4,'Tüpoloogia tabel'!$C$1:$T$51,MATCH($A426,'Tüpoloogia tabel'!$C$1:$T$1,0),FALSE)</f>
        <v>2.2000000000000002</v>
      </c>
      <c r="BH426" s="16">
        <f>VLOOKUP(BH$4,'Tüpoloogia tabel'!$C$1:$T$51,MATCH($A426,'Tüpoloogia tabel'!$C$1:$T$1,0),FALSE)</f>
        <v>1.46</v>
      </c>
      <c r="BI426" s="16">
        <f>VLOOKUP(BI$4,'Tüpoloogia tabel'!$C$1:$T$51,MATCH($A426,'Tüpoloogia tabel'!$C$1:$T$1,0),FALSE)</f>
        <v>1.5793333333333333</v>
      </c>
      <c r="BJ426" s="16">
        <f>VLOOKUP(BJ$4,'Tüpoloogia tabel'!$C$1:$T$51,MATCH($A426,'Tüpoloogia tabel'!$C$1:$T$1,0),FALSE)</f>
        <v>0.8</v>
      </c>
      <c r="BK426" s="16">
        <f>VLOOKUP(BK$4,'Tüpoloogia tabel'!$C$1:$T$51,MATCH($A426,'Tüpoloogia tabel'!$C$1:$T$1,0),FALSE)</f>
        <v>2.0649999999999999</v>
      </c>
      <c r="BL426" s="216">
        <f t="shared" si="536"/>
        <v>27501.641571666922</v>
      </c>
      <c r="BM426" s="1">
        <v>4</v>
      </c>
      <c r="BN426" s="1">
        <v>0</v>
      </c>
      <c r="BO426" s="1">
        <f t="shared" si="555"/>
        <v>51.2</v>
      </c>
      <c r="BP426" s="217">
        <f t="shared" si="556"/>
        <v>318.68571428571425</v>
      </c>
      <c r="BQ426" s="217">
        <f t="shared" ref="BQ426:BS426" si="592">BP426</f>
        <v>318.68571428571425</v>
      </c>
      <c r="BR426" s="217">
        <f t="shared" si="592"/>
        <v>318.68571428571425</v>
      </c>
      <c r="BS426" s="217">
        <f t="shared" si="592"/>
        <v>318.68571428571425</v>
      </c>
      <c r="BT426" s="217">
        <f t="shared" si="558"/>
        <v>956.05714285714271</v>
      </c>
      <c r="BU426" s="217">
        <f t="shared" si="559"/>
        <v>4141.7142857142853</v>
      </c>
      <c r="BV426" s="217">
        <f t="shared" si="560"/>
        <v>4047.3346194782216</v>
      </c>
      <c r="BW426" s="217">
        <f t="shared" si="538"/>
        <v>2055.7796830379957</v>
      </c>
      <c r="BX426" s="216">
        <f t="shared" si="561"/>
        <v>1.854954867724868</v>
      </c>
      <c r="BY426" s="216">
        <f t="shared" si="585"/>
        <v>2237.0755704761909</v>
      </c>
      <c r="BZ426" s="216">
        <f t="shared" si="569"/>
        <v>31794.496825181108</v>
      </c>
      <c r="CA426" s="216">
        <f t="shared" si="570"/>
        <v>29738.717142143112</v>
      </c>
      <c r="CB426" s="218">
        <f t="shared" si="562"/>
        <v>3.9160561842608894</v>
      </c>
    </row>
    <row r="427" spans="1:80" s="220" customFormat="1" ht="15.75" thickBot="1" x14ac:dyDescent="0.3">
      <c r="A427" s="251" t="s">
        <v>484</v>
      </c>
      <c r="B427" s="241" t="s">
        <v>955</v>
      </c>
      <c r="C427" s="241" t="s">
        <v>464</v>
      </c>
      <c r="D427" s="252">
        <v>10</v>
      </c>
      <c r="E427" s="252">
        <v>5</v>
      </c>
      <c r="F427" s="253"/>
      <c r="G427" s="221">
        <f>(VLOOKUP(G$4,'Tüpoloogia tabel'!$C$1:$T$51,MATCH($A427,'Tüpoloogia tabel'!$C$1:$T$1,0),FALSE))*D427</f>
        <v>2694.3809523809523</v>
      </c>
      <c r="H427" s="221">
        <f>(VLOOKUP(H$4,'Tüpoloogia tabel'!$C$1:$T$51,MATCH($A427,'Tüpoloogia tabel'!$C$1:$T$1,0),FALSE))*D427*E427</f>
        <v>193.75</v>
      </c>
      <c r="I427" s="221">
        <f>(VLOOKUP(I$4,'Tüpoloogia tabel'!$C$1:$T$51,MATCH($A427,'Tüpoloogia tabel'!$C$1:$T$1,0),FALSE))*D427*E427</f>
        <v>391.96428571428567</v>
      </c>
      <c r="J427" s="221">
        <f>(VLOOKUP(J$4,'Tüpoloogia tabel'!$C$1:$T$51,MATCH($A427,'Tüpoloogia tabel'!$C$1:$T$1,0),FALSE))*D427*E427</f>
        <v>11407.589285714286</v>
      </c>
      <c r="K427" s="221">
        <f>(VLOOKUP(K$4,'Tüpoloogia tabel'!$C$1:$T$51,MATCH($A427,'Tüpoloogia tabel'!$C$1:$T$1,0),FALSE))*D427*E427</f>
        <v>9492.5595238095248</v>
      </c>
      <c r="L427" s="246">
        <f>VLOOKUP(L$4,'Tüpoloogia tabel'!$C$1:$T$51,MATCH($A427,'Tüpoloogia tabel'!$C$1:$T$1,0),FALSE)</f>
        <v>100</v>
      </c>
      <c r="M427" s="226">
        <f>VLOOKUP(M$4,'Tüpoloogia tabel'!$C$1:$T$51,MATCH($A427,'Tüpoloogia tabel'!$C$1:$T$1,0),FALSE)</f>
        <v>50</v>
      </c>
      <c r="N427" s="226">
        <f>VLOOKUP(N$4,'Tüpoloogia tabel'!$C$1:$T$51,MATCH($A427,'Tüpoloogia tabel'!$C$1:$T$1,0),FALSE)</f>
        <v>100</v>
      </c>
      <c r="O427" s="242">
        <f>VLOOKUP(O$4,'Tüpoloogia tabel'!$C$1:$T$51,MATCH($A427,'Tüpoloogia tabel'!$C$1:$T$1,0),FALSE)</f>
        <v>0.19998653178308495</v>
      </c>
      <c r="P427" s="226">
        <f>VLOOKUP(P$4,'Tüpoloogia tabel'!$C$1:$T$51,MATCH($A427,'Tüpoloogia tabel'!$C$1:$T$1,0),FALSE)</f>
        <v>100</v>
      </c>
      <c r="Q427" s="339">
        <f t="shared" si="549"/>
        <v>23964.857142857141</v>
      </c>
      <c r="R427" s="341">
        <f t="shared" si="567"/>
        <v>19132.608478180053</v>
      </c>
      <c r="S427" s="340">
        <f t="shared" si="550"/>
        <v>2694.3809523809523</v>
      </c>
      <c r="T427" s="341">
        <f t="shared" si="551"/>
        <v>2694.3809523809523</v>
      </c>
      <c r="U427" s="342">
        <f t="shared" si="552"/>
        <v>39.6</v>
      </c>
      <c r="V427" s="343">
        <f t="shared" si="553"/>
        <v>4792.64866467709</v>
      </c>
      <c r="W427" s="344">
        <f t="shared" si="535"/>
        <v>4.900087647763721</v>
      </c>
      <c r="X427" s="226">
        <f>VLOOKUP(X$4,'Tüpoloogia tabel'!$C$1:$T$51,MATCH($A427,'Tüpoloogia tabel'!$C$1:$T$1,0),FALSE)</f>
        <v>282.5</v>
      </c>
      <c r="Y427" s="226">
        <f>VLOOKUP(Y$4,'Tüpoloogia tabel'!$C$1:$T$51,MATCH($A427,'Tüpoloogia tabel'!$C$1:$T$1,0),FALSE)</f>
        <v>182.5</v>
      </c>
      <c r="Z427" s="230">
        <f>VLOOKUP(Z$4,'Tüpoloogia tabel'!$C$1:$T$51,MATCH($A427,'Tüpoloogia tabel'!$C$1:$T$1,0),FALSE)</f>
        <v>65.5</v>
      </c>
      <c r="AA427" s="236"/>
      <c r="AB427" s="236"/>
      <c r="AC427" s="221">
        <f>VLOOKUP(AC$4,'Tüpoloogia tabel'!$C$1:$T$51,MATCH($A427,'Tüpoloogia tabel'!$C$1:$T$1,0),FALSE)</f>
        <v>4.5125000000000002</v>
      </c>
      <c r="AD427" s="221">
        <f>VLOOKUP(AD$4,'Tüpoloogia tabel'!$C$1:$T$51,MATCH($A427,'Tüpoloogia tabel'!$C$1:$T$1,0),FALSE)</f>
        <v>3.2</v>
      </c>
      <c r="AE427" s="221">
        <f>VLOOKUP(AE$4,'Tüpoloogia tabel'!$C$1:$T$51,MATCH($A427,'Tüpoloogia tabel'!$C$1:$T$1,0),FALSE)</f>
        <v>2.2999999999999998</v>
      </c>
      <c r="AF427" s="221">
        <f>VLOOKUP(AF$4,'Tüpoloogia tabel'!$C$1:$T$51,MATCH($A427,'Tüpoloogia tabel'!$C$1:$T$1,0),FALSE)</f>
        <v>10.199999999999999</v>
      </c>
      <c r="AG427" s="221">
        <f>VLOOKUP(AG$4,'Tüpoloogia tabel'!$C$1:$T$51,MATCH($A427,'Tüpoloogia tabel'!$C$1:$T$1,0),FALSE)</f>
        <v>14.914285714285715</v>
      </c>
      <c r="AH427" s="221">
        <f>(VLOOKUP(AH$4,'Tüpoloogia tabel'!$C$1:$T$51,MATCH($A427,'Tüpoloogia tabel'!$C$1:$T$1,0),FALSE))*E427</f>
        <v>16</v>
      </c>
      <c r="AI427" s="221">
        <f>(VLOOKUP(AI$4,'Tüpoloogia tabel'!$C$1:$T$51,MATCH($A427,'Tüpoloogia tabel'!$C$1:$T$1,0),FALSE))*D427*E427</f>
        <v>43110.095238095237</v>
      </c>
      <c r="AJ427" s="221">
        <f t="shared" si="554"/>
        <v>318.68571428571425</v>
      </c>
      <c r="AK427" s="221">
        <f>VLOOKUP(AK$4,'Tüpoloogia tabel'!$C$1:$T$51,MATCH($A427,'Tüpoloogia tabel'!$C$1:$T$1,0),FALSE)</f>
        <v>1.49</v>
      </c>
      <c r="AL427" s="221">
        <f>VLOOKUP(AL$4,'Tüpoloogia tabel'!$C$1:$T$51,MATCH($A427,'Tüpoloogia tabel'!$C$1:$T$1,0),FALSE)</f>
        <v>1.1000000000000001</v>
      </c>
      <c r="AM427" s="221">
        <f>VLOOKUP(AM$4,'Tüpoloogia tabel'!$C$1:$T$51,MATCH($A427,'Tüpoloogia tabel'!$C$1:$T$1,0),FALSE)</f>
        <v>0.7</v>
      </c>
      <c r="AN427" s="221">
        <f>VLOOKUP(AN$4,'Tüpoloogia tabel'!$C$1:$T$51,MATCH($A427,'Tüpoloogia tabel'!$C$1:$T$1,0),FALSE)</f>
        <v>0.7</v>
      </c>
      <c r="AO427" s="221">
        <f>VLOOKUP(AO$4,'Tüpoloogia tabel'!$C$1:$T$51,MATCH($A427,'Tüpoloogia tabel'!$C$1:$T$1,0),FALSE)</f>
        <v>2.06</v>
      </c>
      <c r="AP427" s="221">
        <f>VLOOKUP(AP$4,'Tüpoloogia tabel'!$C$1:$T$51,MATCH($A427,'Tüpoloogia tabel'!$C$1:$T$1,0),FALSE)</f>
        <v>2</v>
      </c>
      <c r="AQ427" s="221">
        <f>VLOOKUP(AQ$4,'Tüpoloogia tabel'!$C$1:$T$51,MATCH($A427,'Tüpoloogia tabel'!$C$1:$T$1,0),FALSE)</f>
        <v>2.9</v>
      </c>
      <c r="AR427" s="233">
        <f>VLOOKUP(AR$4,'Tüpoloogia tabel'!$C$1:$T$51,MATCH($A422,'Tüpoloogia tabel'!$C$1:$T$1,0),FALSE)</f>
        <v>0.26</v>
      </c>
      <c r="AS427" s="222">
        <f>VLOOKUP(AS$4,'Tüpoloogia tabel'!$C$1:$T$51,MATCH($A427,'Tüpoloogia tabel'!$C$1:$T$1,0),FALSE)</f>
        <v>0.49000000000000005</v>
      </c>
      <c r="AT427" s="222">
        <f>VLOOKUP(AT$4,'Tüpoloogia tabel'!$C$1:$T$51,MATCH($A427,'Tüpoloogia tabel'!$C$1:$T$1,0),FALSE)</f>
        <v>0.40500000000000008</v>
      </c>
      <c r="AU427" s="222">
        <f>VLOOKUP(AU$4,'Tüpoloogia tabel'!$C$1:$T$51,MATCH($A427,'Tüpoloogia tabel'!$C$1:$T$1,0),FALSE)</f>
        <v>0.15</v>
      </c>
      <c r="AV427" s="273">
        <f>VLOOKUP(AV$4,'Tüpoloogia tabel'!$C$1:$T$51,MATCH($A427,'Tüpoloogia tabel'!$C$1:$T$1,0),FALSE)</f>
        <v>0.02</v>
      </c>
      <c r="AW427" s="222">
        <f>VLOOKUP(AW$4,'Tüpoloogia tabel'!$C$1:$T$51,MATCH($A427,'Tüpoloogia tabel'!$C$1:$T$1,0),FALSE)</f>
        <v>0.01</v>
      </c>
      <c r="AX427" s="222">
        <f>VLOOKUP(AX$4,'Tüpoloogia tabel'!$C$1:$T$51,MATCH($A427,'Tüpoloogia tabel'!$C$1:$T$1,0),FALSE)</f>
        <v>0</v>
      </c>
      <c r="AY427" s="222">
        <f>VLOOKUP(AY$4,'Tüpoloogia tabel'!$C$1:$T$51,MATCH($A427,'Tüpoloogia tabel'!$C$1:$T$1,0),FALSE)</f>
        <v>0.42</v>
      </c>
      <c r="AZ427" s="222">
        <f>VLOOKUP(AZ$4,'Tüpoloogia tabel'!$C$1:$T$51,MATCH($A427,'Tüpoloogia tabel'!$C$1:$T$1,0),FALSE)</f>
        <v>3.7</v>
      </c>
      <c r="BA427" s="233">
        <f>VLOOKUP(BA$4,'Tüpoloogia tabel'!$C$1:$T$51,MATCH($A427,'Tüpoloogia tabel'!$C$1:$T$1,0),FALSE)</f>
        <v>0.51</v>
      </c>
      <c r="BB427" s="233">
        <f>VLOOKUP(BB$4,'Tüpoloogia tabel'!$C$1:$T$51,MATCH($A427,'Tüpoloogia tabel'!$C$1:$T$1,0),FALSE)</f>
        <v>0.2</v>
      </c>
      <c r="BC427" s="233">
        <f>VLOOKUP(BC$4,'Tüpoloogia tabel'!$C$1:$T$51,MATCH($A427,'Tüpoloogia tabel'!$C$1:$T$1,0),FALSE)</f>
        <v>0.35</v>
      </c>
      <c r="BD427" s="233">
        <f>VLOOKUP(BD$4,'Tüpoloogia tabel'!$C$1:$T$51,MATCH($A427,'Tüpoloogia tabel'!$C$1:$T$1,0),FALSE)</f>
        <v>0.7</v>
      </c>
      <c r="BE427" s="233">
        <f>VLOOKUP(BE$4,'Tüpoloogia tabel'!$C$1:$T$51,MATCH($A427,'Tüpoloogia tabel'!$C$1:$T$1,0),FALSE)</f>
        <v>0.2</v>
      </c>
      <c r="BF427" s="222">
        <f>VLOOKUP(BF$4,'Tüpoloogia tabel'!$C$1:$T$51,MATCH($A427,'Tüpoloogia tabel'!$C$1:$T$1,0),FALSE)</f>
        <v>1.8</v>
      </c>
      <c r="BG427" s="222">
        <f>VLOOKUP(BG$4,'Tüpoloogia tabel'!$C$1:$T$51,MATCH($A427,'Tüpoloogia tabel'!$C$1:$T$1,0),FALSE)</f>
        <v>2.2000000000000002</v>
      </c>
      <c r="BH427" s="222">
        <f>VLOOKUP(BH$4,'Tüpoloogia tabel'!$C$1:$T$51,MATCH($A427,'Tüpoloogia tabel'!$C$1:$T$1,0),FALSE)</f>
        <v>1.46</v>
      </c>
      <c r="BI427" s="222">
        <f>VLOOKUP(BI$4,'Tüpoloogia tabel'!$C$1:$T$51,MATCH($A427,'Tüpoloogia tabel'!$C$1:$T$1,0),FALSE)</f>
        <v>1.5793333333333333</v>
      </c>
      <c r="BJ427" s="222">
        <f>VLOOKUP(BJ$4,'Tüpoloogia tabel'!$C$1:$T$51,MATCH($A427,'Tüpoloogia tabel'!$C$1:$T$1,0),FALSE)</f>
        <v>0.8</v>
      </c>
      <c r="BK427" s="222">
        <f>VLOOKUP(BK$4,'Tüpoloogia tabel'!$C$1:$T$51,MATCH($A427,'Tüpoloogia tabel'!$C$1:$T$1,0),FALSE)</f>
        <v>2.0649999999999999</v>
      </c>
      <c r="BL427" s="223">
        <f t="shared" si="536"/>
        <v>40194.306963968687</v>
      </c>
      <c r="BM427" s="220">
        <v>4</v>
      </c>
      <c r="BN427" s="220">
        <v>0</v>
      </c>
      <c r="BO427" s="220">
        <f t="shared" si="555"/>
        <v>64</v>
      </c>
      <c r="BP427" s="224">
        <f t="shared" si="556"/>
        <v>318.68571428571425</v>
      </c>
      <c r="BQ427" s="224">
        <f t="shared" ref="BQ427:BS427" si="593">BP427</f>
        <v>318.68571428571425</v>
      </c>
      <c r="BR427" s="224">
        <f t="shared" si="593"/>
        <v>318.68571428571425</v>
      </c>
      <c r="BS427" s="224">
        <f t="shared" si="593"/>
        <v>318.68571428571425</v>
      </c>
      <c r="BT427" s="224">
        <f t="shared" si="558"/>
        <v>1274.742857142857</v>
      </c>
      <c r="BU427" s="224">
        <f t="shared" si="559"/>
        <v>6431.4285714285716</v>
      </c>
      <c r="BV427" s="224">
        <f t="shared" si="560"/>
        <v>6317.2384343034901</v>
      </c>
      <c r="BW427" s="217">
        <f t="shared" si="538"/>
        <v>3015.6541424074658</v>
      </c>
      <c r="BX427" s="223">
        <f t="shared" si="561"/>
        <v>2.7399772486772487</v>
      </c>
      <c r="BY427" s="223">
        <f t="shared" si="585"/>
        <v>3304.4125619047618</v>
      </c>
      <c r="BZ427" s="223">
        <f t="shared" si="569"/>
        <v>46514.373668280918</v>
      </c>
      <c r="CA427" s="223">
        <f t="shared" si="570"/>
        <v>43498.71952587345</v>
      </c>
      <c r="CB427" s="225">
        <f t="shared" si="562"/>
        <v>4.5824015553201063</v>
      </c>
    </row>
    <row r="428" spans="1:80" s="219" customFormat="1" x14ac:dyDescent="0.25">
      <c r="A428" s="258" t="s">
        <v>485</v>
      </c>
      <c r="B428" s="259" t="s">
        <v>956</v>
      </c>
      <c r="C428" s="259" t="s">
        <v>464</v>
      </c>
      <c r="D428" s="260">
        <v>1</v>
      </c>
      <c r="E428" s="260">
        <v>1</v>
      </c>
      <c r="F428" s="261"/>
      <c r="G428" s="262">
        <f>(VLOOKUP(G$4,'Tüpoloogia tabel'!$C$1:$T$51,MATCH($A428,'Tüpoloogia tabel'!$C$1:$T$1,0),FALSE))*D428</f>
        <v>215.125</v>
      </c>
      <c r="H428" s="262">
        <f>(VLOOKUP(H$4,'Tüpoloogia tabel'!$C$1:$T$51,MATCH($A428,'Tüpoloogia tabel'!$C$1:$T$1,0),FALSE))*D428*E428</f>
        <v>3.5</v>
      </c>
      <c r="I428" s="262">
        <f>(VLOOKUP(I$4,'Tüpoloogia tabel'!$C$1:$T$51,MATCH($A428,'Tüpoloogia tabel'!$C$1:$T$1,0),FALSE))*D428*E428</f>
        <v>10.25</v>
      </c>
      <c r="J428" s="262">
        <f>(VLOOKUP(J$4,'Tüpoloogia tabel'!$C$1:$T$51,MATCH($A428,'Tüpoloogia tabel'!$C$1:$T$1,0),FALSE))*D428*E428</f>
        <v>178.46249999999998</v>
      </c>
      <c r="K428" s="262">
        <f>(VLOOKUP(K$4,'Tüpoloogia tabel'!$C$1:$T$51,MATCH($A428,'Tüpoloogia tabel'!$C$1:$T$1,0),FALSE))*D428*E428</f>
        <v>160.78750000000002</v>
      </c>
      <c r="L428" s="263">
        <f>VLOOKUP(L$4,'Tüpoloogia tabel'!$C$1:$T$51,MATCH($A428,'Tüpoloogia tabel'!$C$1:$T$1,0),FALSE)</f>
        <v>100</v>
      </c>
      <c r="M428" s="264">
        <f>VLOOKUP(M$4,'Tüpoloogia tabel'!$C$1:$T$51,MATCH($A428,'Tüpoloogia tabel'!$C$1:$T$1,0),FALSE)</f>
        <v>0</v>
      </c>
      <c r="N428" s="264">
        <f>VLOOKUP(N$4,'Tüpoloogia tabel'!$C$1:$T$51,MATCH($A428,'Tüpoloogia tabel'!$C$1:$T$1,0),FALSE)</f>
        <v>100</v>
      </c>
      <c r="O428" s="265">
        <f>VLOOKUP(O$4,'Tüpoloogia tabel'!$C$1:$T$51,MATCH($A428,'Tüpoloogia tabel'!$C$1:$T$1,0),FALSE)</f>
        <v>0.21164048646080963</v>
      </c>
      <c r="P428" s="264">
        <f>VLOOKUP(P$4,'Tüpoloogia tabel'!$C$1:$T$51,MATCH($A428,'Tüpoloogia tabel'!$C$1:$T$1,0),FALSE)</f>
        <v>100</v>
      </c>
      <c r="Q428" s="345">
        <f t="shared" si="549"/>
        <v>117.6</v>
      </c>
      <c r="R428" s="346">
        <f t="shared" si="567"/>
        <v>88.751078792208787</v>
      </c>
      <c r="S428" s="347">
        <f t="shared" si="550"/>
        <v>215.125</v>
      </c>
      <c r="T428" s="346">
        <f t="shared" si="551"/>
        <v>215.125</v>
      </c>
      <c r="U428" s="348">
        <f t="shared" si="552"/>
        <v>3.9599999999999986</v>
      </c>
      <c r="V428" s="349">
        <f t="shared" si="553"/>
        <v>24.88892120779121</v>
      </c>
      <c r="W428" s="350">
        <f t="shared" si="535"/>
        <v>4.152184930324605</v>
      </c>
      <c r="X428" s="264">
        <f>VLOOKUP(X$4,'Tüpoloogia tabel'!$C$1:$T$51,MATCH($A428,'Tüpoloogia tabel'!$C$1:$T$1,0),FALSE)</f>
        <v>271.5</v>
      </c>
      <c r="Y428" s="264">
        <f>VLOOKUP(Y$4,'Tüpoloogia tabel'!$C$1:$T$51,MATCH($A428,'Tüpoloogia tabel'!$C$1:$T$1,0),FALSE)</f>
        <v>199.5</v>
      </c>
      <c r="Z428" s="268">
        <f>VLOOKUP(Z$4,'Tüpoloogia tabel'!$C$1:$T$51,MATCH($A428,'Tüpoloogia tabel'!$C$1:$T$1,0),FALSE)</f>
        <v>41</v>
      </c>
      <c r="AA428" s="269"/>
      <c r="AB428" s="269"/>
      <c r="AC428" s="262">
        <f>VLOOKUP(AC$4,'Tüpoloogia tabel'!$C$1:$T$51,MATCH($A428,'Tüpoloogia tabel'!$C$1:$T$1,0),FALSE)</f>
        <v>4.6500000000000004</v>
      </c>
      <c r="AD428" s="262">
        <f>VLOOKUP(AD$4,'Tüpoloogia tabel'!$C$1:$T$51,MATCH($A428,'Tüpoloogia tabel'!$C$1:$T$1,0),FALSE)</f>
        <v>3.2</v>
      </c>
      <c r="AE428" s="262">
        <f>VLOOKUP(AE$4,'Tüpoloogia tabel'!$C$1:$T$51,MATCH($A428,'Tüpoloogia tabel'!$C$1:$T$1,0),FALSE)</f>
        <v>2.2999999999999998</v>
      </c>
      <c r="AF428" s="262">
        <f>VLOOKUP(AF$4,'Tüpoloogia tabel'!$C$1:$T$51,MATCH($A428,'Tüpoloogia tabel'!$C$1:$T$1,0),FALSE)</f>
        <v>14.25</v>
      </c>
      <c r="AG428" s="262">
        <f>VLOOKUP(AG$4,'Tüpoloogia tabel'!$C$1:$T$51,MATCH($A428,'Tüpoloogia tabel'!$C$1:$T$1,0),FALSE)</f>
        <v>16.875</v>
      </c>
      <c r="AH428" s="262">
        <f>(VLOOKUP(AH$4,'Tüpoloogia tabel'!$C$1:$T$51,MATCH($A428,'Tüpoloogia tabel'!$C$1:$T$1,0),FALSE))*E428</f>
        <v>2.6399999999999997</v>
      </c>
      <c r="AI428" s="262">
        <f>(VLOOKUP(AI$4,'Tüpoloogia tabel'!$C$1:$T$51,MATCH($A428,'Tüpoloogia tabel'!$C$1:$T$1,0),FALSE))*D428*E428</f>
        <v>667.34811067602573</v>
      </c>
      <c r="AJ428" s="262">
        <f t="shared" si="554"/>
        <v>62.25</v>
      </c>
      <c r="AK428" s="262">
        <f>VLOOKUP(AK$4,'Tüpoloogia tabel'!$C$1:$T$51,MATCH($A428,'Tüpoloogia tabel'!$C$1:$T$1,0),FALSE)</f>
        <v>1.49</v>
      </c>
      <c r="AL428" s="262">
        <f>VLOOKUP(AL$4,'Tüpoloogia tabel'!$C$1:$T$51,MATCH($A428,'Tüpoloogia tabel'!$C$1:$T$1,0),FALSE)</f>
        <v>1.1000000000000001</v>
      </c>
      <c r="AM428" s="262">
        <f>VLOOKUP(AM$4,'Tüpoloogia tabel'!$C$1:$T$51,MATCH($A428,'Tüpoloogia tabel'!$C$1:$T$1,0),FALSE)</f>
        <v>0.7</v>
      </c>
      <c r="AN428" s="262">
        <f>VLOOKUP(AN$4,'Tüpoloogia tabel'!$C$1:$T$51,MATCH($A428,'Tüpoloogia tabel'!$C$1:$T$1,0),FALSE)</f>
        <v>0.7</v>
      </c>
      <c r="AO428" s="262">
        <f>VLOOKUP(AO$4,'Tüpoloogia tabel'!$C$1:$T$51,MATCH($A428,'Tüpoloogia tabel'!$C$1:$T$1,0),FALSE)</f>
        <v>2.06</v>
      </c>
      <c r="AP428" s="262">
        <f>VLOOKUP(AP$4,'Tüpoloogia tabel'!$C$1:$T$51,MATCH($A428,'Tüpoloogia tabel'!$C$1:$T$1,0),FALSE)</f>
        <v>2</v>
      </c>
      <c r="AQ428" s="262">
        <f>VLOOKUP(AQ$4,'Tüpoloogia tabel'!$C$1:$T$51,MATCH($A428,'Tüpoloogia tabel'!$C$1:$T$1,0),FALSE)</f>
        <v>2.9</v>
      </c>
      <c r="AR428" s="271">
        <f>VLOOKUP(AR$4,'Tüpoloogia tabel'!$C$1:$T$51,MATCH($A423,'Tüpoloogia tabel'!$C$1:$T$1,0),FALSE)</f>
        <v>0.26</v>
      </c>
      <c r="AS428" s="270">
        <f>VLOOKUP(AS$4,'Tüpoloogia tabel'!$C$1:$T$51,MATCH($A428,'Tüpoloogia tabel'!$C$1:$T$1,0),FALSE)</f>
        <v>0.49000000000000005</v>
      </c>
      <c r="AT428" s="270">
        <f>VLOOKUP(AT$4,'Tüpoloogia tabel'!$C$1:$T$51,MATCH($A428,'Tüpoloogia tabel'!$C$1:$T$1,0),FALSE)</f>
        <v>0.40500000000000008</v>
      </c>
      <c r="AU428" s="270">
        <f>VLOOKUP(AU$4,'Tüpoloogia tabel'!$C$1:$T$51,MATCH($A428,'Tüpoloogia tabel'!$C$1:$T$1,0),FALSE)</f>
        <v>0.15</v>
      </c>
      <c r="AV428" s="273">
        <f>VLOOKUP(AV$4,'Tüpoloogia tabel'!$C$1:$T$51,MATCH($A428,'Tüpoloogia tabel'!$C$1:$T$1,0),FALSE)</f>
        <v>0.02</v>
      </c>
      <c r="AW428" s="270">
        <f>VLOOKUP(AW$4,'Tüpoloogia tabel'!$C$1:$T$51,MATCH($A428,'Tüpoloogia tabel'!$C$1:$T$1,0),FALSE)</f>
        <v>0.01</v>
      </c>
      <c r="AX428" s="270">
        <f>VLOOKUP(AX$4,'Tüpoloogia tabel'!$C$1:$T$51,MATCH($A428,'Tüpoloogia tabel'!$C$1:$T$1,0),FALSE)</f>
        <v>0</v>
      </c>
      <c r="AY428" s="270">
        <f>VLOOKUP(AY$4,'Tüpoloogia tabel'!$C$1:$T$51,MATCH($A428,'Tüpoloogia tabel'!$C$1:$T$1,0),FALSE)</f>
        <v>0.42</v>
      </c>
      <c r="AZ428" s="270">
        <f>VLOOKUP(AZ$4,'Tüpoloogia tabel'!$C$1:$T$51,MATCH($A428,'Tüpoloogia tabel'!$C$1:$T$1,0),FALSE)</f>
        <v>3.7</v>
      </c>
      <c r="BA428" s="271">
        <f>VLOOKUP(BA$4,'Tüpoloogia tabel'!$C$1:$T$51,MATCH($A428,'Tüpoloogia tabel'!$C$1:$T$1,0),FALSE)</f>
        <v>0.51</v>
      </c>
      <c r="BB428" s="271">
        <f>VLOOKUP(BB$4,'Tüpoloogia tabel'!$C$1:$T$51,MATCH($A428,'Tüpoloogia tabel'!$C$1:$T$1,0),FALSE)</f>
        <v>0.2</v>
      </c>
      <c r="BC428" s="271">
        <f>VLOOKUP(BC$4,'Tüpoloogia tabel'!$C$1:$T$51,MATCH($A428,'Tüpoloogia tabel'!$C$1:$T$1,0),FALSE)</f>
        <v>0.35</v>
      </c>
      <c r="BD428" s="271">
        <f>VLOOKUP(BD$4,'Tüpoloogia tabel'!$C$1:$T$51,MATCH($A428,'Tüpoloogia tabel'!$C$1:$T$1,0),FALSE)</f>
        <v>0.7</v>
      </c>
      <c r="BE428" s="271">
        <f>VLOOKUP(BE$4,'Tüpoloogia tabel'!$C$1:$T$51,MATCH($A428,'Tüpoloogia tabel'!$C$1:$T$1,0),FALSE)</f>
        <v>0.2</v>
      </c>
      <c r="BF428" s="270">
        <f>VLOOKUP(BF$4,'Tüpoloogia tabel'!$C$1:$T$51,MATCH($A428,'Tüpoloogia tabel'!$C$1:$T$1,0),FALSE)</f>
        <v>1.8000000000000007</v>
      </c>
      <c r="BG428" s="270">
        <f>VLOOKUP(BG$4,'Tüpoloogia tabel'!$C$1:$T$51,MATCH($A428,'Tüpoloogia tabel'!$C$1:$T$1,0),FALSE)</f>
        <v>2.1999999999999984</v>
      </c>
      <c r="BH428" s="270">
        <f>VLOOKUP(BH$4,'Tüpoloogia tabel'!$C$1:$T$51,MATCH($A428,'Tüpoloogia tabel'!$C$1:$T$1,0),FALSE)</f>
        <v>1.4599999999999995</v>
      </c>
      <c r="BI428" s="270">
        <f>VLOOKUP(BI$4,'Tüpoloogia tabel'!$C$1:$T$51,MATCH($A428,'Tüpoloogia tabel'!$C$1:$T$1,0),FALSE)</f>
        <v>1.5793333333333335</v>
      </c>
      <c r="BJ428" s="270">
        <f>VLOOKUP(BJ$4,'Tüpoloogia tabel'!$C$1:$T$51,MATCH($A428,'Tüpoloogia tabel'!$C$1:$T$1,0),FALSE)</f>
        <v>0.8</v>
      </c>
      <c r="BK428" s="270">
        <f>VLOOKUP(BK$4,'Tüpoloogia tabel'!$C$1:$T$51,MATCH($A428,'Tüpoloogia tabel'!$C$1:$T$1,0),FALSE)</f>
        <v>2.0649999999999999</v>
      </c>
      <c r="BL428" s="266">
        <f t="shared" si="536"/>
        <v>562.47748630337674</v>
      </c>
      <c r="BM428" s="219">
        <v>4</v>
      </c>
      <c r="BN428" s="219">
        <v>0</v>
      </c>
      <c r="BO428" s="219">
        <f t="shared" si="555"/>
        <v>10.559999999999999</v>
      </c>
      <c r="BP428" s="267">
        <f t="shared" si="556"/>
        <v>62.25</v>
      </c>
      <c r="BQ428" s="267">
        <f t="shared" ref="BQ428:BS428" si="594">BP428</f>
        <v>62.25</v>
      </c>
      <c r="BR428" s="267">
        <f t="shared" si="594"/>
        <v>62.25</v>
      </c>
      <c r="BS428" s="267">
        <f t="shared" si="594"/>
        <v>62.25</v>
      </c>
      <c r="BT428" s="267">
        <f t="shared" si="558"/>
        <v>0</v>
      </c>
      <c r="BU428" s="267">
        <f t="shared" si="559"/>
        <v>36</v>
      </c>
      <c r="BV428" s="267">
        <f t="shared" si="560"/>
        <v>32.806337506236417</v>
      </c>
      <c r="BW428" s="217">
        <f t="shared" si="538"/>
        <v>81.575511752619306</v>
      </c>
      <c r="BX428" s="266">
        <f t="shared" si="561"/>
        <v>1.9540992063492066E-2</v>
      </c>
      <c r="BY428" s="266">
        <f t="shared" si="585"/>
        <v>23.566436428571429</v>
      </c>
      <c r="BZ428" s="266">
        <f t="shared" si="569"/>
        <v>667.61943448456748</v>
      </c>
      <c r="CA428" s="266">
        <f t="shared" si="570"/>
        <v>586.04392273194821</v>
      </c>
      <c r="CB428" s="272">
        <f t="shared" si="562"/>
        <v>3.6448350943446979</v>
      </c>
    </row>
    <row r="429" spans="1:80" x14ac:dyDescent="0.25">
      <c r="A429" s="248" t="s">
        <v>485</v>
      </c>
      <c r="B429" s="231" t="s">
        <v>957</v>
      </c>
      <c r="C429" s="231" t="s">
        <v>464</v>
      </c>
      <c r="D429" s="249">
        <v>1</v>
      </c>
      <c r="E429" s="249">
        <v>2</v>
      </c>
      <c r="F429" s="250"/>
      <c r="G429" s="15">
        <f>(VLOOKUP(G$4,'Tüpoloogia tabel'!$C$1:$T$51,MATCH($A429,'Tüpoloogia tabel'!$C$1:$T$1,0),FALSE))*D429</f>
        <v>215.125</v>
      </c>
      <c r="H429" s="15">
        <f>(VLOOKUP(H$4,'Tüpoloogia tabel'!$C$1:$T$51,MATCH($A429,'Tüpoloogia tabel'!$C$1:$T$1,0),FALSE))*D429*E429</f>
        <v>7</v>
      </c>
      <c r="I429" s="15">
        <f>(VLOOKUP(I$4,'Tüpoloogia tabel'!$C$1:$T$51,MATCH($A429,'Tüpoloogia tabel'!$C$1:$T$1,0),FALSE))*D429*E429</f>
        <v>20.5</v>
      </c>
      <c r="J429" s="15">
        <f>(VLOOKUP(J$4,'Tüpoloogia tabel'!$C$1:$T$51,MATCH($A429,'Tüpoloogia tabel'!$C$1:$T$1,0),FALSE))*D429*E429</f>
        <v>356.92499999999995</v>
      </c>
      <c r="K429" s="15">
        <f>(VLOOKUP(K$4,'Tüpoloogia tabel'!$C$1:$T$51,MATCH($A429,'Tüpoloogia tabel'!$C$1:$T$1,0),FALSE))*D429*E429</f>
        <v>321.57500000000005</v>
      </c>
      <c r="L429" s="244">
        <f>VLOOKUP(L$4,'Tüpoloogia tabel'!$C$1:$T$51,MATCH($A429,'Tüpoloogia tabel'!$C$1:$T$1,0),FALSE)</f>
        <v>100</v>
      </c>
      <c r="M429" s="228">
        <f>VLOOKUP(M$4,'Tüpoloogia tabel'!$C$1:$T$51,MATCH($A429,'Tüpoloogia tabel'!$C$1:$T$1,0),FALSE)</f>
        <v>0</v>
      </c>
      <c r="N429" s="228">
        <f>VLOOKUP(N$4,'Tüpoloogia tabel'!$C$1:$T$51,MATCH($A429,'Tüpoloogia tabel'!$C$1:$T$1,0),FALSE)</f>
        <v>100</v>
      </c>
      <c r="O429" s="245">
        <f>VLOOKUP(O$4,'Tüpoloogia tabel'!$C$1:$T$51,MATCH($A429,'Tüpoloogia tabel'!$C$1:$T$1,0),FALSE)</f>
        <v>0.21164048646080963</v>
      </c>
      <c r="P429" s="228">
        <f>VLOOKUP(P$4,'Tüpoloogia tabel'!$C$1:$T$51,MATCH($A429,'Tüpoloogia tabel'!$C$1:$T$1,0),FALSE)</f>
        <v>100</v>
      </c>
      <c r="Q429" s="335">
        <f t="shared" si="549"/>
        <v>413.4</v>
      </c>
      <c r="R429" s="336">
        <f t="shared" si="567"/>
        <v>321.94782289710133</v>
      </c>
      <c r="S429" s="14">
        <f t="shared" si="550"/>
        <v>215.125</v>
      </c>
      <c r="T429" s="336">
        <f t="shared" si="551"/>
        <v>215.125</v>
      </c>
      <c r="U429" s="4">
        <f t="shared" si="552"/>
        <v>3.9599999999999986</v>
      </c>
      <c r="V429" s="337">
        <f t="shared" si="553"/>
        <v>87.492177102898694</v>
      </c>
      <c r="W429" s="338">
        <f t="shared" si="535"/>
        <v>3.6779407125602761</v>
      </c>
      <c r="X429" s="228">
        <f>VLOOKUP(X$4,'Tüpoloogia tabel'!$C$1:$T$51,MATCH($A429,'Tüpoloogia tabel'!$C$1:$T$1,0),FALSE)</f>
        <v>271.5</v>
      </c>
      <c r="Y429" s="228">
        <f>VLOOKUP(Y$4,'Tüpoloogia tabel'!$C$1:$T$51,MATCH($A429,'Tüpoloogia tabel'!$C$1:$T$1,0),FALSE)</f>
        <v>199.5</v>
      </c>
      <c r="Z429" s="229">
        <f>VLOOKUP(Z$4,'Tüpoloogia tabel'!$C$1:$T$51,MATCH($A429,'Tüpoloogia tabel'!$C$1:$T$1,0),FALSE)</f>
        <v>41</v>
      </c>
      <c r="AA429" s="235"/>
      <c r="AB429" s="235"/>
      <c r="AC429" s="15">
        <f>VLOOKUP(AC$4,'Tüpoloogia tabel'!$C$1:$T$51,MATCH($A429,'Tüpoloogia tabel'!$C$1:$T$1,0),FALSE)</f>
        <v>4.6500000000000004</v>
      </c>
      <c r="AD429" s="15">
        <f>VLOOKUP(AD$4,'Tüpoloogia tabel'!$C$1:$T$51,MATCH($A429,'Tüpoloogia tabel'!$C$1:$T$1,0),FALSE)</f>
        <v>3.2</v>
      </c>
      <c r="AE429" s="15">
        <f>VLOOKUP(AE$4,'Tüpoloogia tabel'!$C$1:$T$51,MATCH($A429,'Tüpoloogia tabel'!$C$1:$T$1,0),FALSE)</f>
        <v>2.2999999999999998</v>
      </c>
      <c r="AF429" s="15">
        <f>VLOOKUP(AF$4,'Tüpoloogia tabel'!$C$1:$T$51,MATCH($A429,'Tüpoloogia tabel'!$C$1:$T$1,0),FALSE)</f>
        <v>14.25</v>
      </c>
      <c r="AG429" s="15">
        <f>VLOOKUP(AG$4,'Tüpoloogia tabel'!$C$1:$T$51,MATCH($A429,'Tüpoloogia tabel'!$C$1:$T$1,0),FALSE)</f>
        <v>16.875</v>
      </c>
      <c r="AH429" s="15">
        <f>(VLOOKUP(AH$4,'Tüpoloogia tabel'!$C$1:$T$51,MATCH($A429,'Tüpoloogia tabel'!$C$1:$T$1,0),FALSE))*E429</f>
        <v>5.2799999999999994</v>
      </c>
      <c r="AI429" s="15">
        <f>(VLOOKUP(AI$4,'Tüpoloogia tabel'!$C$1:$T$51,MATCH($A429,'Tüpoloogia tabel'!$C$1:$T$1,0),FALSE))*D429*E429</f>
        <v>1334.6962213520515</v>
      </c>
      <c r="AJ429" s="15">
        <f t="shared" si="554"/>
        <v>62.25</v>
      </c>
      <c r="AK429" s="15">
        <f>VLOOKUP(AK$4,'Tüpoloogia tabel'!$C$1:$T$51,MATCH($A429,'Tüpoloogia tabel'!$C$1:$T$1,0),FALSE)</f>
        <v>1.49</v>
      </c>
      <c r="AL429" s="15">
        <f>VLOOKUP(AL$4,'Tüpoloogia tabel'!$C$1:$T$51,MATCH($A429,'Tüpoloogia tabel'!$C$1:$T$1,0),FALSE)</f>
        <v>1.1000000000000001</v>
      </c>
      <c r="AM429" s="15">
        <f>VLOOKUP(AM$4,'Tüpoloogia tabel'!$C$1:$T$51,MATCH($A429,'Tüpoloogia tabel'!$C$1:$T$1,0),FALSE)</f>
        <v>0.7</v>
      </c>
      <c r="AN429" s="15">
        <f>VLOOKUP(AN$4,'Tüpoloogia tabel'!$C$1:$T$51,MATCH($A429,'Tüpoloogia tabel'!$C$1:$T$1,0),FALSE)</f>
        <v>0.7</v>
      </c>
      <c r="AO429" s="15">
        <f>VLOOKUP(AO$4,'Tüpoloogia tabel'!$C$1:$T$51,MATCH($A429,'Tüpoloogia tabel'!$C$1:$T$1,0),FALSE)</f>
        <v>2.06</v>
      </c>
      <c r="AP429" s="15">
        <f>VLOOKUP(AP$4,'Tüpoloogia tabel'!$C$1:$T$51,MATCH($A429,'Tüpoloogia tabel'!$C$1:$T$1,0),FALSE)</f>
        <v>2</v>
      </c>
      <c r="AQ429" s="15">
        <f>VLOOKUP(AQ$4,'Tüpoloogia tabel'!$C$1:$T$51,MATCH($A429,'Tüpoloogia tabel'!$C$1:$T$1,0),FALSE)</f>
        <v>2.9</v>
      </c>
      <c r="AR429" s="232">
        <f>VLOOKUP(AR$4,'Tüpoloogia tabel'!$C$1:$T$51,MATCH($A424,'Tüpoloogia tabel'!$C$1:$T$1,0),FALSE)</f>
        <v>0.26</v>
      </c>
      <c r="AS429" s="16">
        <f>VLOOKUP(AS$4,'Tüpoloogia tabel'!$C$1:$T$51,MATCH($A429,'Tüpoloogia tabel'!$C$1:$T$1,0),FALSE)</f>
        <v>0.49000000000000005</v>
      </c>
      <c r="AT429" s="16">
        <f>VLOOKUP(AT$4,'Tüpoloogia tabel'!$C$1:$T$51,MATCH($A429,'Tüpoloogia tabel'!$C$1:$T$1,0),FALSE)</f>
        <v>0.40500000000000008</v>
      </c>
      <c r="AU429" s="16">
        <f>VLOOKUP(AU$4,'Tüpoloogia tabel'!$C$1:$T$51,MATCH($A429,'Tüpoloogia tabel'!$C$1:$T$1,0),FALSE)</f>
        <v>0.15</v>
      </c>
      <c r="AV429" s="273">
        <f>VLOOKUP(AV$4,'Tüpoloogia tabel'!$C$1:$T$51,MATCH($A429,'Tüpoloogia tabel'!$C$1:$T$1,0),FALSE)</f>
        <v>0.02</v>
      </c>
      <c r="AW429" s="16">
        <f>VLOOKUP(AW$4,'Tüpoloogia tabel'!$C$1:$T$51,MATCH($A429,'Tüpoloogia tabel'!$C$1:$T$1,0),FALSE)</f>
        <v>0.01</v>
      </c>
      <c r="AX429" s="16">
        <f>VLOOKUP(AX$4,'Tüpoloogia tabel'!$C$1:$T$51,MATCH($A429,'Tüpoloogia tabel'!$C$1:$T$1,0),FALSE)</f>
        <v>0</v>
      </c>
      <c r="AY429" s="16">
        <f>VLOOKUP(AY$4,'Tüpoloogia tabel'!$C$1:$T$51,MATCH($A429,'Tüpoloogia tabel'!$C$1:$T$1,0),FALSE)</f>
        <v>0.42</v>
      </c>
      <c r="AZ429" s="16">
        <f>VLOOKUP(AZ$4,'Tüpoloogia tabel'!$C$1:$T$51,MATCH($A429,'Tüpoloogia tabel'!$C$1:$T$1,0),FALSE)</f>
        <v>3.7</v>
      </c>
      <c r="BA429" s="232">
        <f>VLOOKUP(BA$4,'Tüpoloogia tabel'!$C$1:$T$51,MATCH($A429,'Tüpoloogia tabel'!$C$1:$T$1,0),FALSE)</f>
        <v>0.51</v>
      </c>
      <c r="BB429" s="232">
        <f>VLOOKUP(BB$4,'Tüpoloogia tabel'!$C$1:$T$51,MATCH($A429,'Tüpoloogia tabel'!$C$1:$T$1,0),FALSE)</f>
        <v>0.2</v>
      </c>
      <c r="BC429" s="232">
        <f>VLOOKUP(BC$4,'Tüpoloogia tabel'!$C$1:$T$51,MATCH($A429,'Tüpoloogia tabel'!$C$1:$T$1,0),FALSE)</f>
        <v>0.35</v>
      </c>
      <c r="BD429" s="232">
        <f>VLOOKUP(BD$4,'Tüpoloogia tabel'!$C$1:$T$51,MATCH($A429,'Tüpoloogia tabel'!$C$1:$T$1,0),FALSE)</f>
        <v>0.7</v>
      </c>
      <c r="BE429" s="232">
        <f>VLOOKUP(BE$4,'Tüpoloogia tabel'!$C$1:$T$51,MATCH($A429,'Tüpoloogia tabel'!$C$1:$T$1,0),FALSE)</f>
        <v>0.2</v>
      </c>
      <c r="BF429" s="16">
        <f>VLOOKUP(BF$4,'Tüpoloogia tabel'!$C$1:$T$51,MATCH($A429,'Tüpoloogia tabel'!$C$1:$T$1,0),FALSE)</f>
        <v>1.8000000000000007</v>
      </c>
      <c r="BG429" s="16">
        <f>VLOOKUP(BG$4,'Tüpoloogia tabel'!$C$1:$T$51,MATCH($A429,'Tüpoloogia tabel'!$C$1:$T$1,0),FALSE)</f>
        <v>2.1999999999999984</v>
      </c>
      <c r="BH429" s="16">
        <f>VLOOKUP(BH$4,'Tüpoloogia tabel'!$C$1:$T$51,MATCH($A429,'Tüpoloogia tabel'!$C$1:$T$1,0),FALSE)</f>
        <v>1.4599999999999995</v>
      </c>
      <c r="BI429" s="16">
        <f>VLOOKUP(BI$4,'Tüpoloogia tabel'!$C$1:$T$51,MATCH($A429,'Tüpoloogia tabel'!$C$1:$T$1,0),FALSE)</f>
        <v>1.5793333333333335</v>
      </c>
      <c r="BJ429" s="16">
        <f>VLOOKUP(BJ$4,'Tüpoloogia tabel'!$C$1:$T$51,MATCH($A429,'Tüpoloogia tabel'!$C$1:$T$1,0),FALSE)</f>
        <v>0.8</v>
      </c>
      <c r="BK429" s="16">
        <f>VLOOKUP(BK$4,'Tüpoloogia tabel'!$C$1:$T$51,MATCH($A429,'Tüpoloogia tabel'!$C$1:$T$1,0),FALSE)</f>
        <v>2.0649999999999999</v>
      </c>
      <c r="BL429" s="216">
        <f t="shared" si="536"/>
        <v>998.21122583176816</v>
      </c>
      <c r="BM429" s="1">
        <v>4</v>
      </c>
      <c r="BN429" s="1">
        <v>0</v>
      </c>
      <c r="BO429" s="1">
        <f t="shared" si="555"/>
        <v>21.119999999999997</v>
      </c>
      <c r="BP429" s="217">
        <f t="shared" si="556"/>
        <v>62.25</v>
      </c>
      <c r="BQ429" s="217">
        <f t="shared" ref="BQ429:BS429" si="595">BP429</f>
        <v>62.25</v>
      </c>
      <c r="BR429" s="217">
        <f t="shared" si="595"/>
        <v>62.25</v>
      </c>
      <c r="BS429" s="217">
        <f t="shared" si="595"/>
        <v>62.25</v>
      </c>
      <c r="BT429" s="217">
        <f t="shared" si="558"/>
        <v>62.25</v>
      </c>
      <c r="BU429" s="217">
        <f t="shared" si="559"/>
        <v>137.6</v>
      </c>
      <c r="BV429" s="217">
        <f t="shared" si="560"/>
        <v>115.32431909080047</v>
      </c>
      <c r="BW429" s="217">
        <f t="shared" si="538"/>
        <v>119.60116401813622</v>
      </c>
      <c r="BX429" s="216">
        <f t="shared" si="561"/>
        <v>5.3832002314814817E-2</v>
      </c>
      <c r="BY429" s="216">
        <f t="shared" si="585"/>
        <v>64.921394791666657</v>
      </c>
      <c r="BZ429" s="216">
        <f t="shared" si="569"/>
        <v>1182.733784641571</v>
      </c>
      <c r="CA429" s="216">
        <f t="shared" si="570"/>
        <v>1063.1326206234348</v>
      </c>
      <c r="CB429" s="218">
        <f t="shared" si="562"/>
        <v>3.3060176339063507</v>
      </c>
    </row>
    <row r="430" spans="1:80" x14ac:dyDescent="0.25">
      <c r="A430" s="248" t="s">
        <v>485</v>
      </c>
      <c r="B430" s="231" t="s">
        <v>958</v>
      </c>
      <c r="C430" s="231" t="s">
        <v>464</v>
      </c>
      <c r="D430" s="249">
        <v>1</v>
      </c>
      <c r="E430" s="249">
        <v>3</v>
      </c>
      <c r="F430" s="250"/>
      <c r="G430" s="15">
        <f>(VLOOKUP(G$4,'Tüpoloogia tabel'!$C$1:$T$51,MATCH($A430,'Tüpoloogia tabel'!$C$1:$T$1,0),FALSE))*D430</f>
        <v>215.125</v>
      </c>
      <c r="H430" s="15">
        <f>(VLOOKUP(H$4,'Tüpoloogia tabel'!$C$1:$T$51,MATCH($A430,'Tüpoloogia tabel'!$C$1:$T$1,0),FALSE))*D430*E430</f>
        <v>10.5</v>
      </c>
      <c r="I430" s="15">
        <f>(VLOOKUP(I$4,'Tüpoloogia tabel'!$C$1:$T$51,MATCH($A430,'Tüpoloogia tabel'!$C$1:$T$1,0),FALSE))*D430*E430</f>
        <v>30.75</v>
      </c>
      <c r="J430" s="15">
        <f>(VLOOKUP(J$4,'Tüpoloogia tabel'!$C$1:$T$51,MATCH($A430,'Tüpoloogia tabel'!$C$1:$T$1,0),FALSE))*D430*E430</f>
        <v>535.38749999999993</v>
      </c>
      <c r="K430" s="15">
        <f>(VLOOKUP(K$4,'Tüpoloogia tabel'!$C$1:$T$51,MATCH($A430,'Tüpoloogia tabel'!$C$1:$T$1,0),FALSE))*D430*E430</f>
        <v>482.36250000000007</v>
      </c>
      <c r="L430" s="244">
        <f>VLOOKUP(L$4,'Tüpoloogia tabel'!$C$1:$T$51,MATCH($A430,'Tüpoloogia tabel'!$C$1:$T$1,0),FALSE)</f>
        <v>100</v>
      </c>
      <c r="M430" s="228">
        <f>VLOOKUP(M$4,'Tüpoloogia tabel'!$C$1:$T$51,MATCH($A430,'Tüpoloogia tabel'!$C$1:$T$1,0),FALSE)</f>
        <v>0</v>
      </c>
      <c r="N430" s="228">
        <f>VLOOKUP(N$4,'Tüpoloogia tabel'!$C$1:$T$51,MATCH($A430,'Tüpoloogia tabel'!$C$1:$T$1,0),FALSE)</f>
        <v>100</v>
      </c>
      <c r="O430" s="245">
        <f>VLOOKUP(O$4,'Tüpoloogia tabel'!$C$1:$T$51,MATCH($A430,'Tüpoloogia tabel'!$C$1:$T$1,0),FALSE)</f>
        <v>0.21164048646080963</v>
      </c>
      <c r="P430" s="228">
        <f>VLOOKUP(P$4,'Tüpoloogia tabel'!$C$1:$T$51,MATCH($A430,'Tüpoloogia tabel'!$C$1:$T$1,0),FALSE)</f>
        <v>100</v>
      </c>
      <c r="Q430" s="335">
        <f t="shared" si="549"/>
        <v>887.39999999999986</v>
      </c>
      <c r="R430" s="336">
        <f t="shared" si="567"/>
        <v>695.63023231467741</v>
      </c>
      <c r="S430" s="14">
        <f t="shared" si="550"/>
        <v>215.125</v>
      </c>
      <c r="T430" s="336">
        <f t="shared" si="551"/>
        <v>215.125</v>
      </c>
      <c r="U430" s="4">
        <f t="shared" si="552"/>
        <v>3.9599999999999986</v>
      </c>
      <c r="V430" s="337">
        <f t="shared" si="553"/>
        <v>187.80976768532244</v>
      </c>
      <c r="W430" s="338">
        <f t="shared" si="535"/>
        <v>4.1703272935431857</v>
      </c>
      <c r="X430" s="228">
        <f>VLOOKUP(X$4,'Tüpoloogia tabel'!$C$1:$T$51,MATCH($A430,'Tüpoloogia tabel'!$C$1:$T$1,0),FALSE)</f>
        <v>271.5</v>
      </c>
      <c r="Y430" s="228">
        <f>VLOOKUP(Y$4,'Tüpoloogia tabel'!$C$1:$T$51,MATCH($A430,'Tüpoloogia tabel'!$C$1:$T$1,0),FALSE)</f>
        <v>199.5</v>
      </c>
      <c r="Z430" s="229">
        <f>VLOOKUP(Z$4,'Tüpoloogia tabel'!$C$1:$T$51,MATCH($A430,'Tüpoloogia tabel'!$C$1:$T$1,0),FALSE)</f>
        <v>41</v>
      </c>
      <c r="AA430" s="235"/>
      <c r="AB430" s="235"/>
      <c r="AC430" s="15">
        <f>VLOOKUP(AC$4,'Tüpoloogia tabel'!$C$1:$T$51,MATCH($A430,'Tüpoloogia tabel'!$C$1:$T$1,0),FALSE)</f>
        <v>4.6500000000000004</v>
      </c>
      <c r="AD430" s="15">
        <f>VLOOKUP(AD$4,'Tüpoloogia tabel'!$C$1:$T$51,MATCH($A430,'Tüpoloogia tabel'!$C$1:$T$1,0),FALSE)</f>
        <v>3.2</v>
      </c>
      <c r="AE430" s="15">
        <f>VLOOKUP(AE$4,'Tüpoloogia tabel'!$C$1:$T$51,MATCH($A430,'Tüpoloogia tabel'!$C$1:$T$1,0),FALSE)</f>
        <v>2.2999999999999998</v>
      </c>
      <c r="AF430" s="15">
        <f>VLOOKUP(AF$4,'Tüpoloogia tabel'!$C$1:$T$51,MATCH($A430,'Tüpoloogia tabel'!$C$1:$T$1,0),FALSE)</f>
        <v>14.25</v>
      </c>
      <c r="AG430" s="15">
        <f>VLOOKUP(AG$4,'Tüpoloogia tabel'!$C$1:$T$51,MATCH($A430,'Tüpoloogia tabel'!$C$1:$T$1,0),FALSE)</f>
        <v>16.875</v>
      </c>
      <c r="AH430" s="15">
        <f>(VLOOKUP(AH$4,'Tüpoloogia tabel'!$C$1:$T$51,MATCH($A430,'Tüpoloogia tabel'!$C$1:$T$1,0),FALSE))*E430</f>
        <v>7.919999999999999</v>
      </c>
      <c r="AI430" s="15">
        <f>(VLOOKUP(AI$4,'Tüpoloogia tabel'!$C$1:$T$51,MATCH($A430,'Tüpoloogia tabel'!$C$1:$T$1,0),FALSE))*D430*E430</f>
        <v>2002.0443320280772</v>
      </c>
      <c r="AJ430" s="15">
        <f t="shared" si="554"/>
        <v>62.25</v>
      </c>
      <c r="AK430" s="15">
        <f>VLOOKUP(AK$4,'Tüpoloogia tabel'!$C$1:$T$51,MATCH($A430,'Tüpoloogia tabel'!$C$1:$T$1,0),FALSE)</f>
        <v>1.49</v>
      </c>
      <c r="AL430" s="15">
        <f>VLOOKUP(AL$4,'Tüpoloogia tabel'!$C$1:$T$51,MATCH($A430,'Tüpoloogia tabel'!$C$1:$T$1,0),FALSE)</f>
        <v>1.1000000000000001</v>
      </c>
      <c r="AM430" s="15">
        <f>VLOOKUP(AM$4,'Tüpoloogia tabel'!$C$1:$T$51,MATCH($A430,'Tüpoloogia tabel'!$C$1:$T$1,0),FALSE)</f>
        <v>0.7</v>
      </c>
      <c r="AN430" s="15">
        <f>VLOOKUP(AN$4,'Tüpoloogia tabel'!$C$1:$T$51,MATCH($A430,'Tüpoloogia tabel'!$C$1:$T$1,0),FALSE)</f>
        <v>0.7</v>
      </c>
      <c r="AO430" s="15">
        <f>VLOOKUP(AO$4,'Tüpoloogia tabel'!$C$1:$T$51,MATCH($A430,'Tüpoloogia tabel'!$C$1:$T$1,0),FALSE)</f>
        <v>2.06</v>
      </c>
      <c r="AP430" s="15">
        <f>VLOOKUP(AP$4,'Tüpoloogia tabel'!$C$1:$T$51,MATCH($A430,'Tüpoloogia tabel'!$C$1:$T$1,0),FALSE)</f>
        <v>2</v>
      </c>
      <c r="AQ430" s="15">
        <f>VLOOKUP(AQ$4,'Tüpoloogia tabel'!$C$1:$T$51,MATCH($A430,'Tüpoloogia tabel'!$C$1:$T$1,0),FALSE)</f>
        <v>2.9</v>
      </c>
      <c r="AR430" s="232">
        <f>VLOOKUP(AR$4,'Tüpoloogia tabel'!$C$1:$T$51,MATCH($A425,'Tüpoloogia tabel'!$C$1:$T$1,0),FALSE)</f>
        <v>0.26</v>
      </c>
      <c r="AS430" s="16">
        <f>VLOOKUP(AS$4,'Tüpoloogia tabel'!$C$1:$T$51,MATCH($A430,'Tüpoloogia tabel'!$C$1:$T$1,0),FALSE)</f>
        <v>0.49000000000000005</v>
      </c>
      <c r="AT430" s="16">
        <f>VLOOKUP(AT$4,'Tüpoloogia tabel'!$C$1:$T$51,MATCH($A430,'Tüpoloogia tabel'!$C$1:$T$1,0),FALSE)</f>
        <v>0.40500000000000008</v>
      </c>
      <c r="AU430" s="16">
        <f>VLOOKUP(AU$4,'Tüpoloogia tabel'!$C$1:$T$51,MATCH($A430,'Tüpoloogia tabel'!$C$1:$T$1,0),FALSE)</f>
        <v>0.15</v>
      </c>
      <c r="AV430" s="273">
        <f>VLOOKUP(AV$4,'Tüpoloogia tabel'!$C$1:$T$51,MATCH($A430,'Tüpoloogia tabel'!$C$1:$T$1,0),FALSE)</f>
        <v>0.02</v>
      </c>
      <c r="AW430" s="16">
        <f>VLOOKUP(AW$4,'Tüpoloogia tabel'!$C$1:$T$51,MATCH($A430,'Tüpoloogia tabel'!$C$1:$T$1,0),FALSE)</f>
        <v>0.01</v>
      </c>
      <c r="AX430" s="16">
        <f>VLOOKUP(AX$4,'Tüpoloogia tabel'!$C$1:$T$51,MATCH($A430,'Tüpoloogia tabel'!$C$1:$T$1,0),FALSE)</f>
        <v>0</v>
      </c>
      <c r="AY430" s="16">
        <f>VLOOKUP(AY$4,'Tüpoloogia tabel'!$C$1:$T$51,MATCH($A430,'Tüpoloogia tabel'!$C$1:$T$1,0),FALSE)</f>
        <v>0.42</v>
      </c>
      <c r="AZ430" s="16">
        <f>VLOOKUP(AZ$4,'Tüpoloogia tabel'!$C$1:$T$51,MATCH($A430,'Tüpoloogia tabel'!$C$1:$T$1,0),FALSE)</f>
        <v>3.7</v>
      </c>
      <c r="BA430" s="232">
        <f>VLOOKUP(BA$4,'Tüpoloogia tabel'!$C$1:$T$51,MATCH($A430,'Tüpoloogia tabel'!$C$1:$T$1,0),FALSE)</f>
        <v>0.51</v>
      </c>
      <c r="BB430" s="232">
        <f>VLOOKUP(BB$4,'Tüpoloogia tabel'!$C$1:$T$51,MATCH($A430,'Tüpoloogia tabel'!$C$1:$T$1,0),FALSE)</f>
        <v>0.2</v>
      </c>
      <c r="BC430" s="232">
        <f>VLOOKUP(BC$4,'Tüpoloogia tabel'!$C$1:$T$51,MATCH($A430,'Tüpoloogia tabel'!$C$1:$T$1,0),FALSE)</f>
        <v>0.35</v>
      </c>
      <c r="BD430" s="232">
        <f>VLOOKUP(BD$4,'Tüpoloogia tabel'!$C$1:$T$51,MATCH($A430,'Tüpoloogia tabel'!$C$1:$T$1,0),FALSE)</f>
        <v>0.7</v>
      </c>
      <c r="BE430" s="232">
        <f>VLOOKUP(BE$4,'Tüpoloogia tabel'!$C$1:$T$51,MATCH($A430,'Tüpoloogia tabel'!$C$1:$T$1,0),FALSE)</f>
        <v>0.2</v>
      </c>
      <c r="BF430" s="16">
        <f>VLOOKUP(BF$4,'Tüpoloogia tabel'!$C$1:$T$51,MATCH($A430,'Tüpoloogia tabel'!$C$1:$T$1,0),FALSE)</f>
        <v>1.8000000000000007</v>
      </c>
      <c r="BG430" s="16">
        <f>VLOOKUP(BG$4,'Tüpoloogia tabel'!$C$1:$T$51,MATCH($A430,'Tüpoloogia tabel'!$C$1:$T$1,0),FALSE)</f>
        <v>2.1999999999999984</v>
      </c>
      <c r="BH430" s="16">
        <f>VLOOKUP(BH$4,'Tüpoloogia tabel'!$C$1:$T$51,MATCH($A430,'Tüpoloogia tabel'!$C$1:$T$1,0),FALSE)</f>
        <v>1.4599999999999995</v>
      </c>
      <c r="BI430" s="16">
        <f>VLOOKUP(BI$4,'Tüpoloogia tabel'!$C$1:$T$51,MATCH($A430,'Tüpoloogia tabel'!$C$1:$T$1,0),FALSE)</f>
        <v>1.5793333333333335</v>
      </c>
      <c r="BJ430" s="16">
        <f>VLOOKUP(BJ$4,'Tüpoloogia tabel'!$C$1:$T$51,MATCH($A430,'Tüpoloogia tabel'!$C$1:$T$1,0),FALSE)</f>
        <v>0.8</v>
      </c>
      <c r="BK430" s="16">
        <f>VLOOKUP(BK$4,'Tüpoloogia tabel'!$C$1:$T$51,MATCH($A430,'Tüpoloogia tabel'!$C$1:$T$1,0),FALSE)</f>
        <v>2.0649999999999999</v>
      </c>
      <c r="BL430" s="216">
        <f t="shared" si="536"/>
        <v>1696.4458185851743</v>
      </c>
      <c r="BM430" s="1">
        <v>4</v>
      </c>
      <c r="BN430" s="1">
        <v>0</v>
      </c>
      <c r="BO430" s="1">
        <f t="shared" si="555"/>
        <v>31.679999999999996</v>
      </c>
      <c r="BP430" s="217">
        <f t="shared" si="556"/>
        <v>62.25</v>
      </c>
      <c r="BQ430" s="217">
        <f t="shared" ref="BQ430:BS430" si="596">BP430</f>
        <v>62.25</v>
      </c>
      <c r="BR430" s="217">
        <f t="shared" si="596"/>
        <v>62.25</v>
      </c>
      <c r="BS430" s="217">
        <f t="shared" si="596"/>
        <v>62.25</v>
      </c>
      <c r="BT430" s="217">
        <f t="shared" si="558"/>
        <v>124.5</v>
      </c>
      <c r="BU430" s="217">
        <f t="shared" si="559"/>
        <v>304.8</v>
      </c>
      <c r="BV430" s="217">
        <f t="shared" si="560"/>
        <v>247.55394475369212</v>
      </c>
      <c r="BW430" s="217">
        <f t="shared" si="538"/>
        <v>178.5057067965507</v>
      </c>
      <c r="BX430" s="216">
        <f t="shared" si="561"/>
        <v>0.11331506944444444</v>
      </c>
      <c r="BY430" s="216">
        <f t="shared" si="585"/>
        <v>136.65797375</v>
      </c>
      <c r="BZ430" s="216">
        <f t="shared" si="569"/>
        <v>2011.609499131725</v>
      </c>
      <c r="CA430" s="216">
        <f t="shared" si="570"/>
        <v>1833.1037923351741</v>
      </c>
      <c r="CB430" s="218">
        <f t="shared" si="562"/>
        <v>3.8002618203844079</v>
      </c>
    </row>
    <row r="431" spans="1:80" x14ac:dyDescent="0.25">
      <c r="A431" s="248" t="s">
        <v>485</v>
      </c>
      <c r="B431" s="231" t="s">
        <v>959</v>
      </c>
      <c r="C431" s="231" t="s">
        <v>464</v>
      </c>
      <c r="D431" s="249">
        <v>1</v>
      </c>
      <c r="E431" s="249">
        <v>4</v>
      </c>
      <c r="F431" s="250"/>
      <c r="G431" s="15">
        <f>(VLOOKUP(G$4,'Tüpoloogia tabel'!$C$1:$T$51,MATCH($A431,'Tüpoloogia tabel'!$C$1:$T$1,0),FALSE))*D431</f>
        <v>215.125</v>
      </c>
      <c r="H431" s="15">
        <f>(VLOOKUP(H$4,'Tüpoloogia tabel'!$C$1:$T$51,MATCH($A431,'Tüpoloogia tabel'!$C$1:$T$1,0),FALSE))*D431*E431</f>
        <v>14</v>
      </c>
      <c r="I431" s="15">
        <f>(VLOOKUP(I$4,'Tüpoloogia tabel'!$C$1:$T$51,MATCH($A431,'Tüpoloogia tabel'!$C$1:$T$1,0),FALSE))*D431*E431</f>
        <v>41</v>
      </c>
      <c r="J431" s="15">
        <f>(VLOOKUP(J$4,'Tüpoloogia tabel'!$C$1:$T$51,MATCH($A431,'Tüpoloogia tabel'!$C$1:$T$1,0),FALSE))*D431*E431</f>
        <v>713.84999999999991</v>
      </c>
      <c r="K431" s="15">
        <f>(VLOOKUP(K$4,'Tüpoloogia tabel'!$C$1:$T$51,MATCH($A431,'Tüpoloogia tabel'!$C$1:$T$1,0),FALSE))*D431*E431</f>
        <v>643.15000000000009</v>
      </c>
      <c r="L431" s="244">
        <f>VLOOKUP(L$4,'Tüpoloogia tabel'!$C$1:$T$51,MATCH($A431,'Tüpoloogia tabel'!$C$1:$T$1,0),FALSE)</f>
        <v>100</v>
      </c>
      <c r="M431" s="228">
        <f>VLOOKUP(M$4,'Tüpoloogia tabel'!$C$1:$T$51,MATCH($A431,'Tüpoloogia tabel'!$C$1:$T$1,0),FALSE)</f>
        <v>0</v>
      </c>
      <c r="N431" s="228">
        <f>VLOOKUP(N$4,'Tüpoloogia tabel'!$C$1:$T$51,MATCH($A431,'Tüpoloogia tabel'!$C$1:$T$1,0),FALSE)</f>
        <v>100</v>
      </c>
      <c r="O431" s="245">
        <f>VLOOKUP(O$4,'Tüpoloogia tabel'!$C$1:$T$51,MATCH($A431,'Tüpoloogia tabel'!$C$1:$T$1,0),FALSE)</f>
        <v>0.21164048646080963</v>
      </c>
      <c r="P431" s="228">
        <f>VLOOKUP(P$4,'Tüpoloogia tabel'!$C$1:$T$51,MATCH($A431,'Tüpoloogia tabel'!$C$1:$T$1,0),FALSE)</f>
        <v>100</v>
      </c>
      <c r="Q431" s="335">
        <f t="shared" si="549"/>
        <v>1539.6</v>
      </c>
      <c r="R431" s="336">
        <f t="shared" si="567"/>
        <v>1209.7983070449372</v>
      </c>
      <c r="S431" s="14">
        <f t="shared" si="550"/>
        <v>215.125</v>
      </c>
      <c r="T431" s="336">
        <f t="shared" si="551"/>
        <v>215.125</v>
      </c>
      <c r="U431" s="4">
        <f t="shared" si="552"/>
        <v>3.9599999999999986</v>
      </c>
      <c r="V431" s="337">
        <f t="shared" si="553"/>
        <v>325.84169295506251</v>
      </c>
      <c r="W431" s="338">
        <f t="shared" si="535"/>
        <v>4.8712875198654393</v>
      </c>
      <c r="X431" s="228">
        <f>VLOOKUP(X$4,'Tüpoloogia tabel'!$C$1:$T$51,MATCH($A431,'Tüpoloogia tabel'!$C$1:$T$1,0),FALSE)</f>
        <v>271.5</v>
      </c>
      <c r="Y431" s="228">
        <f>VLOOKUP(Y$4,'Tüpoloogia tabel'!$C$1:$T$51,MATCH($A431,'Tüpoloogia tabel'!$C$1:$T$1,0),FALSE)</f>
        <v>199.5</v>
      </c>
      <c r="Z431" s="229">
        <f>VLOOKUP(Z$4,'Tüpoloogia tabel'!$C$1:$T$51,MATCH($A431,'Tüpoloogia tabel'!$C$1:$T$1,0),FALSE)</f>
        <v>41</v>
      </c>
      <c r="AA431" s="235"/>
      <c r="AB431" s="235"/>
      <c r="AC431" s="15">
        <f>VLOOKUP(AC$4,'Tüpoloogia tabel'!$C$1:$T$51,MATCH($A431,'Tüpoloogia tabel'!$C$1:$T$1,0),FALSE)</f>
        <v>4.6500000000000004</v>
      </c>
      <c r="AD431" s="15">
        <f>VLOOKUP(AD$4,'Tüpoloogia tabel'!$C$1:$T$51,MATCH($A431,'Tüpoloogia tabel'!$C$1:$T$1,0),FALSE)</f>
        <v>3.2</v>
      </c>
      <c r="AE431" s="15">
        <f>VLOOKUP(AE$4,'Tüpoloogia tabel'!$C$1:$T$51,MATCH($A431,'Tüpoloogia tabel'!$C$1:$T$1,0),FALSE)</f>
        <v>2.2999999999999998</v>
      </c>
      <c r="AF431" s="15">
        <f>VLOOKUP(AF$4,'Tüpoloogia tabel'!$C$1:$T$51,MATCH($A431,'Tüpoloogia tabel'!$C$1:$T$1,0),FALSE)</f>
        <v>14.25</v>
      </c>
      <c r="AG431" s="15">
        <f>VLOOKUP(AG$4,'Tüpoloogia tabel'!$C$1:$T$51,MATCH($A431,'Tüpoloogia tabel'!$C$1:$T$1,0),FALSE)</f>
        <v>16.875</v>
      </c>
      <c r="AH431" s="15">
        <f>(VLOOKUP(AH$4,'Tüpoloogia tabel'!$C$1:$T$51,MATCH($A431,'Tüpoloogia tabel'!$C$1:$T$1,0),FALSE))*E431</f>
        <v>10.559999999999999</v>
      </c>
      <c r="AI431" s="15">
        <f>(VLOOKUP(AI$4,'Tüpoloogia tabel'!$C$1:$T$51,MATCH($A431,'Tüpoloogia tabel'!$C$1:$T$1,0),FALSE))*D431*E431</f>
        <v>2669.3924427041029</v>
      </c>
      <c r="AJ431" s="15">
        <f t="shared" si="554"/>
        <v>62.25</v>
      </c>
      <c r="AK431" s="15">
        <f>VLOOKUP(AK$4,'Tüpoloogia tabel'!$C$1:$T$51,MATCH($A431,'Tüpoloogia tabel'!$C$1:$T$1,0),FALSE)</f>
        <v>1.49</v>
      </c>
      <c r="AL431" s="15">
        <f>VLOOKUP(AL$4,'Tüpoloogia tabel'!$C$1:$T$51,MATCH($A431,'Tüpoloogia tabel'!$C$1:$T$1,0),FALSE)</f>
        <v>1.1000000000000001</v>
      </c>
      <c r="AM431" s="15">
        <f>VLOOKUP(AM$4,'Tüpoloogia tabel'!$C$1:$T$51,MATCH($A431,'Tüpoloogia tabel'!$C$1:$T$1,0),FALSE)</f>
        <v>0.7</v>
      </c>
      <c r="AN431" s="15">
        <f>VLOOKUP(AN$4,'Tüpoloogia tabel'!$C$1:$T$51,MATCH($A431,'Tüpoloogia tabel'!$C$1:$T$1,0),FALSE)</f>
        <v>0.7</v>
      </c>
      <c r="AO431" s="15">
        <f>VLOOKUP(AO$4,'Tüpoloogia tabel'!$C$1:$T$51,MATCH($A431,'Tüpoloogia tabel'!$C$1:$T$1,0),FALSE)</f>
        <v>2.06</v>
      </c>
      <c r="AP431" s="15">
        <f>VLOOKUP(AP$4,'Tüpoloogia tabel'!$C$1:$T$51,MATCH($A431,'Tüpoloogia tabel'!$C$1:$T$1,0),FALSE)</f>
        <v>2</v>
      </c>
      <c r="AQ431" s="15">
        <f>VLOOKUP(AQ$4,'Tüpoloogia tabel'!$C$1:$T$51,MATCH($A431,'Tüpoloogia tabel'!$C$1:$T$1,0),FALSE)</f>
        <v>2.9</v>
      </c>
      <c r="AR431" s="232">
        <f>VLOOKUP(AR$4,'Tüpoloogia tabel'!$C$1:$T$51,MATCH($A426,'Tüpoloogia tabel'!$C$1:$T$1,0),FALSE)</f>
        <v>0.26</v>
      </c>
      <c r="AS431" s="16">
        <f>VLOOKUP(AS$4,'Tüpoloogia tabel'!$C$1:$T$51,MATCH($A431,'Tüpoloogia tabel'!$C$1:$T$1,0),FALSE)</f>
        <v>0.49000000000000005</v>
      </c>
      <c r="AT431" s="16">
        <f>VLOOKUP(AT$4,'Tüpoloogia tabel'!$C$1:$T$51,MATCH($A431,'Tüpoloogia tabel'!$C$1:$T$1,0),FALSE)</f>
        <v>0.40500000000000008</v>
      </c>
      <c r="AU431" s="16">
        <f>VLOOKUP(AU$4,'Tüpoloogia tabel'!$C$1:$T$51,MATCH($A431,'Tüpoloogia tabel'!$C$1:$T$1,0),FALSE)</f>
        <v>0.15</v>
      </c>
      <c r="AV431" s="273">
        <f>VLOOKUP(AV$4,'Tüpoloogia tabel'!$C$1:$T$51,MATCH($A431,'Tüpoloogia tabel'!$C$1:$T$1,0),FALSE)</f>
        <v>0.02</v>
      </c>
      <c r="AW431" s="16">
        <f>VLOOKUP(AW$4,'Tüpoloogia tabel'!$C$1:$T$51,MATCH($A431,'Tüpoloogia tabel'!$C$1:$T$1,0),FALSE)</f>
        <v>0.01</v>
      </c>
      <c r="AX431" s="16">
        <f>VLOOKUP(AX$4,'Tüpoloogia tabel'!$C$1:$T$51,MATCH($A431,'Tüpoloogia tabel'!$C$1:$T$1,0),FALSE)</f>
        <v>0</v>
      </c>
      <c r="AY431" s="16">
        <f>VLOOKUP(AY$4,'Tüpoloogia tabel'!$C$1:$T$51,MATCH($A431,'Tüpoloogia tabel'!$C$1:$T$1,0),FALSE)</f>
        <v>0.42</v>
      </c>
      <c r="AZ431" s="16">
        <f>VLOOKUP(AZ$4,'Tüpoloogia tabel'!$C$1:$T$51,MATCH($A431,'Tüpoloogia tabel'!$C$1:$T$1,0),FALSE)</f>
        <v>3.7</v>
      </c>
      <c r="BA431" s="232">
        <f>VLOOKUP(BA$4,'Tüpoloogia tabel'!$C$1:$T$51,MATCH($A431,'Tüpoloogia tabel'!$C$1:$T$1,0),FALSE)</f>
        <v>0.51</v>
      </c>
      <c r="BB431" s="232">
        <f>VLOOKUP(BB$4,'Tüpoloogia tabel'!$C$1:$T$51,MATCH($A431,'Tüpoloogia tabel'!$C$1:$T$1,0),FALSE)</f>
        <v>0.2</v>
      </c>
      <c r="BC431" s="232">
        <f>VLOOKUP(BC$4,'Tüpoloogia tabel'!$C$1:$T$51,MATCH($A431,'Tüpoloogia tabel'!$C$1:$T$1,0),FALSE)</f>
        <v>0.35</v>
      </c>
      <c r="BD431" s="232">
        <f>VLOOKUP(BD$4,'Tüpoloogia tabel'!$C$1:$T$51,MATCH($A431,'Tüpoloogia tabel'!$C$1:$T$1,0),FALSE)</f>
        <v>0.7</v>
      </c>
      <c r="BE431" s="232">
        <f>VLOOKUP(BE$4,'Tüpoloogia tabel'!$C$1:$T$51,MATCH($A431,'Tüpoloogia tabel'!$C$1:$T$1,0),FALSE)</f>
        <v>0.2</v>
      </c>
      <c r="BF431" s="16">
        <f>VLOOKUP(BF$4,'Tüpoloogia tabel'!$C$1:$T$51,MATCH($A431,'Tüpoloogia tabel'!$C$1:$T$1,0),FALSE)</f>
        <v>1.8000000000000007</v>
      </c>
      <c r="BG431" s="16">
        <f>VLOOKUP(BG$4,'Tüpoloogia tabel'!$C$1:$T$51,MATCH($A431,'Tüpoloogia tabel'!$C$1:$T$1,0),FALSE)</f>
        <v>2.1999999999999984</v>
      </c>
      <c r="BH431" s="16">
        <f>VLOOKUP(BH$4,'Tüpoloogia tabel'!$C$1:$T$51,MATCH($A431,'Tüpoloogia tabel'!$C$1:$T$1,0),FALSE)</f>
        <v>1.4599999999999995</v>
      </c>
      <c r="BI431" s="16">
        <f>VLOOKUP(BI$4,'Tüpoloogia tabel'!$C$1:$T$51,MATCH($A431,'Tüpoloogia tabel'!$C$1:$T$1,0),FALSE)</f>
        <v>1.5793333333333335</v>
      </c>
      <c r="BJ431" s="16">
        <f>VLOOKUP(BJ$4,'Tüpoloogia tabel'!$C$1:$T$51,MATCH($A431,'Tüpoloogia tabel'!$C$1:$T$1,0),FALSE)</f>
        <v>0.8</v>
      </c>
      <c r="BK431" s="16">
        <f>VLOOKUP(BK$4,'Tüpoloogia tabel'!$C$1:$T$51,MATCH($A431,'Tüpoloogia tabel'!$C$1:$T$1,0),FALSE)</f>
        <v>2.0649999999999999</v>
      </c>
      <c r="BL431" s="216">
        <f t="shared" si="536"/>
        <v>2657.1812645635946</v>
      </c>
      <c r="BM431" s="1">
        <v>4</v>
      </c>
      <c r="BN431" s="1">
        <v>0</v>
      </c>
      <c r="BO431" s="1">
        <f t="shared" si="555"/>
        <v>42.239999999999995</v>
      </c>
      <c r="BP431" s="217">
        <f t="shared" si="556"/>
        <v>62.25</v>
      </c>
      <c r="BQ431" s="217">
        <f t="shared" ref="BQ431:BS431" si="597">BP431</f>
        <v>62.25</v>
      </c>
      <c r="BR431" s="217">
        <f t="shared" si="597"/>
        <v>62.25</v>
      </c>
      <c r="BS431" s="217">
        <f t="shared" si="597"/>
        <v>62.25</v>
      </c>
      <c r="BT431" s="217">
        <f t="shared" si="558"/>
        <v>186.75</v>
      </c>
      <c r="BU431" s="217">
        <f t="shared" si="559"/>
        <v>537.6</v>
      </c>
      <c r="BV431" s="217">
        <f t="shared" si="560"/>
        <v>429.49521449491152</v>
      </c>
      <c r="BW431" s="217">
        <f t="shared" si="538"/>
        <v>258.28914008786285</v>
      </c>
      <c r="BX431" s="216">
        <f t="shared" si="561"/>
        <v>0.1803467361111111</v>
      </c>
      <c r="BY431" s="216">
        <f t="shared" si="585"/>
        <v>217.49816374999997</v>
      </c>
      <c r="BZ431" s="216">
        <f t="shared" si="569"/>
        <v>3132.9685684014576</v>
      </c>
      <c r="CA431" s="216">
        <f t="shared" si="570"/>
        <v>2874.6794283135946</v>
      </c>
      <c r="CB431" s="218">
        <f t="shared" si="562"/>
        <v>4.469687364244102</v>
      </c>
    </row>
    <row r="432" spans="1:80" x14ac:dyDescent="0.25">
      <c r="A432" s="248" t="s">
        <v>485</v>
      </c>
      <c r="B432" s="231" t="s">
        <v>960</v>
      </c>
      <c r="C432" s="231" t="s">
        <v>464</v>
      </c>
      <c r="D432" s="249">
        <v>1</v>
      </c>
      <c r="E432" s="249">
        <v>5</v>
      </c>
      <c r="F432" s="250"/>
      <c r="G432" s="15">
        <f>(VLOOKUP(G$4,'Tüpoloogia tabel'!$C$1:$T$51,MATCH($A432,'Tüpoloogia tabel'!$C$1:$T$1,0),FALSE))*D432</f>
        <v>215.125</v>
      </c>
      <c r="H432" s="15">
        <f>(VLOOKUP(H$4,'Tüpoloogia tabel'!$C$1:$T$51,MATCH($A432,'Tüpoloogia tabel'!$C$1:$T$1,0),FALSE))*D432*E432</f>
        <v>17.5</v>
      </c>
      <c r="I432" s="15">
        <f>(VLOOKUP(I$4,'Tüpoloogia tabel'!$C$1:$T$51,MATCH($A432,'Tüpoloogia tabel'!$C$1:$T$1,0),FALSE))*D432*E432</f>
        <v>51.25</v>
      </c>
      <c r="J432" s="15">
        <f>(VLOOKUP(J$4,'Tüpoloogia tabel'!$C$1:$T$51,MATCH($A432,'Tüpoloogia tabel'!$C$1:$T$1,0),FALSE))*D432*E432</f>
        <v>892.31249999999989</v>
      </c>
      <c r="K432" s="15">
        <f>(VLOOKUP(K$4,'Tüpoloogia tabel'!$C$1:$T$51,MATCH($A432,'Tüpoloogia tabel'!$C$1:$T$1,0),FALSE))*D432*E432</f>
        <v>803.93750000000011</v>
      </c>
      <c r="L432" s="244">
        <f>VLOOKUP(L$4,'Tüpoloogia tabel'!$C$1:$T$51,MATCH($A432,'Tüpoloogia tabel'!$C$1:$T$1,0),FALSE)</f>
        <v>100</v>
      </c>
      <c r="M432" s="228">
        <f>VLOOKUP(M$4,'Tüpoloogia tabel'!$C$1:$T$51,MATCH($A432,'Tüpoloogia tabel'!$C$1:$T$1,0),FALSE)</f>
        <v>0</v>
      </c>
      <c r="N432" s="228">
        <f>VLOOKUP(N$4,'Tüpoloogia tabel'!$C$1:$T$51,MATCH($A432,'Tüpoloogia tabel'!$C$1:$T$1,0),FALSE)</f>
        <v>100</v>
      </c>
      <c r="O432" s="245">
        <f>VLOOKUP(O$4,'Tüpoloogia tabel'!$C$1:$T$51,MATCH($A432,'Tüpoloogia tabel'!$C$1:$T$1,0),FALSE)</f>
        <v>0.21164048646080963</v>
      </c>
      <c r="P432" s="228">
        <f>VLOOKUP(P$4,'Tüpoloogia tabel'!$C$1:$T$51,MATCH($A432,'Tüpoloogia tabel'!$C$1:$T$1,0),FALSE)</f>
        <v>100</v>
      </c>
      <c r="Q432" s="335">
        <f t="shared" si="549"/>
        <v>2370</v>
      </c>
      <c r="R432" s="336">
        <f t="shared" si="567"/>
        <v>1864.4520470878811</v>
      </c>
      <c r="S432" s="14">
        <f t="shared" si="550"/>
        <v>215.125</v>
      </c>
      <c r="T432" s="336">
        <f t="shared" si="551"/>
        <v>215.125</v>
      </c>
      <c r="U432" s="4">
        <f t="shared" si="552"/>
        <v>3.9599999999999986</v>
      </c>
      <c r="V432" s="337">
        <f t="shared" si="553"/>
        <v>501.58795291211879</v>
      </c>
      <c r="W432" s="338">
        <f t="shared" si="535"/>
        <v>5.6718280605259759</v>
      </c>
      <c r="X432" s="228">
        <f>VLOOKUP(X$4,'Tüpoloogia tabel'!$C$1:$T$51,MATCH($A432,'Tüpoloogia tabel'!$C$1:$T$1,0),FALSE)</f>
        <v>271.5</v>
      </c>
      <c r="Y432" s="228">
        <f>VLOOKUP(Y$4,'Tüpoloogia tabel'!$C$1:$T$51,MATCH($A432,'Tüpoloogia tabel'!$C$1:$T$1,0),FALSE)</f>
        <v>199.5</v>
      </c>
      <c r="Z432" s="229">
        <f>VLOOKUP(Z$4,'Tüpoloogia tabel'!$C$1:$T$51,MATCH($A432,'Tüpoloogia tabel'!$C$1:$T$1,0),FALSE)</f>
        <v>41</v>
      </c>
      <c r="AA432" s="235"/>
      <c r="AB432" s="235"/>
      <c r="AC432" s="15">
        <f>VLOOKUP(AC$4,'Tüpoloogia tabel'!$C$1:$T$51,MATCH($A432,'Tüpoloogia tabel'!$C$1:$T$1,0),FALSE)</f>
        <v>4.6500000000000004</v>
      </c>
      <c r="AD432" s="15">
        <f>VLOOKUP(AD$4,'Tüpoloogia tabel'!$C$1:$T$51,MATCH($A432,'Tüpoloogia tabel'!$C$1:$T$1,0),FALSE)</f>
        <v>3.2</v>
      </c>
      <c r="AE432" s="15">
        <f>VLOOKUP(AE$4,'Tüpoloogia tabel'!$C$1:$T$51,MATCH($A432,'Tüpoloogia tabel'!$C$1:$T$1,0),FALSE)</f>
        <v>2.2999999999999998</v>
      </c>
      <c r="AF432" s="15">
        <f>VLOOKUP(AF$4,'Tüpoloogia tabel'!$C$1:$T$51,MATCH($A432,'Tüpoloogia tabel'!$C$1:$T$1,0),FALSE)</f>
        <v>14.25</v>
      </c>
      <c r="AG432" s="15">
        <f>VLOOKUP(AG$4,'Tüpoloogia tabel'!$C$1:$T$51,MATCH($A432,'Tüpoloogia tabel'!$C$1:$T$1,0),FALSE)</f>
        <v>16.875</v>
      </c>
      <c r="AH432" s="15">
        <f>(VLOOKUP(AH$4,'Tüpoloogia tabel'!$C$1:$T$51,MATCH($A432,'Tüpoloogia tabel'!$C$1:$T$1,0),FALSE))*E432</f>
        <v>13.2</v>
      </c>
      <c r="AI432" s="15">
        <f>(VLOOKUP(AI$4,'Tüpoloogia tabel'!$C$1:$T$51,MATCH($A432,'Tüpoloogia tabel'!$C$1:$T$1,0),FALSE))*D432*E432</f>
        <v>3336.7405533801284</v>
      </c>
      <c r="AJ432" s="15">
        <f t="shared" si="554"/>
        <v>62.25</v>
      </c>
      <c r="AK432" s="15">
        <f>VLOOKUP(AK$4,'Tüpoloogia tabel'!$C$1:$T$51,MATCH($A432,'Tüpoloogia tabel'!$C$1:$T$1,0),FALSE)</f>
        <v>1.49</v>
      </c>
      <c r="AL432" s="15">
        <f>VLOOKUP(AL$4,'Tüpoloogia tabel'!$C$1:$T$51,MATCH($A432,'Tüpoloogia tabel'!$C$1:$T$1,0),FALSE)</f>
        <v>1.1000000000000001</v>
      </c>
      <c r="AM432" s="15">
        <f>VLOOKUP(AM$4,'Tüpoloogia tabel'!$C$1:$T$51,MATCH($A432,'Tüpoloogia tabel'!$C$1:$T$1,0),FALSE)</f>
        <v>0.7</v>
      </c>
      <c r="AN432" s="15">
        <f>VLOOKUP(AN$4,'Tüpoloogia tabel'!$C$1:$T$51,MATCH($A432,'Tüpoloogia tabel'!$C$1:$T$1,0),FALSE)</f>
        <v>0.7</v>
      </c>
      <c r="AO432" s="15">
        <f>VLOOKUP(AO$4,'Tüpoloogia tabel'!$C$1:$T$51,MATCH($A432,'Tüpoloogia tabel'!$C$1:$T$1,0),FALSE)</f>
        <v>2.06</v>
      </c>
      <c r="AP432" s="15">
        <f>VLOOKUP(AP$4,'Tüpoloogia tabel'!$C$1:$T$51,MATCH($A432,'Tüpoloogia tabel'!$C$1:$T$1,0),FALSE)</f>
        <v>2</v>
      </c>
      <c r="AQ432" s="15">
        <f>VLOOKUP(AQ$4,'Tüpoloogia tabel'!$C$1:$T$51,MATCH($A432,'Tüpoloogia tabel'!$C$1:$T$1,0),FALSE)</f>
        <v>2.9</v>
      </c>
      <c r="AR432" s="232">
        <f>VLOOKUP(AR$4,'Tüpoloogia tabel'!$C$1:$T$51,MATCH($A427,'Tüpoloogia tabel'!$C$1:$T$1,0),FALSE)</f>
        <v>0.26</v>
      </c>
      <c r="AS432" s="16">
        <f>VLOOKUP(AS$4,'Tüpoloogia tabel'!$C$1:$T$51,MATCH($A432,'Tüpoloogia tabel'!$C$1:$T$1,0),FALSE)</f>
        <v>0.49000000000000005</v>
      </c>
      <c r="AT432" s="16">
        <f>VLOOKUP(AT$4,'Tüpoloogia tabel'!$C$1:$T$51,MATCH($A432,'Tüpoloogia tabel'!$C$1:$T$1,0),FALSE)</f>
        <v>0.40500000000000008</v>
      </c>
      <c r="AU432" s="16">
        <f>VLOOKUP(AU$4,'Tüpoloogia tabel'!$C$1:$T$51,MATCH($A432,'Tüpoloogia tabel'!$C$1:$T$1,0),FALSE)</f>
        <v>0.15</v>
      </c>
      <c r="AV432" s="273">
        <f>VLOOKUP(AV$4,'Tüpoloogia tabel'!$C$1:$T$51,MATCH($A432,'Tüpoloogia tabel'!$C$1:$T$1,0),FALSE)</f>
        <v>0.02</v>
      </c>
      <c r="AW432" s="16">
        <f>VLOOKUP(AW$4,'Tüpoloogia tabel'!$C$1:$T$51,MATCH($A432,'Tüpoloogia tabel'!$C$1:$T$1,0),FALSE)</f>
        <v>0.01</v>
      </c>
      <c r="AX432" s="16">
        <f>VLOOKUP(AX$4,'Tüpoloogia tabel'!$C$1:$T$51,MATCH($A432,'Tüpoloogia tabel'!$C$1:$T$1,0),FALSE)</f>
        <v>0</v>
      </c>
      <c r="AY432" s="16">
        <f>VLOOKUP(AY$4,'Tüpoloogia tabel'!$C$1:$T$51,MATCH($A432,'Tüpoloogia tabel'!$C$1:$T$1,0),FALSE)</f>
        <v>0.42</v>
      </c>
      <c r="AZ432" s="16">
        <f>VLOOKUP(AZ$4,'Tüpoloogia tabel'!$C$1:$T$51,MATCH($A432,'Tüpoloogia tabel'!$C$1:$T$1,0),FALSE)</f>
        <v>3.7</v>
      </c>
      <c r="BA432" s="232">
        <f>VLOOKUP(BA$4,'Tüpoloogia tabel'!$C$1:$T$51,MATCH($A432,'Tüpoloogia tabel'!$C$1:$T$1,0),FALSE)</f>
        <v>0.51</v>
      </c>
      <c r="BB432" s="232">
        <f>VLOOKUP(BB$4,'Tüpoloogia tabel'!$C$1:$T$51,MATCH($A432,'Tüpoloogia tabel'!$C$1:$T$1,0),FALSE)</f>
        <v>0.2</v>
      </c>
      <c r="BC432" s="232">
        <f>VLOOKUP(BC$4,'Tüpoloogia tabel'!$C$1:$T$51,MATCH($A432,'Tüpoloogia tabel'!$C$1:$T$1,0),FALSE)</f>
        <v>0.35</v>
      </c>
      <c r="BD432" s="232">
        <f>VLOOKUP(BD$4,'Tüpoloogia tabel'!$C$1:$T$51,MATCH($A432,'Tüpoloogia tabel'!$C$1:$T$1,0),FALSE)</f>
        <v>0.7</v>
      </c>
      <c r="BE432" s="232">
        <f>VLOOKUP(BE$4,'Tüpoloogia tabel'!$C$1:$T$51,MATCH($A432,'Tüpoloogia tabel'!$C$1:$T$1,0),FALSE)</f>
        <v>0.2</v>
      </c>
      <c r="BF432" s="16">
        <f>VLOOKUP(BF$4,'Tüpoloogia tabel'!$C$1:$T$51,MATCH($A432,'Tüpoloogia tabel'!$C$1:$T$1,0),FALSE)</f>
        <v>1.8000000000000007</v>
      </c>
      <c r="BG432" s="16">
        <f>VLOOKUP(BG$4,'Tüpoloogia tabel'!$C$1:$T$51,MATCH($A432,'Tüpoloogia tabel'!$C$1:$T$1,0),FALSE)</f>
        <v>2.1999999999999984</v>
      </c>
      <c r="BH432" s="16">
        <f>VLOOKUP(BH$4,'Tüpoloogia tabel'!$C$1:$T$51,MATCH($A432,'Tüpoloogia tabel'!$C$1:$T$1,0),FALSE)</f>
        <v>1.4599999999999995</v>
      </c>
      <c r="BI432" s="16">
        <f>VLOOKUP(BI$4,'Tüpoloogia tabel'!$C$1:$T$51,MATCH($A432,'Tüpoloogia tabel'!$C$1:$T$1,0),FALSE)</f>
        <v>1.5793333333333335</v>
      </c>
      <c r="BJ432" s="16">
        <f>VLOOKUP(BJ$4,'Tüpoloogia tabel'!$C$1:$T$51,MATCH($A432,'Tüpoloogia tabel'!$C$1:$T$1,0),FALSE)</f>
        <v>0.8</v>
      </c>
      <c r="BK432" s="16">
        <f>VLOOKUP(BK$4,'Tüpoloogia tabel'!$C$1:$T$51,MATCH($A432,'Tüpoloogia tabel'!$C$1:$T$1,0),FALSE)</f>
        <v>2.0649999999999999</v>
      </c>
      <c r="BL432" s="216">
        <f t="shared" si="536"/>
        <v>3880.4175637670301</v>
      </c>
      <c r="BM432" s="1">
        <v>4</v>
      </c>
      <c r="BN432" s="1">
        <v>0</v>
      </c>
      <c r="BO432" s="1">
        <f t="shared" si="555"/>
        <v>52.8</v>
      </c>
      <c r="BP432" s="217">
        <f t="shared" si="556"/>
        <v>62.25</v>
      </c>
      <c r="BQ432" s="217">
        <f t="shared" ref="BQ432:BS432" si="598">BP432</f>
        <v>62.25</v>
      </c>
      <c r="BR432" s="217">
        <f t="shared" si="598"/>
        <v>62.25</v>
      </c>
      <c r="BS432" s="217">
        <f t="shared" si="598"/>
        <v>62.25</v>
      </c>
      <c r="BT432" s="217">
        <f t="shared" si="558"/>
        <v>249</v>
      </c>
      <c r="BU432" s="217">
        <f t="shared" si="559"/>
        <v>836</v>
      </c>
      <c r="BV432" s="217">
        <f t="shared" si="560"/>
        <v>661.1481283144584</v>
      </c>
      <c r="BW432" s="217">
        <f t="shared" si="538"/>
        <v>358.95146389207252</v>
      </c>
      <c r="BX432" s="216">
        <f t="shared" si="561"/>
        <v>0.26569340277777775</v>
      </c>
      <c r="BY432" s="216">
        <f t="shared" si="585"/>
        <v>320.42624374999997</v>
      </c>
      <c r="BZ432" s="216">
        <f t="shared" si="569"/>
        <v>4559.7952714091025</v>
      </c>
      <c r="CA432" s="216">
        <f t="shared" si="570"/>
        <v>4200.8438075170297</v>
      </c>
      <c r="CB432" s="218">
        <f t="shared" si="562"/>
        <v>5.2253363072589964</v>
      </c>
    </row>
    <row r="433" spans="1:80" x14ac:dyDescent="0.25">
      <c r="A433" s="248" t="s">
        <v>485</v>
      </c>
      <c r="B433" s="231" t="s">
        <v>961</v>
      </c>
      <c r="C433" s="231" t="s">
        <v>464</v>
      </c>
      <c r="D433" s="249">
        <v>2</v>
      </c>
      <c r="E433" s="249">
        <v>1</v>
      </c>
      <c r="F433" s="250"/>
      <c r="G433" s="15">
        <f>(VLOOKUP(G$4,'Tüpoloogia tabel'!$C$1:$T$51,MATCH($A433,'Tüpoloogia tabel'!$C$1:$T$1,0),FALSE))*D433</f>
        <v>430.25</v>
      </c>
      <c r="H433" s="15">
        <f>(VLOOKUP(H$4,'Tüpoloogia tabel'!$C$1:$T$51,MATCH($A433,'Tüpoloogia tabel'!$C$1:$T$1,0),FALSE))*D433*E433</f>
        <v>7</v>
      </c>
      <c r="I433" s="15">
        <f>(VLOOKUP(I$4,'Tüpoloogia tabel'!$C$1:$T$51,MATCH($A433,'Tüpoloogia tabel'!$C$1:$T$1,0),FALSE))*D433*E433</f>
        <v>20.5</v>
      </c>
      <c r="J433" s="15">
        <f>(VLOOKUP(J$4,'Tüpoloogia tabel'!$C$1:$T$51,MATCH($A433,'Tüpoloogia tabel'!$C$1:$T$1,0),FALSE))*D433*E433</f>
        <v>356.92499999999995</v>
      </c>
      <c r="K433" s="15">
        <f>(VLOOKUP(K$4,'Tüpoloogia tabel'!$C$1:$T$51,MATCH($A433,'Tüpoloogia tabel'!$C$1:$T$1,0),FALSE))*D433*E433</f>
        <v>321.57500000000005</v>
      </c>
      <c r="L433" s="244">
        <f>VLOOKUP(L$4,'Tüpoloogia tabel'!$C$1:$T$51,MATCH($A433,'Tüpoloogia tabel'!$C$1:$T$1,0),FALSE)</f>
        <v>100</v>
      </c>
      <c r="M433" s="228">
        <f>VLOOKUP(M$4,'Tüpoloogia tabel'!$C$1:$T$51,MATCH($A433,'Tüpoloogia tabel'!$C$1:$T$1,0),FALSE)</f>
        <v>0</v>
      </c>
      <c r="N433" s="228">
        <f>VLOOKUP(N$4,'Tüpoloogia tabel'!$C$1:$T$51,MATCH($A433,'Tüpoloogia tabel'!$C$1:$T$1,0),FALSE)</f>
        <v>100</v>
      </c>
      <c r="O433" s="245">
        <f>VLOOKUP(O$4,'Tüpoloogia tabel'!$C$1:$T$51,MATCH($A433,'Tüpoloogia tabel'!$C$1:$T$1,0),FALSE)</f>
        <v>0.21164048646080963</v>
      </c>
      <c r="P433" s="228">
        <f>VLOOKUP(P$4,'Tüpoloogia tabel'!$C$1:$T$51,MATCH($A433,'Tüpoloogia tabel'!$C$1:$T$1,0),FALSE)</f>
        <v>100</v>
      </c>
      <c r="Q433" s="335">
        <f t="shared" si="549"/>
        <v>206.7</v>
      </c>
      <c r="R433" s="336">
        <f t="shared" si="567"/>
        <v>155.03391144855067</v>
      </c>
      <c r="S433" s="14">
        <f t="shared" si="550"/>
        <v>430.25</v>
      </c>
      <c r="T433" s="336">
        <f t="shared" si="551"/>
        <v>430.25</v>
      </c>
      <c r="U433" s="4">
        <f t="shared" si="552"/>
        <v>7.9199999999999973</v>
      </c>
      <c r="V433" s="337">
        <f t="shared" si="553"/>
        <v>43.746088551449347</v>
      </c>
      <c r="W433" s="338">
        <f t="shared" si="535"/>
        <v>3.9038186379425652</v>
      </c>
      <c r="X433" s="228">
        <f>VLOOKUP(X$4,'Tüpoloogia tabel'!$C$1:$T$51,MATCH($A433,'Tüpoloogia tabel'!$C$1:$T$1,0),FALSE)</f>
        <v>271.5</v>
      </c>
      <c r="Y433" s="228">
        <f>VLOOKUP(Y$4,'Tüpoloogia tabel'!$C$1:$T$51,MATCH($A433,'Tüpoloogia tabel'!$C$1:$T$1,0),FALSE)</f>
        <v>199.5</v>
      </c>
      <c r="Z433" s="229">
        <f>VLOOKUP(Z$4,'Tüpoloogia tabel'!$C$1:$T$51,MATCH($A433,'Tüpoloogia tabel'!$C$1:$T$1,0),FALSE)</f>
        <v>41</v>
      </c>
      <c r="AA433" s="235"/>
      <c r="AB433" s="235"/>
      <c r="AC433" s="15">
        <f>VLOOKUP(AC$4,'Tüpoloogia tabel'!$C$1:$T$51,MATCH($A433,'Tüpoloogia tabel'!$C$1:$T$1,0),FALSE)</f>
        <v>4.6500000000000004</v>
      </c>
      <c r="AD433" s="15">
        <f>VLOOKUP(AD$4,'Tüpoloogia tabel'!$C$1:$T$51,MATCH($A433,'Tüpoloogia tabel'!$C$1:$T$1,0),FALSE)</f>
        <v>3.2</v>
      </c>
      <c r="AE433" s="15">
        <f>VLOOKUP(AE$4,'Tüpoloogia tabel'!$C$1:$T$51,MATCH($A433,'Tüpoloogia tabel'!$C$1:$T$1,0),FALSE)</f>
        <v>2.2999999999999998</v>
      </c>
      <c r="AF433" s="15">
        <f>VLOOKUP(AF$4,'Tüpoloogia tabel'!$C$1:$T$51,MATCH($A433,'Tüpoloogia tabel'!$C$1:$T$1,0),FALSE)</f>
        <v>14.25</v>
      </c>
      <c r="AG433" s="15">
        <f>VLOOKUP(AG$4,'Tüpoloogia tabel'!$C$1:$T$51,MATCH($A433,'Tüpoloogia tabel'!$C$1:$T$1,0),FALSE)</f>
        <v>16.875</v>
      </c>
      <c r="AH433" s="15">
        <f>(VLOOKUP(AH$4,'Tüpoloogia tabel'!$C$1:$T$51,MATCH($A433,'Tüpoloogia tabel'!$C$1:$T$1,0),FALSE))*E433</f>
        <v>2.6399999999999997</v>
      </c>
      <c r="AI433" s="15">
        <f>(VLOOKUP(AI$4,'Tüpoloogia tabel'!$C$1:$T$51,MATCH($A433,'Tüpoloogia tabel'!$C$1:$T$1,0),FALSE))*D433*E433</f>
        <v>1334.6962213520515</v>
      </c>
      <c r="AJ433" s="15">
        <f t="shared" si="554"/>
        <v>96</v>
      </c>
      <c r="AK433" s="15">
        <f>VLOOKUP(AK$4,'Tüpoloogia tabel'!$C$1:$T$51,MATCH($A433,'Tüpoloogia tabel'!$C$1:$T$1,0),FALSE)</f>
        <v>1.49</v>
      </c>
      <c r="AL433" s="15">
        <f>VLOOKUP(AL$4,'Tüpoloogia tabel'!$C$1:$T$51,MATCH($A433,'Tüpoloogia tabel'!$C$1:$T$1,0),FALSE)</f>
        <v>1.1000000000000001</v>
      </c>
      <c r="AM433" s="15">
        <f>VLOOKUP(AM$4,'Tüpoloogia tabel'!$C$1:$T$51,MATCH($A433,'Tüpoloogia tabel'!$C$1:$T$1,0),FALSE)</f>
        <v>0.7</v>
      </c>
      <c r="AN433" s="15">
        <f>VLOOKUP(AN$4,'Tüpoloogia tabel'!$C$1:$T$51,MATCH($A433,'Tüpoloogia tabel'!$C$1:$T$1,0),FALSE)</f>
        <v>0.7</v>
      </c>
      <c r="AO433" s="15">
        <f>VLOOKUP(AO$4,'Tüpoloogia tabel'!$C$1:$T$51,MATCH($A433,'Tüpoloogia tabel'!$C$1:$T$1,0),FALSE)</f>
        <v>2.06</v>
      </c>
      <c r="AP433" s="15">
        <f>VLOOKUP(AP$4,'Tüpoloogia tabel'!$C$1:$T$51,MATCH($A433,'Tüpoloogia tabel'!$C$1:$T$1,0),FALSE)</f>
        <v>2</v>
      </c>
      <c r="AQ433" s="15">
        <f>VLOOKUP(AQ$4,'Tüpoloogia tabel'!$C$1:$T$51,MATCH($A433,'Tüpoloogia tabel'!$C$1:$T$1,0),FALSE)</f>
        <v>2.9</v>
      </c>
      <c r="AR433" s="232">
        <f>VLOOKUP(AR$4,'Tüpoloogia tabel'!$C$1:$T$51,MATCH($A428,'Tüpoloogia tabel'!$C$1:$T$1,0),FALSE)</f>
        <v>0.26</v>
      </c>
      <c r="AS433" s="16">
        <f>VLOOKUP(AS$4,'Tüpoloogia tabel'!$C$1:$T$51,MATCH($A433,'Tüpoloogia tabel'!$C$1:$T$1,0),FALSE)</f>
        <v>0.49000000000000005</v>
      </c>
      <c r="AT433" s="16">
        <f>VLOOKUP(AT$4,'Tüpoloogia tabel'!$C$1:$T$51,MATCH($A433,'Tüpoloogia tabel'!$C$1:$T$1,0),FALSE)</f>
        <v>0.40500000000000008</v>
      </c>
      <c r="AU433" s="16">
        <f>VLOOKUP(AU$4,'Tüpoloogia tabel'!$C$1:$T$51,MATCH($A433,'Tüpoloogia tabel'!$C$1:$T$1,0),FALSE)</f>
        <v>0.15</v>
      </c>
      <c r="AV433" s="273">
        <f>VLOOKUP(AV$4,'Tüpoloogia tabel'!$C$1:$T$51,MATCH($A433,'Tüpoloogia tabel'!$C$1:$T$1,0),FALSE)</f>
        <v>0.02</v>
      </c>
      <c r="AW433" s="16">
        <f>VLOOKUP(AW$4,'Tüpoloogia tabel'!$C$1:$T$51,MATCH($A433,'Tüpoloogia tabel'!$C$1:$T$1,0),FALSE)</f>
        <v>0.01</v>
      </c>
      <c r="AX433" s="16">
        <f>VLOOKUP(AX$4,'Tüpoloogia tabel'!$C$1:$T$51,MATCH($A433,'Tüpoloogia tabel'!$C$1:$T$1,0),FALSE)</f>
        <v>0</v>
      </c>
      <c r="AY433" s="16">
        <f>VLOOKUP(AY$4,'Tüpoloogia tabel'!$C$1:$T$51,MATCH($A433,'Tüpoloogia tabel'!$C$1:$T$1,0),FALSE)</f>
        <v>0.42</v>
      </c>
      <c r="AZ433" s="16">
        <f>VLOOKUP(AZ$4,'Tüpoloogia tabel'!$C$1:$T$51,MATCH($A433,'Tüpoloogia tabel'!$C$1:$T$1,0),FALSE)</f>
        <v>3.7</v>
      </c>
      <c r="BA433" s="232">
        <f>VLOOKUP(BA$4,'Tüpoloogia tabel'!$C$1:$T$51,MATCH($A433,'Tüpoloogia tabel'!$C$1:$T$1,0),FALSE)</f>
        <v>0.51</v>
      </c>
      <c r="BB433" s="232">
        <f>VLOOKUP(BB$4,'Tüpoloogia tabel'!$C$1:$T$51,MATCH($A433,'Tüpoloogia tabel'!$C$1:$T$1,0),FALSE)</f>
        <v>0.2</v>
      </c>
      <c r="BC433" s="232">
        <f>VLOOKUP(BC$4,'Tüpoloogia tabel'!$C$1:$T$51,MATCH($A433,'Tüpoloogia tabel'!$C$1:$T$1,0),FALSE)</f>
        <v>0.35</v>
      </c>
      <c r="BD433" s="232">
        <f>VLOOKUP(BD$4,'Tüpoloogia tabel'!$C$1:$T$51,MATCH($A433,'Tüpoloogia tabel'!$C$1:$T$1,0),FALSE)</f>
        <v>0.7</v>
      </c>
      <c r="BE433" s="232">
        <f>VLOOKUP(BE$4,'Tüpoloogia tabel'!$C$1:$T$51,MATCH($A433,'Tüpoloogia tabel'!$C$1:$T$1,0),FALSE)</f>
        <v>0.2</v>
      </c>
      <c r="BF433" s="16">
        <f>VLOOKUP(BF$4,'Tüpoloogia tabel'!$C$1:$T$51,MATCH($A433,'Tüpoloogia tabel'!$C$1:$T$1,0),FALSE)</f>
        <v>1.8000000000000007</v>
      </c>
      <c r="BG433" s="16">
        <f>VLOOKUP(BG$4,'Tüpoloogia tabel'!$C$1:$T$51,MATCH($A433,'Tüpoloogia tabel'!$C$1:$T$1,0),FALSE)</f>
        <v>2.1999999999999984</v>
      </c>
      <c r="BH433" s="16">
        <f>VLOOKUP(BH$4,'Tüpoloogia tabel'!$C$1:$T$51,MATCH($A433,'Tüpoloogia tabel'!$C$1:$T$1,0),FALSE)</f>
        <v>1.4599999999999995</v>
      </c>
      <c r="BI433" s="16">
        <f>VLOOKUP(BI$4,'Tüpoloogia tabel'!$C$1:$T$51,MATCH($A433,'Tüpoloogia tabel'!$C$1:$T$1,0),FALSE)</f>
        <v>1.5793333333333335</v>
      </c>
      <c r="BJ433" s="16">
        <f>VLOOKUP(BJ$4,'Tüpoloogia tabel'!$C$1:$T$51,MATCH($A433,'Tüpoloogia tabel'!$C$1:$T$1,0),FALSE)</f>
        <v>0.8</v>
      </c>
      <c r="BK433" s="16">
        <f>VLOOKUP(BK$4,'Tüpoloogia tabel'!$C$1:$T$51,MATCH($A433,'Tüpoloogia tabel'!$C$1:$T$1,0),FALSE)</f>
        <v>2.0649999999999999</v>
      </c>
      <c r="BL433" s="216">
        <f t="shared" si="536"/>
        <v>1082.972512915884</v>
      </c>
      <c r="BM433" s="1">
        <v>4</v>
      </c>
      <c r="BN433" s="1">
        <v>0</v>
      </c>
      <c r="BO433" s="1">
        <f t="shared" si="555"/>
        <v>10.559999999999999</v>
      </c>
      <c r="BP433" s="217">
        <f t="shared" si="556"/>
        <v>96</v>
      </c>
      <c r="BQ433" s="217">
        <f t="shared" ref="BQ433:BS433" si="599">BP433</f>
        <v>96</v>
      </c>
      <c r="BR433" s="217">
        <f t="shared" si="599"/>
        <v>96</v>
      </c>
      <c r="BS433" s="217">
        <f t="shared" si="599"/>
        <v>96</v>
      </c>
      <c r="BT433" s="217">
        <f t="shared" si="558"/>
        <v>0</v>
      </c>
      <c r="BU433" s="217">
        <f t="shared" si="559"/>
        <v>72</v>
      </c>
      <c r="BV433" s="217">
        <f t="shared" si="560"/>
        <v>57.662159545400236</v>
      </c>
      <c r="BW433" s="217">
        <f t="shared" si="538"/>
        <v>127.28370700906811</v>
      </c>
      <c r="BX433" s="216">
        <f t="shared" si="561"/>
        <v>3.7408174603174603E-2</v>
      </c>
      <c r="BY433" s="216">
        <f t="shared" si="585"/>
        <v>45.114258571428564</v>
      </c>
      <c r="BZ433" s="216">
        <f t="shared" si="569"/>
        <v>1255.3704784963807</v>
      </c>
      <c r="CA433" s="216">
        <f t="shared" si="570"/>
        <v>1128.0867714873125</v>
      </c>
      <c r="CB433" s="218">
        <f t="shared" si="562"/>
        <v>3.5080051978148559</v>
      </c>
    </row>
    <row r="434" spans="1:80" x14ac:dyDescent="0.25">
      <c r="A434" s="248" t="s">
        <v>485</v>
      </c>
      <c r="B434" s="231" t="s">
        <v>962</v>
      </c>
      <c r="C434" s="231" t="s">
        <v>464</v>
      </c>
      <c r="D434" s="249">
        <v>2</v>
      </c>
      <c r="E434" s="249">
        <v>2</v>
      </c>
      <c r="F434" s="250"/>
      <c r="G434" s="15">
        <f>(VLOOKUP(G$4,'Tüpoloogia tabel'!$C$1:$T$51,MATCH($A434,'Tüpoloogia tabel'!$C$1:$T$1,0),FALSE))*D434</f>
        <v>430.25</v>
      </c>
      <c r="H434" s="15">
        <f>(VLOOKUP(H$4,'Tüpoloogia tabel'!$C$1:$T$51,MATCH($A434,'Tüpoloogia tabel'!$C$1:$T$1,0),FALSE))*D434*E434</f>
        <v>14</v>
      </c>
      <c r="I434" s="15">
        <f>(VLOOKUP(I$4,'Tüpoloogia tabel'!$C$1:$T$51,MATCH($A434,'Tüpoloogia tabel'!$C$1:$T$1,0),FALSE))*D434*E434</f>
        <v>41</v>
      </c>
      <c r="J434" s="15">
        <f>(VLOOKUP(J$4,'Tüpoloogia tabel'!$C$1:$T$51,MATCH($A434,'Tüpoloogia tabel'!$C$1:$T$1,0),FALSE))*D434*E434</f>
        <v>713.84999999999991</v>
      </c>
      <c r="K434" s="15">
        <f>(VLOOKUP(K$4,'Tüpoloogia tabel'!$C$1:$T$51,MATCH($A434,'Tüpoloogia tabel'!$C$1:$T$1,0),FALSE))*D434*E434</f>
        <v>643.15000000000009</v>
      </c>
      <c r="L434" s="244">
        <f>VLOOKUP(L$4,'Tüpoloogia tabel'!$C$1:$T$51,MATCH($A434,'Tüpoloogia tabel'!$C$1:$T$1,0),FALSE)</f>
        <v>100</v>
      </c>
      <c r="M434" s="228">
        <f>VLOOKUP(M$4,'Tüpoloogia tabel'!$C$1:$T$51,MATCH($A434,'Tüpoloogia tabel'!$C$1:$T$1,0),FALSE)</f>
        <v>0</v>
      </c>
      <c r="N434" s="228">
        <f>VLOOKUP(N$4,'Tüpoloogia tabel'!$C$1:$T$51,MATCH($A434,'Tüpoloogia tabel'!$C$1:$T$1,0),FALSE)</f>
        <v>100</v>
      </c>
      <c r="O434" s="245">
        <f>VLOOKUP(O$4,'Tüpoloogia tabel'!$C$1:$T$51,MATCH($A434,'Tüpoloogia tabel'!$C$1:$T$1,0),FALSE)</f>
        <v>0.21164048646080963</v>
      </c>
      <c r="P434" s="228">
        <f>VLOOKUP(P$4,'Tüpoloogia tabel'!$C$1:$T$51,MATCH($A434,'Tüpoloogia tabel'!$C$1:$T$1,0),FALSE)</f>
        <v>100</v>
      </c>
      <c r="Q434" s="335">
        <f t="shared" si="549"/>
        <v>769.8</v>
      </c>
      <c r="R434" s="336">
        <f t="shared" si="567"/>
        <v>598.9591535224688</v>
      </c>
      <c r="S434" s="14">
        <f t="shared" si="550"/>
        <v>430.25</v>
      </c>
      <c r="T434" s="336">
        <f t="shared" si="551"/>
        <v>430.25</v>
      </c>
      <c r="U434" s="4">
        <f t="shared" si="552"/>
        <v>7.9199999999999973</v>
      </c>
      <c r="V434" s="337">
        <f t="shared" si="553"/>
        <v>162.92084647753126</v>
      </c>
      <c r="W434" s="338">
        <f t="shared" si="535"/>
        <v>3.4725614427568399</v>
      </c>
      <c r="X434" s="228">
        <f>VLOOKUP(X$4,'Tüpoloogia tabel'!$C$1:$T$51,MATCH($A434,'Tüpoloogia tabel'!$C$1:$T$1,0),FALSE)</f>
        <v>271.5</v>
      </c>
      <c r="Y434" s="228">
        <f>VLOOKUP(Y$4,'Tüpoloogia tabel'!$C$1:$T$51,MATCH($A434,'Tüpoloogia tabel'!$C$1:$T$1,0),FALSE)</f>
        <v>199.5</v>
      </c>
      <c r="Z434" s="229">
        <f>VLOOKUP(Z$4,'Tüpoloogia tabel'!$C$1:$T$51,MATCH($A434,'Tüpoloogia tabel'!$C$1:$T$1,0),FALSE)</f>
        <v>41</v>
      </c>
      <c r="AA434" s="235"/>
      <c r="AB434" s="235"/>
      <c r="AC434" s="15">
        <f>VLOOKUP(AC$4,'Tüpoloogia tabel'!$C$1:$T$51,MATCH($A434,'Tüpoloogia tabel'!$C$1:$T$1,0),FALSE)</f>
        <v>4.6500000000000004</v>
      </c>
      <c r="AD434" s="15">
        <f>VLOOKUP(AD$4,'Tüpoloogia tabel'!$C$1:$T$51,MATCH($A434,'Tüpoloogia tabel'!$C$1:$T$1,0),FALSE)</f>
        <v>3.2</v>
      </c>
      <c r="AE434" s="15">
        <f>VLOOKUP(AE$4,'Tüpoloogia tabel'!$C$1:$T$51,MATCH($A434,'Tüpoloogia tabel'!$C$1:$T$1,0),FALSE)</f>
        <v>2.2999999999999998</v>
      </c>
      <c r="AF434" s="15">
        <f>VLOOKUP(AF$4,'Tüpoloogia tabel'!$C$1:$T$51,MATCH($A434,'Tüpoloogia tabel'!$C$1:$T$1,0),FALSE)</f>
        <v>14.25</v>
      </c>
      <c r="AG434" s="15">
        <f>VLOOKUP(AG$4,'Tüpoloogia tabel'!$C$1:$T$51,MATCH($A434,'Tüpoloogia tabel'!$C$1:$T$1,0),FALSE)</f>
        <v>16.875</v>
      </c>
      <c r="AH434" s="15">
        <f>(VLOOKUP(AH$4,'Tüpoloogia tabel'!$C$1:$T$51,MATCH($A434,'Tüpoloogia tabel'!$C$1:$T$1,0),FALSE))*E434</f>
        <v>5.2799999999999994</v>
      </c>
      <c r="AI434" s="15">
        <f>(VLOOKUP(AI$4,'Tüpoloogia tabel'!$C$1:$T$51,MATCH($A434,'Tüpoloogia tabel'!$C$1:$T$1,0),FALSE))*D434*E434</f>
        <v>2669.3924427041029</v>
      </c>
      <c r="AJ434" s="15">
        <f t="shared" si="554"/>
        <v>96</v>
      </c>
      <c r="AK434" s="15">
        <f>VLOOKUP(AK$4,'Tüpoloogia tabel'!$C$1:$T$51,MATCH($A434,'Tüpoloogia tabel'!$C$1:$T$1,0),FALSE)</f>
        <v>1.49</v>
      </c>
      <c r="AL434" s="15">
        <f>VLOOKUP(AL$4,'Tüpoloogia tabel'!$C$1:$T$51,MATCH($A434,'Tüpoloogia tabel'!$C$1:$T$1,0),FALSE)</f>
        <v>1.1000000000000001</v>
      </c>
      <c r="AM434" s="15">
        <f>VLOOKUP(AM$4,'Tüpoloogia tabel'!$C$1:$T$51,MATCH($A434,'Tüpoloogia tabel'!$C$1:$T$1,0),FALSE)</f>
        <v>0.7</v>
      </c>
      <c r="AN434" s="15">
        <f>VLOOKUP(AN$4,'Tüpoloogia tabel'!$C$1:$T$51,MATCH($A434,'Tüpoloogia tabel'!$C$1:$T$1,0),FALSE)</f>
        <v>0.7</v>
      </c>
      <c r="AO434" s="15">
        <f>VLOOKUP(AO$4,'Tüpoloogia tabel'!$C$1:$T$51,MATCH($A434,'Tüpoloogia tabel'!$C$1:$T$1,0),FALSE)</f>
        <v>2.06</v>
      </c>
      <c r="AP434" s="15">
        <f>VLOOKUP(AP$4,'Tüpoloogia tabel'!$C$1:$T$51,MATCH($A434,'Tüpoloogia tabel'!$C$1:$T$1,0),FALSE)</f>
        <v>2</v>
      </c>
      <c r="AQ434" s="15">
        <f>VLOOKUP(AQ$4,'Tüpoloogia tabel'!$C$1:$T$51,MATCH($A434,'Tüpoloogia tabel'!$C$1:$T$1,0),FALSE)</f>
        <v>2.9</v>
      </c>
      <c r="AR434" s="232">
        <f>VLOOKUP(AR$4,'Tüpoloogia tabel'!$C$1:$T$51,MATCH($A429,'Tüpoloogia tabel'!$C$1:$T$1,0),FALSE)</f>
        <v>0.26</v>
      </c>
      <c r="AS434" s="16">
        <f>VLOOKUP(AS$4,'Tüpoloogia tabel'!$C$1:$T$51,MATCH($A434,'Tüpoloogia tabel'!$C$1:$T$1,0),FALSE)</f>
        <v>0.49000000000000005</v>
      </c>
      <c r="AT434" s="16">
        <f>VLOOKUP(AT$4,'Tüpoloogia tabel'!$C$1:$T$51,MATCH($A434,'Tüpoloogia tabel'!$C$1:$T$1,0),FALSE)</f>
        <v>0.40500000000000008</v>
      </c>
      <c r="AU434" s="16">
        <f>VLOOKUP(AU$4,'Tüpoloogia tabel'!$C$1:$T$51,MATCH($A434,'Tüpoloogia tabel'!$C$1:$T$1,0),FALSE)</f>
        <v>0.15</v>
      </c>
      <c r="AV434" s="273">
        <f>VLOOKUP(AV$4,'Tüpoloogia tabel'!$C$1:$T$51,MATCH($A434,'Tüpoloogia tabel'!$C$1:$T$1,0),FALSE)</f>
        <v>0.02</v>
      </c>
      <c r="AW434" s="16">
        <f>VLOOKUP(AW$4,'Tüpoloogia tabel'!$C$1:$T$51,MATCH($A434,'Tüpoloogia tabel'!$C$1:$T$1,0),FALSE)</f>
        <v>0.01</v>
      </c>
      <c r="AX434" s="16">
        <f>VLOOKUP(AX$4,'Tüpoloogia tabel'!$C$1:$T$51,MATCH($A434,'Tüpoloogia tabel'!$C$1:$T$1,0),FALSE)</f>
        <v>0</v>
      </c>
      <c r="AY434" s="16">
        <f>VLOOKUP(AY$4,'Tüpoloogia tabel'!$C$1:$T$51,MATCH($A434,'Tüpoloogia tabel'!$C$1:$T$1,0),FALSE)</f>
        <v>0.42</v>
      </c>
      <c r="AZ434" s="16">
        <f>VLOOKUP(AZ$4,'Tüpoloogia tabel'!$C$1:$T$51,MATCH($A434,'Tüpoloogia tabel'!$C$1:$T$1,0),FALSE)</f>
        <v>3.7</v>
      </c>
      <c r="BA434" s="232">
        <f>VLOOKUP(BA$4,'Tüpoloogia tabel'!$C$1:$T$51,MATCH($A434,'Tüpoloogia tabel'!$C$1:$T$1,0),FALSE)</f>
        <v>0.51</v>
      </c>
      <c r="BB434" s="232">
        <f>VLOOKUP(BB$4,'Tüpoloogia tabel'!$C$1:$T$51,MATCH($A434,'Tüpoloogia tabel'!$C$1:$T$1,0),FALSE)</f>
        <v>0.2</v>
      </c>
      <c r="BC434" s="232">
        <f>VLOOKUP(BC$4,'Tüpoloogia tabel'!$C$1:$T$51,MATCH($A434,'Tüpoloogia tabel'!$C$1:$T$1,0),FALSE)</f>
        <v>0.35</v>
      </c>
      <c r="BD434" s="232">
        <f>VLOOKUP(BD$4,'Tüpoloogia tabel'!$C$1:$T$51,MATCH($A434,'Tüpoloogia tabel'!$C$1:$T$1,0),FALSE)</f>
        <v>0.7</v>
      </c>
      <c r="BE434" s="232">
        <f>VLOOKUP(BE$4,'Tüpoloogia tabel'!$C$1:$T$51,MATCH($A434,'Tüpoloogia tabel'!$C$1:$T$1,0),FALSE)</f>
        <v>0.2</v>
      </c>
      <c r="BF434" s="16">
        <f>VLOOKUP(BF$4,'Tüpoloogia tabel'!$C$1:$T$51,MATCH($A434,'Tüpoloogia tabel'!$C$1:$T$1,0),FALSE)</f>
        <v>1.8000000000000007</v>
      </c>
      <c r="BG434" s="16">
        <f>VLOOKUP(BG$4,'Tüpoloogia tabel'!$C$1:$T$51,MATCH($A434,'Tüpoloogia tabel'!$C$1:$T$1,0),FALSE)</f>
        <v>2.1999999999999984</v>
      </c>
      <c r="BH434" s="16">
        <f>VLOOKUP(BH$4,'Tüpoloogia tabel'!$C$1:$T$51,MATCH($A434,'Tüpoloogia tabel'!$C$1:$T$1,0),FALSE)</f>
        <v>1.4599999999999995</v>
      </c>
      <c r="BI434" s="16">
        <f>VLOOKUP(BI$4,'Tüpoloogia tabel'!$C$1:$T$51,MATCH($A434,'Tüpoloogia tabel'!$C$1:$T$1,0),FALSE)</f>
        <v>1.5793333333333335</v>
      </c>
      <c r="BJ434" s="16">
        <f>VLOOKUP(BJ$4,'Tüpoloogia tabel'!$C$1:$T$51,MATCH($A434,'Tüpoloogia tabel'!$C$1:$T$1,0),FALSE)</f>
        <v>0.8</v>
      </c>
      <c r="BK434" s="16">
        <f>VLOOKUP(BK$4,'Tüpoloogia tabel'!$C$1:$T$51,MATCH($A434,'Tüpoloogia tabel'!$C$1:$T$1,0),FALSE)</f>
        <v>2.0649999999999999</v>
      </c>
      <c r="BL434" s="216">
        <f t="shared" si="536"/>
        <v>1912.4575322817973</v>
      </c>
      <c r="BM434" s="1">
        <v>4</v>
      </c>
      <c r="BN434" s="1">
        <v>0</v>
      </c>
      <c r="BO434" s="1">
        <f t="shared" si="555"/>
        <v>21.119999999999997</v>
      </c>
      <c r="BP434" s="217">
        <f t="shared" si="556"/>
        <v>96</v>
      </c>
      <c r="BQ434" s="217">
        <f t="shared" ref="BQ434:BS434" si="600">BP434</f>
        <v>96</v>
      </c>
      <c r="BR434" s="217">
        <f t="shared" si="600"/>
        <v>96</v>
      </c>
      <c r="BS434" s="217">
        <f t="shared" si="600"/>
        <v>96</v>
      </c>
      <c r="BT434" s="217">
        <f t="shared" si="558"/>
        <v>96</v>
      </c>
      <c r="BU434" s="217">
        <f t="shared" si="559"/>
        <v>275.2</v>
      </c>
      <c r="BV434" s="217">
        <f t="shared" si="560"/>
        <v>214.74760724745576</v>
      </c>
      <c r="BW434" s="217">
        <f t="shared" si="538"/>
        <v>196.96519504393143</v>
      </c>
      <c r="BX434" s="216">
        <f t="shared" si="561"/>
        <v>0.1027820601851852</v>
      </c>
      <c r="BY434" s="216">
        <f t="shared" si="585"/>
        <v>123.95516458333334</v>
      </c>
      <c r="BZ434" s="216">
        <f t="shared" si="569"/>
        <v>2233.3778919090619</v>
      </c>
      <c r="CA434" s="216">
        <f t="shared" si="570"/>
        <v>2036.4126968651306</v>
      </c>
      <c r="CB434" s="218">
        <f t="shared" si="562"/>
        <v>3.1663106536035612</v>
      </c>
    </row>
    <row r="435" spans="1:80" x14ac:dyDescent="0.25">
      <c r="A435" s="248" t="s">
        <v>485</v>
      </c>
      <c r="B435" s="231" t="s">
        <v>963</v>
      </c>
      <c r="C435" s="231" t="s">
        <v>464</v>
      </c>
      <c r="D435" s="249">
        <v>2</v>
      </c>
      <c r="E435" s="249">
        <v>3</v>
      </c>
      <c r="F435" s="250"/>
      <c r="G435" s="15">
        <f>(VLOOKUP(G$4,'Tüpoloogia tabel'!$C$1:$T$51,MATCH($A435,'Tüpoloogia tabel'!$C$1:$T$1,0),FALSE))*D435</f>
        <v>430.25</v>
      </c>
      <c r="H435" s="15">
        <f>(VLOOKUP(H$4,'Tüpoloogia tabel'!$C$1:$T$51,MATCH($A435,'Tüpoloogia tabel'!$C$1:$T$1,0),FALSE))*D435*E435</f>
        <v>21</v>
      </c>
      <c r="I435" s="15">
        <f>(VLOOKUP(I$4,'Tüpoloogia tabel'!$C$1:$T$51,MATCH($A435,'Tüpoloogia tabel'!$C$1:$T$1,0),FALSE))*D435*E435</f>
        <v>61.5</v>
      </c>
      <c r="J435" s="15">
        <f>(VLOOKUP(J$4,'Tüpoloogia tabel'!$C$1:$T$51,MATCH($A435,'Tüpoloogia tabel'!$C$1:$T$1,0),FALSE))*D435*E435</f>
        <v>1070.7749999999999</v>
      </c>
      <c r="K435" s="15">
        <f>(VLOOKUP(K$4,'Tüpoloogia tabel'!$C$1:$T$51,MATCH($A435,'Tüpoloogia tabel'!$C$1:$T$1,0),FALSE))*D435*E435</f>
        <v>964.72500000000014</v>
      </c>
      <c r="L435" s="244">
        <f>VLOOKUP(L$4,'Tüpoloogia tabel'!$C$1:$T$51,MATCH($A435,'Tüpoloogia tabel'!$C$1:$T$1,0),FALSE)</f>
        <v>100</v>
      </c>
      <c r="M435" s="228">
        <f>VLOOKUP(M$4,'Tüpoloogia tabel'!$C$1:$T$51,MATCH($A435,'Tüpoloogia tabel'!$C$1:$T$1,0),FALSE)</f>
        <v>0</v>
      </c>
      <c r="N435" s="228">
        <f>VLOOKUP(N$4,'Tüpoloogia tabel'!$C$1:$T$51,MATCH($A435,'Tüpoloogia tabel'!$C$1:$T$1,0),FALSE)</f>
        <v>100</v>
      </c>
      <c r="O435" s="245">
        <f>VLOOKUP(O$4,'Tüpoloogia tabel'!$C$1:$T$51,MATCH($A435,'Tüpoloogia tabel'!$C$1:$T$1,0),FALSE)</f>
        <v>0.21164048646080963</v>
      </c>
      <c r="P435" s="228">
        <f>VLOOKUP(P$4,'Tüpoloogia tabel'!$C$1:$T$51,MATCH($A435,'Tüpoloogia tabel'!$C$1:$T$1,0),FALSE)</f>
        <v>100</v>
      </c>
      <c r="Q435" s="335">
        <f t="shared" si="549"/>
        <v>1689.2999999999997</v>
      </c>
      <c r="R435" s="336">
        <f t="shared" si="567"/>
        <v>1323.8557262217541</v>
      </c>
      <c r="S435" s="14">
        <f t="shared" si="550"/>
        <v>430.25</v>
      </c>
      <c r="T435" s="336">
        <f t="shared" si="551"/>
        <v>430.25</v>
      </c>
      <c r="U435" s="4">
        <f t="shared" si="552"/>
        <v>7.9199999999999973</v>
      </c>
      <c r="V435" s="337">
        <f t="shared" si="553"/>
        <v>357.52427377824563</v>
      </c>
      <c r="W435" s="338">
        <f t="shared" si="535"/>
        <v>3.9784051876983901</v>
      </c>
      <c r="X435" s="228">
        <f>VLOOKUP(X$4,'Tüpoloogia tabel'!$C$1:$T$51,MATCH($A435,'Tüpoloogia tabel'!$C$1:$T$1,0),FALSE)</f>
        <v>271.5</v>
      </c>
      <c r="Y435" s="228">
        <f>VLOOKUP(Y$4,'Tüpoloogia tabel'!$C$1:$T$51,MATCH($A435,'Tüpoloogia tabel'!$C$1:$T$1,0),FALSE)</f>
        <v>199.5</v>
      </c>
      <c r="Z435" s="229">
        <f>VLOOKUP(Z$4,'Tüpoloogia tabel'!$C$1:$T$51,MATCH($A435,'Tüpoloogia tabel'!$C$1:$T$1,0),FALSE)</f>
        <v>41</v>
      </c>
      <c r="AA435" s="235"/>
      <c r="AB435" s="235"/>
      <c r="AC435" s="15">
        <f>VLOOKUP(AC$4,'Tüpoloogia tabel'!$C$1:$T$51,MATCH($A435,'Tüpoloogia tabel'!$C$1:$T$1,0),FALSE)</f>
        <v>4.6500000000000004</v>
      </c>
      <c r="AD435" s="15">
        <f>VLOOKUP(AD$4,'Tüpoloogia tabel'!$C$1:$T$51,MATCH($A435,'Tüpoloogia tabel'!$C$1:$T$1,0),FALSE)</f>
        <v>3.2</v>
      </c>
      <c r="AE435" s="15">
        <f>VLOOKUP(AE$4,'Tüpoloogia tabel'!$C$1:$T$51,MATCH($A435,'Tüpoloogia tabel'!$C$1:$T$1,0),FALSE)</f>
        <v>2.2999999999999998</v>
      </c>
      <c r="AF435" s="15">
        <f>VLOOKUP(AF$4,'Tüpoloogia tabel'!$C$1:$T$51,MATCH($A435,'Tüpoloogia tabel'!$C$1:$T$1,0),FALSE)</f>
        <v>14.25</v>
      </c>
      <c r="AG435" s="15">
        <f>VLOOKUP(AG$4,'Tüpoloogia tabel'!$C$1:$T$51,MATCH($A435,'Tüpoloogia tabel'!$C$1:$T$1,0),FALSE)</f>
        <v>16.875</v>
      </c>
      <c r="AH435" s="15">
        <f>(VLOOKUP(AH$4,'Tüpoloogia tabel'!$C$1:$T$51,MATCH($A435,'Tüpoloogia tabel'!$C$1:$T$1,0),FALSE))*E435</f>
        <v>7.919999999999999</v>
      </c>
      <c r="AI435" s="15">
        <f>(VLOOKUP(AI$4,'Tüpoloogia tabel'!$C$1:$T$51,MATCH($A435,'Tüpoloogia tabel'!$C$1:$T$1,0),FALSE))*D435*E435</f>
        <v>4004.0886640561544</v>
      </c>
      <c r="AJ435" s="15">
        <f t="shared" si="554"/>
        <v>96</v>
      </c>
      <c r="AK435" s="15">
        <f>VLOOKUP(AK$4,'Tüpoloogia tabel'!$C$1:$T$51,MATCH($A435,'Tüpoloogia tabel'!$C$1:$T$1,0),FALSE)</f>
        <v>1.49</v>
      </c>
      <c r="AL435" s="15">
        <f>VLOOKUP(AL$4,'Tüpoloogia tabel'!$C$1:$T$51,MATCH($A435,'Tüpoloogia tabel'!$C$1:$T$1,0),FALSE)</f>
        <v>1.1000000000000001</v>
      </c>
      <c r="AM435" s="15">
        <f>VLOOKUP(AM$4,'Tüpoloogia tabel'!$C$1:$T$51,MATCH($A435,'Tüpoloogia tabel'!$C$1:$T$1,0),FALSE)</f>
        <v>0.7</v>
      </c>
      <c r="AN435" s="15">
        <f>VLOOKUP(AN$4,'Tüpoloogia tabel'!$C$1:$T$51,MATCH($A435,'Tüpoloogia tabel'!$C$1:$T$1,0),FALSE)</f>
        <v>0.7</v>
      </c>
      <c r="AO435" s="15">
        <f>VLOOKUP(AO$4,'Tüpoloogia tabel'!$C$1:$T$51,MATCH($A435,'Tüpoloogia tabel'!$C$1:$T$1,0),FALSE)</f>
        <v>2.06</v>
      </c>
      <c r="AP435" s="15">
        <f>VLOOKUP(AP$4,'Tüpoloogia tabel'!$C$1:$T$51,MATCH($A435,'Tüpoloogia tabel'!$C$1:$T$1,0),FALSE)</f>
        <v>2</v>
      </c>
      <c r="AQ435" s="15">
        <f>VLOOKUP(AQ$4,'Tüpoloogia tabel'!$C$1:$T$51,MATCH($A435,'Tüpoloogia tabel'!$C$1:$T$1,0),FALSE)</f>
        <v>2.9</v>
      </c>
      <c r="AR435" s="232">
        <f>VLOOKUP(AR$4,'Tüpoloogia tabel'!$C$1:$T$51,MATCH($A430,'Tüpoloogia tabel'!$C$1:$T$1,0),FALSE)</f>
        <v>0.26</v>
      </c>
      <c r="AS435" s="16">
        <f>VLOOKUP(AS$4,'Tüpoloogia tabel'!$C$1:$T$51,MATCH($A435,'Tüpoloogia tabel'!$C$1:$T$1,0),FALSE)</f>
        <v>0.49000000000000005</v>
      </c>
      <c r="AT435" s="16">
        <f>VLOOKUP(AT$4,'Tüpoloogia tabel'!$C$1:$T$51,MATCH($A435,'Tüpoloogia tabel'!$C$1:$T$1,0),FALSE)</f>
        <v>0.40500000000000008</v>
      </c>
      <c r="AU435" s="16">
        <f>VLOOKUP(AU$4,'Tüpoloogia tabel'!$C$1:$T$51,MATCH($A435,'Tüpoloogia tabel'!$C$1:$T$1,0),FALSE)</f>
        <v>0.15</v>
      </c>
      <c r="AV435" s="273">
        <f>VLOOKUP(AV$4,'Tüpoloogia tabel'!$C$1:$T$51,MATCH($A435,'Tüpoloogia tabel'!$C$1:$T$1,0),FALSE)</f>
        <v>0.02</v>
      </c>
      <c r="AW435" s="16">
        <f>VLOOKUP(AW$4,'Tüpoloogia tabel'!$C$1:$T$51,MATCH($A435,'Tüpoloogia tabel'!$C$1:$T$1,0),FALSE)</f>
        <v>0.01</v>
      </c>
      <c r="AX435" s="16">
        <f>VLOOKUP(AX$4,'Tüpoloogia tabel'!$C$1:$T$51,MATCH($A435,'Tüpoloogia tabel'!$C$1:$T$1,0),FALSE)</f>
        <v>0</v>
      </c>
      <c r="AY435" s="16">
        <f>VLOOKUP(AY$4,'Tüpoloogia tabel'!$C$1:$T$51,MATCH($A435,'Tüpoloogia tabel'!$C$1:$T$1,0),FALSE)</f>
        <v>0.42</v>
      </c>
      <c r="AZ435" s="16">
        <f>VLOOKUP(AZ$4,'Tüpoloogia tabel'!$C$1:$T$51,MATCH($A435,'Tüpoloogia tabel'!$C$1:$T$1,0),FALSE)</f>
        <v>3.7</v>
      </c>
      <c r="BA435" s="232">
        <f>VLOOKUP(BA$4,'Tüpoloogia tabel'!$C$1:$T$51,MATCH($A435,'Tüpoloogia tabel'!$C$1:$T$1,0),FALSE)</f>
        <v>0.51</v>
      </c>
      <c r="BB435" s="232">
        <f>VLOOKUP(BB$4,'Tüpoloogia tabel'!$C$1:$T$51,MATCH($A435,'Tüpoloogia tabel'!$C$1:$T$1,0),FALSE)</f>
        <v>0.2</v>
      </c>
      <c r="BC435" s="232">
        <f>VLOOKUP(BC$4,'Tüpoloogia tabel'!$C$1:$T$51,MATCH($A435,'Tüpoloogia tabel'!$C$1:$T$1,0),FALSE)</f>
        <v>0.35</v>
      </c>
      <c r="BD435" s="232">
        <f>VLOOKUP(BD$4,'Tüpoloogia tabel'!$C$1:$T$51,MATCH($A435,'Tüpoloogia tabel'!$C$1:$T$1,0),FALSE)</f>
        <v>0.7</v>
      </c>
      <c r="BE435" s="232">
        <f>VLOOKUP(BE$4,'Tüpoloogia tabel'!$C$1:$T$51,MATCH($A435,'Tüpoloogia tabel'!$C$1:$T$1,0),FALSE)</f>
        <v>0.2</v>
      </c>
      <c r="BF435" s="16">
        <f>VLOOKUP(BF$4,'Tüpoloogia tabel'!$C$1:$T$51,MATCH($A435,'Tüpoloogia tabel'!$C$1:$T$1,0),FALSE)</f>
        <v>1.8000000000000007</v>
      </c>
      <c r="BG435" s="16">
        <f>VLOOKUP(BG$4,'Tüpoloogia tabel'!$C$1:$T$51,MATCH($A435,'Tüpoloogia tabel'!$C$1:$T$1,0),FALSE)</f>
        <v>2.1999999999999984</v>
      </c>
      <c r="BH435" s="16">
        <f>VLOOKUP(BH$4,'Tüpoloogia tabel'!$C$1:$T$51,MATCH($A435,'Tüpoloogia tabel'!$C$1:$T$1,0),FALSE)</f>
        <v>1.4599999999999995</v>
      </c>
      <c r="BI435" s="16">
        <f>VLOOKUP(BI$4,'Tüpoloogia tabel'!$C$1:$T$51,MATCH($A435,'Tüpoloogia tabel'!$C$1:$T$1,0),FALSE)</f>
        <v>1.5793333333333335</v>
      </c>
      <c r="BJ435" s="16">
        <f>VLOOKUP(BJ$4,'Tüpoloogia tabel'!$C$1:$T$51,MATCH($A435,'Tüpoloogia tabel'!$C$1:$T$1,0),FALSE)</f>
        <v>0.8</v>
      </c>
      <c r="BK435" s="16">
        <f>VLOOKUP(BK$4,'Tüpoloogia tabel'!$C$1:$T$51,MATCH($A435,'Tüpoloogia tabel'!$C$1:$T$1,0),FALSE)</f>
        <v>2.0649999999999999</v>
      </c>
      <c r="BL435" s="216">
        <f t="shared" si="536"/>
        <v>3266.9442580977402</v>
      </c>
      <c r="BM435" s="1">
        <v>4</v>
      </c>
      <c r="BN435" s="1">
        <v>0</v>
      </c>
      <c r="BO435" s="1">
        <f t="shared" si="555"/>
        <v>31.679999999999996</v>
      </c>
      <c r="BP435" s="217">
        <f t="shared" si="556"/>
        <v>96</v>
      </c>
      <c r="BQ435" s="217">
        <f t="shared" ref="BQ435:BS435" si="601">BP435</f>
        <v>96</v>
      </c>
      <c r="BR435" s="217">
        <f t="shared" si="601"/>
        <v>96</v>
      </c>
      <c r="BS435" s="217">
        <f t="shared" si="601"/>
        <v>96</v>
      </c>
      <c r="BT435" s="217">
        <f t="shared" si="558"/>
        <v>192</v>
      </c>
      <c r="BU435" s="217">
        <f t="shared" si="559"/>
        <v>609.6</v>
      </c>
      <c r="BV435" s="217">
        <f t="shared" si="560"/>
        <v>471.25634310616641</v>
      </c>
      <c r="BW435" s="217">
        <f t="shared" si="538"/>
        <v>308.40446410458992</v>
      </c>
      <c r="BX435" s="216">
        <f t="shared" si="561"/>
        <v>0.21784263888888886</v>
      </c>
      <c r="BY435" s="216">
        <f t="shared" si="585"/>
        <v>262.71822249999997</v>
      </c>
      <c r="BZ435" s="216">
        <f t="shared" si="569"/>
        <v>3838.0669447023301</v>
      </c>
      <c r="CA435" s="216">
        <f t="shared" si="570"/>
        <v>3529.6624805977403</v>
      </c>
      <c r="CB435" s="218">
        <f t="shared" si="562"/>
        <v>3.6587239685897432</v>
      </c>
    </row>
    <row r="436" spans="1:80" x14ac:dyDescent="0.25">
      <c r="A436" s="248" t="s">
        <v>485</v>
      </c>
      <c r="B436" s="231" t="s">
        <v>964</v>
      </c>
      <c r="C436" s="231" t="s">
        <v>464</v>
      </c>
      <c r="D436" s="249">
        <v>2</v>
      </c>
      <c r="E436" s="249">
        <v>4</v>
      </c>
      <c r="F436" s="250"/>
      <c r="G436" s="15">
        <f>(VLOOKUP(G$4,'Tüpoloogia tabel'!$C$1:$T$51,MATCH($A436,'Tüpoloogia tabel'!$C$1:$T$1,0),FALSE))*D436</f>
        <v>430.25</v>
      </c>
      <c r="H436" s="15">
        <f>(VLOOKUP(H$4,'Tüpoloogia tabel'!$C$1:$T$51,MATCH($A436,'Tüpoloogia tabel'!$C$1:$T$1,0),FALSE))*D436*E436</f>
        <v>28</v>
      </c>
      <c r="I436" s="15">
        <f>(VLOOKUP(I$4,'Tüpoloogia tabel'!$C$1:$T$51,MATCH($A436,'Tüpoloogia tabel'!$C$1:$T$1,0),FALSE))*D436*E436</f>
        <v>82</v>
      </c>
      <c r="J436" s="15">
        <f>(VLOOKUP(J$4,'Tüpoloogia tabel'!$C$1:$T$51,MATCH($A436,'Tüpoloogia tabel'!$C$1:$T$1,0),FALSE))*D436*E436</f>
        <v>1427.6999999999998</v>
      </c>
      <c r="K436" s="15">
        <f>(VLOOKUP(K$4,'Tüpoloogia tabel'!$C$1:$T$51,MATCH($A436,'Tüpoloogia tabel'!$C$1:$T$1,0),FALSE))*D436*E436</f>
        <v>1286.3000000000002</v>
      </c>
      <c r="L436" s="244">
        <f>VLOOKUP(L$4,'Tüpoloogia tabel'!$C$1:$T$51,MATCH($A436,'Tüpoloogia tabel'!$C$1:$T$1,0),FALSE)</f>
        <v>100</v>
      </c>
      <c r="M436" s="228">
        <f>VLOOKUP(M$4,'Tüpoloogia tabel'!$C$1:$T$51,MATCH($A436,'Tüpoloogia tabel'!$C$1:$T$1,0),FALSE)</f>
        <v>0</v>
      </c>
      <c r="N436" s="228">
        <f>VLOOKUP(N$4,'Tüpoloogia tabel'!$C$1:$T$51,MATCH($A436,'Tüpoloogia tabel'!$C$1:$T$1,0),FALSE)</f>
        <v>100</v>
      </c>
      <c r="O436" s="245">
        <f>VLOOKUP(O$4,'Tüpoloogia tabel'!$C$1:$T$51,MATCH($A436,'Tüpoloogia tabel'!$C$1:$T$1,0),FALSE)</f>
        <v>0.21164048646080963</v>
      </c>
      <c r="P436" s="228">
        <f>VLOOKUP(P$4,'Tüpoloogia tabel'!$C$1:$T$51,MATCH($A436,'Tüpoloogia tabel'!$C$1:$T$1,0),FALSE)</f>
        <v>100</v>
      </c>
      <c r="Q436" s="335">
        <f t="shared" si="549"/>
        <v>2965.2</v>
      </c>
      <c r="R436" s="336">
        <f t="shared" si="567"/>
        <v>2329.7236295464072</v>
      </c>
      <c r="S436" s="14">
        <f t="shared" si="550"/>
        <v>430.25</v>
      </c>
      <c r="T436" s="336">
        <f t="shared" si="551"/>
        <v>430.25</v>
      </c>
      <c r="U436" s="4">
        <f t="shared" si="552"/>
        <v>7.9199999999999973</v>
      </c>
      <c r="V436" s="337">
        <f t="shared" si="553"/>
        <v>627.55637045359265</v>
      </c>
      <c r="W436" s="338">
        <f t="shared" si="535"/>
        <v>4.6870094317459028</v>
      </c>
      <c r="X436" s="228">
        <f>VLOOKUP(X$4,'Tüpoloogia tabel'!$C$1:$T$51,MATCH($A436,'Tüpoloogia tabel'!$C$1:$T$1,0),FALSE)</f>
        <v>271.5</v>
      </c>
      <c r="Y436" s="228">
        <f>VLOOKUP(Y$4,'Tüpoloogia tabel'!$C$1:$T$51,MATCH($A436,'Tüpoloogia tabel'!$C$1:$T$1,0),FALSE)</f>
        <v>199.5</v>
      </c>
      <c r="Z436" s="229">
        <f>VLOOKUP(Z$4,'Tüpoloogia tabel'!$C$1:$T$51,MATCH($A436,'Tüpoloogia tabel'!$C$1:$T$1,0),FALSE)</f>
        <v>41</v>
      </c>
      <c r="AA436" s="235"/>
      <c r="AB436" s="235"/>
      <c r="AC436" s="15">
        <f>VLOOKUP(AC$4,'Tüpoloogia tabel'!$C$1:$T$51,MATCH($A436,'Tüpoloogia tabel'!$C$1:$T$1,0),FALSE)</f>
        <v>4.6500000000000004</v>
      </c>
      <c r="AD436" s="15">
        <f>VLOOKUP(AD$4,'Tüpoloogia tabel'!$C$1:$T$51,MATCH($A436,'Tüpoloogia tabel'!$C$1:$T$1,0),FALSE)</f>
        <v>3.2</v>
      </c>
      <c r="AE436" s="15">
        <f>VLOOKUP(AE$4,'Tüpoloogia tabel'!$C$1:$T$51,MATCH($A436,'Tüpoloogia tabel'!$C$1:$T$1,0),FALSE)</f>
        <v>2.2999999999999998</v>
      </c>
      <c r="AF436" s="15">
        <f>VLOOKUP(AF$4,'Tüpoloogia tabel'!$C$1:$T$51,MATCH($A436,'Tüpoloogia tabel'!$C$1:$T$1,0),FALSE)</f>
        <v>14.25</v>
      </c>
      <c r="AG436" s="15">
        <f>VLOOKUP(AG$4,'Tüpoloogia tabel'!$C$1:$T$51,MATCH($A436,'Tüpoloogia tabel'!$C$1:$T$1,0),FALSE)</f>
        <v>16.875</v>
      </c>
      <c r="AH436" s="15">
        <f>(VLOOKUP(AH$4,'Tüpoloogia tabel'!$C$1:$T$51,MATCH($A436,'Tüpoloogia tabel'!$C$1:$T$1,0),FALSE))*E436</f>
        <v>10.559999999999999</v>
      </c>
      <c r="AI436" s="15">
        <f>(VLOOKUP(AI$4,'Tüpoloogia tabel'!$C$1:$T$51,MATCH($A436,'Tüpoloogia tabel'!$C$1:$T$1,0),FALSE))*D436*E436</f>
        <v>5338.7848854082058</v>
      </c>
      <c r="AJ436" s="15">
        <f t="shared" si="554"/>
        <v>96</v>
      </c>
      <c r="AK436" s="15">
        <f>VLOOKUP(AK$4,'Tüpoloogia tabel'!$C$1:$T$51,MATCH($A436,'Tüpoloogia tabel'!$C$1:$T$1,0),FALSE)</f>
        <v>1.49</v>
      </c>
      <c r="AL436" s="15">
        <f>VLOOKUP(AL$4,'Tüpoloogia tabel'!$C$1:$T$51,MATCH($A436,'Tüpoloogia tabel'!$C$1:$T$1,0),FALSE)</f>
        <v>1.1000000000000001</v>
      </c>
      <c r="AM436" s="15">
        <f>VLOOKUP(AM$4,'Tüpoloogia tabel'!$C$1:$T$51,MATCH($A436,'Tüpoloogia tabel'!$C$1:$T$1,0),FALSE)</f>
        <v>0.7</v>
      </c>
      <c r="AN436" s="15">
        <f>VLOOKUP(AN$4,'Tüpoloogia tabel'!$C$1:$T$51,MATCH($A436,'Tüpoloogia tabel'!$C$1:$T$1,0),FALSE)</f>
        <v>0.7</v>
      </c>
      <c r="AO436" s="15">
        <f>VLOOKUP(AO$4,'Tüpoloogia tabel'!$C$1:$T$51,MATCH($A436,'Tüpoloogia tabel'!$C$1:$T$1,0),FALSE)</f>
        <v>2.06</v>
      </c>
      <c r="AP436" s="15">
        <f>VLOOKUP(AP$4,'Tüpoloogia tabel'!$C$1:$T$51,MATCH($A436,'Tüpoloogia tabel'!$C$1:$T$1,0),FALSE)</f>
        <v>2</v>
      </c>
      <c r="AQ436" s="15">
        <f>VLOOKUP(AQ$4,'Tüpoloogia tabel'!$C$1:$T$51,MATCH($A436,'Tüpoloogia tabel'!$C$1:$T$1,0),FALSE)</f>
        <v>2.9</v>
      </c>
      <c r="AR436" s="232">
        <f>VLOOKUP(AR$4,'Tüpoloogia tabel'!$C$1:$T$51,MATCH($A431,'Tüpoloogia tabel'!$C$1:$T$1,0),FALSE)</f>
        <v>0.26</v>
      </c>
      <c r="AS436" s="16">
        <f>VLOOKUP(AS$4,'Tüpoloogia tabel'!$C$1:$T$51,MATCH($A436,'Tüpoloogia tabel'!$C$1:$T$1,0),FALSE)</f>
        <v>0.49000000000000005</v>
      </c>
      <c r="AT436" s="16">
        <f>VLOOKUP(AT$4,'Tüpoloogia tabel'!$C$1:$T$51,MATCH($A436,'Tüpoloogia tabel'!$C$1:$T$1,0),FALSE)</f>
        <v>0.40500000000000008</v>
      </c>
      <c r="AU436" s="16">
        <f>VLOOKUP(AU$4,'Tüpoloogia tabel'!$C$1:$T$51,MATCH($A436,'Tüpoloogia tabel'!$C$1:$T$1,0),FALSE)</f>
        <v>0.15</v>
      </c>
      <c r="AV436" s="273">
        <f>VLOOKUP(AV$4,'Tüpoloogia tabel'!$C$1:$T$51,MATCH($A436,'Tüpoloogia tabel'!$C$1:$T$1,0),FALSE)</f>
        <v>0.02</v>
      </c>
      <c r="AW436" s="16">
        <f>VLOOKUP(AW$4,'Tüpoloogia tabel'!$C$1:$T$51,MATCH($A436,'Tüpoloogia tabel'!$C$1:$T$1,0),FALSE)</f>
        <v>0.01</v>
      </c>
      <c r="AX436" s="16">
        <f>VLOOKUP(AX$4,'Tüpoloogia tabel'!$C$1:$T$51,MATCH($A436,'Tüpoloogia tabel'!$C$1:$T$1,0),FALSE)</f>
        <v>0</v>
      </c>
      <c r="AY436" s="16">
        <f>VLOOKUP(AY$4,'Tüpoloogia tabel'!$C$1:$T$51,MATCH($A436,'Tüpoloogia tabel'!$C$1:$T$1,0),FALSE)</f>
        <v>0.42</v>
      </c>
      <c r="AZ436" s="16">
        <f>VLOOKUP(AZ$4,'Tüpoloogia tabel'!$C$1:$T$51,MATCH($A436,'Tüpoloogia tabel'!$C$1:$T$1,0),FALSE)</f>
        <v>3.7</v>
      </c>
      <c r="BA436" s="232">
        <f>VLOOKUP(BA$4,'Tüpoloogia tabel'!$C$1:$T$51,MATCH($A436,'Tüpoloogia tabel'!$C$1:$T$1,0),FALSE)</f>
        <v>0.51</v>
      </c>
      <c r="BB436" s="232">
        <f>VLOOKUP(BB$4,'Tüpoloogia tabel'!$C$1:$T$51,MATCH($A436,'Tüpoloogia tabel'!$C$1:$T$1,0),FALSE)</f>
        <v>0.2</v>
      </c>
      <c r="BC436" s="232">
        <f>VLOOKUP(BC$4,'Tüpoloogia tabel'!$C$1:$T$51,MATCH($A436,'Tüpoloogia tabel'!$C$1:$T$1,0),FALSE)</f>
        <v>0.35</v>
      </c>
      <c r="BD436" s="232">
        <f>VLOOKUP(BD$4,'Tüpoloogia tabel'!$C$1:$T$51,MATCH($A436,'Tüpoloogia tabel'!$C$1:$T$1,0),FALSE)</f>
        <v>0.7</v>
      </c>
      <c r="BE436" s="232">
        <f>VLOOKUP(BE$4,'Tüpoloogia tabel'!$C$1:$T$51,MATCH($A436,'Tüpoloogia tabel'!$C$1:$T$1,0),FALSE)</f>
        <v>0.2</v>
      </c>
      <c r="BF436" s="16">
        <f>VLOOKUP(BF$4,'Tüpoloogia tabel'!$C$1:$T$51,MATCH($A436,'Tüpoloogia tabel'!$C$1:$T$1,0),FALSE)</f>
        <v>1.8000000000000007</v>
      </c>
      <c r="BG436" s="16">
        <f>VLOOKUP(BG$4,'Tüpoloogia tabel'!$C$1:$T$51,MATCH($A436,'Tüpoloogia tabel'!$C$1:$T$1,0),FALSE)</f>
        <v>2.1999999999999984</v>
      </c>
      <c r="BH436" s="16">
        <f>VLOOKUP(BH$4,'Tüpoloogia tabel'!$C$1:$T$51,MATCH($A436,'Tüpoloogia tabel'!$C$1:$T$1,0),FALSE)</f>
        <v>1.4599999999999995</v>
      </c>
      <c r="BI436" s="16">
        <f>VLOOKUP(BI$4,'Tüpoloogia tabel'!$C$1:$T$51,MATCH($A436,'Tüpoloogia tabel'!$C$1:$T$1,0),FALSE)</f>
        <v>1.5793333333333335</v>
      </c>
      <c r="BJ436" s="16">
        <f>VLOOKUP(BJ$4,'Tüpoloogia tabel'!$C$1:$T$51,MATCH($A436,'Tüpoloogia tabel'!$C$1:$T$1,0),FALSE)</f>
        <v>0.8</v>
      </c>
      <c r="BK436" s="16">
        <f>VLOOKUP(BK$4,'Tüpoloogia tabel'!$C$1:$T$51,MATCH($A436,'Tüpoloogia tabel'!$C$1:$T$1,0),FALSE)</f>
        <v>2.0649999999999999</v>
      </c>
      <c r="BL436" s="216">
        <f t="shared" si="536"/>
        <v>5146.432690363712</v>
      </c>
      <c r="BM436" s="1">
        <v>4</v>
      </c>
      <c r="BN436" s="1">
        <v>0</v>
      </c>
      <c r="BO436" s="1">
        <f t="shared" si="555"/>
        <v>42.239999999999995</v>
      </c>
      <c r="BP436" s="217">
        <f t="shared" si="556"/>
        <v>96</v>
      </c>
      <c r="BQ436" s="217">
        <f t="shared" ref="BQ436:BS436" si="602">BP436</f>
        <v>96</v>
      </c>
      <c r="BR436" s="217">
        <f t="shared" si="602"/>
        <v>96</v>
      </c>
      <c r="BS436" s="217">
        <f t="shared" si="602"/>
        <v>96</v>
      </c>
      <c r="BT436" s="217">
        <f t="shared" si="558"/>
        <v>288</v>
      </c>
      <c r="BU436" s="217">
        <f t="shared" si="559"/>
        <v>1075.2</v>
      </c>
      <c r="BV436" s="217">
        <f t="shared" si="560"/>
        <v>827.18836712153245</v>
      </c>
      <c r="BW436" s="217">
        <f t="shared" si="538"/>
        <v>461.60151419104363</v>
      </c>
      <c r="BX436" s="216">
        <f t="shared" si="561"/>
        <v>0.34897680555555555</v>
      </c>
      <c r="BY436" s="216">
        <f t="shared" si="585"/>
        <v>420.86602749999997</v>
      </c>
      <c r="BZ436" s="216">
        <f t="shared" si="569"/>
        <v>6028.9002320547552</v>
      </c>
      <c r="CA436" s="216">
        <f t="shared" si="570"/>
        <v>5567.2987178637122</v>
      </c>
      <c r="CB436" s="218">
        <f t="shared" si="562"/>
        <v>4.3281495124494374</v>
      </c>
    </row>
    <row r="437" spans="1:80" x14ac:dyDescent="0.25">
      <c r="A437" s="248" t="s">
        <v>485</v>
      </c>
      <c r="B437" s="231" t="s">
        <v>965</v>
      </c>
      <c r="C437" s="231" t="s">
        <v>464</v>
      </c>
      <c r="D437" s="249">
        <v>2</v>
      </c>
      <c r="E437" s="249">
        <v>5</v>
      </c>
      <c r="F437" s="250"/>
      <c r="G437" s="15">
        <f>(VLOOKUP(G$4,'Tüpoloogia tabel'!$C$1:$T$51,MATCH($A437,'Tüpoloogia tabel'!$C$1:$T$1,0),FALSE))*D437</f>
        <v>430.25</v>
      </c>
      <c r="H437" s="15">
        <f>(VLOOKUP(H$4,'Tüpoloogia tabel'!$C$1:$T$51,MATCH($A437,'Tüpoloogia tabel'!$C$1:$T$1,0),FALSE))*D437*E437</f>
        <v>35</v>
      </c>
      <c r="I437" s="15">
        <f>(VLOOKUP(I$4,'Tüpoloogia tabel'!$C$1:$T$51,MATCH($A437,'Tüpoloogia tabel'!$C$1:$T$1,0),FALSE))*D437*E437</f>
        <v>102.5</v>
      </c>
      <c r="J437" s="15">
        <f>(VLOOKUP(J$4,'Tüpoloogia tabel'!$C$1:$T$51,MATCH($A437,'Tüpoloogia tabel'!$C$1:$T$1,0),FALSE))*D437*E437</f>
        <v>1784.6249999999998</v>
      </c>
      <c r="K437" s="15">
        <f>(VLOOKUP(K$4,'Tüpoloogia tabel'!$C$1:$T$51,MATCH($A437,'Tüpoloogia tabel'!$C$1:$T$1,0),FALSE))*D437*E437</f>
        <v>1607.8750000000002</v>
      </c>
      <c r="L437" s="244">
        <f>VLOOKUP(L$4,'Tüpoloogia tabel'!$C$1:$T$51,MATCH($A437,'Tüpoloogia tabel'!$C$1:$T$1,0),FALSE)</f>
        <v>100</v>
      </c>
      <c r="M437" s="228">
        <f>VLOOKUP(M$4,'Tüpoloogia tabel'!$C$1:$T$51,MATCH($A437,'Tüpoloogia tabel'!$C$1:$T$1,0),FALSE)</f>
        <v>0</v>
      </c>
      <c r="N437" s="228">
        <f>VLOOKUP(N$4,'Tüpoloogia tabel'!$C$1:$T$51,MATCH($A437,'Tüpoloogia tabel'!$C$1:$T$1,0),FALSE)</f>
        <v>100</v>
      </c>
      <c r="O437" s="245">
        <f>VLOOKUP(O$4,'Tüpoloogia tabel'!$C$1:$T$51,MATCH($A437,'Tüpoloogia tabel'!$C$1:$T$1,0),FALSE)</f>
        <v>0.21164048646080963</v>
      </c>
      <c r="P437" s="228">
        <f>VLOOKUP(P$4,'Tüpoloogia tabel'!$C$1:$T$51,MATCH($A437,'Tüpoloogia tabel'!$C$1:$T$1,0),FALSE)</f>
        <v>100</v>
      </c>
      <c r="Q437" s="335">
        <f t="shared" si="549"/>
        <v>4597.5</v>
      </c>
      <c r="R437" s="336">
        <f t="shared" si="567"/>
        <v>3616.5628634964278</v>
      </c>
      <c r="S437" s="14">
        <f t="shared" si="550"/>
        <v>430.25</v>
      </c>
      <c r="T437" s="336">
        <f t="shared" si="551"/>
        <v>430.25</v>
      </c>
      <c r="U437" s="4">
        <f t="shared" si="552"/>
        <v>7.9199999999999973</v>
      </c>
      <c r="V437" s="337">
        <f t="shared" si="553"/>
        <v>973.01713650357226</v>
      </c>
      <c r="W437" s="338">
        <f t="shared" si="535"/>
        <v>5.4921363830415952</v>
      </c>
      <c r="X437" s="228">
        <f>VLOOKUP(X$4,'Tüpoloogia tabel'!$C$1:$T$51,MATCH($A437,'Tüpoloogia tabel'!$C$1:$T$1,0),FALSE)</f>
        <v>271.5</v>
      </c>
      <c r="Y437" s="228">
        <f>VLOOKUP(Y$4,'Tüpoloogia tabel'!$C$1:$T$51,MATCH($A437,'Tüpoloogia tabel'!$C$1:$T$1,0),FALSE)</f>
        <v>199.5</v>
      </c>
      <c r="Z437" s="229">
        <f>VLOOKUP(Z$4,'Tüpoloogia tabel'!$C$1:$T$51,MATCH($A437,'Tüpoloogia tabel'!$C$1:$T$1,0),FALSE)</f>
        <v>41</v>
      </c>
      <c r="AA437" s="235"/>
      <c r="AB437" s="235"/>
      <c r="AC437" s="15">
        <f>VLOOKUP(AC$4,'Tüpoloogia tabel'!$C$1:$T$51,MATCH($A437,'Tüpoloogia tabel'!$C$1:$T$1,0),FALSE)</f>
        <v>4.6500000000000004</v>
      </c>
      <c r="AD437" s="15">
        <f>VLOOKUP(AD$4,'Tüpoloogia tabel'!$C$1:$T$51,MATCH($A437,'Tüpoloogia tabel'!$C$1:$T$1,0),FALSE)</f>
        <v>3.2</v>
      </c>
      <c r="AE437" s="15">
        <f>VLOOKUP(AE$4,'Tüpoloogia tabel'!$C$1:$T$51,MATCH($A437,'Tüpoloogia tabel'!$C$1:$T$1,0),FALSE)</f>
        <v>2.2999999999999998</v>
      </c>
      <c r="AF437" s="15">
        <f>VLOOKUP(AF$4,'Tüpoloogia tabel'!$C$1:$T$51,MATCH($A437,'Tüpoloogia tabel'!$C$1:$T$1,0),FALSE)</f>
        <v>14.25</v>
      </c>
      <c r="AG437" s="15">
        <f>VLOOKUP(AG$4,'Tüpoloogia tabel'!$C$1:$T$51,MATCH($A437,'Tüpoloogia tabel'!$C$1:$T$1,0),FALSE)</f>
        <v>16.875</v>
      </c>
      <c r="AH437" s="15">
        <f>(VLOOKUP(AH$4,'Tüpoloogia tabel'!$C$1:$T$51,MATCH($A437,'Tüpoloogia tabel'!$C$1:$T$1,0),FALSE))*E437</f>
        <v>13.2</v>
      </c>
      <c r="AI437" s="15">
        <f>(VLOOKUP(AI$4,'Tüpoloogia tabel'!$C$1:$T$51,MATCH($A437,'Tüpoloogia tabel'!$C$1:$T$1,0),FALSE))*D437*E437</f>
        <v>6673.4811067602568</v>
      </c>
      <c r="AJ437" s="15">
        <f t="shared" si="554"/>
        <v>96</v>
      </c>
      <c r="AK437" s="15">
        <f>VLOOKUP(AK$4,'Tüpoloogia tabel'!$C$1:$T$51,MATCH($A437,'Tüpoloogia tabel'!$C$1:$T$1,0),FALSE)</f>
        <v>1.49</v>
      </c>
      <c r="AL437" s="15">
        <f>VLOOKUP(AL$4,'Tüpoloogia tabel'!$C$1:$T$51,MATCH($A437,'Tüpoloogia tabel'!$C$1:$T$1,0),FALSE)</f>
        <v>1.1000000000000001</v>
      </c>
      <c r="AM437" s="15">
        <f>VLOOKUP(AM$4,'Tüpoloogia tabel'!$C$1:$T$51,MATCH($A437,'Tüpoloogia tabel'!$C$1:$T$1,0),FALSE)</f>
        <v>0.7</v>
      </c>
      <c r="AN437" s="15">
        <f>VLOOKUP(AN$4,'Tüpoloogia tabel'!$C$1:$T$51,MATCH($A437,'Tüpoloogia tabel'!$C$1:$T$1,0),FALSE)</f>
        <v>0.7</v>
      </c>
      <c r="AO437" s="15">
        <f>VLOOKUP(AO$4,'Tüpoloogia tabel'!$C$1:$T$51,MATCH($A437,'Tüpoloogia tabel'!$C$1:$T$1,0),FALSE)</f>
        <v>2.06</v>
      </c>
      <c r="AP437" s="15">
        <f>VLOOKUP(AP$4,'Tüpoloogia tabel'!$C$1:$T$51,MATCH($A437,'Tüpoloogia tabel'!$C$1:$T$1,0),FALSE)</f>
        <v>2</v>
      </c>
      <c r="AQ437" s="15">
        <f>VLOOKUP(AQ$4,'Tüpoloogia tabel'!$C$1:$T$51,MATCH($A437,'Tüpoloogia tabel'!$C$1:$T$1,0),FALSE)</f>
        <v>2.9</v>
      </c>
      <c r="AR437" s="232">
        <f>VLOOKUP(AR$4,'Tüpoloogia tabel'!$C$1:$T$51,MATCH($A432,'Tüpoloogia tabel'!$C$1:$T$1,0),FALSE)</f>
        <v>0.26</v>
      </c>
      <c r="AS437" s="16">
        <f>VLOOKUP(AS$4,'Tüpoloogia tabel'!$C$1:$T$51,MATCH($A437,'Tüpoloogia tabel'!$C$1:$T$1,0),FALSE)</f>
        <v>0.49000000000000005</v>
      </c>
      <c r="AT437" s="16">
        <f>VLOOKUP(AT$4,'Tüpoloogia tabel'!$C$1:$T$51,MATCH($A437,'Tüpoloogia tabel'!$C$1:$T$1,0),FALSE)</f>
        <v>0.40500000000000008</v>
      </c>
      <c r="AU437" s="16">
        <f>VLOOKUP(AU$4,'Tüpoloogia tabel'!$C$1:$T$51,MATCH($A437,'Tüpoloogia tabel'!$C$1:$T$1,0),FALSE)</f>
        <v>0.15</v>
      </c>
      <c r="AV437" s="273">
        <f>VLOOKUP(AV$4,'Tüpoloogia tabel'!$C$1:$T$51,MATCH($A437,'Tüpoloogia tabel'!$C$1:$T$1,0),FALSE)</f>
        <v>0.02</v>
      </c>
      <c r="AW437" s="16">
        <f>VLOOKUP(AW$4,'Tüpoloogia tabel'!$C$1:$T$51,MATCH($A437,'Tüpoloogia tabel'!$C$1:$T$1,0),FALSE)</f>
        <v>0.01</v>
      </c>
      <c r="AX437" s="16">
        <f>VLOOKUP(AX$4,'Tüpoloogia tabel'!$C$1:$T$51,MATCH($A437,'Tüpoloogia tabel'!$C$1:$T$1,0),FALSE)</f>
        <v>0</v>
      </c>
      <c r="AY437" s="16">
        <f>VLOOKUP(AY$4,'Tüpoloogia tabel'!$C$1:$T$51,MATCH($A437,'Tüpoloogia tabel'!$C$1:$T$1,0),FALSE)</f>
        <v>0.42</v>
      </c>
      <c r="AZ437" s="16">
        <f>VLOOKUP(AZ$4,'Tüpoloogia tabel'!$C$1:$T$51,MATCH($A437,'Tüpoloogia tabel'!$C$1:$T$1,0),FALSE)</f>
        <v>3.7</v>
      </c>
      <c r="BA437" s="232">
        <f>VLOOKUP(BA$4,'Tüpoloogia tabel'!$C$1:$T$51,MATCH($A437,'Tüpoloogia tabel'!$C$1:$T$1,0),FALSE)</f>
        <v>0.51</v>
      </c>
      <c r="BB437" s="232">
        <f>VLOOKUP(BB$4,'Tüpoloogia tabel'!$C$1:$T$51,MATCH($A437,'Tüpoloogia tabel'!$C$1:$T$1,0),FALSE)</f>
        <v>0.2</v>
      </c>
      <c r="BC437" s="232">
        <f>VLOOKUP(BC$4,'Tüpoloogia tabel'!$C$1:$T$51,MATCH($A437,'Tüpoloogia tabel'!$C$1:$T$1,0),FALSE)</f>
        <v>0.35</v>
      </c>
      <c r="BD437" s="232">
        <f>VLOOKUP(BD$4,'Tüpoloogia tabel'!$C$1:$T$51,MATCH($A437,'Tüpoloogia tabel'!$C$1:$T$1,0),FALSE)</f>
        <v>0.7</v>
      </c>
      <c r="BE437" s="232">
        <f>VLOOKUP(BE$4,'Tüpoloogia tabel'!$C$1:$T$51,MATCH($A437,'Tüpoloogia tabel'!$C$1:$T$1,0),FALSE)</f>
        <v>0.2</v>
      </c>
      <c r="BF437" s="16">
        <f>VLOOKUP(BF$4,'Tüpoloogia tabel'!$C$1:$T$51,MATCH($A437,'Tüpoloogia tabel'!$C$1:$T$1,0),FALSE)</f>
        <v>1.8000000000000007</v>
      </c>
      <c r="BG437" s="16">
        <f>VLOOKUP(BG$4,'Tüpoloogia tabel'!$C$1:$T$51,MATCH($A437,'Tüpoloogia tabel'!$C$1:$T$1,0),FALSE)</f>
        <v>2.1999999999999984</v>
      </c>
      <c r="BH437" s="16">
        <f>VLOOKUP(BH$4,'Tüpoloogia tabel'!$C$1:$T$51,MATCH($A437,'Tüpoloogia tabel'!$C$1:$T$1,0),FALSE)</f>
        <v>1.4599999999999995</v>
      </c>
      <c r="BI437" s="16">
        <f>VLOOKUP(BI$4,'Tüpoloogia tabel'!$C$1:$T$51,MATCH($A437,'Tüpoloogia tabel'!$C$1:$T$1,0),FALSE)</f>
        <v>1.5793333333333335</v>
      </c>
      <c r="BJ437" s="16">
        <f>VLOOKUP(BJ$4,'Tüpoloogia tabel'!$C$1:$T$51,MATCH($A437,'Tüpoloogia tabel'!$C$1:$T$1,0),FALSE)</f>
        <v>0.8</v>
      </c>
      <c r="BK437" s="16">
        <f>VLOOKUP(BK$4,'Tüpoloogia tabel'!$C$1:$T$51,MATCH($A437,'Tüpoloogia tabel'!$C$1:$T$1,0),FALSE)</f>
        <v>2.0649999999999999</v>
      </c>
      <c r="BL437" s="216">
        <f t="shared" si="536"/>
        <v>7550.9228290797146</v>
      </c>
      <c r="BM437" s="1">
        <v>4</v>
      </c>
      <c r="BN437" s="1">
        <v>0</v>
      </c>
      <c r="BO437" s="1">
        <f t="shared" si="555"/>
        <v>52.8</v>
      </c>
      <c r="BP437" s="217">
        <f t="shared" si="556"/>
        <v>96</v>
      </c>
      <c r="BQ437" s="217">
        <f t="shared" ref="BQ437:BS437" si="603">BP437</f>
        <v>96</v>
      </c>
      <c r="BR437" s="217">
        <f t="shared" si="603"/>
        <v>96</v>
      </c>
      <c r="BS437" s="217">
        <f t="shared" si="603"/>
        <v>96</v>
      </c>
      <c r="BT437" s="217">
        <f t="shared" si="558"/>
        <v>384</v>
      </c>
      <c r="BU437" s="217">
        <f t="shared" si="559"/>
        <v>1672</v>
      </c>
      <c r="BV437" s="217">
        <f t="shared" si="560"/>
        <v>1282.5436792935541</v>
      </c>
      <c r="BW437" s="217">
        <f t="shared" si="538"/>
        <v>656.55634530329269</v>
      </c>
      <c r="BX437" s="216">
        <f t="shared" si="561"/>
        <v>0.51674097222222215</v>
      </c>
      <c r="BY437" s="216">
        <f t="shared" si="585"/>
        <v>623.18961249999995</v>
      </c>
      <c r="BZ437" s="216">
        <f t="shared" si="569"/>
        <v>8830.6687868830068</v>
      </c>
      <c r="CA437" s="216">
        <f t="shared" si="570"/>
        <v>8174.1124415797149</v>
      </c>
      <c r="CB437" s="218">
        <f t="shared" si="562"/>
        <v>5.0837984554643327</v>
      </c>
    </row>
    <row r="438" spans="1:80" x14ac:dyDescent="0.25">
      <c r="A438" s="248" t="s">
        <v>485</v>
      </c>
      <c r="B438" s="231" t="s">
        <v>966</v>
      </c>
      <c r="C438" s="231" t="s">
        <v>464</v>
      </c>
      <c r="D438" s="249">
        <v>3</v>
      </c>
      <c r="E438" s="249">
        <v>1</v>
      </c>
      <c r="F438" s="250"/>
      <c r="G438" s="15">
        <f>(VLOOKUP(G$4,'Tüpoloogia tabel'!$C$1:$T$51,MATCH($A438,'Tüpoloogia tabel'!$C$1:$T$1,0),FALSE))*D438</f>
        <v>645.375</v>
      </c>
      <c r="H438" s="15">
        <f>(VLOOKUP(H$4,'Tüpoloogia tabel'!$C$1:$T$51,MATCH($A438,'Tüpoloogia tabel'!$C$1:$T$1,0),FALSE))*D438*E438</f>
        <v>10.5</v>
      </c>
      <c r="I438" s="15">
        <f>(VLOOKUP(I$4,'Tüpoloogia tabel'!$C$1:$T$51,MATCH($A438,'Tüpoloogia tabel'!$C$1:$T$1,0),FALSE))*D438*E438</f>
        <v>30.75</v>
      </c>
      <c r="J438" s="15">
        <f>(VLOOKUP(J$4,'Tüpoloogia tabel'!$C$1:$T$51,MATCH($A438,'Tüpoloogia tabel'!$C$1:$T$1,0),FALSE))*D438*E438</f>
        <v>535.38749999999993</v>
      </c>
      <c r="K438" s="15">
        <f>(VLOOKUP(K$4,'Tüpoloogia tabel'!$C$1:$T$51,MATCH($A438,'Tüpoloogia tabel'!$C$1:$T$1,0),FALSE))*D438*E438</f>
        <v>482.36250000000007</v>
      </c>
      <c r="L438" s="244">
        <f>VLOOKUP(L$4,'Tüpoloogia tabel'!$C$1:$T$51,MATCH($A438,'Tüpoloogia tabel'!$C$1:$T$1,0),FALSE)</f>
        <v>100</v>
      </c>
      <c r="M438" s="228">
        <f>VLOOKUP(M$4,'Tüpoloogia tabel'!$C$1:$T$51,MATCH($A438,'Tüpoloogia tabel'!$C$1:$T$1,0),FALSE)</f>
        <v>0</v>
      </c>
      <c r="N438" s="228">
        <f>VLOOKUP(N$4,'Tüpoloogia tabel'!$C$1:$T$51,MATCH($A438,'Tüpoloogia tabel'!$C$1:$T$1,0),FALSE)</f>
        <v>100</v>
      </c>
      <c r="O438" s="245">
        <f>VLOOKUP(O$4,'Tüpoloogia tabel'!$C$1:$T$51,MATCH($A438,'Tüpoloogia tabel'!$C$1:$T$1,0),FALSE)</f>
        <v>0.21164048646080963</v>
      </c>
      <c r="P438" s="228">
        <f>VLOOKUP(P$4,'Tüpoloogia tabel'!$C$1:$T$51,MATCH($A438,'Tüpoloogia tabel'!$C$1:$T$1,0),FALSE)</f>
        <v>100</v>
      </c>
      <c r="Q438" s="335">
        <f t="shared" si="549"/>
        <v>295.79999999999995</v>
      </c>
      <c r="R438" s="336">
        <f t="shared" si="567"/>
        <v>221.31674410489248</v>
      </c>
      <c r="S438" s="14">
        <f t="shared" si="550"/>
        <v>645.375</v>
      </c>
      <c r="T438" s="336">
        <f t="shared" si="551"/>
        <v>645.375</v>
      </c>
      <c r="U438" s="4">
        <f t="shared" si="552"/>
        <v>11.879999999999995</v>
      </c>
      <c r="V438" s="337">
        <f t="shared" si="553"/>
        <v>62.60325589510748</v>
      </c>
      <c r="W438" s="338">
        <f t="shared" si="535"/>
        <v>3.8210298738152191</v>
      </c>
      <c r="X438" s="228">
        <f>VLOOKUP(X$4,'Tüpoloogia tabel'!$C$1:$T$51,MATCH($A438,'Tüpoloogia tabel'!$C$1:$T$1,0),FALSE)</f>
        <v>271.5</v>
      </c>
      <c r="Y438" s="228">
        <f>VLOOKUP(Y$4,'Tüpoloogia tabel'!$C$1:$T$51,MATCH($A438,'Tüpoloogia tabel'!$C$1:$T$1,0),FALSE)</f>
        <v>199.5</v>
      </c>
      <c r="Z438" s="229">
        <f>VLOOKUP(Z$4,'Tüpoloogia tabel'!$C$1:$T$51,MATCH($A438,'Tüpoloogia tabel'!$C$1:$T$1,0),FALSE)</f>
        <v>41</v>
      </c>
      <c r="AA438" s="235"/>
      <c r="AB438" s="235"/>
      <c r="AC438" s="15">
        <f>VLOOKUP(AC$4,'Tüpoloogia tabel'!$C$1:$T$51,MATCH($A438,'Tüpoloogia tabel'!$C$1:$T$1,0),FALSE)</f>
        <v>4.6500000000000004</v>
      </c>
      <c r="AD438" s="15">
        <f>VLOOKUP(AD$4,'Tüpoloogia tabel'!$C$1:$T$51,MATCH($A438,'Tüpoloogia tabel'!$C$1:$T$1,0),FALSE)</f>
        <v>3.2</v>
      </c>
      <c r="AE438" s="15">
        <f>VLOOKUP(AE$4,'Tüpoloogia tabel'!$C$1:$T$51,MATCH($A438,'Tüpoloogia tabel'!$C$1:$T$1,0),FALSE)</f>
        <v>2.2999999999999998</v>
      </c>
      <c r="AF438" s="15">
        <f>VLOOKUP(AF$4,'Tüpoloogia tabel'!$C$1:$T$51,MATCH($A438,'Tüpoloogia tabel'!$C$1:$T$1,0),FALSE)</f>
        <v>14.25</v>
      </c>
      <c r="AG438" s="15">
        <f>VLOOKUP(AG$4,'Tüpoloogia tabel'!$C$1:$T$51,MATCH($A438,'Tüpoloogia tabel'!$C$1:$T$1,0),FALSE)</f>
        <v>16.875</v>
      </c>
      <c r="AH438" s="15">
        <f>(VLOOKUP(AH$4,'Tüpoloogia tabel'!$C$1:$T$51,MATCH($A438,'Tüpoloogia tabel'!$C$1:$T$1,0),FALSE))*E438</f>
        <v>2.6399999999999997</v>
      </c>
      <c r="AI438" s="15">
        <f>(VLOOKUP(AI$4,'Tüpoloogia tabel'!$C$1:$T$51,MATCH($A438,'Tüpoloogia tabel'!$C$1:$T$1,0),FALSE))*D438*E438</f>
        <v>2002.0443320280772</v>
      </c>
      <c r="AJ438" s="15">
        <f t="shared" si="554"/>
        <v>129.75</v>
      </c>
      <c r="AK438" s="15">
        <f>VLOOKUP(AK$4,'Tüpoloogia tabel'!$C$1:$T$51,MATCH($A438,'Tüpoloogia tabel'!$C$1:$T$1,0),FALSE)</f>
        <v>1.49</v>
      </c>
      <c r="AL438" s="15">
        <f>VLOOKUP(AL$4,'Tüpoloogia tabel'!$C$1:$T$51,MATCH($A438,'Tüpoloogia tabel'!$C$1:$T$1,0),FALSE)</f>
        <v>1.1000000000000001</v>
      </c>
      <c r="AM438" s="15">
        <f>VLOOKUP(AM$4,'Tüpoloogia tabel'!$C$1:$T$51,MATCH($A438,'Tüpoloogia tabel'!$C$1:$T$1,0),FALSE)</f>
        <v>0.7</v>
      </c>
      <c r="AN438" s="15">
        <f>VLOOKUP(AN$4,'Tüpoloogia tabel'!$C$1:$T$51,MATCH($A438,'Tüpoloogia tabel'!$C$1:$T$1,0),FALSE)</f>
        <v>0.7</v>
      </c>
      <c r="AO438" s="15">
        <f>VLOOKUP(AO$4,'Tüpoloogia tabel'!$C$1:$T$51,MATCH($A438,'Tüpoloogia tabel'!$C$1:$T$1,0),FALSE)</f>
        <v>2.06</v>
      </c>
      <c r="AP438" s="15">
        <f>VLOOKUP(AP$4,'Tüpoloogia tabel'!$C$1:$T$51,MATCH($A438,'Tüpoloogia tabel'!$C$1:$T$1,0),FALSE)</f>
        <v>2</v>
      </c>
      <c r="AQ438" s="15">
        <f>VLOOKUP(AQ$4,'Tüpoloogia tabel'!$C$1:$T$51,MATCH($A438,'Tüpoloogia tabel'!$C$1:$T$1,0),FALSE)</f>
        <v>2.9</v>
      </c>
      <c r="AR438" s="232">
        <f>VLOOKUP(AR$4,'Tüpoloogia tabel'!$C$1:$T$51,MATCH($A433,'Tüpoloogia tabel'!$C$1:$T$1,0),FALSE)</f>
        <v>0.26</v>
      </c>
      <c r="AS438" s="16">
        <f>VLOOKUP(AS$4,'Tüpoloogia tabel'!$C$1:$T$51,MATCH($A438,'Tüpoloogia tabel'!$C$1:$T$1,0),FALSE)</f>
        <v>0.49000000000000005</v>
      </c>
      <c r="AT438" s="16">
        <f>VLOOKUP(AT$4,'Tüpoloogia tabel'!$C$1:$T$51,MATCH($A438,'Tüpoloogia tabel'!$C$1:$T$1,0),FALSE)</f>
        <v>0.40500000000000008</v>
      </c>
      <c r="AU438" s="16">
        <f>VLOOKUP(AU$4,'Tüpoloogia tabel'!$C$1:$T$51,MATCH($A438,'Tüpoloogia tabel'!$C$1:$T$1,0),FALSE)</f>
        <v>0.15</v>
      </c>
      <c r="AV438" s="273">
        <f>VLOOKUP(AV$4,'Tüpoloogia tabel'!$C$1:$T$51,MATCH($A438,'Tüpoloogia tabel'!$C$1:$T$1,0),FALSE)</f>
        <v>0.02</v>
      </c>
      <c r="AW438" s="16">
        <f>VLOOKUP(AW$4,'Tüpoloogia tabel'!$C$1:$T$51,MATCH($A438,'Tüpoloogia tabel'!$C$1:$T$1,0),FALSE)</f>
        <v>0.01</v>
      </c>
      <c r="AX438" s="16">
        <f>VLOOKUP(AX$4,'Tüpoloogia tabel'!$C$1:$T$51,MATCH($A438,'Tüpoloogia tabel'!$C$1:$T$1,0),FALSE)</f>
        <v>0</v>
      </c>
      <c r="AY438" s="16">
        <f>VLOOKUP(AY$4,'Tüpoloogia tabel'!$C$1:$T$51,MATCH($A438,'Tüpoloogia tabel'!$C$1:$T$1,0),FALSE)</f>
        <v>0.42</v>
      </c>
      <c r="AZ438" s="16">
        <f>VLOOKUP(AZ$4,'Tüpoloogia tabel'!$C$1:$T$51,MATCH($A438,'Tüpoloogia tabel'!$C$1:$T$1,0),FALSE)</f>
        <v>3.7</v>
      </c>
      <c r="BA438" s="232">
        <f>VLOOKUP(BA$4,'Tüpoloogia tabel'!$C$1:$T$51,MATCH($A438,'Tüpoloogia tabel'!$C$1:$T$1,0),FALSE)</f>
        <v>0.51</v>
      </c>
      <c r="BB438" s="232">
        <f>VLOOKUP(BB$4,'Tüpoloogia tabel'!$C$1:$T$51,MATCH($A438,'Tüpoloogia tabel'!$C$1:$T$1,0),FALSE)</f>
        <v>0.2</v>
      </c>
      <c r="BC438" s="232">
        <f>VLOOKUP(BC$4,'Tüpoloogia tabel'!$C$1:$T$51,MATCH($A438,'Tüpoloogia tabel'!$C$1:$T$1,0),FALSE)</f>
        <v>0.35</v>
      </c>
      <c r="BD438" s="232">
        <f>VLOOKUP(BD$4,'Tüpoloogia tabel'!$C$1:$T$51,MATCH($A438,'Tüpoloogia tabel'!$C$1:$T$1,0),FALSE)</f>
        <v>0.7</v>
      </c>
      <c r="BE438" s="232">
        <f>VLOOKUP(BE$4,'Tüpoloogia tabel'!$C$1:$T$51,MATCH($A438,'Tüpoloogia tabel'!$C$1:$T$1,0),FALSE)</f>
        <v>0.2</v>
      </c>
      <c r="BF438" s="16">
        <f>VLOOKUP(BF$4,'Tüpoloogia tabel'!$C$1:$T$51,MATCH($A438,'Tüpoloogia tabel'!$C$1:$T$1,0),FALSE)</f>
        <v>1.8000000000000007</v>
      </c>
      <c r="BG438" s="16">
        <f>VLOOKUP(BG$4,'Tüpoloogia tabel'!$C$1:$T$51,MATCH($A438,'Tüpoloogia tabel'!$C$1:$T$1,0),FALSE)</f>
        <v>2.1999999999999984</v>
      </c>
      <c r="BH438" s="16">
        <f>VLOOKUP(BH$4,'Tüpoloogia tabel'!$C$1:$T$51,MATCH($A438,'Tüpoloogia tabel'!$C$1:$T$1,0),FALSE)</f>
        <v>1.4599999999999995</v>
      </c>
      <c r="BI438" s="16">
        <f>VLOOKUP(BI$4,'Tüpoloogia tabel'!$C$1:$T$51,MATCH($A438,'Tüpoloogia tabel'!$C$1:$T$1,0),FALSE)</f>
        <v>1.5793333333333335</v>
      </c>
      <c r="BJ438" s="16">
        <f>VLOOKUP(BJ$4,'Tüpoloogia tabel'!$C$1:$T$51,MATCH($A438,'Tüpoloogia tabel'!$C$1:$T$1,0),FALSE)</f>
        <v>0.8</v>
      </c>
      <c r="BK438" s="16">
        <f>VLOOKUP(BK$4,'Tüpoloogia tabel'!$C$1:$T$51,MATCH($A438,'Tüpoloogia tabel'!$C$1:$T$1,0),FALSE)</f>
        <v>2.0649999999999999</v>
      </c>
      <c r="BL438" s="216">
        <f t="shared" si="536"/>
        <v>1603.4675395283914</v>
      </c>
      <c r="BM438" s="1">
        <v>4</v>
      </c>
      <c r="BN438" s="1">
        <v>0</v>
      </c>
      <c r="BO438" s="1">
        <f t="shared" si="555"/>
        <v>10.559999999999999</v>
      </c>
      <c r="BP438" s="217">
        <f t="shared" si="556"/>
        <v>129.75</v>
      </c>
      <c r="BQ438" s="217">
        <f t="shared" ref="BQ438:BS438" si="604">BP438</f>
        <v>129.75</v>
      </c>
      <c r="BR438" s="217">
        <f t="shared" si="604"/>
        <v>129.75</v>
      </c>
      <c r="BS438" s="217">
        <f t="shared" si="604"/>
        <v>129.75</v>
      </c>
      <c r="BT438" s="217">
        <f t="shared" si="558"/>
        <v>0</v>
      </c>
      <c r="BU438" s="217">
        <f t="shared" si="559"/>
        <v>108</v>
      </c>
      <c r="BV438" s="217">
        <f t="shared" si="560"/>
        <v>82.517981584564055</v>
      </c>
      <c r="BW438" s="217">
        <f t="shared" si="538"/>
        <v>172.99190226551693</v>
      </c>
      <c r="BX438" s="216">
        <f t="shared" si="561"/>
        <v>5.527535714285714E-2</v>
      </c>
      <c r="BY438" s="216">
        <f t="shared" si="585"/>
        <v>66.662080714285707</v>
      </c>
      <c r="BZ438" s="216">
        <f t="shared" si="569"/>
        <v>1843.1215225081939</v>
      </c>
      <c r="CA438" s="216">
        <f t="shared" si="570"/>
        <v>1670.129620242677</v>
      </c>
      <c r="CB438" s="218">
        <f t="shared" si="562"/>
        <v>3.462395232304909</v>
      </c>
    </row>
    <row r="439" spans="1:80" x14ac:dyDescent="0.25">
      <c r="A439" s="248" t="s">
        <v>485</v>
      </c>
      <c r="B439" s="231" t="s">
        <v>967</v>
      </c>
      <c r="C439" s="231" t="s">
        <v>464</v>
      </c>
      <c r="D439" s="249">
        <v>3</v>
      </c>
      <c r="E439" s="249">
        <v>2</v>
      </c>
      <c r="F439" s="250"/>
      <c r="G439" s="15">
        <f>(VLOOKUP(G$4,'Tüpoloogia tabel'!$C$1:$T$51,MATCH($A439,'Tüpoloogia tabel'!$C$1:$T$1,0),FALSE))*D439</f>
        <v>645.375</v>
      </c>
      <c r="H439" s="15">
        <f>(VLOOKUP(H$4,'Tüpoloogia tabel'!$C$1:$T$51,MATCH($A439,'Tüpoloogia tabel'!$C$1:$T$1,0),FALSE))*D439*E439</f>
        <v>21</v>
      </c>
      <c r="I439" s="15">
        <f>(VLOOKUP(I$4,'Tüpoloogia tabel'!$C$1:$T$51,MATCH($A439,'Tüpoloogia tabel'!$C$1:$T$1,0),FALSE))*D439*E439</f>
        <v>61.5</v>
      </c>
      <c r="J439" s="15">
        <f>(VLOOKUP(J$4,'Tüpoloogia tabel'!$C$1:$T$51,MATCH($A439,'Tüpoloogia tabel'!$C$1:$T$1,0),FALSE))*D439*E439</f>
        <v>1070.7749999999999</v>
      </c>
      <c r="K439" s="15">
        <f>(VLOOKUP(K$4,'Tüpoloogia tabel'!$C$1:$T$51,MATCH($A439,'Tüpoloogia tabel'!$C$1:$T$1,0),FALSE))*D439*E439</f>
        <v>964.72500000000014</v>
      </c>
      <c r="L439" s="244">
        <f>VLOOKUP(L$4,'Tüpoloogia tabel'!$C$1:$T$51,MATCH($A439,'Tüpoloogia tabel'!$C$1:$T$1,0),FALSE)</f>
        <v>100</v>
      </c>
      <c r="M439" s="228">
        <f>VLOOKUP(M$4,'Tüpoloogia tabel'!$C$1:$T$51,MATCH($A439,'Tüpoloogia tabel'!$C$1:$T$1,0),FALSE)</f>
        <v>0</v>
      </c>
      <c r="N439" s="228">
        <f>VLOOKUP(N$4,'Tüpoloogia tabel'!$C$1:$T$51,MATCH($A439,'Tüpoloogia tabel'!$C$1:$T$1,0),FALSE)</f>
        <v>100</v>
      </c>
      <c r="O439" s="245">
        <f>VLOOKUP(O$4,'Tüpoloogia tabel'!$C$1:$T$51,MATCH($A439,'Tüpoloogia tabel'!$C$1:$T$1,0),FALSE)</f>
        <v>0.21164048646080963</v>
      </c>
      <c r="P439" s="228">
        <f>VLOOKUP(P$4,'Tüpoloogia tabel'!$C$1:$T$51,MATCH($A439,'Tüpoloogia tabel'!$C$1:$T$1,0),FALSE)</f>
        <v>100</v>
      </c>
      <c r="Q439" s="335">
        <f t="shared" si="549"/>
        <v>1126.1999999999998</v>
      </c>
      <c r="R439" s="336">
        <f t="shared" si="567"/>
        <v>875.97048414783592</v>
      </c>
      <c r="S439" s="14">
        <f t="shared" si="550"/>
        <v>645.375</v>
      </c>
      <c r="T439" s="336">
        <f t="shared" si="551"/>
        <v>645.375</v>
      </c>
      <c r="U439" s="4">
        <f t="shared" si="552"/>
        <v>11.879999999999995</v>
      </c>
      <c r="V439" s="337">
        <f t="shared" si="553"/>
        <v>238.34951585216376</v>
      </c>
      <c r="W439" s="338">
        <f t="shared" si="535"/>
        <v>3.4041016861556943</v>
      </c>
      <c r="X439" s="228">
        <f>VLOOKUP(X$4,'Tüpoloogia tabel'!$C$1:$T$51,MATCH($A439,'Tüpoloogia tabel'!$C$1:$T$1,0),FALSE)</f>
        <v>271.5</v>
      </c>
      <c r="Y439" s="228">
        <f>VLOOKUP(Y$4,'Tüpoloogia tabel'!$C$1:$T$51,MATCH($A439,'Tüpoloogia tabel'!$C$1:$T$1,0),FALSE)</f>
        <v>199.5</v>
      </c>
      <c r="Z439" s="229">
        <f>VLOOKUP(Z$4,'Tüpoloogia tabel'!$C$1:$T$51,MATCH($A439,'Tüpoloogia tabel'!$C$1:$T$1,0),FALSE)</f>
        <v>41</v>
      </c>
      <c r="AA439" s="235"/>
      <c r="AB439" s="235"/>
      <c r="AC439" s="15">
        <f>VLOOKUP(AC$4,'Tüpoloogia tabel'!$C$1:$T$51,MATCH($A439,'Tüpoloogia tabel'!$C$1:$T$1,0),FALSE)</f>
        <v>4.6500000000000004</v>
      </c>
      <c r="AD439" s="15">
        <f>VLOOKUP(AD$4,'Tüpoloogia tabel'!$C$1:$T$51,MATCH($A439,'Tüpoloogia tabel'!$C$1:$T$1,0),FALSE)</f>
        <v>3.2</v>
      </c>
      <c r="AE439" s="15">
        <f>VLOOKUP(AE$4,'Tüpoloogia tabel'!$C$1:$T$51,MATCH($A439,'Tüpoloogia tabel'!$C$1:$T$1,0),FALSE)</f>
        <v>2.2999999999999998</v>
      </c>
      <c r="AF439" s="15">
        <f>VLOOKUP(AF$4,'Tüpoloogia tabel'!$C$1:$T$51,MATCH($A439,'Tüpoloogia tabel'!$C$1:$T$1,0),FALSE)</f>
        <v>14.25</v>
      </c>
      <c r="AG439" s="15">
        <f>VLOOKUP(AG$4,'Tüpoloogia tabel'!$C$1:$T$51,MATCH($A439,'Tüpoloogia tabel'!$C$1:$T$1,0),FALSE)</f>
        <v>16.875</v>
      </c>
      <c r="AH439" s="15">
        <f>(VLOOKUP(AH$4,'Tüpoloogia tabel'!$C$1:$T$51,MATCH($A439,'Tüpoloogia tabel'!$C$1:$T$1,0),FALSE))*E439</f>
        <v>5.2799999999999994</v>
      </c>
      <c r="AI439" s="15">
        <f>(VLOOKUP(AI$4,'Tüpoloogia tabel'!$C$1:$T$51,MATCH($A439,'Tüpoloogia tabel'!$C$1:$T$1,0),FALSE))*D439*E439</f>
        <v>4004.0886640561544</v>
      </c>
      <c r="AJ439" s="15">
        <f t="shared" si="554"/>
        <v>129.75</v>
      </c>
      <c r="AK439" s="15">
        <f>VLOOKUP(AK$4,'Tüpoloogia tabel'!$C$1:$T$51,MATCH($A439,'Tüpoloogia tabel'!$C$1:$T$1,0),FALSE)</f>
        <v>1.49</v>
      </c>
      <c r="AL439" s="15">
        <f>VLOOKUP(AL$4,'Tüpoloogia tabel'!$C$1:$T$51,MATCH($A439,'Tüpoloogia tabel'!$C$1:$T$1,0),FALSE)</f>
        <v>1.1000000000000001</v>
      </c>
      <c r="AM439" s="15">
        <f>VLOOKUP(AM$4,'Tüpoloogia tabel'!$C$1:$T$51,MATCH($A439,'Tüpoloogia tabel'!$C$1:$T$1,0),FALSE)</f>
        <v>0.7</v>
      </c>
      <c r="AN439" s="15">
        <f>VLOOKUP(AN$4,'Tüpoloogia tabel'!$C$1:$T$51,MATCH($A439,'Tüpoloogia tabel'!$C$1:$T$1,0),FALSE)</f>
        <v>0.7</v>
      </c>
      <c r="AO439" s="15">
        <f>VLOOKUP(AO$4,'Tüpoloogia tabel'!$C$1:$T$51,MATCH($A439,'Tüpoloogia tabel'!$C$1:$T$1,0),FALSE)</f>
        <v>2.06</v>
      </c>
      <c r="AP439" s="15">
        <f>VLOOKUP(AP$4,'Tüpoloogia tabel'!$C$1:$T$51,MATCH($A439,'Tüpoloogia tabel'!$C$1:$T$1,0),FALSE)</f>
        <v>2</v>
      </c>
      <c r="AQ439" s="15">
        <f>VLOOKUP(AQ$4,'Tüpoloogia tabel'!$C$1:$T$51,MATCH($A439,'Tüpoloogia tabel'!$C$1:$T$1,0),FALSE)</f>
        <v>2.9</v>
      </c>
      <c r="AR439" s="232">
        <f>VLOOKUP(AR$4,'Tüpoloogia tabel'!$C$1:$T$51,MATCH($A434,'Tüpoloogia tabel'!$C$1:$T$1,0),FALSE)</f>
        <v>0.26</v>
      </c>
      <c r="AS439" s="16">
        <f>VLOOKUP(AS$4,'Tüpoloogia tabel'!$C$1:$T$51,MATCH($A439,'Tüpoloogia tabel'!$C$1:$T$1,0),FALSE)</f>
        <v>0.49000000000000005</v>
      </c>
      <c r="AT439" s="16">
        <f>VLOOKUP(AT$4,'Tüpoloogia tabel'!$C$1:$T$51,MATCH($A439,'Tüpoloogia tabel'!$C$1:$T$1,0),FALSE)</f>
        <v>0.40500000000000008</v>
      </c>
      <c r="AU439" s="16">
        <f>VLOOKUP(AU$4,'Tüpoloogia tabel'!$C$1:$T$51,MATCH($A439,'Tüpoloogia tabel'!$C$1:$T$1,0),FALSE)</f>
        <v>0.15</v>
      </c>
      <c r="AV439" s="273">
        <f>VLOOKUP(AV$4,'Tüpoloogia tabel'!$C$1:$T$51,MATCH($A439,'Tüpoloogia tabel'!$C$1:$T$1,0),FALSE)</f>
        <v>0.02</v>
      </c>
      <c r="AW439" s="16">
        <f>VLOOKUP(AW$4,'Tüpoloogia tabel'!$C$1:$T$51,MATCH($A439,'Tüpoloogia tabel'!$C$1:$T$1,0),FALSE)</f>
        <v>0.01</v>
      </c>
      <c r="AX439" s="16">
        <f>VLOOKUP(AX$4,'Tüpoloogia tabel'!$C$1:$T$51,MATCH($A439,'Tüpoloogia tabel'!$C$1:$T$1,0),FALSE)</f>
        <v>0</v>
      </c>
      <c r="AY439" s="16">
        <f>VLOOKUP(AY$4,'Tüpoloogia tabel'!$C$1:$T$51,MATCH($A439,'Tüpoloogia tabel'!$C$1:$T$1,0),FALSE)</f>
        <v>0.42</v>
      </c>
      <c r="AZ439" s="16">
        <f>VLOOKUP(AZ$4,'Tüpoloogia tabel'!$C$1:$T$51,MATCH($A439,'Tüpoloogia tabel'!$C$1:$T$1,0),FALSE)</f>
        <v>3.7</v>
      </c>
      <c r="BA439" s="232">
        <f>VLOOKUP(BA$4,'Tüpoloogia tabel'!$C$1:$T$51,MATCH($A439,'Tüpoloogia tabel'!$C$1:$T$1,0),FALSE)</f>
        <v>0.51</v>
      </c>
      <c r="BB439" s="232">
        <f>VLOOKUP(BB$4,'Tüpoloogia tabel'!$C$1:$T$51,MATCH($A439,'Tüpoloogia tabel'!$C$1:$T$1,0),FALSE)</f>
        <v>0.2</v>
      </c>
      <c r="BC439" s="232">
        <f>VLOOKUP(BC$4,'Tüpoloogia tabel'!$C$1:$T$51,MATCH($A439,'Tüpoloogia tabel'!$C$1:$T$1,0),FALSE)</f>
        <v>0.35</v>
      </c>
      <c r="BD439" s="232">
        <f>VLOOKUP(BD$4,'Tüpoloogia tabel'!$C$1:$T$51,MATCH($A439,'Tüpoloogia tabel'!$C$1:$T$1,0),FALSE)</f>
        <v>0.7</v>
      </c>
      <c r="BE439" s="232">
        <f>VLOOKUP(BE$4,'Tüpoloogia tabel'!$C$1:$T$51,MATCH($A439,'Tüpoloogia tabel'!$C$1:$T$1,0),FALSE)</f>
        <v>0.2</v>
      </c>
      <c r="BF439" s="16">
        <f>VLOOKUP(BF$4,'Tüpoloogia tabel'!$C$1:$T$51,MATCH($A439,'Tüpoloogia tabel'!$C$1:$T$1,0),FALSE)</f>
        <v>1.8000000000000007</v>
      </c>
      <c r="BG439" s="16">
        <f>VLOOKUP(BG$4,'Tüpoloogia tabel'!$C$1:$T$51,MATCH($A439,'Tüpoloogia tabel'!$C$1:$T$1,0),FALSE)</f>
        <v>2.1999999999999984</v>
      </c>
      <c r="BH439" s="16">
        <f>VLOOKUP(BH$4,'Tüpoloogia tabel'!$C$1:$T$51,MATCH($A439,'Tüpoloogia tabel'!$C$1:$T$1,0),FALSE)</f>
        <v>1.4599999999999995</v>
      </c>
      <c r="BI439" s="16">
        <f>VLOOKUP(BI$4,'Tüpoloogia tabel'!$C$1:$T$51,MATCH($A439,'Tüpoloogia tabel'!$C$1:$T$1,0),FALSE)</f>
        <v>1.5793333333333335</v>
      </c>
      <c r="BJ439" s="16">
        <f>VLOOKUP(BJ$4,'Tüpoloogia tabel'!$C$1:$T$51,MATCH($A439,'Tüpoloogia tabel'!$C$1:$T$1,0),FALSE)</f>
        <v>0.8</v>
      </c>
      <c r="BK439" s="16">
        <f>VLOOKUP(BK$4,'Tüpoloogia tabel'!$C$1:$T$51,MATCH($A439,'Tüpoloogia tabel'!$C$1:$T$1,0),FALSE)</f>
        <v>2.0649999999999999</v>
      </c>
      <c r="BL439" s="216">
        <f t="shared" si="536"/>
        <v>2826.7038387318262</v>
      </c>
      <c r="BM439" s="1">
        <v>4</v>
      </c>
      <c r="BN439" s="1">
        <v>0</v>
      </c>
      <c r="BO439" s="1">
        <f t="shared" si="555"/>
        <v>21.119999999999997</v>
      </c>
      <c r="BP439" s="217">
        <f t="shared" si="556"/>
        <v>129.75</v>
      </c>
      <c r="BQ439" s="217">
        <f t="shared" ref="BQ439:BS439" si="605">BP439</f>
        <v>129.75</v>
      </c>
      <c r="BR439" s="217">
        <f t="shared" si="605"/>
        <v>129.75</v>
      </c>
      <c r="BS439" s="217">
        <f t="shared" si="605"/>
        <v>129.75</v>
      </c>
      <c r="BT439" s="217">
        <f t="shared" si="558"/>
        <v>129.75</v>
      </c>
      <c r="BU439" s="217">
        <f t="shared" si="559"/>
        <v>412.8</v>
      </c>
      <c r="BV439" s="217">
        <f t="shared" si="560"/>
        <v>314.17089540411098</v>
      </c>
      <c r="BW439" s="217">
        <f t="shared" si="538"/>
        <v>274.32922606972664</v>
      </c>
      <c r="BX439" s="216">
        <f t="shared" si="561"/>
        <v>0.15173211805555553</v>
      </c>
      <c r="BY439" s="216">
        <f t="shared" si="585"/>
        <v>182.98893437499996</v>
      </c>
      <c r="BZ439" s="216">
        <f t="shared" si="569"/>
        <v>3284.0219991765525</v>
      </c>
      <c r="CA439" s="216">
        <f t="shared" si="570"/>
        <v>3009.6927731068263</v>
      </c>
      <c r="CB439" s="218">
        <f t="shared" si="562"/>
        <v>3.1197416601692978</v>
      </c>
    </row>
    <row r="440" spans="1:80" x14ac:dyDescent="0.25">
      <c r="A440" s="248" t="s">
        <v>485</v>
      </c>
      <c r="B440" s="231" t="s">
        <v>968</v>
      </c>
      <c r="C440" s="231" t="s">
        <v>464</v>
      </c>
      <c r="D440" s="249">
        <v>3</v>
      </c>
      <c r="E440" s="249">
        <v>3</v>
      </c>
      <c r="F440" s="250"/>
      <c r="G440" s="15">
        <f>(VLOOKUP(G$4,'Tüpoloogia tabel'!$C$1:$T$51,MATCH($A440,'Tüpoloogia tabel'!$C$1:$T$1,0),FALSE))*D440</f>
        <v>645.375</v>
      </c>
      <c r="H440" s="15">
        <f>(VLOOKUP(H$4,'Tüpoloogia tabel'!$C$1:$T$51,MATCH($A440,'Tüpoloogia tabel'!$C$1:$T$1,0),FALSE))*D440*E440</f>
        <v>31.5</v>
      </c>
      <c r="I440" s="15">
        <f>(VLOOKUP(I$4,'Tüpoloogia tabel'!$C$1:$T$51,MATCH($A440,'Tüpoloogia tabel'!$C$1:$T$1,0),FALSE))*D440*E440</f>
        <v>92.25</v>
      </c>
      <c r="J440" s="15">
        <f>(VLOOKUP(J$4,'Tüpoloogia tabel'!$C$1:$T$51,MATCH($A440,'Tüpoloogia tabel'!$C$1:$T$1,0),FALSE))*D440*E440</f>
        <v>1606.1624999999999</v>
      </c>
      <c r="K440" s="15">
        <f>(VLOOKUP(K$4,'Tüpoloogia tabel'!$C$1:$T$51,MATCH($A440,'Tüpoloogia tabel'!$C$1:$T$1,0),FALSE))*D440*E440</f>
        <v>1447.0875000000001</v>
      </c>
      <c r="L440" s="244">
        <f>VLOOKUP(L$4,'Tüpoloogia tabel'!$C$1:$T$51,MATCH($A440,'Tüpoloogia tabel'!$C$1:$T$1,0),FALSE)</f>
        <v>100</v>
      </c>
      <c r="M440" s="228">
        <f>VLOOKUP(M$4,'Tüpoloogia tabel'!$C$1:$T$51,MATCH($A440,'Tüpoloogia tabel'!$C$1:$T$1,0),FALSE)</f>
        <v>0</v>
      </c>
      <c r="N440" s="228">
        <f>VLOOKUP(N$4,'Tüpoloogia tabel'!$C$1:$T$51,MATCH($A440,'Tüpoloogia tabel'!$C$1:$T$1,0),FALSE)</f>
        <v>100</v>
      </c>
      <c r="O440" s="245">
        <f>VLOOKUP(O$4,'Tüpoloogia tabel'!$C$1:$T$51,MATCH($A440,'Tüpoloogia tabel'!$C$1:$T$1,0),FALSE)</f>
        <v>0.21164048646080963</v>
      </c>
      <c r="P440" s="228">
        <f>VLOOKUP(P$4,'Tüpoloogia tabel'!$C$1:$T$51,MATCH($A440,'Tüpoloogia tabel'!$C$1:$T$1,0),FALSE)</f>
        <v>100</v>
      </c>
      <c r="Q440" s="335">
        <f t="shared" si="549"/>
        <v>2491.1999999999998</v>
      </c>
      <c r="R440" s="336">
        <f t="shared" si="567"/>
        <v>1952.0812201288309</v>
      </c>
      <c r="S440" s="14">
        <f t="shared" si="550"/>
        <v>645.375</v>
      </c>
      <c r="T440" s="336">
        <f t="shared" si="551"/>
        <v>645.375</v>
      </c>
      <c r="U440" s="4">
        <f t="shared" si="552"/>
        <v>11.879999999999995</v>
      </c>
      <c r="V440" s="337">
        <f t="shared" si="553"/>
        <v>527.23877987116896</v>
      </c>
      <c r="W440" s="338">
        <f t="shared" si="535"/>
        <v>3.9144311524167925</v>
      </c>
      <c r="X440" s="228">
        <f>VLOOKUP(X$4,'Tüpoloogia tabel'!$C$1:$T$51,MATCH($A440,'Tüpoloogia tabel'!$C$1:$T$1,0),FALSE)</f>
        <v>271.5</v>
      </c>
      <c r="Y440" s="228">
        <f>VLOOKUP(Y$4,'Tüpoloogia tabel'!$C$1:$T$51,MATCH($A440,'Tüpoloogia tabel'!$C$1:$T$1,0),FALSE)</f>
        <v>199.5</v>
      </c>
      <c r="Z440" s="229">
        <f>VLOOKUP(Z$4,'Tüpoloogia tabel'!$C$1:$T$51,MATCH($A440,'Tüpoloogia tabel'!$C$1:$T$1,0),FALSE)</f>
        <v>41</v>
      </c>
      <c r="AA440" s="235"/>
      <c r="AB440" s="235"/>
      <c r="AC440" s="15">
        <f>VLOOKUP(AC$4,'Tüpoloogia tabel'!$C$1:$T$51,MATCH($A440,'Tüpoloogia tabel'!$C$1:$T$1,0),FALSE)</f>
        <v>4.6500000000000004</v>
      </c>
      <c r="AD440" s="15">
        <f>VLOOKUP(AD$4,'Tüpoloogia tabel'!$C$1:$T$51,MATCH($A440,'Tüpoloogia tabel'!$C$1:$T$1,0),FALSE)</f>
        <v>3.2</v>
      </c>
      <c r="AE440" s="15">
        <f>VLOOKUP(AE$4,'Tüpoloogia tabel'!$C$1:$T$51,MATCH($A440,'Tüpoloogia tabel'!$C$1:$T$1,0),FALSE)</f>
        <v>2.2999999999999998</v>
      </c>
      <c r="AF440" s="15">
        <f>VLOOKUP(AF$4,'Tüpoloogia tabel'!$C$1:$T$51,MATCH($A440,'Tüpoloogia tabel'!$C$1:$T$1,0),FALSE)</f>
        <v>14.25</v>
      </c>
      <c r="AG440" s="15">
        <f>VLOOKUP(AG$4,'Tüpoloogia tabel'!$C$1:$T$51,MATCH($A440,'Tüpoloogia tabel'!$C$1:$T$1,0),FALSE)</f>
        <v>16.875</v>
      </c>
      <c r="AH440" s="15">
        <f>(VLOOKUP(AH$4,'Tüpoloogia tabel'!$C$1:$T$51,MATCH($A440,'Tüpoloogia tabel'!$C$1:$T$1,0),FALSE))*E440</f>
        <v>7.919999999999999</v>
      </c>
      <c r="AI440" s="15">
        <f>(VLOOKUP(AI$4,'Tüpoloogia tabel'!$C$1:$T$51,MATCH($A440,'Tüpoloogia tabel'!$C$1:$T$1,0),FALSE))*D440*E440</f>
        <v>6006.1329960842313</v>
      </c>
      <c r="AJ440" s="15">
        <f t="shared" si="554"/>
        <v>129.75</v>
      </c>
      <c r="AK440" s="15">
        <f>VLOOKUP(AK$4,'Tüpoloogia tabel'!$C$1:$T$51,MATCH($A440,'Tüpoloogia tabel'!$C$1:$T$1,0),FALSE)</f>
        <v>1.49</v>
      </c>
      <c r="AL440" s="15">
        <f>VLOOKUP(AL$4,'Tüpoloogia tabel'!$C$1:$T$51,MATCH($A440,'Tüpoloogia tabel'!$C$1:$T$1,0),FALSE)</f>
        <v>1.1000000000000001</v>
      </c>
      <c r="AM440" s="15">
        <f>VLOOKUP(AM$4,'Tüpoloogia tabel'!$C$1:$T$51,MATCH($A440,'Tüpoloogia tabel'!$C$1:$T$1,0),FALSE)</f>
        <v>0.7</v>
      </c>
      <c r="AN440" s="15">
        <f>VLOOKUP(AN$4,'Tüpoloogia tabel'!$C$1:$T$51,MATCH($A440,'Tüpoloogia tabel'!$C$1:$T$1,0),FALSE)</f>
        <v>0.7</v>
      </c>
      <c r="AO440" s="15">
        <f>VLOOKUP(AO$4,'Tüpoloogia tabel'!$C$1:$T$51,MATCH($A440,'Tüpoloogia tabel'!$C$1:$T$1,0),FALSE)</f>
        <v>2.06</v>
      </c>
      <c r="AP440" s="15">
        <f>VLOOKUP(AP$4,'Tüpoloogia tabel'!$C$1:$T$51,MATCH($A440,'Tüpoloogia tabel'!$C$1:$T$1,0),FALSE)</f>
        <v>2</v>
      </c>
      <c r="AQ440" s="15">
        <f>VLOOKUP(AQ$4,'Tüpoloogia tabel'!$C$1:$T$51,MATCH($A440,'Tüpoloogia tabel'!$C$1:$T$1,0),FALSE)</f>
        <v>2.9</v>
      </c>
      <c r="AR440" s="232">
        <f>VLOOKUP(AR$4,'Tüpoloogia tabel'!$C$1:$T$51,MATCH($A435,'Tüpoloogia tabel'!$C$1:$T$1,0),FALSE)</f>
        <v>0.26</v>
      </c>
      <c r="AS440" s="16">
        <f>VLOOKUP(AS$4,'Tüpoloogia tabel'!$C$1:$T$51,MATCH($A440,'Tüpoloogia tabel'!$C$1:$T$1,0),FALSE)</f>
        <v>0.49000000000000005</v>
      </c>
      <c r="AT440" s="16">
        <f>VLOOKUP(AT$4,'Tüpoloogia tabel'!$C$1:$T$51,MATCH($A440,'Tüpoloogia tabel'!$C$1:$T$1,0),FALSE)</f>
        <v>0.40500000000000008</v>
      </c>
      <c r="AU440" s="16">
        <f>VLOOKUP(AU$4,'Tüpoloogia tabel'!$C$1:$T$51,MATCH($A440,'Tüpoloogia tabel'!$C$1:$T$1,0),FALSE)</f>
        <v>0.15</v>
      </c>
      <c r="AV440" s="273">
        <f>VLOOKUP(AV$4,'Tüpoloogia tabel'!$C$1:$T$51,MATCH($A440,'Tüpoloogia tabel'!$C$1:$T$1,0),FALSE)</f>
        <v>0.02</v>
      </c>
      <c r="AW440" s="16">
        <f>VLOOKUP(AW$4,'Tüpoloogia tabel'!$C$1:$T$51,MATCH($A440,'Tüpoloogia tabel'!$C$1:$T$1,0),FALSE)</f>
        <v>0.01</v>
      </c>
      <c r="AX440" s="16">
        <f>VLOOKUP(AX$4,'Tüpoloogia tabel'!$C$1:$T$51,MATCH($A440,'Tüpoloogia tabel'!$C$1:$T$1,0),FALSE)</f>
        <v>0</v>
      </c>
      <c r="AY440" s="16">
        <f>VLOOKUP(AY$4,'Tüpoloogia tabel'!$C$1:$T$51,MATCH($A440,'Tüpoloogia tabel'!$C$1:$T$1,0),FALSE)</f>
        <v>0.42</v>
      </c>
      <c r="AZ440" s="16">
        <f>VLOOKUP(AZ$4,'Tüpoloogia tabel'!$C$1:$T$51,MATCH($A440,'Tüpoloogia tabel'!$C$1:$T$1,0),FALSE)</f>
        <v>3.7</v>
      </c>
      <c r="BA440" s="232">
        <f>VLOOKUP(BA$4,'Tüpoloogia tabel'!$C$1:$T$51,MATCH($A440,'Tüpoloogia tabel'!$C$1:$T$1,0),FALSE)</f>
        <v>0.51</v>
      </c>
      <c r="BB440" s="232">
        <f>VLOOKUP(BB$4,'Tüpoloogia tabel'!$C$1:$T$51,MATCH($A440,'Tüpoloogia tabel'!$C$1:$T$1,0),FALSE)</f>
        <v>0.2</v>
      </c>
      <c r="BC440" s="232">
        <f>VLOOKUP(BC$4,'Tüpoloogia tabel'!$C$1:$T$51,MATCH($A440,'Tüpoloogia tabel'!$C$1:$T$1,0),FALSE)</f>
        <v>0.35</v>
      </c>
      <c r="BD440" s="232">
        <f>VLOOKUP(BD$4,'Tüpoloogia tabel'!$C$1:$T$51,MATCH($A440,'Tüpoloogia tabel'!$C$1:$T$1,0),FALSE)</f>
        <v>0.7</v>
      </c>
      <c r="BE440" s="232">
        <f>VLOOKUP(BE$4,'Tüpoloogia tabel'!$C$1:$T$51,MATCH($A440,'Tüpoloogia tabel'!$C$1:$T$1,0),FALSE)</f>
        <v>0.2</v>
      </c>
      <c r="BF440" s="16">
        <f>VLOOKUP(BF$4,'Tüpoloogia tabel'!$C$1:$T$51,MATCH($A440,'Tüpoloogia tabel'!$C$1:$T$1,0),FALSE)</f>
        <v>1.8000000000000007</v>
      </c>
      <c r="BG440" s="16">
        <f>VLOOKUP(BG$4,'Tüpoloogia tabel'!$C$1:$T$51,MATCH($A440,'Tüpoloogia tabel'!$C$1:$T$1,0),FALSE)</f>
        <v>2.1999999999999984</v>
      </c>
      <c r="BH440" s="16">
        <f>VLOOKUP(BH$4,'Tüpoloogia tabel'!$C$1:$T$51,MATCH($A440,'Tüpoloogia tabel'!$C$1:$T$1,0),FALSE)</f>
        <v>1.4599999999999995</v>
      </c>
      <c r="BI440" s="16">
        <f>VLOOKUP(BI$4,'Tüpoloogia tabel'!$C$1:$T$51,MATCH($A440,'Tüpoloogia tabel'!$C$1:$T$1,0),FALSE)</f>
        <v>1.5793333333333335</v>
      </c>
      <c r="BJ440" s="16">
        <f>VLOOKUP(BJ$4,'Tüpoloogia tabel'!$C$1:$T$51,MATCH($A440,'Tüpoloogia tabel'!$C$1:$T$1,0),FALSE)</f>
        <v>0.8</v>
      </c>
      <c r="BK440" s="16">
        <f>VLOOKUP(BK$4,'Tüpoloogia tabel'!$C$1:$T$51,MATCH($A440,'Tüpoloogia tabel'!$C$1:$T$1,0),FALSE)</f>
        <v>2.0649999999999999</v>
      </c>
      <c r="BL440" s="216">
        <f t="shared" si="536"/>
        <v>4837.4426976103059</v>
      </c>
      <c r="BM440" s="1">
        <v>4</v>
      </c>
      <c r="BN440" s="1">
        <v>0</v>
      </c>
      <c r="BO440" s="1">
        <f t="shared" si="555"/>
        <v>31.679999999999996</v>
      </c>
      <c r="BP440" s="217">
        <f t="shared" si="556"/>
        <v>129.75</v>
      </c>
      <c r="BQ440" s="217">
        <f t="shared" ref="BQ440:BS440" si="606">BP440</f>
        <v>129.75</v>
      </c>
      <c r="BR440" s="217">
        <f t="shared" si="606"/>
        <v>129.75</v>
      </c>
      <c r="BS440" s="217">
        <f t="shared" si="606"/>
        <v>129.75</v>
      </c>
      <c r="BT440" s="217">
        <f t="shared" si="558"/>
        <v>259.5</v>
      </c>
      <c r="BU440" s="217">
        <f t="shared" si="559"/>
        <v>914.40000000000009</v>
      </c>
      <c r="BV440" s="217">
        <f t="shared" si="560"/>
        <v>694.95874145864093</v>
      </c>
      <c r="BW440" s="217">
        <f t="shared" si="538"/>
        <v>438.30322141262923</v>
      </c>
      <c r="BX440" s="216">
        <f t="shared" si="561"/>
        <v>0.3223702083333333</v>
      </c>
      <c r="BY440" s="216">
        <f t="shared" si="585"/>
        <v>388.77847124999994</v>
      </c>
      <c r="BZ440" s="216">
        <f t="shared" si="569"/>
        <v>5664.5243902729353</v>
      </c>
      <c r="CA440" s="216">
        <f t="shared" si="570"/>
        <v>5226.2211688603056</v>
      </c>
      <c r="CB440" s="218">
        <f t="shared" si="562"/>
        <v>3.6115446846581878</v>
      </c>
    </row>
    <row r="441" spans="1:80" x14ac:dyDescent="0.25">
      <c r="A441" s="248" t="s">
        <v>485</v>
      </c>
      <c r="B441" s="231" t="s">
        <v>969</v>
      </c>
      <c r="C441" s="231" t="s">
        <v>464</v>
      </c>
      <c r="D441" s="249">
        <v>3</v>
      </c>
      <c r="E441" s="249">
        <v>4</v>
      </c>
      <c r="F441" s="250"/>
      <c r="G441" s="15">
        <f>(VLOOKUP(G$4,'Tüpoloogia tabel'!$C$1:$T$51,MATCH($A441,'Tüpoloogia tabel'!$C$1:$T$1,0),FALSE))*D441</f>
        <v>645.375</v>
      </c>
      <c r="H441" s="15">
        <f>(VLOOKUP(H$4,'Tüpoloogia tabel'!$C$1:$T$51,MATCH($A441,'Tüpoloogia tabel'!$C$1:$T$1,0),FALSE))*D441*E441</f>
        <v>42</v>
      </c>
      <c r="I441" s="15">
        <f>(VLOOKUP(I$4,'Tüpoloogia tabel'!$C$1:$T$51,MATCH($A441,'Tüpoloogia tabel'!$C$1:$T$1,0),FALSE))*D441*E441</f>
        <v>123</v>
      </c>
      <c r="J441" s="15">
        <f>(VLOOKUP(J$4,'Tüpoloogia tabel'!$C$1:$T$51,MATCH($A441,'Tüpoloogia tabel'!$C$1:$T$1,0),FALSE))*D441*E441</f>
        <v>2141.5499999999997</v>
      </c>
      <c r="K441" s="15">
        <f>(VLOOKUP(K$4,'Tüpoloogia tabel'!$C$1:$T$51,MATCH($A441,'Tüpoloogia tabel'!$C$1:$T$1,0),FALSE))*D441*E441</f>
        <v>1929.4500000000003</v>
      </c>
      <c r="L441" s="244">
        <f>VLOOKUP(L$4,'Tüpoloogia tabel'!$C$1:$T$51,MATCH($A441,'Tüpoloogia tabel'!$C$1:$T$1,0),FALSE)</f>
        <v>100</v>
      </c>
      <c r="M441" s="228">
        <f>VLOOKUP(M$4,'Tüpoloogia tabel'!$C$1:$T$51,MATCH($A441,'Tüpoloogia tabel'!$C$1:$T$1,0),FALSE)</f>
        <v>0</v>
      </c>
      <c r="N441" s="228">
        <f>VLOOKUP(N$4,'Tüpoloogia tabel'!$C$1:$T$51,MATCH($A441,'Tüpoloogia tabel'!$C$1:$T$1,0),FALSE)</f>
        <v>100</v>
      </c>
      <c r="O441" s="245">
        <f>VLOOKUP(O$4,'Tüpoloogia tabel'!$C$1:$T$51,MATCH($A441,'Tüpoloogia tabel'!$C$1:$T$1,0),FALSE)</f>
        <v>0.21164048646080963</v>
      </c>
      <c r="P441" s="228">
        <f>VLOOKUP(P$4,'Tüpoloogia tabel'!$C$1:$T$51,MATCH($A441,'Tüpoloogia tabel'!$C$1:$T$1,0),FALSE)</f>
        <v>100</v>
      </c>
      <c r="Q441" s="335">
        <f t="shared" si="549"/>
        <v>4390.7999999999993</v>
      </c>
      <c r="R441" s="336">
        <f t="shared" si="567"/>
        <v>3449.6489520478763</v>
      </c>
      <c r="S441" s="14">
        <f t="shared" si="550"/>
        <v>645.375</v>
      </c>
      <c r="T441" s="336">
        <f t="shared" si="551"/>
        <v>645.375</v>
      </c>
      <c r="U441" s="4">
        <f t="shared" si="552"/>
        <v>11.879999999999995</v>
      </c>
      <c r="V441" s="337">
        <f t="shared" si="553"/>
        <v>929.27104795212279</v>
      </c>
      <c r="W441" s="338">
        <f t="shared" si="535"/>
        <v>4.6255834023727234</v>
      </c>
      <c r="X441" s="228">
        <f>VLOOKUP(X$4,'Tüpoloogia tabel'!$C$1:$T$51,MATCH($A441,'Tüpoloogia tabel'!$C$1:$T$1,0),FALSE)</f>
        <v>271.5</v>
      </c>
      <c r="Y441" s="228">
        <f>VLOOKUP(Y$4,'Tüpoloogia tabel'!$C$1:$T$51,MATCH($A441,'Tüpoloogia tabel'!$C$1:$T$1,0),FALSE)</f>
        <v>199.5</v>
      </c>
      <c r="Z441" s="229">
        <f>VLOOKUP(Z$4,'Tüpoloogia tabel'!$C$1:$T$51,MATCH($A441,'Tüpoloogia tabel'!$C$1:$T$1,0),FALSE)</f>
        <v>41</v>
      </c>
      <c r="AA441" s="235"/>
      <c r="AB441" s="235"/>
      <c r="AC441" s="15">
        <f>VLOOKUP(AC$4,'Tüpoloogia tabel'!$C$1:$T$51,MATCH($A441,'Tüpoloogia tabel'!$C$1:$T$1,0),FALSE)</f>
        <v>4.6500000000000004</v>
      </c>
      <c r="AD441" s="15">
        <f>VLOOKUP(AD$4,'Tüpoloogia tabel'!$C$1:$T$51,MATCH($A441,'Tüpoloogia tabel'!$C$1:$T$1,0),FALSE)</f>
        <v>3.2</v>
      </c>
      <c r="AE441" s="15">
        <f>VLOOKUP(AE$4,'Tüpoloogia tabel'!$C$1:$T$51,MATCH($A441,'Tüpoloogia tabel'!$C$1:$T$1,0),FALSE)</f>
        <v>2.2999999999999998</v>
      </c>
      <c r="AF441" s="15">
        <f>VLOOKUP(AF$4,'Tüpoloogia tabel'!$C$1:$T$51,MATCH($A441,'Tüpoloogia tabel'!$C$1:$T$1,0),FALSE)</f>
        <v>14.25</v>
      </c>
      <c r="AG441" s="15">
        <f>VLOOKUP(AG$4,'Tüpoloogia tabel'!$C$1:$T$51,MATCH($A441,'Tüpoloogia tabel'!$C$1:$T$1,0),FALSE)</f>
        <v>16.875</v>
      </c>
      <c r="AH441" s="15">
        <f>(VLOOKUP(AH$4,'Tüpoloogia tabel'!$C$1:$T$51,MATCH($A441,'Tüpoloogia tabel'!$C$1:$T$1,0),FALSE))*E441</f>
        <v>10.559999999999999</v>
      </c>
      <c r="AI441" s="15">
        <f>(VLOOKUP(AI$4,'Tüpoloogia tabel'!$C$1:$T$51,MATCH($A441,'Tüpoloogia tabel'!$C$1:$T$1,0),FALSE))*D441*E441</f>
        <v>8008.1773281123087</v>
      </c>
      <c r="AJ441" s="15">
        <f t="shared" si="554"/>
        <v>129.75</v>
      </c>
      <c r="AK441" s="15">
        <f>VLOOKUP(AK$4,'Tüpoloogia tabel'!$C$1:$T$51,MATCH($A441,'Tüpoloogia tabel'!$C$1:$T$1,0),FALSE)</f>
        <v>1.49</v>
      </c>
      <c r="AL441" s="15">
        <f>VLOOKUP(AL$4,'Tüpoloogia tabel'!$C$1:$T$51,MATCH($A441,'Tüpoloogia tabel'!$C$1:$T$1,0),FALSE)</f>
        <v>1.1000000000000001</v>
      </c>
      <c r="AM441" s="15">
        <f>VLOOKUP(AM$4,'Tüpoloogia tabel'!$C$1:$T$51,MATCH($A441,'Tüpoloogia tabel'!$C$1:$T$1,0),FALSE)</f>
        <v>0.7</v>
      </c>
      <c r="AN441" s="15">
        <f>VLOOKUP(AN$4,'Tüpoloogia tabel'!$C$1:$T$51,MATCH($A441,'Tüpoloogia tabel'!$C$1:$T$1,0),FALSE)</f>
        <v>0.7</v>
      </c>
      <c r="AO441" s="15">
        <f>VLOOKUP(AO$4,'Tüpoloogia tabel'!$C$1:$T$51,MATCH($A441,'Tüpoloogia tabel'!$C$1:$T$1,0),FALSE)</f>
        <v>2.06</v>
      </c>
      <c r="AP441" s="15">
        <f>VLOOKUP(AP$4,'Tüpoloogia tabel'!$C$1:$T$51,MATCH($A441,'Tüpoloogia tabel'!$C$1:$T$1,0),FALSE)</f>
        <v>2</v>
      </c>
      <c r="AQ441" s="15">
        <f>VLOOKUP(AQ$4,'Tüpoloogia tabel'!$C$1:$T$51,MATCH($A441,'Tüpoloogia tabel'!$C$1:$T$1,0),FALSE)</f>
        <v>2.9</v>
      </c>
      <c r="AR441" s="232">
        <f>VLOOKUP(AR$4,'Tüpoloogia tabel'!$C$1:$T$51,MATCH($A436,'Tüpoloogia tabel'!$C$1:$T$1,0),FALSE)</f>
        <v>0.26</v>
      </c>
      <c r="AS441" s="16">
        <f>VLOOKUP(AS$4,'Tüpoloogia tabel'!$C$1:$T$51,MATCH($A441,'Tüpoloogia tabel'!$C$1:$T$1,0),FALSE)</f>
        <v>0.49000000000000005</v>
      </c>
      <c r="AT441" s="16">
        <f>VLOOKUP(AT$4,'Tüpoloogia tabel'!$C$1:$T$51,MATCH($A441,'Tüpoloogia tabel'!$C$1:$T$1,0),FALSE)</f>
        <v>0.40500000000000008</v>
      </c>
      <c r="AU441" s="16">
        <f>VLOOKUP(AU$4,'Tüpoloogia tabel'!$C$1:$T$51,MATCH($A441,'Tüpoloogia tabel'!$C$1:$T$1,0),FALSE)</f>
        <v>0.15</v>
      </c>
      <c r="AV441" s="273">
        <f>VLOOKUP(AV$4,'Tüpoloogia tabel'!$C$1:$T$51,MATCH($A441,'Tüpoloogia tabel'!$C$1:$T$1,0),FALSE)</f>
        <v>0.02</v>
      </c>
      <c r="AW441" s="16">
        <f>VLOOKUP(AW$4,'Tüpoloogia tabel'!$C$1:$T$51,MATCH($A441,'Tüpoloogia tabel'!$C$1:$T$1,0),FALSE)</f>
        <v>0.01</v>
      </c>
      <c r="AX441" s="16">
        <f>VLOOKUP(AX$4,'Tüpoloogia tabel'!$C$1:$T$51,MATCH($A441,'Tüpoloogia tabel'!$C$1:$T$1,0),FALSE)</f>
        <v>0</v>
      </c>
      <c r="AY441" s="16">
        <f>VLOOKUP(AY$4,'Tüpoloogia tabel'!$C$1:$T$51,MATCH($A441,'Tüpoloogia tabel'!$C$1:$T$1,0),FALSE)</f>
        <v>0.42</v>
      </c>
      <c r="AZ441" s="16">
        <f>VLOOKUP(AZ$4,'Tüpoloogia tabel'!$C$1:$T$51,MATCH($A441,'Tüpoloogia tabel'!$C$1:$T$1,0),FALSE)</f>
        <v>3.7</v>
      </c>
      <c r="BA441" s="232">
        <f>VLOOKUP(BA$4,'Tüpoloogia tabel'!$C$1:$T$51,MATCH($A441,'Tüpoloogia tabel'!$C$1:$T$1,0),FALSE)</f>
        <v>0.51</v>
      </c>
      <c r="BB441" s="232">
        <f>VLOOKUP(BB$4,'Tüpoloogia tabel'!$C$1:$T$51,MATCH($A441,'Tüpoloogia tabel'!$C$1:$T$1,0),FALSE)</f>
        <v>0.2</v>
      </c>
      <c r="BC441" s="232">
        <f>VLOOKUP(BC$4,'Tüpoloogia tabel'!$C$1:$T$51,MATCH($A441,'Tüpoloogia tabel'!$C$1:$T$1,0),FALSE)</f>
        <v>0.35</v>
      </c>
      <c r="BD441" s="232">
        <f>VLOOKUP(BD$4,'Tüpoloogia tabel'!$C$1:$T$51,MATCH($A441,'Tüpoloogia tabel'!$C$1:$T$1,0),FALSE)</f>
        <v>0.7</v>
      </c>
      <c r="BE441" s="232">
        <f>VLOOKUP(BE$4,'Tüpoloogia tabel'!$C$1:$T$51,MATCH($A441,'Tüpoloogia tabel'!$C$1:$T$1,0),FALSE)</f>
        <v>0.2</v>
      </c>
      <c r="BF441" s="16">
        <f>VLOOKUP(BF$4,'Tüpoloogia tabel'!$C$1:$T$51,MATCH($A441,'Tüpoloogia tabel'!$C$1:$T$1,0),FALSE)</f>
        <v>1.8000000000000007</v>
      </c>
      <c r="BG441" s="16">
        <f>VLOOKUP(BG$4,'Tüpoloogia tabel'!$C$1:$T$51,MATCH($A441,'Tüpoloogia tabel'!$C$1:$T$1,0),FALSE)</f>
        <v>2.1999999999999984</v>
      </c>
      <c r="BH441" s="16">
        <f>VLOOKUP(BH$4,'Tüpoloogia tabel'!$C$1:$T$51,MATCH($A441,'Tüpoloogia tabel'!$C$1:$T$1,0),FALSE)</f>
        <v>1.4599999999999995</v>
      </c>
      <c r="BI441" s="16">
        <f>VLOOKUP(BI$4,'Tüpoloogia tabel'!$C$1:$T$51,MATCH($A441,'Tüpoloogia tabel'!$C$1:$T$1,0),FALSE)</f>
        <v>1.5793333333333335</v>
      </c>
      <c r="BJ441" s="16">
        <f>VLOOKUP(BJ$4,'Tüpoloogia tabel'!$C$1:$T$51,MATCH($A441,'Tüpoloogia tabel'!$C$1:$T$1,0),FALSE)</f>
        <v>0.8</v>
      </c>
      <c r="BK441" s="16">
        <f>VLOOKUP(BK$4,'Tüpoloogia tabel'!$C$1:$T$51,MATCH($A441,'Tüpoloogia tabel'!$C$1:$T$1,0),FALSE)</f>
        <v>2.0649999999999999</v>
      </c>
      <c r="BL441" s="216">
        <f t="shared" si="536"/>
        <v>7635.6841161638276</v>
      </c>
      <c r="BM441" s="1">
        <v>4</v>
      </c>
      <c r="BN441" s="1">
        <v>0</v>
      </c>
      <c r="BO441" s="1">
        <f t="shared" si="555"/>
        <v>42.239999999999995</v>
      </c>
      <c r="BP441" s="217">
        <f t="shared" si="556"/>
        <v>129.75</v>
      </c>
      <c r="BQ441" s="217">
        <f t="shared" ref="BQ441:BS441" si="607">BP441</f>
        <v>129.75</v>
      </c>
      <c r="BR441" s="217">
        <f t="shared" si="607"/>
        <v>129.75</v>
      </c>
      <c r="BS441" s="217">
        <f t="shared" si="607"/>
        <v>129.75</v>
      </c>
      <c r="BT441" s="217">
        <f t="shared" si="558"/>
        <v>389.25</v>
      </c>
      <c r="BU441" s="217">
        <f t="shared" si="559"/>
        <v>1612.8000000000002</v>
      </c>
      <c r="BV441" s="217">
        <f t="shared" si="560"/>
        <v>1224.8815197481536</v>
      </c>
      <c r="BW441" s="217">
        <f t="shared" si="538"/>
        <v>664.91388829422453</v>
      </c>
      <c r="BX441" s="216">
        <f t="shared" si="561"/>
        <v>0.51760687499999991</v>
      </c>
      <c r="BY441" s="216">
        <f t="shared" si="585"/>
        <v>624.23389124999983</v>
      </c>
      <c r="BZ441" s="216">
        <f t="shared" si="569"/>
        <v>8924.8318957080519</v>
      </c>
      <c r="CA441" s="216">
        <f t="shared" si="570"/>
        <v>8259.9180074138276</v>
      </c>
      <c r="CB441" s="218">
        <f t="shared" si="562"/>
        <v>4.2809702285178819</v>
      </c>
    </row>
    <row r="442" spans="1:80" x14ac:dyDescent="0.25">
      <c r="A442" s="248" t="s">
        <v>485</v>
      </c>
      <c r="B442" s="231" t="s">
        <v>970</v>
      </c>
      <c r="C442" s="231" t="s">
        <v>464</v>
      </c>
      <c r="D442" s="249">
        <v>3</v>
      </c>
      <c r="E442" s="249">
        <v>5</v>
      </c>
      <c r="F442" s="250"/>
      <c r="G442" s="15">
        <f>(VLOOKUP(G$4,'Tüpoloogia tabel'!$C$1:$T$51,MATCH($A442,'Tüpoloogia tabel'!$C$1:$T$1,0),FALSE))*D442</f>
        <v>645.375</v>
      </c>
      <c r="H442" s="15">
        <f>(VLOOKUP(H$4,'Tüpoloogia tabel'!$C$1:$T$51,MATCH($A442,'Tüpoloogia tabel'!$C$1:$T$1,0),FALSE))*D442*E442</f>
        <v>52.5</v>
      </c>
      <c r="I442" s="15">
        <f>(VLOOKUP(I$4,'Tüpoloogia tabel'!$C$1:$T$51,MATCH($A442,'Tüpoloogia tabel'!$C$1:$T$1,0),FALSE))*D442*E442</f>
        <v>153.75</v>
      </c>
      <c r="J442" s="15">
        <f>(VLOOKUP(J$4,'Tüpoloogia tabel'!$C$1:$T$51,MATCH($A442,'Tüpoloogia tabel'!$C$1:$T$1,0),FALSE))*D442*E442</f>
        <v>2676.9374999999995</v>
      </c>
      <c r="K442" s="15">
        <f>(VLOOKUP(K$4,'Tüpoloogia tabel'!$C$1:$T$51,MATCH($A442,'Tüpoloogia tabel'!$C$1:$T$1,0),FALSE))*D442*E442</f>
        <v>2411.8125000000005</v>
      </c>
      <c r="L442" s="244">
        <f>VLOOKUP(L$4,'Tüpoloogia tabel'!$C$1:$T$51,MATCH($A442,'Tüpoloogia tabel'!$C$1:$T$1,0),FALSE)</f>
        <v>100</v>
      </c>
      <c r="M442" s="228">
        <f>VLOOKUP(M$4,'Tüpoloogia tabel'!$C$1:$T$51,MATCH($A442,'Tüpoloogia tabel'!$C$1:$T$1,0),FALSE)</f>
        <v>0</v>
      </c>
      <c r="N442" s="228">
        <f>VLOOKUP(N$4,'Tüpoloogia tabel'!$C$1:$T$51,MATCH($A442,'Tüpoloogia tabel'!$C$1:$T$1,0),FALSE)</f>
        <v>100</v>
      </c>
      <c r="O442" s="245">
        <f>VLOOKUP(O$4,'Tüpoloogia tabel'!$C$1:$T$51,MATCH($A442,'Tüpoloogia tabel'!$C$1:$T$1,0),FALSE)</f>
        <v>0.21164048646080963</v>
      </c>
      <c r="P442" s="228">
        <f>VLOOKUP(P$4,'Tüpoloogia tabel'!$C$1:$T$51,MATCH($A442,'Tüpoloogia tabel'!$C$1:$T$1,0),FALSE)</f>
        <v>100</v>
      </c>
      <c r="Q442" s="335">
        <f t="shared" si="549"/>
        <v>6825</v>
      </c>
      <c r="R442" s="336">
        <f t="shared" si="567"/>
        <v>5368.6736799049741</v>
      </c>
      <c r="S442" s="14">
        <f t="shared" si="550"/>
        <v>645.375</v>
      </c>
      <c r="T442" s="336">
        <f t="shared" si="551"/>
        <v>645.375</v>
      </c>
      <c r="U442" s="4">
        <f t="shared" si="552"/>
        <v>11.879999999999995</v>
      </c>
      <c r="V442" s="337">
        <f t="shared" si="553"/>
        <v>1444.4463200950256</v>
      </c>
      <c r="W442" s="338">
        <f t="shared" si="535"/>
        <v>5.4322391572134689</v>
      </c>
      <c r="X442" s="228">
        <f>VLOOKUP(X$4,'Tüpoloogia tabel'!$C$1:$T$51,MATCH($A442,'Tüpoloogia tabel'!$C$1:$T$1,0),FALSE)</f>
        <v>271.5</v>
      </c>
      <c r="Y442" s="228">
        <f>VLOOKUP(Y$4,'Tüpoloogia tabel'!$C$1:$T$51,MATCH($A442,'Tüpoloogia tabel'!$C$1:$T$1,0),FALSE)</f>
        <v>199.5</v>
      </c>
      <c r="Z442" s="229">
        <f>VLOOKUP(Z$4,'Tüpoloogia tabel'!$C$1:$T$51,MATCH($A442,'Tüpoloogia tabel'!$C$1:$T$1,0),FALSE)</f>
        <v>41</v>
      </c>
      <c r="AA442" s="235"/>
      <c r="AB442" s="235"/>
      <c r="AC442" s="15">
        <f>VLOOKUP(AC$4,'Tüpoloogia tabel'!$C$1:$T$51,MATCH($A442,'Tüpoloogia tabel'!$C$1:$T$1,0),FALSE)</f>
        <v>4.6500000000000004</v>
      </c>
      <c r="AD442" s="15">
        <f>VLOOKUP(AD$4,'Tüpoloogia tabel'!$C$1:$T$51,MATCH($A442,'Tüpoloogia tabel'!$C$1:$T$1,0),FALSE)</f>
        <v>3.2</v>
      </c>
      <c r="AE442" s="15">
        <f>VLOOKUP(AE$4,'Tüpoloogia tabel'!$C$1:$T$51,MATCH($A442,'Tüpoloogia tabel'!$C$1:$T$1,0),FALSE)</f>
        <v>2.2999999999999998</v>
      </c>
      <c r="AF442" s="15">
        <f>VLOOKUP(AF$4,'Tüpoloogia tabel'!$C$1:$T$51,MATCH($A442,'Tüpoloogia tabel'!$C$1:$T$1,0),FALSE)</f>
        <v>14.25</v>
      </c>
      <c r="AG442" s="15">
        <f>VLOOKUP(AG$4,'Tüpoloogia tabel'!$C$1:$T$51,MATCH($A442,'Tüpoloogia tabel'!$C$1:$T$1,0),FALSE)</f>
        <v>16.875</v>
      </c>
      <c r="AH442" s="15">
        <f>(VLOOKUP(AH$4,'Tüpoloogia tabel'!$C$1:$T$51,MATCH($A442,'Tüpoloogia tabel'!$C$1:$T$1,0),FALSE))*E442</f>
        <v>13.2</v>
      </c>
      <c r="AI442" s="15">
        <f>(VLOOKUP(AI$4,'Tüpoloogia tabel'!$C$1:$T$51,MATCH($A442,'Tüpoloogia tabel'!$C$1:$T$1,0),FALSE))*D442*E442</f>
        <v>10010.221660140385</v>
      </c>
      <c r="AJ442" s="15">
        <f t="shared" si="554"/>
        <v>129.75</v>
      </c>
      <c r="AK442" s="15">
        <f>VLOOKUP(AK$4,'Tüpoloogia tabel'!$C$1:$T$51,MATCH($A442,'Tüpoloogia tabel'!$C$1:$T$1,0),FALSE)</f>
        <v>1.49</v>
      </c>
      <c r="AL442" s="15">
        <f>VLOOKUP(AL$4,'Tüpoloogia tabel'!$C$1:$T$51,MATCH($A442,'Tüpoloogia tabel'!$C$1:$T$1,0),FALSE)</f>
        <v>1.1000000000000001</v>
      </c>
      <c r="AM442" s="15">
        <f>VLOOKUP(AM$4,'Tüpoloogia tabel'!$C$1:$T$51,MATCH($A442,'Tüpoloogia tabel'!$C$1:$T$1,0),FALSE)</f>
        <v>0.7</v>
      </c>
      <c r="AN442" s="15">
        <f>VLOOKUP(AN$4,'Tüpoloogia tabel'!$C$1:$T$51,MATCH($A442,'Tüpoloogia tabel'!$C$1:$T$1,0),FALSE)</f>
        <v>0.7</v>
      </c>
      <c r="AO442" s="15">
        <f>VLOOKUP(AO$4,'Tüpoloogia tabel'!$C$1:$T$51,MATCH($A442,'Tüpoloogia tabel'!$C$1:$T$1,0),FALSE)</f>
        <v>2.06</v>
      </c>
      <c r="AP442" s="15">
        <f>VLOOKUP(AP$4,'Tüpoloogia tabel'!$C$1:$T$51,MATCH($A442,'Tüpoloogia tabel'!$C$1:$T$1,0),FALSE)</f>
        <v>2</v>
      </c>
      <c r="AQ442" s="15">
        <f>VLOOKUP(AQ$4,'Tüpoloogia tabel'!$C$1:$T$51,MATCH($A442,'Tüpoloogia tabel'!$C$1:$T$1,0),FALSE)</f>
        <v>2.9</v>
      </c>
      <c r="AR442" s="232">
        <f>VLOOKUP(AR$4,'Tüpoloogia tabel'!$C$1:$T$51,MATCH($A437,'Tüpoloogia tabel'!$C$1:$T$1,0),FALSE)</f>
        <v>0.26</v>
      </c>
      <c r="AS442" s="16">
        <f>VLOOKUP(AS$4,'Tüpoloogia tabel'!$C$1:$T$51,MATCH($A442,'Tüpoloogia tabel'!$C$1:$T$1,0),FALSE)</f>
        <v>0.49000000000000005</v>
      </c>
      <c r="AT442" s="16">
        <f>VLOOKUP(AT$4,'Tüpoloogia tabel'!$C$1:$T$51,MATCH($A442,'Tüpoloogia tabel'!$C$1:$T$1,0),FALSE)</f>
        <v>0.40500000000000008</v>
      </c>
      <c r="AU442" s="16">
        <f>VLOOKUP(AU$4,'Tüpoloogia tabel'!$C$1:$T$51,MATCH($A442,'Tüpoloogia tabel'!$C$1:$T$1,0),FALSE)</f>
        <v>0.15</v>
      </c>
      <c r="AV442" s="273">
        <f>VLOOKUP(AV$4,'Tüpoloogia tabel'!$C$1:$T$51,MATCH($A442,'Tüpoloogia tabel'!$C$1:$T$1,0),FALSE)</f>
        <v>0.02</v>
      </c>
      <c r="AW442" s="16">
        <f>VLOOKUP(AW$4,'Tüpoloogia tabel'!$C$1:$T$51,MATCH($A442,'Tüpoloogia tabel'!$C$1:$T$1,0),FALSE)</f>
        <v>0.01</v>
      </c>
      <c r="AX442" s="16">
        <f>VLOOKUP(AX$4,'Tüpoloogia tabel'!$C$1:$T$51,MATCH($A442,'Tüpoloogia tabel'!$C$1:$T$1,0),FALSE)</f>
        <v>0</v>
      </c>
      <c r="AY442" s="16">
        <f>VLOOKUP(AY$4,'Tüpoloogia tabel'!$C$1:$T$51,MATCH($A442,'Tüpoloogia tabel'!$C$1:$T$1,0),FALSE)</f>
        <v>0.42</v>
      </c>
      <c r="AZ442" s="16">
        <f>VLOOKUP(AZ$4,'Tüpoloogia tabel'!$C$1:$T$51,MATCH($A442,'Tüpoloogia tabel'!$C$1:$T$1,0),FALSE)</f>
        <v>3.7</v>
      </c>
      <c r="BA442" s="232">
        <f>VLOOKUP(BA$4,'Tüpoloogia tabel'!$C$1:$T$51,MATCH($A442,'Tüpoloogia tabel'!$C$1:$T$1,0),FALSE)</f>
        <v>0.51</v>
      </c>
      <c r="BB442" s="232">
        <f>VLOOKUP(BB$4,'Tüpoloogia tabel'!$C$1:$T$51,MATCH($A442,'Tüpoloogia tabel'!$C$1:$T$1,0),FALSE)</f>
        <v>0.2</v>
      </c>
      <c r="BC442" s="232">
        <f>VLOOKUP(BC$4,'Tüpoloogia tabel'!$C$1:$T$51,MATCH($A442,'Tüpoloogia tabel'!$C$1:$T$1,0),FALSE)</f>
        <v>0.35</v>
      </c>
      <c r="BD442" s="232">
        <f>VLOOKUP(BD$4,'Tüpoloogia tabel'!$C$1:$T$51,MATCH($A442,'Tüpoloogia tabel'!$C$1:$T$1,0),FALSE)</f>
        <v>0.7</v>
      </c>
      <c r="BE442" s="232">
        <f>VLOOKUP(BE$4,'Tüpoloogia tabel'!$C$1:$T$51,MATCH($A442,'Tüpoloogia tabel'!$C$1:$T$1,0),FALSE)</f>
        <v>0.2</v>
      </c>
      <c r="BF442" s="16">
        <f>VLOOKUP(BF$4,'Tüpoloogia tabel'!$C$1:$T$51,MATCH($A442,'Tüpoloogia tabel'!$C$1:$T$1,0),FALSE)</f>
        <v>1.8000000000000007</v>
      </c>
      <c r="BG442" s="16">
        <f>VLOOKUP(BG$4,'Tüpoloogia tabel'!$C$1:$T$51,MATCH($A442,'Tüpoloogia tabel'!$C$1:$T$1,0),FALSE)</f>
        <v>2.1999999999999984</v>
      </c>
      <c r="BH442" s="16">
        <f>VLOOKUP(BH$4,'Tüpoloogia tabel'!$C$1:$T$51,MATCH($A442,'Tüpoloogia tabel'!$C$1:$T$1,0),FALSE)</f>
        <v>1.4599999999999995</v>
      </c>
      <c r="BI442" s="16">
        <f>VLOOKUP(BI$4,'Tüpoloogia tabel'!$C$1:$T$51,MATCH($A442,'Tüpoloogia tabel'!$C$1:$T$1,0),FALSE)</f>
        <v>1.5793333333333335</v>
      </c>
      <c r="BJ442" s="16">
        <f>VLOOKUP(BJ$4,'Tüpoloogia tabel'!$C$1:$T$51,MATCH($A442,'Tüpoloogia tabel'!$C$1:$T$1,0),FALSE)</f>
        <v>0.8</v>
      </c>
      <c r="BK442" s="16">
        <f>VLOOKUP(BK$4,'Tüpoloogia tabel'!$C$1:$T$51,MATCH($A442,'Tüpoloogia tabel'!$C$1:$T$1,0),FALSE)</f>
        <v>2.0649999999999999</v>
      </c>
      <c r="BL442" s="216">
        <f t="shared" si="536"/>
        <v>11221.428094392399</v>
      </c>
      <c r="BM442" s="1">
        <v>4</v>
      </c>
      <c r="BN442" s="1">
        <v>0</v>
      </c>
      <c r="BO442" s="1">
        <f t="shared" si="555"/>
        <v>52.8</v>
      </c>
      <c r="BP442" s="217">
        <f t="shared" si="556"/>
        <v>129.75</v>
      </c>
      <c r="BQ442" s="217">
        <f t="shared" ref="BQ442:BS442" si="608">BP442</f>
        <v>129.75</v>
      </c>
      <c r="BR442" s="217">
        <f t="shared" si="608"/>
        <v>129.75</v>
      </c>
      <c r="BS442" s="217">
        <f t="shared" si="608"/>
        <v>129.75</v>
      </c>
      <c r="BT442" s="217">
        <f t="shared" si="558"/>
        <v>519</v>
      </c>
      <c r="BU442" s="217">
        <f t="shared" si="559"/>
        <v>2508</v>
      </c>
      <c r="BV442" s="217">
        <f t="shared" si="560"/>
        <v>1903.9392302726492</v>
      </c>
      <c r="BW442" s="217">
        <f t="shared" si="538"/>
        <v>954.16122671451262</v>
      </c>
      <c r="BX442" s="216">
        <f t="shared" si="561"/>
        <v>0.76778854166666655</v>
      </c>
      <c r="BY442" s="216">
        <f t="shared" si="585"/>
        <v>925.95298124999977</v>
      </c>
      <c r="BZ442" s="216">
        <f t="shared" si="569"/>
        <v>13101.542302356911</v>
      </c>
      <c r="CA442" s="216">
        <f t="shared" si="570"/>
        <v>12147.381075642399</v>
      </c>
      <c r="CB442" s="218">
        <f t="shared" si="562"/>
        <v>5.0366191715327773</v>
      </c>
    </row>
    <row r="443" spans="1:80" x14ac:dyDescent="0.25">
      <c r="A443" s="248" t="s">
        <v>485</v>
      </c>
      <c r="B443" s="231" t="s">
        <v>971</v>
      </c>
      <c r="C443" s="231" t="s">
        <v>464</v>
      </c>
      <c r="D443" s="249">
        <v>4</v>
      </c>
      <c r="E443" s="249">
        <v>1</v>
      </c>
      <c r="F443" s="250"/>
      <c r="G443" s="15">
        <f>(VLOOKUP(G$4,'Tüpoloogia tabel'!$C$1:$T$51,MATCH($A443,'Tüpoloogia tabel'!$C$1:$T$1,0),FALSE))*D443</f>
        <v>860.5</v>
      </c>
      <c r="H443" s="15">
        <f>(VLOOKUP(H$4,'Tüpoloogia tabel'!$C$1:$T$51,MATCH($A443,'Tüpoloogia tabel'!$C$1:$T$1,0),FALSE))*D443*E443</f>
        <v>14</v>
      </c>
      <c r="I443" s="15">
        <f>(VLOOKUP(I$4,'Tüpoloogia tabel'!$C$1:$T$51,MATCH($A443,'Tüpoloogia tabel'!$C$1:$T$1,0),FALSE))*D443*E443</f>
        <v>41</v>
      </c>
      <c r="J443" s="15">
        <f>(VLOOKUP(J$4,'Tüpoloogia tabel'!$C$1:$T$51,MATCH($A443,'Tüpoloogia tabel'!$C$1:$T$1,0),FALSE))*D443*E443</f>
        <v>713.84999999999991</v>
      </c>
      <c r="K443" s="15">
        <f>(VLOOKUP(K$4,'Tüpoloogia tabel'!$C$1:$T$51,MATCH($A443,'Tüpoloogia tabel'!$C$1:$T$1,0),FALSE))*D443*E443</f>
        <v>643.15000000000009</v>
      </c>
      <c r="L443" s="244">
        <f>VLOOKUP(L$4,'Tüpoloogia tabel'!$C$1:$T$51,MATCH($A443,'Tüpoloogia tabel'!$C$1:$T$1,0),FALSE)</f>
        <v>100</v>
      </c>
      <c r="M443" s="228">
        <f>VLOOKUP(M$4,'Tüpoloogia tabel'!$C$1:$T$51,MATCH($A443,'Tüpoloogia tabel'!$C$1:$T$1,0),FALSE)</f>
        <v>0</v>
      </c>
      <c r="N443" s="228">
        <f>VLOOKUP(N$4,'Tüpoloogia tabel'!$C$1:$T$51,MATCH($A443,'Tüpoloogia tabel'!$C$1:$T$1,0),FALSE)</f>
        <v>100</v>
      </c>
      <c r="O443" s="245">
        <f>VLOOKUP(O$4,'Tüpoloogia tabel'!$C$1:$T$51,MATCH($A443,'Tüpoloogia tabel'!$C$1:$T$1,0),FALSE)</f>
        <v>0.21164048646080963</v>
      </c>
      <c r="P443" s="228">
        <f>VLOOKUP(P$4,'Tüpoloogia tabel'!$C$1:$T$51,MATCH($A443,'Tüpoloogia tabel'!$C$1:$T$1,0),FALSE)</f>
        <v>100</v>
      </c>
      <c r="Q443" s="335">
        <f t="shared" si="549"/>
        <v>384.9</v>
      </c>
      <c r="R443" s="336">
        <f t="shared" si="567"/>
        <v>287.5995767612344</v>
      </c>
      <c r="S443" s="14">
        <f t="shared" si="550"/>
        <v>860.5</v>
      </c>
      <c r="T443" s="336">
        <f t="shared" si="551"/>
        <v>860.5</v>
      </c>
      <c r="U443" s="4">
        <f t="shared" si="552"/>
        <v>15.839999999999995</v>
      </c>
      <c r="V443" s="337">
        <f t="shared" si="553"/>
        <v>81.460423238765628</v>
      </c>
      <c r="W443" s="338">
        <f t="shared" si="535"/>
        <v>3.7796354917515469</v>
      </c>
      <c r="X443" s="228">
        <f>VLOOKUP(X$4,'Tüpoloogia tabel'!$C$1:$T$51,MATCH($A443,'Tüpoloogia tabel'!$C$1:$T$1,0),FALSE)</f>
        <v>271.5</v>
      </c>
      <c r="Y443" s="228">
        <f>VLOOKUP(Y$4,'Tüpoloogia tabel'!$C$1:$T$51,MATCH($A443,'Tüpoloogia tabel'!$C$1:$T$1,0),FALSE)</f>
        <v>199.5</v>
      </c>
      <c r="Z443" s="229">
        <f>VLOOKUP(Z$4,'Tüpoloogia tabel'!$C$1:$T$51,MATCH($A443,'Tüpoloogia tabel'!$C$1:$T$1,0),FALSE)</f>
        <v>41</v>
      </c>
      <c r="AA443" s="235"/>
      <c r="AB443" s="235"/>
      <c r="AC443" s="15">
        <f>VLOOKUP(AC$4,'Tüpoloogia tabel'!$C$1:$T$51,MATCH($A443,'Tüpoloogia tabel'!$C$1:$T$1,0),FALSE)</f>
        <v>4.6500000000000004</v>
      </c>
      <c r="AD443" s="15">
        <f>VLOOKUP(AD$4,'Tüpoloogia tabel'!$C$1:$T$51,MATCH($A443,'Tüpoloogia tabel'!$C$1:$T$1,0),FALSE)</f>
        <v>3.2</v>
      </c>
      <c r="AE443" s="15">
        <f>VLOOKUP(AE$4,'Tüpoloogia tabel'!$C$1:$T$51,MATCH($A443,'Tüpoloogia tabel'!$C$1:$T$1,0),FALSE)</f>
        <v>2.2999999999999998</v>
      </c>
      <c r="AF443" s="15">
        <f>VLOOKUP(AF$4,'Tüpoloogia tabel'!$C$1:$T$51,MATCH($A443,'Tüpoloogia tabel'!$C$1:$T$1,0),FALSE)</f>
        <v>14.25</v>
      </c>
      <c r="AG443" s="15">
        <f>VLOOKUP(AG$4,'Tüpoloogia tabel'!$C$1:$T$51,MATCH($A443,'Tüpoloogia tabel'!$C$1:$T$1,0),FALSE)</f>
        <v>16.875</v>
      </c>
      <c r="AH443" s="15">
        <f>(VLOOKUP(AH$4,'Tüpoloogia tabel'!$C$1:$T$51,MATCH($A443,'Tüpoloogia tabel'!$C$1:$T$1,0),FALSE))*E443</f>
        <v>2.6399999999999997</v>
      </c>
      <c r="AI443" s="15">
        <f>(VLOOKUP(AI$4,'Tüpoloogia tabel'!$C$1:$T$51,MATCH($A443,'Tüpoloogia tabel'!$C$1:$T$1,0),FALSE))*D443*E443</f>
        <v>2669.3924427041029</v>
      </c>
      <c r="AJ443" s="15">
        <f t="shared" si="554"/>
        <v>163.5</v>
      </c>
      <c r="AK443" s="15">
        <f>VLOOKUP(AK$4,'Tüpoloogia tabel'!$C$1:$T$51,MATCH($A443,'Tüpoloogia tabel'!$C$1:$T$1,0),FALSE)</f>
        <v>1.49</v>
      </c>
      <c r="AL443" s="15">
        <f>VLOOKUP(AL$4,'Tüpoloogia tabel'!$C$1:$T$51,MATCH($A443,'Tüpoloogia tabel'!$C$1:$T$1,0),FALSE)</f>
        <v>1.1000000000000001</v>
      </c>
      <c r="AM443" s="15">
        <f>VLOOKUP(AM$4,'Tüpoloogia tabel'!$C$1:$T$51,MATCH($A443,'Tüpoloogia tabel'!$C$1:$T$1,0),FALSE)</f>
        <v>0.7</v>
      </c>
      <c r="AN443" s="15">
        <f>VLOOKUP(AN$4,'Tüpoloogia tabel'!$C$1:$T$51,MATCH($A443,'Tüpoloogia tabel'!$C$1:$T$1,0),FALSE)</f>
        <v>0.7</v>
      </c>
      <c r="AO443" s="15">
        <f>VLOOKUP(AO$4,'Tüpoloogia tabel'!$C$1:$T$51,MATCH($A443,'Tüpoloogia tabel'!$C$1:$T$1,0),FALSE)</f>
        <v>2.06</v>
      </c>
      <c r="AP443" s="15">
        <f>VLOOKUP(AP$4,'Tüpoloogia tabel'!$C$1:$T$51,MATCH($A443,'Tüpoloogia tabel'!$C$1:$T$1,0),FALSE)</f>
        <v>2</v>
      </c>
      <c r="AQ443" s="15">
        <f>VLOOKUP(AQ$4,'Tüpoloogia tabel'!$C$1:$T$51,MATCH($A443,'Tüpoloogia tabel'!$C$1:$T$1,0),FALSE)</f>
        <v>2.9</v>
      </c>
      <c r="AR443" s="232">
        <f>VLOOKUP(AR$4,'Tüpoloogia tabel'!$C$1:$T$51,MATCH($A438,'Tüpoloogia tabel'!$C$1:$T$1,0),FALSE)</f>
        <v>0.26</v>
      </c>
      <c r="AS443" s="16">
        <f>VLOOKUP(AS$4,'Tüpoloogia tabel'!$C$1:$T$51,MATCH($A443,'Tüpoloogia tabel'!$C$1:$T$1,0),FALSE)</f>
        <v>0.49000000000000005</v>
      </c>
      <c r="AT443" s="16">
        <f>VLOOKUP(AT$4,'Tüpoloogia tabel'!$C$1:$T$51,MATCH($A443,'Tüpoloogia tabel'!$C$1:$T$1,0),FALSE)</f>
        <v>0.40500000000000008</v>
      </c>
      <c r="AU443" s="16">
        <f>VLOOKUP(AU$4,'Tüpoloogia tabel'!$C$1:$T$51,MATCH($A443,'Tüpoloogia tabel'!$C$1:$T$1,0),FALSE)</f>
        <v>0.15</v>
      </c>
      <c r="AV443" s="273">
        <f>VLOOKUP(AV$4,'Tüpoloogia tabel'!$C$1:$T$51,MATCH($A443,'Tüpoloogia tabel'!$C$1:$T$1,0),FALSE)</f>
        <v>0.02</v>
      </c>
      <c r="AW443" s="16">
        <f>VLOOKUP(AW$4,'Tüpoloogia tabel'!$C$1:$T$51,MATCH($A443,'Tüpoloogia tabel'!$C$1:$T$1,0),FALSE)</f>
        <v>0.01</v>
      </c>
      <c r="AX443" s="16">
        <f>VLOOKUP(AX$4,'Tüpoloogia tabel'!$C$1:$T$51,MATCH($A443,'Tüpoloogia tabel'!$C$1:$T$1,0),FALSE)</f>
        <v>0</v>
      </c>
      <c r="AY443" s="16">
        <f>VLOOKUP(AY$4,'Tüpoloogia tabel'!$C$1:$T$51,MATCH($A443,'Tüpoloogia tabel'!$C$1:$T$1,0),FALSE)</f>
        <v>0.42</v>
      </c>
      <c r="AZ443" s="16">
        <f>VLOOKUP(AZ$4,'Tüpoloogia tabel'!$C$1:$T$51,MATCH($A443,'Tüpoloogia tabel'!$C$1:$T$1,0),FALSE)</f>
        <v>3.7</v>
      </c>
      <c r="BA443" s="232">
        <f>VLOOKUP(BA$4,'Tüpoloogia tabel'!$C$1:$T$51,MATCH($A443,'Tüpoloogia tabel'!$C$1:$T$1,0),FALSE)</f>
        <v>0.51</v>
      </c>
      <c r="BB443" s="232">
        <f>VLOOKUP(BB$4,'Tüpoloogia tabel'!$C$1:$T$51,MATCH($A443,'Tüpoloogia tabel'!$C$1:$T$1,0),FALSE)</f>
        <v>0.2</v>
      </c>
      <c r="BC443" s="232">
        <f>VLOOKUP(BC$4,'Tüpoloogia tabel'!$C$1:$T$51,MATCH($A443,'Tüpoloogia tabel'!$C$1:$T$1,0),FALSE)</f>
        <v>0.35</v>
      </c>
      <c r="BD443" s="232">
        <f>VLOOKUP(BD$4,'Tüpoloogia tabel'!$C$1:$T$51,MATCH($A443,'Tüpoloogia tabel'!$C$1:$T$1,0),FALSE)</f>
        <v>0.7</v>
      </c>
      <c r="BE443" s="232">
        <f>VLOOKUP(BE$4,'Tüpoloogia tabel'!$C$1:$T$51,MATCH($A443,'Tüpoloogia tabel'!$C$1:$T$1,0),FALSE)</f>
        <v>0.2</v>
      </c>
      <c r="BF443" s="16">
        <f>VLOOKUP(BF$4,'Tüpoloogia tabel'!$C$1:$T$51,MATCH($A443,'Tüpoloogia tabel'!$C$1:$T$1,0),FALSE)</f>
        <v>1.8000000000000007</v>
      </c>
      <c r="BG443" s="16">
        <f>VLOOKUP(BG$4,'Tüpoloogia tabel'!$C$1:$T$51,MATCH($A443,'Tüpoloogia tabel'!$C$1:$T$1,0),FALSE)</f>
        <v>2.1999999999999984</v>
      </c>
      <c r="BH443" s="16">
        <f>VLOOKUP(BH$4,'Tüpoloogia tabel'!$C$1:$T$51,MATCH($A443,'Tüpoloogia tabel'!$C$1:$T$1,0),FALSE)</f>
        <v>1.4599999999999995</v>
      </c>
      <c r="BI443" s="16">
        <f>VLOOKUP(BI$4,'Tüpoloogia tabel'!$C$1:$T$51,MATCH($A443,'Tüpoloogia tabel'!$C$1:$T$1,0),FALSE)</f>
        <v>1.5793333333333335</v>
      </c>
      <c r="BJ443" s="16">
        <f>VLOOKUP(BJ$4,'Tüpoloogia tabel'!$C$1:$T$51,MATCH($A443,'Tüpoloogia tabel'!$C$1:$T$1,0),FALSE)</f>
        <v>0.8</v>
      </c>
      <c r="BK443" s="16">
        <f>VLOOKUP(BK$4,'Tüpoloogia tabel'!$C$1:$T$51,MATCH($A443,'Tüpoloogia tabel'!$C$1:$T$1,0),FALSE)</f>
        <v>2.0649999999999999</v>
      </c>
      <c r="BL443" s="216">
        <f t="shared" si="536"/>
        <v>2123.9625661408991</v>
      </c>
      <c r="BM443" s="1">
        <v>4</v>
      </c>
      <c r="BN443" s="1">
        <v>0</v>
      </c>
      <c r="BO443" s="1">
        <f t="shared" si="555"/>
        <v>10.559999999999999</v>
      </c>
      <c r="BP443" s="217">
        <f t="shared" si="556"/>
        <v>163.5</v>
      </c>
      <c r="BQ443" s="217">
        <f t="shared" ref="BQ443:BS443" si="609">BP443</f>
        <v>163.5</v>
      </c>
      <c r="BR443" s="217">
        <f t="shared" si="609"/>
        <v>163.5</v>
      </c>
      <c r="BS443" s="217">
        <f t="shared" si="609"/>
        <v>163.5</v>
      </c>
      <c r="BT443" s="217">
        <f t="shared" si="558"/>
        <v>0</v>
      </c>
      <c r="BU443" s="217">
        <f t="shared" si="559"/>
        <v>144</v>
      </c>
      <c r="BV443" s="217">
        <f t="shared" si="560"/>
        <v>107.37380362372788</v>
      </c>
      <c r="BW443" s="217">
        <f t="shared" si="538"/>
        <v>218.70009752196572</v>
      </c>
      <c r="BX443" s="216">
        <f t="shared" si="561"/>
        <v>7.3142539682539684E-2</v>
      </c>
      <c r="BY443" s="216">
        <f t="shared" si="585"/>
        <v>88.209902857142865</v>
      </c>
      <c r="BZ443" s="216">
        <f t="shared" si="569"/>
        <v>2430.8725665200077</v>
      </c>
      <c r="CA443" s="216">
        <f t="shared" si="570"/>
        <v>2212.1724689980419</v>
      </c>
      <c r="CB443" s="218">
        <f t="shared" si="562"/>
        <v>3.4395902495499366</v>
      </c>
    </row>
    <row r="444" spans="1:80" x14ac:dyDescent="0.25">
      <c r="A444" s="248" t="s">
        <v>485</v>
      </c>
      <c r="B444" s="231" t="s">
        <v>972</v>
      </c>
      <c r="C444" s="231" t="s">
        <v>464</v>
      </c>
      <c r="D444" s="249">
        <v>4</v>
      </c>
      <c r="E444" s="249">
        <v>2</v>
      </c>
      <c r="F444" s="250"/>
      <c r="G444" s="15">
        <f>(VLOOKUP(G$4,'Tüpoloogia tabel'!$C$1:$T$51,MATCH($A444,'Tüpoloogia tabel'!$C$1:$T$1,0),FALSE))*D444</f>
        <v>860.5</v>
      </c>
      <c r="H444" s="15">
        <f>(VLOOKUP(H$4,'Tüpoloogia tabel'!$C$1:$T$51,MATCH($A444,'Tüpoloogia tabel'!$C$1:$T$1,0),FALSE))*D444*E444</f>
        <v>28</v>
      </c>
      <c r="I444" s="15">
        <f>(VLOOKUP(I$4,'Tüpoloogia tabel'!$C$1:$T$51,MATCH($A444,'Tüpoloogia tabel'!$C$1:$T$1,0),FALSE))*D444*E444</f>
        <v>82</v>
      </c>
      <c r="J444" s="15">
        <f>(VLOOKUP(J$4,'Tüpoloogia tabel'!$C$1:$T$51,MATCH($A444,'Tüpoloogia tabel'!$C$1:$T$1,0),FALSE))*D444*E444</f>
        <v>1427.6999999999998</v>
      </c>
      <c r="K444" s="15">
        <f>(VLOOKUP(K$4,'Tüpoloogia tabel'!$C$1:$T$51,MATCH($A444,'Tüpoloogia tabel'!$C$1:$T$1,0),FALSE))*D444*E444</f>
        <v>1286.3000000000002</v>
      </c>
      <c r="L444" s="244">
        <f>VLOOKUP(L$4,'Tüpoloogia tabel'!$C$1:$T$51,MATCH($A444,'Tüpoloogia tabel'!$C$1:$T$1,0),FALSE)</f>
        <v>100</v>
      </c>
      <c r="M444" s="228">
        <f>VLOOKUP(M$4,'Tüpoloogia tabel'!$C$1:$T$51,MATCH($A444,'Tüpoloogia tabel'!$C$1:$T$1,0),FALSE)</f>
        <v>0</v>
      </c>
      <c r="N444" s="228">
        <f>VLOOKUP(N$4,'Tüpoloogia tabel'!$C$1:$T$51,MATCH($A444,'Tüpoloogia tabel'!$C$1:$T$1,0),FALSE)</f>
        <v>100</v>
      </c>
      <c r="O444" s="245">
        <f>VLOOKUP(O$4,'Tüpoloogia tabel'!$C$1:$T$51,MATCH($A444,'Tüpoloogia tabel'!$C$1:$T$1,0),FALSE)</f>
        <v>0.21164048646080963</v>
      </c>
      <c r="P444" s="228">
        <f>VLOOKUP(P$4,'Tüpoloogia tabel'!$C$1:$T$51,MATCH($A444,'Tüpoloogia tabel'!$C$1:$T$1,0),FALSE)</f>
        <v>100</v>
      </c>
      <c r="Q444" s="335">
        <f t="shared" si="549"/>
        <v>1482.6</v>
      </c>
      <c r="R444" s="336">
        <f t="shared" si="567"/>
        <v>1152.9818147732037</v>
      </c>
      <c r="S444" s="14">
        <f t="shared" si="550"/>
        <v>860.5</v>
      </c>
      <c r="T444" s="336">
        <f t="shared" si="551"/>
        <v>860.5</v>
      </c>
      <c r="U444" s="4">
        <f t="shared" si="552"/>
        <v>15.839999999999995</v>
      </c>
      <c r="V444" s="337">
        <f t="shared" si="553"/>
        <v>313.77818522679632</v>
      </c>
      <c r="W444" s="338">
        <f t="shared" si="535"/>
        <v>3.3698718078551226</v>
      </c>
      <c r="X444" s="228">
        <f>VLOOKUP(X$4,'Tüpoloogia tabel'!$C$1:$T$51,MATCH($A444,'Tüpoloogia tabel'!$C$1:$T$1,0),FALSE)</f>
        <v>271.5</v>
      </c>
      <c r="Y444" s="228">
        <f>VLOOKUP(Y$4,'Tüpoloogia tabel'!$C$1:$T$51,MATCH($A444,'Tüpoloogia tabel'!$C$1:$T$1,0),FALSE)</f>
        <v>199.5</v>
      </c>
      <c r="Z444" s="229">
        <f>VLOOKUP(Z$4,'Tüpoloogia tabel'!$C$1:$T$51,MATCH($A444,'Tüpoloogia tabel'!$C$1:$T$1,0),FALSE)</f>
        <v>41</v>
      </c>
      <c r="AA444" s="235"/>
      <c r="AB444" s="235"/>
      <c r="AC444" s="15">
        <f>VLOOKUP(AC$4,'Tüpoloogia tabel'!$C$1:$T$51,MATCH($A444,'Tüpoloogia tabel'!$C$1:$T$1,0),FALSE)</f>
        <v>4.6500000000000004</v>
      </c>
      <c r="AD444" s="15">
        <f>VLOOKUP(AD$4,'Tüpoloogia tabel'!$C$1:$T$51,MATCH($A444,'Tüpoloogia tabel'!$C$1:$T$1,0),FALSE)</f>
        <v>3.2</v>
      </c>
      <c r="AE444" s="15">
        <f>VLOOKUP(AE$4,'Tüpoloogia tabel'!$C$1:$T$51,MATCH($A444,'Tüpoloogia tabel'!$C$1:$T$1,0),FALSE)</f>
        <v>2.2999999999999998</v>
      </c>
      <c r="AF444" s="15">
        <f>VLOOKUP(AF$4,'Tüpoloogia tabel'!$C$1:$T$51,MATCH($A444,'Tüpoloogia tabel'!$C$1:$T$1,0),FALSE)</f>
        <v>14.25</v>
      </c>
      <c r="AG444" s="15">
        <f>VLOOKUP(AG$4,'Tüpoloogia tabel'!$C$1:$T$51,MATCH($A444,'Tüpoloogia tabel'!$C$1:$T$1,0),FALSE)</f>
        <v>16.875</v>
      </c>
      <c r="AH444" s="15">
        <f>(VLOOKUP(AH$4,'Tüpoloogia tabel'!$C$1:$T$51,MATCH($A444,'Tüpoloogia tabel'!$C$1:$T$1,0),FALSE))*E444</f>
        <v>5.2799999999999994</v>
      </c>
      <c r="AI444" s="15">
        <f>(VLOOKUP(AI$4,'Tüpoloogia tabel'!$C$1:$T$51,MATCH($A444,'Tüpoloogia tabel'!$C$1:$T$1,0),FALSE))*D444*E444</f>
        <v>5338.7848854082058</v>
      </c>
      <c r="AJ444" s="15">
        <f t="shared" si="554"/>
        <v>163.5</v>
      </c>
      <c r="AK444" s="15">
        <f>VLOOKUP(AK$4,'Tüpoloogia tabel'!$C$1:$T$51,MATCH($A444,'Tüpoloogia tabel'!$C$1:$T$1,0),FALSE)</f>
        <v>1.49</v>
      </c>
      <c r="AL444" s="15">
        <f>VLOOKUP(AL$4,'Tüpoloogia tabel'!$C$1:$T$51,MATCH($A444,'Tüpoloogia tabel'!$C$1:$T$1,0),FALSE)</f>
        <v>1.1000000000000001</v>
      </c>
      <c r="AM444" s="15">
        <f>VLOOKUP(AM$4,'Tüpoloogia tabel'!$C$1:$T$51,MATCH($A444,'Tüpoloogia tabel'!$C$1:$T$1,0),FALSE)</f>
        <v>0.7</v>
      </c>
      <c r="AN444" s="15">
        <f>VLOOKUP(AN$4,'Tüpoloogia tabel'!$C$1:$T$51,MATCH($A444,'Tüpoloogia tabel'!$C$1:$T$1,0),FALSE)</f>
        <v>0.7</v>
      </c>
      <c r="AO444" s="15">
        <f>VLOOKUP(AO$4,'Tüpoloogia tabel'!$C$1:$T$51,MATCH($A444,'Tüpoloogia tabel'!$C$1:$T$1,0),FALSE)</f>
        <v>2.06</v>
      </c>
      <c r="AP444" s="15">
        <f>VLOOKUP(AP$4,'Tüpoloogia tabel'!$C$1:$T$51,MATCH($A444,'Tüpoloogia tabel'!$C$1:$T$1,0),FALSE)</f>
        <v>2</v>
      </c>
      <c r="AQ444" s="15">
        <f>VLOOKUP(AQ$4,'Tüpoloogia tabel'!$C$1:$T$51,MATCH($A444,'Tüpoloogia tabel'!$C$1:$T$1,0),FALSE)</f>
        <v>2.9</v>
      </c>
      <c r="AR444" s="232">
        <f>VLOOKUP(AR$4,'Tüpoloogia tabel'!$C$1:$T$51,MATCH($A439,'Tüpoloogia tabel'!$C$1:$T$1,0),FALSE)</f>
        <v>0.26</v>
      </c>
      <c r="AS444" s="16">
        <f>VLOOKUP(AS$4,'Tüpoloogia tabel'!$C$1:$T$51,MATCH($A444,'Tüpoloogia tabel'!$C$1:$T$1,0),FALSE)</f>
        <v>0.49000000000000005</v>
      </c>
      <c r="AT444" s="16">
        <f>VLOOKUP(AT$4,'Tüpoloogia tabel'!$C$1:$T$51,MATCH($A444,'Tüpoloogia tabel'!$C$1:$T$1,0),FALSE)</f>
        <v>0.40500000000000008</v>
      </c>
      <c r="AU444" s="16">
        <f>VLOOKUP(AU$4,'Tüpoloogia tabel'!$C$1:$T$51,MATCH($A444,'Tüpoloogia tabel'!$C$1:$T$1,0),FALSE)</f>
        <v>0.15</v>
      </c>
      <c r="AV444" s="273">
        <f>VLOOKUP(AV$4,'Tüpoloogia tabel'!$C$1:$T$51,MATCH($A444,'Tüpoloogia tabel'!$C$1:$T$1,0),FALSE)</f>
        <v>0.02</v>
      </c>
      <c r="AW444" s="16">
        <f>VLOOKUP(AW$4,'Tüpoloogia tabel'!$C$1:$T$51,MATCH($A444,'Tüpoloogia tabel'!$C$1:$T$1,0),FALSE)</f>
        <v>0.01</v>
      </c>
      <c r="AX444" s="16">
        <f>VLOOKUP(AX$4,'Tüpoloogia tabel'!$C$1:$T$51,MATCH($A444,'Tüpoloogia tabel'!$C$1:$T$1,0),FALSE)</f>
        <v>0</v>
      </c>
      <c r="AY444" s="16">
        <f>VLOOKUP(AY$4,'Tüpoloogia tabel'!$C$1:$T$51,MATCH($A444,'Tüpoloogia tabel'!$C$1:$T$1,0),FALSE)</f>
        <v>0.42</v>
      </c>
      <c r="AZ444" s="16">
        <f>VLOOKUP(AZ$4,'Tüpoloogia tabel'!$C$1:$T$51,MATCH($A444,'Tüpoloogia tabel'!$C$1:$T$1,0),FALSE)</f>
        <v>3.7</v>
      </c>
      <c r="BA444" s="232">
        <f>VLOOKUP(BA$4,'Tüpoloogia tabel'!$C$1:$T$51,MATCH($A444,'Tüpoloogia tabel'!$C$1:$T$1,0),FALSE)</f>
        <v>0.51</v>
      </c>
      <c r="BB444" s="232">
        <f>VLOOKUP(BB$4,'Tüpoloogia tabel'!$C$1:$T$51,MATCH($A444,'Tüpoloogia tabel'!$C$1:$T$1,0),FALSE)</f>
        <v>0.2</v>
      </c>
      <c r="BC444" s="232">
        <f>VLOOKUP(BC$4,'Tüpoloogia tabel'!$C$1:$T$51,MATCH($A444,'Tüpoloogia tabel'!$C$1:$T$1,0),FALSE)</f>
        <v>0.35</v>
      </c>
      <c r="BD444" s="232">
        <f>VLOOKUP(BD$4,'Tüpoloogia tabel'!$C$1:$T$51,MATCH($A444,'Tüpoloogia tabel'!$C$1:$T$1,0),FALSE)</f>
        <v>0.7</v>
      </c>
      <c r="BE444" s="232">
        <f>VLOOKUP(BE$4,'Tüpoloogia tabel'!$C$1:$T$51,MATCH($A444,'Tüpoloogia tabel'!$C$1:$T$1,0),FALSE)</f>
        <v>0.2</v>
      </c>
      <c r="BF444" s="16">
        <f>VLOOKUP(BF$4,'Tüpoloogia tabel'!$C$1:$T$51,MATCH($A444,'Tüpoloogia tabel'!$C$1:$T$1,0),FALSE)</f>
        <v>1.8000000000000007</v>
      </c>
      <c r="BG444" s="16">
        <f>VLOOKUP(BG$4,'Tüpoloogia tabel'!$C$1:$T$51,MATCH($A444,'Tüpoloogia tabel'!$C$1:$T$1,0),FALSE)</f>
        <v>2.1999999999999984</v>
      </c>
      <c r="BH444" s="16">
        <f>VLOOKUP(BH$4,'Tüpoloogia tabel'!$C$1:$T$51,MATCH($A444,'Tüpoloogia tabel'!$C$1:$T$1,0),FALSE)</f>
        <v>1.4599999999999995</v>
      </c>
      <c r="BI444" s="16">
        <f>VLOOKUP(BI$4,'Tüpoloogia tabel'!$C$1:$T$51,MATCH($A444,'Tüpoloogia tabel'!$C$1:$T$1,0),FALSE)</f>
        <v>1.5793333333333335</v>
      </c>
      <c r="BJ444" s="16">
        <f>VLOOKUP(BJ$4,'Tüpoloogia tabel'!$C$1:$T$51,MATCH($A444,'Tüpoloogia tabel'!$C$1:$T$1,0),FALSE)</f>
        <v>0.8</v>
      </c>
      <c r="BK444" s="16">
        <f>VLOOKUP(BK$4,'Tüpoloogia tabel'!$C$1:$T$51,MATCH($A444,'Tüpoloogia tabel'!$C$1:$T$1,0),FALSE)</f>
        <v>2.0649999999999999</v>
      </c>
      <c r="BL444" s="216">
        <f t="shared" si="536"/>
        <v>3740.950145181856</v>
      </c>
      <c r="BM444" s="1">
        <v>4</v>
      </c>
      <c r="BN444" s="1">
        <v>0</v>
      </c>
      <c r="BO444" s="1">
        <f t="shared" si="555"/>
        <v>21.119999999999997</v>
      </c>
      <c r="BP444" s="217">
        <f t="shared" si="556"/>
        <v>163.5</v>
      </c>
      <c r="BQ444" s="217">
        <f t="shared" ref="BQ444:BS444" si="610">BP444</f>
        <v>163.5</v>
      </c>
      <c r="BR444" s="217">
        <f t="shared" si="610"/>
        <v>163.5</v>
      </c>
      <c r="BS444" s="217">
        <f t="shared" si="610"/>
        <v>163.5</v>
      </c>
      <c r="BT444" s="217">
        <f t="shared" si="558"/>
        <v>163.5</v>
      </c>
      <c r="BU444" s="217">
        <f t="shared" si="559"/>
        <v>550.4</v>
      </c>
      <c r="BV444" s="217">
        <f t="shared" si="560"/>
        <v>413.59418356076623</v>
      </c>
      <c r="BW444" s="217">
        <f t="shared" si="538"/>
        <v>351.69325709552186</v>
      </c>
      <c r="BX444" s="216">
        <f t="shared" si="561"/>
        <v>0.20068217592592591</v>
      </c>
      <c r="BY444" s="216">
        <f t="shared" si="585"/>
        <v>242.02270416666664</v>
      </c>
      <c r="BZ444" s="216">
        <f t="shared" si="569"/>
        <v>4334.666106444045</v>
      </c>
      <c r="CA444" s="216">
        <f t="shared" si="570"/>
        <v>3982.9728493485227</v>
      </c>
      <c r="CB444" s="218">
        <f t="shared" si="562"/>
        <v>3.0964571634521669</v>
      </c>
    </row>
    <row r="445" spans="1:80" x14ac:dyDescent="0.25">
      <c r="A445" s="248" t="s">
        <v>485</v>
      </c>
      <c r="B445" s="231" t="s">
        <v>973</v>
      </c>
      <c r="C445" s="231" t="s">
        <v>464</v>
      </c>
      <c r="D445" s="249">
        <v>4</v>
      </c>
      <c r="E445" s="249">
        <v>3</v>
      </c>
      <c r="F445" s="250"/>
      <c r="G445" s="15">
        <f>(VLOOKUP(G$4,'Tüpoloogia tabel'!$C$1:$T$51,MATCH($A445,'Tüpoloogia tabel'!$C$1:$T$1,0),FALSE))*D445</f>
        <v>860.5</v>
      </c>
      <c r="H445" s="15">
        <f>(VLOOKUP(H$4,'Tüpoloogia tabel'!$C$1:$T$51,MATCH($A445,'Tüpoloogia tabel'!$C$1:$T$1,0),FALSE))*D445*E445</f>
        <v>42</v>
      </c>
      <c r="I445" s="15">
        <f>(VLOOKUP(I$4,'Tüpoloogia tabel'!$C$1:$T$51,MATCH($A445,'Tüpoloogia tabel'!$C$1:$T$1,0),FALSE))*D445*E445</f>
        <v>123</v>
      </c>
      <c r="J445" s="15">
        <f>(VLOOKUP(J$4,'Tüpoloogia tabel'!$C$1:$T$51,MATCH($A445,'Tüpoloogia tabel'!$C$1:$T$1,0),FALSE))*D445*E445</f>
        <v>2141.5499999999997</v>
      </c>
      <c r="K445" s="15">
        <f>(VLOOKUP(K$4,'Tüpoloogia tabel'!$C$1:$T$51,MATCH($A445,'Tüpoloogia tabel'!$C$1:$T$1,0),FALSE))*D445*E445</f>
        <v>1929.4500000000003</v>
      </c>
      <c r="L445" s="244">
        <f>VLOOKUP(L$4,'Tüpoloogia tabel'!$C$1:$T$51,MATCH($A445,'Tüpoloogia tabel'!$C$1:$T$1,0),FALSE)</f>
        <v>100</v>
      </c>
      <c r="M445" s="228">
        <f>VLOOKUP(M$4,'Tüpoloogia tabel'!$C$1:$T$51,MATCH($A445,'Tüpoloogia tabel'!$C$1:$T$1,0),FALSE)</f>
        <v>0</v>
      </c>
      <c r="N445" s="228">
        <f>VLOOKUP(N$4,'Tüpoloogia tabel'!$C$1:$T$51,MATCH($A445,'Tüpoloogia tabel'!$C$1:$T$1,0),FALSE)</f>
        <v>100</v>
      </c>
      <c r="O445" s="245">
        <f>VLOOKUP(O$4,'Tüpoloogia tabel'!$C$1:$T$51,MATCH($A445,'Tüpoloogia tabel'!$C$1:$T$1,0),FALSE)</f>
        <v>0.21164048646080963</v>
      </c>
      <c r="P445" s="228">
        <f>VLOOKUP(P$4,'Tüpoloogia tabel'!$C$1:$T$51,MATCH($A445,'Tüpoloogia tabel'!$C$1:$T$1,0),FALSE)</f>
        <v>100</v>
      </c>
      <c r="Q445" s="335">
        <f t="shared" si="549"/>
        <v>3293.0999999999995</v>
      </c>
      <c r="R445" s="336">
        <f t="shared" si="567"/>
        <v>2580.3067140359071</v>
      </c>
      <c r="S445" s="14">
        <f t="shared" si="550"/>
        <v>860.5</v>
      </c>
      <c r="T445" s="336">
        <f t="shared" si="551"/>
        <v>860.5</v>
      </c>
      <c r="U445" s="4">
        <f t="shared" si="552"/>
        <v>15.839999999999995</v>
      </c>
      <c r="V445" s="337">
        <f t="shared" si="553"/>
        <v>696.95328596409206</v>
      </c>
      <c r="W445" s="338">
        <f t="shared" si="535"/>
        <v>3.882444134775993</v>
      </c>
      <c r="X445" s="228">
        <f>VLOOKUP(X$4,'Tüpoloogia tabel'!$C$1:$T$51,MATCH($A445,'Tüpoloogia tabel'!$C$1:$T$1,0),FALSE)</f>
        <v>271.5</v>
      </c>
      <c r="Y445" s="228">
        <f>VLOOKUP(Y$4,'Tüpoloogia tabel'!$C$1:$T$51,MATCH($A445,'Tüpoloogia tabel'!$C$1:$T$1,0),FALSE)</f>
        <v>199.5</v>
      </c>
      <c r="Z445" s="229">
        <f>VLOOKUP(Z$4,'Tüpoloogia tabel'!$C$1:$T$51,MATCH($A445,'Tüpoloogia tabel'!$C$1:$T$1,0),FALSE)</f>
        <v>41</v>
      </c>
      <c r="AA445" s="235"/>
      <c r="AB445" s="235"/>
      <c r="AC445" s="15">
        <f>VLOOKUP(AC$4,'Tüpoloogia tabel'!$C$1:$T$51,MATCH($A445,'Tüpoloogia tabel'!$C$1:$T$1,0),FALSE)</f>
        <v>4.6500000000000004</v>
      </c>
      <c r="AD445" s="15">
        <f>VLOOKUP(AD$4,'Tüpoloogia tabel'!$C$1:$T$51,MATCH($A445,'Tüpoloogia tabel'!$C$1:$T$1,0),FALSE)</f>
        <v>3.2</v>
      </c>
      <c r="AE445" s="15">
        <f>VLOOKUP(AE$4,'Tüpoloogia tabel'!$C$1:$T$51,MATCH($A445,'Tüpoloogia tabel'!$C$1:$T$1,0),FALSE)</f>
        <v>2.2999999999999998</v>
      </c>
      <c r="AF445" s="15">
        <f>VLOOKUP(AF$4,'Tüpoloogia tabel'!$C$1:$T$51,MATCH($A445,'Tüpoloogia tabel'!$C$1:$T$1,0),FALSE)</f>
        <v>14.25</v>
      </c>
      <c r="AG445" s="15">
        <f>VLOOKUP(AG$4,'Tüpoloogia tabel'!$C$1:$T$51,MATCH($A445,'Tüpoloogia tabel'!$C$1:$T$1,0),FALSE)</f>
        <v>16.875</v>
      </c>
      <c r="AH445" s="15">
        <f>(VLOOKUP(AH$4,'Tüpoloogia tabel'!$C$1:$T$51,MATCH($A445,'Tüpoloogia tabel'!$C$1:$T$1,0),FALSE))*E445</f>
        <v>7.919999999999999</v>
      </c>
      <c r="AI445" s="15">
        <f>(VLOOKUP(AI$4,'Tüpoloogia tabel'!$C$1:$T$51,MATCH($A445,'Tüpoloogia tabel'!$C$1:$T$1,0),FALSE))*D445*E445</f>
        <v>8008.1773281123087</v>
      </c>
      <c r="AJ445" s="15">
        <f t="shared" si="554"/>
        <v>163.5</v>
      </c>
      <c r="AK445" s="15">
        <f>VLOOKUP(AK$4,'Tüpoloogia tabel'!$C$1:$T$51,MATCH($A445,'Tüpoloogia tabel'!$C$1:$T$1,0),FALSE)</f>
        <v>1.49</v>
      </c>
      <c r="AL445" s="15">
        <f>VLOOKUP(AL$4,'Tüpoloogia tabel'!$C$1:$T$51,MATCH($A445,'Tüpoloogia tabel'!$C$1:$T$1,0),FALSE)</f>
        <v>1.1000000000000001</v>
      </c>
      <c r="AM445" s="15">
        <f>VLOOKUP(AM$4,'Tüpoloogia tabel'!$C$1:$T$51,MATCH($A445,'Tüpoloogia tabel'!$C$1:$T$1,0),FALSE)</f>
        <v>0.7</v>
      </c>
      <c r="AN445" s="15">
        <f>VLOOKUP(AN$4,'Tüpoloogia tabel'!$C$1:$T$51,MATCH($A445,'Tüpoloogia tabel'!$C$1:$T$1,0),FALSE)</f>
        <v>0.7</v>
      </c>
      <c r="AO445" s="15">
        <f>VLOOKUP(AO$4,'Tüpoloogia tabel'!$C$1:$T$51,MATCH($A445,'Tüpoloogia tabel'!$C$1:$T$1,0),FALSE)</f>
        <v>2.06</v>
      </c>
      <c r="AP445" s="15">
        <f>VLOOKUP(AP$4,'Tüpoloogia tabel'!$C$1:$T$51,MATCH($A445,'Tüpoloogia tabel'!$C$1:$T$1,0),FALSE)</f>
        <v>2</v>
      </c>
      <c r="AQ445" s="15">
        <f>VLOOKUP(AQ$4,'Tüpoloogia tabel'!$C$1:$T$51,MATCH($A445,'Tüpoloogia tabel'!$C$1:$T$1,0),FALSE)</f>
        <v>2.9</v>
      </c>
      <c r="AR445" s="232">
        <f>VLOOKUP(AR$4,'Tüpoloogia tabel'!$C$1:$T$51,MATCH($A440,'Tüpoloogia tabel'!$C$1:$T$1,0),FALSE)</f>
        <v>0.26</v>
      </c>
      <c r="AS445" s="16">
        <f>VLOOKUP(AS$4,'Tüpoloogia tabel'!$C$1:$T$51,MATCH($A445,'Tüpoloogia tabel'!$C$1:$T$1,0),FALSE)</f>
        <v>0.49000000000000005</v>
      </c>
      <c r="AT445" s="16">
        <f>VLOOKUP(AT$4,'Tüpoloogia tabel'!$C$1:$T$51,MATCH($A445,'Tüpoloogia tabel'!$C$1:$T$1,0),FALSE)</f>
        <v>0.40500000000000008</v>
      </c>
      <c r="AU445" s="16">
        <f>VLOOKUP(AU$4,'Tüpoloogia tabel'!$C$1:$T$51,MATCH($A445,'Tüpoloogia tabel'!$C$1:$T$1,0),FALSE)</f>
        <v>0.15</v>
      </c>
      <c r="AV445" s="273">
        <f>VLOOKUP(AV$4,'Tüpoloogia tabel'!$C$1:$T$51,MATCH($A445,'Tüpoloogia tabel'!$C$1:$T$1,0),FALSE)</f>
        <v>0.02</v>
      </c>
      <c r="AW445" s="16">
        <f>VLOOKUP(AW$4,'Tüpoloogia tabel'!$C$1:$T$51,MATCH($A445,'Tüpoloogia tabel'!$C$1:$T$1,0),FALSE)</f>
        <v>0.01</v>
      </c>
      <c r="AX445" s="16">
        <f>VLOOKUP(AX$4,'Tüpoloogia tabel'!$C$1:$T$51,MATCH($A445,'Tüpoloogia tabel'!$C$1:$T$1,0),FALSE)</f>
        <v>0</v>
      </c>
      <c r="AY445" s="16">
        <f>VLOOKUP(AY$4,'Tüpoloogia tabel'!$C$1:$T$51,MATCH($A445,'Tüpoloogia tabel'!$C$1:$T$1,0),FALSE)</f>
        <v>0.42</v>
      </c>
      <c r="AZ445" s="16">
        <f>VLOOKUP(AZ$4,'Tüpoloogia tabel'!$C$1:$T$51,MATCH($A445,'Tüpoloogia tabel'!$C$1:$T$1,0),FALSE)</f>
        <v>3.7</v>
      </c>
      <c r="BA445" s="232">
        <f>VLOOKUP(BA$4,'Tüpoloogia tabel'!$C$1:$T$51,MATCH($A445,'Tüpoloogia tabel'!$C$1:$T$1,0),FALSE)</f>
        <v>0.51</v>
      </c>
      <c r="BB445" s="232">
        <f>VLOOKUP(BB$4,'Tüpoloogia tabel'!$C$1:$T$51,MATCH($A445,'Tüpoloogia tabel'!$C$1:$T$1,0),FALSE)</f>
        <v>0.2</v>
      </c>
      <c r="BC445" s="232">
        <f>VLOOKUP(BC$4,'Tüpoloogia tabel'!$C$1:$T$51,MATCH($A445,'Tüpoloogia tabel'!$C$1:$T$1,0),FALSE)</f>
        <v>0.35</v>
      </c>
      <c r="BD445" s="232">
        <f>VLOOKUP(BD$4,'Tüpoloogia tabel'!$C$1:$T$51,MATCH($A445,'Tüpoloogia tabel'!$C$1:$T$1,0),FALSE)</f>
        <v>0.7</v>
      </c>
      <c r="BE445" s="232">
        <f>VLOOKUP(BE$4,'Tüpoloogia tabel'!$C$1:$T$51,MATCH($A445,'Tüpoloogia tabel'!$C$1:$T$1,0),FALSE)</f>
        <v>0.2</v>
      </c>
      <c r="BF445" s="16">
        <f>VLOOKUP(BF$4,'Tüpoloogia tabel'!$C$1:$T$51,MATCH($A445,'Tüpoloogia tabel'!$C$1:$T$1,0),FALSE)</f>
        <v>1.8000000000000007</v>
      </c>
      <c r="BG445" s="16">
        <f>VLOOKUP(BG$4,'Tüpoloogia tabel'!$C$1:$T$51,MATCH($A445,'Tüpoloogia tabel'!$C$1:$T$1,0),FALSE)</f>
        <v>2.1999999999999984</v>
      </c>
      <c r="BH445" s="16">
        <f>VLOOKUP(BH$4,'Tüpoloogia tabel'!$C$1:$T$51,MATCH($A445,'Tüpoloogia tabel'!$C$1:$T$1,0),FALSE)</f>
        <v>1.4599999999999995</v>
      </c>
      <c r="BI445" s="16">
        <f>VLOOKUP(BI$4,'Tüpoloogia tabel'!$C$1:$T$51,MATCH($A445,'Tüpoloogia tabel'!$C$1:$T$1,0),FALSE)</f>
        <v>1.5793333333333335</v>
      </c>
      <c r="BJ445" s="16">
        <f>VLOOKUP(BJ$4,'Tüpoloogia tabel'!$C$1:$T$51,MATCH($A445,'Tüpoloogia tabel'!$C$1:$T$1,0),FALSE)</f>
        <v>0.8</v>
      </c>
      <c r="BK445" s="16">
        <f>VLOOKUP(BK$4,'Tüpoloogia tabel'!$C$1:$T$51,MATCH($A445,'Tüpoloogia tabel'!$C$1:$T$1,0),FALSE)</f>
        <v>2.0649999999999999</v>
      </c>
      <c r="BL445" s="216">
        <f t="shared" si="536"/>
        <v>6407.9411371228725</v>
      </c>
      <c r="BM445" s="1">
        <v>4</v>
      </c>
      <c r="BN445" s="1">
        <v>0</v>
      </c>
      <c r="BO445" s="1">
        <f t="shared" si="555"/>
        <v>31.679999999999996</v>
      </c>
      <c r="BP445" s="217">
        <f t="shared" si="556"/>
        <v>163.5</v>
      </c>
      <c r="BQ445" s="217">
        <f t="shared" ref="BQ445:BS445" si="611">BP445</f>
        <v>163.5</v>
      </c>
      <c r="BR445" s="217">
        <f t="shared" si="611"/>
        <v>163.5</v>
      </c>
      <c r="BS445" s="217">
        <f t="shared" si="611"/>
        <v>163.5</v>
      </c>
      <c r="BT445" s="217">
        <f t="shared" si="558"/>
        <v>327</v>
      </c>
      <c r="BU445" s="217">
        <f t="shared" si="559"/>
        <v>1219.2</v>
      </c>
      <c r="BV445" s="217">
        <f t="shared" si="560"/>
        <v>918.66113981111505</v>
      </c>
      <c r="BW445" s="217">
        <f t="shared" si="538"/>
        <v>568.20197872066831</v>
      </c>
      <c r="BX445" s="216">
        <f t="shared" si="561"/>
        <v>0.42689777777777771</v>
      </c>
      <c r="BY445" s="216">
        <f t="shared" si="585"/>
        <v>514.83871999999997</v>
      </c>
      <c r="BZ445" s="216">
        <f t="shared" si="569"/>
        <v>7490.9818358435405</v>
      </c>
      <c r="CA445" s="216">
        <f t="shared" si="570"/>
        <v>6922.7798571228723</v>
      </c>
      <c r="CB445" s="218">
        <f t="shared" si="562"/>
        <v>3.5879550426924105</v>
      </c>
    </row>
    <row r="446" spans="1:80" x14ac:dyDescent="0.25">
      <c r="A446" s="248" t="s">
        <v>485</v>
      </c>
      <c r="B446" s="231" t="s">
        <v>974</v>
      </c>
      <c r="C446" s="231" t="s">
        <v>464</v>
      </c>
      <c r="D446" s="249">
        <v>4</v>
      </c>
      <c r="E446" s="249">
        <v>4</v>
      </c>
      <c r="F446" s="250"/>
      <c r="G446" s="15">
        <f>(VLOOKUP(G$4,'Tüpoloogia tabel'!$C$1:$T$51,MATCH($A446,'Tüpoloogia tabel'!$C$1:$T$1,0),FALSE))*D446</f>
        <v>860.5</v>
      </c>
      <c r="H446" s="15">
        <f>(VLOOKUP(H$4,'Tüpoloogia tabel'!$C$1:$T$51,MATCH($A446,'Tüpoloogia tabel'!$C$1:$T$1,0),FALSE))*D446*E446</f>
        <v>56</v>
      </c>
      <c r="I446" s="15">
        <f>(VLOOKUP(I$4,'Tüpoloogia tabel'!$C$1:$T$51,MATCH($A446,'Tüpoloogia tabel'!$C$1:$T$1,0),FALSE))*D446*E446</f>
        <v>164</v>
      </c>
      <c r="J446" s="15">
        <f>(VLOOKUP(J$4,'Tüpoloogia tabel'!$C$1:$T$51,MATCH($A446,'Tüpoloogia tabel'!$C$1:$T$1,0),FALSE))*D446*E446</f>
        <v>2855.3999999999996</v>
      </c>
      <c r="K446" s="15">
        <f>(VLOOKUP(K$4,'Tüpoloogia tabel'!$C$1:$T$51,MATCH($A446,'Tüpoloogia tabel'!$C$1:$T$1,0),FALSE))*D446*E446</f>
        <v>2572.6000000000004</v>
      </c>
      <c r="L446" s="244">
        <f>VLOOKUP(L$4,'Tüpoloogia tabel'!$C$1:$T$51,MATCH($A446,'Tüpoloogia tabel'!$C$1:$T$1,0),FALSE)</f>
        <v>100</v>
      </c>
      <c r="M446" s="228">
        <f>VLOOKUP(M$4,'Tüpoloogia tabel'!$C$1:$T$51,MATCH($A446,'Tüpoloogia tabel'!$C$1:$T$1,0),FALSE)</f>
        <v>0</v>
      </c>
      <c r="N446" s="228">
        <f>VLOOKUP(N$4,'Tüpoloogia tabel'!$C$1:$T$51,MATCH($A446,'Tüpoloogia tabel'!$C$1:$T$1,0),FALSE)</f>
        <v>100</v>
      </c>
      <c r="O446" s="245">
        <f>VLOOKUP(O$4,'Tüpoloogia tabel'!$C$1:$T$51,MATCH($A446,'Tüpoloogia tabel'!$C$1:$T$1,0),FALSE)</f>
        <v>0.21164048646080963</v>
      </c>
      <c r="P446" s="228">
        <f>VLOOKUP(P$4,'Tüpoloogia tabel'!$C$1:$T$51,MATCH($A446,'Tüpoloogia tabel'!$C$1:$T$1,0),FALSE)</f>
        <v>100</v>
      </c>
      <c r="Q446" s="335">
        <f t="shared" si="549"/>
        <v>5816.4</v>
      </c>
      <c r="R446" s="336">
        <f t="shared" si="567"/>
        <v>4569.5742745493462</v>
      </c>
      <c r="S446" s="14">
        <f t="shared" si="550"/>
        <v>860.5</v>
      </c>
      <c r="T446" s="336">
        <f t="shared" si="551"/>
        <v>860.5</v>
      </c>
      <c r="U446" s="4">
        <f t="shared" si="552"/>
        <v>15.839999999999995</v>
      </c>
      <c r="V446" s="337">
        <f t="shared" si="553"/>
        <v>1230.985725450653</v>
      </c>
      <c r="W446" s="338">
        <f t="shared" si="535"/>
        <v>4.594870387686135</v>
      </c>
      <c r="X446" s="228">
        <f>VLOOKUP(X$4,'Tüpoloogia tabel'!$C$1:$T$51,MATCH($A446,'Tüpoloogia tabel'!$C$1:$T$1,0),FALSE)</f>
        <v>271.5</v>
      </c>
      <c r="Y446" s="228">
        <f>VLOOKUP(Y$4,'Tüpoloogia tabel'!$C$1:$T$51,MATCH($A446,'Tüpoloogia tabel'!$C$1:$T$1,0),FALSE)</f>
        <v>199.5</v>
      </c>
      <c r="Z446" s="229">
        <f>VLOOKUP(Z$4,'Tüpoloogia tabel'!$C$1:$T$51,MATCH($A446,'Tüpoloogia tabel'!$C$1:$T$1,0),FALSE)</f>
        <v>41</v>
      </c>
      <c r="AA446" s="235"/>
      <c r="AB446" s="235"/>
      <c r="AC446" s="15">
        <f>VLOOKUP(AC$4,'Tüpoloogia tabel'!$C$1:$T$51,MATCH($A446,'Tüpoloogia tabel'!$C$1:$T$1,0),FALSE)</f>
        <v>4.6500000000000004</v>
      </c>
      <c r="AD446" s="15">
        <f>VLOOKUP(AD$4,'Tüpoloogia tabel'!$C$1:$T$51,MATCH($A446,'Tüpoloogia tabel'!$C$1:$T$1,0),FALSE)</f>
        <v>3.2</v>
      </c>
      <c r="AE446" s="15">
        <f>VLOOKUP(AE$4,'Tüpoloogia tabel'!$C$1:$T$51,MATCH($A446,'Tüpoloogia tabel'!$C$1:$T$1,0),FALSE)</f>
        <v>2.2999999999999998</v>
      </c>
      <c r="AF446" s="15">
        <f>VLOOKUP(AF$4,'Tüpoloogia tabel'!$C$1:$T$51,MATCH($A446,'Tüpoloogia tabel'!$C$1:$T$1,0),FALSE)</f>
        <v>14.25</v>
      </c>
      <c r="AG446" s="15">
        <f>VLOOKUP(AG$4,'Tüpoloogia tabel'!$C$1:$T$51,MATCH($A446,'Tüpoloogia tabel'!$C$1:$T$1,0),FALSE)</f>
        <v>16.875</v>
      </c>
      <c r="AH446" s="15">
        <f>(VLOOKUP(AH$4,'Tüpoloogia tabel'!$C$1:$T$51,MATCH($A446,'Tüpoloogia tabel'!$C$1:$T$1,0),FALSE))*E446</f>
        <v>10.559999999999999</v>
      </c>
      <c r="AI446" s="15">
        <f>(VLOOKUP(AI$4,'Tüpoloogia tabel'!$C$1:$T$51,MATCH($A446,'Tüpoloogia tabel'!$C$1:$T$1,0),FALSE))*D446*E446</f>
        <v>10677.569770816412</v>
      </c>
      <c r="AJ446" s="15">
        <f t="shared" si="554"/>
        <v>163.5</v>
      </c>
      <c r="AK446" s="15">
        <f>VLOOKUP(AK$4,'Tüpoloogia tabel'!$C$1:$T$51,MATCH($A446,'Tüpoloogia tabel'!$C$1:$T$1,0),FALSE)</f>
        <v>1.49</v>
      </c>
      <c r="AL446" s="15">
        <f>VLOOKUP(AL$4,'Tüpoloogia tabel'!$C$1:$T$51,MATCH($A446,'Tüpoloogia tabel'!$C$1:$T$1,0),FALSE)</f>
        <v>1.1000000000000001</v>
      </c>
      <c r="AM446" s="15">
        <f>VLOOKUP(AM$4,'Tüpoloogia tabel'!$C$1:$T$51,MATCH($A446,'Tüpoloogia tabel'!$C$1:$T$1,0),FALSE)</f>
        <v>0.7</v>
      </c>
      <c r="AN446" s="15">
        <f>VLOOKUP(AN$4,'Tüpoloogia tabel'!$C$1:$T$51,MATCH($A446,'Tüpoloogia tabel'!$C$1:$T$1,0),FALSE)</f>
        <v>0.7</v>
      </c>
      <c r="AO446" s="15">
        <f>VLOOKUP(AO$4,'Tüpoloogia tabel'!$C$1:$T$51,MATCH($A446,'Tüpoloogia tabel'!$C$1:$T$1,0),FALSE)</f>
        <v>2.06</v>
      </c>
      <c r="AP446" s="15">
        <f>VLOOKUP(AP$4,'Tüpoloogia tabel'!$C$1:$T$51,MATCH($A446,'Tüpoloogia tabel'!$C$1:$T$1,0),FALSE)</f>
        <v>2</v>
      </c>
      <c r="AQ446" s="15">
        <f>VLOOKUP(AQ$4,'Tüpoloogia tabel'!$C$1:$T$51,MATCH($A446,'Tüpoloogia tabel'!$C$1:$T$1,0),FALSE)</f>
        <v>2.9</v>
      </c>
      <c r="AR446" s="232">
        <f>VLOOKUP(AR$4,'Tüpoloogia tabel'!$C$1:$T$51,MATCH($A441,'Tüpoloogia tabel'!$C$1:$T$1,0),FALSE)</f>
        <v>0.26</v>
      </c>
      <c r="AS446" s="16">
        <f>VLOOKUP(AS$4,'Tüpoloogia tabel'!$C$1:$T$51,MATCH($A446,'Tüpoloogia tabel'!$C$1:$T$1,0),FALSE)</f>
        <v>0.49000000000000005</v>
      </c>
      <c r="AT446" s="16">
        <f>VLOOKUP(AT$4,'Tüpoloogia tabel'!$C$1:$T$51,MATCH($A446,'Tüpoloogia tabel'!$C$1:$T$1,0),FALSE)</f>
        <v>0.40500000000000008</v>
      </c>
      <c r="AU446" s="16">
        <f>VLOOKUP(AU$4,'Tüpoloogia tabel'!$C$1:$T$51,MATCH($A446,'Tüpoloogia tabel'!$C$1:$T$1,0),FALSE)</f>
        <v>0.15</v>
      </c>
      <c r="AV446" s="273">
        <f>VLOOKUP(AV$4,'Tüpoloogia tabel'!$C$1:$T$51,MATCH($A446,'Tüpoloogia tabel'!$C$1:$T$1,0),FALSE)</f>
        <v>0.02</v>
      </c>
      <c r="AW446" s="16">
        <f>VLOOKUP(AW$4,'Tüpoloogia tabel'!$C$1:$T$51,MATCH($A446,'Tüpoloogia tabel'!$C$1:$T$1,0),FALSE)</f>
        <v>0.01</v>
      </c>
      <c r="AX446" s="16">
        <f>VLOOKUP(AX$4,'Tüpoloogia tabel'!$C$1:$T$51,MATCH($A446,'Tüpoloogia tabel'!$C$1:$T$1,0),FALSE)</f>
        <v>0</v>
      </c>
      <c r="AY446" s="16">
        <f>VLOOKUP(AY$4,'Tüpoloogia tabel'!$C$1:$T$51,MATCH($A446,'Tüpoloogia tabel'!$C$1:$T$1,0),FALSE)</f>
        <v>0.42</v>
      </c>
      <c r="AZ446" s="16">
        <f>VLOOKUP(AZ$4,'Tüpoloogia tabel'!$C$1:$T$51,MATCH($A446,'Tüpoloogia tabel'!$C$1:$T$1,0),FALSE)</f>
        <v>3.7</v>
      </c>
      <c r="BA446" s="232">
        <f>VLOOKUP(BA$4,'Tüpoloogia tabel'!$C$1:$T$51,MATCH($A446,'Tüpoloogia tabel'!$C$1:$T$1,0),FALSE)</f>
        <v>0.51</v>
      </c>
      <c r="BB446" s="232">
        <f>VLOOKUP(BB$4,'Tüpoloogia tabel'!$C$1:$T$51,MATCH($A446,'Tüpoloogia tabel'!$C$1:$T$1,0),FALSE)</f>
        <v>0.2</v>
      </c>
      <c r="BC446" s="232">
        <f>VLOOKUP(BC$4,'Tüpoloogia tabel'!$C$1:$T$51,MATCH($A446,'Tüpoloogia tabel'!$C$1:$T$1,0),FALSE)</f>
        <v>0.35</v>
      </c>
      <c r="BD446" s="232">
        <f>VLOOKUP(BD$4,'Tüpoloogia tabel'!$C$1:$T$51,MATCH($A446,'Tüpoloogia tabel'!$C$1:$T$1,0),FALSE)</f>
        <v>0.7</v>
      </c>
      <c r="BE446" s="232">
        <f>VLOOKUP(BE$4,'Tüpoloogia tabel'!$C$1:$T$51,MATCH($A446,'Tüpoloogia tabel'!$C$1:$T$1,0),FALSE)</f>
        <v>0.2</v>
      </c>
      <c r="BF446" s="16">
        <f>VLOOKUP(BF$4,'Tüpoloogia tabel'!$C$1:$T$51,MATCH($A446,'Tüpoloogia tabel'!$C$1:$T$1,0),FALSE)</f>
        <v>1.8000000000000007</v>
      </c>
      <c r="BG446" s="16">
        <f>VLOOKUP(BG$4,'Tüpoloogia tabel'!$C$1:$T$51,MATCH($A446,'Tüpoloogia tabel'!$C$1:$T$1,0),FALSE)</f>
        <v>2.1999999999999984</v>
      </c>
      <c r="BH446" s="16">
        <f>VLOOKUP(BH$4,'Tüpoloogia tabel'!$C$1:$T$51,MATCH($A446,'Tüpoloogia tabel'!$C$1:$T$1,0),FALSE)</f>
        <v>1.4599999999999995</v>
      </c>
      <c r="BI446" s="16">
        <f>VLOOKUP(BI$4,'Tüpoloogia tabel'!$C$1:$T$51,MATCH($A446,'Tüpoloogia tabel'!$C$1:$T$1,0),FALSE)</f>
        <v>1.5793333333333335</v>
      </c>
      <c r="BJ446" s="16">
        <f>VLOOKUP(BJ$4,'Tüpoloogia tabel'!$C$1:$T$51,MATCH($A446,'Tüpoloogia tabel'!$C$1:$T$1,0),FALSE)</f>
        <v>0.8</v>
      </c>
      <c r="BK446" s="16">
        <f>VLOOKUP(BK$4,'Tüpoloogia tabel'!$C$1:$T$51,MATCH($A446,'Tüpoloogia tabel'!$C$1:$T$1,0),FALSE)</f>
        <v>2.0649999999999999</v>
      </c>
      <c r="BL446" s="216">
        <f t="shared" si="536"/>
        <v>10124.935541963947</v>
      </c>
      <c r="BM446" s="1">
        <v>4</v>
      </c>
      <c r="BN446" s="1">
        <v>0</v>
      </c>
      <c r="BO446" s="1">
        <f t="shared" si="555"/>
        <v>42.239999999999995</v>
      </c>
      <c r="BP446" s="217">
        <f t="shared" si="556"/>
        <v>163.5</v>
      </c>
      <c r="BQ446" s="217">
        <f t="shared" ref="BQ446:BS446" si="612">BP446</f>
        <v>163.5</v>
      </c>
      <c r="BR446" s="217">
        <f t="shared" si="612"/>
        <v>163.5</v>
      </c>
      <c r="BS446" s="217">
        <f t="shared" si="612"/>
        <v>163.5</v>
      </c>
      <c r="BT446" s="217">
        <f t="shared" si="558"/>
        <v>490.5</v>
      </c>
      <c r="BU446" s="217">
        <f t="shared" si="559"/>
        <v>2150.4</v>
      </c>
      <c r="BV446" s="217">
        <f t="shared" si="560"/>
        <v>1622.5746723747745</v>
      </c>
      <c r="BW446" s="217">
        <f t="shared" si="538"/>
        <v>868.22626239740532</v>
      </c>
      <c r="BX446" s="216">
        <f t="shared" si="561"/>
        <v>0.68623694444444439</v>
      </c>
      <c r="BY446" s="216">
        <f t="shared" si="585"/>
        <v>827.60175499999991</v>
      </c>
      <c r="BZ446" s="216">
        <f t="shared" si="569"/>
        <v>11820.763559361352</v>
      </c>
      <c r="CA446" s="216">
        <f t="shared" si="570"/>
        <v>10952.537296963947</v>
      </c>
      <c r="CB446" s="218">
        <f t="shared" si="562"/>
        <v>4.2573805865521051</v>
      </c>
    </row>
    <row r="447" spans="1:80" x14ac:dyDescent="0.25">
      <c r="A447" s="248" t="s">
        <v>485</v>
      </c>
      <c r="B447" s="231" t="s">
        <v>975</v>
      </c>
      <c r="C447" s="231" t="s">
        <v>464</v>
      </c>
      <c r="D447" s="249">
        <v>4</v>
      </c>
      <c r="E447" s="249">
        <v>5</v>
      </c>
      <c r="F447" s="250"/>
      <c r="G447" s="15">
        <f>(VLOOKUP(G$4,'Tüpoloogia tabel'!$C$1:$T$51,MATCH($A447,'Tüpoloogia tabel'!$C$1:$T$1,0),FALSE))*D447</f>
        <v>860.5</v>
      </c>
      <c r="H447" s="15">
        <f>(VLOOKUP(H$4,'Tüpoloogia tabel'!$C$1:$T$51,MATCH($A447,'Tüpoloogia tabel'!$C$1:$T$1,0),FALSE))*D447*E447</f>
        <v>70</v>
      </c>
      <c r="I447" s="15">
        <f>(VLOOKUP(I$4,'Tüpoloogia tabel'!$C$1:$T$51,MATCH($A447,'Tüpoloogia tabel'!$C$1:$T$1,0),FALSE))*D447*E447</f>
        <v>205</v>
      </c>
      <c r="J447" s="15">
        <f>(VLOOKUP(J$4,'Tüpoloogia tabel'!$C$1:$T$51,MATCH($A447,'Tüpoloogia tabel'!$C$1:$T$1,0),FALSE))*D447*E447</f>
        <v>3569.2499999999995</v>
      </c>
      <c r="K447" s="15">
        <f>(VLOOKUP(K$4,'Tüpoloogia tabel'!$C$1:$T$51,MATCH($A447,'Tüpoloogia tabel'!$C$1:$T$1,0),FALSE))*D447*E447</f>
        <v>3215.7500000000005</v>
      </c>
      <c r="L447" s="244">
        <f>VLOOKUP(L$4,'Tüpoloogia tabel'!$C$1:$T$51,MATCH($A447,'Tüpoloogia tabel'!$C$1:$T$1,0),FALSE)</f>
        <v>100</v>
      </c>
      <c r="M447" s="228">
        <f>VLOOKUP(M$4,'Tüpoloogia tabel'!$C$1:$T$51,MATCH($A447,'Tüpoloogia tabel'!$C$1:$T$1,0),FALSE)</f>
        <v>0</v>
      </c>
      <c r="N447" s="228">
        <f>VLOOKUP(N$4,'Tüpoloogia tabel'!$C$1:$T$51,MATCH($A447,'Tüpoloogia tabel'!$C$1:$T$1,0),FALSE)</f>
        <v>100</v>
      </c>
      <c r="O447" s="245">
        <f>VLOOKUP(O$4,'Tüpoloogia tabel'!$C$1:$T$51,MATCH($A447,'Tüpoloogia tabel'!$C$1:$T$1,0),FALSE)</f>
        <v>0.21164048646080963</v>
      </c>
      <c r="P447" s="228">
        <f>VLOOKUP(P$4,'Tüpoloogia tabel'!$C$1:$T$51,MATCH($A447,'Tüpoloogia tabel'!$C$1:$T$1,0),FALSE)</f>
        <v>100</v>
      </c>
      <c r="Q447" s="335">
        <f t="shared" si="549"/>
        <v>9052.5</v>
      </c>
      <c r="R447" s="336">
        <f t="shared" si="567"/>
        <v>7120.7844963135212</v>
      </c>
      <c r="S447" s="14">
        <f t="shared" si="550"/>
        <v>860.5</v>
      </c>
      <c r="T447" s="336">
        <f t="shared" si="551"/>
        <v>860.5</v>
      </c>
      <c r="U447" s="4">
        <f t="shared" si="552"/>
        <v>15.839999999999995</v>
      </c>
      <c r="V447" s="337">
        <f t="shared" si="553"/>
        <v>1915.8755036864791</v>
      </c>
      <c r="W447" s="338">
        <f t="shared" si="535"/>
        <v>5.4022905442994045</v>
      </c>
      <c r="X447" s="228">
        <f>VLOOKUP(X$4,'Tüpoloogia tabel'!$C$1:$T$51,MATCH($A447,'Tüpoloogia tabel'!$C$1:$T$1,0),FALSE)</f>
        <v>271.5</v>
      </c>
      <c r="Y447" s="228">
        <f>VLOOKUP(Y$4,'Tüpoloogia tabel'!$C$1:$T$51,MATCH($A447,'Tüpoloogia tabel'!$C$1:$T$1,0),FALSE)</f>
        <v>199.5</v>
      </c>
      <c r="Z447" s="229">
        <f>VLOOKUP(Z$4,'Tüpoloogia tabel'!$C$1:$T$51,MATCH($A447,'Tüpoloogia tabel'!$C$1:$T$1,0),FALSE)</f>
        <v>41</v>
      </c>
      <c r="AA447" s="235"/>
      <c r="AB447" s="235"/>
      <c r="AC447" s="15">
        <f>VLOOKUP(AC$4,'Tüpoloogia tabel'!$C$1:$T$51,MATCH($A447,'Tüpoloogia tabel'!$C$1:$T$1,0),FALSE)</f>
        <v>4.6500000000000004</v>
      </c>
      <c r="AD447" s="15">
        <f>VLOOKUP(AD$4,'Tüpoloogia tabel'!$C$1:$T$51,MATCH($A447,'Tüpoloogia tabel'!$C$1:$T$1,0),FALSE)</f>
        <v>3.2</v>
      </c>
      <c r="AE447" s="15">
        <f>VLOOKUP(AE$4,'Tüpoloogia tabel'!$C$1:$T$51,MATCH($A447,'Tüpoloogia tabel'!$C$1:$T$1,0),FALSE)</f>
        <v>2.2999999999999998</v>
      </c>
      <c r="AF447" s="15">
        <f>VLOOKUP(AF$4,'Tüpoloogia tabel'!$C$1:$T$51,MATCH($A447,'Tüpoloogia tabel'!$C$1:$T$1,0),FALSE)</f>
        <v>14.25</v>
      </c>
      <c r="AG447" s="15">
        <f>VLOOKUP(AG$4,'Tüpoloogia tabel'!$C$1:$T$51,MATCH($A447,'Tüpoloogia tabel'!$C$1:$T$1,0),FALSE)</f>
        <v>16.875</v>
      </c>
      <c r="AH447" s="15">
        <f>(VLOOKUP(AH$4,'Tüpoloogia tabel'!$C$1:$T$51,MATCH($A447,'Tüpoloogia tabel'!$C$1:$T$1,0),FALSE))*E447</f>
        <v>13.2</v>
      </c>
      <c r="AI447" s="15">
        <f>(VLOOKUP(AI$4,'Tüpoloogia tabel'!$C$1:$T$51,MATCH($A447,'Tüpoloogia tabel'!$C$1:$T$1,0),FALSE))*D447*E447</f>
        <v>13346.962213520514</v>
      </c>
      <c r="AJ447" s="15">
        <f t="shared" si="554"/>
        <v>163.5</v>
      </c>
      <c r="AK447" s="15">
        <f>VLOOKUP(AK$4,'Tüpoloogia tabel'!$C$1:$T$51,MATCH($A447,'Tüpoloogia tabel'!$C$1:$T$1,0),FALSE)</f>
        <v>1.49</v>
      </c>
      <c r="AL447" s="15">
        <f>VLOOKUP(AL$4,'Tüpoloogia tabel'!$C$1:$T$51,MATCH($A447,'Tüpoloogia tabel'!$C$1:$T$1,0),FALSE)</f>
        <v>1.1000000000000001</v>
      </c>
      <c r="AM447" s="15">
        <f>VLOOKUP(AM$4,'Tüpoloogia tabel'!$C$1:$T$51,MATCH($A447,'Tüpoloogia tabel'!$C$1:$T$1,0),FALSE)</f>
        <v>0.7</v>
      </c>
      <c r="AN447" s="15">
        <f>VLOOKUP(AN$4,'Tüpoloogia tabel'!$C$1:$T$51,MATCH($A447,'Tüpoloogia tabel'!$C$1:$T$1,0),FALSE)</f>
        <v>0.7</v>
      </c>
      <c r="AO447" s="15">
        <f>VLOOKUP(AO$4,'Tüpoloogia tabel'!$C$1:$T$51,MATCH($A447,'Tüpoloogia tabel'!$C$1:$T$1,0),FALSE)</f>
        <v>2.06</v>
      </c>
      <c r="AP447" s="15">
        <f>VLOOKUP(AP$4,'Tüpoloogia tabel'!$C$1:$T$51,MATCH($A447,'Tüpoloogia tabel'!$C$1:$T$1,0),FALSE)</f>
        <v>2</v>
      </c>
      <c r="AQ447" s="15">
        <f>VLOOKUP(AQ$4,'Tüpoloogia tabel'!$C$1:$T$51,MATCH($A447,'Tüpoloogia tabel'!$C$1:$T$1,0),FALSE)</f>
        <v>2.9</v>
      </c>
      <c r="AR447" s="232">
        <f>VLOOKUP(AR$4,'Tüpoloogia tabel'!$C$1:$T$51,MATCH($A442,'Tüpoloogia tabel'!$C$1:$T$1,0),FALSE)</f>
        <v>0.26</v>
      </c>
      <c r="AS447" s="16">
        <f>VLOOKUP(AS$4,'Tüpoloogia tabel'!$C$1:$T$51,MATCH($A447,'Tüpoloogia tabel'!$C$1:$T$1,0),FALSE)</f>
        <v>0.49000000000000005</v>
      </c>
      <c r="AT447" s="16">
        <f>VLOOKUP(AT$4,'Tüpoloogia tabel'!$C$1:$T$51,MATCH($A447,'Tüpoloogia tabel'!$C$1:$T$1,0),FALSE)</f>
        <v>0.40500000000000008</v>
      </c>
      <c r="AU447" s="16">
        <f>VLOOKUP(AU$4,'Tüpoloogia tabel'!$C$1:$T$51,MATCH($A447,'Tüpoloogia tabel'!$C$1:$T$1,0),FALSE)</f>
        <v>0.15</v>
      </c>
      <c r="AV447" s="273">
        <f>VLOOKUP(AV$4,'Tüpoloogia tabel'!$C$1:$T$51,MATCH($A447,'Tüpoloogia tabel'!$C$1:$T$1,0),FALSE)</f>
        <v>0.02</v>
      </c>
      <c r="AW447" s="16">
        <f>VLOOKUP(AW$4,'Tüpoloogia tabel'!$C$1:$T$51,MATCH($A447,'Tüpoloogia tabel'!$C$1:$T$1,0),FALSE)</f>
        <v>0.01</v>
      </c>
      <c r="AX447" s="16">
        <f>VLOOKUP(AX$4,'Tüpoloogia tabel'!$C$1:$T$51,MATCH($A447,'Tüpoloogia tabel'!$C$1:$T$1,0),FALSE)</f>
        <v>0</v>
      </c>
      <c r="AY447" s="16">
        <f>VLOOKUP(AY$4,'Tüpoloogia tabel'!$C$1:$T$51,MATCH($A447,'Tüpoloogia tabel'!$C$1:$T$1,0),FALSE)</f>
        <v>0.42</v>
      </c>
      <c r="AZ447" s="16">
        <f>VLOOKUP(AZ$4,'Tüpoloogia tabel'!$C$1:$T$51,MATCH($A447,'Tüpoloogia tabel'!$C$1:$T$1,0),FALSE)</f>
        <v>3.7</v>
      </c>
      <c r="BA447" s="232">
        <f>VLOOKUP(BA$4,'Tüpoloogia tabel'!$C$1:$T$51,MATCH($A447,'Tüpoloogia tabel'!$C$1:$T$1,0),FALSE)</f>
        <v>0.51</v>
      </c>
      <c r="BB447" s="232">
        <f>VLOOKUP(BB$4,'Tüpoloogia tabel'!$C$1:$T$51,MATCH($A447,'Tüpoloogia tabel'!$C$1:$T$1,0),FALSE)</f>
        <v>0.2</v>
      </c>
      <c r="BC447" s="232">
        <f>VLOOKUP(BC$4,'Tüpoloogia tabel'!$C$1:$T$51,MATCH($A447,'Tüpoloogia tabel'!$C$1:$T$1,0),FALSE)</f>
        <v>0.35</v>
      </c>
      <c r="BD447" s="232">
        <f>VLOOKUP(BD$4,'Tüpoloogia tabel'!$C$1:$T$51,MATCH($A447,'Tüpoloogia tabel'!$C$1:$T$1,0),FALSE)</f>
        <v>0.7</v>
      </c>
      <c r="BE447" s="232">
        <f>VLOOKUP(BE$4,'Tüpoloogia tabel'!$C$1:$T$51,MATCH($A447,'Tüpoloogia tabel'!$C$1:$T$1,0),FALSE)</f>
        <v>0.2</v>
      </c>
      <c r="BF447" s="16">
        <f>VLOOKUP(BF$4,'Tüpoloogia tabel'!$C$1:$T$51,MATCH($A447,'Tüpoloogia tabel'!$C$1:$T$1,0),FALSE)</f>
        <v>1.8000000000000007</v>
      </c>
      <c r="BG447" s="16">
        <f>VLOOKUP(BG$4,'Tüpoloogia tabel'!$C$1:$T$51,MATCH($A447,'Tüpoloogia tabel'!$C$1:$T$1,0),FALSE)</f>
        <v>2.1999999999999984</v>
      </c>
      <c r="BH447" s="16">
        <f>VLOOKUP(BH$4,'Tüpoloogia tabel'!$C$1:$T$51,MATCH($A447,'Tüpoloogia tabel'!$C$1:$T$1,0),FALSE)</f>
        <v>1.4599999999999995</v>
      </c>
      <c r="BI447" s="16">
        <f>VLOOKUP(BI$4,'Tüpoloogia tabel'!$C$1:$T$51,MATCH($A447,'Tüpoloogia tabel'!$C$1:$T$1,0),FALSE)</f>
        <v>1.5793333333333335</v>
      </c>
      <c r="BJ447" s="16">
        <f>VLOOKUP(BJ$4,'Tüpoloogia tabel'!$C$1:$T$51,MATCH($A447,'Tüpoloogia tabel'!$C$1:$T$1,0),FALSE)</f>
        <v>0.8</v>
      </c>
      <c r="BK447" s="16">
        <f>VLOOKUP(BK$4,'Tüpoloogia tabel'!$C$1:$T$51,MATCH($A447,'Tüpoloogia tabel'!$C$1:$T$1,0),FALSE)</f>
        <v>2.0649999999999999</v>
      </c>
      <c r="BL447" s="216">
        <f t="shared" si="536"/>
        <v>14891.933359705083</v>
      </c>
      <c r="BM447" s="1">
        <v>4</v>
      </c>
      <c r="BN447" s="1">
        <v>0</v>
      </c>
      <c r="BO447" s="1">
        <f t="shared" si="555"/>
        <v>52.8</v>
      </c>
      <c r="BP447" s="217">
        <f t="shared" si="556"/>
        <v>163.5</v>
      </c>
      <c r="BQ447" s="217">
        <f t="shared" ref="BQ447:BS447" si="613">BP447</f>
        <v>163.5</v>
      </c>
      <c r="BR447" s="217">
        <f t="shared" si="613"/>
        <v>163.5</v>
      </c>
      <c r="BS447" s="217">
        <f t="shared" si="613"/>
        <v>163.5</v>
      </c>
      <c r="BT447" s="217">
        <f t="shared" si="558"/>
        <v>654</v>
      </c>
      <c r="BU447" s="217">
        <f t="shared" si="559"/>
        <v>3344</v>
      </c>
      <c r="BV447" s="217">
        <f t="shared" si="560"/>
        <v>2525.3347812517445</v>
      </c>
      <c r="BW447" s="217">
        <f t="shared" si="538"/>
        <v>1251.7661081257327</v>
      </c>
      <c r="BX447" s="216">
        <f t="shared" si="561"/>
        <v>1.0188361111111111</v>
      </c>
      <c r="BY447" s="216">
        <f t="shared" si="585"/>
        <v>1228.7163499999999</v>
      </c>
      <c r="BZ447" s="216">
        <f t="shared" si="569"/>
        <v>17372.415817830813</v>
      </c>
      <c r="CA447" s="216">
        <f t="shared" si="570"/>
        <v>16120.649709705083</v>
      </c>
      <c r="CB447" s="218">
        <f t="shared" si="562"/>
        <v>5.0130295295670004</v>
      </c>
    </row>
    <row r="448" spans="1:80" x14ac:dyDescent="0.25">
      <c r="A448" s="248" t="s">
        <v>485</v>
      </c>
      <c r="B448" s="231" t="s">
        <v>976</v>
      </c>
      <c r="C448" s="231" t="s">
        <v>464</v>
      </c>
      <c r="D448" s="249">
        <v>5</v>
      </c>
      <c r="E448" s="249">
        <v>1</v>
      </c>
      <c r="F448" s="250"/>
      <c r="G448" s="15">
        <f>(VLOOKUP(G$4,'Tüpoloogia tabel'!$C$1:$T$51,MATCH($A448,'Tüpoloogia tabel'!$C$1:$T$1,0),FALSE))*D448</f>
        <v>1075.625</v>
      </c>
      <c r="H448" s="15">
        <f>(VLOOKUP(H$4,'Tüpoloogia tabel'!$C$1:$T$51,MATCH($A448,'Tüpoloogia tabel'!$C$1:$T$1,0),FALSE))*D448*E448</f>
        <v>17.5</v>
      </c>
      <c r="I448" s="15">
        <f>(VLOOKUP(I$4,'Tüpoloogia tabel'!$C$1:$T$51,MATCH($A448,'Tüpoloogia tabel'!$C$1:$T$1,0),FALSE))*D448*E448</f>
        <v>51.25</v>
      </c>
      <c r="J448" s="15">
        <f>(VLOOKUP(J$4,'Tüpoloogia tabel'!$C$1:$T$51,MATCH($A448,'Tüpoloogia tabel'!$C$1:$T$1,0),FALSE))*D448*E448</f>
        <v>892.31249999999989</v>
      </c>
      <c r="K448" s="15">
        <f>(VLOOKUP(K$4,'Tüpoloogia tabel'!$C$1:$T$51,MATCH($A448,'Tüpoloogia tabel'!$C$1:$T$1,0),FALSE))*D448*E448</f>
        <v>803.93750000000011</v>
      </c>
      <c r="L448" s="244">
        <f>VLOOKUP(L$4,'Tüpoloogia tabel'!$C$1:$T$51,MATCH($A448,'Tüpoloogia tabel'!$C$1:$T$1,0),FALSE)</f>
        <v>100</v>
      </c>
      <c r="M448" s="228">
        <f>VLOOKUP(M$4,'Tüpoloogia tabel'!$C$1:$T$51,MATCH($A448,'Tüpoloogia tabel'!$C$1:$T$1,0),FALSE)</f>
        <v>0</v>
      </c>
      <c r="N448" s="228">
        <f>VLOOKUP(N$4,'Tüpoloogia tabel'!$C$1:$T$51,MATCH($A448,'Tüpoloogia tabel'!$C$1:$T$1,0),FALSE)</f>
        <v>100</v>
      </c>
      <c r="O448" s="245">
        <f>VLOOKUP(O$4,'Tüpoloogia tabel'!$C$1:$T$51,MATCH($A448,'Tüpoloogia tabel'!$C$1:$T$1,0),FALSE)</f>
        <v>0.21164048646080963</v>
      </c>
      <c r="P448" s="228">
        <f>VLOOKUP(P$4,'Tüpoloogia tabel'!$C$1:$T$51,MATCH($A448,'Tüpoloogia tabel'!$C$1:$T$1,0),FALSE)</f>
        <v>100</v>
      </c>
      <c r="Q448" s="335">
        <f t="shared" si="549"/>
        <v>473.99999999999994</v>
      </c>
      <c r="R448" s="336">
        <f t="shared" si="567"/>
        <v>353.88240941757618</v>
      </c>
      <c r="S448" s="14">
        <f t="shared" si="550"/>
        <v>1075.625</v>
      </c>
      <c r="T448" s="336">
        <f t="shared" si="551"/>
        <v>1075.625</v>
      </c>
      <c r="U448" s="4">
        <f t="shared" si="552"/>
        <v>19.799999999999994</v>
      </c>
      <c r="V448" s="337">
        <f t="shared" si="553"/>
        <v>100.31759058242375</v>
      </c>
      <c r="W448" s="338">
        <f t="shared" si="535"/>
        <v>3.7547988625133426</v>
      </c>
      <c r="X448" s="228">
        <f>VLOOKUP(X$4,'Tüpoloogia tabel'!$C$1:$T$51,MATCH($A448,'Tüpoloogia tabel'!$C$1:$T$1,0),FALSE)</f>
        <v>271.5</v>
      </c>
      <c r="Y448" s="228">
        <f>VLOOKUP(Y$4,'Tüpoloogia tabel'!$C$1:$T$51,MATCH($A448,'Tüpoloogia tabel'!$C$1:$T$1,0),FALSE)</f>
        <v>199.5</v>
      </c>
      <c r="Z448" s="229">
        <f>VLOOKUP(Z$4,'Tüpoloogia tabel'!$C$1:$T$51,MATCH($A448,'Tüpoloogia tabel'!$C$1:$T$1,0),FALSE)</f>
        <v>41</v>
      </c>
      <c r="AA448" s="235"/>
      <c r="AB448" s="235"/>
      <c r="AC448" s="15">
        <f>VLOOKUP(AC$4,'Tüpoloogia tabel'!$C$1:$T$51,MATCH($A448,'Tüpoloogia tabel'!$C$1:$T$1,0),FALSE)</f>
        <v>4.6500000000000004</v>
      </c>
      <c r="AD448" s="15">
        <f>VLOOKUP(AD$4,'Tüpoloogia tabel'!$C$1:$T$51,MATCH($A448,'Tüpoloogia tabel'!$C$1:$T$1,0),FALSE)</f>
        <v>3.2</v>
      </c>
      <c r="AE448" s="15">
        <f>VLOOKUP(AE$4,'Tüpoloogia tabel'!$C$1:$T$51,MATCH($A448,'Tüpoloogia tabel'!$C$1:$T$1,0),FALSE)</f>
        <v>2.2999999999999998</v>
      </c>
      <c r="AF448" s="15">
        <f>VLOOKUP(AF$4,'Tüpoloogia tabel'!$C$1:$T$51,MATCH($A448,'Tüpoloogia tabel'!$C$1:$T$1,0),FALSE)</f>
        <v>14.25</v>
      </c>
      <c r="AG448" s="15">
        <f>VLOOKUP(AG$4,'Tüpoloogia tabel'!$C$1:$T$51,MATCH($A448,'Tüpoloogia tabel'!$C$1:$T$1,0),FALSE)</f>
        <v>16.875</v>
      </c>
      <c r="AH448" s="15">
        <f>(VLOOKUP(AH$4,'Tüpoloogia tabel'!$C$1:$T$51,MATCH($A448,'Tüpoloogia tabel'!$C$1:$T$1,0),FALSE))*E448</f>
        <v>2.6399999999999997</v>
      </c>
      <c r="AI448" s="15">
        <f>(VLOOKUP(AI$4,'Tüpoloogia tabel'!$C$1:$T$51,MATCH($A448,'Tüpoloogia tabel'!$C$1:$T$1,0),FALSE))*D448*E448</f>
        <v>3336.7405533801284</v>
      </c>
      <c r="AJ448" s="15">
        <f t="shared" si="554"/>
        <v>197.25</v>
      </c>
      <c r="AK448" s="15">
        <f>VLOOKUP(AK$4,'Tüpoloogia tabel'!$C$1:$T$51,MATCH($A448,'Tüpoloogia tabel'!$C$1:$T$1,0),FALSE)</f>
        <v>1.49</v>
      </c>
      <c r="AL448" s="15">
        <f>VLOOKUP(AL$4,'Tüpoloogia tabel'!$C$1:$T$51,MATCH($A448,'Tüpoloogia tabel'!$C$1:$T$1,0),FALSE)</f>
        <v>1.1000000000000001</v>
      </c>
      <c r="AM448" s="15">
        <f>VLOOKUP(AM$4,'Tüpoloogia tabel'!$C$1:$T$51,MATCH($A448,'Tüpoloogia tabel'!$C$1:$T$1,0),FALSE)</f>
        <v>0.7</v>
      </c>
      <c r="AN448" s="15">
        <f>VLOOKUP(AN$4,'Tüpoloogia tabel'!$C$1:$T$51,MATCH($A448,'Tüpoloogia tabel'!$C$1:$T$1,0),FALSE)</f>
        <v>0.7</v>
      </c>
      <c r="AO448" s="15">
        <f>VLOOKUP(AO$4,'Tüpoloogia tabel'!$C$1:$T$51,MATCH($A448,'Tüpoloogia tabel'!$C$1:$T$1,0),FALSE)</f>
        <v>2.06</v>
      </c>
      <c r="AP448" s="15">
        <f>VLOOKUP(AP$4,'Tüpoloogia tabel'!$C$1:$T$51,MATCH($A448,'Tüpoloogia tabel'!$C$1:$T$1,0),FALSE)</f>
        <v>2</v>
      </c>
      <c r="AQ448" s="15">
        <f>VLOOKUP(AQ$4,'Tüpoloogia tabel'!$C$1:$T$51,MATCH($A448,'Tüpoloogia tabel'!$C$1:$T$1,0),FALSE)</f>
        <v>2.9</v>
      </c>
      <c r="AR448" s="232">
        <f>VLOOKUP(AR$4,'Tüpoloogia tabel'!$C$1:$T$51,MATCH($A443,'Tüpoloogia tabel'!$C$1:$T$1,0),FALSE)</f>
        <v>0.26</v>
      </c>
      <c r="AS448" s="16">
        <f>VLOOKUP(AS$4,'Tüpoloogia tabel'!$C$1:$T$51,MATCH($A448,'Tüpoloogia tabel'!$C$1:$T$1,0),FALSE)</f>
        <v>0.49000000000000005</v>
      </c>
      <c r="AT448" s="16">
        <f>VLOOKUP(AT$4,'Tüpoloogia tabel'!$C$1:$T$51,MATCH($A448,'Tüpoloogia tabel'!$C$1:$T$1,0),FALSE)</f>
        <v>0.40500000000000008</v>
      </c>
      <c r="AU448" s="16">
        <f>VLOOKUP(AU$4,'Tüpoloogia tabel'!$C$1:$T$51,MATCH($A448,'Tüpoloogia tabel'!$C$1:$T$1,0),FALSE)</f>
        <v>0.15</v>
      </c>
      <c r="AV448" s="273">
        <f>VLOOKUP(AV$4,'Tüpoloogia tabel'!$C$1:$T$51,MATCH($A448,'Tüpoloogia tabel'!$C$1:$T$1,0),FALSE)</f>
        <v>0.02</v>
      </c>
      <c r="AW448" s="16">
        <f>VLOOKUP(AW$4,'Tüpoloogia tabel'!$C$1:$T$51,MATCH($A448,'Tüpoloogia tabel'!$C$1:$T$1,0),FALSE)</f>
        <v>0.01</v>
      </c>
      <c r="AX448" s="16">
        <f>VLOOKUP(AX$4,'Tüpoloogia tabel'!$C$1:$T$51,MATCH($A448,'Tüpoloogia tabel'!$C$1:$T$1,0),FALSE)</f>
        <v>0</v>
      </c>
      <c r="AY448" s="16">
        <f>VLOOKUP(AY$4,'Tüpoloogia tabel'!$C$1:$T$51,MATCH($A448,'Tüpoloogia tabel'!$C$1:$T$1,0),FALSE)</f>
        <v>0.42</v>
      </c>
      <c r="AZ448" s="16">
        <f>VLOOKUP(AZ$4,'Tüpoloogia tabel'!$C$1:$T$51,MATCH($A448,'Tüpoloogia tabel'!$C$1:$T$1,0),FALSE)</f>
        <v>3.7</v>
      </c>
      <c r="BA448" s="232">
        <f>VLOOKUP(BA$4,'Tüpoloogia tabel'!$C$1:$T$51,MATCH($A448,'Tüpoloogia tabel'!$C$1:$T$1,0),FALSE)</f>
        <v>0.51</v>
      </c>
      <c r="BB448" s="232">
        <f>VLOOKUP(BB$4,'Tüpoloogia tabel'!$C$1:$T$51,MATCH($A448,'Tüpoloogia tabel'!$C$1:$T$1,0),FALSE)</f>
        <v>0.2</v>
      </c>
      <c r="BC448" s="232">
        <f>VLOOKUP(BC$4,'Tüpoloogia tabel'!$C$1:$T$51,MATCH($A448,'Tüpoloogia tabel'!$C$1:$T$1,0),FALSE)</f>
        <v>0.35</v>
      </c>
      <c r="BD448" s="232">
        <f>VLOOKUP(BD$4,'Tüpoloogia tabel'!$C$1:$T$51,MATCH($A448,'Tüpoloogia tabel'!$C$1:$T$1,0),FALSE)</f>
        <v>0.7</v>
      </c>
      <c r="BE448" s="232">
        <f>VLOOKUP(BE$4,'Tüpoloogia tabel'!$C$1:$T$51,MATCH($A448,'Tüpoloogia tabel'!$C$1:$T$1,0),FALSE)</f>
        <v>0.2</v>
      </c>
      <c r="BF448" s="16">
        <f>VLOOKUP(BF$4,'Tüpoloogia tabel'!$C$1:$T$51,MATCH($A448,'Tüpoloogia tabel'!$C$1:$T$1,0),FALSE)</f>
        <v>1.8000000000000007</v>
      </c>
      <c r="BG448" s="16">
        <f>VLOOKUP(BG$4,'Tüpoloogia tabel'!$C$1:$T$51,MATCH($A448,'Tüpoloogia tabel'!$C$1:$T$1,0),FALSE)</f>
        <v>2.1999999999999984</v>
      </c>
      <c r="BH448" s="16">
        <f>VLOOKUP(BH$4,'Tüpoloogia tabel'!$C$1:$T$51,MATCH($A448,'Tüpoloogia tabel'!$C$1:$T$1,0),FALSE)</f>
        <v>1.4599999999999995</v>
      </c>
      <c r="BI448" s="16">
        <f>VLOOKUP(BI$4,'Tüpoloogia tabel'!$C$1:$T$51,MATCH($A448,'Tüpoloogia tabel'!$C$1:$T$1,0),FALSE)</f>
        <v>1.5793333333333335</v>
      </c>
      <c r="BJ448" s="16">
        <f>VLOOKUP(BJ$4,'Tüpoloogia tabel'!$C$1:$T$51,MATCH($A448,'Tüpoloogia tabel'!$C$1:$T$1,0),FALSE)</f>
        <v>0.8</v>
      </c>
      <c r="BK448" s="16">
        <f>VLOOKUP(BK$4,'Tüpoloogia tabel'!$C$1:$T$51,MATCH($A448,'Tüpoloogia tabel'!$C$1:$T$1,0),FALSE)</f>
        <v>2.0649999999999999</v>
      </c>
      <c r="BL448" s="216">
        <f t="shared" si="536"/>
        <v>2644.4575927534061</v>
      </c>
      <c r="BM448" s="1">
        <v>4</v>
      </c>
      <c r="BN448" s="1">
        <v>0</v>
      </c>
      <c r="BO448" s="1">
        <f t="shared" si="555"/>
        <v>10.559999999999999</v>
      </c>
      <c r="BP448" s="217">
        <f t="shared" si="556"/>
        <v>197.25</v>
      </c>
      <c r="BQ448" s="217">
        <f t="shared" ref="BQ448:BS448" si="614">BP448</f>
        <v>197.25</v>
      </c>
      <c r="BR448" s="217">
        <f t="shared" si="614"/>
        <v>197.25</v>
      </c>
      <c r="BS448" s="217">
        <f t="shared" si="614"/>
        <v>197.25</v>
      </c>
      <c r="BT448" s="217">
        <f t="shared" si="558"/>
        <v>0</v>
      </c>
      <c r="BU448" s="217">
        <f t="shared" si="559"/>
        <v>180</v>
      </c>
      <c r="BV448" s="217">
        <f t="shared" si="560"/>
        <v>132.22962566289166</v>
      </c>
      <c r="BW448" s="217">
        <f t="shared" si="538"/>
        <v>264.40829277841453</v>
      </c>
      <c r="BX448" s="216">
        <f t="shared" si="561"/>
        <v>9.1009722222222228E-2</v>
      </c>
      <c r="BY448" s="216">
        <f t="shared" si="585"/>
        <v>109.75772499999999</v>
      </c>
      <c r="BZ448" s="216">
        <f t="shared" si="569"/>
        <v>3018.6236105318208</v>
      </c>
      <c r="CA448" s="216">
        <f t="shared" si="570"/>
        <v>2754.215317753406</v>
      </c>
      <c r="CB448" s="218">
        <f t="shared" si="562"/>
        <v>3.4259072598969516</v>
      </c>
    </row>
    <row r="449" spans="1:80" x14ac:dyDescent="0.25">
      <c r="A449" s="248" t="s">
        <v>485</v>
      </c>
      <c r="B449" s="231" t="s">
        <v>977</v>
      </c>
      <c r="C449" s="231" t="s">
        <v>464</v>
      </c>
      <c r="D449" s="249">
        <v>5</v>
      </c>
      <c r="E449" s="249">
        <v>2</v>
      </c>
      <c r="F449" s="250"/>
      <c r="G449" s="15">
        <f>(VLOOKUP(G$4,'Tüpoloogia tabel'!$C$1:$T$51,MATCH($A449,'Tüpoloogia tabel'!$C$1:$T$1,0),FALSE))*D449</f>
        <v>1075.625</v>
      </c>
      <c r="H449" s="15">
        <f>(VLOOKUP(H$4,'Tüpoloogia tabel'!$C$1:$T$51,MATCH($A449,'Tüpoloogia tabel'!$C$1:$T$1,0),FALSE))*D449*E449</f>
        <v>35</v>
      </c>
      <c r="I449" s="15">
        <f>(VLOOKUP(I$4,'Tüpoloogia tabel'!$C$1:$T$51,MATCH($A449,'Tüpoloogia tabel'!$C$1:$T$1,0),FALSE))*D449*E449</f>
        <v>102.5</v>
      </c>
      <c r="J449" s="15">
        <f>(VLOOKUP(J$4,'Tüpoloogia tabel'!$C$1:$T$51,MATCH($A449,'Tüpoloogia tabel'!$C$1:$T$1,0),FALSE))*D449*E449</f>
        <v>1784.6249999999998</v>
      </c>
      <c r="K449" s="15">
        <f>(VLOOKUP(K$4,'Tüpoloogia tabel'!$C$1:$T$51,MATCH($A449,'Tüpoloogia tabel'!$C$1:$T$1,0),FALSE))*D449*E449</f>
        <v>1607.8750000000002</v>
      </c>
      <c r="L449" s="244">
        <f>VLOOKUP(L$4,'Tüpoloogia tabel'!$C$1:$T$51,MATCH($A449,'Tüpoloogia tabel'!$C$1:$T$1,0),FALSE)</f>
        <v>100</v>
      </c>
      <c r="M449" s="228">
        <f>VLOOKUP(M$4,'Tüpoloogia tabel'!$C$1:$T$51,MATCH($A449,'Tüpoloogia tabel'!$C$1:$T$1,0),FALSE)</f>
        <v>0</v>
      </c>
      <c r="N449" s="228">
        <f>VLOOKUP(N$4,'Tüpoloogia tabel'!$C$1:$T$51,MATCH($A449,'Tüpoloogia tabel'!$C$1:$T$1,0),FALSE)</f>
        <v>100</v>
      </c>
      <c r="O449" s="245">
        <f>VLOOKUP(O$4,'Tüpoloogia tabel'!$C$1:$T$51,MATCH($A449,'Tüpoloogia tabel'!$C$1:$T$1,0),FALSE)</f>
        <v>0.21164048646080963</v>
      </c>
      <c r="P449" s="228">
        <f>VLOOKUP(P$4,'Tüpoloogia tabel'!$C$1:$T$51,MATCH($A449,'Tüpoloogia tabel'!$C$1:$T$1,0),FALSE)</f>
        <v>100</v>
      </c>
      <c r="Q449" s="335">
        <f t="shared" si="549"/>
        <v>1838.9999999999998</v>
      </c>
      <c r="R449" s="336">
        <f t="shared" si="567"/>
        <v>1429.993145398571</v>
      </c>
      <c r="S449" s="14">
        <f t="shared" si="550"/>
        <v>1075.625</v>
      </c>
      <c r="T449" s="336">
        <f t="shared" si="551"/>
        <v>1075.625</v>
      </c>
      <c r="U449" s="4">
        <f t="shared" si="552"/>
        <v>19.799999999999994</v>
      </c>
      <c r="V449" s="337">
        <f t="shared" si="553"/>
        <v>389.20685460142886</v>
      </c>
      <c r="W449" s="338">
        <f t="shared" si="535"/>
        <v>3.3493338808747795</v>
      </c>
      <c r="X449" s="228">
        <f>VLOOKUP(X$4,'Tüpoloogia tabel'!$C$1:$T$51,MATCH($A449,'Tüpoloogia tabel'!$C$1:$T$1,0),FALSE)</f>
        <v>271.5</v>
      </c>
      <c r="Y449" s="228">
        <f>VLOOKUP(Y$4,'Tüpoloogia tabel'!$C$1:$T$51,MATCH($A449,'Tüpoloogia tabel'!$C$1:$T$1,0),FALSE)</f>
        <v>199.5</v>
      </c>
      <c r="Z449" s="229">
        <f>VLOOKUP(Z$4,'Tüpoloogia tabel'!$C$1:$T$51,MATCH($A449,'Tüpoloogia tabel'!$C$1:$T$1,0),FALSE)</f>
        <v>41</v>
      </c>
      <c r="AA449" s="235"/>
      <c r="AB449" s="235"/>
      <c r="AC449" s="15">
        <f>VLOOKUP(AC$4,'Tüpoloogia tabel'!$C$1:$T$51,MATCH($A449,'Tüpoloogia tabel'!$C$1:$T$1,0),FALSE)</f>
        <v>4.6500000000000004</v>
      </c>
      <c r="AD449" s="15">
        <f>VLOOKUP(AD$4,'Tüpoloogia tabel'!$C$1:$T$51,MATCH($A449,'Tüpoloogia tabel'!$C$1:$T$1,0),FALSE)</f>
        <v>3.2</v>
      </c>
      <c r="AE449" s="15">
        <f>VLOOKUP(AE$4,'Tüpoloogia tabel'!$C$1:$T$51,MATCH($A449,'Tüpoloogia tabel'!$C$1:$T$1,0),FALSE)</f>
        <v>2.2999999999999998</v>
      </c>
      <c r="AF449" s="15">
        <f>VLOOKUP(AF$4,'Tüpoloogia tabel'!$C$1:$T$51,MATCH($A449,'Tüpoloogia tabel'!$C$1:$T$1,0),FALSE)</f>
        <v>14.25</v>
      </c>
      <c r="AG449" s="15">
        <f>VLOOKUP(AG$4,'Tüpoloogia tabel'!$C$1:$T$51,MATCH($A449,'Tüpoloogia tabel'!$C$1:$T$1,0),FALSE)</f>
        <v>16.875</v>
      </c>
      <c r="AH449" s="15">
        <f>(VLOOKUP(AH$4,'Tüpoloogia tabel'!$C$1:$T$51,MATCH($A449,'Tüpoloogia tabel'!$C$1:$T$1,0),FALSE))*E449</f>
        <v>5.2799999999999994</v>
      </c>
      <c r="AI449" s="15">
        <f>(VLOOKUP(AI$4,'Tüpoloogia tabel'!$C$1:$T$51,MATCH($A449,'Tüpoloogia tabel'!$C$1:$T$1,0),FALSE))*D449*E449</f>
        <v>6673.4811067602568</v>
      </c>
      <c r="AJ449" s="15">
        <f t="shared" si="554"/>
        <v>197.25</v>
      </c>
      <c r="AK449" s="15">
        <f>VLOOKUP(AK$4,'Tüpoloogia tabel'!$C$1:$T$51,MATCH($A449,'Tüpoloogia tabel'!$C$1:$T$1,0),FALSE)</f>
        <v>1.49</v>
      </c>
      <c r="AL449" s="15">
        <f>VLOOKUP(AL$4,'Tüpoloogia tabel'!$C$1:$T$51,MATCH($A449,'Tüpoloogia tabel'!$C$1:$T$1,0),FALSE)</f>
        <v>1.1000000000000001</v>
      </c>
      <c r="AM449" s="15">
        <f>VLOOKUP(AM$4,'Tüpoloogia tabel'!$C$1:$T$51,MATCH($A449,'Tüpoloogia tabel'!$C$1:$T$1,0),FALSE)</f>
        <v>0.7</v>
      </c>
      <c r="AN449" s="15">
        <f>VLOOKUP(AN$4,'Tüpoloogia tabel'!$C$1:$T$51,MATCH($A449,'Tüpoloogia tabel'!$C$1:$T$1,0),FALSE)</f>
        <v>0.7</v>
      </c>
      <c r="AO449" s="15">
        <f>VLOOKUP(AO$4,'Tüpoloogia tabel'!$C$1:$T$51,MATCH($A449,'Tüpoloogia tabel'!$C$1:$T$1,0),FALSE)</f>
        <v>2.06</v>
      </c>
      <c r="AP449" s="15">
        <f>VLOOKUP(AP$4,'Tüpoloogia tabel'!$C$1:$T$51,MATCH($A449,'Tüpoloogia tabel'!$C$1:$T$1,0),FALSE)</f>
        <v>2</v>
      </c>
      <c r="AQ449" s="15">
        <f>VLOOKUP(AQ$4,'Tüpoloogia tabel'!$C$1:$T$51,MATCH($A449,'Tüpoloogia tabel'!$C$1:$T$1,0),FALSE)</f>
        <v>2.9</v>
      </c>
      <c r="AR449" s="232">
        <f>VLOOKUP(AR$4,'Tüpoloogia tabel'!$C$1:$T$51,MATCH($A444,'Tüpoloogia tabel'!$C$1:$T$1,0),FALSE)</f>
        <v>0.26</v>
      </c>
      <c r="AS449" s="16">
        <f>VLOOKUP(AS$4,'Tüpoloogia tabel'!$C$1:$T$51,MATCH($A449,'Tüpoloogia tabel'!$C$1:$T$1,0),FALSE)</f>
        <v>0.49000000000000005</v>
      </c>
      <c r="AT449" s="16">
        <f>VLOOKUP(AT$4,'Tüpoloogia tabel'!$C$1:$T$51,MATCH($A449,'Tüpoloogia tabel'!$C$1:$T$1,0),FALSE)</f>
        <v>0.40500000000000008</v>
      </c>
      <c r="AU449" s="16">
        <f>VLOOKUP(AU$4,'Tüpoloogia tabel'!$C$1:$T$51,MATCH($A449,'Tüpoloogia tabel'!$C$1:$T$1,0),FALSE)</f>
        <v>0.15</v>
      </c>
      <c r="AV449" s="273">
        <f>VLOOKUP(AV$4,'Tüpoloogia tabel'!$C$1:$T$51,MATCH($A449,'Tüpoloogia tabel'!$C$1:$T$1,0),FALSE)</f>
        <v>0.02</v>
      </c>
      <c r="AW449" s="16">
        <f>VLOOKUP(AW$4,'Tüpoloogia tabel'!$C$1:$T$51,MATCH($A449,'Tüpoloogia tabel'!$C$1:$T$1,0),FALSE)</f>
        <v>0.01</v>
      </c>
      <c r="AX449" s="16">
        <f>VLOOKUP(AX$4,'Tüpoloogia tabel'!$C$1:$T$51,MATCH($A449,'Tüpoloogia tabel'!$C$1:$T$1,0),FALSE)</f>
        <v>0</v>
      </c>
      <c r="AY449" s="16">
        <f>VLOOKUP(AY$4,'Tüpoloogia tabel'!$C$1:$T$51,MATCH($A449,'Tüpoloogia tabel'!$C$1:$T$1,0),FALSE)</f>
        <v>0.42</v>
      </c>
      <c r="AZ449" s="16">
        <f>VLOOKUP(AZ$4,'Tüpoloogia tabel'!$C$1:$T$51,MATCH($A449,'Tüpoloogia tabel'!$C$1:$T$1,0),FALSE)</f>
        <v>3.7</v>
      </c>
      <c r="BA449" s="232">
        <f>VLOOKUP(BA$4,'Tüpoloogia tabel'!$C$1:$T$51,MATCH($A449,'Tüpoloogia tabel'!$C$1:$T$1,0),FALSE)</f>
        <v>0.51</v>
      </c>
      <c r="BB449" s="232">
        <f>VLOOKUP(BB$4,'Tüpoloogia tabel'!$C$1:$T$51,MATCH($A449,'Tüpoloogia tabel'!$C$1:$T$1,0),FALSE)</f>
        <v>0.2</v>
      </c>
      <c r="BC449" s="232">
        <f>VLOOKUP(BC$4,'Tüpoloogia tabel'!$C$1:$T$51,MATCH($A449,'Tüpoloogia tabel'!$C$1:$T$1,0),FALSE)</f>
        <v>0.35</v>
      </c>
      <c r="BD449" s="232">
        <f>VLOOKUP(BD$4,'Tüpoloogia tabel'!$C$1:$T$51,MATCH($A449,'Tüpoloogia tabel'!$C$1:$T$1,0),FALSE)</f>
        <v>0.7</v>
      </c>
      <c r="BE449" s="232">
        <f>VLOOKUP(BE$4,'Tüpoloogia tabel'!$C$1:$T$51,MATCH($A449,'Tüpoloogia tabel'!$C$1:$T$1,0),FALSE)</f>
        <v>0.2</v>
      </c>
      <c r="BF449" s="16">
        <f>VLOOKUP(BF$4,'Tüpoloogia tabel'!$C$1:$T$51,MATCH($A449,'Tüpoloogia tabel'!$C$1:$T$1,0),FALSE)</f>
        <v>1.8000000000000007</v>
      </c>
      <c r="BG449" s="16">
        <f>VLOOKUP(BG$4,'Tüpoloogia tabel'!$C$1:$T$51,MATCH($A449,'Tüpoloogia tabel'!$C$1:$T$1,0),FALSE)</f>
        <v>2.1999999999999984</v>
      </c>
      <c r="BH449" s="16">
        <f>VLOOKUP(BH$4,'Tüpoloogia tabel'!$C$1:$T$51,MATCH($A449,'Tüpoloogia tabel'!$C$1:$T$1,0),FALSE)</f>
        <v>1.4599999999999995</v>
      </c>
      <c r="BI449" s="16">
        <f>VLOOKUP(BI$4,'Tüpoloogia tabel'!$C$1:$T$51,MATCH($A449,'Tüpoloogia tabel'!$C$1:$T$1,0),FALSE)</f>
        <v>1.5793333333333335</v>
      </c>
      <c r="BJ449" s="16">
        <f>VLOOKUP(BJ$4,'Tüpoloogia tabel'!$C$1:$T$51,MATCH($A449,'Tüpoloogia tabel'!$C$1:$T$1,0),FALSE)</f>
        <v>0.8</v>
      </c>
      <c r="BK449" s="16">
        <f>VLOOKUP(BK$4,'Tüpoloogia tabel'!$C$1:$T$51,MATCH($A449,'Tüpoloogia tabel'!$C$1:$T$1,0),FALSE)</f>
        <v>2.0649999999999999</v>
      </c>
      <c r="BL449" s="216">
        <f t="shared" si="536"/>
        <v>4655.1964516318858</v>
      </c>
      <c r="BM449" s="1">
        <v>4</v>
      </c>
      <c r="BN449" s="1">
        <v>0</v>
      </c>
      <c r="BO449" s="1">
        <f t="shared" si="555"/>
        <v>21.119999999999997</v>
      </c>
      <c r="BP449" s="217">
        <f t="shared" si="556"/>
        <v>197.25</v>
      </c>
      <c r="BQ449" s="217">
        <f t="shared" ref="BQ449:BS449" si="615">BP449</f>
        <v>197.25</v>
      </c>
      <c r="BR449" s="217">
        <f t="shared" si="615"/>
        <v>197.25</v>
      </c>
      <c r="BS449" s="217">
        <f t="shared" si="615"/>
        <v>197.25</v>
      </c>
      <c r="BT449" s="217">
        <f t="shared" si="558"/>
        <v>197.25</v>
      </c>
      <c r="BU449" s="217">
        <f t="shared" si="559"/>
        <v>688</v>
      </c>
      <c r="BV449" s="217">
        <f t="shared" si="560"/>
        <v>513.01747171742147</v>
      </c>
      <c r="BW449" s="217">
        <f t="shared" si="538"/>
        <v>429.05728812131701</v>
      </c>
      <c r="BX449" s="216">
        <f t="shared" si="561"/>
        <v>0.24963223379629632</v>
      </c>
      <c r="BY449" s="216">
        <f t="shared" si="585"/>
        <v>301.05647395833336</v>
      </c>
      <c r="BZ449" s="216">
        <f t="shared" si="569"/>
        <v>5385.3102137115366</v>
      </c>
      <c r="CA449" s="216">
        <f t="shared" si="570"/>
        <v>4956.2529255902191</v>
      </c>
      <c r="CB449" s="218">
        <f t="shared" si="562"/>
        <v>3.082486465421888</v>
      </c>
    </row>
    <row r="450" spans="1:80" x14ac:dyDescent="0.25">
      <c r="A450" s="248" t="s">
        <v>485</v>
      </c>
      <c r="B450" s="231" t="s">
        <v>978</v>
      </c>
      <c r="C450" s="231" t="s">
        <v>464</v>
      </c>
      <c r="D450" s="249">
        <v>5</v>
      </c>
      <c r="E450" s="249">
        <v>3</v>
      </c>
      <c r="F450" s="250"/>
      <c r="G450" s="15">
        <f>(VLOOKUP(G$4,'Tüpoloogia tabel'!$C$1:$T$51,MATCH($A450,'Tüpoloogia tabel'!$C$1:$T$1,0),FALSE))*D450</f>
        <v>1075.625</v>
      </c>
      <c r="H450" s="15">
        <f>(VLOOKUP(H$4,'Tüpoloogia tabel'!$C$1:$T$51,MATCH($A450,'Tüpoloogia tabel'!$C$1:$T$1,0),FALSE))*D450*E450</f>
        <v>52.5</v>
      </c>
      <c r="I450" s="15">
        <f>(VLOOKUP(I$4,'Tüpoloogia tabel'!$C$1:$T$51,MATCH($A450,'Tüpoloogia tabel'!$C$1:$T$1,0),FALSE))*D450*E450</f>
        <v>153.75</v>
      </c>
      <c r="J450" s="15">
        <f>(VLOOKUP(J$4,'Tüpoloogia tabel'!$C$1:$T$51,MATCH($A450,'Tüpoloogia tabel'!$C$1:$T$1,0),FALSE))*D450*E450</f>
        <v>2676.9374999999995</v>
      </c>
      <c r="K450" s="15">
        <f>(VLOOKUP(K$4,'Tüpoloogia tabel'!$C$1:$T$51,MATCH($A450,'Tüpoloogia tabel'!$C$1:$T$1,0),FALSE))*D450*E450</f>
        <v>2411.8125000000005</v>
      </c>
      <c r="L450" s="244">
        <f>VLOOKUP(L$4,'Tüpoloogia tabel'!$C$1:$T$51,MATCH($A450,'Tüpoloogia tabel'!$C$1:$T$1,0),FALSE)</f>
        <v>100</v>
      </c>
      <c r="M450" s="228">
        <f>VLOOKUP(M$4,'Tüpoloogia tabel'!$C$1:$T$51,MATCH($A450,'Tüpoloogia tabel'!$C$1:$T$1,0),FALSE)</f>
        <v>0</v>
      </c>
      <c r="N450" s="228">
        <f>VLOOKUP(N$4,'Tüpoloogia tabel'!$C$1:$T$51,MATCH($A450,'Tüpoloogia tabel'!$C$1:$T$1,0),FALSE)</f>
        <v>100</v>
      </c>
      <c r="O450" s="245">
        <f>VLOOKUP(O$4,'Tüpoloogia tabel'!$C$1:$T$51,MATCH($A450,'Tüpoloogia tabel'!$C$1:$T$1,0),FALSE)</f>
        <v>0.21164048646080963</v>
      </c>
      <c r="P450" s="228">
        <f>VLOOKUP(P$4,'Tüpoloogia tabel'!$C$1:$T$51,MATCH($A450,'Tüpoloogia tabel'!$C$1:$T$1,0),FALSE)</f>
        <v>100</v>
      </c>
      <c r="Q450" s="335">
        <f t="shared" si="549"/>
        <v>4094.9999999999991</v>
      </c>
      <c r="R450" s="336">
        <f t="shared" si="567"/>
        <v>3208.5322079429834</v>
      </c>
      <c r="S450" s="14">
        <f t="shared" si="550"/>
        <v>1075.625</v>
      </c>
      <c r="T450" s="336">
        <f t="shared" si="551"/>
        <v>1075.625</v>
      </c>
      <c r="U450" s="4">
        <f t="shared" si="552"/>
        <v>19.799999999999994</v>
      </c>
      <c r="V450" s="337">
        <f t="shared" si="553"/>
        <v>866.66779205701528</v>
      </c>
      <c r="W450" s="338">
        <f t="shared" si="535"/>
        <v>3.8632519241915126</v>
      </c>
      <c r="X450" s="228">
        <f>VLOOKUP(X$4,'Tüpoloogia tabel'!$C$1:$T$51,MATCH($A450,'Tüpoloogia tabel'!$C$1:$T$1,0),FALSE)</f>
        <v>271.5</v>
      </c>
      <c r="Y450" s="228">
        <f>VLOOKUP(Y$4,'Tüpoloogia tabel'!$C$1:$T$51,MATCH($A450,'Tüpoloogia tabel'!$C$1:$T$1,0),FALSE)</f>
        <v>199.5</v>
      </c>
      <c r="Z450" s="229">
        <f>VLOOKUP(Z$4,'Tüpoloogia tabel'!$C$1:$T$51,MATCH($A450,'Tüpoloogia tabel'!$C$1:$T$1,0),FALSE)</f>
        <v>41</v>
      </c>
      <c r="AA450" s="235"/>
      <c r="AB450" s="235"/>
      <c r="AC450" s="15">
        <f>VLOOKUP(AC$4,'Tüpoloogia tabel'!$C$1:$T$51,MATCH($A450,'Tüpoloogia tabel'!$C$1:$T$1,0),FALSE)</f>
        <v>4.6500000000000004</v>
      </c>
      <c r="AD450" s="15">
        <f>VLOOKUP(AD$4,'Tüpoloogia tabel'!$C$1:$T$51,MATCH($A450,'Tüpoloogia tabel'!$C$1:$T$1,0),FALSE)</f>
        <v>3.2</v>
      </c>
      <c r="AE450" s="15">
        <f>VLOOKUP(AE$4,'Tüpoloogia tabel'!$C$1:$T$51,MATCH($A450,'Tüpoloogia tabel'!$C$1:$T$1,0),FALSE)</f>
        <v>2.2999999999999998</v>
      </c>
      <c r="AF450" s="15">
        <f>VLOOKUP(AF$4,'Tüpoloogia tabel'!$C$1:$T$51,MATCH($A450,'Tüpoloogia tabel'!$C$1:$T$1,0),FALSE)</f>
        <v>14.25</v>
      </c>
      <c r="AG450" s="15">
        <f>VLOOKUP(AG$4,'Tüpoloogia tabel'!$C$1:$T$51,MATCH($A450,'Tüpoloogia tabel'!$C$1:$T$1,0),FALSE)</f>
        <v>16.875</v>
      </c>
      <c r="AH450" s="15">
        <f>(VLOOKUP(AH$4,'Tüpoloogia tabel'!$C$1:$T$51,MATCH($A450,'Tüpoloogia tabel'!$C$1:$T$1,0),FALSE))*E450</f>
        <v>7.919999999999999</v>
      </c>
      <c r="AI450" s="15">
        <f>(VLOOKUP(AI$4,'Tüpoloogia tabel'!$C$1:$T$51,MATCH($A450,'Tüpoloogia tabel'!$C$1:$T$1,0),FALSE))*D450*E450</f>
        <v>10010.221660140385</v>
      </c>
      <c r="AJ450" s="15">
        <f t="shared" si="554"/>
        <v>197.25</v>
      </c>
      <c r="AK450" s="15">
        <f>VLOOKUP(AK$4,'Tüpoloogia tabel'!$C$1:$T$51,MATCH($A450,'Tüpoloogia tabel'!$C$1:$T$1,0),FALSE)</f>
        <v>1.49</v>
      </c>
      <c r="AL450" s="15">
        <f>VLOOKUP(AL$4,'Tüpoloogia tabel'!$C$1:$T$51,MATCH($A450,'Tüpoloogia tabel'!$C$1:$T$1,0),FALSE)</f>
        <v>1.1000000000000001</v>
      </c>
      <c r="AM450" s="15">
        <f>VLOOKUP(AM$4,'Tüpoloogia tabel'!$C$1:$T$51,MATCH($A450,'Tüpoloogia tabel'!$C$1:$T$1,0),FALSE)</f>
        <v>0.7</v>
      </c>
      <c r="AN450" s="15">
        <f>VLOOKUP(AN$4,'Tüpoloogia tabel'!$C$1:$T$51,MATCH($A450,'Tüpoloogia tabel'!$C$1:$T$1,0),FALSE)</f>
        <v>0.7</v>
      </c>
      <c r="AO450" s="15">
        <f>VLOOKUP(AO$4,'Tüpoloogia tabel'!$C$1:$T$51,MATCH($A450,'Tüpoloogia tabel'!$C$1:$T$1,0),FALSE)</f>
        <v>2.06</v>
      </c>
      <c r="AP450" s="15">
        <f>VLOOKUP(AP$4,'Tüpoloogia tabel'!$C$1:$T$51,MATCH($A450,'Tüpoloogia tabel'!$C$1:$T$1,0),FALSE)</f>
        <v>2</v>
      </c>
      <c r="AQ450" s="15">
        <f>VLOOKUP(AQ$4,'Tüpoloogia tabel'!$C$1:$T$51,MATCH($A450,'Tüpoloogia tabel'!$C$1:$T$1,0),FALSE)</f>
        <v>2.9</v>
      </c>
      <c r="AR450" s="232">
        <f>VLOOKUP(AR$4,'Tüpoloogia tabel'!$C$1:$T$51,MATCH($A445,'Tüpoloogia tabel'!$C$1:$T$1,0),FALSE)</f>
        <v>0.26</v>
      </c>
      <c r="AS450" s="16">
        <f>VLOOKUP(AS$4,'Tüpoloogia tabel'!$C$1:$T$51,MATCH($A450,'Tüpoloogia tabel'!$C$1:$T$1,0),FALSE)</f>
        <v>0.49000000000000005</v>
      </c>
      <c r="AT450" s="16">
        <f>VLOOKUP(AT$4,'Tüpoloogia tabel'!$C$1:$T$51,MATCH($A450,'Tüpoloogia tabel'!$C$1:$T$1,0),FALSE)</f>
        <v>0.40500000000000008</v>
      </c>
      <c r="AU450" s="16">
        <f>VLOOKUP(AU$4,'Tüpoloogia tabel'!$C$1:$T$51,MATCH($A450,'Tüpoloogia tabel'!$C$1:$T$1,0),FALSE)</f>
        <v>0.15</v>
      </c>
      <c r="AV450" s="273">
        <f>VLOOKUP(AV$4,'Tüpoloogia tabel'!$C$1:$T$51,MATCH($A450,'Tüpoloogia tabel'!$C$1:$T$1,0),FALSE)</f>
        <v>0.02</v>
      </c>
      <c r="AW450" s="16">
        <f>VLOOKUP(AW$4,'Tüpoloogia tabel'!$C$1:$T$51,MATCH($A450,'Tüpoloogia tabel'!$C$1:$T$1,0),FALSE)</f>
        <v>0.01</v>
      </c>
      <c r="AX450" s="16">
        <f>VLOOKUP(AX$4,'Tüpoloogia tabel'!$C$1:$T$51,MATCH($A450,'Tüpoloogia tabel'!$C$1:$T$1,0),FALSE)</f>
        <v>0</v>
      </c>
      <c r="AY450" s="16">
        <f>VLOOKUP(AY$4,'Tüpoloogia tabel'!$C$1:$T$51,MATCH($A450,'Tüpoloogia tabel'!$C$1:$T$1,0),FALSE)</f>
        <v>0.42</v>
      </c>
      <c r="AZ450" s="16">
        <f>VLOOKUP(AZ$4,'Tüpoloogia tabel'!$C$1:$T$51,MATCH($A450,'Tüpoloogia tabel'!$C$1:$T$1,0),FALSE)</f>
        <v>3.7</v>
      </c>
      <c r="BA450" s="232">
        <f>VLOOKUP(BA$4,'Tüpoloogia tabel'!$C$1:$T$51,MATCH($A450,'Tüpoloogia tabel'!$C$1:$T$1,0),FALSE)</f>
        <v>0.51</v>
      </c>
      <c r="BB450" s="232">
        <f>VLOOKUP(BB$4,'Tüpoloogia tabel'!$C$1:$T$51,MATCH($A450,'Tüpoloogia tabel'!$C$1:$T$1,0),FALSE)</f>
        <v>0.2</v>
      </c>
      <c r="BC450" s="232">
        <f>VLOOKUP(BC$4,'Tüpoloogia tabel'!$C$1:$T$51,MATCH($A450,'Tüpoloogia tabel'!$C$1:$T$1,0),FALSE)</f>
        <v>0.35</v>
      </c>
      <c r="BD450" s="232">
        <f>VLOOKUP(BD$4,'Tüpoloogia tabel'!$C$1:$T$51,MATCH($A450,'Tüpoloogia tabel'!$C$1:$T$1,0),FALSE)</f>
        <v>0.7</v>
      </c>
      <c r="BE450" s="232">
        <f>VLOOKUP(BE$4,'Tüpoloogia tabel'!$C$1:$T$51,MATCH($A450,'Tüpoloogia tabel'!$C$1:$T$1,0),FALSE)</f>
        <v>0.2</v>
      </c>
      <c r="BF450" s="16">
        <f>VLOOKUP(BF$4,'Tüpoloogia tabel'!$C$1:$T$51,MATCH($A450,'Tüpoloogia tabel'!$C$1:$T$1,0),FALSE)</f>
        <v>1.8000000000000007</v>
      </c>
      <c r="BG450" s="16">
        <f>VLOOKUP(BG$4,'Tüpoloogia tabel'!$C$1:$T$51,MATCH($A450,'Tüpoloogia tabel'!$C$1:$T$1,0),FALSE)</f>
        <v>2.1999999999999984</v>
      </c>
      <c r="BH450" s="16">
        <f>VLOOKUP(BH$4,'Tüpoloogia tabel'!$C$1:$T$51,MATCH($A450,'Tüpoloogia tabel'!$C$1:$T$1,0),FALSE)</f>
        <v>1.4599999999999995</v>
      </c>
      <c r="BI450" s="16">
        <f>VLOOKUP(BI$4,'Tüpoloogia tabel'!$C$1:$T$51,MATCH($A450,'Tüpoloogia tabel'!$C$1:$T$1,0),FALSE)</f>
        <v>1.5793333333333335</v>
      </c>
      <c r="BJ450" s="16">
        <f>VLOOKUP(BJ$4,'Tüpoloogia tabel'!$C$1:$T$51,MATCH($A450,'Tüpoloogia tabel'!$C$1:$T$1,0),FALSE)</f>
        <v>0.8</v>
      </c>
      <c r="BK450" s="16">
        <f>VLOOKUP(BK$4,'Tüpoloogia tabel'!$C$1:$T$51,MATCH($A450,'Tüpoloogia tabel'!$C$1:$T$1,0),FALSE)</f>
        <v>2.0649999999999999</v>
      </c>
      <c r="BL450" s="216">
        <f t="shared" si="536"/>
        <v>7978.4395766354373</v>
      </c>
      <c r="BM450" s="1">
        <v>4</v>
      </c>
      <c r="BN450" s="1">
        <v>0</v>
      </c>
      <c r="BO450" s="1">
        <f t="shared" si="555"/>
        <v>31.679999999999996</v>
      </c>
      <c r="BP450" s="217">
        <f t="shared" si="556"/>
        <v>197.25</v>
      </c>
      <c r="BQ450" s="217">
        <f t="shared" ref="BQ450:BS450" si="616">BP450</f>
        <v>197.25</v>
      </c>
      <c r="BR450" s="217">
        <f t="shared" si="616"/>
        <v>197.25</v>
      </c>
      <c r="BS450" s="217">
        <f t="shared" si="616"/>
        <v>197.25</v>
      </c>
      <c r="BT450" s="217">
        <f t="shared" si="558"/>
        <v>394.5</v>
      </c>
      <c r="BU450" s="217">
        <f t="shared" si="559"/>
        <v>1524</v>
      </c>
      <c r="BV450" s="217">
        <f t="shared" si="560"/>
        <v>1142.3635381635893</v>
      </c>
      <c r="BW450" s="217">
        <f t="shared" si="538"/>
        <v>698.1007360287075</v>
      </c>
      <c r="BX450" s="216">
        <f t="shared" si="561"/>
        <v>0.53142534722222201</v>
      </c>
      <c r="BY450" s="216">
        <f t="shared" si="585"/>
        <v>640.89896874999977</v>
      </c>
      <c r="BZ450" s="216">
        <f t="shared" si="569"/>
        <v>9317.4392814141447</v>
      </c>
      <c r="CA450" s="216">
        <f t="shared" si="570"/>
        <v>8619.3385453854371</v>
      </c>
      <c r="CB450" s="218">
        <f t="shared" si="562"/>
        <v>3.5738012575129434</v>
      </c>
    </row>
    <row r="451" spans="1:80" x14ac:dyDescent="0.25">
      <c r="A451" s="248" t="s">
        <v>485</v>
      </c>
      <c r="B451" s="231" t="s">
        <v>979</v>
      </c>
      <c r="C451" s="231" t="s">
        <v>464</v>
      </c>
      <c r="D451" s="249">
        <v>5</v>
      </c>
      <c r="E451" s="249">
        <v>4</v>
      </c>
      <c r="F451" s="250"/>
      <c r="G451" s="15">
        <f>(VLOOKUP(G$4,'Tüpoloogia tabel'!$C$1:$T$51,MATCH($A451,'Tüpoloogia tabel'!$C$1:$T$1,0),FALSE))*D451</f>
        <v>1075.625</v>
      </c>
      <c r="H451" s="15">
        <f>(VLOOKUP(H$4,'Tüpoloogia tabel'!$C$1:$T$51,MATCH($A451,'Tüpoloogia tabel'!$C$1:$T$1,0),FALSE))*D451*E451</f>
        <v>70</v>
      </c>
      <c r="I451" s="15">
        <f>(VLOOKUP(I$4,'Tüpoloogia tabel'!$C$1:$T$51,MATCH($A451,'Tüpoloogia tabel'!$C$1:$T$1,0),FALSE))*D451*E451</f>
        <v>205</v>
      </c>
      <c r="J451" s="15">
        <f>(VLOOKUP(J$4,'Tüpoloogia tabel'!$C$1:$T$51,MATCH($A451,'Tüpoloogia tabel'!$C$1:$T$1,0),FALSE))*D451*E451</f>
        <v>3569.2499999999995</v>
      </c>
      <c r="K451" s="15">
        <f>(VLOOKUP(K$4,'Tüpoloogia tabel'!$C$1:$T$51,MATCH($A451,'Tüpoloogia tabel'!$C$1:$T$1,0),FALSE))*D451*E451</f>
        <v>3215.7500000000005</v>
      </c>
      <c r="L451" s="244">
        <f>VLOOKUP(L$4,'Tüpoloogia tabel'!$C$1:$T$51,MATCH($A451,'Tüpoloogia tabel'!$C$1:$T$1,0),FALSE)</f>
        <v>100</v>
      </c>
      <c r="M451" s="228">
        <f>VLOOKUP(M$4,'Tüpoloogia tabel'!$C$1:$T$51,MATCH($A451,'Tüpoloogia tabel'!$C$1:$T$1,0),FALSE)</f>
        <v>0</v>
      </c>
      <c r="N451" s="228">
        <f>VLOOKUP(N$4,'Tüpoloogia tabel'!$C$1:$T$51,MATCH($A451,'Tüpoloogia tabel'!$C$1:$T$1,0),FALSE)</f>
        <v>100</v>
      </c>
      <c r="O451" s="245">
        <f>VLOOKUP(O$4,'Tüpoloogia tabel'!$C$1:$T$51,MATCH($A451,'Tüpoloogia tabel'!$C$1:$T$1,0),FALSE)</f>
        <v>0.21164048646080963</v>
      </c>
      <c r="P451" s="228">
        <f>VLOOKUP(P$4,'Tüpoloogia tabel'!$C$1:$T$51,MATCH($A451,'Tüpoloogia tabel'!$C$1:$T$1,0),FALSE)</f>
        <v>100</v>
      </c>
      <c r="Q451" s="335">
        <f t="shared" si="549"/>
        <v>7241.9999999999991</v>
      </c>
      <c r="R451" s="336">
        <f t="shared" si="567"/>
        <v>5689.4995970508153</v>
      </c>
      <c r="S451" s="14">
        <f t="shared" si="550"/>
        <v>1075.625</v>
      </c>
      <c r="T451" s="336">
        <f t="shared" si="551"/>
        <v>1075.625</v>
      </c>
      <c r="U451" s="4">
        <f t="shared" si="552"/>
        <v>19.799999999999994</v>
      </c>
      <c r="V451" s="337">
        <f t="shared" si="553"/>
        <v>1532.7004029491832</v>
      </c>
      <c r="W451" s="338">
        <f t="shared" si="535"/>
        <v>4.5764425788741807</v>
      </c>
      <c r="X451" s="228">
        <f>VLOOKUP(X$4,'Tüpoloogia tabel'!$C$1:$T$51,MATCH($A451,'Tüpoloogia tabel'!$C$1:$T$1,0),FALSE)</f>
        <v>271.5</v>
      </c>
      <c r="Y451" s="228">
        <f>VLOOKUP(Y$4,'Tüpoloogia tabel'!$C$1:$T$51,MATCH($A451,'Tüpoloogia tabel'!$C$1:$T$1,0),FALSE)</f>
        <v>199.5</v>
      </c>
      <c r="Z451" s="229">
        <f>VLOOKUP(Z$4,'Tüpoloogia tabel'!$C$1:$T$51,MATCH($A451,'Tüpoloogia tabel'!$C$1:$T$1,0),FALSE)</f>
        <v>41</v>
      </c>
      <c r="AA451" s="235"/>
      <c r="AB451" s="235"/>
      <c r="AC451" s="15">
        <f>VLOOKUP(AC$4,'Tüpoloogia tabel'!$C$1:$T$51,MATCH($A451,'Tüpoloogia tabel'!$C$1:$T$1,0),FALSE)</f>
        <v>4.6500000000000004</v>
      </c>
      <c r="AD451" s="15">
        <f>VLOOKUP(AD$4,'Tüpoloogia tabel'!$C$1:$T$51,MATCH($A451,'Tüpoloogia tabel'!$C$1:$T$1,0),FALSE)</f>
        <v>3.2</v>
      </c>
      <c r="AE451" s="15">
        <f>VLOOKUP(AE$4,'Tüpoloogia tabel'!$C$1:$T$51,MATCH($A451,'Tüpoloogia tabel'!$C$1:$T$1,0),FALSE)</f>
        <v>2.2999999999999998</v>
      </c>
      <c r="AF451" s="15">
        <f>VLOOKUP(AF$4,'Tüpoloogia tabel'!$C$1:$T$51,MATCH($A451,'Tüpoloogia tabel'!$C$1:$T$1,0),FALSE)</f>
        <v>14.25</v>
      </c>
      <c r="AG451" s="15">
        <f>VLOOKUP(AG$4,'Tüpoloogia tabel'!$C$1:$T$51,MATCH($A451,'Tüpoloogia tabel'!$C$1:$T$1,0),FALSE)</f>
        <v>16.875</v>
      </c>
      <c r="AH451" s="15">
        <f>(VLOOKUP(AH$4,'Tüpoloogia tabel'!$C$1:$T$51,MATCH($A451,'Tüpoloogia tabel'!$C$1:$T$1,0),FALSE))*E451</f>
        <v>10.559999999999999</v>
      </c>
      <c r="AI451" s="15">
        <f>(VLOOKUP(AI$4,'Tüpoloogia tabel'!$C$1:$T$51,MATCH($A451,'Tüpoloogia tabel'!$C$1:$T$1,0),FALSE))*D451*E451</f>
        <v>13346.962213520514</v>
      </c>
      <c r="AJ451" s="15">
        <f t="shared" si="554"/>
        <v>197.25</v>
      </c>
      <c r="AK451" s="15">
        <f>VLOOKUP(AK$4,'Tüpoloogia tabel'!$C$1:$T$51,MATCH($A451,'Tüpoloogia tabel'!$C$1:$T$1,0),FALSE)</f>
        <v>1.49</v>
      </c>
      <c r="AL451" s="15">
        <f>VLOOKUP(AL$4,'Tüpoloogia tabel'!$C$1:$T$51,MATCH($A451,'Tüpoloogia tabel'!$C$1:$T$1,0),FALSE)</f>
        <v>1.1000000000000001</v>
      </c>
      <c r="AM451" s="15">
        <f>VLOOKUP(AM$4,'Tüpoloogia tabel'!$C$1:$T$51,MATCH($A451,'Tüpoloogia tabel'!$C$1:$T$1,0),FALSE)</f>
        <v>0.7</v>
      </c>
      <c r="AN451" s="15">
        <f>VLOOKUP(AN$4,'Tüpoloogia tabel'!$C$1:$T$51,MATCH($A451,'Tüpoloogia tabel'!$C$1:$T$1,0),FALSE)</f>
        <v>0.7</v>
      </c>
      <c r="AO451" s="15">
        <f>VLOOKUP(AO$4,'Tüpoloogia tabel'!$C$1:$T$51,MATCH($A451,'Tüpoloogia tabel'!$C$1:$T$1,0),FALSE)</f>
        <v>2.06</v>
      </c>
      <c r="AP451" s="15">
        <f>VLOOKUP(AP$4,'Tüpoloogia tabel'!$C$1:$T$51,MATCH($A451,'Tüpoloogia tabel'!$C$1:$T$1,0),FALSE)</f>
        <v>2</v>
      </c>
      <c r="AQ451" s="15">
        <f>VLOOKUP(AQ$4,'Tüpoloogia tabel'!$C$1:$T$51,MATCH($A451,'Tüpoloogia tabel'!$C$1:$T$1,0),FALSE)</f>
        <v>2.9</v>
      </c>
      <c r="AR451" s="232">
        <f>VLOOKUP(AR$4,'Tüpoloogia tabel'!$C$1:$T$51,MATCH($A446,'Tüpoloogia tabel'!$C$1:$T$1,0),FALSE)</f>
        <v>0.26</v>
      </c>
      <c r="AS451" s="16">
        <f>VLOOKUP(AS$4,'Tüpoloogia tabel'!$C$1:$T$51,MATCH($A451,'Tüpoloogia tabel'!$C$1:$T$1,0),FALSE)</f>
        <v>0.49000000000000005</v>
      </c>
      <c r="AT451" s="16">
        <f>VLOOKUP(AT$4,'Tüpoloogia tabel'!$C$1:$T$51,MATCH($A451,'Tüpoloogia tabel'!$C$1:$T$1,0),FALSE)</f>
        <v>0.40500000000000008</v>
      </c>
      <c r="AU451" s="16">
        <f>VLOOKUP(AU$4,'Tüpoloogia tabel'!$C$1:$T$51,MATCH($A451,'Tüpoloogia tabel'!$C$1:$T$1,0),FALSE)</f>
        <v>0.15</v>
      </c>
      <c r="AV451" s="273">
        <f>VLOOKUP(AV$4,'Tüpoloogia tabel'!$C$1:$T$51,MATCH($A451,'Tüpoloogia tabel'!$C$1:$T$1,0),FALSE)</f>
        <v>0.02</v>
      </c>
      <c r="AW451" s="16">
        <f>VLOOKUP(AW$4,'Tüpoloogia tabel'!$C$1:$T$51,MATCH($A451,'Tüpoloogia tabel'!$C$1:$T$1,0),FALSE)</f>
        <v>0.01</v>
      </c>
      <c r="AX451" s="16">
        <f>VLOOKUP(AX$4,'Tüpoloogia tabel'!$C$1:$T$51,MATCH($A451,'Tüpoloogia tabel'!$C$1:$T$1,0),FALSE)</f>
        <v>0</v>
      </c>
      <c r="AY451" s="16">
        <f>VLOOKUP(AY$4,'Tüpoloogia tabel'!$C$1:$T$51,MATCH($A451,'Tüpoloogia tabel'!$C$1:$T$1,0),FALSE)</f>
        <v>0.42</v>
      </c>
      <c r="AZ451" s="16">
        <f>VLOOKUP(AZ$4,'Tüpoloogia tabel'!$C$1:$T$51,MATCH($A451,'Tüpoloogia tabel'!$C$1:$T$1,0),FALSE)</f>
        <v>3.7</v>
      </c>
      <c r="BA451" s="232">
        <f>VLOOKUP(BA$4,'Tüpoloogia tabel'!$C$1:$T$51,MATCH($A451,'Tüpoloogia tabel'!$C$1:$T$1,0),FALSE)</f>
        <v>0.51</v>
      </c>
      <c r="BB451" s="232">
        <f>VLOOKUP(BB$4,'Tüpoloogia tabel'!$C$1:$T$51,MATCH($A451,'Tüpoloogia tabel'!$C$1:$T$1,0),FALSE)</f>
        <v>0.2</v>
      </c>
      <c r="BC451" s="232">
        <f>VLOOKUP(BC$4,'Tüpoloogia tabel'!$C$1:$T$51,MATCH($A451,'Tüpoloogia tabel'!$C$1:$T$1,0),FALSE)</f>
        <v>0.35</v>
      </c>
      <c r="BD451" s="232">
        <f>VLOOKUP(BD$4,'Tüpoloogia tabel'!$C$1:$T$51,MATCH($A451,'Tüpoloogia tabel'!$C$1:$T$1,0),FALSE)</f>
        <v>0.7</v>
      </c>
      <c r="BE451" s="232">
        <f>VLOOKUP(BE$4,'Tüpoloogia tabel'!$C$1:$T$51,MATCH($A451,'Tüpoloogia tabel'!$C$1:$T$1,0),FALSE)</f>
        <v>0.2</v>
      </c>
      <c r="BF451" s="16">
        <f>VLOOKUP(BF$4,'Tüpoloogia tabel'!$C$1:$T$51,MATCH($A451,'Tüpoloogia tabel'!$C$1:$T$1,0),FALSE)</f>
        <v>1.8000000000000007</v>
      </c>
      <c r="BG451" s="16">
        <f>VLOOKUP(BG$4,'Tüpoloogia tabel'!$C$1:$T$51,MATCH($A451,'Tüpoloogia tabel'!$C$1:$T$1,0),FALSE)</f>
        <v>2.1999999999999984</v>
      </c>
      <c r="BH451" s="16">
        <f>VLOOKUP(BH$4,'Tüpoloogia tabel'!$C$1:$T$51,MATCH($A451,'Tüpoloogia tabel'!$C$1:$T$1,0),FALSE)</f>
        <v>1.4599999999999995</v>
      </c>
      <c r="BI451" s="16">
        <f>VLOOKUP(BI$4,'Tüpoloogia tabel'!$C$1:$T$51,MATCH($A451,'Tüpoloogia tabel'!$C$1:$T$1,0),FALSE)</f>
        <v>1.5793333333333335</v>
      </c>
      <c r="BJ451" s="16">
        <f>VLOOKUP(BJ$4,'Tüpoloogia tabel'!$C$1:$T$51,MATCH($A451,'Tüpoloogia tabel'!$C$1:$T$1,0),FALSE)</f>
        <v>0.8</v>
      </c>
      <c r="BK451" s="16">
        <f>VLOOKUP(BK$4,'Tüpoloogia tabel'!$C$1:$T$51,MATCH($A451,'Tüpoloogia tabel'!$C$1:$T$1,0),FALSE)</f>
        <v>2.0649999999999999</v>
      </c>
      <c r="BL451" s="216">
        <f t="shared" si="536"/>
        <v>12614.186967764063</v>
      </c>
      <c r="BM451" s="1">
        <v>4</v>
      </c>
      <c r="BN451" s="1">
        <v>0</v>
      </c>
      <c r="BO451" s="1">
        <f t="shared" si="555"/>
        <v>42.239999999999995</v>
      </c>
      <c r="BP451" s="217">
        <f t="shared" si="556"/>
        <v>197.25</v>
      </c>
      <c r="BQ451" s="217">
        <f t="shared" ref="BQ451:BS451" si="617">BP451</f>
        <v>197.25</v>
      </c>
      <c r="BR451" s="217">
        <f t="shared" si="617"/>
        <v>197.25</v>
      </c>
      <c r="BS451" s="217">
        <f t="shared" si="617"/>
        <v>197.25</v>
      </c>
      <c r="BT451" s="217">
        <f t="shared" si="558"/>
        <v>591.75</v>
      </c>
      <c r="BU451" s="217">
        <f t="shared" si="559"/>
        <v>2688</v>
      </c>
      <c r="BV451" s="217">
        <f t="shared" si="560"/>
        <v>2020.2678250013957</v>
      </c>
      <c r="BW451" s="217">
        <f t="shared" si="538"/>
        <v>1071.5386365005861</v>
      </c>
      <c r="BX451" s="216">
        <f t="shared" si="561"/>
        <v>0.85486701388888875</v>
      </c>
      <c r="BY451" s="216">
        <f t="shared" si="585"/>
        <v>1030.9696187499997</v>
      </c>
      <c r="BZ451" s="216">
        <f t="shared" si="569"/>
        <v>14716.695223014649</v>
      </c>
      <c r="CA451" s="216">
        <f t="shared" si="570"/>
        <v>13645.156586514062</v>
      </c>
      <c r="CB451" s="218">
        <f t="shared" si="562"/>
        <v>4.2432268013726375</v>
      </c>
    </row>
    <row r="452" spans="1:80" x14ac:dyDescent="0.25">
      <c r="A452" s="248" t="s">
        <v>485</v>
      </c>
      <c r="B452" s="231" t="s">
        <v>980</v>
      </c>
      <c r="C452" s="231" t="s">
        <v>464</v>
      </c>
      <c r="D452" s="249">
        <v>5</v>
      </c>
      <c r="E452" s="249">
        <v>5</v>
      </c>
      <c r="F452" s="250"/>
      <c r="G452" s="15">
        <f>(VLOOKUP(G$4,'Tüpoloogia tabel'!$C$1:$T$51,MATCH($A452,'Tüpoloogia tabel'!$C$1:$T$1,0),FALSE))*D452</f>
        <v>1075.625</v>
      </c>
      <c r="H452" s="15">
        <f>(VLOOKUP(H$4,'Tüpoloogia tabel'!$C$1:$T$51,MATCH($A452,'Tüpoloogia tabel'!$C$1:$T$1,0),FALSE))*D452*E452</f>
        <v>87.5</v>
      </c>
      <c r="I452" s="15">
        <f>(VLOOKUP(I$4,'Tüpoloogia tabel'!$C$1:$T$51,MATCH($A452,'Tüpoloogia tabel'!$C$1:$T$1,0),FALSE))*D452*E452</f>
        <v>256.25</v>
      </c>
      <c r="J452" s="15">
        <f>(VLOOKUP(J$4,'Tüpoloogia tabel'!$C$1:$T$51,MATCH($A452,'Tüpoloogia tabel'!$C$1:$T$1,0),FALSE))*D452*E452</f>
        <v>4461.5624999999991</v>
      </c>
      <c r="K452" s="15">
        <f>(VLOOKUP(K$4,'Tüpoloogia tabel'!$C$1:$T$51,MATCH($A452,'Tüpoloogia tabel'!$C$1:$T$1,0),FALSE))*D452*E452</f>
        <v>4019.6875000000005</v>
      </c>
      <c r="L452" s="244">
        <f>VLOOKUP(L$4,'Tüpoloogia tabel'!$C$1:$T$51,MATCH($A452,'Tüpoloogia tabel'!$C$1:$T$1,0),FALSE)</f>
        <v>100</v>
      </c>
      <c r="M452" s="228">
        <f>VLOOKUP(M$4,'Tüpoloogia tabel'!$C$1:$T$51,MATCH($A452,'Tüpoloogia tabel'!$C$1:$T$1,0),FALSE)</f>
        <v>0</v>
      </c>
      <c r="N452" s="228">
        <f>VLOOKUP(N$4,'Tüpoloogia tabel'!$C$1:$T$51,MATCH($A452,'Tüpoloogia tabel'!$C$1:$T$1,0),FALSE)</f>
        <v>100</v>
      </c>
      <c r="O452" s="245">
        <f>VLOOKUP(O$4,'Tüpoloogia tabel'!$C$1:$T$51,MATCH($A452,'Tüpoloogia tabel'!$C$1:$T$1,0),FALSE)</f>
        <v>0.21164048646080963</v>
      </c>
      <c r="P452" s="228">
        <f>VLOOKUP(P$4,'Tüpoloogia tabel'!$C$1:$T$51,MATCH($A452,'Tüpoloogia tabel'!$C$1:$T$1,0),FALSE)</f>
        <v>100</v>
      </c>
      <c r="Q452" s="335">
        <f t="shared" si="549"/>
        <v>11280</v>
      </c>
      <c r="R452" s="336">
        <f t="shared" si="567"/>
        <v>8872.8953127220684</v>
      </c>
      <c r="S452" s="14">
        <f t="shared" si="550"/>
        <v>1075.625</v>
      </c>
      <c r="T452" s="336">
        <f t="shared" si="551"/>
        <v>1075.625</v>
      </c>
      <c r="U452" s="4">
        <f t="shared" si="552"/>
        <v>19.799999999999994</v>
      </c>
      <c r="V452" s="337">
        <f t="shared" si="553"/>
        <v>2387.3046872779328</v>
      </c>
      <c r="W452" s="338">
        <f t="shared" si="535"/>
        <v>5.384321376550969</v>
      </c>
      <c r="X452" s="228">
        <f>VLOOKUP(X$4,'Tüpoloogia tabel'!$C$1:$T$51,MATCH($A452,'Tüpoloogia tabel'!$C$1:$T$1,0),FALSE)</f>
        <v>271.5</v>
      </c>
      <c r="Y452" s="228">
        <f>VLOOKUP(Y$4,'Tüpoloogia tabel'!$C$1:$T$51,MATCH($A452,'Tüpoloogia tabel'!$C$1:$T$1,0),FALSE)</f>
        <v>199.5</v>
      </c>
      <c r="Z452" s="229">
        <f>VLOOKUP(Z$4,'Tüpoloogia tabel'!$C$1:$T$51,MATCH($A452,'Tüpoloogia tabel'!$C$1:$T$1,0),FALSE)</f>
        <v>41</v>
      </c>
      <c r="AA452" s="235"/>
      <c r="AB452" s="235"/>
      <c r="AC452" s="15">
        <f>VLOOKUP(AC$4,'Tüpoloogia tabel'!$C$1:$T$51,MATCH($A452,'Tüpoloogia tabel'!$C$1:$T$1,0),FALSE)</f>
        <v>4.6500000000000004</v>
      </c>
      <c r="AD452" s="15">
        <f>VLOOKUP(AD$4,'Tüpoloogia tabel'!$C$1:$T$51,MATCH($A452,'Tüpoloogia tabel'!$C$1:$T$1,0),FALSE)</f>
        <v>3.2</v>
      </c>
      <c r="AE452" s="15">
        <f>VLOOKUP(AE$4,'Tüpoloogia tabel'!$C$1:$T$51,MATCH($A452,'Tüpoloogia tabel'!$C$1:$T$1,0),FALSE)</f>
        <v>2.2999999999999998</v>
      </c>
      <c r="AF452" s="15">
        <f>VLOOKUP(AF$4,'Tüpoloogia tabel'!$C$1:$T$51,MATCH($A452,'Tüpoloogia tabel'!$C$1:$T$1,0),FALSE)</f>
        <v>14.25</v>
      </c>
      <c r="AG452" s="15">
        <f>VLOOKUP(AG$4,'Tüpoloogia tabel'!$C$1:$T$51,MATCH($A452,'Tüpoloogia tabel'!$C$1:$T$1,0),FALSE)</f>
        <v>16.875</v>
      </c>
      <c r="AH452" s="15">
        <f>(VLOOKUP(AH$4,'Tüpoloogia tabel'!$C$1:$T$51,MATCH($A452,'Tüpoloogia tabel'!$C$1:$T$1,0),FALSE))*E452</f>
        <v>13.2</v>
      </c>
      <c r="AI452" s="15">
        <f>(VLOOKUP(AI$4,'Tüpoloogia tabel'!$C$1:$T$51,MATCH($A452,'Tüpoloogia tabel'!$C$1:$T$1,0),FALSE))*D452*E452</f>
        <v>16683.702766900642</v>
      </c>
      <c r="AJ452" s="15">
        <f t="shared" si="554"/>
        <v>197.25</v>
      </c>
      <c r="AK452" s="15">
        <f>VLOOKUP(AK$4,'Tüpoloogia tabel'!$C$1:$T$51,MATCH($A452,'Tüpoloogia tabel'!$C$1:$T$1,0),FALSE)</f>
        <v>1.49</v>
      </c>
      <c r="AL452" s="15">
        <f>VLOOKUP(AL$4,'Tüpoloogia tabel'!$C$1:$T$51,MATCH($A452,'Tüpoloogia tabel'!$C$1:$T$1,0),FALSE)</f>
        <v>1.1000000000000001</v>
      </c>
      <c r="AM452" s="15">
        <f>VLOOKUP(AM$4,'Tüpoloogia tabel'!$C$1:$T$51,MATCH($A452,'Tüpoloogia tabel'!$C$1:$T$1,0),FALSE)</f>
        <v>0.7</v>
      </c>
      <c r="AN452" s="15">
        <f>VLOOKUP(AN$4,'Tüpoloogia tabel'!$C$1:$T$51,MATCH($A452,'Tüpoloogia tabel'!$C$1:$T$1,0),FALSE)</f>
        <v>0.7</v>
      </c>
      <c r="AO452" s="15">
        <f>VLOOKUP(AO$4,'Tüpoloogia tabel'!$C$1:$T$51,MATCH($A452,'Tüpoloogia tabel'!$C$1:$T$1,0),FALSE)</f>
        <v>2.06</v>
      </c>
      <c r="AP452" s="15">
        <f>VLOOKUP(AP$4,'Tüpoloogia tabel'!$C$1:$T$51,MATCH($A452,'Tüpoloogia tabel'!$C$1:$T$1,0),FALSE)</f>
        <v>2</v>
      </c>
      <c r="AQ452" s="15">
        <f>VLOOKUP(AQ$4,'Tüpoloogia tabel'!$C$1:$T$51,MATCH($A452,'Tüpoloogia tabel'!$C$1:$T$1,0),FALSE)</f>
        <v>2.9</v>
      </c>
      <c r="AR452" s="232">
        <f>VLOOKUP(AR$4,'Tüpoloogia tabel'!$C$1:$T$51,MATCH($A447,'Tüpoloogia tabel'!$C$1:$T$1,0),FALSE)</f>
        <v>0.26</v>
      </c>
      <c r="AS452" s="16">
        <f>VLOOKUP(AS$4,'Tüpoloogia tabel'!$C$1:$T$51,MATCH($A452,'Tüpoloogia tabel'!$C$1:$T$1,0),FALSE)</f>
        <v>0.49000000000000005</v>
      </c>
      <c r="AT452" s="16">
        <f>VLOOKUP(AT$4,'Tüpoloogia tabel'!$C$1:$T$51,MATCH($A452,'Tüpoloogia tabel'!$C$1:$T$1,0),FALSE)</f>
        <v>0.40500000000000008</v>
      </c>
      <c r="AU452" s="16">
        <f>VLOOKUP(AU$4,'Tüpoloogia tabel'!$C$1:$T$51,MATCH($A452,'Tüpoloogia tabel'!$C$1:$T$1,0),FALSE)</f>
        <v>0.15</v>
      </c>
      <c r="AV452" s="273">
        <f>VLOOKUP(AV$4,'Tüpoloogia tabel'!$C$1:$T$51,MATCH($A452,'Tüpoloogia tabel'!$C$1:$T$1,0),FALSE)</f>
        <v>0.02</v>
      </c>
      <c r="AW452" s="16">
        <f>VLOOKUP(AW$4,'Tüpoloogia tabel'!$C$1:$T$51,MATCH($A452,'Tüpoloogia tabel'!$C$1:$T$1,0),FALSE)</f>
        <v>0.01</v>
      </c>
      <c r="AX452" s="16">
        <f>VLOOKUP(AX$4,'Tüpoloogia tabel'!$C$1:$T$51,MATCH($A452,'Tüpoloogia tabel'!$C$1:$T$1,0),FALSE)</f>
        <v>0</v>
      </c>
      <c r="AY452" s="16">
        <f>VLOOKUP(AY$4,'Tüpoloogia tabel'!$C$1:$T$51,MATCH($A452,'Tüpoloogia tabel'!$C$1:$T$1,0),FALSE)</f>
        <v>0.42</v>
      </c>
      <c r="AZ452" s="16">
        <f>VLOOKUP(AZ$4,'Tüpoloogia tabel'!$C$1:$T$51,MATCH($A452,'Tüpoloogia tabel'!$C$1:$T$1,0),FALSE)</f>
        <v>3.7</v>
      </c>
      <c r="BA452" s="232">
        <f>VLOOKUP(BA$4,'Tüpoloogia tabel'!$C$1:$T$51,MATCH($A452,'Tüpoloogia tabel'!$C$1:$T$1,0),FALSE)</f>
        <v>0.51</v>
      </c>
      <c r="BB452" s="232">
        <f>VLOOKUP(BB$4,'Tüpoloogia tabel'!$C$1:$T$51,MATCH($A452,'Tüpoloogia tabel'!$C$1:$T$1,0),FALSE)</f>
        <v>0.2</v>
      </c>
      <c r="BC452" s="232">
        <f>VLOOKUP(BC$4,'Tüpoloogia tabel'!$C$1:$T$51,MATCH($A452,'Tüpoloogia tabel'!$C$1:$T$1,0),FALSE)</f>
        <v>0.35</v>
      </c>
      <c r="BD452" s="232">
        <f>VLOOKUP(BD$4,'Tüpoloogia tabel'!$C$1:$T$51,MATCH($A452,'Tüpoloogia tabel'!$C$1:$T$1,0),FALSE)</f>
        <v>0.7</v>
      </c>
      <c r="BE452" s="232">
        <f>VLOOKUP(BE$4,'Tüpoloogia tabel'!$C$1:$T$51,MATCH($A452,'Tüpoloogia tabel'!$C$1:$T$1,0),FALSE)</f>
        <v>0.2</v>
      </c>
      <c r="BF452" s="16">
        <f>VLOOKUP(BF$4,'Tüpoloogia tabel'!$C$1:$T$51,MATCH($A452,'Tüpoloogia tabel'!$C$1:$T$1,0),FALSE)</f>
        <v>1.8000000000000007</v>
      </c>
      <c r="BG452" s="16">
        <f>VLOOKUP(BG$4,'Tüpoloogia tabel'!$C$1:$T$51,MATCH($A452,'Tüpoloogia tabel'!$C$1:$T$1,0),FALSE)</f>
        <v>2.1999999999999984</v>
      </c>
      <c r="BH452" s="16">
        <f>VLOOKUP(BH$4,'Tüpoloogia tabel'!$C$1:$T$51,MATCH($A452,'Tüpoloogia tabel'!$C$1:$T$1,0),FALSE)</f>
        <v>1.4599999999999995</v>
      </c>
      <c r="BI452" s="16">
        <f>VLOOKUP(BI$4,'Tüpoloogia tabel'!$C$1:$T$51,MATCH($A452,'Tüpoloogia tabel'!$C$1:$T$1,0),FALSE)</f>
        <v>1.5793333333333335</v>
      </c>
      <c r="BJ452" s="16">
        <f>VLOOKUP(BJ$4,'Tüpoloogia tabel'!$C$1:$T$51,MATCH($A452,'Tüpoloogia tabel'!$C$1:$T$1,0),FALSE)</f>
        <v>0.8</v>
      </c>
      <c r="BK452" s="16">
        <f>VLOOKUP(BK$4,'Tüpoloogia tabel'!$C$1:$T$51,MATCH($A452,'Tüpoloogia tabel'!$C$1:$T$1,0),FALSE)</f>
        <v>2.0649999999999999</v>
      </c>
      <c r="BL452" s="216">
        <f t="shared" si="536"/>
        <v>18562.43862501777</v>
      </c>
      <c r="BM452" s="1">
        <v>4</v>
      </c>
      <c r="BN452" s="1">
        <v>0</v>
      </c>
      <c r="BO452" s="1">
        <f t="shared" si="555"/>
        <v>52.8</v>
      </c>
      <c r="BP452" s="217">
        <f t="shared" si="556"/>
        <v>197.25</v>
      </c>
      <c r="BQ452" s="217">
        <f t="shared" ref="BQ452:BS452" si="618">BP452</f>
        <v>197.25</v>
      </c>
      <c r="BR452" s="217">
        <f t="shared" si="618"/>
        <v>197.25</v>
      </c>
      <c r="BS452" s="217">
        <f t="shared" si="618"/>
        <v>197.25</v>
      </c>
      <c r="BT452" s="217">
        <f t="shared" si="558"/>
        <v>789</v>
      </c>
      <c r="BU452" s="217">
        <f t="shared" si="559"/>
        <v>4180</v>
      </c>
      <c r="BV452" s="217">
        <f t="shared" si="560"/>
        <v>3146.7303322308403</v>
      </c>
      <c r="BW452" s="217">
        <f t="shared" si="538"/>
        <v>1549.3709895369529</v>
      </c>
      <c r="BX452" s="216">
        <f t="shared" si="561"/>
        <v>1.2698836805555556</v>
      </c>
      <c r="BY452" s="216">
        <f t="shared" si="585"/>
        <v>1531.4797187500001</v>
      </c>
      <c r="BZ452" s="216">
        <f t="shared" si="569"/>
        <v>21643.289333304725</v>
      </c>
      <c r="CA452" s="216">
        <f t="shared" si="570"/>
        <v>20093.918343767771</v>
      </c>
      <c r="CB452" s="218">
        <f t="shared" si="562"/>
        <v>4.9988757443875347</v>
      </c>
    </row>
    <row r="453" spans="1:80" x14ac:dyDescent="0.25">
      <c r="A453" s="248" t="s">
        <v>485</v>
      </c>
      <c r="B453" s="231" t="s">
        <v>981</v>
      </c>
      <c r="C453" s="231" t="s">
        <v>464</v>
      </c>
      <c r="D453" s="249">
        <v>6</v>
      </c>
      <c r="E453" s="249">
        <v>1</v>
      </c>
      <c r="F453" s="250"/>
      <c r="G453" s="15">
        <f>(VLOOKUP(G$4,'Tüpoloogia tabel'!$C$1:$T$51,MATCH($A453,'Tüpoloogia tabel'!$C$1:$T$1,0),FALSE))*D453</f>
        <v>1290.75</v>
      </c>
      <c r="H453" s="15">
        <f>(VLOOKUP(H$4,'Tüpoloogia tabel'!$C$1:$T$51,MATCH($A453,'Tüpoloogia tabel'!$C$1:$T$1,0),FALSE))*D453*E453</f>
        <v>21</v>
      </c>
      <c r="I453" s="15">
        <f>(VLOOKUP(I$4,'Tüpoloogia tabel'!$C$1:$T$51,MATCH($A453,'Tüpoloogia tabel'!$C$1:$T$1,0),FALSE))*D453*E453</f>
        <v>61.5</v>
      </c>
      <c r="J453" s="15">
        <f>(VLOOKUP(J$4,'Tüpoloogia tabel'!$C$1:$T$51,MATCH($A453,'Tüpoloogia tabel'!$C$1:$T$1,0),FALSE))*D453*E453</f>
        <v>1070.7749999999999</v>
      </c>
      <c r="K453" s="15">
        <f>(VLOOKUP(K$4,'Tüpoloogia tabel'!$C$1:$T$51,MATCH($A453,'Tüpoloogia tabel'!$C$1:$T$1,0),FALSE))*D453*E453</f>
        <v>964.72500000000014</v>
      </c>
      <c r="L453" s="244">
        <f>VLOOKUP(L$4,'Tüpoloogia tabel'!$C$1:$T$51,MATCH($A453,'Tüpoloogia tabel'!$C$1:$T$1,0),FALSE)</f>
        <v>100</v>
      </c>
      <c r="M453" s="228">
        <f>VLOOKUP(M$4,'Tüpoloogia tabel'!$C$1:$T$51,MATCH($A453,'Tüpoloogia tabel'!$C$1:$T$1,0),FALSE)</f>
        <v>0</v>
      </c>
      <c r="N453" s="228">
        <f>VLOOKUP(N$4,'Tüpoloogia tabel'!$C$1:$T$51,MATCH($A453,'Tüpoloogia tabel'!$C$1:$T$1,0),FALSE)</f>
        <v>100</v>
      </c>
      <c r="O453" s="245">
        <f>VLOOKUP(O$4,'Tüpoloogia tabel'!$C$1:$T$51,MATCH($A453,'Tüpoloogia tabel'!$C$1:$T$1,0),FALSE)</f>
        <v>0.21164048646080963</v>
      </c>
      <c r="P453" s="228">
        <f>VLOOKUP(P$4,'Tüpoloogia tabel'!$C$1:$T$51,MATCH($A453,'Tüpoloogia tabel'!$C$1:$T$1,0),FALSE)</f>
        <v>100</v>
      </c>
      <c r="Q453" s="335">
        <f t="shared" si="549"/>
        <v>563.09999999999991</v>
      </c>
      <c r="R453" s="336">
        <f t="shared" si="567"/>
        <v>420.16524207391802</v>
      </c>
      <c r="S453" s="14">
        <f t="shared" si="550"/>
        <v>1290.75</v>
      </c>
      <c r="T453" s="336">
        <f t="shared" si="551"/>
        <v>1290.75</v>
      </c>
      <c r="U453" s="4">
        <f t="shared" si="552"/>
        <v>23.759999999999991</v>
      </c>
      <c r="V453" s="337">
        <f t="shared" si="553"/>
        <v>119.17475792608188</v>
      </c>
      <c r="W453" s="338">
        <f t="shared" ref="W453:W516" si="619">(BY453+BW453+BL453)/K453</f>
        <v>3.7382411096878729</v>
      </c>
      <c r="X453" s="228">
        <f>VLOOKUP(X$4,'Tüpoloogia tabel'!$C$1:$T$51,MATCH($A453,'Tüpoloogia tabel'!$C$1:$T$1,0),FALSE)</f>
        <v>271.5</v>
      </c>
      <c r="Y453" s="228">
        <f>VLOOKUP(Y$4,'Tüpoloogia tabel'!$C$1:$T$51,MATCH($A453,'Tüpoloogia tabel'!$C$1:$T$1,0),FALSE)</f>
        <v>199.5</v>
      </c>
      <c r="Z453" s="229">
        <f>VLOOKUP(Z$4,'Tüpoloogia tabel'!$C$1:$T$51,MATCH($A453,'Tüpoloogia tabel'!$C$1:$T$1,0),FALSE)</f>
        <v>41</v>
      </c>
      <c r="AA453" s="235"/>
      <c r="AB453" s="235"/>
      <c r="AC453" s="15">
        <f>VLOOKUP(AC$4,'Tüpoloogia tabel'!$C$1:$T$51,MATCH($A453,'Tüpoloogia tabel'!$C$1:$T$1,0),FALSE)</f>
        <v>4.6500000000000004</v>
      </c>
      <c r="AD453" s="15">
        <f>VLOOKUP(AD$4,'Tüpoloogia tabel'!$C$1:$T$51,MATCH($A453,'Tüpoloogia tabel'!$C$1:$T$1,0),FALSE)</f>
        <v>3.2</v>
      </c>
      <c r="AE453" s="15">
        <f>VLOOKUP(AE$4,'Tüpoloogia tabel'!$C$1:$T$51,MATCH($A453,'Tüpoloogia tabel'!$C$1:$T$1,0),FALSE)</f>
        <v>2.2999999999999998</v>
      </c>
      <c r="AF453" s="15">
        <f>VLOOKUP(AF$4,'Tüpoloogia tabel'!$C$1:$T$51,MATCH($A453,'Tüpoloogia tabel'!$C$1:$T$1,0),FALSE)</f>
        <v>14.25</v>
      </c>
      <c r="AG453" s="15">
        <f>VLOOKUP(AG$4,'Tüpoloogia tabel'!$C$1:$T$51,MATCH($A453,'Tüpoloogia tabel'!$C$1:$T$1,0),FALSE)</f>
        <v>16.875</v>
      </c>
      <c r="AH453" s="15">
        <f>(VLOOKUP(AH$4,'Tüpoloogia tabel'!$C$1:$T$51,MATCH($A453,'Tüpoloogia tabel'!$C$1:$T$1,0),FALSE))*E453</f>
        <v>2.6399999999999997</v>
      </c>
      <c r="AI453" s="15">
        <f>(VLOOKUP(AI$4,'Tüpoloogia tabel'!$C$1:$T$51,MATCH($A453,'Tüpoloogia tabel'!$C$1:$T$1,0),FALSE))*D453*E453</f>
        <v>4004.0886640561544</v>
      </c>
      <c r="AJ453" s="15">
        <f t="shared" si="554"/>
        <v>231</v>
      </c>
      <c r="AK453" s="15">
        <f>VLOOKUP(AK$4,'Tüpoloogia tabel'!$C$1:$T$51,MATCH($A453,'Tüpoloogia tabel'!$C$1:$T$1,0),FALSE)</f>
        <v>1.49</v>
      </c>
      <c r="AL453" s="15">
        <f>VLOOKUP(AL$4,'Tüpoloogia tabel'!$C$1:$T$51,MATCH($A453,'Tüpoloogia tabel'!$C$1:$T$1,0),FALSE)</f>
        <v>1.1000000000000001</v>
      </c>
      <c r="AM453" s="15">
        <f>VLOOKUP(AM$4,'Tüpoloogia tabel'!$C$1:$T$51,MATCH($A453,'Tüpoloogia tabel'!$C$1:$T$1,0),FALSE)</f>
        <v>0.7</v>
      </c>
      <c r="AN453" s="15">
        <f>VLOOKUP(AN$4,'Tüpoloogia tabel'!$C$1:$T$51,MATCH($A453,'Tüpoloogia tabel'!$C$1:$T$1,0),FALSE)</f>
        <v>0.7</v>
      </c>
      <c r="AO453" s="15">
        <f>VLOOKUP(AO$4,'Tüpoloogia tabel'!$C$1:$T$51,MATCH($A453,'Tüpoloogia tabel'!$C$1:$T$1,0),FALSE)</f>
        <v>2.06</v>
      </c>
      <c r="AP453" s="15">
        <f>VLOOKUP(AP$4,'Tüpoloogia tabel'!$C$1:$T$51,MATCH($A453,'Tüpoloogia tabel'!$C$1:$T$1,0),FALSE)</f>
        <v>2</v>
      </c>
      <c r="AQ453" s="15">
        <f>VLOOKUP(AQ$4,'Tüpoloogia tabel'!$C$1:$T$51,MATCH($A453,'Tüpoloogia tabel'!$C$1:$T$1,0),FALSE)</f>
        <v>2.9</v>
      </c>
      <c r="AR453" s="232">
        <f>VLOOKUP(AR$4,'Tüpoloogia tabel'!$C$1:$T$51,MATCH($A448,'Tüpoloogia tabel'!$C$1:$T$1,0),FALSE)</f>
        <v>0.26</v>
      </c>
      <c r="AS453" s="16">
        <f>VLOOKUP(AS$4,'Tüpoloogia tabel'!$C$1:$T$51,MATCH($A453,'Tüpoloogia tabel'!$C$1:$T$1,0),FALSE)</f>
        <v>0.49000000000000005</v>
      </c>
      <c r="AT453" s="16">
        <f>VLOOKUP(AT$4,'Tüpoloogia tabel'!$C$1:$T$51,MATCH($A453,'Tüpoloogia tabel'!$C$1:$T$1,0),FALSE)</f>
        <v>0.40500000000000008</v>
      </c>
      <c r="AU453" s="16">
        <f>VLOOKUP(AU$4,'Tüpoloogia tabel'!$C$1:$T$51,MATCH($A453,'Tüpoloogia tabel'!$C$1:$T$1,0),FALSE)</f>
        <v>0.15</v>
      </c>
      <c r="AV453" s="273">
        <f>VLOOKUP(AV$4,'Tüpoloogia tabel'!$C$1:$T$51,MATCH($A453,'Tüpoloogia tabel'!$C$1:$T$1,0),FALSE)</f>
        <v>0.02</v>
      </c>
      <c r="AW453" s="16">
        <f>VLOOKUP(AW$4,'Tüpoloogia tabel'!$C$1:$T$51,MATCH($A453,'Tüpoloogia tabel'!$C$1:$T$1,0),FALSE)</f>
        <v>0.01</v>
      </c>
      <c r="AX453" s="16">
        <f>VLOOKUP(AX$4,'Tüpoloogia tabel'!$C$1:$T$51,MATCH($A453,'Tüpoloogia tabel'!$C$1:$T$1,0),FALSE)</f>
        <v>0</v>
      </c>
      <c r="AY453" s="16">
        <f>VLOOKUP(AY$4,'Tüpoloogia tabel'!$C$1:$T$51,MATCH($A453,'Tüpoloogia tabel'!$C$1:$T$1,0),FALSE)</f>
        <v>0.42</v>
      </c>
      <c r="AZ453" s="16">
        <f>VLOOKUP(AZ$4,'Tüpoloogia tabel'!$C$1:$T$51,MATCH($A453,'Tüpoloogia tabel'!$C$1:$T$1,0),FALSE)</f>
        <v>3.7</v>
      </c>
      <c r="BA453" s="232">
        <f>VLOOKUP(BA$4,'Tüpoloogia tabel'!$C$1:$T$51,MATCH($A453,'Tüpoloogia tabel'!$C$1:$T$1,0),FALSE)</f>
        <v>0.51</v>
      </c>
      <c r="BB453" s="232">
        <f>VLOOKUP(BB$4,'Tüpoloogia tabel'!$C$1:$T$51,MATCH($A453,'Tüpoloogia tabel'!$C$1:$T$1,0),FALSE)</f>
        <v>0.2</v>
      </c>
      <c r="BC453" s="232">
        <f>VLOOKUP(BC$4,'Tüpoloogia tabel'!$C$1:$T$51,MATCH($A453,'Tüpoloogia tabel'!$C$1:$T$1,0),FALSE)</f>
        <v>0.35</v>
      </c>
      <c r="BD453" s="232">
        <f>VLOOKUP(BD$4,'Tüpoloogia tabel'!$C$1:$T$51,MATCH($A453,'Tüpoloogia tabel'!$C$1:$T$1,0),FALSE)</f>
        <v>0.7</v>
      </c>
      <c r="BE453" s="232">
        <f>VLOOKUP(BE$4,'Tüpoloogia tabel'!$C$1:$T$51,MATCH($A453,'Tüpoloogia tabel'!$C$1:$T$1,0),FALSE)</f>
        <v>0.2</v>
      </c>
      <c r="BF453" s="16">
        <f>VLOOKUP(BF$4,'Tüpoloogia tabel'!$C$1:$T$51,MATCH($A453,'Tüpoloogia tabel'!$C$1:$T$1,0),FALSE)</f>
        <v>1.8000000000000007</v>
      </c>
      <c r="BG453" s="16">
        <f>VLOOKUP(BG$4,'Tüpoloogia tabel'!$C$1:$T$51,MATCH($A453,'Tüpoloogia tabel'!$C$1:$T$1,0),FALSE)</f>
        <v>2.1999999999999984</v>
      </c>
      <c r="BH453" s="16">
        <f>VLOOKUP(BH$4,'Tüpoloogia tabel'!$C$1:$T$51,MATCH($A453,'Tüpoloogia tabel'!$C$1:$T$1,0),FALSE)</f>
        <v>1.4599999999999995</v>
      </c>
      <c r="BI453" s="16">
        <f>VLOOKUP(BI$4,'Tüpoloogia tabel'!$C$1:$T$51,MATCH($A453,'Tüpoloogia tabel'!$C$1:$T$1,0),FALSE)</f>
        <v>1.5793333333333335</v>
      </c>
      <c r="BJ453" s="16">
        <f>VLOOKUP(BJ$4,'Tüpoloogia tabel'!$C$1:$T$51,MATCH($A453,'Tüpoloogia tabel'!$C$1:$T$1,0),FALSE)</f>
        <v>0.8</v>
      </c>
      <c r="BK453" s="16">
        <f>VLOOKUP(BK$4,'Tüpoloogia tabel'!$C$1:$T$51,MATCH($A453,'Tüpoloogia tabel'!$C$1:$T$1,0),FALSE)</f>
        <v>2.0649999999999999</v>
      </c>
      <c r="BL453" s="216">
        <f t="shared" ref="BL453:BL516" si="620">(R453-V453)*AK453+AL453*T453+S453*AN453+U453*AP453+AQ453*V453</f>
        <v>3164.9526193659135</v>
      </c>
      <c r="BM453" s="1">
        <v>4</v>
      </c>
      <c r="BN453" s="1">
        <v>0</v>
      </c>
      <c r="BO453" s="1">
        <f t="shared" si="555"/>
        <v>10.559999999999999</v>
      </c>
      <c r="BP453" s="217">
        <f t="shared" si="556"/>
        <v>231</v>
      </c>
      <c r="BQ453" s="217">
        <f t="shared" ref="BQ453:BS453" si="621">BP453</f>
        <v>231</v>
      </c>
      <c r="BR453" s="217">
        <f t="shared" si="621"/>
        <v>231</v>
      </c>
      <c r="BS453" s="217">
        <f t="shared" si="621"/>
        <v>231</v>
      </c>
      <c r="BT453" s="217">
        <f t="shared" si="558"/>
        <v>0</v>
      </c>
      <c r="BU453" s="217">
        <f t="shared" si="559"/>
        <v>216</v>
      </c>
      <c r="BV453" s="217">
        <f t="shared" si="560"/>
        <v>157.08544770205549</v>
      </c>
      <c r="BW453" s="217">
        <f t="shared" ref="BW453:BW516" si="622">BO453*AR453+BP453*AS453+BQ453*AT453+BR453*AU453+BT453*AW453+BU453*AX453+BV453*AY453</f>
        <v>310.11648803486332</v>
      </c>
      <c r="BX453" s="216">
        <f t="shared" si="561"/>
        <v>0.10887690476190476</v>
      </c>
      <c r="BY453" s="216">
        <f t="shared" si="585"/>
        <v>131.30554714285711</v>
      </c>
      <c r="BZ453" s="216">
        <f t="shared" si="569"/>
        <v>3606.3746545436338</v>
      </c>
      <c r="CA453" s="216">
        <f t="shared" si="570"/>
        <v>3296.2581665087705</v>
      </c>
      <c r="CB453" s="218">
        <f t="shared" si="562"/>
        <v>3.4167852667949625</v>
      </c>
    </row>
    <row r="454" spans="1:80" x14ac:dyDescent="0.25">
      <c r="A454" s="248" t="s">
        <v>485</v>
      </c>
      <c r="B454" s="231" t="s">
        <v>982</v>
      </c>
      <c r="C454" s="231" t="s">
        <v>464</v>
      </c>
      <c r="D454" s="249">
        <v>6</v>
      </c>
      <c r="E454" s="249">
        <v>2</v>
      </c>
      <c r="F454" s="250"/>
      <c r="G454" s="15">
        <f>(VLOOKUP(G$4,'Tüpoloogia tabel'!$C$1:$T$51,MATCH($A454,'Tüpoloogia tabel'!$C$1:$T$1,0),FALSE))*D454</f>
        <v>1290.75</v>
      </c>
      <c r="H454" s="15">
        <f>(VLOOKUP(H$4,'Tüpoloogia tabel'!$C$1:$T$51,MATCH($A454,'Tüpoloogia tabel'!$C$1:$T$1,0),FALSE))*D454*E454</f>
        <v>42</v>
      </c>
      <c r="I454" s="15">
        <f>(VLOOKUP(I$4,'Tüpoloogia tabel'!$C$1:$T$51,MATCH($A454,'Tüpoloogia tabel'!$C$1:$T$1,0),FALSE))*D454*E454</f>
        <v>123</v>
      </c>
      <c r="J454" s="15">
        <f>(VLOOKUP(J$4,'Tüpoloogia tabel'!$C$1:$T$51,MATCH($A454,'Tüpoloogia tabel'!$C$1:$T$1,0),FALSE))*D454*E454</f>
        <v>2141.5499999999997</v>
      </c>
      <c r="K454" s="15">
        <f>(VLOOKUP(K$4,'Tüpoloogia tabel'!$C$1:$T$51,MATCH($A454,'Tüpoloogia tabel'!$C$1:$T$1,0),FALSE))*D454*E454</f>
        <v>1929.4500000000003</v>
      </c>
      <c r="L454" s="244">
        <f>VLOOKUP(L$4,'Tüpoloogia tabel'!$C$1:$T$51,MATCH($A454,'Tüpoloogia tabel'!$C$1:$T$1,0),FALSE)</f>
        <v>100</v>
      </c>
      <c r="M454" s="228">
        <f>VLOOKUP(M$4,'Tüpoloogia tabel'!$C$1:$T$51,MATCH($A454,'Tüpoloogia tabel'!$C$1:$T$1,0),FALSE)</f>
        <v>0</v>
      </c>
      <c r="N454" s="228">
        <f>VLOOKUP(N$4,'Tüpoloogia tabel'!$C$1:$T$51,MATCH($A454,'Tüpoloogia tabel'!$C$1:$T$1,0),FALSE)</f>
        <v>100</v>
      </c>
      <c r="O454" s="245">
        <f>VLOOKUP(O$4,'Tüpoloogia tabel'!$C$1:$T$51,MATCH($A454,'Tüpoloogia tabel'!$C$1:$T$1,0),FALSE)</f>
        <v>0.21164048646080963</v>
      </c>
      <c r="P454" s="228">
        <f>VLOOKUP(P$4,'Tüpoloogia tabel'!$C$1:$T$51,MATCH($A454,'Tüpoloogia tabel'!$C$1:$T$1,0),FALSE)</f>
        <v>100</v>
      </c>
      <c r="Q454" s="335">
        <f t="shared" si="549"/>
        <v>2195.3999999999996</v>
      </c>
      <c r="R454" s="336">
        <f t="shared" si="567"/>
        <v>1707.004476023938</v>
      </c>
      <c r="S454" s="14">
        <f t="shared" si="550"/>
        <v>1290.75</v>
      </c>
      <c r="T454" s="336">
        <f t="shared" si="551"/>
        <v>1290.75</v>
      </c>
      <c r="U454" s="4">
        <f t="shared" si="552"/>
        <v>23.759999999999991</v>
      </c>
      <c r="V454" s="337">
        <f t="shared" si="553"/>
        <v>464.63552397606139</v>
      </c>
      <c r="W454" s="338">
        <f t="shared" si="619"/>
        <v>3.3356419295545496</v>
      </c>
      <c r="X454" s="228">
        <f>VLOOKUP(X$4,'Tüpoloogia tabel'!$C$1:$T$51,MATCH($A454,'Tüpoloogia tabel'!$C$1:$T$1,0),FALSE)</f>
        <v>271.5</v>
      </c>
      <c r="Y454" s="228">
        <f>VLOOKUP(Y$4,'Tüpoloogia tabel'!$C$1:$T$51,MATCH($A454,'Tüpoloogia tabel'!$C$1:$T$1,0),FALSE)</f>
        <v>199.5</v>
      </c>
      <c r="Z454" s="229">
        <f>VLOOKUP(Z$4,'Tüpoloogia tabel'!$C$1:$T$51,MATCH($A454,'Tüpoloogia tabel'!$C$1:$T$1,0),FALSE)</f>
        <v>41</v>
      </c>
      <c r="AA454" s="235"/>
      <c r="AB454" s="235"/>
      <c r="AC454" s="15">
        <f>VLOOKUP(AC$4,'Tüpoloogia tabel'!$C$1:$T$51,MATCH($A454,'Tüpoloogia tabel'!$C$1:$T$1,0),FALSE)</f>
        <v>4.6500000000000004</v>
      </c>
      <c r="AD454" s="15">
        <f>VLOOKUP(AD$4,'Tüpoloogia tabel'!$C$1:$T$51,MATCH($A454,'Tüpoloogia tabel'!$C$1:$T$1,0),FALSE)</f>
        <v>3.2</v>
      </c>
      <c r="AE454" s="15">
        <f>VLOOKUP(AE$4,'Tüpoloogia tabel'!$C$1:$T$51,MATCH($A454,'Tüpoloogia tabel'!$C$1:$T$1,0),FALSE)</f>
        <v>2.2999999999999998</v>
      </c>
      <c r="AF454" s="15">
        <f>VLOOKUP(AF$4,'Tüpoloogia tabel'!$C$1:$T$51,MATCH($A454,'Tüpoloogia tabel'!$C$1:$T$1,0),FALSE)</f>
        <v>14.25</v>
      </c>
      <c r="AG454" s="15">
        <f>VLOOKUP(AG$4,'Tüpoloogia tabel'!$C$1:$T$51,MATCH($A454,'Tüpoloogia tabel'!$C$1:$T$1,0),FALSE)</f>
        <v>16.875</v>
      </c>
      <c r="AH454" s="15">
        <f>(VLOOKUP(AH$4,'Tüpoloogia tabel'!$C$1:$T$51,MATCH($A454,'Tüpoloogia tabel'!$C$1:$T$1,0),FALSE))*E454</f>
        <v>5.2799999999999994</v>
      </c>
      <c r="AI454" s="15">
        <f>(VLOOKUP(AI$4,'Tüpoloogia tabel'!$C$1:$T$51,MATCH($A454,'Tüpoloogia tabel'!$C$1:$T$1,0),FALSE))*D454*E454</f>
        <v>8008.1773281123087</v>
      </c>
      <c r="AJ454" s="15">
        <f t="shared" si="554"/>
        <v>231</v>
      </c>
      <c r="AK454" s="15">
        <f>VLOOKUP(AK$4,'Tüpoloogia tabel'!$C$1:$T$51,MATCH($A454,'Tüpoloogia tabel'!$C$1:$T$1,0),FALSE)</f>
        <v>1.49</v>
      </c>
      <c r="AL454" s="15">
        <f>VLOOKUP(AL$4,'Tüpoloogia tabel'!$C$1:$T$51,MATCH($A454,'Tüpoloogia tabel'!$C$1:$T$1,0),FALSE)</f>
        <v>1.1000000000000001</v>
      </c>
      <c r="AM454" s="15">
        <f>VLOOKUP(AM$4,'Tüpoloogia tabel'!$C$1:$T$51,MATCH($A454,'Tüpoloogia tabel'!$C$1:$T$1,0),FALSE)</f>
        <v>0.7</v>
      </c>
      <c r="AN454" s="15">
        <f>VLOOKUP(AN$4,'Tüpoloogia tabel'!$C$1:$T$51,MATCH($A454,'Tüpoloogia tabel'!$C$1:$T$1,0),FALSE)</f>
        <v>0.7</v>
      </c>
      <c r="AO454" s="15">
        <f>VLOOKUP(AO$4,'Tüpoloogia tabel'!$C$1:$T$51,MATCH($A454,'Tüpoloogia tabel'!$C$1:$T$1,0),FALSE)</f>
        <v>2.06</v>
      </c>
      <c r="AP454" s="15">
        <f>VLOOKUP(AP$4,'Tüpoloogia tabel'!$C$1:$T$51,MATCH($A454,'Tüpoloogia tabel'!$C$1:$T$1,0),FALSE)</f>
        <v>2</v>
      </c>
      <c r="AQ454" s="15">
        <f>VLOOKUP(AQ$4,'Tüpoloogia tabel'!$C$1:$T$51,MATCH($A454,'Tüpoloogia tabel'!$C$1:$T$1,0),FALSE)</f>
        <v>2.9</v>
      </c>
      <c r="AR454" s="232">
        <f>VLOOKUP(AR$4,'Tüpoloogia tabel'!$C$1:$T$51,MATCH($A449,'Tüpoloogia tabel'!$C$1:$T$1,0),FALSE)</f>
        <v>0.26</v>
      </c>
      <c r="AS454" s="16">
        <f>VLOOKUP(AS$4,'Tüpoloogia tabel'!$C$1:$T$51,MATCH($A454,'Tüpoloogia tabel'!$C$1:$T$1,0),FALSE)</f>
        <v>0.49000000000000005</v>
      </c>
      <c r="AT454" s="16">
        <f>VLOOKUP(AT$4,'Tüpoloogia tabel'!$C$1:$T$51,MATCH($A454,'Tüpoloogia tabel'!$C$1:$T$1,0),FALSE)</f>
        <v>0.40500000000000008</v>
      </c>
      <c r="AU454" s="16">
        <f>VLOOKUP(AU$4,'Tüpoloogia tabel'!$C$1:$T$51,MATCH($A454,'Tüpoloogia tabel'!$C$1:$T$1,0),FALSE)</f>
        <v>0.15</v>
      </c>
      <c r="AV454" s="273">
        <f>VLOOKUP(AV$4,'Tüpoloogia tabel'!$C$1:$T$51,MATCH($A454,'Tüpoloogia tabel'!$C$1:$T$1,0),FALSE)</f>
        <v>0.02</v>
      </c>
      <c r="AW454" s="16">
        <f>VLOOKUP(AW$4,'Tüpoloogia tabel'!$C$1:$T$51,MATCH($A454,'Tüpoloogia tabel'!$C$1:$T$1,0),FALSE)</f>
        <v>0.01</v>
      </c>
      <c r="AX454" s="16">
        <f>VLOOKUP(AX$4,'Tüpoloogia tabel'!$C$1:$T$51,MATCH($A454,'Tüpoloogia tabel'!$C$1:$T$1,0),FALSE)</f>
        <v>0</v>
      </c>
      <c r="AY454" s="16">
        <f>VLOOKUP(AY$4,'Tüpoloogia tabel'!$C$1:$T$51,MATCH($A454,'Tüpoloogia tabel'!$C$1:$T$1,0),FALSE)</f>
        <v>0.42</v>
      </c>
      <c r="AZ454" s="16">
        <f>VLOOKUP(AZ$4,'Tüpoloogia tabel'!$C$1:$T$51,MATCH($A454,'Tüpoloogia tabel'!$C$1:$T$1,0),FALSE)</f>
        <v>3.7</v>
      </c>
      <c r="BA454" s="232">
        <f>VLOOKUP(BA$4,'Tüpoloogia tabel'!$C$1:$T$51,MATCH($A454,'Tüpoloogia tabel'!$C$1:$T$1,0),FALSE)</f>
        <v>0.51</v>
      </c>
      <c r="BB454" s="232">
        <f>VLOOKUP(BB$4,'Tüpoloogia tabel'!$C$1:$T$51,MATCH($A454,'Tüpoloogia tabel'!$C$1:$T$1,0),FALSE)</f>
        <v>0.2</v>
      </c>
      <c r="BC454" s="232">
        <f>VLOOKUP(BC$4,'Tüpoloogia tabel'!$C$1:$T$51,MATCH($A454,'Tüpoloogia tabel'!$C$1:$T$1,0),FALSE)</f>
        <v>0.35</v>
      </c>
      <c r="BD454" s="232">
        <f>VLOOKUP(BD$4,'Tüpoloogia tabel'!$C$1:$T$51,MATCH($A454,'Tüpoloogia tabel'!$C$1:$T$1,0),FALSE)</f>
        <v>0.7</v>
      </c>
      <c r="BE454" s="232">
        <f>VLOOKUP(BE$4,'Tüpoloogia tabel'!$C$1:$T$51,MATCH($A454,'Tüpoloogia tabel'!$C$1:$T$1,0),FALSE)</f>
        <v>0.2</v>
      </c>
      <c r="BF454" s="16">
        <f>VLOOKUP(BF$4,'Tüpoloogia tabel'!$C$1:$T$51,MATCH($A454,'Tüpoloogia tabel'!$C$1:$T$1,0),FALSE)</f>
        <v>1.8000000000000007</v>
      </c>
      <c r="BG454" s="16">
        <f>VLOOKUP(BG$4,'Tüpoloogia tabel'!$C$1:$T$51,MATCH($A454,'Tüpoloogia tabel'!$C$1:$T$1,0),FALSE)</f>
        <v>2.1999999999999984</v>
      </c>
      <c r="BH454" s="16">
        <f>VLOOKUP(BH$4,'Tüpoloogia tabel'!$C$1:$T$51,MATCH($A454,'Tüpoloogia tabel'!$C$1:$T$1,0),FALSE)</f>
        <v>1.4599999999999995</v>
      </c>
      <c r="BI454" s="16">
        <f>VLOOKUP(BI$4,'Tüpoloogia tabel'!$C$1:$T$51,MATCH($A454,'Tüpoloogia tabel'!$C$1:$T$1,0),FALSE)</f>
        <v>1.5793333333333335</v>
      </c>
      <c r="BJ454" s="16">
        <f>VLOOKUP(BJ$4,'Tüpoloogia tabel'!$C$1:$T$51,MATCH($A454,'Tüpoloogia tabel'!$C$1:$T$1,0),FALSE)</f>
        <v>0.8</v>
      </c>
      <c r="BK454" s="16">
        <f>VLOOKUP(BK$4,'Tüpoloogia tabel'!$C$1:$T$51,MATCH($A454,'Tüpoloogia tabel'!$C$1:$T$1,0),FALSE)</f>
        <v>2.0649999999999999</v>
      </c>
      <c r="BL454" s="216">
        <f t="shared" si="620"/>
        <v>5569.4427580819138</v>
      </c>
      <c r="BM454" s="1">
        <v>4</v>
      </c>
      <c r="BN454" s="1">
        <v>0</v>
      </c>
      <c r="BO454" s="1">
        <f t="shared" si="555"/>
        <v>21.119999999999997</v>
      </c>
      <c r="BP454" s="217">
        <f t="shared" si="556"/>
        <v>231</v>
      </c>
      <c r="BQ454" s="217">
        <f t="shared" ref="BQ454:BS454" si="623">BP454</f>
        <v>231</v>
      </c>
      <c r="BR454" s="217">
        <f t="shared" si="623"/>
        <v>231</v>
      </c>
      <c r="BS454" s="217">
        <f t="shared" si="623"/>
        <v>231</v>
      </c>
      <c r="BT454" s="217">
        <f t="shared" si="558"/>
        <v>231</v>
      </c>
      <c r="BU454" s="217">
        <f t="shared" si="559"/>
        <v>825.6</v>
      </c>
      <c r="BV454" s="217">
        <f t="shared" si="560"/>
        <v>612.44075987407678</v>
      </c>
      <c r="BW454" s="217">
        <f t="shared" si="622"/>
        <v>506.42131914711229</v>
      </c>
      <c r="BX454" s="216">
        <f t="shared" si="561"/>
        <v>0.29858229166666667</v>
      </c>
      <c r="BY454" s="216">
        <f t="shared" si="585"/>
        <v>360.09024375000001</v>
      </c>
      <c r="BZ454" s="216">
        <f t="shared" si="569"/>
        <v>6435.9543209790263</v>
      </c>
      <c r="CA454" s="216">
        <f t="shared" si="570"/>
        <v>5929.5330018319137</v>
      </c>
      <c r="CB454" s="218">
        <f t="shared" si="562"/>
        <v>3.0731726667350348</v>
      </c>
    </row>
    <row r="455" spans="1:80" x14ac:dyDescent="0.25">
      <c r="A455" s="248" t="s">
        <v>485</v>
      </c>
      <c r="B455" s="231" t="s">
        <v>983</v>
      </c>
      <c r="C455" s="231" t="s">
        <v>464</v>
      </c>
      <c r="D455" s="249">
        <v>6</v>
      </c>
      <c r="E455" s="249">
        <v>3</v>
      </c>
      <c r="F455" s="250"/>
      <c r="G455" s="15">
        <f>(VLOOKUP(G$4,'Tüpoloogia tabel'!$C$1:$T$51,MATCH($A455,'Tüpoloogia tabel'!$C$1:$T$1,0),FALSE))*D455</f>
        <v>1290.75</v>
      </c>
      <c r="H455" s="15">
        <f>(VLOOKUP(H$4,'Tüpoloogia tabel'!$C$1:$T$51,MATCH($A455,'Tüpoloogia tabel'!$C$1:$T$1,0),FALSE))*D455*E455</f>
        <v>63</v>
      </c>
      <c r="I455" s="15">
        <f>(VLOOKUP(I$4,'Tüpoloogia tabel'!$C$1:$T$51,MATCH($A455,'Tüpoloogia tabel'!$C$1:$T$1,0),FALSE))*D455*E455</f>
        <v>184.5</v>
      </c>
      <c r="J455" s="15">
        <f>(VLOOKUP(J$4,'Tüpoloogia tabel'!$C$1:$T$51,MATCH($A455,'Tüpoloogia tabel'!$C$1:$T$1,0),FALSE))*D455*E455</f>
        <v>3212.3249999999998</v>
      </c>
      <c r="K455" s="15">
        <f>(VLOOKUP(K$4,'Tüpoloogia tabel'!$C$1:$T$51,MATCH($A455,'Tüpoloogia tabel'!$C$1:$T$1,0),FALSE))*D455*E455</f>
        <v>2894.1750000000002</v>
      </c>
      <c r="L455" s="244">
        <f>VLOOKUP(L$4,'Tüpoloogia tabel'!$C$1:$T$51,MATCH($A455,'Tüpoloogia tabel'!$C$1:$T$1,0),FALSE)</f>
        <v>100</v>
      </c>
      <c r="M455" s="228">
        <f>VLOOKUP(M$4,'Tüpoloogia tabel'!$C$1:$T$51,MATCH($A455,'Tüpoloogia tabel'!$C$1:$T$1,0),FALSE)</f>
        <v>0</v>
      </c>
      <c r="N455" s="228">
        <f>VLOOKUP(N$4,'Tüpoloogia tabel'!$C$1:$T$51,MATCH($A455,'Tüpoloogia tabel'!$C$1:$T$1,0),FALSE)</f>
        <v>100</v>
      </c>
      <c r="O455" s="245">
        <f>VLOOKUP(O$4,'Tüpoloogia tabel'!$C$1:$T$51,MATCH($A455,'Tüpoloogia tabel'!$C$1:$T$1,0),FALSE)</f>
        <v>0.21164048646080963</v>
      </c>
      <c r="P455" s="228">
        <f>VLOOKUP(P$4,'Tüpoloogia tabel'!$C$1:$T$51,MATCH($A455,'Tüpoloogia tabel'!$C$1:$T$1,0),FALSE)</f>
        <v>100</v>
      </c>
      <c r="Q455" s="335">
        <f t="shared" si="549"/>
        <v>4896.8999999999996</v>
      </c>
      <c r="R455" s="336">
        <f t="shared" si="567"/>
        <v>3836.7577018500606</v>
      </c>
      <c r="S455" s="14">
        <f t="shared" si="550"/>
        <v>1290.75</v>
      </c>
      <c r="T455" s="336">
        <f t="shared" si="551"/>
        <v>1290.75</v>
      </c>
      <c r="U455" s="4">
        <f t="shared" si="552"/>
        <v>23.759999999999991</v>
      </c>
      <c r="V455" s="337">
        <f t="shared" si="553"/>
        <v>1036.3822981499386</v>
      </c>
      <c r="W455" s="338">
        <f t="shared" si="619"/>
        <v>3.850457117135194</v>
      </c>
      <c r="X455" s="228">
        <f>VLOOKUP(X$4,'Tüpoloogia tabel'!$C$1:$T$51,MATCH($A455,'Tüpoloogia tabel'!$C$1:$T$1,0),FALSE)</f>
        <v>271.5</v>
      </c>
      <c r="Y455" s="228">
        <f>VLOOKUP(Y$4,'Tüpoloogia tabel'!$C$1:$T$51,MATCH($A455,'Tüpoloogia tabel'!$C$1:$T$1,0),FALSE)</f>
        <v>199.5</v>
      </c>
      <c r="Z455" s="229">
        <f>VLOOKUP(Z$4,'Tüpoloogia tabel'!$C$1:$T$51,MATCH($A455,'Tüpoloogia tabel'!$C$1:$T$1,0),FALSE)</f>
        <v>41</v>
      </c>
      <c r="AA455" s="235"/>
      <c r="AB455" s="235"/>
      <c r="AC455" s="15">
        <f>VLOOKUP(AC$4,'Tüpoloogia tabel'!$C$1:$T$51,MATCH($A455,'Tüpoloogia tabel'!$C$1:$T$1,0),FALSE)</f>
        <v>4.6500000000000004</v>
      </c>
      <c r="AD455" s="15">
        <f>VLOOKUP(AD$4,'Tüpoloogia tabel'!$C$1:$T$51,MATCH($A455,'Tüpoloogia tabel'!$C$1:$T$1,0),FALSE)</f>
        <v>3.2</v>
      </c>
      <c r="AE455" s="15">
        <f>VLOOKUP(AE$4,'Tüpoloogia tabel'!$C$1:$T$51,MATCH($A455,'Tüpoloogia tabel'!$C$1:$T$1,0),FALSE)</f>
        <v>2.2999999999999998</v>
      </c>
      <c r="AF455" s="15">
        <f>VLOOKUP(AF$4,'Tüpoloogia tabel'!$C$1:$T$51,MATCH($A455,'Tüpoloogia tabel'!$C$1:$T$1,0),FALSE)</f>
        <v>14.25</v>
      </c>
      <c r="AG455" s="15">
        <f>VLOOKUP(AG$4,'Tüpoloogia tabel'!$C$1:$T$51,MATCH($A455,'Tüpoloogia tabel'!$C$1:$T$1,0),FALSE)</f>
        <v>16.875</v>
      </c>
      <c r="AH455" s="15">
        <f>(VLOOKUP(AH$4,'Tüpoloogia tabel'!$C$1:$T$51,MATCH($A455,'Tüpoloogia tabel'!$C$1:$T$1,0),FALSE))*E455</f>
        <v>7.919999999999999</v>
      </c>
      <c r="AI455" s="15">
        <f>(VLOOKUP(AI$4,'Tüpoloogia tabel'!$C$1:$T$51,MATCH($A455,'Tüpoloogia tabel'!$C$1:$T$1,0),FALSE))*D455*E455</f>
        <v>12012.265992168463</v>
      </c>
      <c r="AJ455" s="15">
        <f t="shared" si="554"/>
        <v>231</v>
      </c>
      <c r="AK455" s="15">
        <f>VLOOKUP(AK$4,'Tüpoloogia tabel'!$C$1:$T$51,MATCH($A455,'Tüpoloogia tabel'!$C$1:$T$1,0),FALSE)</f>
        <v>1.49</v>
      </c>
      <c r="AL455" s="15">
        <f>VLOOKUP(AL$4,'Tüpoloogia tabel'!$C$1:$T$51,MATCH($A455,'Tüpoloogia tabel'!$C$1:$T$1,0),FALSE)</f>
        <v>1.1000000000000001</v>
      </c>
      <c r="AM455" s="15">
        <f>VLOOKUP(AM$4,'Tüpoloogia tabel'!$C$1:$T$51,MATCH($A455,'Tüpoloogia tabel'!$C$1:$T$1,0),FALSE)</f>
        <v>0.7</v>
      </c>
      <c r="AN455" s="15">
        <f>VLOOKUP(AN$4,'Tüpoloogia tabel'!$C$1:$T$51,MATCH($A455,'Tüpoloogia tabel'!$C$1:$T$1,0),FALSE)</f>
        <v>0.7</v>
      </c>
      <c r="AO455" s="15">
        <f>VLOOKUP(AO$4,'Tüpoloogia tabel'!$C$1:$T$51,MATCH($A455,'Tüpoloogia tabel'!$C$1:$T$1,0),FALSE)</f>
        <v>2.06</v>
      </c>
      <c r="AP455" s="15">
        <f>VLOOKUP(AP$4,'Tüpoloogia tabel'!$C$1:$T$51,MATCH($A455,'Tüpoloogia tabel'!$C$1:$T$1,0),FALSE)</f>
        <v>2</v>
      </c>
      <c r="AQ455" s="15">
        <f>VLOOKUP(AQ$4,'Tüpoloogia tabel'!$C$1:$T$51,MATCH($A455,'Tüpoloogia tabel'!$C$1:$T$1,0),FALSE)</f>
        <v>2.9</v>
      </c>
      <c r="AR455" s="232">
        <f>VLOOKUP(AR$4,'Tüpoloogia tabel'!$C$1:$T$51,MATCH($A450,'Tüpoloogia tabel'!$C$1:$T$1,0),FALSE)</f>
        <v>0.26</v>
      </c>
      <c r="AS455" s="16">
        <f>VLOOKUP(AS$4,'Tüpoloogia tabel'!$C$1:$T$51,MATCH($A455,'Tüpoloogia tabel'!$C$1:$T$1,0),FALSE)</f>
        <v>0.49000000000000005</v>
      </c>
      <c r="AT455" s="16">
        <f>VLOOKUP(AT$4,'Tüpoloogia tabel'!$C$1:$T$51,MATCH($A455,'Tüpoloogia tabel'!$C$1:$T$1,0),FALSE)</f>
        <v>0.40500000000000008</v>
      </c>
      <c r="AU455" s="16">
        <f>VLOOKUP(AU$4,'Tüpoloogia tabel'!$C$1:$T$51,MATCH($A455,'Tüpoloogia tabel'!$C$1:$T$1,0),FALSE)</f>
        <v>0.15</v>
      </c>
      <c r="AV455" s="273">
        <f>VLOOKUP(AV$4,'Tüpoloogia tabel'!$C$1:$T$51,MATCH($A455,'Tüpoloogia tabel'!$C$1:$T$1,0),FALSE)</f>
        <v>0.02</v>
      </c>
      <c r="AW455" s="16">
        <f>VLOOKUP(AW$4,'Tüpoloogia tabel'!$C$1:$T$51,MATCH($A455,'Tüpoloogia tabel'!$C$1:$T$1,0),FALSE)</f>
        <v>0.01</v>
      </c>
      <c r="AX455" s="16">
        <f>VLOOKUP(AX$4,'Tüpoloogia tabel'!$C$1:$T$51,MATCH($A455,'Tüpoloogia tabel'!$C$1:$T$1,0),FALSE)</f>
        <v>0</v>
      </c>
      <c r="AY455" s="16">
        <f>VLOOKUP(AY$4,'Tüpoloogia tabel'!$C$1:$T$51,MATCH($A455,'Tüpoloogia tabel'!$C$1:$T$1,0),FALSE)</f>
        <v>0.42</v>
      </c>
      <c r="AZ455" s="16">
        <f>VLOOKUP(AZ$4,'Tüpoloogia tabel'!$C$1:$T$51,MATCH($A455,'Tüpoloogia tabel'!$C$1:$T$1,0),FALSE)</f>
        <v>3.7</v>
      </c>
      <c r="BA455" s="232">
        <f>VLOOKUP(BA$4,'Tüpoloogia tabel'!$C$1:$T$51,MATCH($A455,'Tüpoloogia tabel'!$C$1:$T$1,0),FALSE)</f>
        <v>0.51</v>
      </c>
      <c r="BB455" s="232">
        <f>VLOOKUP(BB$4,'Tüpoloogia tabel'!$C$1:$T$51,MATCH($A455,'Tüpoloogia tabel'!$C$1:$T$1,0),FALSE)</f>
        <v>0.2</v>
      </c>
      <c r="BC455" s="232">
        <f>VLOOKUP(BC$4,'Tüpoloogia tabel'!$C$1:$T$51,MATCH($A455,'Tüpoloogia tabel'!$C$1:$T$1,0),FALSE)</f>
        <v>0.35</v>
      </c>
      <c r="BD455" s="232">
        <f>VLOOKUP(BD$4,'Tüpoloogia tabel'!$C$1:$T$51,MATCH($A455,'Tüpoloogia tabel'!$C$1:$T$1,0),FALSE)</f>
        <v>0.7</v>
      </c>
      <c r="BE455" s="232">
        <f>VLOOKUP(BE$4,'Tüpoloogia tabel'!$C$1:$T$51,MATCH($A455,'Tüpoloogia tabel'!$C$1:$T$1,0),FALSE)</f>
        <v>0.2</v>
      </c>
      <c r="BF455" s="16">
        <f>VLOOKUP(BF$4,'Tüpoloogia tabel'!$C$1:$T$51,MATCH($A455,'Tüpoloogia tabel'!$C$1:$T$1,0),FALSE)</f>
        <v>1.8000000000000007</v>
      </c>
      <c r="BG455" s="16">
        <f>VLOOKUP(BG$4,'Tüpoloogia tabel'!$C$1:$T$51,MATCH($A455,'Tüpoloogia tabel'!$C$1:$T$1,0),FALSE)</f>
        <v>2.1999999999999984</v>
      </c>
      <c r="BH455" s="16">
        <f>VLOOKUP(BH$4,'Tüpoloogia tabel'!$C$1:$T$51,MATCH($A455,'Tüpoloogia tabel'!$C$1:$T$1,0),FALSE)</f>
        <v>1.4599999999999995</v>
      </c>
      <c r="BI455" s="16">
        <f>VLOOKUP(BI$4,'Tüpoloogia tabel'!$C$1:$T$51,MATCH($A455,'Tüpoloogia tabel'!$C$1:$T$1,0),FALSE)</f>
        <v>1.5793333333333335</v>
      </c>
      <c r="BJ455" s="16">
        <f>VLOOKUP(BJ$4,'Tüpoloogia tabel'!$C$1:$T$51,MATCH($A455,'Tüpoloogia tabel'!$C$1:$T$1,0),FALSE)</f>
        <v>0.8</v>
      </c>
      <c r="BK455" s="16">
        <f>VLOOKUP(BK$4,'Tüpoloogia tabel'!$C$1:$T$51,MATCH($A455,'Tüpoloogia tabel'!$C$1:$T$1,0),FALSE)</f>
        <v>2.0649999999999999</v>
      </c>
      <c r="BL455" s="216">
        <f t="shared" si="620"/>
        <v>9548.938016148004</v>
      </c>
      <c r="BM455" s="1">
        <v>4</v>
      </c>
      <c r="BN455" s="1">
        <v>0</v>
      </c>
      <c r="BO455" s="1">
        <f t="shared" si="555"/>
        <v>31.679999999999996</v>
      </c>
      <c r="BP455" s="217">
        <f t="shared" si="556"/>
        <v>231</v>
      </c>
      <c r="BQ455" s="217">
        <f t="shared" ref="BQ455:BS455" si="624">BP455</f>
        <v>231</v>
      </c>
      <c r="BR455" s="217">
        <f t="shared" si="624"/>
        <v>231</v>
      </c>
      <c r="BS455" s="217">
        <f t="shared" si="624"/>
        <v>231</v>
      </c>
      <c r="BT455" s="217">
        <f t="shared" si="558"/>
        <v>462</v>
      </c>
      <c r="BU455" s="217">
        <f t="shared" si="559"/>
        <v>1828.8000000000002</v>
      </c>
      <c r="BV455" s="217">
        <f t="shared" si="560"/>
        <v>1366.0659365160639</v>
      </c>
      <c r="BW455" s="217">
        <f t="shared" si="622"/>
        <v>827.99949333674681</v>
      </c>
      <c r="BX455" s="216">
        <f t="shared" si="561"/>
        <v>0.63595291666666665</v>
      </c>
      <c r="BY455" s="216">
        <f t="shared" si="585"/>
        <v>766.95921750000002</v>
      </c>
      <c r="BZ455" s="216">
        <f t="shared" si="569"/>
        <v>11143.896726984751</v>
      </c>
      <c r="CA455" s="216">
        <f t="shared" si="570"/>
        <v>10315.897233648004</v>
      </c>
      <c r="CB455" s="218">
        <f t="shared" si="562"/>
        <v>3.5643654007266332</v>
      </c>
    </row>
    <row r="456" spans="1:80" x14ac:dyDescent="0.25">
      <c r="A456" s="248" t="s">
        <v>485</v>
      </c>
      <c r="B456" s="231" t="s">
        <v>984</v>
      </c>
      <c r="C456" s="231" t="s">
        <v>464</v>
      </c>
      <c r="D456" s="249">
        <v>6</v>
      </c>
      <c r="E456" s="249">
        <v>4</v>
      </c>
      <c r="F456" s="250"/>
      <c r="G456" s="15">
        <f>(VLOOKUP(G$4,'Tüpoloogia tabel'!$C$1:$T$51,MATCH($A456,'Tüpoloogia tabel'!$C$1:$T$1,0),FALSE))*D456</f>
        <v>1290.75</v>
      </c>
      <c r="H456" s="15">
        <f>(VLOOKUP(H$4,'Tüpoloogia tabel'!$C$1:$T$51,MATCH($A456,'Tüpoloogia tabel'!$C$1:$T$1,0),FALSE))*D456*E456</f>
        <v>84</v>
      </c>
      <c r="I456" s="15">
        <f>(VLOOKUP(I$4,'Tüpoloogia tabel'!$C$1:$T$51,MATCH($A456,'Tüpoloogia tabel'!$C$1:$T$1,0),FALSE))*D456*E456</f>
        <v>246</v>
      </c>
      <c r="J456" s="15">
        <f>(VLOOKUP(J$4,'Tüpoloogia tabel'!$C$1:$T$51,MATCH($A456,'Tüpoloogia tabel'!$C$1:$T$1,0),FALSE))*D456*E456</f>
        <v>4283.0999999999995</v>
      </c>
      <c r="K456" s="15">
        <f>(VLOOKUP(K$4,'Tüpoloogia tabel'!$C$1:$T$51,MATCH($A456,'Tüpoloogia tabel'!$C$1:$T$1,0),FALSE))*D456*E456</f>
        <v>3858.9000000000005</v>
      </c>
      <c r="L456" s="244">
        <f>VLOOKUP(L$4,'Tüpoloogia tabel'!$C$1:$T$51,MATCH($A456,'Tüpoloogia tabel'!$C$1:$T$1,0),FALSE)</f>
        <v>100</v>
      </c>
      <c r="M456" s="228">
        <f>VLOOKUP(M$4,'Tüpoloogia tabel'!$C$1:$T$51,MATCH($A456,'Tüpoloogia tabel'!$C$1:$T$1,0),FALSE)</f>
        <v>0</v>
      </c>
      <c r="N456" s="228">
        <f>VLOOKUP(N$4,'Tüpoloogia tabel'!$C$1:$T$51,MATCH($A456,'Tüpoloogia tabel'!$C$1:$T$1,0),FALSE)</f>
        <v>100</v>
      </c>
      <c r="O456" s="245">
        <f>VLOOKUP(O$4,'Tüpoloogia tabel'!$C$1:$T$51,MATCH($A456,'Tüpoloogia tabel'!$C$1:$T$1,0),FALSE)</f>
        <v>0.21164048646080963</v>
      </c>
      <c r="P456" s="228">
        <f>VLOOKUP(P$4,'Tüpoloogia tabel'!$C$1:$T$51,MATCH($A456,'Tüpoloogia tabel'!$C$1:$T$1,0),FALSE)</f>
        <v>100</v>
      </c>
      <c r="Q456" s="335">
        <f t="shared" si="549"/>
        <v>8667.5999999999985</v>
      </c>
      <c r="R456" s="336">
        <f t="shared" si="567"/>
        <v>6809.4249195522852</v>
      </c>
      <c r="S456" s="14">
        <f t="shared" si="550"/>
        <v>1290.75</v>
      </c>
      <c r="T456" s="336">
        <f t="shared" si="551"/>
        <v>1290.75</v>
      </c>
      <c r="U456" s="4">
        <f t="shared" si="552"/>
        <v>23.759999999999991</v>
      </c>
      <c r="V456" s="337">
        <f t="shared" si="553"/>
        <v>1834.4150804477133</v>
      </c>
      <c r="W456" s="338">
        <f t="shared" si="619"/>
        <v>4.5641573729995457</v>
      </c>
      <c r="X456" s="228">
        <f>VLOOKUP(X$4,'Tüpoloogia tabel'!$C$1:$T$51,MATCH($A456,'Tüpoloogia tabel'!$C$1:$T$1,0),FALSE)</f>
        <v>271.5</v>
      </c>
      <c r="Y456" s="228">
        <f>VLOOKUP(Y$4,'Tüpoloogia tabel'!$C$1:$T$51,MATCH($A456,'Tüpoloogia tabel'!$C$1:$T$1,0),FALSE)</f>
        <v>199.5</v>
      </c>
      <c r="Z456" s="229">
        <f>VLOOKUP(Z$4,'Tüpoloogia tabel'!$C$1:$T$51,MATCH($A456,'Tüpoloogia tabel'!$C$1:$T$1,0),FALSE)</f>
        <v>41</v>
      </c>
      <c r="AA456" s="235"/>
      <c r="AB456" s="235"/>
      <c r="AC456" s="15">
        <f>VLOOKUP(AC$4,'Tüpoloogia tabel'!$C$1:$T$51,MATCH($A456,'Tüpoloogia tabel'!$C$1:$T$1,0),FALSE)</f>
        <v>4.6500000000000004</v>
      </c>
      <c r="AD456" s="15">
        <f>VLOOKUP(AD$4,'Tüpoloogia tabel'!$C$1:$T$51,MATCH($A456,'Tüpoloogia tabel'!$C$1:$T$1,0),FALSE)</f>
        <v>3.2</v>
      </c>
      <c r="AE456" s="15">
        <f>VLOOKUP(AE$4,'Tüpoloogia tabel'!$C$1:$T$51,MATCH($A456,'Tüpoloogia tabel'!$C$1:$T$1,0),FALSE)</f>
        <v>2.2999999999999998</v>
      </c>
      <c r="AF456" s="15">
        <f>VLOOKUP(AF$4,'Tüpoloogia tabel'!$C$1:$T$51,MATCH($A456,'Tüpoloogia tabel'!$C$1:$T$1,0),FALSE)</f>
        <v>14.25</v>
      </c>
      <c r="AG456" s="15">
        <f>VLOOKUP(AG$4,'Tüpoloogia tabel'!$C$1:$T$51,MATCH($A456,'Tüpoloogia tabel'!$C$1:$T$1,0),FALSE)</f>
        <v>16.875</v>
      </c>
      <c r="AH456" s="15">
        <f>(VLOOKUP(AH$4,'Tüpoloogia tabel'!$C$1:$T$51,MATCH($A456,'Tüpoloogia tabel'!$C$1:$T$1,0),FALSE))*E456</f>
        <v>10.559999999999999</v>
      </c>
      <c r="AI456" s="15">
        <f>(VLOOKUP(AI$4,'Tüpoloogia tabel'!$C$1:$T$51,MATCH($A456,'Tüpoloogia tabel'!$C$1:$T$1,0),FALSE))*D456*E456</f>
        <v>16016.354656224617</v>
      </c>
      <c r="AJ456" s="15">
        <f t="shared" si="554"/>
        <v>231</v>
      </c>
      <c r="AK456" s="15">
        <f>VLOOKUP(AK$4,'Tüpoloogia tabel'!$C$1:$T$51,MATCH($A456,'Tüpoloogia tabel'!$C$1:$T$1,0),FALSE)</f>
        <v>1.49</v>
      </c>
      <c r="AL456" s="15">
        <f>VLOOKUP(AL$4,'Tüpoloogia tabel'!$C$1:$T$51,MATCH($A456,'Tüpoloogia tabel'!$C$1:$T$1,0),FALSE)</f>
        <v>1.1000000000000001</v>
      </c>
      <c r="AM456" s="15">
        <f>VLOOKUP(AM$4,'Tüpoloogia tabel'!$C$1:$T$51,MATCH($A456,'Tüpoloogia tabel'!$C$1:$T$1,0),FALSE)</f>
        <v>0.7</v>
      </c>
      <c r="AN456" s="15">
        <f>VLOOKUP(AN$4,'Tüpoloogia tabel'!$C$1:$T$51,MATCH($A456,'Tüpoloogia tabel'!$C$1:$T$1,0),FALSE)</f>
        <v>0.7</v>
      </c>
      <c r="AO456" s="15">
        <f>VLOOKUP(AO$4,'Tüpoloogia tabel'!$C$1:$T$51,MATCH($A456,'Tüpoloogia tabel'!$C$1:$T$1,0),FALSE)</f>
        <v>2.06</v>
      </c>
      <c r="AP456" s="15">
        <f>VLOOKUP(AP$4,'Tüpoloogia tabel'!$C$1:$T$51,MATCH($A456,'Tüpoloogia tabel'!$C$1:$T$1,0),FALSE)</f>
        <v>2</v>
      </c>
      <c r="AQ456" s="15">
        <f>VLOOKUP(AQ$4,'Tüpoloogia tabel'!$C$1:$T$51,MATCH($A456,'Tüpoloogia tabel'!$C$1:$T$1,0),FALSE)</f>
        <v>2.9</v>
      </c>
      <c r="AR456" s="232">
        <f>VLOOKUP(AR$4,'Tüpoloogia tabel'!$C$1:$T$51,MATCH($A451,'Tüpoloogia tabel'!$C$1:$T$1,0),FALSE)</f>
        <v>0.26</v>
      </c>
      <c r="AS456" s="16">
        <f>VLOOKUP(AS$4,'Tüpoloogia tabel'!$C$1:$T$51,MATCH($A456,'Tüpoloogia tabel'!$C$1:$T$1,0),FALSE)</f>
        <v>0.49000000000000005</v>
      </c>
      <c r="AT456" s="16">
        <f>VLOOKUP(AT$4,'Tüpoloogia tabel'!$C$1:$T$51,MATCH($A456,'Tüpoloogia tabel'!$C$1:$T$1,0),FALSE)</f>
        <v>0.40500000000000008</v>
      </c>
      <c r="AU456" s="16">
        <f>VLOOKUP(AU$4,'Tüpoloogia tabel'!$C$1:$T$51,MATCH($A456,'Tüpoloogia tabel'!$C$1:$T$1,0),FALSE)</f>
        <v>0.15</v>
      </c>
      <c r="AV456" s="273">
        <f>VLOOKUP(AV$4,'Tüpoloogia tabel'!$C$1:$T$51,MATCH($A456,'Tüpoloogia tabel'!$C$1:$T$1,0),FALSE)</f>
        <v>0.02</v>
      </c>
      <c r="AW456" s="16">
        <f>VLOOKUP(AW$4,'Tüpoloogia tabel'!$C$1:$T$51,MATCH($A456,'Tüpoloogia tabel'!$C$1:$T$1,0),FALSE)</f>
        <v>0.01</v>
      </c>
      <c r="AX456" s="16">
        <f>VLOOKUP(AX$4,'Tüpoloogia tabel'!$C$1:$T$51,MATCH($A456,'Tüpoloogia tabel'!$C$1:$T$1,0),FALSE)</f>
        <v>0</v>
      </c>
      <c r="AY456" s="16">
        <f>VLOOKUP(AY$4,'Tüpoloogia tabel'!$C$1:$T$51,MATCH($A456,'Tüpoloogia tabel'!$C$1:$T$1,0),FALSE)</f>
        <v>0.42</v>
      </c>
      <c r="AZ456" s="16">
        <f>VLOOKUP(AZ$4,'Tüpoloogia tabel'!$C$1:$T$51,MATCH($A456,'Tüpoloogia tabel'!$C$1:$T$1,0),FALSE)</f>
        <v>3.7</v>
      </c>
      <c r="BA456" s="232">
        <f>VLOOKUP(BA$4,'Tüpoloogia tabel'!$C$1:$T$51,MATCH($A456,'Tüpoloogia tabel'!$C$1:$T$1,0),FALSE)</f>
        <v>0.51</v>
      </c>
      <c r="BB456" s="232">
        <f>VLOOKUP(BB$4,'Tüpoloogia tabel'!$C$1:$T$51,MATCH($A456,'Tüpoloogia tabel'!$C$1:$T$1,0),FALSE)</f>
        <v>0.2</v>
      </c>
      <c r="BC456" s="232">
        <f>VLOOKUP(BC$4,'Tüpoloogia tabel'!$C$1:$T$51,MATCH($A456,'Tüpoloogia tabel'!$C$1:$T$1,0),FALSE)</f>
        <v>0.35</v>
      </c>
      <c r="BD456" s="232">
        <f>VLOOKUP(BD$4,'Tüpoloogia tabel'!$C$1:$T$51,MATCH($A456,'Tüpoloogia tabel'!$C$1:$T$1,0),FALSE)</f>
        <v>0.7</v>
      </c>
      <c r="BE456" s="232">
        <f>VLOOKUP(BE$4,'Tüpoloogia tabel'!$C$1:$T$51,MATCH($A456,'Tüpoloogia tabel'!$C$1:$T$1,0),FALSE)</f>
        <v>0.2</v>
      </c>
      <c r="BF456" s="16">
        <f>VLOOKUP(BF$4,'Tüpoloogia tabel'!$C$1:$T$51,MATCH($A456,'Tüpoloogia tabel'!$C$1:$T$1,0),FALSE)</f>
        <v>1.8000000000000007</v>
      </c>
      <c r="BG456" s="16">
        <f>VLOOKUP(BG$4,'Tüpoloogia tabel'!$C$1:$T$51,MATCH($A456,'Tüpoloogia tabel'!$C$1:$T$1,0),FALSE)</f>
        <v>2.1999999999999984</v>
      </c>
      <c r="BH456" s="16">
        <f>VLOOKUP(BH$4,'Tüpoloogia tabel'!$C$1:$T$51,MATCH($A456,'Tüpoloogia tabel'!$C$1:$T$1,0),FALSE)</f>
        <v>1.4599999999999995</v>
      </c>
      <c r="BI456" s="16">
        <f>VLOOKUP(BI$4,'Tüpoloogia tabel'!$C$1:$T$51,MATCH($A456,'Tüpoloogia tabel'!$C$1:$T$1,0),FALSE)</f>
        <v>1.5793333333333335</v>
      </c>
      <c r="BJ456" s="16">
        <f>VLOOKUP(BJ$4,'Tüpoloogia tabel'!$C$1:$T$51,MATCH($A456,'Tüpoloogia tabel'!$C$1:$T$1,0),FALSE)</f>
        <v>0.8</v>
      </c>
      <c r="BK456" s="16">
        <f>VLOOKUP(BK$4,'Tüpoloogia tabel'!$C$1:$T$51,MATCH($A456,'Tüpoloogia tabel'!$C$1:$T$1,0),FALSE)</f>
        <v>2.0649999999999999</v>
      </c>
      <c r="BL456" s="216">
        <f t="shared" si="620"/>
        <v>15103.438393564182</v>
      </c>
      <c r="BM456" s="1">
        <v>4</v>
      </c>
      <c r="BN456" s="1">
        <v>0</v>
      </c>
      <c r="BO456" s="1">
        <f t="shared" si="555"/>
        <v>42.239999999999995</v>
      </c>
      <c r="BP456" s="217">
        <f t="shared" si="556"/>
        <v>231</v>
      </c>
      <c r="BQ456" s="217">
        <f t="shared" ref="BQ456:BS456" si="625">BP456</f>
        <v>231</v>
      </c>
      <c r="BR456" s="217">
        <f t="shared" si="625"/>
        <v>231</v>
      </c>
      <c r="BS456" s="217">
        <f t="shared" si="625"/>
        <v>231</v>
      </c>
      <c r="BT456" s="217">
        <f t="shared" si="558"/>
        <v>693</v>
      </c>
      <c r="BU456" s="217">
        <f t="shared" si="559"/>
        <v>3225.6000000000004</v>
      </c>
      <c r="BV456" s="217">
        <f t="shared" si="560"/>
        <v>2417.9609776280167</v>
      </c>
      <c r="BW456" s="217">
        <f t="shared" si="622"/>
        <v>1274.851010603767</v>
      </c>
      <c r="BX456" s="216">
        <f t="shared" si="561"/>
        <v>1.0234970833333332</v>
      </c>
      <c r="BY456" s="216">
        <f t="shared" si="585"/>
        <v>1234.3374824999999</v>
      </c>
      <c r="BZ456" s="216">
        <f t="shared" si="569"/>
        <v>17612.626886667949</v>
      </c>
      <c r="CA456" s="216">
        <f t="shared" si="570"/>
        <v>16337.775876064181</v>
      </c>
      <c r="CB456" s="218">
        <f t="shared" si="562"/>
        <v>4.2337909445863273</v>
      </c>
    </row>
    <row r="457" spans="1:80" x14ac:dyDescent="0.25">
      <c r="A457" s="248" t="s">
        <v>485</v>
      </c>
      <c r="B457" s="231" t="s">
        <v>985</v>
      </c>
      <c r="C457" s="231" t="s">
        <v>464</v>
      </c>
      <c r="D457" s="249">
        <v>6</v>
      </c>
      <c r="E457" s="249">
        <v>5</v>
      </c>
      <c r="F457" s="250"/>
      <c r="G457" s="15">
        <f>(VLOOKUP(G$4,'Tüpoloogia tabel'!$C$1:$T$51,MATCH($A457,'Tüpoloogia tabel'!$C$1:$T$1,0),FALSE))*D457</f>
        <v>1290.75</v>
      </c>
      <c r="H457" s="15">
        <f>(VLOOKUP(H$4,'Tüpoloogia tabel'!$C$1:$T$51,MATCH($A457,'Tüpoloogia tabel'!$C$1:$T$1,0),FALSE))*D457*E457</f>
        <v>105</v>
      </c>
      <c r="I457" s="15">
        <f>(VLOOKUP(I$4,'Tüpoloogia tabel'!$C$1:$T$51,MATCH($A457,'Tüpoloogia tabel'!$C$1:$T$1,0),FALSE))*D457*E457</f>
        <v>307.5</v>
      </c>
      <c r="J457" s="15">
        <f>(VLOOKUP(J$4,'Tüpoloogia tabel'!$C$1:$T$51,MATCH($A457,'Tüpoloogia tabel'!$C$1:$T$1,0),FALSE))*D457*E457</f>
        <v>5353.8749999999991</v>
      </c>
      <c r="K457" s="15">
        <f>(VLOOKUP(K$4,'Tüpoloogia tabel'!$C$1:$T$51,MATCH($A457,'Tüpoloogia tabel'!$C$1:$T$1,0),FALSE))*D457*E457</f>
        <v>4823.6250000000009</v>
      </c>
      <c r="L457" s="244">
        <f>VLOOKUP(L$4,'Tüpoloogia tabel'!$C$1:$T$51,MATCH($A457,'Tüpoloogia tabel'!$C$1:$T$1,0),FALSE)</f>
        <v>100</v>
      </c>
      <c r="M457" s="228">
        <f>VLOOKUP(M$4,'Tüpoloogia tabel'!$C$1:$T$51,MATCH($A457,'Tüpoloogia tabel'!$C$1:$T$1,0),FALSE)</f>
        <v>0</v>
      </c>
      <c r="N457" s="228">
        <f>VLOOKUP(N$4,'Tüpoloogia tabel'!$C$1:$T$51,MATCH($A457,'Tüpoloogia tabel'!$C$1:$T$1,0),FALSE)</f>
        <v>100</v>
      </c>
      <c r="O457" s="245">
        <f>VLOOKUP(O$4,'Tüpoloogia tabel'!$C$1:$T$51,MATCH($A457,'Tüpoloogia tabel'!$C$1:$T$1,0),FALSE)</f>
        <v>0.21164048646080963</v>
      </c>
      <c r="P457" s="228">
        <f>VLOOKUP(P$4,'Tüpoloogia tabel'!$C$1:$T$51,MATCH($A457,'Tüpoloogia tabel'!$C$1:$T$1,0),FALSE)</f>
        <v>100</v>
      </c>
      <c r="Q457" s="335">
        <f t="shared" si="549"/>
        <v>13507.5</v>
      </c>
      <c r="R457" s="336">
        <f t="shared" si="567"/>
        <v>10625.006129130614</v>
      </c>
      <c r="S457" s="14">
        <f t="shared" si="550"/>
        <v>1290.75</v>
      </c>
      <c r="T457" s="336">
        <f t="shared" si="551"/>
        <v>1290.75</v>
      </c>
      <c r="U457" s="4">
        <f t="shared" si="552"/>
        <v>23.759999999999991</v>
      </c>
      <c r="V457" s="337">
        <f t="shared" si="553"/>
        <v>2858.733870869386</v>
      </c>
      <c r="W457" s="338">
        <f t="shared" si="619"/>
        <v>5.3723419313853418</v>
      </c>
      <c r="X457" s="228">
        <f>VLOOKUP(X$4,'Tüpoloogia tabel'!$C$1:$T$51,MATCH($A457,'Tüpoloogia tabel'!$C$1:$T$1,0),FALSE)</f>
        <v>271.5</v>
      </c>
      <c r="Y457" s="228">
        <f>VLOOKUP(Y$4,'Tüpoloogia tabel'!$C$1:$T$51,MATCH($A457,'Tüpoloogia tabel'!$C$1:$T$1,0),FALSE)</f>
        <v>199.5</v>
      </c>
      <c r="Z457" s="229">
        <f>VLOOKUP(Z$4,'Tüpoloogia tabel'!$C$1:$T$51,MATCH($A457,'Tüpoloogia tabel'!$C$1:$T$1,0),FALSE)</f>
        <v>41</v>
      </c>
      <c r="AA457" s="235"/>
      <c r="AB457" s="235"/>
      <c r="AC457" s="15">
        <f>VLOOKUP(AC$4,'Tüpoloogia tabel'!$C$1:$T$51,MATCH($A457,'Tüpoloogia tabel'!$C$1:$T$1,0),FALSE)</f>
        <v>4.6500000000000004</v>
      </c>
      <c r="AD457" s="15">
        <f>VLOOKUP(AD$4,'Tüpoloogia tabel'!$C$1:$T$51,MATCH($A457,'Tüpoloogia tabel'!$C$1:$T$1,0),FALSE)</f>
        <v>3.2</v>
      </c>
      <c r="AE457" s="15">
        <f>VLOOKUP(AE$4,'Tüpoloogia tabel'!$C$1:$T$51,MATCH($A457,'Tüpoloogia tabel'!$C$1:$T$1,0),FALSE)</f>
        <v>2.2999999999999998</v>
      </c>
      <c r="AF457" s="15">
        <f>VLOOKUP(AF$4,'Tüpoloogia tabel'!$C$1:$T$51,MATCH($A457,'Tüpoloogia tabel'!$C$1:$T$1,0),FALSE)</f>
        <v>14.25</v>
      </c>
      <c r="AG457" s="15">
        <f>VLOOKUP(AG$4,'Tüpoloogia tabel'!$C$1:$T$51,MATCH($A457,'Tüpoloogia tabel'!$C$1:$T$1,0),FALSE)</f>
        <v>16.875</v>
      </c>
      <c r="AH457" s="15">
        <f>(VLOOKUP(AH$4,'Tüpoloogia tabel'!$C$1:$T$51,MATCH($A457,'Tüpoloogia tabel'!$C$1:$T$1,0),FALSE))*E457</f>
        <v>13.2</v>
      </c>
      <c r="AI457" s="15">
        <f>(VLOOKUP(AI$4,'Tüpoloogia tabel'!$C$1:$T$51,MATCH($A457,'Tüpoloogia tabel'!$C$1:$T$1,0),FALSE))*D457*E457</f>
        <v>20020.44332028077</v>
      </c>
      <c r="AJ457" s="15">
        <f t="shared" si="554"/>
        <v>231</v>
      </c>
      <c r="AK457" s="15">
        <f>VLOOKUP(AK$4,'Tüpoloogia tabel'!$C$1:$T$51,MATCH($A457,'Tüpoloogia tabel'!$C$1:$T$1,0),FALSE)</f>
        <v>1.49</v>
      </c>
      <c r="AL457" s="15">
        <f>VLOOKUP(AL$4,'Tüpoloogia tabel'!$C$1:$T$51,MATCH($A457,'Tüpoloogia tabel'!$C$1:$T$1,0),FALSE)</f>
        <v>1.1000000000000001</v>
      </c>
      <c r="AM457" s="15">
        <f>VLOOKUP(AM$4,'Tüpoloogia tabel'!$C$1:$T$51,MATCH($A457,'Tüpoloogia tabel'!$C$1:$T$1,0),FALSE)</f>
        <v>0.7</v>
      </c>
      <c r="AN457" s="15">
        <f>VLOOKUP(AN$4,'Tüpoloogia tabel'!$C$1:$T$51,MATCH($A457,'Tüpoloogia tabel'!$C$1:$T$1,0),FALSE)</f>
        <v>0.7</v>
      </c>
      <c r="AO457" s="15">
        <f>VLOOKUP(AO$4,'Tüpoloogia tabel'!$C$1:$T$51,MATCH($A457,'Tüpoloogia tabel'!$C$1:$T$1,0),FALSE)</f>
        <v>2.06</v>
      </c>
      <c r="AP457" s="15">
        <f>VLOOKUP(AP$4,'Tüpoloogia tabel'!$C$1:$T$51,MATCH($A457,'Tüpoloogia tabel'!$C$1:$T$1,0),FALSE)</f>
        <v>2</v>
      </c>
      <c r="AQ457" s="15">
        <f>VLOOKUP(AQ$4,'Tüpoloogia tabel'!$C$1:$T$51,MATCH($A457,'Tüpoloogia tabel'!$C$1:$T$1,0),FALSE)</f>
        <v>2.9</v>
      </c>
      <c r="AR457" s="232">
        <f>VLOOKUP(AR$4,'Tüpoloogia tabel'!$C$1:$T$51,MATCH($A452,'Tüpoloogia tabel'!$C$1:$T$1,0),FALSE)</f>
        <v>0.26</v>
      </c>
      <c r="AS457" s="16">
        <f>VLOOKUP(AS$4,'Tüpoloogia tabel'!$C$1:$T$51,MATCH($A457,'Tüpoloogia tabel'!$C$1:$T$1,0),FALSE)</f>
        <v>0.49000000000000005</v>
      </c>
      <c r="AT457" s="16">
        <f>VLOOKUP(AT$4,'Tüpoloogia tabel'!$C$1:$T$51,MATCH($A457,'Tüpoloogia tabel'!$C$1:$T$1,0),FALSE)</f>
        <v>0.40500000000000008</v>
      </c>
      <c r="AU457" s="16">
        <f>VLOOKUP(AU$4,'Tüpoloogia tabel'!$C$1:$T$51,MATCH($A457,'Tüpoloogia tabel'!$C$1:$T$1,0),FALSE)</f>
        <v>0.15</v>
      </c>
      <c r="AV457" s="273">
        <f>VLOOKUP(AV$4,'Tüpoloogia tabel'!$C$1:$T$51,MATCH($A457,'Tüpoloogia tabel'!$C$1:$T$1,0),FALSE)</f>
        <v>0.02</v>
      </c>
      <c r="AW457" s="16">
        <f>VLOOKUP(AW$4,'Tüpoloogia tabel'!$C$1:$T$51,MATCH($A457,'Tüpoloogia tabel'!$C$1:$T$1,0),FALSE)</f>
        <v>0.01</v>
      </c>
      <c r="AX457" s="16">
        <f>VLOOKUP(AX$4,'Tüpoloogia tabel'!$C$1:$T$51,MATCH($A457,'Tüpoloogia tabel'!$C$1:$T$1,0),FALSE)</f>
        <v>0</v>
      </c>
      <c r="AY457" s="16">
        <f>VLOOKUP(AY$4,'Tüpoloogia tabel'!$C$1:$T$51,MATCH($A457,'Tüpoloogia tabel'!$C$1:$T$1,0),FALSE)</f>
        <v>0.42</v>
      </c>
      <c r="AZ457" s="16">
        <f>VLOOKUP(AZ$4,'Tüpoloogia tabel'!$C$1:$T$51,MATCH($A457,'Tüpoloogia tabel'!$C$1:$T$1,0),FALSE)</f>
        <v>3.7</v>
      </c>
      <c r="BA457" s="232">
        <f>VLOOKUP(BA$4,'Tüpoloogia tabel'!$C$1:$T$51,MATCH($A457,'Tüpoloogia tabel'!$C$1:$T$1,0),FALSE)</f>
        <v>0.51</v>
      </c>
      <c r="BB457" s="232">
        <f>VLOOKUP(BB$4,'Tüpoloogia tabel'!$C$1:$T$51,MATCH($A457,'Tüpoloogia tabel'!$C$1:$T$1,0),FALSE)</f>
        <v>0.2</v>
      </c>
      <c r="BC457" s="232">
        <f>VLOOKUP(BC$4,'Tüpoloogia tabel'!$C$1:$T$51,MATCH($A457,'Tüpoloogia tabel'!$C$1:$T$1,0),FALSE)</f>
        <v>0.35</v>
      </c>
      <c r="BD457" s="232">
        <f>VLOOKUP(BD$4,'Tüpoloogia tabel'!$C$1:$T$51,MATCH($A457,'Tüpoloogia tabel'!$C$1:$T$1,0),FALSE)</f>
        <v>0.7</v>
      </c>
      <c r="BE457" s="232">
        <f>VLOOKUP(BE$4,'Tüpoloogia tabel'!$C$1:$T$51,MATCH($A457,'Tüpoloogia tabel'!$C$1:$T$1,0),FALSE)</f>
        <v>0.2</v>
      </c>
      <c r="BF457" s="16">
        <f>VLOOKUP(BF$4,'Tüpoloogia tabel'!$C$1:$T$51,MATCH($A457,'Tüpoloogia tabel'!$C$1:$T$1,0),FALSE)</f>
        <v>1.8000000000000007</v>
      </c>
      <c r="BG457" s="16">
        <f>VLOOKUP(BG$4,'Tüpoloogia tabel'!$C$1:$T$51,MATCH($A457,'Tüpoloogia tabel'!$C$1:$T$1,0),FALSE)</f>
        <v>2.1999999999999984</v>
      </c>
      <c r="BH457" s="16">
        <f>VLOOKUP(BH$4,'Tüpoloogia tabel'!$C$1:$T$51,MATCH($A457,'Tüpoloogia tabel'!$C$1:$T$1,0),FALSE)</f>
        <v>1.4599999999999995</v>
      </c>
      <c r="BI457" s="16">
        <f>VLOOKUP(BI$4,'Tüpoloogia tabel'!$C$1:$T$51,MATCH($A457,'Tüpoloogia tabel'!$C$1:$T$1,0),FALSE)</f>
        <v>1.5793333333333335</v>
      </c>
      <c r="BJ457" s="16">
        <f>VLOOKUP(BJ$4,'Tüpoloogia tabel'!$C$1:$T$51,MATCH($A457,'Tüpoloogia tabel'!$C$1:$T$1,0),FALSE)</f>
        <v>0.8</v>
      </c>
      <c r="BK457" s="16">
        <f>VLOOKUP(BK$4,'Tüpoloogia tabel'!$C$1:$T$51,MATCH($A457,'Tüpoloogia tabel'!$C$1:$T$1,0),FALSE)</f>
        <v>2.0649999999999999</v>
      </c>
      <c r="BL457" s="216">
        <f t="shared" si="620"/>
        <v>22232.943890330447</v>
      </c>
      <c r="BM457" s="1">
        <v>4</v>
      </c>
      <c r="BN457" s="1">
        <v>0</v>
      </c>
      <c r="BO457" s="1">
        <f t="shared" si="555"/>
        <v>52.8</v>
      </c>
      <c r="BP457" s="217">
        <f t="shared" si="556"/>
        <v>231</v>
      </c>
      <c r="BQ457" s="217">
        <f t="shared" ref="BQ457:BS457" si="626">BP457</f>
        <v>231</v>
      </c>
      <c r="BR457" s="217">
        <f t="shared" si="626"/>
        <v>231</v>
      </c>
      <c r="BS457" s="217">
        <f t="shared" si="626"/>
        <v>231</v>
      </c>
      <c r="BT457" s="217">
        <f t="shared" si="558"/>
        <v>924</v>
      </c>
      <c r="BU457" s="217">
        <f t="shared" si="559"/>
        <v>5016</v>
      </c>
      <c r="BV457" s="217">
        <f t="shared" si="560"/>
        <v>3768.1258832099356</v>
      </c>
      <c r="BW457" s="217">
        <f t="shared" si="622"/>
        <v>1846.975870948173</v>
      </c>
      <c r="BX457" s="216">
        <f t="shared" si="561"/>
        <v>1.5209312499999998</v>
      </c>
      <c r="BY457" s="216">
        <f t="shared" si="585"/>
        <v>1834.2430874999998</v>
      </c>
      <c r="BZ457" s="216">
        <f t="shared" si="569"/>
        <v>25914.162848778622</v>
      </c>
      <c r="CA457" s="216">
        <f t="shared" si="570"/>
        <v>24067.186977830446</v>
      </c>
      <c r="CB457" s="218">
        <f t="shared" si="562"/>
        <v>4.9894398876012218</v>
      </c>
    </row>
    <row r="458" spans="1:80" x14ac:dyDescent="0.25">
      <c r="A458" s="248" t="s">
        <v>485</v>
      </c>
      <c r="B458" s="231" t="s">
        <v>986</v>
      </c>
      <c r="C458" s="231" t="s">
        <v>464</v>
      </c>
      <c r="D458" s="249">
        <v>7</v>
      </c>
      <c r="E458" s="249">
        <v>1</v>
      </c>
      <c r="F458" s="250"/>
      <c r="G458" s="15">
        <f>(VLOOKUP(G$4,'Tüpoloogia tabel'!$C$1:$T$51,MATCH($A458,'Tüpoloogia tabel'!$C$1:$T$1,0),FALSE))*D458</f>
        <v>1505.875</v>
      </c>
      <c r="H458" s="15">
        <f>(VLOOKUP(H$4,'Tüpoloogia tabel'!$C$1:$T$51,MATCH($A458,'Tüpoloogia tabel'!$C$1:$T$1,0),FALSE))*D458*E458</f>
        <v>24.5</v>
      </c>
      <c r="I458" s="15">
        <f>(VLOOKUP(I$4,'Tüpoloogia tabel'!$C$1:$T$51,MATCH($A458,'Tüpoloogia tabel'!$C$1:$T$1,0),FALSE))*D458*E458</f>
        <v>71.75</v>
      </c>
      <c r="J458" s="15">
        <f>(VLOOKUP(J$4,'Tüpoloogia tabel'!$C$1:$T$51,MATCH($A458,'Tüpoloogia tabel'!$C$1:$T$1,0),FALSE))*D458*E458</f>
        <v>1249.2374999999997</v>
      </c>
      <c r="K458" s="15">
        <f>(VLOOKUP(K$4,'Tüpoloogia tabel'!$C$1:$T$51,MATCH($A458,'Tüpoloogia tabel'!$C$1:$T$1,0),FALSE))*D458*E458</f>
        <v>1125.5125000000003</v>
      </c>
      <c r="L458" s="244">
        <f>VLOOKUP(L$4,'Tüpoloogia tabel'!$C$1:$T$51,MATCH($A458,'Tüpoloogia tabel'!$C$1:$T$1,0),FALSE)</f>
        <v>100</v>
      </c>
      <c r="M458" s="228">
        <f>VLOOKUP(M$4,'Tüpoloogia tabel'!$C$1:$T$51,MATCH($A458,'Tüpoloogia tabel'!$C$1:$T$1,0),FALSE)</f>
        <v>0</v>
      </c>
      <c r="N458" s="228">
        <f>VLOOKUP(N$4,'Tüpoloogia tabel'!$C$1:$T$51,MATCH($A458,'Tüpoloogia tabel'!$C$1:$T$1,0),FALSE)</f>
        <v>100</v>
      </c>
      <c r="O458" s="245">
        <f>VLOOKUP(O$4,'Tüpoloogia tabel'!$C$1:$T$51,MATCH($A458,'Tüpoloogia tabel'!$C$1:$T$1,0),FALSE)</f>
        <v>0.21164048646080963</v>
      </c>
      <c r="P458" s="228">
        <f>VLOOKUP(P$4,'Tüpoloogia tabel'!$C$1:$T$51,MATCH($A458,'Tüpoloogia tabel'!$C$1:$T$1,0),FALSE)</f>
        <v>100</v>
      </c>
      <c r="Q458" s="335">
        <f t="shared" si="549"/>
        <v>652.19999999999993</v>
      </c>
      <c r="R458" s="336">
        <f t="shared" si="567"/>
        <v>486.44807473025992</v>
      </c>
      <c r="S458" s="14">
        <f t="shared" si="550"/>
        <v>1505.875</v>
      </c>
      <c r="T458" s="336">
        <f t="shared" si="551"/>
        <v>1505.875</v>
      </c>
      <c r="U458" s="4">
        <f t="shared" si="552"/>
        <v>27.719999999999992</v>
      </c>
      <c r="V458" s="337">
        <f t="shared" si="553"/>
        <v>138.03192526974001</v>
      </c>
      <c r="W458" s="338">
        <f t="shared" si="619"/>
        <v>3.7264141433839661</v>
      </c>
      <c r="X458" s="228">
        <f>VLOOKUP(X$4,'Tüpoloogia tabel'!$C$1:$T$51,MATCH($A458,'Tüpoloogia tabel'!$C$1:$T$1,0),FALSE)</f>
        <v>271.5</v>
      </c>
      <c r="Y458" s="228">
        <f>VLOOKUP(Y$4,'Tüpoloogia tabel'!$C$1:$T$51,MATCH($A458,'Tüpoloogia tabel'!$C$1:$T$1,0),FALSE)</f>
        <v>199.5</v>
      </c>
      <c r="Z458" s="229">
        <f>VLOOKUP(Z$4,'Tüpoloogia tabel'!$C$1:$T$51,MATCH($A458,'Tüpoloogia tabel'!$C$1:$T$1,0),FALSE)</f>
        <v>41</v>
      </c>
      <c r="AA458" s="235"/>
      <c r="AB458" s="235"/>
      <c r="AC458" s="15">
        <f>VLOOKUP(AC$4,'Tüpoloogia tabel'!$C$1:$T$51,MATCH($A458,'Tüpoloogia tabel'!$C$1:$T$1,0),FALSE)</f>
        <v>4.6500000000000004</v>
      </c>
      <c r="AD458" s="15">
        <f>VLOOKUP(AD$4,'Tüpoloogia tabel'!$C$1:$T$51,MATCH($A458,'Tüpoloogia tabel'!$C$1:$T$1,0),FALSE)</f>
        <v>3.2</v>
      </c>
      <c r="AE458" s="15">
        <f>VLOOKUP(AE$4,'Tüpoloogia tabel'!$C$1:$T$51,MATCH($A458,'Tüpoloogia tabel'!$C$1:$T$1,0),FALSE)</f>
        <v>2.2999999999999998</v>
      </c>
      <c r="AF458" s="15">
        <f>VLOOKUP(AF$4,'Tüpoloogia tabel'!$C$1:$T$51,MATCH($A458,'Tüpoloogia tabel'!$C$1:$T$1,0),FALSE)</f>
        <v>14.25</v>
      </c>
      <c r="AG458" s="15">
        <f>VLOOKUP(AG$4,'Tüpoloogia tabel'!$C$1:$T$51,MATCH($A458,'Tüpoloogia tabel'!$C$1:$T$1,0),FALSE)</f>
        <v>16.875</v>
      </c>
      <c r="AH458" s="15">
        <f>(VLOOKUP(AH$4,'Tüpoloogia tabel'!$C$1:$T$51,MATCH($A458,'Tüpoloogia tabel'!$C$1:$T$1,0),FALSE))*E458</f>
        <v>2.6399999999999997</v>
      </c>
      <c r="AI458" s="15">
        <f>(VLOOKUP(AI$4,'Tüpoloogia tabel'!$C$1:$T$51,MATCH($A458,'Tüpoloogia tabel'!$C$1:$T$1,0),FALSE))*D458*E458</f>
        <v>4671.4367747321803</v>
      </c>
      <c r="AJ458" s="15">
        <f t="shared" si="554"/>
        <v>264.75</v>
      </c>
      <c r="AK458" s="15">
        <f>VLOOKUP(AK$4,'Tüpoloogia tabel'!$C$1:$T$51,MATCH($A458,'Tüpoloogia tabel'!$C$1:$T$1,0),FALSE)</f>
        <v>1.49</v>
      </c>
      <c r="AL458" s="15">
        <f>VLOOKUP(AL$4,'Tüpoloogia tabel'!$C$1:$T$51,MATCH($A458,'Tüpoloogia tabel'!$C$1:$T$1,0),FALSE)</f>
        <v>1.1000000000000001</v>
      </c>
      <c r="AM458" s="15">
        <f>VLOOKUP(AM$4,'Tüpoloogia tabel'!$C$1:$T$51,MATCH($A458,'Tüpoloogia tabel'!$C$1:$T$1,0),FALSE)</f>
        <v>0.7</v>
      </c>
      <c r="AN458" s="15">
        <f>VLOOKUP(AN$4,'Tüpoloogia tabel'!$C$1:$T$51,MATCH($A458,'Tüpoloogia tabel'!$C$1:$T$1,0),FALSE)</f>
        <v>0.7</v>
      </c>
      <c r="AO458" s="15">
        <f>VLOOKUP(AO$4,'Tüpoloogia tabel'!$C$1:$T$51,MATCH($A458,'Tüpoloogia tabel'!$C$1:$T$1,0),FALSE)</f>
        <v>2.06</v>
      </c>
      <c r="AP458" s="15">
        <f>VLOOKUP(AP$4,'Tüpoloogia tabel'!$C$1:$T$51,MATCH($A458,'Tüpoloogia tabel'!$C$1:$T$1,0),FALSE)</f>
        <v>2</v>
      </c>
      <c r="AQ458" s="15">
        <f>VLOOKUP(AQ$4,'Tüpoloogia tabel'!$C$1:$T$51,MATCH($A458,'Tüpoloogia tabel'!$C$1:$T$1,0),FALSE)</f>
        <v>2.9</v>
      </c>
      <c r="AR458" s="232">
        <f>VLOOKUP(AR$4,'Tüpoloogia tabel'!$C$1:$T$51,MATCH($A453,'Tüpoloogia tabel'!$C$1:$T$1,0),FALSE)</f>
        <v>0.26</v>
      </c>
      <c r="AS458" s="16">
        <f>VLOOKUP(AS$4,'Tüpoloogia tabel'!$C$1:$T$51,MATCH($A458,'Tüpoloogia tabel'!$C$1:$T$1,0),FALSE)</f>
        <v>0.49000000000000005</v>
      </c>
      <c r="AT458" s="16">
        <f>VLOOKUP(AT$4,'Tüpoloogia tabel'!$C$1:$T$51,MATCH($A458,'Tüpoloogia tabel'!$C$1:$T$1,0),FALSE)</f>
        <v>0.40500000000000008</v>
      </c>
      <c r="AU458" s="16">
        <f>VLOOKUP(AU$4,'Tüpoloogia tabel'!$C$1:$T$51,MATCH($A458,'Tüpoloogia tabel'!$C$1:$T$1,0),FALSE)</f>
        <v>0.15</v>
      </c>
      <c r="AV458" s="273">
        <f>VLOOKUP(AV$4,'Tüpoloogia tabel'!$C$1:$T$51,MATCH($A458,'Tüpoloogia tabel'!$C$1:$T$1,0),FALSE)</f>
        <v>0.02</v>
      </c>
      <c r="AW458" s="16">
        <f>VLOOKUP(AW$4,'Tüpoloogia tabel'!$C$1:$T$51,MATCH($A458,'Tüpoloogia tabel'!$C$1:$T$1,0),FALSE)</f>
        <v>0.01</v>
      </c>
      <c r="AX458" s="16">
        <f>VLOOKUP(AX$4,'Tüpoloogia tabel'!$C$1:$T$51,MATCH($A458,'Tüpoloogia tabel'!$C$1:$T$1,0),FALSE)</f>
        <v>0</v>
      </c>
      <c r="AY458" s="16">
        <f>VLOOKUP(AY$4,'Tüpoloogia tabel'!$C$1:$T$51,MATCH($A458,'Tüpoloogia tabel'!$C$1:$T$1,0),FALSE)</f>
        <v>0.42</v>
      </c>
      <c r="AZ458" s="16">
        <f>VLOOKUP(AZ$4,'Tüpoloogia tabel'!$C$1:$T$51,MATCH($A458,'Tüpoloogia tabel'!$C$1:$T$1,0),FALSE)</f>
        <v>3.7</v>
      </c>
      <c r="BA458" s="232">
        <f>VLOOKUP(BA$4,'Tüpoloogia tabel'!$C$1:$T$51,MATCH($A458,'Tüpoloogia tabel'!$C$1:$T$1,0),FALSE)</f>
        <v>0.51</v>
      </c>
      <c r="BB458" s="232">
        <f>VLOOKUP(BB$4,'Tüpoloogia tabel'!$C$1:$T$51,MATCH($A458,'Tüpoloogia tabel'!$C$1:$T$1,0),FALSE)</f>
        <v>0.2</v>
      </c>
      <c r="BC458" s="232">
        <f>VLOOKUP(BC$4,'Tüpoloogia tabel'!$C$1:$T$51,MATCH($A458,'Tüpoloogia tabel'!$C$1:$T$1,0),FALSE)</f>
        <v>0.35</v>
      </c>
      <c r="BD458" s="232">
        <f>VLOOKUP(BD$4,'Tüpoloogia tabel'!$C$1:$T$51,MATCH($A458,'Tüpoloogia tabel'!$C$1:$T$1,0),FALSE)</f>
        <v>0.7</v>
      </c>
      <c r="BE458" s="232">
        <f>VLOOKUP(BE$4,'Tüpoloogia tabel'!$C$1:$T$51,MATCH($A458,'Tüpoloogia tabel'!$C$1:$T$1,0),FALSE)</f>
        <v>0.2</v>
      </c>
      <c r="BF458" s="16">
        <f>VLOOKUP(BF$4,'Tüpoloogia tabel'!$C$1:$T$51,MATCH($A458,'Tüpoloogia tabel'!$C$1:$T$1,0),FALSE)</f>
        <v>1.8000000000000007</v>
      </c>
      <c r="BG458" s="16">
        <f>VLOOKUP(BG$4,'Tüpoloogia tabel'!$C$1:$T$51,MATCH($A458,'Tüpoloogia tabel'!$C$1:$T$1,0),FALSE)</f>
        <v>2.1999999999999984</v>
      </c>
      <c r="BH458" s="16">
        <f>VLOOKUP(BH$4,'Tüpoloogia tabel'!$C$1:$T$51,MATCH($A458,'Tüpoloogia tabel'!$C$1:$T$1,0),FALSE)</f>
        <v>1.4599999999999995</v>
      </c>
      <c r="BI458" s="16">
        <f>VLOOKUP(BI$4,'Tüpoloogia tabel'!$C$1:$T$51,MATCH($A458,'Tüpoloogia tabel'!$C$1:$T$1,0),FALSE)</f>
        <v>1.5793333333333335</v>
      </c>
      <c r="BJ458" s="16">
        <f>VLOOKUP(BJ$4,'Tüpoloogia tabel'!$C$1:$T$51,MATCH($A458,'Tüpoloogia tabel'!$C$1:$T$1,0),FALSE)</f>
        <v>0.8</v>
      </c>
      <c r="BK458" s="16">
        <f>VLOOKUP(BK$4,'Tüpoloogia tabel'!$C$1:$T$51,MATCH($A458,'Tüpoloogia tabel'!$C$1:$T$1,0),FALSE)</f>
        <v>2.0649999999999999</v>
      </c>
      <c r="BL458" s="216">
        <f t="shared" si="620"/>
        <v>3685.447645978421</v>
      </c>
      <c r="BM458" s="1">
        <v>4</v>
      </c>
      <c r="BN458" s="1">
        <v>0</v>
      </c>
      <c r="BO458" s="1">
        <f t="shared" si="555"/>
        <v>10.559999999999999</v>
      </c>
      <c r="BP458" s="217">
        <f t="shared" si="556"/>
        <v>264.75</v>
      </c>
      <c r="BQ458" s="217">
        <f t="shared" ref="BQ458:BS458" si="627">BP458</f>
        <v>264.75</v>
      </c>
      <c r="BR458" s="217">
        <f t="shared" si="627"/>
        <v>264.75</v>
      </c>
      <c r="BS458" s="217">
        <f t="shared" si="627"/>
        <v>264.75</v>
      </c>
      <c r="BT458" s="217">
        <f t="shared" si="558"/>
        <v>0</v>
      </c>
      <c r="BU458" s="217">
        <f t="shared" si="559"/>
        <v>252</v>
      </c>
      <c r="BV458" s="217">
        <f t="shared" si="560"/>
        <v>181.94126974121929</v>
      </c>
      <c r="BW458" s="217">
        <f t="shared" si="622"/>
        <v>355.82468329131211</v>
      </c>
      <c r="BX458" s="216">
        <f t="shared" si="561"/>
        <v>0.12674408730158729</v>
      </c>
      <c r="BY458" s="216">
        <f t="shared" si="585"/>
        <v>152.85336928571425</v>
      </c>
      <c r="BZ458" s="216">
        <f t="shared" si="569"/>
        <v>4194.1256985554473</v>
      </c>
      <c r="CA458" s="216">
        <f t="shared" si="570"/>
        <v>3838.301015264135</v>
      </c>
      <c r="CB458" s="218">
        <f t="shared" si="562"/>
        <v>3.4102695574363984</v>
      </c>
    </row>
    <row r="459" spans="1:80" x14ac:dyDescent="0.25">
      <c r="A459" s="248" t="s">
        <v>485</v>
      </c>
      <c r="B459" s="231" t="s">
        <v>987</v>
      </c>
      <c r="C459" s="231" t="s">
        <v>464</v>
      </c>
      <c r="D459" s="249">
        <v>7</v>
      </c>
      <c r="E459" s="249">
        <v>2</v>
      </c>
      <c r="F459" s="250"/>
      <c r="G459" s="15">
        <f>(VLOOKUP(G$4,'Tüpoloogia tabel'!$C$1:$T$51,MATCH($A459,'Tüpoloogia tabel'!$C$1:$T$1,0),FALSE))*D459</f>
        <v>1505.875</v>
      </c>
      <c r="H459" s="15">
        <f>(VLOOKUP(H$4,'Tüpoloogia tabel'!$C$1:$T$51,MATCH($A459,'Tüpoloogia tabel'!$C$1:$T$1,0),FALSE))*D459*E459</f>
        <v>49</v>
      </c>
      <c r="I459" s="15">
        <f>(VLOOKUP(I$4,'Tüpoloogia tabel'!$C$1:$T$51,MATCH($A459,'Tüpoloogia tabel'!$C$1:$T$1,0),FALSE))*D459*E459</f>
        <v>143.5</v>
      </c>
      <c r="J459" s="15">
        <f>(VLOOKUP(J$4,'Tüpoloogia tabel'!$C$1:$T$51,MATCH($A459,'Tüpoloogia tabel'!$C$1:$T$1,0),FALSE))*D459*E459</f>
        <v>2498.4749999999995</v>
      </c>
      <c r="K459" s="15">
        <f>(VLOOKUP(K$4,'Tüpoloogia tabel'!$C$1:$T$51,MATCH($A459,'Tüpoloogia tabel'!$C$1:$T$1,0),FALSE))*D459*E459</f>
        <v>2251.0250000000005</v>
      </c>
      <c r="L459" s="244">
        <f>VLOOKUP(L$4,'Tüpoloogia tabel'!$C$1:$T$51,MATCH($A459,'Tüpoloogia tabel'!$C$1:$T$1,0),FALSE)</f>
        <v>100</v>
      </c>
      <c r="M459" s="228">
        <f>VLOOKUP(M$4,'Tüpoloogia tabel'!$C$1:$T$51,MATCH($A459,'Tüpoloogia tabel'!$C$1:$T$1,0),FALSE)</f>
        <v>0</v>
      </c>
      <c r="N459" s="228">
        <f>VLOOKUP(N$4,'Tüpoloogia tabel'!$C$1:$T$51,MATCH($A459,'Tüpoloogia tabel'!$C$1:$T$1,0),FALSE)</f>
        <v>100</v>
      </c>
      <c r="O459" s="245">
        <f>VLOOKUP(O$4,'Tüpoloogia tabel'!$C$1:$T$51,MATCH($A459,'Tüpoloogia tabel'!$C$1:$T$1,0),FALSE)</f>
        <v>0.21164048646080963</v>
      </c>
      <c r="P459" s="228">
        <f>VLOOKUP(P$4,'Tüpoloogia tabel'!$C$1:$T$51,MATCH($A459,'Tüpoloogia tabel'!$C$1:$T$1,0),FALSE)</f>
        <v>100</v>
      </c>
      <c r="Q459" s="335">
        <f t="shared" si="549"/>
        <v>2551.7999999999997</v>
      </c>
      <c r="R459" s="336">
        <f t="shared" si="567"/>
        <v>1984.0158066493059</v>
      </c>
      <c r="S459" s="14">
        <f t="shared" si="550"/>
        <v>1505.875</v>
      </c>
      <c r="T459" s="336">
        <f t="shared" si="551"/>
        <v>1505.875</v>
      </c>
      <c r="U459" s="4">
        <f t="shared" si="552"/>
        <v>27.719999999999992</v>
      </c>
      <c r="V459" s="337">
        <f t="shared" si="553"/>
        <v>540.06419335069393</v>
      </c>
      <c r="W459" s="338">
        <f t="shared" si="619"/>
        <v>3.325861964325814</v>
      </c>
      <c r="X459" s="228">
        <f>VLOOKUP(X$4,'Tüpoloogia tabel'!$C$1:$T$51,MATCH($A459,'Tüpoloogia tabel'!$C$1:$T$1,0),FALSE)</f>
        <v>271.5</v>
      </c>
      <c r="Y459" s="228">
        <f>VLOOKUP(Y$4,'Tüpoloogia tabel'!$C$1:$T$51,MATCH($A459,'Tüpoloogia tabel'!$C$1:$T$1,0),FALSE)</f>
        <v>199.5</v>
      </c>
      <c r="Z459" s="229">
        <f>VLOOKUP(Z$4,'Tüpoloogia tabel'!$C$1:$T$51,MATCH($A459,'Tüpoloogia tabel'!$C$1:$T$1,0),FALSE)</f>
        <v>41</v>
      </c>
      <c r="AA459" s="235"/>
      <c r="AB459" s="235"/>
      <c r="AC459" s="15">
        <f>VLOOKUP(AC$4,'Tüpoloogia tabel'!$C$1:$T$51,MATCH($A459,'Tüpoloogia tabel'!$C$1:$T$1,0),FALSE)</f>
        <v>4.6500000000000004</v>
      </c>
      <c r="AD459" s="15">
        <f>VLOOKUP(AD$4,'Tüpoloogia tabel'!$C$1:$T$51,MATCH($A459,'Tüpoloogia tabel'!$C$1:$T$1,0),FALSE)</f>
        <v>3.2</v>
      </c>
      <c r="AE459" s="15">
        <f>VLOOKUP(AE$4,'Tüpoloogia tabel'!$C$1:$T$51,MATCH($A459,'Tüpoloogia tabel'!$C$1:$T$1,0),FALSE)</f>
        <v>2.2999999999999998</v>
      </c>
      <c r="AF459" s="15">
        <f>VLOOKUP(AF$4,'Tüpoloogia tabel'!$C$1:$T$51,MATCH($A459,'Tüpoloogia tabel'!$C$1:$T$1,0),FALSE)</f>
        <v>14.25</v>
      </c>
      <c r="AG459" s="15">
        <f>VLOOKUP(AG$4,'Tüpoloogia tabel'!$C$1:$T$51,MATCH($A459,'Tüpoloogia tabel'!$C$1:$T$1,0),FALSE)</f>
        <v>16.875</v>
      </c>
      <c r="AH459" s="15">
        <f>(VLOOKUP(AH$4,'Tüpoloogia tabel'!$C$1:$T$51,MATCH($A459,'Tüpoloogia tabel'!$C$1:$T$1,0),FALSE))*E459</f>
        <v>5.2799999999999994</v>
      </c>
      <c r="AI459" s="15">
        <f>(VLOOKUP(AI$4,'Tüpoloogia tabel'!$C$1:$T$51,MATCH($A459,'Tüpoloogia tabel'!$C$1:$T$1,0),FALSE))*D459*E459</f>
        <v>9342.8735494643606</v>
      </c>
      <c r="AJ459" s="15">
        <f t="shared" si="554"/>
        <v>264.75</v>
      </c>
      <c r="AK459" s="15">
        <f>VLOOKUP(AK$4,'Tüpoloogia tabel'!$C$1:$T$51,MATCH($A459,'Tüpoloogia tabel'!$C$1:$T$1,0),FALSE)</f>
        <v>1.49</v>
      </c>
      <c r="AL459" s="15">
        <f>VLOOKUP(AL$4,'Tüpoloogia tabel'!$C$1:$T$51,MATCH($A459,'Tüpoloogia tabel'!$C$1:$T$1,0),FALSE)</f>
        <v>1.1000000000000001</v>
      </c>
      <c r="AM459" s="15">
        <f>VLOOKUP(AM$4,'Tüpoloogia tabel'!$C$1:$T$51,MATCH($A459,'Tüpoloogia tabel'!$C$1:$T$1,0),FALSE)</f>
        <v>0.7</v>
      </c>
      <c r="AN459" s="15">
        <f>VLOOKUP(AN$4,'Tüpoloogia tabel'!$C$1:$T$51,MATCH($A459,'Tüpoloogia tabel'!$C$1:$T$1,0),FALSE)</f>
        <v>0.7</v>
      </c>
      <c r="AO459" s="15">
        <f>VLOOKUP(AO$4,'Tüpoloogia tabel'!$C$1:$T$51,MATCH($A459,'Tüpoloogia tabel'!$C$1:$T$1,0),FALSE)</f>
        <v>2.06</v>
      </c>
      <c r="AP459" s="15">
        <f>VLOOKUP(AP$4,'Tüpoloogia tabel'!$C$1:$T$51,MATCH($A459,'Tüpoloogia tabel'!$C$1:$T$1,0),FALSE)</f>
        <v>2</v>
      </c>
      <c r="AQ459" s="15">
        <f>VLOOKUP(AQ$4,'Tüpoloogia tabel'!$C$1:$T$51,MATCH($A459,'Tüpoloogia tabel'!$C$1:$T$1,0),FALSE)</f>
        <v>2.9</v>
      </c>
      <c r="AR459" s="232">
        <f>VLOOKUP(AR$4,'Tüpoloogia tabel'!$C$1:$T$51,MATCH($A454,'Tüpoloogia tabel'!$C$1:$T$1,0),FALSE)</f>
        <v>0.26</v>
      </c>
      <c r="AS459" s="16">
        <f>VLOOKUP(AS$4,'Tüpoloogia tabel'!$C$1:$T$51,MATCH($A459,'Tüpoloogia tabel'!$C$1:$T$1,0),FALSE)</f>
        <v>0.49000000000000005</v>
      </c>
      <c r="AT459" s="16">
        <f>VLOOKUP(AT$4,'Tüpoloogia tabel'!$C$1:$T$51,MATCH($A459,'Tüpoloogia tabel'!$C$1:$T$1,0),FALSE)</f>
        <v>0.40500000000000008</v>
      </c>
      <c r="AU459" s="16">
        <f>VLOOKUP(AU$4,'Tüpoloogia tabel'!$C$1:$T$51,MATCH($A459,'Tüpoloogia tabel'!$C$1:$T$1,0),FALSE)</f>
        <v>0.15</v>
      </c>
      <c r="AV459" s="273">
        <f>VLOOKUP(AV$4,'Tüpoloogia tabel'!$C$1:$T$51,MATCH($A459,'Tüpoloogia tabel'!$C$1:$T$1,0),FALSE)</f>
        <v>0.02</v>
      </c>
      <c r="AW459" s="16">
        <f>VLOOKUP(AW$4,'Tüpoloogia tabel'!$C$1:$T$51,MATCH($A459,'Tüpoloogia tabel'!$C$1:$T$1,0),FALSE)</f>
        <v>0.01</v>
      </c>
      <c r="AX459" s="16">
        <f>VLOOKUP(AX$4,'Tüpoloogia tabel'!$C$1:$T$51,MATCH($A459,'Tüpoloogia tabel'!$C$1:$T$1,0),FALSE)</f>
        <v>0</v>
      </c>
      <c r="AY459" s="16">
        <f>VLOOKUP(AY$4,'Tüpoloogia tabel'!$C$1:$T$51,MATCH($A459,'Tüpoloogia tabel'!$C$1:$T$1,0),FALSE)</f>
        <v>0.42</v>
      </c>
      <c r="AZ459" s="16">
        <f>VLOOKUP(AZ$4,'Tüpoloogia tabel'!$C$1:$T$51,MATCH($A459,'Tüpoloogia tabel'!$C$1:$T$1,0),FALSE)</f>
        <v>3.7</v>
      </c>
      <c r="BA459" s="232">
        <f>VLOOKUP(BA$4,'Tüpoloogia tabel'!$C$1:$T$51,MATCH($A459,'Tüpoloogia tabel'!$C$1:$T$1,0),FALSE)</f>
        <v>0.51</v>
      </c>
      <c r="BB459" s="232">
        <f>VLOOKUP(BB$4,'Tüpoloogia tabel'!$C$1:$T$51,MATCH($A459,'Tüpoloogia tabel'!$C$1:$T$1,0),FALSE)</f>
        <v>0.2</v>
      </c>
      <c r="BC459" s="232">
        <f>VLOOKUP(BC$4,'Tüpoloogia tabel'!$C$1:$T$51,MATCH($A459,'Tüpoloogia tabel'!$C$1:$T$1,0),FALSE)</f>
        <v>0.35</v>
      </c>
      <c r="BD459" s="232">
        <f>VLOOKUP(BD$4,'Tüpoloogia tabel'!$C$1:$T$51,MATCH($A459,'Tüpoloogia tabel'!$C$1:$T$1,0),FALSE)</f>
        <v>0.7</v>
      </c>
      <c r="BE459" s="232">
        <f>VLOOKUP(BE$4,'Tüpoloogia tabel'!$C$1:$T$51,MATCH($A459,'Tüpoloogia tabel'!$C$1:$T$1,0),FALSE)</f>
        <v>0.2</v>
      </c>
      <c r="BF459" s="16">
        <f>VLOOKUP(BF$4,'Tüpoloogia tabel'!$C$1:$T$51,MATCH($A459,'Tüpoloogia tabel'!$C$1:$T$1,0),FALSE)</f>
        <v>1.8000000000000007</v>
      </c>
      <c r="BG459" s="16">
        <f>VLOOKUP(BG$4,'Tüpoloogia tabel'!$C$1:$T$51,MATCH($A459,'Tüpoloogia tabel'!$C$1:$T$1,0),FALSE)</f>
        <v>2.1999999999999984</v>
      </c>
      <c r="BH459" s="16">
        <f>VLOOKUP(BH$4,'Tüpoloogia tabel'!$C$1:$T$51,MATCH($A459,'Tüpoloogia tabel'!$C$1:$T$1,0),FALSE)</f>
        <v>1.4599999999999995</v>
      </c>
      <c r="BI459" s="16">
        <f>VLOOKUP(BI$4,'Tüpoloogia tabel'!$C$1:$T$51,MATCH($A459,'Tüpoloogia tabel'!$C$1:$T$1,0),FALSE)</f>
        <v>1.5793333333333335</v>
      </c>
      <c r="BJ459" s="16">
        <f>VLOOKUP(BJ$4,'Tüpoloogia tabel'!$C$1:$T$51,MATCH($A459,'Tüpoloogia tabel'!$C$1:$T$1,0),FALSE)</f>
        <v>0.8</v>
      </c>
      <c r="BK459" s="16">
        <f>VLOOKUP(BK$4,'Tüpoloogia tabel'!$C$1:$T$51,MATCH($A459,'Tüpoloogia tabel'!$C$1:$T$1,0),FALSE)</f>
        <v>2.0649999999999999</v>
      </c>
      <c r="BL459" s="216">
        <f t="shared" si="620"/>
        <v>6483.6890645319436</v>
      </c>
      <c r="BM459" s="1">
        <v>4</v>
      </c>
      <c r="BN459" s="1">
        <v>0</v>
      </c>
      <c r="BO459" s="1">
        <f t="shared" si="555"/>
        <v>21.119999999999997</v>
      </c>
      <c r="BP459" s="217">
        <f t="shared" si="556"/>
        <v>264.75</v>
      </c>
      <c r="BQ459" s="217">
        <f t="shared" ref="BQ459:BS459" si="628">BP459</f>
        <v>264.75</v>
      </c>
      <c r="BR459" s="217">
        <f t="shared" si="628"/>
        <v>264.75</v>
      </c>
      <c r="BS459" s="217">
        <f t="shared" si="628"/>
        <v>264.75</v>
      </c>
      <c r="BT459" s="217">
        <f t="shared" si="558"/>
        <v>264.75</v>
      </c>
      <c r="BU459" s="217">
        <f t="shared" si="559"/>
        <v>963.2</v>
      </c>
      <c r="BV459" s="217">
        <f t="shared" si="560"/>
        <v>711.86404803073196</v>
      </c>
      <c r="BW459" s="217">
        <f t="shared" si="622"/>
        <v>583.78535017290744</v>
      </c>
      <c r="BX459" s="216">
        <f t="shared" si="561"/>
        <v>0.34753234953703704</v>
      </c>
      <c r="BY459" s="216">
        <f t="shared" si="585"/>
        <v>419.12401354166667</v>
      </c>
      <c r="BZ459" s="216">
        <f t="shared" si="569"/>
        <v>7486.5984282465179</v>
      </c>
      <c r="CA459" s="216">
        <f t="shared" si="570"/>
        <v>6902.8130780736101</v>
      </c>
      <c r="CB459" s="218">
        <f t="shared" si="562"/>
        <v>3.0665199533872829</v>
      </c>
    </row>
    <row r="460" spans="1:80" x14ac:dyDescent="0.25">
      <c r="A460" s="248" t="s">
        <v>485</v>
      </c>
      <c r="B460" s="231" t="s">
        <v>988</v>
      </c>
      <c r="C460" s="231" t="s">
        <v>464</v>
      </c>
      <c r="D460" s="249">
        <v>7</v>
      </c>
      <c r="E460" s="249">
        <v>3</v>
      </c>
      <c r="F460" s="250"/>
      <c r="G460" s="15">
        <f>(VLOOKUP(G$4,'Tüpoloogia tabel'!$C$1:$T$51,MATCH($A460,'Tüpoloogia tabel'!$C$1:$T$1,0),FALSE))*D460</f>
        <v>1505.875</v>
      </c>
      <c r="H460" s="15">
        <f>(VLOOKUP(H$4,'Tüpoloogia tabel'!$C$1:$T$51,MATCH($A460,'Tüpoloogia tabel'!$C$1:$T$1,0),FALSE))*D460*E460</f>
        <v>73.5</v>
      </c>
      <c r="I460" s="15">
        <f>(VLOOKUP(I$4,'Tüpoloogia tabel'!$C$1:$T$51,MATCH($A460,'Tüpoloogia tabel'!$C$1:$T$1,0),FALSE))*D460*E460</f>
        <v>215.25</v>
      </c>
      <c r="J460" s="15">
        <f>(VLOOKUP(J$4,'Tüpoloogia tabel'!$C$1:$T$51,MATCH($A460,'Tüpoloogia tabel'!$C$1:$T$1,0),FALSE))*D460*E460</f>
        <v>3747.7124999999992</v>
      </c>
      <c r="K460" s="15">
        <f>(VLOOKUP(K$4,'Tüpoloogia tabel'!$C$1:$T$51,MATCH($A460,'Tüpoloogia tabel'!$C$1:$T$1,0),FALSE))*D460*E460</f>
        <v>3376.5375000000008</v>
      </c>
      <c r="L460" s="244">
        <f>VLOOKUP(L$4,'Tüpoloogia tabel'!$C$1:$T$51,MATCH($A460,'Tüpoloogia tabel'!$C$1:$T$1,0),FALSE)</f>
        <v>100</v>
      </c>
      <c r="M460" s="228">
        <f>VLOOKUP(M$4,'Tüpoloogia tabel'!$C$1:$T$51,MATCH($A460,'Tüpoloogia tabel'!$C$1:$T$1,0),FALSE)</f>
        <v>0</v>
      </c>
      <c r="N460" s="228">
        <f>VLOOKUP(N$4,'Tüpoloogia tabel'!$C$1:$T$51,MATCH($A460,'Tüpoloogia tabel'!$C$1:$T$1,0),FALSE)</f>
        <v>100</v>
      </c>
      <c r="O460" s="245">
        <f>VLOOKUP(O$4,'Tüpoloogia tabel'!$C$1:$T$51,MATCH($A460,'Tüpoloogia tabel'!$C$1:$T$1,0),FALSE)</f>
        <v>0.21164048646080963</v>
      </c>
      <c r="P460" s="228">
        <f>VLOOKUP(P$4,'Tüpoloogia tabel'!$C$1:$T$51,MATCH($A460,'Tüpoloogia tabel'!$C$1:$T$1,0),FALSE)</f>
        <v>100</v>
      </c>
      <c r="Q460" s="335">
        <f t="shared" si="549"/>
        <v>5698.7999999999993</v>
      </c>
      <c r="R460" s="336">
        <f t="shared" si="567"/>
        <v>4464.9831957571369</v>
      </c>
      <c r="S460" s="14">
        <f t="shared" si="550"/>
        <v>1505.875</v>
      </c>
      <c r="T460" s="336">
        <f t="shared" si="551"/>
        <v>1505.875</v>
      </c>
      <c r="U460" s="4">
        <f t="shared" si="552"/>
        <v>27.719999999999992</v>
      </c>
      <c r="V460" s="337">
        <f t="shared" si="553"/>
        <v>1206.0968042428617</v>
      </c>
      <c r="W460" s="338">
        <f t="shared" si="619"/>
        <v>3.8413179692378217</v>
      </c>
      <c r="X460" s="228">
        <f>VLOOKUP(X$4,'Tüpoloogia tabel'!$C$1:$T$51,MATCH($A460,'Tüpoloogia tabel'!$C$1:$T$1,0),FALSE)</f>
        <v>271.5</v>
      </c>
      <c r="Y460" s="228">
        <f>VLOOKUP(Y$4,'Tüpoloogia tabel'!$C$1:$T$51,MATCH($A460,'Tüpoloogia tabel'!$C$1:$T$1,0),FALSE)</f>
        <v>199.5</v>
      </c>
      <c r="Z460" s="229">
        <f>VLOOKUP(Z$4,'Tüpoloogia tabel'!$C$1:$T$51,MATCH($A460,'Tüpoloogia tabel'!$C$1:$T$1,0),FALSE)</f>
        <v>41</v>
      </c>
      <c r="AA460" s="235"/>
      <c r="AB460" s="235"/>
      <c r="AC460" s="15">
        <f>VLOOKUP(AC$4,'Tüpoloogia tabel'!$C$1:$T$51,MATCH($A460,'Tüpoloogia tabel'!$C$1:$T$1,0),FALSE)</f>
        <v>4.6500000000000004</v>
      </c>
      <c r="AD460" s="15">
        <f>VLOOKUP(AD$4,'Tüpoloogia tabel'!$C$1:$T$51,MATCH($A460,'Tüpoloogia tabel'!$C$1:$T$1,0),FALSE)</f>
        <v>3.2</v>
      </c>
      <c r="AE460" s="15">
        <f>VLOOKUP(AE$4,'Tüpoloogia tabel'!$C$1:$T$51,MATCH($A460,'Tüpoloogia tabel'!$C$1:$T$1,0),FALSE)</f>
        <v>2.2999999999999998</v>
      </c>
      <c r="AF460" s="15">
        <f>VLOOKUP(AF$4,'Tüpoloogia tabel'!$C$1:$T$51,MATCH($A460,'Tüpoloogia tabel'!$C$1:$T$1,0),FALSE)</f>
        <v>14.25</v>
      </c>
      <c r="AG460" s="15">
        <f>VLOOKUP(AG$4,'Tüpoloogia tabel'!$C$1:$T$51,MATCH($A460,'Tüpoloogia tabel'!$C$1:$T$1,0),FALSE)</f>
        <v>16.875</v>
      </c>
      <c r="AH460" s="15">
        <f>(VLOOKUP(AH$4,'Tüpoloogia tabel'!$C$1:$T$51,MATCH($A460,'Tüpoloogia tabel'!$C$1:$T$1,0),FALSE))*E460</f>
        <v>7.919999999999999</v>
      </c>
      <c r="AI460" s="15">
        <f>(VLOOKUP(AI$4,'Tüpoloogia tabel'!$C$1:$T$51,MATCH($A460,'Tüpoloogia tabel'!$C$1:$T$1,0),FALSE))*D460*E460</f>
        <v>14014.31032419654</v>
      </c>
      <c r="AJ460" s="15">
        <f t="shared" si="554"/>
        <v>264.75</v>
      </c>
      <c r="AK460" s="15">
        <f>VLOOKUP(AK$4,'Tüpoloogia tabel'!$C$1:$T$51,MATCH($A460,'Tüpoloogia tabel'!$C$1:$T$1,0),FALSE)</f>
        <v>1.49</v>
      </c>
      <c r="AL460" s="15">
        <f>VLOOKUP(AL$4,'Tüpoloogia tabel'!$C$1:$T$51,MATCH($A460,'Tüpoloogia tabel'!$C$1:$T$1,0),FALSE)</f>
        <v>1.1000000000000001</v>
      </c>
      <c r="AM460" s="15">
        <f>VLOOKUP(AM$4,'Tüpoloogia tabel'!$C$1:$T$51,MATCH($A460,'Tüpoloogia tabel'!$C$1:$T$1,0),FALSE)</f>
        <v>0.7</v>
      </c>
      <c r="AN460" s="15">
        <f>VLOOKUP(AN$4,'Tüpoloogia tabel'!$C$1:$T$51,MATCH($A460,'Tüpoloogia tabel'!$C$1:$T$1,0),FALSE)</f>
        <v>0.7</v>
      </c>
      <c r="AO460" s="15">
        <f>VLOOKUP(AO$4,'Tüpoloogia tabel'!$C$1:$T$51,MATCH($A460,'Tüpoloogia tabel'!$C$1:$T$1,0),FALSE)</f>
        <v>2.06</v>
      </c>
      <c r="AP460" s="15">
        <f>VLOOKUP(AP$4,'Tüpoloogia tabel'!$C$1:$T$51,MATCH($A460,'Tüpoloogia tabel'!$C$1:$T$1,0),FALSE)</f>
        <v>2</v>
      </c>
      <c r="AQ460" s="15">
        <f>VLOOKUP(AQ$4,'Tüpoloogia tabel'!$C$1:$T$51,MATCH($A460,'Tüpoloogia tabel'!$C$1:$T$1,0),FALSE)</f>
        <v>2.9</v>
      </c>
      <c r="AR460" s="232">
        <f>VLOOKUP(AR$4,'Tüpoloogia tabel'!$C$1:$T$51,MATCH($A455,'Tüpoloogia tabel'!$C$1:$T$1,0),FALSE)</f>
        <v>0.26</v>
      </c>
      <c r="AS460" s="16">
        <f>VLOOKUP(AS$4,'Tüpoloogia tabel'!$C$1:$T$51,MATCH($A460,'Tüpoloogia tabel'!$C$1:$T$1,0),FALSE)</f>
        <v>0.49000000000000005</v>
      </c>
      <c r="AT460" s="16">
        <f>VLOOKUP(AT$4,'Tüpoloogia tabel'!$C$1:$T$51,MATCH($A460,'Tüpoloogia tabel'!$C$1:$T$1,0),FALSE)</f>
        <v>0.40500000000000008</v>
      </c>
      <c r="AU460" s="16">
        <f>VLOOKUP(AU$4,'Tüpoloogia tabel'!$C$1:$T$51,MATCH($A460,'Tüpoloogia tabel'!$C$1:$T$1,0),FALSE)</f>
        <v>0.15</v>
      </c>
      <c r="AV460" s="273">
        <f>VLOOKUP(AV$4,'Tüpoloogia tabel'!$C$1:$T$51,MATCH($A460,'Tüpoloogia tabel'!$C$1:$T$1,0),FALSE)</f>
        <v>0.02</v>
      </c>
      <c r="AW460" s="16">
        <f>VLOOKUP(AW$4,'Tüpoloogia tabel'!$C$1:$T$51,MATCH($A460,'Tüpoloogia tabel'!$C$1:$T$1,0),FALSE)</f>
        <v>0.01</v>
      </c>
      <c r="AX460" s="16">
        <f>VLOOKUP(AX$4,'Tüpoloogia tabel'!$C$1:$T$51,MATCH($A460,'Tüpoloogia tabel'!$C$1:$T$1,0),FALSE)</f>
        <v>0</v>
      </c>
      <c r="AY460" s="16">
        <f>VLOOKUP(AY$4,'Tüpoloogia tabel'!$C$1:$T$51,MATCH($A460,'Tüpoloogia tabel'!$C$1:$T$1,0),FALSE)</f>
        <v>0.42</v>
      </c>
      <c r="AZ460" s="16">
        <f>VLOOKUP(AZ$4,'Tüpoloogia tabel'!$C$1:$T$51,MATCH($A460,'Tüpoloogia tabel'!$C$1:$T$1,0),FALSE)</f>
        <v>3.7</v>
      </c>
      <c r="BA460" s="232">
        <f>VLOOKUP(BA$4,'Tüpoloogia tabel'!$C$1:$T$51,MATCH($A460,'Tüpoloogia tabel'!$C$1:$T$1,0),FALSE)</f>
        <v>0.51</v>
      </c>
      <c r="BB460" s="232">
        <f>VLOOKUP(BB$4,'Tüpoloogia tabel'!$C$1:$T$51,MATCH($A460,'Tüpoloogia tabel'!$C$1:$T$1,0),FALSE)</f>
        <v>0.2</v>
      </c>
      <c r="BC460" s="232">
        <f>VLOOKUP(BC$4,'Tüpoloogia tabel'!$C$1:$T$51,MATCH($A460,'Tüpoloogia tabel'!$C$1:$T$1,0),FALSE)</f>
        <v>0.35</v>
      </c>
      <c r="BD460" s="232">
        <f>VLOOKUP(BD$4,'Tüpoloogia tabel'!$C$1:$T$51,MATCH($A460,'Tüpoloogia tabel'!$C$1:$T$1,0),FALSE)</f>
        <v>0.7</v>
      </c>
      <c r="BE460" s="232">
        <f>VLOOKUP(BE$4,'Tüpoloogia tabel'!$C$1:$T$51,MATCH($A460,'Tüpoloogia tabel'!$C$1:$T$1,0),FALSE)</f>
        <v>0.2</v>
      </c>
      <c r="BF460" s="16">
        <f>VLOOKUP(BF$4,'Tüpoloogia tabel'!$C$1:$T$51,MATCH($A460,'Tüpoloogia tabel'!$C$1:$T$1,0),FALSE)</f>
        <v>1.8000000000000007</v>
      </c>
      <c r="BG460" s="16">
        <f>VLOOKUP(BG$4,'Tüpoloogia tabel'!$C$1:$T$51,MATCH($A460,'Tüpoloogia tabel'!$C$1:$T$1,0),FALSE)</f>
        <v>2.1999999999999984</v>
      </c>
      <c r="BH460" s="16">
        <f>VLOOKUP(BH$4,'Tüpoloogia tabel'!$C$1:$T$51,MATCH($A460,'Tüpoloogia tabel'!$C$1:$T$1,0),FALSE)</f>
        <v>1.4599999999999995</v>
      </c>
      <c r="BI460" s="16">
        <f>VLOOKUP(BI$4,'Tüpoloogia tabel'!$C$1:$T$51,MATCH($A460,'Tüpoloogia tabel'!$C$1:$T$1,0),FALSE)</f>
        <v>1.5793333333333335</v>
      </c>
      <c r="BJ460" s="16">
        <f>VLOOKUP(BJ$4,'Tüpoloogia tabel'!$C$1:$T$51,MATCH($A460,'Tüpoloogia tabel'!$C$1:$T$1,0),FALSE)</f>
        <v>0.8</v>
      </c>
      <c r="BK460" s="16">
        <f>VLOOKUP(BK$4,'Tüpoloogia tabel'!$C$1:$T$51,MATCH($A460,'Tüpoloogia tabel'!$C$1:$T$1,0),FALSE)</f>
        <v>2.0649999999999999</v>
      </c>
      <c r="BL460" s="216">
        <f t="shared" si="620"/>
        <v>11119.436455660569</v>
      </c>
      <c r="BM460" s="1">
        <v>4</v>
      </c>
      <c r="BN460" s="1">
        <v>0</v>
      </c>
      <c r="BO460" s="1">
        <f t="shared" si="555"/>
        <v>31.679999999999996</v>
      </c>
      <c r="BP460" s="217">
        <f t="shared" si="556"/>
        <v>264.75</v>
      </c>
      <c r="BQ460" s="217">
        <f t="shared" ref="BQ460:BS460" si="629">BP460</f>
        <v>264.75</v>
      </c>
      <c r="BR460" s="217">
        <f t="shared" si="629"/>
        <v>264.75</v>
      </c>
      <c r="BS460" s="217">
        <f t="shared" si="629"/>
        <v>264.75</v>
      </c>
      <c r="BT460" s="217">
        <f t="shared" si="558"/>
        <v>529.5</v>
      </c>
      <c r="BU460" s="217">
        <f t="shared" si="559"/>
        <v>2133.6</v>
      </c>
      <c r="BV460" s="217">
        <f t="shared" si="560"/>
        <v>1589.768334868538</v>
      </c>
      <c r="BW460" s="217">
        <f t="shared" si="622"/>
        <v>957.898250644786</v>
      </c>
      <c r="BX460" s="216">
        <f t="shared" si="561"/>
        <v>0.74048048611111106</v>
      </c>
      <c r="BY460" s="216">
        <f t="shared" si="585"/>
        <v>893.01946624999994</v>
      </c>
      <c r="BZ460" s="216">
        <f t="shared" si="569"/>
        <v>12970.354172555355</v>
      </c>
      <c r="CA460" s="216">
        <f t="shared" si="570"/>
        <v>12012.455921910569</v>
      </c>
      <c r="CB460" s="218">
        <f t="shared" si="562"/>
        <v>3.5576255030221242</v>
      </c>
    </row>
    <row r="461" spans="1:80" x14ac:dyDescent="0.25">
      <c r="A461" s="248" t="s">
        <v>485</v>
      </c>
      <c r="B461" s="231" t="s">
        <v>989</v>
      </c>
      <c r="C461" s="231" t="s">
        <v>464</v>
      </c>
      <c r="D461" s="249">
        <v>7</v>
      </c>
      <c r="E461" s="249">
        <v>4</v>
      </c>
      <c r="F461" s="250"/>
      <c r="G461" s="15">
        <f>(VLOOKUP(G$4,'Tüpoloogia tabel'!$C$1:$T$51,MATCH($A461,'Tüpoloogia tabel'!$C$1:$T$1,0),FALSE))*D461</f>
        <v>1505.875</v>
      </c>
      <c r="H461" s="15">
        <f>(VLOOKUP(H$4,'Tüpoloogia tabel'!$C$1:$T$51,MATCH($A461,'Tüpoloogia tabel'!$C$1:$T$1,0),FALSE))*D461*E461</f>
        <v>98</v>
      </c>
      <c r="I461" s="15">
        <f>(VLOOKUP(I$4,'Tüpoloogia tabel'!$C$1:$T$51,MATCH($A461,'Tüpoloogia tabel'!$C$1:$T$1,0),FALSE))*D461*E461</f>
        <v>287</v>
      </c>
      <c r="J461" s="15">
        <f>(VLOOKUP(J$4,'Tüpoloogia tabel'!$C$1:$T$51,MATCH($A461,'Tüpoloogia tabel'!$C$1:$T$1,0),FALSE))*D461*E461</f>
        <v>4996.9499999999989</v>
      </c>
      <c r="K461" s="15">
        <f>(VLOOKUP(K$4,'Tüpoloogia tabel'!$C$1:$T$51,MATCH($A461,'Tüpoloogia tabel'!$C$1:$T$1,0),FALSE))*D461*E461</f>
        <v>4502.0500000000011</v>
      </c>
      <c r="L461" s="244">
        <f>VLOOKUP(L$4,'Tüpoloogia tabel'!$C$1:$T$51,MATCH($A461,'Tüpoloogia tabel'!$C$1:$T$1,0),FALSE)</f>
        <v>100</v>
      </c>
      <c r="M461" s="228">
        <f>VLOOKUP(M$4,'Tüpoloogia tabel'!$C$1:$T$51,MATCH($A461,'Tüpoloogia tabel'!$C$1:$T$1,0),FALSE)</f>
        <v>0</v>
      </c>
      <c r="N461" s="228">
        <f>VLOOKUP(N$4,'Tüpoloogia tabel'!$C$1:$T$51,MATCH($A461,'Tüpoloogia tabel'!$C$1:$T$1,0),FALSE)</f>
        <v>100</v>
      </c>
      <c r="O461" s="245">
        <f>VLOOKUP(O$4,'Tüpoloogia tabel'!$C$1:$T$51,MATCH($A461,'Tüpoloogia tabel'!$C$1:$T$1,0),FALSE)</f>
        <v>0.21164048646080963</v>
      </c>
      <c r="P461" s="228">
        <f>VLOOKUP(P$4,'Tüpoloogia tabel'!$C$1:$T$51,MATCH($A461,'Tüpoloogia tabel'!$C$1:$T$1,0),FALSE)</f>
        <v>100</v>
      </c>
      <c r="Q461" s="335">
        <f t="shared" si="549"/>
        <v>10093.199999999999</v>
      </c>
      <c r="R461" s="336">
        <f t="shared" si="567"/>
        <v>7929.3502420537561</v>
      </c>
      <c r="S461" s="14">
        <f t="shared" si="550"/>
        <v>1505.875</v>
      </c>
      <c r="T461" s="336">
        <f t="shared" si="551"/>
        <v>1505.875</v>
      </c>
      <c r="U461" s="4">
        <f t="shared" si="552"/>
        <v>27.719999999999992</v>
      </c>
      <c r="V461" s="337">
        <f t="shared" si="553"/>
        <v>2136.1297579462434</v>
      </c>
      <c r="W461" s="338">
        <f t="shared" si="619"/>
        <v>4.555382225946234</v>
      </c>
      <c r="X461" s="228">
        <f>VLOOKUP(X$4,'Tüpoloogia tabel'!$C$1:$T$51,MATCH($A461,'Tüpoloogia tabel'!$C$1:$T$1,0),FALSE)</f>
        <v>271.5</v>
      </c>
      <c r="Y461" s="228">
        <f>VLOOKUP(Y$4,'Tüpoloogia tabel'!$C$1:$T$51,MATCH($A461,'Tüpoloogia tabel'!$C$1:$T$1,0),FALSE)</f>
        <v>199.5</v>
      </c>
      <c r="Z461" s="229">
        <f>VLOOKUP(Z$4,'Tüpoloogia tabel'!$C$1:$T$51,MATCH($A461,'Tüpoloogia tabel'!$C$1:$T$1,0),FALSE)</f>
        <v>41</v>
      </c>
      <c r="AA461" s="235"/>
      <c r="AB461" s="235"/>
      <c r="AC461" s="15">
        <f>VLOOKUP(AC$4,'Tüpoloogia tabel'!$C$1:$T$51,MATCH($A461,'Tüpoloogia tabel'!$C$1:$T$1,0),FALSE)</f>
        <v>4.6500000000000004</v>
      </c>
      <c r="AD461" s="15">
        <f>VLOOKUP(AD$4,'Tüpoloogia tabel'!$C$1:$T$51,MATCH($A461,'Tüpoloogia tabel'!$C$1:$T$1,0),FALSE)</f>
        <v>3.2</v>
      </c>
      <c r="AE461" s="15">
        <f>VLOOKUP(AE$4,'Tüpoloogia tabel'!$C$1:$T$51,MATCH($A461,'Tüpoloogia tabel'!$C$1:$T$1,0),FALSE)</f>
        <v>2.2999999999999998</v>
      </c>
      <c r="AF461" s="15">
        <f>VLOOKUP(AF$4,'Tüpoloogia tabel'!$C$1:$T$51,MATCH($A461,'Tüpoloogia tabel'!$C$1:$T$1,0),FALSE)</f>
        <v>14.25</v>
      </c>
      <c r="AG461" s="15">
        <f>VLOOKUP(AG$4,'Tüpoloogia tabel'!$C$1:$T$51,MATCH($A461,'Tüpoloogia tabel'!$C$1:$T$1,0),FALSE)</f>
        <v>16.875</v>
      </c>
      <c r="AH461" s="15">
        <f>(VLOOKUP(AH$4,'Tüpoloogia tabel'!$C$1:$T$51,MATCH($A461,'Tüpoloogia tabel'!$C$1:$T$1,0),FALSE))*E461</f>
        <v>10.559999999999999</v>
      </c>
      <c r="AI461" s="15">
        <f>(VLOOKUP(AI$4,'Tüpoloogia tabel'!$C$1:$T$51,MATCH($A461,'Tüpoloogia tabel'!$C$1:$T$1,0),FALSE))*D461*E461</f>
        <v>18685.747098928721</v>
      </c>
      <c r="AJ461" s="15">
        <f t="shared" si="554"/>
        <v>264.75</v>
      </c>
      <c r="AK461" s="15">
        <f>VLOOKUP(AK$4,'Tüpoloogia tabel'!$C$1:$T$51,MATCH($A461,'Tüpoloogia tabel'!$C$1:$T$1,0),FALSE)</f>
        <v>1.49</v>
      </c>
      <c r="AL461" s="15">
        <f>VLOOKUP(AL$4,'Tüpoloogia tabel'!$C$1:$T$51,MATCH($A461,'Tüpoloogia tabel'!$C$1:$T$1,0),FALSE)</f>
        <v>1.1000000000000001</v>
      </c>
      <c r="AM461" s="15">
        <f>VLOOKUP(AM$4,'Tüpoloogia tabel'!$C$1:$T$51,MATCH($A461,'Tüpoloogia tabel'!$C$1:$T$1,0),FALSE)</f>
        <v>0.7</v>
      </c>
      <c r="AN461" s="15">
        <f>VLOOKUP(AN$4,'Tüpoloogia tabel'!$C$1:$T$51,MATCH($A461,'Tüpoloogia tabel'!$C$1:$T$1,0),FALSE)</f>
        <v>0.7</v>
      </c>
      <c r="AO461" s="15">
        <f>VLOOKUP(AO$4,'Tüpoloogia tabel'!$C$1:$T$51,MATCH($A461,'Tüpoloogia tabel'!$C$1:$T$1,0),FALSE)</f>
        <v>2.06</v>
      </c>
      <c r="AP461" s="15">
        <f>VLOOKUP(AP$4,'Tüpoloogia tabel'!$C$1:$T$51,MATCH($A461,'Tüpoloogia tabel'!$C$1:$T$1,0),FALSE)</f>
        <v>2</v>
      </c>
      <c r="AQ461" s="15">
        <f>VLOOKUP(AQ$4,'Tüpoloogia tabel'!$C$1:$T$51,MATCH($A461,'Tüpoloogia tabel'!$C$1:$T$1,0),FALSE)</f>
        <v>2.9</v>
      </c>
      <c r="AR461" s="232">
        <f>VLOOKUP(AR$4,'Tüpoloogia tabel'!$C$1:$T$51,MATCH($A456,'Tüpoloogia tabel'!$C$1:$T$1,0),FALSE)</f>
        <v>0.26</v>
      </c>
      <c r="AS461" s="16">
        <f>VLOOKUP(AS$4,'Tüpoloogia tabel'!$C$1:$T$51,MATCH($A461,'Tüpoloogia tabel'!$C$1:$T$1,0),FALSE)</f>
        <v>0.49000000000000005</v>
      </c>
      <c r="AT461" s="16">
        <f>VLOOKUP(AT$4,'Tüpoloogia tabel'!$C$1:$T$51,MATCH($A461,'Tüpoloogia tabel'!$C$1:$T$1,0),FALSE)</f>
        <v>0.40500000000000008</v>
      </c>
      <c r="AU461" s="16">
        <f>VLOOKUP(AU$4,'Tüpoloogia tabel'!$C$1:$T$51,MATCH($A461,'Tüpoloogia tabel'!$C$1:$T$1,0),FALSE)</f>
        <v>0.15</v>
      </c>
      <c r="AV461" s="273">
        <f>VLOOKUP(AV$4,'Tüpoloogia tabel'!$C$1:$T$51,MATCH($A461,'Tüpoloogia tabel'!$C$1:$T$1,0),FALSE)</f>
        <v>0.02</v>
      </c>
      <c r="AW461" s="16">
        <f>VLOOKUP(AW$4,'Tüpoloogia tabel'!$C$1:$T$51,MATCH($A461,'Tüpoloogia tabel'!$C$1:$T$1,0),FALSE)</f>
        <v>0.01</v>
      </c>
      <c r="AX461" s="16">
        <f>VLOOKUP(AX$4,'Tüpoloogia tabel'!$C$1:$T$51,MATCH($A461,'Tüpoloogia tabel'!$C$1:$T$1,0),FALSE)</f>
        <v>0</v>
      </c>
      <c r="AY461" s="16">
        <f>VLOOKUP(AY$4,'Tüpoloogia tabel'!$C$1:$T$51,MATCH($A461,'Tüpoloogia tabel'!$C$1:$T$1,0),FALSE)</f>
        <v>0.42</v>
      </c>
      <c r="AZ461" s="16">
        <f>VLOOKUP(AZ$4,'Tüpoloogia tabel'!$C$1:$T$51,MATCH($A461,'Tüpoloogia tabel'!$C$1:$T$1,0),FALSE)</f>
        <v>3.7</v>
      </c>
      <c r="BA461" s="232">
        <f>VLOOKUP(BA$4,'Tüpoloogia tabel'!$C$1:$T$51,MATCH($A461,'Tüpoloogia tabel'!$C$1:$T$1,0),FALSE)</f>
        <v>0.51</v>
      </c>
      <c r="BB461" s="232">
        <f>VLOOKUP(BB$4,'Tüpoloogia tabel'!$C$1:$T$51,MATCH($A461,'Tüpoloogia tabel'!$C$1:$T$1,0),FALSE)</f>
        <v>0.2</v>
      </c>
      <c r="BC461" s="232">
        <f>VLOOKUP(BC$4,'Tüpoloogia tabel'!$C$1:$T$51,MATCH($A461,'Tüpoloogia tabel'!$C$1:$T$1,0),FALSE)</f>
        <v>0.35</v>
      </c>
      <c r="BD461" s="232">
        <f>VLOOKUP(BD$4,'Tüpoloogia tabel'!$C$1:$T$51,MATCH($A461,'Tüpoloogia tabel'!$C$1:$T$1,0),FALSE)</f>
        <v>0.7</v>
      </c>
      <c r="BE461" s="232">
        <f>VLOOKUP(BE$4,'Tüpoloogia tabel'!$C$1:$T$51,MATCH($A461,'Tüpoloogia tabel'!$C$1:$T$1,0),FALSE)</f>
        <v>0.2</v>
      </c>
      <c r="BF461" s="16">
        <f>VLOOKUP(BF$4,'Tüpoloogia tabel'!$C$1:$T$51,MATCH($A461,'Tüpoloogia tabel'!$C$1:$T$1,0),FALSE)</f>
        <v>1.8000000000000007</v>
      </c>
      <c r="BG461" s="16">
        <f>VLOOKUP(BG$4,'Tüpoloogia tabel'!$C$1:$T$51,MATCH($A461,'Tüpoloogia tabel'!$C$1:$T$1,0),FALSE)</f>
        <v>2.1999999999999984</v>
      </c>
      <c r="BH461" s="16">
        <f>VLOOKUP(BH$4,'Tüpoloogia tabel'!$C$1:$T$51,MATCH($A461,'Tüpoloogia tabel'!$C$1:$T$1,0),FALSE)</f>
        <v>1.4599999999999995</v>
      </c>
      <c r="BI461" s="16">
        <f>VLOOKUP(BI$4,'Tüpoloogia tabel'!$C$1:$T$51,MATCH($A461,'Tüpoloogia tabel'!$C$1:$T$1,0),FALSE)</f>
        <v>1.5793333333333335</v>
      </c>
      <c r="BJ461" s="16">
        <f>VLOOKUP(BJ$4,'Tüpoloogia tabel'!$C$1:$T$51,MATCH($A461,'Tüpoloogia tabel'!$C$1:$T$1,0),FALSE)</f>
        <v>0.8</v>
      </c>
      <c r="BK461" s="16">
        <f>VLOOKUP(BK$4,'Tüpoloogia tabel'!$C$1:$T$51,MATCH($A461,'Tüpoloogia tabel'!$C$1:$T$1,0),FALSE)</f>
        <v>2.0649999999999999</v>
      </c>
      <c r="BL461" s="216">
        <f t="shared" si="620"/>
        <v>17592.689819364299</v>
      </c>
      <c r="BM461" s="1">
        <v>4</v>
      </c>
      <c r="BN461" s="1">
        <v>0</v>
      </c>
      <c r="BO461" s="1">
        <f t="shared" si="555"/>
        <v>42.239999999999995</v>
      </c>
      <c r="BP461" s="217">
        <f t="shared" si="556"/>
        <v>264.75</v>
      </c>
      <c r="BQ461" s="217">
        <f t="shared" ref="BQ461:BS461" si="630">BP461</f>
        <v>264.75</v>
      </c>
      <c r="BR461" s="217">
        <f t="shared" si="630"/>
        <v>264.75</v>
      </c>
      <c r="BS461" s="217">
        <f t="shared" si="630"/>
        <v>264.75</v>
      </c>
      <c r="BT461" s="217">
        <f t="shared" si="558"/>
        <v>794.25</v>
      </c>
      <c r="BU461" s="217">
        <f t="shared" si="559"/>
        <v>3763.2000000000003</v>
      </c>
      <c r="BV461" s="217">
        <f t="shared" si="560"/>
        <v>2815.6541302546379</v>
      </c>
      <c r="BW461" s="217">
        <f t="shared" si="622"/>
        <v>1478.1633847069479</v>
      </c>
      <c r="BX461" s="216">
        <f t="shared" si="561"/>
        <v>1.1921271527777779</v>
      </c>
      <c r="BY461" s="216">
        <f t="shared" si="585"/>
        <v>1437.70534625</v>
      </c>
      <c r="BZ461" s="216">
        <f t="shared" si="569"/>
        <v>20508.558550321246</v>
      </c>
      <c r="CA461" s="216">
        <f t="shared" si="570"/>
        <v>19030.3951656143</v>
      </c>
      <c r="CB461" s="218">
        <f t="shared" si="562"/>
        <v>4.2270510468818197</v>
      </c>
    </row>
    <row r="462" spans="1:80" x14ac:dyDescent="0.25">
      <c r="A462" s="248" t="s">
        <v>485</v>
      </c>
      <c r="B462" s="231" t="s">
        <v>990</v>
      </c>
      <c r="C462" s="231" t="s">
        <v>464</v>
      </c>
      <c r="D462" s="249">
        <v>7</v>
      </c>
      <c r="E462" s="249">
        <v>5</v>
      </c>
      <c r="F462" s="250"/>
      <c r="G462" s="15">
        <f>(VLOOKUP(G$4,'Tüpoloogia tabel'!$C$1:$T$51,MATCH($A462,'Tüpoloogia tabel'!$C$1:$T$1,0),FALSE))*D462</f>
        <v>1505.875</v>
      </c>
      <c r="H462" s="15">
        <f>(VLOOKUP(H$4,'Tüpoloogia tabel'!$C$1:$T$51,MATCH($A462,'Tüpoloogia tabel'!$C$1:$T$1,0),FALSE))*D462*E462</f>
        <v>122.5</v>
      </c>
      <c r="I462" s="15">
        <f>(VLOOKUP(I$4,'Tüpoloogia tabel'!$C$1:$T$51,MATCH($A462,'Tüpoloogia tabel'!$C$1:$T$1,0),FALSE))*D462*E462</f>
        <v>358.75</v>
      </c>
      <c r="J462" s="15">
        <f>(VLOOKUP(J$4,'Tüpoloogia tabel'!$C$1:$T$51,MATCH($A462,'Tüpoloogia tabel'!$C$1:$T$1,0),FALSE))*D462*E462</f>
        <v>6246.1874999999982</v>
      </c>
      <c r="K462" s="15">
        <f>(VLOOKUP(K$4,'Tüpoloogia tabel'!$C$1:$T$51,MATCH($A462,'Tüpoloogia tabel'!$C$1:$T$1,0),FALSE))*D462*E462</f>
        <v>5627.5625000000018</v>
      </c>
      <c r="L462" s="244">
        <f>VLOOKUP(L$4,'Tüpoloogia tabel'!$C$1:$T$51,MATCH($A462,'Tüpoloogia tabel'!$C$1:$T$1,0),FALSE)</f>
        <v>100</v>
      </c>
      <c r="M462" s="228">
        <f>VLOOKUP(M$4,'Tüpoloogia tabel'!$C$1:$T$51,MATCH($A462,'Tüpoloogia tabel'!$C$1:$T$1,0),FALSE)</f>
        <v>0</v>
      </c>
      <c r="N462" s="228">
        <f>VLOOKUP(N$4,'Tüpoloogia tabel'!$C$1:$T$51,MATCH($A462,'Tüpoloogia tabel'!$C$1:$T$1,0),FALSE)</f>
        <v>100</v>
      </c>
      <c r="O462" s="245">
        <f>VLOOKUP(O$4,'Tüpoloogia tabel'!$C$1:$T$51,MATCH($A462,'Tüpoloogia tabel'!$C$1:$T$1,0),FALSE)</f>
        <v>0.21164048646080963</v>
      </c>
      <c r="P462" s="228">
        <f>VLOOKUP(P$4,'Tüpoloogia tabel'!$C$1:$T$51,MATCH($A462,'Tüpoloogia tabel'!$C$1:$T$1,0),FALSE)</f>
        <v>100</v>
      </c>
      <c r="Q462" s="335">
        <f t="shared" si="549"/>
        <v>15735</v>
      </c>
      <c r="R462" s="336">
        <f t="shared" si="567"/>
        <v>12377.116945539161</v>
      </c>
      <c r="S462" s="14">
        <f t="shared" si="550"/>
        <v>1505.875</v>
      </c>
      <c r="T462" s="336">
        <f t="shared" si="551"/>
        <v>1505.875</v>
      </c>
      <c r="U462" s="4">
        <f t="shared" si="552"/>
        <v>27.719999999999992</v>
      </c>
      <c r="V462" s="337">
        <f t="shared" si="553"/>
        <v>3330.1630544608397</v>
      </c>
      <c r="W462" s="338">
        <f t="shared" si="619"/>
        <v>5.3637851848384654</v>
      </c>
      <c r="X462" s="228">
        <f>VLOOKUP(X$4,'Tüpoloogia tabel'!$C$1:$T$51,MATCH($A462,'Tüpoloogia tabel'!$C$1:$T$1,0),FALSE)</f>
        <v>271.5</v>
      </c>
      <c r="Y462" s="228">
        <f>VLOOKUP(Y$4,'Tüpoloogia tabel'!$C$1:$T$51,MATCH($A462,'Tüpoloogia tabel'!$C$1:$T$1,0),FALSE)</f>
        <v>199.5</v>
      </c>
      <c r="Z462" s="229">
        <f>VLOOKUP(Z$4,'Tüpoloogia tabel'!$C$1:$T$51,MATCH($A462,'Tüpoloogia tabel'!$C$1:$T$1,0),FALSE)</f>
        <v>41</v>
      </c>
      <c r="AA462" s="235"/>
      <c r="AB462" s="235"/>
      <c r="AC462" s="15">
        <f>VLOOKUP(AC$4,'Tüpoloogia tabel'!$C$1:$T$51,MATCH($A462,'Tüpoloogia tabel'!$C$1:$T$1,0),FALSE)</f>
        <v>4.6500000000000004</v>
      </c>
      <c r="AD462" s="15">
        <f>VLOOKUP(AD$4,'Tüpoloogia tabel'!$C$1:$T$51,MATCH($A462,'Tüpoloogia tabel'!$C$1:$T$1,0),FALSE)</f>
        <v>3.2</v>
      </c>
      <c r="AE462" s="15">
        <f>VLOOKUP(AE$4,'Tüpoloogia tabel'!$C$1:$T$51,MATCH($A462,'Tüpoloogia tabel'!$C$1:$T$1,0),FALSE)</f>
        <v>2.2999999999999998</v>
      </c>
      <c r="AF462" s="15">
        <f>VLOOKUP(AF$4,'Tüpoloogia tabel'!$C$1:$T$51,MATCH($A462,'Tüpoloogia tabel'!$C$1:$T$1,0),FALSE)</f>
        <v>14.25</v>
      </c>
      <c r="AG462" s="15">
        <f>VLOOKUP(AG$4,'Tüpoloogia tabel'!$C$1:$T$51,MATCH($A462,'Tüpoloogia tabel'!$C$1:$T$1,0),FALSE)</f>
        <v>16.875</v>
      </c>
      <c r="AH462" s="15">
        <f>(VLOOKUP(AH$4,'Tüpoloogia tabel'!$C$1:$T$51,MATCH($A462,'Tüpoloogia tabel'!$C$1:$T$1,0),FALSE))*E462</f>
        <v>13.2</v>
      </c>
      <c r="AI462" s="15">
        <f>(VLOOKUP(AI$4,'Tüpoloogia tabel'!$C$1:$T$51,MATCH($A462,'Tüpoloogia tabel'!$C$1:$T$1,0),FALSE))*D462*E462</f>
        <v>23357.183873660902</v>
      </c>
      <c r="AJ462" s="15">
        <f t="shared" si="554"/>
        <v>264.75</v>
      </c>
      <c r="AK462" s="15">
        <f>VLOOKUP(AK$4,'Tüpoloogia tabel'!$C$1:$T$51,MATCH($A462,'Tüpoloogia tabel'!$C$1:$T$1,0),FALSE)</f>
        <v>1.49</v>
      </c>
      <c r="AL462" s="15">
        <f>VLOOKUP(AL$4,'Tüpoloogia tabel'!$C$1:$T$51,MATCH($A462,'Tüpoloogia tabel'!$C$1:$T$1,0),FALSE)</f>
        <v>1.1000000000000001</v>
      </c>
      <c r="AM462" s="15">
        <f>VLOOKUP(AM$4,'Tüpoloogia tabel'!$C$1:$T$51,MATCH($A462,'Tüpoloogia tabel'!$C$1:$T$1,0),FALSE)</f>
        <v>0.7</v>
      </c>
      <c r="AN462" s="15">
        <f>VLOOKUP(AN$4,'Tüpoloogia tabel'!$C$1:$T$51,MATCH($A462,'Tüpoloogia tabel'!$C$1:$T$1,0),FALSE)</f>
        <v>0.7</v>
      </c>
      <c r="AO462" s="15">
        <f>VLOOKUP(AO$4,'Tüpoloogia tabel'!$C$1:$T$51,MATCH($A462,'Tüpoloogia tabel'!$C$1:$T$1,0),FALSE)</f>
        <v>2.06</v>
      </c>
      <c r="AP462" s="15">
        <f>VLOOKUP(AP$4,'Tüpoloogia tabel'!$C$1:$T$51,MATCH($A462,'Tüpoloogia tabel'!$C$1:$T$1,0),FALSE)</f>
        <v>2</v>
      </c>
      <c r="AQ462" s="15">
        <f>VLOOKUP(AQ$4,'Tüpoloogia tabel'!$C$1:$T$51,MATCH($A462,'Tüpoloogia tabel'!$C$1:$T$1,0),FALSE)</f>
        <v>2.9</v>
      </c>
      <c r="AR462" s="232">
        <f>VLOOKUP(AR$4,'Tüpoloogia tabel'!$C$1:$T$51,MATCH($A457,'Tüpoloogia tabel'!$C$1:$T$1,0),FALSE)</f>
        <v>0.26</v>
      </c>
      <c r="AS462" s="16">
        <f>VLOOKUP(AS$4,'Tüpoloogia tabel'!$C$1:$T$51,MATCH($A462,'Tüpoloogia tabel'!$C$1:$T$1,0),FALSE)</f>
        <v>0.49000000000000005</v>
      </c>
      <c r="AT462" s="16">
        <f>VLOOKUP(AT$4,'Tüpoloogia tabel'!$C$1:$T$51,MATCH($A462,'Tüpoloogia tabel'!$C$1:$T$1,0),FALSE)</f>
        <v>0.40500000000000008</v>
      </c>
      <c r="AU462" s="16">
        <f>VLOOKUP(AU$4,'Tüpoloogia tabel'!$C$1:$T$51,MATCH($A462,'Tüpoloogia tabel'!$C$1:$T$1,0),FALSE)</f>
        <v>0.15</v>
      </c>
      <c r="AV462" s="273">
        <f>VLOOKUP(AV$4,'Tüpoloogia tabel'!$C$1:$T$51,MATCH($A462,'Tüpoloogia tabel'!$C$1:$T$1,0),FALSE)</f>
        <v>0.02</v>
      </c>
      <c r="AW462" s="16">
        <f>VLOOKUP(AW$4,'Tüpoloogia tabel'!$C$1:$T$51,MATCH($A462,'Tüpoloogia tabel'!$C$1:$T$1,0),FALSE)</f>
        <v>0.01</v>
      </c>
      <c r="AX462" s="16">
        <f>VLOOKUP(AX$4,'Tüpoloogia tabel'!$C$1:$T$51,MATCH($A462,'Tüpoloogia tabel'!$C$1:$T$1,0),FALSE)</f>
        <v>0</v>
      </c>
      <c r="AY462" s="16">
        <f>VLOOKUP(AY$4,'Tüpoloogia tabel'!$C$1:$T$51,MATCH($A462,'Tüpoloogia tabel'!$C$1:$T$1,0),FALSE)</f>
        <v>0.42</v>
      </c>
      <c r="AZ462" s="16">
        <f>VLOOKUP(AZ$4,'Tüpoloogia tabel'!$C$1:$T$51,MATCH($A462,'Tüpoloogia tabel'!$C$1:$T$1,0),FALSE)</f>
        <v>3.7</v>
      </c>
      <c r="BA462" s="232">
        <f>VLOOKUP(BA$4,'Tüpoloogia tabel'!$C$1:$T$51,MATCH($A462,'Tüpoloogia tabel'!$C$1:$T$1,0),FALSE)</f>
        <v>0.51</v>
      </c>
      <c r="BB462" s="232">
        <f>VLOOKUP(BB$4,'Tüpoloogia tabel'!$C$1:$T$51,MATCH($A462,'Tüpoloogia tabel'!$C$1:$T$1,0),FALSE)</f>
        <v>0.2</v>
      </c>
      <c r="BC462" s="232">
        <f>VLOOKUP(BC$4,'Tüpoloogia tabel'!$C$1:$T$51,MATCH($A462,'Tüpoloogia tabel'!$C$1:$T$1,0),FALSE)</f>
        <v>0.35</v>
      </c>
      <c r="BD462" s="232">
        <f>VLOOKUP(BD$4,'Tüpoloogia tabel'!$C$1:$T$51,MATCH($A462,'Tüpoloogia tabel'!$C$1:$T$1,0),FALSE)</f>
        <v>0.7</v>
      </c>
      <c r="BE462" s="232">
        <f>VLOOKUP(BE$4,'Tüpoloogia tabel'!$C$1:$T$51,MATCH($A462,'Tüpoloogia tabel'!$C$1:$T$1,0),FALSE)</f>
        <v>0.2</v>
      </c>
      <c r="BF462" s="16">
        <f>VLOOKUP(BF$4,'Tüpoloogia tabel'!$C$1:$T$51,MATCH($A462,'Tüpoloogia tabel'!$C$1:$T$1,0),FALSE)</f>
        <v>1.8000000000000007</v>
      </c>
      <c r="BG462" s="16">
        <f>VLOOKUP(BG$4,'Tüpoloogia tabel'!$C$1:$T$51,MATCH($A462,'Tüpoloogia tabel'!$C$1:$T$1,0),FALSE)</f>
        <v>2.1999999999999984</v>
      </c>
      <c r="BH462" s="16">
        <f>VLOOKUP(BH$4,'Tüpoloogia tabel'!$C$1:$T$51,MATCH($A462,'Tüpoloogia tabel'!$C$1:$T$1,0),FALSE)</f>
        <v>1.4599999999999995</v>
      </c>
      <c r="BI462" s="16">
        <f>VLOOKUP(BI$4,'Tüpoloogia tabel'!$C$1:$T$51,MATCH($A462,'Tüpoloogia tabel'!$C$1:$T$1,0),FALSE)</f>
        <v>1.5793333333333335</v>
      </c>
      <c r="BJ462" s="16">
        <f>VLOOKUP(BJ$4,'Tüpoloogia tabel'!$C$1:$T$51,MATCH($A462,'Tüpoloogia tabel'!$C$1:$T$1,0),FALSE)</f>
        <v>0.8</v>
      </c>
      <c r="BK462" s="16">
        <f>VLOOKUP(BK$4,'Tüpoloogia tabel'!$C$1:$T$51,MATCH($A462,'Tüpoloogia tabel'!$C$1:$T$1,0),FALSE)</f>
        <v>2.0649999999999999</v>
      </c>
      <c r="BL462" s="216">
        <f t="shared" si="620"/>
        <v>25903.449155643131</v>
      </c>
      <c r="BM462" s="1">
        <v>4</v>
      </c>
      <c r="BN462" s="1">
        <v>0</v>
      </c>
      <c r="BO462" s="1">
        <f t="shared" si="555"/>
        <v>52.8</v>
      </c>
      <c r="BP462" s="217">
        <f t="shared" si="556"/>
        <v>264.75</v>
      </c>
      <c r="BQ462" s="217">
        <f t="shared" ref="BQ462:BS462" si="631">BP462</f>
        <v>264.75</v>
      </c>
      <c r="BR462" s="217">
        <f t="shared" si="631"/>
        <v>264.75</v>
      </c>
      <c r="BS462" s="217">
        <f t="shared" si="631"/>
        <v>264.75</v>
      </c>
      <c r="BT462" s="217">
        <f t="shared" si="558"/>
        <v>1059</v>
      </c>
      <c r="BU462" s="217">
        <f t="shared" si="559"/>
        <v>5852</v>
      </c>
      <c r="BV462" s="217">
        <f t="shared" si="560"/>
        <v>4389.5214341890314</v>
      </c>
      <c r="BW462" s="217">
        <f t="shared" si="622"/>
        <v>2144.580752359393</v>
      </c>
      <c r="BX462" s="216">
        <f t="shared" si="561"/>
        <v>1.7719788194444446</v>
      </c>
      <c r="BY462" s="216">
        <f t="shared" si="585"/>
        <v>2137.0064562500002</v>
      </c>
      <c r="BZ462" s="216">
        <f t="shared" si="569"/>
        <v>30185.036364252526</v>
      </c>
      <c r="CA462" s="216">
        <f t="shared" si="570"/>
        <v>28040.455611893132</v>
      </c>
      <c r="CB462" s="218">
        <f t="shared" si="562"/>
        <v>4.9826999898967133</v>
      </c>
    </row>
    <row r="463" spans="1:80" x14ac:dyDescent="0.25">
      <c r="A463" s="248" t="s">
        <v>485</v>
      </c>
      <c r="B463" s="231" t="s">
        <v>991</v>
      </c>
      <c r="C463" s="231" t="s">
        <v>464</v>
      </c>
      <c r="D463" s="249">
        <v>8</v>
      </c>
      <c r="E463" s="249">
        <v>1</v>
      </c>
      <c r="F463" s="250"/>
      <c r="G463" s="15">
        <f>(VLOOKUP(G$4,'Tüpoloogia tabel'!$C$1:$T$51,MATCH($A463,'Tüpoloogia tabel'!$C$1:$T$1,0),FALSE))*D463</f>
        <v>1721</v>
      </c>
      <c r="H463" s="15">
        <f>(VLOOKUP(H$4,'Tüpoloogia tabel'!$C$1:$T$51,MATCH($A463,'Tüpoloogia tabel'!$C$1:$T$1,0),FALSE))*D463*E463</f>
        <v>28</v>
      </c>
      <c r="I463" s="15">
        <f>(VLOOKUP(I$4,'Tüpoloogia tabel'!$C$1:$T$51,MATCH($A463,'Tüpoloogia tabel'!$C$1:$T$1,0),FALSE))*D463*E463</f>
        <v>82</v>
      </c>
      <c r="J463" s="15">
        <f>(VLOOKUP(J$4,'Tüpoloogia tabel'!$C$1:$T$51,MATCH($A463,'Tüpoloogia tabel'!$C$1:$T$1,0),FALSE))*D463*E463</f>
        <v>1427.6999999999998</v>
      </c>
      <c r="K463" s="15">
        <f>(VLOOKUP(K$4,'Tüpoloogia tabel'!$C$1:$T$51,MATCH($A463,'Tüpoloogia tabel'!$C$1:$T$1,0),FALSE))*D463*E463</f>
        <v>1286.3000000000002</v>
      </c>
      <c r="L463" s="244">
        <f>VLOOKUP(L$4,'Tüpoloogia tabel'!$C$1:$T$51,MATCH($A463,'Tüpoloogia tabel'!$C$1:$T$1,0),FALSE)</f>
        <v>100</v>
      </c>
      <c r="M463" s="228">
        <f>VLOOKUP(M$4,'Tüpoloogia tabel'!$C$1:$T$51,MATCH($A463,'Tüpoloogia tabel'!$C$1:$T$1,0),FALSE)</f>
        <v>0</v>
      </c>
      <c r="N463" s="228">
        <f>VLOOKUP(N$4,'Tüpoloogia tabel'!$C$1:$T$51,MATCH($A463,'Tüpoloogia tabel'!$C$1:$T$1,0),FALSE)</f>
        <v>100</v>
      </c>
      <c r="O463" s="245">
        <f>VLOOKUP(O$4,'Tüpoloogia tabel'!$C$1:$T$51,MATCH($A463,'Tüpoloogia tabel'!$C$1:$T$1,0),FALSE)</f>
        <v>0.21164048646080963</v>
      </c>
      <c r="P463" s="228">
        <f>VLOOKUP(P$4,'Tüpoloogia tabel'!$C$1:$T$51,MATCH($A463,'Tüpoloogia tabel'!$C$1:$T$1,0),FALSE)</f>
        <v>100</v>
      </c>
      <c r="Q463" s="335">
        <f t="shared" si="549"/>
        <v>741.3</v>
      </c>
      <c r="R463" s="336">
        <f t="shared" si="567"/>
        <v>552.73090738660187</v>
      </c>
      <c r="S463" s="14">
        <f t="shared" si="550"/>
        <v>1721</v>
      </c>
      <c r="T463" s="336">
        <f t="shared" si="551"/>
        <v>1721</v>
      </c>
      <c r="U463" s="4">
        <f t="shared" si="552"/>
        <v>31.679999999999989</v>
      </c>
      <c r="V463" s="337">
        <f t="shared" si="553"/>
        <v>156.88909261339816</v>
      </c>
      <c r="W463" s="338">
        <f t="shared" si="619"/>
        <v>3.7175439186560366</v>
      </c>
      <c r="X463" s="228">
        <f>VLOOKUP(X$4,'Tüpoloogia tabel'!$C$1:$T$51,MATCH($A463,'Tüpoloogia tabel'!$C$1:$T$1,0),FALSE)</f>
        <v>271.5</v>
      </c>
      <c r="Y463" s="228">
        <f>VLOOKUP(Y$4,'Tüpoloogia tabel'!$C$1:$T$51,MATCH($A463,'Tüpoloogia tabel'!$C$1:$T$1,0),FALSE)</f>
        <v>199.5</v>
      </c>
      <c r="Z463" s="229">
        <f>VLOOKUP(Z$4,'Tüpoloogia tabel'!$C$1:$T$51,MATCH($A463,'Tüpoloogia tabel'!$C$1:$T$1,0),FALSE)</f>
        <v>41</v>
      </c>
      <c r="AA463" s="235"/>
      <c r="AB463" s="235"/>
      <c r="AC463" s="15">
        <f>VLOOKUP(AC$4,'Tüpoloogia tabel'!$C$1:$T$51,MATCH($A463,'Tüpoloogia tabel'!$C$1:$T$1,0),FALSE)</f>
        <v>4.6500000000000004</v>
      </c>
      <c r="AD463" s="15">
        <f>VLOOKUP(AD$4,'Tüpoloogia tabel'!$C$1:$T$51,MATCH($A463,'Tüpoloogia tabel'!$C$1:$T$1,0),FALSE)</f>
        <v>3.2</v>
      </c>
      <c r="AE463" s="15">
        <f>VLOOKUP(AE$4,'Tüpoloogia tabel'!$C$1:$T$51,MATCH($A463,'Tüpoloogia tabel'!$C$1:$T$1,0),FALSE)</f>
        <v>2.2999999999999998</v>
      </c>
      <c r="AF463" s="15">
        <f>VLOOKUP(AF$4,'Tüpoloogia tabel'!$C$1:$T$51,MATCH($A463,'Tüpoloogia tabel'!$C$1:$T$1,0),FALSE)</f>
        <v>14.25</v>
      </c>
      <c r="AG463" s="15">
        <f>VLOOKUP(AG$4,'Tüpoloogia tabel'!$C$1:$T$51,MATCH($A463,'Tüpoloogia tabel'!$C$1:$T$1,0),FALSE)</f>
        <v>16.875</v>
      </c>
      <c r="AH463" s="15">
        <f>(VLOOKUP(AH$4,'Tüpoloogia tabel'!$C$1:$T$51,MATCH($A463,'Tüpoloogia tabel'!$C$1:$T$1,0),FALSE))*E463</f>
        <v>2.6399999999999997</v>
      </c>
      <c r="AI463" s="15">
        <f>(VLOOKUP(AI$4,'Tüpoloogia tabel'!$C$1:$T$51,MATCH($A463,'Tüpoloogia tabel'!$C$1:$T$1,0),FALSE))*D463*E463</f>
        <v>5338.7848854082058</v>
      </c>
      <c r="AJ463" s="15">
        <f t="shared" si="554"/>
        <v>298.5</v>
      </c>
      <c r="AK463" s="15">
        <f>VLOOKUP(AK$4,'Tüpoloogia tabel'!$C$1:$T$51,MATCH($A463,'Tüpoloogia tabel'!$C$1:$T$1,0),FALSE)</f>
        <v>1.49</v>
      </c>
      <c r="AL463" s="15">
        <f>VLOOKUP(AL$4,'Tüpoloogia tabel'!$C$1:$T$51,MATCH($A463,'Tüpoloogia tabel'!$C$1:$T$1,0),FALSE)</f>
        <v>1.1000000000000001</v>
      </c>
      <c r="AM463" s="15">
        <f>VLOOKUP(AM$4,'Tüpoloogia tabel'!$C$1:$T$51,MATCH($A463,'Tüpoloogia tabel'!$C$1:$T$1,0),FALSE)</f>
        <v>0.7</v>
      </c>
      <c r="AN463" s="15">
        <f>VLOOKUP(AN$4,'Tüpoloogia tabel'!$C$1:$T$51,MATCH($A463,'Tüpoloogia tabel'!$C$1:$T$1,0),FALSE)</f>
        <v>0.7</v>
      </c>
      <c r="AO463" s="15">
        <f>VLOOKUP(AO$4,'Tüpoloogia tabel'!$C$1:$T$51,MATCH($A463,'Tüpoloogia tabel'!$C$1:$T$1,0),FALSE)</f>
        <v>2.06</v>
      </c>
      <c r="AP463" s="15">
        <f>VLOOKUP(AP$4,'Tüpoloogia tabel'!$C$1:$T$51,MATCH($A463,'Tüpoloogia tabel'!$C$1:$T$1,0),FALSE)</f>
        <v>2</v>
      </c>
      <c r="AQ463" s="15">
        <f>VLOOKUP(AQ$4,'Tüpoloogia tabel'!$C$1:$T$51,MATCH($A463,'Tüpoloogia tabel'!$C$1:$T$1,0),FALSE)</f>
        <v>2.9</v>
      </c>
      <c r="AR463" s="232">
        <f>VLOOKUP(AR$4,'Tüpoloogia tabel'!$C$1:$T$51,MATCH($A458,'Tüpoloogia tabel'!$C$1:$T$1,0),FALSE)</f>
        <v>0.26</v>
      </c>
      <c r="AS463" s="16">
        <f>VLOOKUP(AS$4,'Tüpoloogia tabel'!$C$1:$T$51,MATCH($A463,'Tüpoloogia tabel'!$C$1:$T$1,0),FALSE)</f>
        <v>0.49000000000000005</v>
      </c>
      <c r="AT463" s="16">
        <f>VLOOKUP(AT$4,'Tüpoloogia tabel'!$C$1:$T$51,MATCH($A463,'Tüpoloogia tabel'!$C$1:$T$1,0),FALSE)</f>
        <v>0.40500000000000008</v>
      </c>
      <c r="AU463" s="16">
        <f>VLOOKUP(AU$4,'Tüpoloogia tabel'!$C$1:$T$51,MATCH($A463,'Tüpoloogia tabel'!$C$1:$T$1,0),FALSE)</f>
        <v>0.15</v>
      </c>
      <c r="AV463" s="273">
        <f>VLOOKUP(AV$4,'Tüpoloogia tabel'!$C$1:$T$51,MATCH($A463,'Tüpoloogia tabel'!$C$1:$T$1,0),FALSE)</f>
        <v>0.02</v>
      </c>
      <c r="AW463" s="16">
        <f>VLOOKUP(AW$4,'Tüpoloogia tabel'!$C$1:$T$51,MATCH($A463,'Tüpoloogia tabel'!$C$1:$T$1,0),FALSE)</f>
        <v>0.01</v>
      </c>
      <c r="AX463" s="16">
        <f>VLOOKUP(AX$4,'Tüpoloogia tabel'!$C$1:$T$51,MATCH($A463,'Tüpoloogia tabel'!$C$1:$T$1,0),FALSE)</f>
        <v>0</v>
      </c>
      <c r="AY463" s="16">
        <f>VLOOKUP(AY$4,'Tüpoloogia tabel'!$C$1:$T$51,MATCH($A463,'Tüpoloogia tabel'!$C$1:$T$1,0),FALSE)</f>
        <v>0.42</v>
      </c>
      <c r="AZ463" s="16">
        <f>VLOOKUP(AZ$4,'Tüpoloogia tabel'!$C$1:$T$51,MATCH($A463,'Tüpoloogia tabel'!$C$1:$T$1,0),FALSE)</f>
        <v>3.7</v>
      </c>
      <c r="BA463" s="232">
        <f>VLOOKUP(BA$4,'Tüpoloogia tabel'!$C$1:$T$51,MATCH($A463,'Tüpoloogia tabel'!$C$1:$T$1,0),FALSE)</f>
        <v>0.51</v>
      </c>
      <c r="BB463" s="232">
        <f>VLOOKUP(BB$4,'Tüpoloogia tabel'!$C$1:$T$51,MATCH($A463,'Tüpoloogia tabel'!$C$1:$T$1,0),FALSE)</f>
        <v>0.2</v>
      </c>
      <c r="BC463" s="232">
        <f>VLOOKUP(BC$4,'Tüpoloogia tabel'!$C$1:$T$51,MATCH($A463,'Tüpoloogia tabel'!$C$1:$T$1,0),FALSE)</f>
        <v>0.35</v>
      </c>
      <c r="BD463" s="232">
        <f>VLOOKUP(BD$4,'Tüpoloogia tabel'!$C$1:$T$51,MATCH($A463,'Tüpoloogia tabel'!$C$1:$T$1,0),FALSE)</f>
        <v>0.7</v>
      </c>
      <c r="BE463" s="232">
        <f>VLOOKUP(BE$4,'Tüpoloogia tabel'!$C$1:$T$51,MATCH($A463,'Tüpoloogia tabel'!$C$1:$T$1,0),FALSE)</f>
        <v>0.2</v>
      </c>
      <c r="BF463" s="16">
        <f>VLOOKUP(BF$4,'Tüpoloogia tabel'!$C$1:$T$51,MATCH($A463,'Tüpoloogia tabel'!$C$1:$T$1,0),FALSE)</f>
        <v>1.8000000000000007</v>
      </c>
      <c r="BG463" s="16">
        <f>VLOOKUP(BG$4,'Tüpoloogia tabel'!$C$1:$T$51,MATCH($A463,'Tüpoloogia tabel'!$C$1:$T$1,0),FALSE)</f>
        <v>2.1999999999999984</v>
      </c>
      <c r="BH463" s="16">
        <f>VLOOKUP(BH$4,'Tüpoloogia tabel'!$C$1:$T$51,MATCH($A463,'Tüpoloogia tabel'!$C$1:$T$1,0),FALSE)</f>
        <v>1.4599999999999995</v>
      </c>
      <c r="BI463" s="16">
        <f>VLOOKUP(BI$4,'Tüpoloogia tabel'!$C$1:$T$51,MATCH($A463,'Tüpoloogia tabel'!$C$1:$T$1,0),FALSE)</f>
        <v>1.5793333333333335</v>
      </c>
      <c r="BJ463" s="16">
        <f>VLOOKUP(BJ$4,'Tüpoloogia tabel'!$C$1:$T$51,MATCH($A463,'Tüpoloogia tabel'!$C$1:$T$1,0),FALSE)</f>
        <v>0.8</v>
      </c>
      <c r="BK463" s="16">
        <f>VLOOKUP(BK$4,'Tüpoloogia tabel'!$C$1:$T$51,MATCH($A463,'Tüpoloogia tabel'!$C$1:$T$1,0),FALSE)</f>
        <v>2.0649999999999999</v>
      </c>
      <c r="BL463" s="216">
        <f t="shared" si="620"/>
        <v>4205.9426725909279</v>
      </c>
      <c r="BM463" s="1">
        <v>4</v>
      </c>
      <c r="BN463" s="1">
        <v>0</v>
      </c>
      <c r="BO463" s="1">
        <f t="shared" si="555"/>
        <v>10.559999999999999</v>
      </c>
      <c r="BP463" s="217">
        <f t="shared" si="556"/>
        <v>298.5</v>
      </c>
      <c r="BQ463" s="217">
        <f t="shared" ref="BQ463:BS463" si="632">BP463</f>
        <v>298.5</v>
      </c>
      <c r="BR463" s="217">
        <f t="shared" si="632"/>
        <v>298.5</v>
      </c>
      <c r="BS463" s="217">
        <f t="shared" si="632"/>
        <v>298.5</v>
      </c>
      <c r="BT463" s="217">
        <f t="shared" si="558"/>
        <v>0</v>
      </c>
      <c r="BU463" s="217">
        <f t="shared" si="559"/>
        <v>288</v>
      </c>
      <c r="BV463" s="217">
        <f t="shared" si="560"/>
        <v>206.79709178038311</v>
      </c>
      <c r="BW463" s="217">
        <f t="shared" si="622"/>
        <v>401.5328785477609</v>
      </c>
      <c r="BX463" s="216">
        <f t="shared" si="561"/>
        <v>0.14461126984126985</v>
      </c>
      <c r="BY463" s="216">
        <f t="shared" si="585"/>
        <v>174.40119142857142</v>
      </c>
      <c r="BZ463" s="216">
        <f t="shared" si="569"/>
        <v>4781.8767425672604</v>
      </c>
      <c r="CA463" s="216">
        <f t="shared" si="570"/>
        <v>4380.3438640194991</v>
      </c>
      <c r="CB463" s="218">
        <f t="shared" si="562"/>
        <v>3.4053827754174755</v>
      </c>
    </row>
    <row r="464" spans="1:80" x14ac:dyDescent="0.25">
      <c r="A464" s="248" t="s">
        <v>485</v>
      </c>
      <c r="B464" s="231" t="s">
        <v>992</v>
      </c>
      <c r="C464" s="231" t="s">
        <v>464</v>
      </c>
      <c r="D464" s="249">
        <v>8</v>
      </c>
      <c r="E464" s="249">
        <v>2</v>
      </c>
      <c r="F464" s="250"/>
      <c r="G464" s="15">
        <f>(VLOOKUP(G$4,'Tüpoloogia tabel'!$C$1:$T$51,MATCH($A464,'Tüpoloogia tabel'!$C$1:$T$1,0),FALSE))*D464</f>
        <v>1721</v>
      </c>
      <c r="H464" s="15">
        <f>(VLOOKUP(H$4,'Tüpoloogia tabel'!$C$1:$T$51,MATCH($A464,'Tüpoloogia tabel'!$C$1:$T$1,0),FALSE))*D464*E464</f>
        <v>56</v>
      </c>
      <c r="I464" s="15">
        <f>(VLOOKUP(I$4,'Tüpoloogia tabel'!$C$1:$T$51,MATCH($A464,'Tüpoloogia tabel'!$C$1:$T$1,0),FALSE))*D464*E464</f>
        <v>164</v>
      </c>
      <c r="J464" s="15">
        <f>(VLOOKUP(J$4,'Tüpoloogia tabel'!$C$1:$T$51,MATCH($A464,'Tüpoloogia tabel'!$C$1:$T$1,0),FALSE))*D464*E464</f>
        <v>2855.3999999999996</v>
      </c>
      <c r="K464" s="15">
        <f>(VLOOKUP(K$4,'Tüpoloogia tabel'!$C$1:$T$51,MATCH($A464,'Tüpoloogia tabel'!$C$1:$T$1,0),FALSE))*D464*E464</f>
        <v>2572.6000000000004</v>
      </c>
      <c r="L464" s="244">
        <f>VLOOKUP(L$4,'Tüpoloogia tabel'!$C$1:$T$51,MATCH($A464,'Tüpoloogia tabel'!$C$1:$T$1,0),FALSE)</f>
        <v>100</v>
      </c>
      <c r="M464" s="228">
        <f>VLOOKUP(M$4,'Tüpoloogia tabel'!$C$1:$T$51,MATCH($A464,'Tüpoloogia tabel'!$C$1:$T$1,0),FALSE)</f>
        <v>0</v>
      </c>
      <c r="N464" s="228">
        <f>VLOOKUP(N$4,'Tüpoloogia tabel'!$C$1:$T$51,MATCH($A464,'Tüpoloogia tabel'!$C$1:$T$1,0),FALSE)</f>
        <v>100</v>
      </c>
      <c r="O464" s="245">
        <f>VLOOKUP(O$4,'Tüpoloogia tabel'!$C$1:$T$51,MATCH($A464,'Tüpoloogia tabel'!$C$1:$T$1,0),FALSE)</f>
        <v>0.21164048646080963</v>
      </c>
      <c r="P464" s="228">
        <f>VLOOKUP(P$4,'Tüpoloogia tabel'!$C$1:$T$51,MATCH($A464,'Tüpoloogia tabel'!$C$1:$T$1,0),FALSE)</f>
        <v>100</v>
      </c>
      <c r="Q464" s="335">
        <f t="shared" ref="Q464:Q527" si="633">D464*AG464*2*AH464*E464+2*E464*AF464</f>
        <v>2908.2</v>
      </c>
      <c r="R464" s="336">
        <f t="shared" si="567"/>
        <v>2261.0271372746734</v>
      </c>
      <c r="S464" s="14">
        <f t="shared" ref="S464:S527" si="634">G464</f>
        <v>1721</v>
      </c>
      <c r="T464" s="336">
        <f t="shared" ref="T464:T527" si="635">S464</f>
        <v>1721</v>
      </c>
      <c r="U464" s="4">
        <f t="shared" ref="U464:U527" si="636">D464*BF464*BG464</f>
        <v>31.679999999999989</v>
      </c>
      <c r="V464" s="337">
        <f t="shared" ref="V464:V527" si="637">Q464*O464</f>
        <v>615.49286272532652</v>
      </c>
      <c r="W464" s="338">
        <f t="shared" si="619"/>
        <v>3.3185269904042629</v>
      </c>
      <c r="X464" s="228">
        <f>VLOOKUP(X$4,'Tüpoloogia tabel'!$C$1:$T$51,MATCH($A464,'Tüpoloogia tabel'!$C$1:$T$1,0),FALSE)</f>
        <v>271.5</v>
      </c>
      <c r="Y464" s="228">
        <f>VLOOKUP(Y$4,'Tüpoloogia tabel'!$C$1:$T$51,MATCH($A464,'Tüpoloogia tabel'!$C$1:$T$1,0),FALSE)</f>
        <v>199.5</v>
      </c>
      <c r="Z464" s="229">
        <f>VLOOKUP(Z$4,'Tüpoloogia tabel'!$C$1:$T$51,MATCH($A464,'Tüpoloogia tabel'!$C$1:$T$1,0),FALSE)</f>
        <v>41</v>
      </c>
      <c r="AA464" s="235"/>
      <c r="AB464" s="235"/>
      <c r="AC464" s="15">
        <f>VLOOKUP(AC$4,'Tüpoloogia tabel'!$C$1:$T$51,MATCH($A464,'Tüpoloogia tabel'!$C$1:$T$1,0),FALSE)</f>
        <v>4.6500000000000004</v>
      </c>
      <c r="AD464" s="15">
        <f>VLOOKUP(AD$4,'Tüpoloogia tabel'!$C$1:$T$51,MATCH($A464,'Tüpoloogia tabel'!$C$1:$T$1,0),FALSE)</f>
        <v>3.2</v>
      </c>
      <c r="AE464" s="15">
        <f>VLOOKUP(AE$4,'Tüpoloogia tabel'!$C$1:$T$51,MATCH($A464,'Tüpoloogia tabel'!$C$1:$T$1,0),FALSE)</f>
        <v>2.2999999999999998</v>
      </c>
      <c r="AF464" s="15">
        <f>VLOOKUP(AF$4,'Tüpoloogia tabel'!$C$1:$T$51,MATCH($A464,'Tüpoloogia tabel'!$C$1:$T$1,0),FALSE)</f>
        <v>14.25</v>
      </c>
      <c r="AG464" s="15">
        <f>VLOOKUP(AG$4,'Tüpoloogia tabel'!$C$1:$T$51,MATCH($A464,'Tüpoloogia tabel'!$C$1:$T$1,0),FALSE)</f>
        <v>16.875</v>
      </c>
      <c r="AH464" s="15">
        <f>(VLOOKUP(AH$4,'Tüpoloogia tabel'!$C$1:$T$51,MATCH($A464,'Tüpoloogia tabel'!$C$1:$T$1,0),FALSE))*E464</f>
        <v>5.2799999999999994</v>
      </c>
      <c r="AI464" s="15">
        <f>(VLOOKUP(AI$4,'Tüpoloogia tabel'!$C$1:$T$51,MATCH($A464,'Tüpoloogia tabel'!$C$1:$T$1,0),FALSE))*D464*E464</f>
        <v>10677.569770816412</v>
      </c>
      <c r="AJ464" s="15">
        <f t="shared" ref="AJ464:AJ527" si="638">2*AF464+2*AG464*D464</f>
        <v>298.5</v>
      </c>
      <c r="AK464" s="15">
        <f>VLOOKUP(AK$4,'Tüpoloogia tabel'!$C$1:$T$51,MATCH($A464,'Tüpoloogia tabel'!$C$1:$T$1,0),FALSE)</f>
        <v>1.49</v>
      </c>
      <c r="AL464" s="15">
        <f>VLOOKUP(AL$4,'Tüpoloogia tabel'!$C$1:$T$51,MATCH($A464,'Tüpoloogia tabel'!$C$1:$T$1,0),FALSE)</f>
        <v>1.1000000000000001</v>
      </c>
      <c r="AM464" s="15">
        <f>VLOOKUP(AM$4,'Tüpoloogia tabel'!$C$1:$T$51,MATCH($A464,'Tüpoloogia tabel'!$C$1:$T$1,0),FALSE)</f>
        <v>0.7</v>
      </c>
      <c r="AN464" s="15">
        <f>VLOOKUP(AN$4,'Tüpoloogia tabel'!$C$1:$T$51,MATCH($A464,'Tüpoloogia tabel'!$C$1:$T$1,0),FALSE)</f>
        <v>0.7</v>
      </c>
      <c r="AO464" s="15">
        <f>VLOOKUP(AO$4,'Tüpoloogia tabel'!$C$1:$T$51,MATCH($A464,'Tüpoloogia tabel'!$C$1:$T$1,0),FALSE)</f>
        <v>2.06</v>
      </c>
      <c r="AP464" s="15">
        <f>VLOOKUP(AP$4,'Tüpoloogia tabel'!$C$1:$T$51,MATCH($A464,'Tüpoloogia tabel'!$C$1:$T$1,0),FALSE)</f>
        <v>2</v>
      </c>
      <c r="AQ464" s="15">
        <f>VLOOKUP(AQ$4,'Tüpoloogia tabel'!$C$1:$T$51,MATCH($A464,'Tüpoloogia tabel'!$C$1:$T$1,0),FALSE)</f>
        <v>2.9</v>
      </c>
      <c r="AR464" s="232">
        <f>VLOOKUP(AR$4,'Tüpoloogia tabel'!$C$1:$T$51,MATCH($A459,'Tüpoloogia tabel'!$C$1:$T$1,0),FALSE)</f>
        <v>0.26</v>
      </c>
      <c r="AS464" s="16">
        <f>VLOOKUP(AS$4,'Tüpoloogia tabel'!$C$1:$T$51,MATCH($A464,'Tüpoloogia tabel'!$C$1:$T$1,0),FALSE)</f>
        <v>0.49000000000000005</v>
      </c>
      <c r="AT464" s="16">
        <f>VLOOKUP(AT$4,'Tüpoloogia tabel'!$C$1:$T$51,MATCH($A464,'Tüpoloogia tabel'!$C$1:$T$1,0),FALSE)</f>
        <v>0.40500000000000008</v>
      </c>
      <c r="AU464" s="16">
        <f>VLOOKUP(AU$4,'Tüpoloogia tabel'!$C$1:$T$51,MATCH($A464,'Tüpoloogia tabel'!$C$1:$T$1,0),FALSE)</f>
        <v>0.15</v>
      </c>
      <c r="AV464" s="273">
        <f>VLOOKUP(AV$4,'Tüpoloogia tabel'!$C$1:$T$51,MATCH($A464,'Tüpoloogia tabel'!$C$1:$T$1,0),FALSE)</f>
        <v>0.02</v>
      </c>
      <c r="AW464" s="16">
        <f>VLOOKUP(AW$4,'Tüpoloogia tabel'!$C$1:$T$51,MATCH($A464,'Tüpoloogia tabel'!$C$1:$T$1,0),FALSE)</f>
        <v>0.01</v>
      </c>
      <c r="AX464" s="16">
        <f>VLOOKUP(AX$4,'Tüpoloogia tabel'!$C$1:$T$51,MATCH($A464,'Tüpoloogia tabel'!$C$1:$T$1,0),FALSE)</f>
        <v>0</v>
      </c>
      <c r="AY464" s="16">
        <f>VLOOKUP(AY$4,'Tüpoloogia tabel'!$C$1:$T$51,MATCH($A464,'Tüpoloogia tabel'!$C$1:$T$1,0),FALSE)</f>
        <v>0.42</v>
      </c>
      <c r="AZ464" s="16">
        <f>VLOOKUP(AZ$4,'Tüpoloogia tabel'!$C$1:$T$51,MATCH($A464,'Tüpoloogia tabel'!$C$1:$T$1,0),FALSE)</f>
        <v>3.7</v>
      </c>
      <c r="BA464" s="232">
        <f>VLOOKUP(BA$4,'Tüpoloogia tabel'!$C$1:$T$51,MATCH($A464,'Tüpoloogia tabel'!$C$1:$T$1,0),FALSE)</f>
        <v>0.51</v>
      </c>
      <c r="BB464" s="232">
        <f>VLOOKUP(BB$4,'Tüpoloogia tabel'!$C$1:$T$51,MATCH($A464,'Tüpoloogia tabel'!$C$1:$T$1,0),FALSE)</f>
        <v>0.2</v>
      </c>
      <c r="BC464" s="232">
        <f>VLOOKUP(BC$4,'Tüpoloogia tabel'!$C$1:$T$51,MATCH($A464,'Tüpoloogia tabel'!$C$1:$T$1,0),FALSE)</f>
        <v>0.35</v>
      </c>
      <c r="BD464" s="232">
        <f>VLOOKUP(BD$4,'Tüpoloogia tabel'!$C$1:$T$51,MATCH($A464,'Tüpoloogia tabel'!$C$1:$T$1,0),FALSE)</f>
        <v>0.7</v>
      </c>
      <c r="BE464" s="232">
        <f>VLOOKUP(BE$4,'Tüpoloogia tabel'!$C$1:$T$51,MATCH($A464,'Tüpoloogia tabel'!$C$1:$T$1,0),FALSE)</f>
        <v>0.2</v>
      </c>
      <c r="BF464" s="16">
        <f>VLOOKUP(BF$4,'Tüpoloogia tabel'!$C$1:$T$51,MATCH($A464,'Tüpoloogia tabel'!$C$1:$T$1,0),FALSE)</f>
        <v>1.8000000000000007</v>
      </c>
      <c r="BG464" s="16">
        <f>VLOOKUP(BG$4,'Tüpoloogia tabel'!$C$1:$T$51,MATCH($A464,'Tüpoloogia tabel'!$C$1:$T$1,0),FALSE)</f>
        <v>2.1999999999999984</v>
      </c>
      <c r="BH464" s="16">
        <f>VLOOKUP(BH$4,'Tüpoloogia tabel'!$C$1:$T$51,MATCH($A464,'Tüpoloogia tabel'!$C$1:$T$1,0),FALSE)</f>
        <v>1.4599999999999995</v>
      </c>
      <c r="BI464" s="16">
        <f>VLOOKUP(BI$4,'Tüpoloogia tabel'!$C$1:$T$51,MATCH($A464,'Tüpoloogia tabel'!$C$1:$T$1,0),FALSE)</f>
        <v>1.5793333333333335</v>
      </c>
      <c r="BJ464" s="16">
        <f>VLOOKUP(BJ$4,'Tüpoloogia tabel'!$C$1:$T$51,MATCH($A464,'Tüpoloogia tabel'!$C$1:$T$1,0),FALSE)</f>
        <v>0.8</v>
      </c>
      <c r="BK464" s="16">
        <f>VLOOKUP(BK$4,'Tüpoloogia tabel'!$C$1:$T$51,MATCH($A464,'Tüpoloogia tabel'!$C$1:$T$1,0),FALSE)</f>
        <v>2.0649999999999999</v>
      </c>
      <c r="BL464" s="216">
        <f t="shared" si="620"/>
        <v>7397.9353709819725</v>
      </c>
      <c r="BM464" s="1">
        <v>4</v>
      </c>
      <c r="BN464" s="1">
        <v>0</v>
      </c>
      <c r="BO464" s="1">
        <f t="shared" ref="BO464:BO527" si="639">AH464*BM464</f>
        <v>21.119999999999997</v>
      </c>
      <c r="BP464" s="217">
        <f t="shared" ref="BP464:BP527" si="640">AJ464</f>
        <v>298.5</v>
      </c>
      <c r="BQ464" s="217">
        <f t="shared" ref="BQ464:BS464" si="641">BP464</f>
        <v>298.5</v>
      </c>
      <c r="BR464" s="217">
        <f t="shared" si="641"/>
        <v>298.5</v>
      </c>
      <c r="BS464" s="217">
        <f t="shared" si="641"/>
        <v>298.5</v>
      </c>
      <c r="BT464" s="217">
        <f t="shared" ref="BT464:BT527" si="642">BS464*(E464-1)</f>
        <v>298.5</v>
      </c>
      <c r="BU464" s="217">
        <f t="shared" ref="BU464:BU527" si="643">(D464+I464)*E464*AD464</f>
        <v>1100.8</v>
      </c>
      <c r="BV464" s="217">
        <f t="shared" ref="BV464:BV527" si="644">(V464/(BH464*BI464))*(BH464+BI464)</f>
        <v>811.28733618738727</v>
      </c>
      <c r="BW464" s="217">
        <f t="shared" si="622"/>
        <v>661.14938119870271</v>
      </c>
      <c r="BX464" s="216">
        <f t="shared" ref="BX464:BX527" si="645">AZ464*SUM(Q464:V464)/(3600*IF(E464=1,35,IF(E464=2,24,IF(E464&lt;6,20,15))))</f>
        <v>0.39648240740740742</v>
      </c>
      <c r="BY464" s="216">
        <f t="shared" si="585"/>
        <v>478.15778333333333</v>
      </c>
      <c r="BZ464" s="216">
        <f t="shared" si="569"/>
        <v>8537.2425355140076</v>
      </c>
      <c r="CA464" s="216">
        <f t="shared" si="570"/>
        <v>7876.0931543153056</v>
      </c>
      <c r="CB464" s="218">
        <f t="shared" ref="CB464:CB527" si="646">(BY464+BL464)/K464</f>
        <v>3.0615304183764693</v>
      </c>
    </row>
    <row r="465" spans="1:80" x14ac:dyDescent="0.25">
      <c r="A465" s="248" t="s">
        <v>485</v>
      </c>
      <c r="B465" s="231" t="s">
        <v>993</v>
      </c>
      <c r="C465" s="231" t="s">
        <v>464</v>
      </c>
      <c r="D465" s="249">
        <v>8</v>
      </c>
      <c r="E465" s="249">
        <v>3</v>
      </c>
      <c r="F465" s="250"/>
      <c r="G465" s="15">
        <f>(VLOOKUP(G$4,'Tüpoloogia tabel'!$C$1:$T$51,MATCH($A465,'Tüpoloogia tabel'!$C$1:$T$1,0),FALSE))*D465</f>
        <v>1721</v>
      </c>
      <c r="H465" s="15">
        <f>(VLOOKUP(H$4,'Tüpoloogia tabel'!$C$1:$T$51,MATCH($A465,'Tüpoloogia tabel'!$C$1:$T$1,0),FALSE))*D465*E465</f>
        <v>84</v>
      </c>
      <c r="I465" s="15">
        <f>(VLOOKUP(I$4,'Tüpoloogia tabel'!$C$1:$T$51,MATCH($A465,'Tüpoloogia tabel'!$C$1:$T$1,0),FALSE))*D465*E465</f>
        <v>246</v>
      </c>
      <c r="J465" s="15">
        <f>(VLOOKUP(J$4,'Tüpoloogia tabel'!$C$1:$T$51,MATCH($A465,'Tüpoloogia tabel'!$C$1:$T$1,0),FALSE))*D465*E465</f>
        <v>4283.0999999999995</v>
      </c>
      <c r="K465" s="15">
        <f>(VLOOKUP(K$4,'Tüpoloogia tabel'!$C$1:$T$51,MATCH($A465,'Tüpoloogia tabel'!$C$1:$T$1,0),FALSE))*D465*E465</f>
        <v>3858.9000000000005</v>
      </c>
      <c r="L465" s="244">
        <f>VLOOKUP(L$4,'Tüpoloogia tabel'!$C$1:$T$51,MATCH($A465,'Tüpoloogia tabel'!$C$1:$T$1,0),FALSE)</f>
        <v>100</v>
      </c>
      <c r="M465" s="228">
        <f>VLOOKUP(M$4,'Tüpoloogia tabel'!$C$1:$T$51,MATCH($A465,'Tüpoloogia tabel'!$C$1:$T$1,0),FALSE)</f>
        <v>0</v>
      </c>
      <c r="N465" s="228">
        <f>VLOOKUP(N$4,'Tüpoloogia tabel'!$C$1:$T$51,MATCH($A465,'Tüpoloogia tabel'!$C$1:$T$1,0),FALSE)</f>
        <v>100</v>
      </c>
      <c r="O465" s="245">
        <f>VLOOKUP(O$4,'Tüpoloogia tabel'!$C$1:$T$51,MATCH($A465,'Tüpoloogia tabel'!$C$1:$T$1,0),FALSE)</f>
        <v>0.21164048646080963</v>
      </c>
      <c r="P465" s="228">
        <f>VLOOKUP(P$4,'Tüpoloogia tabel'!$C$1:$T$51,MATCH($A465,'Tüpoloogia tabel'!$C$1:$T$1,0),FALSE)</f>
        <v>100</v>
      </c>
      <c r="Q465" s="335">
        <f t="shared" si="633"/>
        <v>6500.6999999999989</v>
      </c>
      <c r="R465" s="336">
        <f t="shared" si="567"/>
        <v>5093.208689664214</v>
      </c>
      <c r="S465" s="14">
        <f t="shared" si="634"/>
        <v>1721</v>
      </c>
      <c r="T465" s="336">
        <f t="shared" si="635"/>
        <v>1721</v>
      </c>
      <c r="U465" s="4">
        <f t="shared" si="636"/>
        <v>31.679999999999989</v>
      </c>
      <c r="V465" s="337">
        <f t="shared" si="637"/>
        <v>1375.811310335785</v>
      </c>
      <c r="W465" s="338">
        <f t="shared" si="619"/>
        <v>3.834463608314794</v>
      </c>
      <c r="X465" s="228">
        <f>VLOOKUP(X$4,'Tüpoloogia tabel'!$C$1:$T$51,MATCH($A465,'Tüpoloogia tabel'!$C$1:$T$1,0),FALSE)</f>
        <v>271.5</v>
      </c>
      <c r="Y465" s="228">
        <f>VLOOKUP(Y$4,'Tüpoloogia tabel'!$C$1:$T$51,MATCH($A465,'Tüpoloogia tabel'!$C$1:$T$1,0),FALSE)</f>
        <v>199.5</v>
      </c>
      <c r="Z465" s="229">
        <f>VLOOKUP(Z$4,'Tüpoloogia tabel'!$C$1:$T$51,MATCH($A465,'Tüpoloogia tabel'!$C$1:$T$1,0),FALSE)</f>
        <v>41</v>
      </c>
      <c r="AA465" s="235"/>
      <c r="AB465" s="235"/>
      <c r="AC465" s="15">
        <f>VLOOKUP(AC$4,'Tüpoloogia tabel'!$C$1:$T$51,MATCH($A465,'Tüpoloogia tabel'!$C$1:$T$1,0),FALSE)</f>
        <v>4.6500000000000004</v>
      </c>
      <c r="AD465" s="15">
        <f>VLOOKUP(AD$4,'Tüpoloogia tabel'!$C$1:$T$51,MATCH($A465,'Tüpoloogia tabel'!$C$1:$T$1,0),FALSE)</f>
        <v>3.2</v>
      </c>
      <c r="AE465" s="15">
        <f>VLOOKUP(AE$4,'Tüpoloogia tabel'!$C$1:$T$51,MATCH($A465,'Tüpoloogia tabel'!$C$1:$T$1,0),FALSE)</f>
        <v>2.2999999999999998</v>
      </c>
      <c r="AF465" s="15">
        <f>VLOOKUP(AF$4,'Tüpoloogia tabel'!$C$1:$T$51,MATCH($A465,'Tüpoloogia tabel'!$C$1:$T$1,0),FALSE)</f>
        <v>14.25</v>
      </c>
      <c r="AG465" s="15">
        <f>VLOOKUP(AG$4,'Tüpoloogia tabel'!$C$1:$T$51,MATCH($A465,'Tüpoloogia tabel'!$C$1:$T$1,0),FALSE)</f>
        <v>16.875</v>
      </c>
      <c r="AH465" s="15">
        <f>(VLOOKUP(AH$4,'Tüpoloogia tabel'!$C$1:$T$51,MATCH($A465,'Tüpoloogia tabel'!$C$1:$T$1,0),FALSE))*E465</f>
        <v>7.919999999999999</v>
      </c>
      <c r="AI465" s="15">
        <f>(VLOOKUP(AI$4,'Tüpoloogia tabel'!$C$1:$T$51,MATCH($A465,'Tüpoloogia tabel'!$C$1:$T$1,0),FALSE))*D465*E465</f>
        <v>16016.354656224617</v>
      </c>
      <c r="AJ465" s="15">
        <f t="shared" si="638"/>
        <v>298.5</v>
      </c>
      <c r="AK465" s="15">
        <f>VLOOKUP(AK$4,'Tüpoloogia tabel'!$C$1:$T$51,MATCH($A465,'Tüpoloogia tabel'!$C$1:$T$1,0),FALSE)</f>
        <v>1.49</v>
      </c>
      <c r="AL465" s="15">
        <f>VLOOKUP(AL$4,'Tüpoloogia tabel'!$C$1:$T$51,MATCH($A465,'Tüpoloogia tabel'!$C$1:$T$1,0),FALSE)</f>
        <v>1.1000000000000001</v>
      </c>
      <c r="AM465" s="15">
        <f>VLOOKUP(AM$4,'Tüpoloogia tabel'!$C$1:$T$51,MATCH($A465,'Tüpoloogia tabel'!$C$1:$T$1,0),FALSE)</f>
        <v>0.7</v>
      </c>
      <c r="AN465" s="15">
        <f>VLOOKUP(AN$4,'Tüpoloogia tabel'!$C$1:$T$51,MATCH($A465,'Tüpoloogia tabel'!$C$1:$T$1,0),FALSE)</f>
        <v>0.7</v>
      </c>
      <c r="AO465" s="15">
        <f>VLOOKUP(AO$4,'Tüpoloogia tabel'!$C$1:$T$51,MATCH($A465,'Tüpoloogia tabel'!$C$1:$T$1,0),FALSE)</f>
        <v>2.06</v>
      </c>
      <c r="AP465" s="15">
        <f>VLOOKUP(AP$4,'Tüpoloogia tabel'!$C$1:$T$51,MATCH($A465,'Tüpoloogia tabel'!$C$1:$T$1,0),FALSE)</f>
        <v>2</v>
      </c>
      <c r="AQ465" s="15">
        <f>VLOOKUP(AQ$4,'Tüpoloogia tabel'!$C$1:$T$51,MATCH($A465,'Tüpoloogia tabel'!$C$1:$T$1,0),FALSE)</f>
        <v>2.9</v>
      </c>
      <c r="AR465" s="232">
        <f>VLOOKUP(AR$4,'Tüpoloogia tabel'!$C$1:$T$51,MATCH($A460,'Tüpoloogia tabel'!$C$1:$T$1,0),FALSE)</f>
        <v>0.26</v>
      </c>
      <c r="AS465" s="16">
        <f>VLOOKUP(AS$4,'Tüpoloogia tabel'!$C$1:$T$51,MATCH($A465,'Tüpoloogia tabel'!$C$1:$T$1,0),FALSE)</f>
        <v>0.49000000000000005</v>
      </c>
      <c r="AT465" s="16">
        <f>VLOOKUP(AT$4,'Tüpoloogia tabel'!$C$1:$T$51,MATCH($A465,'Tüpoloogia tabel'!$C$1:$T$1,0),FALSE)</f>
        <v>0.40500000000000008</v>
      </c>
      <c r="AU465" s="16">
        <f>VLOOKUP(AU$4,'Tüpoloogia tabel'!$C$1:$T$51,MATCH($A465,'Tüpoloogia tabel'!$C$1:$T$1,0),FALSE)</f>
        <v>0.15</v>
      </c>
      <c r="AV465" s="273">
        <f>VLOOKUP(AV$4,'Tüpoloogia tabel'!$C$1:$T$51,MATCH($A465,'Tüpoloogia tabel'!$C$1:$T$1,0),FALSE)</f>
        <v>0.02</v>
      </c>
      <c r="AW465" s="16">
        <f>VLOOKUP(AW$4,'Tüpoloogia tabel'!$C$1:$T$51,MATCH($A465,'Tüpoloogia tabel'!$C$1:$T$1,0),FALSE)</f>
        <v>0.01</v>
      </c>
      <c r="AX465" s="16">
        <f>VLOOKUP(AX$4,'Tüpoloogia tabel'!$C$1:$T$51,MATCH($A465,'Tüpoloogia tabel'!$C$1:$T$1,0),FALSE)</f>
        <v>0</v>
      </c>
      <c r="AY465" s="16">
        <f>VLOOKUP(AY$4,'Tüpoloogia tabel'!$C$1:$T$51,MATCH($A465,'Tüpoloogia tabel'!$C$1:$T$1,0),FALSE)</f>
        <v>0.42</v>
      </c>
      <c r="AZ465" s="16">
        <f>VLOOKUP(AZ$4,'Tüpoloogia tabel'!$C$1:$T$51,MATCH($A465,'Tüpoloogia tabel'!$C$1:$T$1,0),FALSE)</f>
        <v>3.7</v>
      </c>
      <c r="BA465" s="232">
        <f>VLOOKUP(BA$4,'Tüpoloogia tabel'!$C$1:$T$51,MATCH($A465,'Tüpoloogia tabel'!$C$1:$T$1,0),FALSE)</f>
        <v>0.51</v>
      </c>
      <c r="BB465" s="232">
        <f>VLOOKUP(BB$4,'Tüpoloogia tabel'!$C$1:$T$51,MATCH($A465,'Tüpoloogia tabel'!$C$1:$T$1,0),FALSE)</f>
        <v>0.2</v>
      </c>
      <c r="BC465" s="232">
        <f>VLOOKUP(BC$4,'Tüpoloogia tabel'!$C$1:$T$51,MATCH($A465,'Tüpoloogia tabel'!$C$1:$T$1,0),FALSE)</f>
        <v>0.35</v>
      </c>
      <c r="BD465" s="232">
        <f>VLOOKUP(BD$4,'Tüpoloogia tabel'!$C$1:$T$51,MATCH($A465,'Tüpoloogia tabel'!$C$1:$T$1,0),FALSE)</f>
        <v>0.7</v>
      </c>
      <c r="BE465" s="232">
        <f>VLOOKUP(BE$4,'Tüpoloogia tabel'!$C$1:$T$51,MATCH($A465,'Tüpoloogia tabel'!$C$1:$T$1,0),FALSE)</f>
        <v>0.2</v>
      </c>
      <c r="BF465" s="16">
        <f>VLOOKUP(BF$4,'Tüpoloogia tabel'!$C$1:$T$51,MATCH($A465,'Tüpoloogia tabel'!$C$1:$T$1,0),FALSE)</f>
        <v>1.8000000000000007</v>
      </c>
      <c r="BG465" s="16">
        <f>VLOOKUP(BG$4,'Tüpoloogia tabel'!$C$1:$T$51,MATCH($A465,'Tüpoloogia tabel'!$C$1:$T$1,0),FALSE)</f>
        <v>2.1999999999999984</v>
      </c>
      <c r="BH465" s="16">
        <f>VLOOKUP(BH$4,'Tüpoloogia tabel'!$C$1:$T$51,MATCH($A465,'Tüpoloogia tabel'!$C$1:$T$1,0),FALSE)</f>
        <v>1.4599999999999995</v>
      </c>
      <c r="BI465" s="16">
        <f>VLOOKUP(BI$4,'Tüpoloogia tabel'!$C$1:$T$51,MATCH($A465,'Tüpoloogia tabel'!$C$1:$T$1,0),FALSE)</f>
        <v>1.5793333333333335</v>
      </c>
      <c r="BJ465" s="16">
        <f>VLOOKUP(BJ$4,'Tüpoloogia tabel'!$C$1:$T$51,MATCH($A465,'Tüpoloogia tabel'!$C$1:$T$1,0),FALSE)</f>
        <v>0.8</v>
      </c>
      <c r="BK465" s="16">
        <f>VLOOKUP(BK$4,'Tüpoloogia tabel'!$C$1:$T$51,MATCH($A465,'Tüpoloogia tabel'!$C$1:$T$1,0),FALSE)</f>
        <v>2.0649999999999999</v>
      </c>
      <c r="BL465" s="216">
        <f t="shared" si="620"/>
        <v>12689.934895173135</v>
      </c>
      <c r="BM465" s="1">
        <v>4</v>
      </c>
      <c r="BN465" s="1">
        <v>0</v>
      </c>
      <c r="BO465" s="1">
        <f t="shared" si="639"/>
        <v>31.679999999999996</v>
      </c>
      <c r="BP465" s="217">
        <f t="shared" si="640"/>
        <v>298.5</v>
      </c>
      <c r="BQ465" s="217">
        <f t="shared" ref="BQ465:BS465" si="647">BP465</f>
        <v>298.5</v>
      </c>
      <c r="BR465" s="217">
        <f t="shared" si="647"/>
        <v>298.5</v>
      </c>
      <c r="BS465" s="217">
        <f t="shared" si="647"/>
        <v>298.5</v>
      </c>
      <c r="BT465" s="217">
        <f t="shared" si="642"/>
        <v>597</v>
      </c>
      <c r="BU465" s="217">
        <f t="shared" si="643"/>
        <v>2438.4</v>
      </c>
      <c r="BV465" s="217">
        <f t="shared" si="644"/>
        <v>1813.4707332210126</v>
      </c>
      <c r="BW465" s="217">
        <f t="shared" si="622"/>
        <v>1087.7970079528254</v>
      </c>
      <c r="BX465" s="216">
        <f t="shared" si="645"/>
        <v>0.84500805555555547</v>
      </c>
      <c r="BY465" s="216">
        <f t="shared" si="585"/>
        <v>1019.0797149999999</v>
      </c>
      <c r="BZ465" s="216">
        <f t="shared" si="569"/>
        <v>14796.811618125961</v>
      </c>
      <c r="CA465" s="216">
        <f t="shared" si="570"/>
        <v>13709.014610173135</v>
      </c>
      <c r="CB465" s="218">
        <f t="shared" si="646"/>
        <v>3.5525705797437439</v>
      </c>
    </row>
    <row r="466" spans="1:80" x14ac:dyDescent="0.25">
      <c r="A466" s="248" t="s">
        <v>485</v>
      </c>
      <c r="B466" s="231" t="s">
        <v>994</v>
      </c>
      <c r="C466" s="231" t="s">
        <v>464</v>
      </c>
      <c r="D466" s="249">
        <v>8</v>
      </c>
      <c r="E466" s="249">
        <v>4</v>
      </c>
      <c r="F466" s="250"/>
      <c r="G466" s="15">
        <f>(VLOOKUP(G$4,'Tüpoloogia tabel'!$C$1:$T$51,MATCH($A466,'Tüpoloogia tabel'!$C$1:$T$1,0),FALSE))*D466</f>
        <v>1721</v>
      </c>
      <c r="H466" s="15">
        <f>(VLOOKUP(H$4,'Tüpoloogia tabel'!$C$1:$T$51,MATCH($A466,'Tüpoloogia tabel'!$C$1:$T$1,0),FALSE))*D466*E466</f>
        <v>112</v>
      </c>
      <c r="I466" s="15">
        <f>(VLOOKUP(I$4,'Tüpoloogia tabel'!$C$1:$T$51,MATCH($A466,'Tüpoloogia tabel'!$C$1:$T$1,0),FALSE))*D466*E466</f>
        <v>328</v>
      </c>
      <c r="J466" s="15">
        <f>(VLOOKUP(J$4,'Tüpoloogia tabel'!$C$1:$T$51,MATCH($A466,'Tüpoloogia tabel'!$C$1:$T$1,0),FALSE))*D466*E466</f>
        <v>5710.7999999999993</v>
      </c>
      <c r="K466" s="15">
        <f>(VLOOKUP(K$4,'Tüpoloogia tabel'!$C$1:$T$51,MATCH($A466,'Tüpoloogia tabel'!$C$1:$T$1,0),FALSE))*D466*E466</f>
        <v>5145.2000000000007</v>
      </c>
      <c r="L466" s="244">
        <f>VLOOKUP(L$4,'Tüpoloogia tabel'!$C$1:$T$51,MATCH($A466,'Tüpoloogia tabel'!$C$1:$T$1,0),FALSE)</f>
        <v>100</v>
      </c>
      <c r="M466" s="228">
        <f>VLOOKUP(M$4,'Tüpoloogia tabel'!$C$1:$T$51,MATCH($A466,'Tüpoloogia tabel'!$C$1:$T$1,0),FALSE)</f>
        <v>0</v>
      </c>
      <c r="N466" s="228">
        <f>VLOOKUP(N$4,'Tüpoloogia tabel'!$C$1:$T$51,MATCH($A466,'Tüpoloogia tabel'!$C$1:$T$1,0),FALSE)</f>
        <v>100</v>
      </c>
      <c r="O466" s="245">
        <f>VLOOKUP(O$4,'Tüpoloogia tabel'!$C$1:$T$51,MATCH($A466,'Tüpoloogia tabel'!$C$1:$T$1,0),FALSE)</f>
        <v>0.21164048646080963</v>
      </c>
      <c r="P466" s="228">
        <f>VLOOKUP(P$4,'Tüpoloogia tabel'!$C$1:$T$51,MATCH($A466,'Tüpoloogia tabel'!$C$1:$T$1,0),FALSE)</f>
        <v>100</v>
      </c>
      <c r="Q466" s="335">
        <f t="shared" si="633"/>
        <v>11518.8</v>
      </c>
      <c r="R466" s="336">
        <f t="shared" si="567"/>
        <v>9049.2755645552243</v>
      </c>
      <c r="S466" s="14">
        <f t="shared" si="634"/>
        <v>1721</v>
      </c>
      <c r="T466" s="336">
        <f t="shared" si="635"/>
        <v>1721</v>
      </c>
      <c r="U466" s="4">
        <f t="shared" si="636"/>
        <v>31.679999999999989</v>
      </c>
      <c r="V466" s="337">
        <f t="shared" si="637"/>
        <v>2437.8444354447738</v>
      </c>
      <c r="W466" s="338">
        <f t="shared" si="619"/>
        <v>4.5488008656562506</v>
      </c>
      <c r="X466" s="228">
        <f>VLOOKUP(X$4,'Tüpoloogia tabel'!$C$1:$T$51,MATCH($A466,'Tüpoloogia tabel'!$C$1:$T$1,0),FALSE)</f>
        <v>271.5</v>
      </c>
      <c r="Y466" s="228">
        <f>VLOOKUP(Y$4,'Tüpoloogia tabel'!$C$1:$T$51,MATCH($A466,'Tüpoloogia tabel'!$C$1:$T$1,0),FALSE)</f>
        <v>199.5</v>
      </c>
      <c r="Z466" s="229">
        <f>VLOOKUP(Z$4,'Tüpoloogia tabel'!$C$1:$T$51,MATCH($A466,'Tüpoloogia tabel'!$C$1:$T$1,0),FALSE)</f>
        <v>41</v>
      </c>
      <c r="AA466" s="235"/>
      <c r="AB466" s="235"/>
      <c r="AC466" s="15">
        <f>VLOOKUP(AC$4,'Tüpoloogia tabel'!$C$1:$T$51,MATCH($A466,'Tüpoloogia tabel'!$C$1:$T$1,0),FALSE)</f>
        <v>4.6500000000000004</v>
      </c>
      <c r="AD466" s="15">
        <f>VLOOKUP(AD$4,'Tüpoloogia tabel'!$C$1:$T$51,MATCH($A466,'Tüpoloogia tabel'!$C$1:$T$1,0),FALSE)</f>
        <v>3.2</v>
      </c>
      <c r="AE466" s="15">
        <f>VLOOKUP(AE$4,'Tüpoloogia tabel'!$C$1:$T$51,MATCH($A466,'Tüpoloogia tabel'!$C$1:$T$1,0),FALSE)</f>
        <v>2.2999999999999998</v>
      </c>
      <c r="AF466" s="15">
        <f>VLOOKUP(AF$4,'Tüpoloogia tabel'!$C$1:$T$51,MATCH($A466,'Tüpoloogia tabel'!$C$1:$T$1,0),FALSE)</f>
        <v>14.25</v>
      </c>
      <c r="AG466" s="15">
        <f>VLOOKUP(AG$4,'Tüpoloogia tabel'!$C$1:$T$51,MATCH($A466,'Tüpoloogia tabel'!$C$1:$T$1,0),FALSE)</f>
        <v>16.875</v>
      </c>
      <c r="AH466" s="15">
        <f>(VLOOKUP(AH$4,'Tüpoloogia tabel'!$C$1:$T$51,MATCH($A466,'Tüpoloogia tabel'!$C$1:$T$1,0),FALSE))*E466</f>
        <v>10.559999999999999</v>
      </c>
      <c r="AI466" s="15">
        <f>(VLOOKUP(AI$4,'Tüpoloogia tabel'!$C$1:$T$51,MATCH($A466,'Tüpoloogia tabel'!$C$1:$T$1,0),FALSE))*D466*E466</f>
        <v>21355.139541632823</v>
      </c>
      <c r="AJ466" s="15">
        <f t="shared" si="638"/>
        <v>298.5</v>
      </c>
      <c r="AK466" s="15">
        <f>VLOOKUP(AK$4,'Tüpoloogia tabel'!$C$1:$T$51,MATCH($A466,'Tüpoloogia tabel'!$C$1:$T$1,0),FALSE)</f>
        <v>1.49</v>
      </c>
      <c r="AL466" s="15">
        <f>VLOOKUP(AL$4,'Tüpoloogia tabel'!$C$1:$T$51,MATCH($A466,'Tüpoloogia tabel'!$C$1:$T$1,0),FALSE)</f>
        <v>1.1000000000000001</v>
      </c>
      <c r="AM466" s="15">
        <f>VLOOKUP(AM$4,'Tüpoloogia tabel'!$C$1:$T$51,MATCH($A466,'Tüpoloogia tabel'!$C$1:$T$1,0),FALSE)</f>
        <v>0.7</v>
      </c>
      <c r="AN466" s="15">
        <f>VLOOKUP(AN$4,'Tüpoloogia tabel'!$C$1:$T$51,MATCH($A466,'Tüpoloogia tabel'!$C$1:$T$1,0),FALSE)</f>
        <v>0.7</v>
      </c>
      <c r="AO466" s="15">
        <f>VLOOKUP(AO$4,'Tüpoloogia tabel'!$C$1:$T$51,MATCH($A466,'Tüpoloogia tabel'!$C$1:$T$1,0),FALSE)</f>
        <v>2.06</v>
      </c>
      <c r="AP466" s="15">
        <f>VLOOKUP(AP$4,'Tüpoloogia tabel'!$C$1:$T$51,MATCH($A466,'Tüpoloogia tabel'!$C$1:$T$1,0),FALSE)</f>
        <v>2</v>
      </c>
      <c r="AQ466" s="15">
        <f>VLOOKUP(AQ$4,'Tüpoloogia tabel'!$C$1:$T$51,MATCH($A466,'Tüpoloogia tabel'!$C$1:$T$1,0),FALSE)</f>
        <v>2.9</v>
      </c>
      <c r="AR466" s="232">
        <f>VLOOKUP(AR$4,'Tüpoloogia tabel'!$C$1:$T$51,MATCH($A461,'Tüpoloogia tabel'!$C$1:$T$1,0),FALSE)</f>
        <v>0.26</v>
      </c>
      <c r="AS466" s="16">
        <f>VLOOKUP(AS$4,'Tüpoloogia tabel'!$C$1:$T$51,MATCH($A466,'Tüpoloogia tabel'!$C$1:$T$1,0),FALSE)</f>
        <v>0.49000000000000005</v>
      </c>
      <c r="AT466" s="16">
        <f>VLOOKUP(AT$4,'Tüpoloogia tabel'!$C$1:$T$51,MATCH($A466,'Tüpoloogia tabel'!$C$1:$T$1,0),FALSE)</f>
        <v>0.40500000000000008</v>
      </c>
      <c r="AU466" s="16">
        <f>VLOOKUP(AU$4,'Tüpoloogia tabel'!$C$1:$T$51,MATCH($A466,'Tüpoloogia tabel'!$C$1:$T$1,0),FALSE)</f>
        <v>0.15</v>
      </c>
      <c r="AV466" s="273">
        <f>VLOOKUP(AV$4,'Tüpoloogia tabel'!$C$1:$T$51,MATCH($A466,'Tüpoloogia tabel'!$C$1:$T$1,0),FALSE)</f>
        <v>0.02</v>
      </c>
      <c r="AW466" s="16">
        <f>VLOOKUP(AW$4,'Tüpoloogia tabel'!$C$1:$T$51,MATCH($A466,'Tüpoloogia tabel'!$C$1:$T$1,0),FALSE)</f>
        <v>0.01</v>
      </c>
      <c r="AX466" s="16">
        <f>VLOOKUP(AX$4,'Tüpoloogia tabel'!$C$1:$T$51,MATCH($A466,'Tüpoloogia tabel'!$C$1:$T$1,0),FALSE)</f>
        <v>0</v>
      </c>
      <c r="AY466" s="16">
        <f>VLOOKUP(AY$4,'Tüpoloogia tabel'!$C$1:$T$51,MATCH($A466,'Tüpoloogia tabel'!$C$1:$T$1,0),FALSE)</f>
        <v>0.42</v>
      </c>
      <c r="AZ466" s="16">
        <f>VLOOKUP(AZ$4,'Tüpoloogia tabel'!$C$1:$T$51,MATCH($A466,'Tüpoloogia tabel'!$C$1:$T$1,0),FALSE)</f>
        <v>3.7</v>
      </c>
      <c r="BA466" s="232">
        <f>VLOOKUP(BA$4,'Tüpoloogia tabel'!$C$1:$T$51,MATCH($A466,'Tüpoloogia tabel'!$C$1:$T$1,0),FALSE)</f>
        <v>0.51</v>
      </c>
      <c r="BB466" s="232">
        <f>VLOOKUP(BB$4,'Tüpoloogia tabel'!$C$1:$T$51,MATCH($A466,'Tüpoloogia tabel'!$C$1:$T$1,0),FALSE)</f>
        <v>0.2</v>
      </c>
      <c r="BC466" s="232">
        <f>VLOOKUP(BC$4,'Tüpoloogia tabel'!$C$1:$T$51,MATCH($A466,'Tüpoloogia tabel'!$C$1:$T$1,0),FALSE)</f>
        <v>0.35</v>
      </c>
      <c r="BD466" s="232">
        <f>VLOOKUP(BD$4,'Tüpoloogia tabel'!$C$1:$T$51,MATCH($A466,'Tüpoloogia tabel'!$C$1:$T$1,0),FALSE)</f>
        <v>0.7</v>
      </c>
      <c r="BE466" s="232">
        <f>VLOOKUP(BE$4,'Tüpoloogia tabel'!$C$1:$T$51,MATCH($A466,'Tüpoloogia tabel'!$C$1:$T$1,0),FALSE)</f>
        <v>0.2</v>
      </c>
      <c r="BF466" s="16">
        <f>VLOOKUP(BF$4,'Tüpoloogia tabel'!$C$1:$T$51,MATCH($A466,'Tüpoloogia tabel'!$C$1:$T$1,0),FALSE)</f>
        <v>1.8000000000000007</v>
      </c>
      <c r="BG466" s="16">
        <f>VLOOKUP(BG$4,'Tüpoloogia tabel'!$C$1:$T$51,MATCH($A466,'Tüpoloogia tabel'!$C$1:$T$1,0),FALSE)</f>
        <v>2.1999999999999984</v>
      </c>
      <c r="BH466" s="16">
        <f>VLOOKUP(BH$4,'Tüpoloogia tabel'!$C$1:$T$51,MATCH($A466,'Tüpoloogia tabel'!$C$1:$T$1,0),FALSE)</f>
        <v>1.4599999999999995</v>
      </c>
      <c r="BI466" s="16">
        <f>VLOOKUP(BI$4,'Tüpoloogia tabel'!$C$1:$T$51,MATCH($A466,'Tüpoloogia tabel'!$C$1:$T$1,0),FALSE)</f>
        <v>1.5793333333333335</v>
      </c>
      <c r="BJ466" s="16">
        <f>VLOOKUP(BJ$4,'Tüpoloogia tabel'!$C$1:$T$51,MATCH($A466,'Tüpoloogia tabel'!$C$1:$T$1,0),FALSE)</f>
        <v>0.8</v>
      </c>
      <c r="BK466" s="16">
        <f>VLOOKUP(BK$4,'Tüpoloogia tabel'!$C$1:$T$51,MATCH($A466,'Tüpoloogia tabel'!$C$1:$T$1,0),FALSE)</f>
        <v>2.0649999999999999</v>
      </c>
      <c r="BL466" s="216">
        <f t="shared" si="620"/>
        <v>20081.941245164417</v>
      </c>
      <c r="BM466" s="1">
        <v>4</v>
      </c>
      <c r="BN466" s="1">
        <v>0</v>
      </c>
      <c r="BO466" s="1">
        <f t="shared" si="639"/>
        <v>42.239999999999995</v>
      </c>
      <c r="BP466" s="217">
        <f t="shared" si="640"/>
        <v>298.5</v>
      </c>
      <c r="BQ466" s="217">
        <f t="shared" ref="BQ466:BS466" si="648">BP466</f>
        <v>298.5</v>
      </c>
      <c r="BR466" s="217">
        <f t="shared" si="648"/>
        <v>298.5</v>
      </c>
      <c r="BS466" s="217">
        <f t="shared" si="648"/>
        <v>298.5</v>
      </c>
      <c r="BT466" s="217">
        <f t="shared" si="642"/>
        <v>895.5</v>
      </c>
      <c r="BU466" s="217">
        <f t="shared" si="643"/>
        <v>4300.8</v>
      </c>
      <c r="BV466" s="217">
        <f t="shared" si="644"/>
        <v>3213.3472828812592</v>
      </c>
      <c r="BW466" s="217">
        <f t="shared" si="622"/>
        <v>1681.4757588101288</v>
      </c>
      <c r="BX466" s="216">
        <f t="shared" si="645"/>
        <v>1.3607572222222222</v>
      </c>
      <c r="BY466" s="216">
        <f t="shared" si="585"/>
        <v>1641.0732099999998</v>
      </c>
      <c r="BZ466" s="216">
        <f t="shared" si="569"/>
        <v>23404.490213974546</v>
      </c>
      <c r="CA466" s="216">
        <f t="shared" si="570"/>
        <v>21723.014455164415</v>
      </c>
      <c r="CB466" s="218">
        <f t="shared" si="646"/>
        <v>4.2219961236034385</v>
      </c>
    </row>
    <row r="467" spans="1:80" x14ac:dyDescent="0.25">
      <c r="A467" s="248" t="s">
        <v>485</v>
      </c>
      <c r="B467" s="231" t="s">
        <v>995</v>
      </c>
      <c r="C467" s="231" t="s">
        <v>464</v>
      </c>
      <c r="D467" s="249">
        <v>8</v>
      </c>
      <c r="E467" s="249">
        <v>5</v>
      </c>
      <c r="F467" s="250"/>
      <c r="G467" s="15">
        <f>(VLOOKUP(G$4,'Tüpoloogia tabel'!$C$1:$T$51,MATCH($A467,'Tüpoloogia tabel'!$C$1:$T$1,0),FALSE))*D467</f>
        <v>1721</v>
      </c>
      <c r="H467" s="15">
        <f>(VLOOKUP(H$4,'Tüpoloogia tabel'!$C$1:$T$51,MATCH($A467,'Tüpoloogia tabel'!$C$1:$T$1,0),FALSE))*D467*E467</f>
        <v>140</v>
      </c>
      <c r="I467" s="15">
        <f>(VLOOKUP(I$4,'Tüpoloogia tabel'!$C$1:$T$51,MATCH($A467,'Tüpoloogia tabel'!$C$1:$T$1,0),FALSE))*D467*E467</f>
        <v>410</v>
      </c>
      <c r="J467" s="15">
        <f>(VLOOKUP(J$4,'Tüpoloogia tabel'!$C$1:$T$51,MATCH($A467,'Tüpoloogia tabel'!$C$1:$T$1,0),FALSE))*D467*E467</f>
        <v>7138.4999999999991</v>
      </c>
      <c r="K467" s="15">
        <f>(VLOOKUP(K$4,'Tüpoloogia tabel'!$C$1:$T$51,MATCH($A467,'Tüpoloogia tabel'!$C$1:$T$1,0),FALSE))*D467*E467</f>
        <v>6431.5000000000009</v>
      </c>
      <c r="L467" s="244">
        <f>VLOOKUP(L$4,'Tüpoloogia tabel'!$C$1:$T$51,MATCH($A467,'Tüpoloogia tabel'!$C$1:$T$1,0),FALSE)</f>
        <v>100</v>
      </c>
      <c r="M467" s="228">
        <f>VLOOKUP(M$4,'Tüpoloogia tabel'!$C$1:$T$51,MATCH($A467,'Tüpoloogia tabel'!$C$1:$T$1,0),FALSE)</f>
        <v>0</v>
      </c>
      <c r="N467" s="228">
        <f>VLOOKUP(N$4,'Tüpoloogia tabel'!$C$1:$T$51,MATCH($A467,'Tüpoloogia tabel'!$C$1:$T$1,0),FALSE)</f>
        <v>100</v>
      </c>
      <c r="O467" s="245">
        <f>VLOOKUP(O$4,'Tüpoloogia tabel'!$C$1:$T$51,MATCH($A467,'Tüpoloogia tabel'!$C$1:$T$1,0),FALSE)</f>
        <v>0.21164048646080963</v>
      </c>
      <c r="P467" s="228">
        <f>VLOOKUP(P$4,'Tüpoloogia tabel'!$C$1:$T$51,MATCH($A467,'Tüpoloogia tabel'!$C$1:$T$1,0),FALSE)</f>
        <v>100</v>
      </c>
      <c r="Q467" s="335">
        <f t="shared" si="633"/>
        <v>17962.5</v>
      </c>
      <c r="R467" s="336">
        <f t="shared" si="567"/>
        <v>14129.227761947706</v>
      </c>
      <c r="S467" s="14">
        <f t="shared" si="634"/>
        <v>1721</v>
      </c>
      <c r="T467" s="336">
        <f t="shared" si="635"/>
        <v>1721</v>
      </c>
      <c r="U467" s="4">
        <f t="shared" si="636"/>
        <v>31.679999999999989</v>
      </c>
      <c r="V467" s="337">
        <f t="shared" si="637"/>
        <v>3801.5922380522929</v>
      </c>
      <c r="W467" s="338">
        <f t="shared" si="619"/>
        <v>5.35736762492831</v>
      </c>
      <c r="X467" s="228">
        <f>VLOOKUP(X$4,'Tüpoloogia tabel'!$C$1:$T$51,MATCH($A467,'Tüpoloogia tabel'!$C$1:$T$1,0),FALSE)</f>
        <v>271.5</v>
      </c>
      <c r="Y467" s="228">
        <f>VLOOKUP(Y$4,'Tüpoloogia tabel'!$C$1:$T$51,MATCH($A467,'Tüpoloogia tabel'!$C$1:$T$1,0),FALSE)</f>
        <v>199.5</v>
      </c>
      <c r="Z467" s="229">
        <f>VLOOKUP(Z$4,'Tüpoloogia tabel'!$C$1:$T$51,MATCH($A467,'Tüpoloogia tabel'!$C$1:$T$1,0),FALSE)</f>
        <v>41</v>
      </c>
      <c r="AA467" s="235"/>
      <c r="AB467" s="235"/>
      <c r="AC467" s="15">
        <f>VLOOKUP(AC$4,'Tüpoloogia tabel'!$C$1:$T$51,MATCH($A467,'Tüpoloogia tabel'!$C$1:$T$1,0),FALSE)</f>
        <v>4.6500000000000004</v>
      </c>
      <c r="AD467" s="15">
        <f>VLOOKUP(AD$4,'Tüpoloogia tabel'!$C$1:$T$51,MATCH($A467,'Tüpoloogia tabel'!$C$1:$T$1,0),FALSE)</f>
        <v>3.2</v>
      </c>
      <c r="AE467" s="15">
        <f>VLOOKUP(AE$4,'Tüpoloogia tabel'!$C$1:$T$51,MATCH($A467,'Tüpoloogia tabel'!$C$1:$T$1,0),FALSE)</f>
        <v>2.2999999999999998</v>
      </c>
      <c r="AF467" s="15">
        <f>VLOOKUP(AF$4,'Tüpoloogia tabel'!$C$1:$T$51,MATCH($A467,'Tüpoloogia tabel'!$C$1:$T$1,0),FALSE)</f>
        <v>14.25</v>
      </c>
      <c r="AG467" s="15">
        <f>VLOOKUP(AG$4,'Tüpoloogia tabel'!$C$1:$T$51,MATCH($A467,'Tüpoloogia tabel'!$C$1:$T$1,0),FALSE)</f>
        <v>16.875</v>
      </c>
      <c r="AH467" s="15">
        <f>(VLOOKUP(AH$4,'Tüpoloogia tabel'!$C$1:$T$51,MATCH($A467,'Tüpoloogia tabel'!$C$1:$T$1,0),FALSE))*E467</f>
        <v>13.2</v>
      </c>
      <c r="AI467" s="15">
        <f>(VLOOKUP(AI$4,'Tüpoloogia tabel'!$C$1:$T$51,MATCH($A467,'Tüpoloogia tabel'!$C$1:$T$1,0),FALSE))*D467*E467</f>
        <v>26693.924427041027</v>
      </c>
      <c r="AJ467" s="15">
        <f t="shared" si="638"/>
        <v>298.5</v>
      </c>
      <c r="AK467" s="15">
        <f>VLOOKUP(AK$4,'Tüpoloogia tabel'!$C$1:$T$51,MATCH($A467,'Tüpoloogia tabel'!$C$1:$T$1,0),FALSE)</f>
        <v>1.49</v>
      </c>
      <c r="AL467" s="15">
        <f>VLOOKUP(AL$4,'Tüpoloogia tabel'!$C$1:$T$51,MATCH($A467,'Tüpoloogia tabel'!$C$1:$T$1,0),FALSE)</f>
        <v>1.1000000000000001</v>
      </c>
      <c r="AM467" s="15">
        <f>VLOOKUP(AM$4,'Tüpoloogia tabel'!$C$1:$T$51,MATCH($A467,'Tüpoloogia tabel'!$C$1:$T$1,0),FALSE)</f>
        <v>0.7</v>
      </c>
      <c r="AN467" s="15">
        <f>VLOOKUP(AN$4,'Tüpoloogia tabel'!$C$1:$T$51,MATCH($A467,'Tüpoloogia tabel'!$C$1:$T$1,0),FALSE)</f>
        <v>0.7</v>
      </c>
      <c r="AO467" s="15">
        <f>VLOOKUP(AO$4,'Tüpoloogia tabel'!$C$1:$T$51,MATCH($A467,'Tüpoloogia tabel'!$C$1:$T$1,0),FALSE)</f>
        <v>2.06</v>
      </c>
      <c r="AP467" s="15">
        <f>VLOOKUP(AP$4,'Tüpoloogia tabel'!$C$1:$T$51,MATCH($A467,'Tüpoloogia tabel'!$C$1:$T$1,0),FALSE)</f>
        <v>2</v>
      </c>
      <c r="AQ467" s="15">
        <f>VLOOKUP(AQ$4,'Tüpoloogia tabel'!$C$1:$T$51,MATCH($A467,'Tüpoloogia tabel'!$C$1:$T$1,0),FALSE)</f>
        <v>2.9</v>
      </c>
      <c r="AR467" s="232">
        <f>VLOOKUP(AR$4,'Tüpoloogia tabel'!$C$1:$T$51,MATCH($A462,'Tüpoloogia tabel'!$C$1:$T$1,0),FALSE)</f>
        <v>0.26</v>
      </c>
      <c r="AS467" s="16">
        <f>VLOOKUP(AS$4,'Tüpoloogia tabel'!$C$1:$T$51,MATCH($A467,'Tüpoloogia tabel'!$C$1:$T$1,0),FALSE)</f>
        <v>0.49000000000000005</v>
      </c>
      <c r="AT467" s="16">
        <f>VLOOKUP(AT$4,'Tüpoloogia tabel'!$C$1:$T$51,MATCH($A467,'Tüpoloogia tabel'!$C$1:$T$1,0),FALSE)</f>
        <v>0.40500000000000008</v>
      </c>
      <c r="AU467" s="16">
        <f>VLOOKUP(AU$4,'Tüpoloogia tabel'!$C$1:$T$51,MATCH($A467,'Tüpoloogia tabel'!$C$1:$T$1,0),FALSE)</f>
        <v>0.15</v>
      </c>
      <c r="AV467" s="273">
        <f>VLOOKUP(AV$4,'Tüpoloogia tabel'!$C$1:$T$51,MATCH($A467,'Tüpoloogia tabel'!$C$1:$T$1,0),FALSE)</f>
        <v>0.02</v>
      </c>
      <c r="AW467" s="16">
        <f>VLOOKUP(AW$4,'Tüpoloogia tabel'!$C$1:$T$51,MATCH($A467,'Tüpoloogia tabel'!$C$1:$T$1,0),FALSE)</f>
        <v>0.01</v>
      </c>
      <c r="AX467" s="16">
        <f>VLOOKUP(AX$4,'Tüpoloogia tabel'!$C$1:$T$51,MATCH($A467,'Tüpoloogia tabel'!$C$1:$T$1,0),FALSE)</f>
        <v>0</v>
      </c>
      <c r="AY467" s="16">
        <f>VLOOKUP(AY$4,'Tüpoloogia tabel'!$C$1:$T$51,MATCH($A467,'Tüpoloogia tabel'!$C$1:$T$1,0),FALSE)</f>
        <v>0.42</v>
      </c>
      <c r="AZ467" s="16">
        <f>VLOOKUP(AZ$4,'Tüpoloogia tabel'!$C$1:$T$51,MATCH($A467,'Tüpoloogia tabel'!$C$1:$T$1,0),FALSE)</f>
        <v>3.7</v>
      </c>
      <c r="BA467" s="232">
        <f>VLOOKUP(BA$4,'Tüpoloogia tabel'!$C$1:$T$51,MATCH($A467,'Tüpoloogia tabel'!$C$1:$T$1,0),FALSE)</f>
        <v>0.51</v>
      </c>
      <c r="BB467" s="232">
        <f>VLOOKUP(BB$4,'Tüpoloogia tabel'!$C$1:$T$51,MATCH($A467,'Tüpoloogia tabel'!$C$1:$T$1,0),FALSE)</f>
        <v>0.2</v>
      </c>
      <c r="BC467" s="232">
        <f>VLOOKUP(BC$4,'Tüpoloogia tabel'!$C$1:$T$51,MATCH($A467,'Tüpoloogia tabel'!$C$1:$T$1,0),FALSE)</f>
        <v>0.35</v>
      </c>
      <c r="BD467" s="232">
        <f>VLOOKUP(BD$4,'Tüpoloogia tabel'!$C$1:$T$51,MATCH($A467,'Tüpoloogia tabel'!$C$1:$T$1,0),FALSE)</f>
        <v>0.7</v>
      </c>
      <c r="BE467" s="232">
        <f>VLOOKUP(BE$4,'Tüpoloogia tabel'!$C$1:$T$51,MATCH($A467,'Tüpoloogia tabel'!$C$1:$T$1,0),FALSE)</f>
        <v>0.2</v>
      </c>
      <c r="BF467" s="16">
        <f>VLOOKUP(BF$4,'Tüpoloogia tabel'!$C$1:$T$51,MATCH($A467,'Tüpoloogia tabel'!$C$1:$T$1,0),FALSE)</f>
        <v>1.8000000000000007</v>
      </c>
      <c r="BG467" s="16">
        <f>VLOOKUP(BG$4,'Tüpoloogia tabel'!$C$1:$T$51,MATCH($A467,'Tüpoloogia tabel'!$C$1:$T$1,0),FALSE)</f>
        <v>2.1999999999999984</v>
      </c>
      <c r="BH467" s="16">
        <f>VLOOKUP(BH$4,'Tüpoloogia tabel'!$C$1:$T$51,MATCH($A467,'Tüpoloogia tabel'!$C$1:$T$1,0),FALSE)</f>
        <v>1.4599999999999995</v>
      </c>
      <c r="BI467" s="16">
        <f>VLOOKUP(BI$4,'Tüpoloogia tabel'!$C$1:$T$51,MATCH($A467,'Tüpoloogia tabel'!$C$1:$T$1,0),FALSE)</f>
        <v>1.5793333333333335</v>
      </c>
      <c r="BJ467" s="16">
        <f>VLOOKUP(BJ$4,'Tüpoloogia tabel'!$C$1:$T$51,MATCH($A467,'Tüpoloogia tabel'!$C$1:$T$1,0),FALSE)</f>
        <v>0.8</v>
      </c>
      <c r="BK467" s="16">
        <f>VLOOKUP(BK$4,'Tüpoloogia tabel'!$C$1:$T$51,MATCH($A467,'Tüpoloogia tabel'!$C$1:$T$1,0),FALSE)</f>
        <v>2.0649999999999999</v>
      </c>
      <c r="BL467" s="216">
        <f t="shared" si="620"/>
        <v>29573.954420955815</v>
      </c>
      <c r="BM467" s="1">
        <v>4</v>
      </c>
      <c r="BN467" s="1">
        <v>0</v>
      </c>
      <c r="BO467" s="1">
        <f t="shared" si="639"/>
        <v>52.8</v>
      </c>
      <c r="BP467" s="217">
        <f t="shared" si="640"/>
        <v>298.5</v>
      </c>
      <c r="BQ467" s="217">
        <f t="shared" ref="BQ467:BS467" si="649">BP467</f>
        <v>298.5</v>
      </c>
      <c r="BR467" s="217">
        <f t="shared" si="649"/>
        <v>298.5</v>
      </c>
      <c r="BS467" s="217">
        <f t="shared" si="649"/>
        <v>298.5</v>
      </c>
      <c r="BT467" s="217">
        <f t="shared" si="642"/>
        <v>1194</v>
      </c>
      <c r="BU467" s="217">
        <f t="shared" si="643"/>
        <v>6688</v>
      </c>
      <c r="BV467" s="217">
        <f t="shared" si="644"/>
        <v>5010.9169851681263</v>
      </c>
      <c r="BW467" s="217">
        <f t="shared" si="622"/>
        <v>2442.1856337706131</v>
      </c>
      <c r="BX467" s="216">
        <f t="shared" si="645"/>
        <v>2.0230263888888889</v>
      </c>
      <c r="BY467" s="216">
        <f t="shared" si="585"/>
        <v>2439.7698249999999</v>
      </c>
      <c r="BZ467" s="216">
        <f t="shared" si="569"/>
        <v>34455.909879726431</v>
      </c>
      <c r="CA467" s="216">
        <f t="shared" si="570"/>
        <v>32013.724245955815</v>
      </c>
      <c r="CB467" s="218">
        <f t="shared" si="646"/>
        <v>4.9776450666183329</v>
      </c>
    </row>
    <row r="468" spans="1:80" x14ac:dyDescent="0.25">
      <c r="A468" s="248" t="s">
        <v>485</v>
      </c>
      <c r="B468" s="231" t="s">
        <v>996</v>
      </c>
      <c r="C468" s="231" t="s">
        <v>464</v>
      </c>
      <c r="D468" s="249">
        <v>9</v>
      </c>
      <c r="E468" s="249">
        <v>1</v>
      </c>
      <c r="F468" s="250"/>
      <c r="G468" s="15">
        <f>(VLOOKUP(G$4,'Tüpoloogia tabel'!$C$1:$T$51,MATCH($A468,'Tüpoloogia tabel'!$C$1:$T$1,0),FALSE))*D468</f>
        <v>1936.125</v>
      </c>
      <c r="H468" s="15">
        <f>(VLOOKUP(H$4,'Tüpoloogia tabel'!$C$1:$T$51,MATCH($A468,'Tüpoloogia tabel'!$C$1:$T$1,0),FALSE))*D468*E468</f>
        <v>31.5</v>
      </c>
      <c r="I468" s="15">
        <f>(VLOOKUP(I$4,'Tüpoloogia tabel'!$C$1:$T$51,MATCH($A468,'Tüpoloogia tabel'!$C$1:$T$1,0),FALSE))*D468*E468</f>
        <v>92.25</v>
      </c>
      <c r="J468" s="15">
        <f>(VLOOKUP(J$4,'Tüpoloogia tabel'!$C$1:$T$51,MATCH($A468,'Tüpoloogia tabel'!$C$1:$T$1,0),FALSE))*D468*E468</f>
        <v>1606.1624999999999</v>
      </c>
      <c r="K468" s="15">
        <f>(VLOOKUP(K$4,'Tüpoloogia tabel'!$C$1:$T$51,MATCH($A468,'Tüpoloogia tabel'!$C$1:$T$1,0),FALSE))*D468*E468</f>
        <v>1447.0875000000001</v>
      </c>
      <c r="L468" s="244">
        <f>VLOOKUP(L$4,'Tüpoloogia tabel'!$C$1:$T$51,MATCH($A468,'Tüpoloogia tabel'!$C$1:$T$1,0),FALSE)</f>
        <v>100</v>
      </c>
      <c r="M468" s="228">
        <f>VLOOKUP(M$4,'Tüpoloogia tabel'!$C$1:$T$51,MATCH($A468,'Tüpoloogia tabel'!$C$1:$T$1,0),FALSE)</f>
        <v>0</v>
      </c>
      <c r="N468" s="228">
        <f>VLOOKUP(N$4,'Tüpoloogia tabel'!$C$1:$T$51,MATCH($A468,'Tüpoloogia tabel'!$C$1:$T$1,0),FALSE)</f>
        <v>100</v>
      </c>
      <c r="O468" s="245">
        <f>VLOOKUP(O$4,'Tüpoloogia tabel'!$C$1:$T$51,MATCH($A468,'Tüpoloogia tabel'!$C$1:$T$1,0),FALSE)</f>
        <v>0.21164048646080963</v>
      </c>
      <c r="P468" s="228">
        <f>VLOOKUP(P$4,'Tüpoloogia tabel'!$C$1:$T$51,MATCH($A468,'Tüpoloogia tabel'!$C$1:$T$1,0),FALSE)</f>
        <v>100</v>
      </c>
      <c r="Q468" s="335">
        <f t="shared" si="633"/>
        <v>830.39999999999986</v>
      </c>
      <c r="R468" s="336">
        <f t="shared" si="567"/>
        <v>619.0137400429436</v>
      </c>
      <c r="S468" s="14">
        <f t="shared" si="634"/>
        <v>1936.125</v>
      </c>
      <c r="T468" s="336">
        <f t="shared" si="635"/>
        <v>1936.125</v>
      </c>
      <c r="U468" s="4">
        <f t="shared" si="636"/>
        <v>35.639999999999986</v>
      </c>
      <c r="V468" s="337">
        <f t="shared" si="637"/>
        <v>175.74625995705628</v>
      </c>
      <c r="W468" s="338">
        <f t="shared" si="619"/>
        <v>3.7106448549787578</v>
      </c>
      <c r="X468" s="228">
        <f>VLOOKUP(X$4,'Tüpoloogia tabel'!$C$1:$T$51,MATCH($A468,'Tüpoloogia tabel'!$C$1:$T$1,0),FALSE)</f>
        <v>271.5</v>
      </c>
      <c r="Y468" s="228">
        <f>VLOOKUP(Y$4,'Tüpoloogia tabel'!$C$1:$T$51,MATCH($A468,'Tüpoloogia tabel'!$C$1:$T$1,0),FALSE)</f>
        <v>199.5</v>
      </c>
      <c r="Z468" s="229">
        <f>VLOOKUP(Z$4,'Tüpoloogia tabel'!$C$1:$T$51,MATCH($A468,'Tüpoloogia tabel'!$C$1:$T$1,0),FALSE)</f>
        <v>41</v>
      </c>
      <c r="AA468" s="235"/>
      <c r="AB468" s="235"/>
      <c r="AC468" s="15">
        <f>VLOOKUP(AC$4,'Tüpoloogia tabel'!$C$1:$T$51,MATCH($A468,'Tüpoloogia tabel'!$C$1:$T$1,0),FALSE)</f>
        <v>4.6500000000000004</v>
      </c>
      <c r="AD468" s="15">
        <f>VLOOKUP(AD$4,'Tüpoloogia tabel'!$C$1:$T$51,MATCH($A468,'Tüpoloogia tabel'!$C$1:$T$1,0),FALSE)</f>
        <v>3.2</v>
      </c>
      <c r="AE468" s="15">
        <f>VLOOKUP(AE$4,'Tüpoloogia tabel'!$C$1:$T$51,MATCH($A468,'Tüpoloogia tabel'!$C$1:$T$1,0),FALSE)</f>
        <v>2.2999999999999998</v>
      </c>
      <c r="AF468" s="15">
        <f>VLOOKUP(AF$4,'Tüpoloogia tabel'!$C$1:$T$51,MATCH($A468,'Tüpoloogia tabel'!$C$1:$T$1,0),FALSE)</f>
        <v>14.25</v>
      </c>
      <c r="AG468" s="15">
        <f>VLOOKUP(AG$4,'Tüpoloogia tabel'!$C$1:$T$51,MATCH($A468,'Tüpoloogia tabel'!$C$1:$T$1,0),FALSE)</f>
        <v>16.875</v>
      </c>
      <c r="AH468" s="15">
        <f>(VLOOKUP(AH$4,'Tüpoloogia tabel'!$C$1:$T$51,MATCH($A468,'Tüpoloogia tabel'!$C$1:$T$1,0),FALSE))*E468</f>
        <v>2.6399999999999997</v>
      </c>
      <c r="AI468" s="15">
        <f>(VLOOKUP(AI$4,'Tüpoloogia tabel'!$C$1:$T$51,MATCH($A468,'Tüpoloogia tabel'!$C$1:$T$1,0),FALSE))*D468*E468</f>
        <v>6006.1329960842313</v>
      </c>
      <c r="AJ468" s="15">
        <f t="shared" si="638"/>
        <v>332.25</v>
      </c>
      <c r="AK468" s="15">
        <f>VLOOKUP(AK$4,'Tüpoloogia tabel'!$C$1:$T$51,MATCH($A468,'Tüpoloogia tabel'!$C$1:$T$1,0),FALSE)</f>
        <v>1.49</v>
      </c>
      <c r="AL468" s="15">
        <f>VLOOKUP(AL$4,'Tüpoloogia tabel'!$C$1:$T$51,MATCH($A468,'Tüpoloogia tabel'!$C$1:$T$1,0),FALSE)</f>
        <v>1.1000000000000001</v>
      </c>
      <c r="AM468" s="15">
        <f>VLOOKUP(AM$4,'Tüpoloogia tabel'!$C$1:$T$51,MATCH($A468,'Tüpoloogia tabel'!$C$1:$T$1,0),FALSE)</f>
        <v>0.7</v>
      </c>
      <c r="AN468" s="15">
        <f>VLOOKUP(AN$4,'Tüpoloogia tabel'!$C$1:$T$51,MATCH($A468,'Tüpoloogia tabel'!$C$1:$T$1,0),FALSE)</f>
        <v>0.7</v>
      </c>
      <c r="AO468" s="15">
        <f>VLOOKUP(AO$4,'Tüpoloogia tabel'!$C$1:$T$51,MATCH($A468,'Tüpoloogia tabel'!$C$1:$T$1,0),FALSE)</f>
        <v>2.06</v>
      </c>
      <c r="AP468" s="15">
        <f>VLOOKUP(AP$4,'Tüpoloogia tabel'!$C$1:$T$51,MATCH($A468,'Tüpoloogia tabel'!$C$1:$T$1,0),FALSE)</f>
        <v>2</v>
      </c>
      <c r="AQ468" s="15">
        <f>VLOOKUP(AQ$4,'Tüpoloogia tabel'!$C$1:$T$51,MATCH($A468,'Tüpoloogia tabel'!$C$1:$T$1,0),FALSE)</f>
        <v>2.9</v>
      </c>
      <c r="AR468" s="232">
        <f>VLOOKUP(AR$4,'Tüpoloogia tabel'!$C$1:$T$51,MATCH($A463,'Tüpoloogia tabel'!$C$1:$T$1,0),FALSE)</f>
        <v>0.26</v>
      </c>
      <c r="AS468" s="16">
        <f>VLOOKUP(AS$4,'Tüpoloogia tabel'!$C$1:$T$51,MATCH($A468,'Tüpoloogia tabel'!$C$1:$T$1,0),FALSE)</f>
        <v>0.49000000000000005</v>
      </c>
      <c r="AT468" s="16">
        <f>VLOOKUP(AT$4,'Tüpoloogia tabel'!$C$1:$T$51,MATCH($A468,'Tüpoloogia tabel'!$C$1:$T$1,0),FALSE)</f>
        <v>0.40500000000000008</v>
      </c>
      <c r="AU468" s="16">
        <f>VLOOKUP(AU$4,'Tüpoloogia tabel'!$C$1:$T$51,MATCH($A468,'Tüpoloogia tabel'!$C$1:$T$1,0),FALSE)</f>
        <v>0.15</v>
      </c>
      <c r="AV468" s="273">
        <f>VLOOKUP(AV$4,'Tüpoloogia tabel'!$C$1:$T$51,MATCH($A468,'Tüpoloogia tabel'!$C$1:$T$1,0),FALSE)</f>
        <v>0.02</v>
      </c>
      <c r="AW468" s="16">
        <f>VLOOKUP(AW$4,'Tüpoloogia tabel'!$C$1:$T$51,MATCH($A468,'Tüpoloogia tabel'!$C$1:$T$1,0),FALSE)</f>
        <v>0.01</v>
      </c>
      <c r="AX468" s="16">
        <f>VLOOKUP(AX$4,'Tüpoloogia tabel'!$C$1:$T$51,MATCH($A468,'Tüpoloogia tabel'!$C$1:$T$1,0),FALSE)</f>
        <v>0</v>
      </c>
      <c r="AY468" s="16">
        <f>VLOOKUP(AY$4,'Tüpoloogia tabel'!$C$1:$T$51,MATCH($A468,'Tüpoloogia tabel'!$C$1:$T$1,0),FALSE)</f>
        <v>0.42</v>
      </c>
      <c r="AZ468" s="16">
        <f>VLOOKUP(AZ$4,'Tüpoloogia tabel'!$C$1:$T$51,MATCH($A468,'Tüpoloogia tabel'!$C$1:$T$1,0),FALSE)</f>
        <v>3.7</v>
      </c>
      <c r="BA468" s="232">
        <f>VLOOKUP(BA$4,'Tüpoloogia tabel'!$C$1:$T$51,MATCH($A468,'Tüpoloogia tabel'!$C$1:$T$1,0),FALSE)</f>
        <v>0.51</v>
      </c>
      <c r="BB468" s="232">
        <f>VLOOKUP(BB$4,'Tüpoloogia tabel'!$C$1:$T$51,MATCH($A468,'Tüpoloogia tabel'!$C$1:$T$1,0),FALSE)</f>
        <v>0.2</v>
      </c>
      <c r="BC468" s="232">
        <f>VLOOKUP(BC$4,'Tüpoloogia tabel'!$C$1:$T$51,MATCH($A468,'Tüpoloogia tabel'!$C$1:$T$1,0),FALSE)</f>
        <v>0.35</v>
      </c>
      <c r="BD468" s="232">
        <f>VLOOKUP(BD$4,'Tüpoloogia tabel'!$C$1:$T$51,MATCH($A468,'Tüpoloogia tabel'!$C$1:$T$1,0),FALSE)</f>
        <v>0.7</v>
      </c>
      <c r="BE468" s="232">
        <f>VLOOKUP(BE$4,'Tüpoloogia tabel'!$C$1:$T$51,MATCH($A468,'Tüpoloogia tabel'!$C$1:$T$1,0),FALSE)</f>
        <v>0.2</v>
      </c>
      <c r="BF468" s="16">
        <f>VLOOKUP(BF$4,'Tüpoloogia tabel'!$C$1:$T$51,MATCH($A468,'Tüpoloogia tabel'!$C$1:$T$1,0),FALSE)</f>
        <v>1.8000000000000007</v>
      </c>
      <c r="BG468" s="16">
        <f>VLOOKUP(BG$4,'Tüpoloogia tabel'!$C$1:$T$51,MATCH($A468,'Tüpoloogia tabel'!$C$1:$T$1,0),FALSE)</f>
        <v>2.1999999999999984</v>
      </c>
      <c r="BH468" s="16">
        <f>VLOOKUP(BH$4,'Tüpoloogia tabel'!$C$1:$T$51,MATCH($A468,'Tüpoloogia tabel'!$C$1:$T$1,0),FALSE)</f>
        <v>1.4599999999999995</v>
      </c>
      <c r="BI468" s="16">
        <f>VLOOKUP(BI$4,'Tüpoloogia tabel'!$C$1:$T$51,MATCH($A468,'Tüpoloogia tabel'!$C$1:$T$1,0),FALSE)</f>
        <v>1.5793333333333335</v>
      </c>
      <c r="BJ468" s="16">
        <f>VLOOKUP(BJ$4,'Tüpoloogia tabel'!$C$1:$T$51,MATCH($A468,'Tüpoloogia tabel'!$C$1:$T$1,0),FALSE)</f>
        <v>0.8</v>
      </c>
      <c r="BK468" s="16">
        <f>VLOOKUP(BK$4,'Tüpoloogia tabel'!$C$1:$T$51,MATCH($A468,'Tüpoloogia tabel'!$C$1:$T$1,0),FALSE)</f>
        <v>2.0649999999999999</v>
      </c>
      <c r="BL468" s="216">
        <f t="shared" si="620"/>
        <v>4726.4376992034349</v>
      </c>
      <c r="BM468" s="1">
        <v>4</v>
      </c>
      <c r="BN468" s="1">
        <v>0</v>
      </c>
      <c r="BO468" s="1">
        <f t="shared" si="639"/>
        <v>10.559999999999999</v>
      </c>
      <c r="BP468" s="217">
        <f t="shared" si="640"/>
        <v>332.25</v>
      </c>
      <c r="BQ468" s="217">
        <f t="shared" ref="BQ468:BS468" si="650">BP468</f>
        <v>332.25</v>
      </c>
      <c r="BR468" s="217">
        <f t="shared" si="650"/>
        <v>332.25</v>
      </c>
      <c r="BS468" s="217">
        <f t="shared" si="650"/>
        <v>332.25</v>
      </c>
      <c r="BT468" s="217">
        <f t="shared" si="642"/>
        <v>0</v>
      </c>
      <c r="BU468" s="217">
        <f t="shared" si="643"/>
        <v>324</v>
      </c>
      <c r="BV468" s="217">
        <f t="shared" si="644"/>
        <v>231.65291381954691</v>
      </c>
      <c r="BW468" s="217">
        <f t="shared" si="622"/>
        <v>447.24107380420975</v>
      </c>
      <c r="BX468" s="216">
        <f t="shared" si="645"/>
        <v>0.16247845238095238</v>
      </c>
      <c r="BY468" s="216">
        <f t="shared" si="585"/>
        <v>195.94901357142857</v>
      </c>
      <c r="BZ468" s="216">
        <f t="shared" si="569"/>
        <v>5369.6277865790735</v>
      </c>
      <c r="CA468" s="216">
        <f t="shared" si="570"/>
        <v>4922.3867127748636</v>
      </c>
      <c r="CB468" s="218">
        <f t="shared" si="646"/>
        <v>3.4015819449583131</v>
      </c>
    </row>
    <row r="469" spans="1:80" x14ac:dyDescent="0.25">
      <c r="A469" s="248" t="s">
        <v>485</v>
      </c>
      <c r="B469" s="231" t="s">
        <v>997</v>
      </c>
      <c r="C469" s="231" t="s">
        <v>464</v>
      </c>
      <c r="D469" s="249">
        <v>9</v>
      </c>
      <c r="E469" s="249">
        <v>2</v>
      </c>
      <c r="F469" s="250"/>
      <c r="G469" s="15">
        <f>(VLOOKUP(G$4,'Tüpoloogia tabel'!$C$1:$T$51,MATCH($A469,'Tüpoloogia tabel'!$C$1:$T$1,0),FALSE))*D469</f>
        <v>1936.125</v>
      </c>
      <c r="H469" s="15">
        <f>(VLOOKUP(H$4,'Tüpoloogia tabel'!$C$1:$T$51,MATCH($A469,'Tüpoloogia tabel'!$C$1:$T$1,0),FALSE))*D469*E469</f>
        <v>63</v>
      </c>
      <c r="I469" s="15">
        <f>(VLOOKUP(I$4,'Tüpoloogia tabel'!$C$1:$T$51,MATCH($A469,'Tüpoloogia tabel'!$C$1:$T$1,0),FALSE))*D469*E469</f>
        <v>184.5</v>
      </c>
      <c r="J469" s="15">
        <f>(VLOOKUP(J$4,'Tüpoloogia tabel'!$C$1:$T$51,MATCH($A469,'Tüpoloogia tabel'!$C$1:$T$1,0),FALSE))*D469*E469</f>
        <v>3212.3249999999998</v>
      </c>
      <c r="K469" s="15">
        <f>(VLOOKUP(K$4,'Tüpoloogia tabel'!$C$1:$T$51,MATCH($A469,'Tüpoloogia tabel'!$C$1:$T$1,0),FALSE))*D469*E469</f>
        <v>2894.1750000000002</v>
      </c>
      <c r="L469" s="244">
        <f>VLOOKUP(L$4,'Tüpoloogia tabel'!$C$1:$T$51,MATCH($A469,'Tüpoloogia tabel'!$C$1:$T$1,0),FALSE)</f>
        <v>100</v>
      </c>
      <c r="M469" s="228">
        <f>VLOOKUP(M$4,'Tüpoloogia tabel'!$C$1:$T$51,MATCH($A469,'Tüpoloogia tabel'!$C$1:$T$1,0),FALSE)</f>
        <v>0</v>
      </c>
      <c r="N469" s="228">
        <f>VLOOKUP(N$4,'Tüpoloogia tabel'!$C$1:$T$51,MATCH($A469,'Tüpoloogia tabel'!$C$1:$T$1,0),FALSE)</f>
        <v>100</v>
      </c>
      <c r="O469" s="245">
        <f>VLOOKUP(O$4,'Tüpoloogia tabel'!$C$1:$T$51,MATCH($A469,'Tüpoloogia tabel'!$C$1:$T$1,0),FALSE)</f>
        <v>0.21164048646080963</v>
      </c>
      <c r="P469" s="228">
        <f>VLOOKUP(P$4,'Tüpoloogia tabel'!$C$1:$T$51,MATCH($A469,'Tüpoloogia tabel'!$C$1:$T$1,0),FALSE)</f>
        <v>100</v>
      </c>
      <c r="Q469" s="335">
        <f t="shared" si="633"/>
        <v>3264.5999999999995</v>
      </c>
      <c r="R469" s="336">
        <f t="shared" ref="R469:R532" si="651">Q469-U469-V469</f>
        <v>2538.0384679000408</v>
      </c>
      <c r="S469" s="14">
        <f t="shared" si="634"/>
        <v>1936.125</v>
      </c>
      <c r="T469" s="336">
        <f t="shared" si="635"/>
        <v>1936.125</v>
      </c>
      <c r="U469" s="4">
        <f t="shared" si="636"/>
        <v>35.639999999999986</v>
      </c>
      <c r="V469" s="337">
        <f t="shared" si="637"/>
        <v>690.92153209995899</v>
      </c>
      <c r="W469" s="338">
        <f t="shared" si="619"/>
        <v>3.3128220106875013</v>
      </c>
      <c r="X469" s="228">
        <f>VLOOKUP(X$4,'Tüpoloogia tabel'!$C$1:$T$51,MATCH($A469,'Tüpoloogia tabel'!$C$1:$T$1,0),FALSE)</f>
        <v>271.5</v>
      </c>
      <c r="Y469" s="228">
        <f>VLOOKUP(Y$4,'Tüpoloogia tabel'!$C$1:$T$51,MATCH($A469,'Tüpoloogia tabel'!$C$1:$T$1,0),FALSE)</f>
        <v>199.5</v>
      </c>
      <c r="Z469" s="229">
        <f>VLOOKUP(Z$4,'Tüpoloogia tabel'!$C$1:$T$51,MATCH($A469,'Tüpoloogia tabel'!$C$1:$T$1,0),FALSE)</f>
        <v>41</v>
      </c>
      <c r="AA469" s="235"/>
      <c r="AB469" s="235"/>
      <c r="AC469" s="15">
        <f>VLOOKUP(AC$4,'Tüpoloogia tabel'!$C$1:$T$51,MATCH($A469,'Tüpoloogia tabel'!$C$1:$T$1,0),FALSE)</f>
        <v>4.6500000000000004</v>
      </c>
      <c r="AD469" s="15">
        <f>VLOOKUP(AD$4,'Tüpoloogia tabel'!$C$1:$T$51,MATCH($A469,'Tüpoloogia tabel'!$C$1:$T$1,0),FALSE)</f>
        <v>3.2</v>
      </c>
      <c r="AE469" s="15">
        <f>VLOOKUP(AE$4,'Tüpoloogia tabel'!$C$1:$T$51,MATCH($A469,'Tüpoloogia tabel'!$C$1:$T$1,0),FALSE)</f>
        <v>2.2999999999999998</v>
      </c>
      <c r="AF469" s="15">
        <f>VLOOKUP(AF$4,'Tüpoloogia tabel'!$C$1:$T$51,MATCH($A469,'Tüpoloogia tabel'!$C$1:$T$1,0),FALSE)</f>
        <v>14.25</v>
      </c>
      <c r="AG469" s="15">
        <f>VLOOKUP(AG$4,'Tüpoloogia tabel'!$C$1:$T$51,MATCH($A469,'Tüpoloogia tabel'!$C$1:$T$1,0),FALSE)</f>
        <v>16.875</v>
      </c>
      <c r="AH469" s="15">
        <f>(VLOOKUP(AH$4,'Tüpoloogia tabel'!$C$1:$T$51,MATCH($A469,'Tüpoloogia tabel'!$C$1:$T$1,0),FALSE))*E469</f>
        <v>5.2799999999999994</v>
      </c>
      <c r="AI469" s="15">
        <f>(VLOOKUP(AI$4,'Tüpoloogia tabel'!$C$1:$T$51,MATCH($A469,'Tüpoloogia tabel'!$C$1:$T$1,0),FALSE))*D469*E469</f>
        <v>12012.265992168463</v>
      </c>
      <c r="AJ469" s="15">
        <f t="shared" si="638"/>
        <v>332.25</v>
      </c>
      <c r="AK469" s="15">
        <f>VLOOKUP(AK$4,'Tüpoloogia tabel'!$C$1:$T$51,MATCH($A469,'Tüpoloogia tabel'!$C$1:$T$1,0),FALSE)</f>
        <v>1.49</v>
      </c>
      <c r="AL469" s="15">
        <f>VLOOKUP(AL$4,'Tüpoloogia tabel'!$C$1:$T$51,MATCH($A469,'Tüpoloogia tabel'!$C$1:$T$1,0),FALSE)</f>
        <v>1.1000000000000001</v>
      </c>
      <c r="AM469" s="15">
        <f>VLOOKUP(AM$4,'Tüpoloogia tabel'!$C$1:$T$51,MATCH($A469,'Tüpoloogia tabel'!$C$1:$T$1,0),FALSE)</f>
        <v>0.7</v>
      </c>
      <c r="AN469" s="15">
        <f>VLOOKUP(AN$4,'Tüpoloogia tabel'!$C$1:$T$51,MATCH($A469,'Tüpoloogia tabel'!$C$1:$T$1,0),FALSE)</f>
        <v>0.7</v>
      </c>
      <c r="AO469" s="15">
        <f>VLOOKUP(AO$4,'Tüpoloogia tabel'!$C$1:$T$51,MATCH($A469,'Tüpoloogia tabel'!$C$1:$T$1,0),FALSE)</f>
        <v>2.06</v>
      </c>
      <c r="AP469" s="15">
        <f>VLOOKUP(AP$4,'Tüpoloogia tabel'!$C$1:$T$51,MATCH($A469,'Tüpoloogia tabel'!$C$1:$T$1,0),FALSE)</f>
        <v>2</v>
      </c>
      <c r="AQ469" s="15">
        <f>VLOOKUP(AQ$4,'Tüpoloogia tabel'!$C$1:$T$51,MATCH($A469,'Tüpoloogia tabel'!$C$1:$T$1,0),FALSE)</f>
        <v>2.9</v>
      </c>
      <c r="AR469" s="232">
        <f>VLOOKUP(AR$4,'Tüpoloogia tabel'!$C$1:$T$51,MATCH($A464,'Tüpoloogia tabel'!$C$1:$T$1,0),FALSE)</f>
        <v>0.26</v>
      </c>
      <c r="AS469" s="16">
        <f>VLOOKUP(AS$4,'Tüpoloogia tabel'!$C$1:$T$51,MATCH($A469,'Tüpoloogia tabel'!$C$1:$T$1,0),FALSE)</f>
        <v>0.49000000000000005</v>
      </c>
      <c r="AT469" s="16">
        <f>VLOOKUP(AT$4,'Tüpoloogia tabel'!$C$1:$T$51,MATCH($A469,'Tüpoloogia tabel'!$C$1:$T$1,0),FALSE)</f>
        <v>0.40500000000000008</v>
      </c>
      <c r="AU469" s="16">
        <f>VLOOKUP(AU$4,'Tüpoloogia tabel'!$C$1:$T$51,MATCH($A469,'Tüpoloogia tabel'!$C$1:$T$1,0),FALSE)</f>
        <v>0.15</v>
      </c>
      <c r="AV469" s="273">
        <f>VLOOKUP(AV$4,'Tüpoloogia tabel'!$C$1:$T$51,MATCH($A469,'Tüpoloogia tabel'!$C$1:$T$1,0),FALSE)</f>
        <v>0.02</v>
      </c>
      <c r="AW469" s="16">
        <f>VLOOKUP(AW$4,'Tüpoloogia tabel'!$C$1:$T$51,MATCH($A469,'Tüpoloogia tabel'!$C$1:$T$1,0),FALSE)</f>
        <v>0.01</v>
      </c>
      <c r="AX469" s="16">
        <f>VLOOKUP(AX$4,'Tüpoloogia tabel'!$C$1:$T$51,MATCH($A469,'Tüpoloogia tabel'!$C$1:$T$1,0),FALSE)</f>
        <v>0</v>
      </c>
      <c r="AY469" s="16">
        <f>VLOOKUP(AY$4,'Tüpoloogia tabel'!$C$1:$T$51,MATCH($A469,'Tüpoloogia tabel'!$C$1:$T$1,0),FALSE)</f>
        <v>0.42</v>
      </c>
      <c r="AZ469" s="16">
        <f>VLOOKUP(AZ$4,'Tüpoloogia tabel'!$C$1:$T$51,MATCH($A469,'Tüpoloogia tabel'!$C$1:$T$1,0),FALSE)</f>
        <v>3.7</v>
      </c>
      <c r="BA469" s="232">
        <f>VLOOKUP(BA$4,'Tüpoloogia tabel'!$C$1:$T$51,MATCH($A469,'Tüpoloogia tabel'!$C$1:$T$1,0),FALSE)</f>
        <v>0.51</v>
      </c>
      <c r="BB469" s="232">
        <f>VLOOKUP(BB$4,'Tüpoloogia tabel'!$C$1:$T$51,MATCH($A469,'Tüpoloogia tabel'!$C$1:$T$1,0),FALSE)</f>
        <v>0.2</v>
      </c>
      <c r="BC469" s="232">
        <f>VLOOKUP(BC$4,'Tüpoloogia tabel'!$C$1:$T$51,MATCH($A469,'Tüpoloogia tabel'!$C$1:$T$1,0),FALSE)</f>
        <v>0.35</v>
      </c>
      <c r="BD469" s="232">
        <f>VLOOKUP(BD$4,'Tüpoloogia tabel'!$C$1:$T$51,MATCH($A469,'Tüpoloogia tabel'!$C$1:$T$1,0),FALSE)</f>
        <v>0.7</v>
      </c>
      <c r="BE469" s="232">
        <f>VLOOKUP(BE$4,'Tüpoloogia tabel'!$C$1:$T$51,MATCH($A469,'Tüpoloogia tabel'!$C$1:$T$1,0),FALSE)</f>
        <v>0.2</v>
      </c>
      <c r="BF469" s="16">
        <f>VLOOKUP(BF$4,'Tüpoloogia tabel'!$C$1:$T$51,MATCH($A469,'Tüpoloogia tabel'!$C$1:$T$1,0),FALSE)</f>
        <v>1.8000000000000007</v>
      </c>
      <c r="BG469" s="16">
        <f>VLOOKUP(BG$4,'Tüpoloogia tabel'!$C$1:$T$51,MATCH($A469,'Tüpoloogia tabel'!$C$1:$T$1,0),FALSE)</f>
        <v>2.1999999999999984</v>
      </c>
      <c r="BH469" s="16">
        <f>VLOOKUP(BH$4,'Tüpoloogia tabel'!$C$1:$T$51,MATCH($A469,'Tüpoloogia tabel'!$C$1:$T$1,0),FALSE)</f>
        <v>1.4599999999999995</v>
      </c>
      <c r="BI469" s="16">
        <f>VLOOKUP(BI$4,'Tüpoloogia tabel'!$C$1:$T$51,MATCH($A469,'Tüpoloogia tabel'!$C$1:$T$1,0),FALSE)</f>
        <v>1.5793333333333335</v>
      </c>
      <c r="BJ469" s="16">
        <f>VLOOKUP(BJ$4,'Tüpoloogia tabel'!$C$1:$T$51,MATCH($A469,'Tüpoloogia tabel'!$C$1:$T$1,0),FALSE)</f>
        <v>0.8</v>
      </c>
      <c r="BK469" s="16">
        <f>VLOOKUP(BK$4,'Tüpoloogia tabel'!$C$1:$T$51,MATCH($A469,'Tüpoloogia tabel'!$C$1:$T$1,0),FALSE)</f>
        <v>2.0649999999999999</v>
      </c>
      <c r="BL469" s="216">
        <f t="shared" si="620"/>
        <v>8312.1816774320014</v>
      </c>
      <c r="BM469" s="1">
        <v>4</v>
      </c>
      <c r="BN469" s="1">
        <v>0</v>
      </c>
      <c r="BO469" s="1">
        <f t="shared" si="639"/>
        <v>21.119999999999997</v>
      </c>
      <c r="BP469" s="217">
        <f t="shared" si="640"/>
        <v>332.25</v>
      </c>
      <c r="BQ469" s="217">
        <f t="shared" ref="BQ469:BS469" si="652">BP469</f>
        <v>332.25</v>
      </c>
      <c r="BR469" s="217">
        <f t="shared" si="652"/>
        <v>332.25</v>
      </c>
      <c r="BS469" s="217">
        <f t="shared" si="652"/>
        <v>332.25</v>
      </c>
      <c r="BT469" s="217">
        <f t="shared" si="642"/>
        <v>332.25</v>
      </c>
      <c r="BU469" s="217">
        <f t="shared" si="643"/>
        <v>1238.4000000000001</v>
      </c>
      <c r="BV469" s="217">
        <f t="shared" si="644"/>
        <v>910.71062434404257</v>
      </c>
      <c r="BW469" s="217">
        <f t="shared" si="622"/>
        <v>738.51341222449787</v>
      </c>
      <c r="BX469" s="216">
        <f t="shared" si="645"/>
        <v>0.44543246527777774</v>
      </c>
      <c r="BY469" s="216">
        <f t="shared" si="585"/>
        <v>537.19155312499993</v>
      </c>
      <c r="BZ469" s="216">
        <f t="shared" ref="BZ469:BZ532" si="653">(BY469+BW469+BL469)</f>
        <v>9587.8866427814992</v>
      </c>
      <c r="CA469" s="216">
        <f t="shared" ref="CA469:CA532" si="654">(BY469+BL469)</f>
        <v>8849.3732305570011</v>
      </c>
      <c r="CB469" s="218">
        <f t="shared" si="646"/>
        <v>3.0576496689236139</v>
      </c>
    </row>
    <row r="470" spans="1:80" x14ac:dyDescent="0.25">
      <c r="A470" s="248" t="s">
        <v>485</v>
      </c>
      <c r="B470" s="231" t="s">
        <v>998</v>
      </c>
      <c r="C470" s="231" t="s">
        <v>464</v>
      </c>
      <c r="D470" s="249">
        <v>9</v>
      </c>
      <c r="E470" s="249">
        <v>3</v>
      </c>
      <c r="F470" s="250"/>
      <c r="G470" s="15">
        <f>(VLOOKUP(G$4,'Tüpoloogia tabel'!$C$1:$T$51,MATCH($A470,'Tüpoloogia tabel'!$C$1:$T$1,0),FALSE))*D470</f>
        <v>1936.125</v>
      </c>
      <c r="H470" s="15">
        <f>(VLOOKUP(H$4,'Tüpoloogia tabel'!$C$1:$T$51,MATCH($A470,'Tüpoloogia tabel'!$C$1:$T$1,0),FALSE))*D470*E470</f>
        <v>94.5</v>
      </c>
      <c r="I470" s="15">
        <f>(VLOOKUP(I$4,'Tüpoloogia tabel'!$C$1:$T$51,MATCH($A470,'Tüpoloogia tabel'!$C$1:$T$1,0),FALSE))*D470*E470</f>
        <v>276.75</v>
      </c>
      <c r="J470" s="15">
        <f>(VLOOKUP(J$4,'Tüpoloogia tabel'!$C$1:$T$51,MATCH($A470,'Tüpoloogia tabel'!$C$1:$T$1,0),FALSE))*D470*E470</f>
        <v>4818.4874999999993</v>
      </c>
      <c r="K470" s="15">
        <f>(VLOOKUP(K$4,'Tüpoloogia tabel'!$C$1:$T$51,MATCH($A470,'Tüpoloogia tabel'!$C$1:$T$1,0),FALSE))*D470*E470</f>
        <v>4341.2625000000007</v>
      </c>
      <c r="L470" s="244">
        <f>VLOOKUP(L$4,'Tüpoloogia tabel'!$C$1:$T$51,MATCH($A470,'Tüpoloogia tabel'!$C$1:$T$1,0),FALSE)</f>
        <v>100</v>
      </c>
      <c r="M470" s="228">
        <f>VLOOKUP(M$4,'Tüpoloogia tabel'!$C$1:$T$51,MATCH($A470,'Tüpoloogia tabel'!$C$1:$T$1,0),FALSE)</f>
        <v>0</v>
      </c>
      <c r="N470" s="228">
        <f>VLOOKUP(N$4,'Tüpoloogia tabel'!$C$1:$T$51,MATCH($A470,'Tüpoloogia tabel'!$C$1:$T$1,0),FALSE)</f>
        <v>100</v>
      </c>
      <c r="O470" s="245">
        <f>VLOOKUP(O$4,'Tüpoloogia tabel'!$C$1:$T$51,MATCH($A470,'Tüpoloogia tabel'!$C$1:$T$1,0),FALSE)</f>
        <v>0.21164048646080963</v>
      </c>
      <c r="P470" s="228">
        <f>VLOOKUP(P$4,'Tüpoloogia tabel'!$C$1:$T$51,MATCH($A470,'Tüpoloogia tabel'!$C$1:$T$1,0),FALSE)</f>
        <v>100</v>
      </c>
      <c r="Q470" s="335">
        <f t="shared" si="633"/>
        <v>7302.5999999999995</v>
      </c>
      <c r="R470" s="336">
        <f t="shared" si="651"/>
        <v>5721.4341835712912</v>
      </c>
      <c r="S470" s="14">
        <f t="shared" si="634"/>
        <v>1936.125</v>
      </c>
      <c r="T470" s="336">
        <f t="shared" si="635"/>
        <v>1936.125</v>
      </c>
      <c r="U470" s="4">
        <f t="shared" si="636"/>
        <v>35.639999999999986</v>
      </c>
      <c r="V470" s="337">
        <f t="shared" si="637"/>
        <v>1545.5258164287084</v>
      </c>
      <c r="W470" s="338">
        <f t="shared" si="619"/>
        <v>3.8291324387079944</v>
      </c>
      <c r="X470" s="228">
        <f>VLOOKUP(X$4,'Tüpoloogia tabel'!$C$1:$T$51,MATCH($A470,'Tüpoloogia tabel'!$C$1:$T$1,0),FALSE)</f>
        <v>271.5</v>
      </c>
      <c r="Y470" s="228">
        <f>VLOOKUP(Y$4,'Tüpoloogia tabel'!$C$1:$T$51,MATCH($A470,'Tüpoloogia tabel'!$C$1:$T$1,0),FALSE)</f>
        <v>199.5</v>
      </c>
      <c r="Z470" s="229">
        <f>VLOOKUP(Z$4,'Tüpoloogia tabel'!$C$1:$T$51,MATCH($A470,'Tüpoloogia tabel'!$C$1:$T$1,0),FALSE)</f>
        <v>41</v>
      </c>
      <c r="AA470" s="235"/>
      <c r="AB470" s="235"/>
      <c r="AC470" s="15">
        <f>VLOOKUP(AC$4,'Tüpoloogia tabel'!$C$1:$T$51,MATCH($A470,'Tüpoloogia tabel'!$C$1:$T$1,0),FALSE)</f>
        <v>4.6500000000000004</v>
      </c>
      <c r="AD470" s="15">
        <f>VLOOKUP(AD$4,'Tüpoloogia tabel'!$C$1:$T$51,MATCH($A470,'Tüpoloogia tabel'!$C$1:$T$1,0),FALSE)</f>
        <v>3.2</v>
      </c>
      <c r="AE470" s="15">
        <f>VLOOKUP(AE$4,'Tüpoloogia tabel'!$C$1:$T$51,MATCH($A470,'Tüpoloogia tabel'!$C$1:$T$1,0),FALSE)</f>
        <v>2.2999999999999998</v>
      </c>
      <c r="AF470" s="15">
        <f>VLOOKUP(AF$4,'Tüpoloogia tabel'!$C$1:$T$51,MATCH($A470,'Tüpoloogia tabel'!$C$1:$T$1,0),FALSE)</f>
        <v>14.25</v>
      </c>
      <c r="AG470" s="15">
        <f>VLOOKUP(AG$4,'Tüpoloogia tabel'!$C$1:$T$51,MATCH($A470,'Tüpoloogia tabel'!$C$1:$T$1,0),FALSE)</f>
        <v>16.875</v>
      </c>
      <c r="AH470" s="15">
        <f>(VLOOKUP(AH$4,'Tüpoloogia tabel'!$C$1:$T$51,MATCH($A470,'Tüpoloogia tabel'!$C$1:$T$1,0),FALSE))*E470</f>
        <v>7.919999999999999</v>
      </c>
      <c r="AI470" s="15">
        <f>(VLOOKUP(AI$4,'Tüpoloogia tabel'!$C$1:$T$51,MATCH($A470,'Tüpoloogia tabel'!$C$1:$T$1,0),FALSE))*D470*E470</f>
        <v>18018.398988252695</v>
      </c>
      <c r="AJ470" s="15">
        <f t="shared" si="638"/>
        <v>332.25</v>
      </c>
      <c r="AK470" s="15">
        <f>VLOOKUP(AK$4,'Tüpoloogia tabel'!$C$1:$T$51,MATCH($A470,'Tüpoloogia tabel'!$C$1:$T$1,0),FALSE)</f>
        <v>1.49</v>
      </c>
      <c r="AL470" s="15">
        <f>VLOOKUP(AL$4,'Tüpoloogia tabel'!$C$1:$T$51,MATCH($A470,'Tüpoloogia tabel'!$C$1:$T$1,0),FALSE)</f>
        <v>1.1000000000000001</v>
      </c>
      <c r="AM470" s="15">
        <f>VLOOKUP(AM$4,'Tüpoloogia tabel'!$C$1:$T$51,MATCH($A470,'Tüpoloogia tabel'!$C$1:$T$1,0),FALSE)</f>
        <v>0.7</v>
      </c>
      <c r="AN470" s="15">
        <f>VLOOKUP(AN$4,'Tüpoloogia tabel'!$C$1:$T$51,MATCH($A470,'Tüpoloogia tabel'!$C$1:$T$1,0),FALSE)</f>
        <v>0.7</v>
      </c>
      <c r="AO470" s="15">
        <f>VLOOKUP(AO$4,'Tüpoloogia tabel'!$C$1:$T$51,MATCH($A470,'Tüpoloogia tabel'!$C$1:$T$1,0),FALSE)</f>
        <v>2.06</v>
      </c>
      <c r="AP470" s="15">
        <f>VLOOKUP(AP$4,'Tüpoloogia tabel'!$C$1:$T$51,MATCH($A470,'Tüpoloogia tabel'!$C$1:$T$1,0),FALSE)</f>
        <v>2</v>
      </c>
      <c r="AQ470" s="15">
        <f>VLOOKUP(AQ$4,'Tüpoloogia tabel'!$C$1:$T$51,MATCH($A470,'Tüpoloogia tabel'!$C$1:$T$1,0),FALSE)</f>
        <v>2.9</v>
      </c>
      <c r="AR470" s="232">
        <f>VLOOKUP(AR$4,'Tüpoloogia tabel'!$C$1:$T$51,MATCH($A465,'Tüpoloogia tabel'!$C$1:$T$1,0),FALSE)</f>
        <v>0.26</v>
      </c>
      <c r="AS470" s="16">
        <f>VLOOKUP(AS$4,'Tüpoloogia tabel'!$C$1:$T$51,MATCH($A470,'Tüpoloogia tabel'!$C$1:$T$1,0),FALSE)</f>
        <v>0.49000000000000005</v>
      </c>
      <c r="AT470" s="16">
        <f>VLOOKUP(AT$4,'Tüpoloogia tabel'!$C$1:$T$51,MATCH($A470,'Tüpoloogia tabel'!$C$1:$T$1,0),FALSE)</f>
        <v>0.40500000000000008</v>
      </c>
      <c r="AU470" s="16">
        <f>VLOOKUP(AU$4,'Tüpoloogia tabel'!$C$1:$T$51,MATCH($A470,'Tüpoloogia tabel'!$C$1:$T$1,0),FALSE)</f>
        <v>0.15</v>
      </c>
      <c r="AV470" s="273">
        <f>VLOOKUP(AV$4,'Tüpoloogia tabel'!$C$1:$T$51,MATCH($A470,'Tüpoloogia tabel'!$C$1:$T$1,0),FALSE)</f>
        <v>0.02</v>
      </c>
      <c r="AW470" s="16">
        <f>VLOOKUP(AW$4,'Tüpoloogia tabel'!$C$1:$T$51,MATCH($A470,'Tüpoloogia tabel'!$C$1:$T$1,0),FALSE)</f>
        <v>0.01</v>
      </c>
      <c r="AX470" s="16">
        <f>VLOOKUP(AX$4,'Tüpoloogia tabel'!$C$1:$T$51,MATCH($A470,'Tüpoloogia tabel'!$C$1:$T$1,0),FALSE)</f>
        <v>0</v>
      </c>
      <c r="AY470" s="16">
        <f>VLOOKUP(AY$4,'Tüpoloogia tabel'!$C$1:$T$51,MATCH($A470,'Tüpoloogia tabel'!$C$1:$T$1,0),FALSE)</f>
        <v>0.42</v>
      </c>
      <c r="AZ470" s="16">
        <f>VLOOKUP(AZ$4,'Tüpoloogia tabel'!$C$1:$T$51,MATCH($A470,'Tüpoloogia tabel'!$C$1:$T$1,0),FALSE)</f>
        <v>3.7</v>
      </c>
      <c r="BA470" s="232">
        <f>VLOOKUP(BA$4,'Tüpoloogia tabel'!$C$1:$T$51,MATCH($A470,'Tüpoloogia tabel'!$C$1:$T$1,0),FALSE)</f>
        <v>0.51</v>
      </c>
      <c r="BB470" s="232">
        <f>VLOOKUP(BB$4,'Tüpoloogia tabel'!$C$1:$T$51,MATCH($A470,'Tüpoloogia tabel'!$C$1:$T$1,0),FALSE)</f>
        <v>0.2</v>
      </c>
      <c r="BC470" s="232">
        <f>VLOOKUP(BC$4,'Tüpoloogia tabel'!$C$1:$T$51,MATCH($A470,'Tüpoloogia tabel'!$C$1:$T$1,0),FALSE)</f>
        <v>0.35</v>
      </c>
      <c r="BD470" s="232">
        <f>VLOOKUP(BD$4,'Tüpoloogia tabel'!$C$1:$T$51,MATCH($A470,'Tüpoloogia tabel'!$C$1:$T$1,0),FALSE)</f>
        <v>0.7</v>
      </c>
      <c r="BE470" s="232">
        <f>VLOOKUP(BE$4,'Tüpoloogia tabel'!$C$1:$T$51,MATCH($A470,'Tüpoloogia tabel'!$C$1:$T$1,0),FALSE)</f>
        <v>0.2</v>
      </c>
      <c r="BF470" s="16">
        <f>VLOOKUP(BF$4,'Tüpoloogia tabel'!$C$1:$T$51,MATCH($A470,'Tüpoloogia tabel'!$C$1:$T$1,0),FALSE)</f>
        <v>1.8000000000000007</v>
      </c>
      <c r="BG470" s="16">
        <f>VLOOKUP(BG$4,'Tüpoloogia tabel'!$C$1:$T$51,MATCH($A470,'Tüpoloogia tabel'!$C$1:$T$1,0),FALSE)</f>
        <v>2.1999999999999984</v>
      </c>
      <c r="BH470" s="16">
        <f>VLOOKUP(BH$4,'Tüpoloogia tabel'!$C$1:$T$51,MATCH($A470,'Tüpoloogia tabel'!$C$1:$T$1,0),FALSE)</f>
        <v>1.4599999999999995</v>
      </c>
      <c r="BI470" s="16">
        <f>VLOOKUP(BI$4,'Tüpoloogia tabel'!$C$1:$T$51,MATCH($A470,'Tüpoloogia tabel'!$C$1:$T$1,0),FALSE)</f>
        <v>1.5793333333333335</v>
      </c>
      <c r="BJ470" s="16">
        <f>VLOOKUP(BJ$4,'Tüpoloogia tabel'!$C$1:$T$51,MATCH($A470,'Tüpoloogia tabel'!$C$1:$T$1,0),FALSE)</f>
        <v>0.8</v>
      </c>
      <c r="BK470" s="16">
        <f>VLOOKUP(BK$4,'Tüpoloogia tabel'!$C$1:$T$51,MATCH($A470,'Tüpoloogia tabel'!$C$1:$T$1,0),FALSE)</f>
        <v>2.0649999999999999</v>
      </c>
      <c r="BL470" s="216">
        <f t="shared" si="620"/>
        <v>14260.433334685702</v>
      </c>
      <c r="BM470" s="1">
        <v>4</v>
      </c>
      <c r="BN470" s="1">
        <v>0</v>
      </c>
      <c r="BO470" s="1">
        <f t="shared" si="639"/>
        <v>31.679999999999996</v>
      </c>
      <c r="BP470" s="217">
        <f t="shared" si="640"/>
        <v>332.25</v>
      </c>
      <c r="BQ470" s="217">
        <f t="shared" ref="BQ470:BS470" si="655">BP470</f>
        <v>332.25</v>
      </c>
      <c r="BR470" s="217">
        <f t="shared" si="655"/>
        <v>332.25</v>
      </c>
      <c r="BS470" s="217">
        <f t="shared" si="655"/>
        <v>332.25</v>
      </c>
      <c r="BT470" s="217">
        <f t="shared" si="642"/>
        <v>664.5</v>
      </c>
      <c r="BU470" s="217">
        <f t="shared" si="643"/>
        <v>2743.2000000000003</v>
      </c>
      <c r="BV470" s="217">
        <f t="shared" si="644"/>
        <v>2037.1731315734869</v>
      </c>
      <c r="BW470" s="217">
        <f t="shared" si="622"/>
        <v>1217.6957652608644</v>
      </c>
      <c r="BX470" s="216">
        <f t="shared" si="645"/>
        <v>0.94953562499999988</v>
      </c>
      <c r="BY470" s="216">
        <f t="shared" si="585"/>
        <v>1145.1399637499997</v>
      </c>
      <c r="BZ470" s="216">
        <f t="shared" si="653"/>
        <v>16623.269063696567</v>
      </c>
      <c r="CA470" s="216">
        <f t="shared" si="654"/>
        <v>15405.573298435702</v>
      </c>
      <c r="CB470" s="218">
        <f t="shared" si="646"/>
        <v>3.5486389727494476</v>
      </c>
    </row>
    <row r="471" spans="1:80" x14ac:dyDescent="0.25">
      <c r="A471" s="248" t="s">
        <v>485</v>
      </c>
      <c r="B471" s="231" t="s">
        <v>999</v>
      </c>
      <c r="C471" s="231" t="s">
        <v>464</v>
      </c>
      <c r="D471" s="249">
        <v>9</v>
      </c>
      <c r="E471" s="249">
        <v>4</v>
      </c>
      <c r="F471" s="250"/>
      <c r="G471" s="15">
        <f>(VLOOKUP(G$4,'Tüpoloogia tabel'!$C$1:$T$51,MATCH($A471,'Tüpoloogia tabel'!$C$1:$T$1,0),FALSE))*D471</f>
        <v>1936.125</v>
      </c>
      <c r="H471" s="15">
        <f>(VLOOKUP(H$4,'Tüpoloogia tabel'!$C$1:$T$51,MATCH($A471,'Tüpoloogia tabel'!$C$1:$T$1,0),FALSE))*D471*E471</f>
        <v>126</v>
      </c>
      <c r="I471" s="15">
        <f>(VLOOKUP(I$4,'Tüpoloogia tabel'!$C$1:$T$51,MATCH($A471,'Tüpoloogia tabel'!$C$1:$T$1,0),FALSE))*D471*E471</f>
        <v>369</v>
      </c>
      <c r="J471" s="15">
        <f>(VLOOKUP(J$4,'Tüpoloogia tabel'!$C$1:$T$51,MATCH($A471,'Tüpoloogia tabel'!$C$1:$T$1,0),FALSE))*D471*E471</f>
        <v>6424.65</v>
      </c>
      <c r="K471" s="15">
        <f>(VLOOKUP(K$4,'Tüpoloogia tabel'!$C$1:$T$51,MATCH($A471,'Tüpoloogia tabel'!$C$1:$T$1,0),FALSE))*D471*E471</f>
        <v>5788.35</v>
      </c>
      <c r="L471" s="244">
        <f>VLOOKUP(L$4,'Tüpoloogia tabel'!$C$1:$T$51,MATCH($A471,'Tüpoloogia tabel'!$C$1:$T$1,0),FALSE)</f>
        <v>100</v>
      </c>
      <c r="M471" s="228">
        <f>VLOOKUP(M$4,'Tüpoloogia tabel'!$C$1:$T$51,MATCH($A471,'Tüpoloogia tabel'!$C$1:$T$1,0),FALSE)</f>
        <v>0</v>
      </c>
      <c r="N471" s="228">
        <f>VLOOKUP(N$4,'Tüpoloogia tabel'!$C$1:$T$51,MATCH($A471,'Tüpoloogia tabel'!$C$1:$T$1,0),FALSE)</f>
        <v>100</v>
      </c>
      <c r="O471" s="245">
        <f>VLOOKUP(O$4,'Tüpoloogia tabel'!$C$1:$T$51,MATCH($A471,'Tüpoloogia tabel'!$C$1:$T$1,0),FALSE)</f>
        <v>0.21164048646080963</v>
      </c>
      <c r="P471" s="228">
        <f>VLOOKUP(P$4,'Tüpoloogia tabel'!$C$1:$T$51,MATCH($A471,'Tüpoloogia tabel'!$C$1:$T$1,0),FALSE)</f>
        <v>100</v>
      </c>
      <c r="Q471" s="335">
        <f t="shared" si="633"/>
        <v>12944.399999999998</v>
      </c>
      <c r="R471" s="336">
        <f t="shared" si="651"/>
        <v>10169.200887056695</v>
      </c>
      <c r="S471" s="14">
        <f t="shared" si="634"/>
        <v>1936.125</v>
      </c>
      <c r="T471" s="336">
        <f t="shared" si="635"/>
        <v>1936.125</v>
      </c>
      <c r="U471" s="4">
        <f t="shared" si="636"/>
        <v>35.639999999999986</v>
      </c>
      <c r="V471" s="337">
        <f t="shared" si="637"/>
        <v>2739.5591129433037</v>
      </c>
      <c r="W471" s="338">
        <f t="shared" si="619"/>
        <v>4.5436820298751526</v>
      </c>
      <c r="X471" s="228">
        <f>VLOOKUP(X$4,'Tüpoloogia tabel'!$C$1:$T$51,MATCH($A471,'Tüpoloogia tabel'!$C$1:$T$1,0),FALSE)</f>
        <v>271.5</v>
      </c>
      <c r="Y471" s="228">
        <f>VLOOKUP(Y$4,'Tüpoloogia tabel'!$C$1:$T$51,MATCH($A471,'Tüpoloogia tabel'!$C$1:$T$1,0),FALSE)</f>
        <v>199.5</v>
      </c>
      <c r="Z471" s="229">
        <f>VLOOKUP(Z$4,'Tüpoloogia tabel'!$C$1:$T$51,MATCH($A471,'Tüpoloogia tabel'!$C$1:$T$1,0),FALSE)</f>
        <v>41</v>
      </c>
      <c r="AA471" s="235"/>
      <c r="AB471" s="235"/>
      <c r="AC471" s="15">
        <f>VLOOKUP(AC$4,'Tüpoloogia tabel'!$C$1:$T$51,MATCH($A471,'Tüpoloogia tabel'!$C$1:$T$1,0),FALSE)</f>
        <v>4.6500000000000004</v>
      </c>
      <c r="AD471" s="15">
        <f>VLOOKUP(AD$4,'Tüpoloogia tabel'!$C$1:$T$51,MATCH($A471,'Tüpoloogia tabel'!$C$1:$T$1,0),FALSE)</f>
        <v>3.2</v>
      </c>
      <c r="AE471" s="15">
        <f>VLOOKUP(AE$4,'Tüpoloogia tabel'!$C$1:$T$51,MATCH($A471,'Tüpoloogia tabel'!$C$1:$T$1,0),FALSE)</f>
        <v>2.2999999999999998</v>
      </c>
      <c r="AF471" s="15">
        <f>VLOOKUP(AF$4,'Tüpoloogia tabel'!$C$1:$T$51,MATCH($A471,'Tüpoloogia tabel'!$C$1:$T$1,0),FALSE)</f>
        <v>14.25</v>
      </c>
      <c r="AG471" s="15">
        <f>VLOOKUP(AG$4,'Tüpoloogia tabel'!$C$1:$T$51,MATCH($A471,'Tüpoloogia tabel'!$C$1:$T$1,0),FALSE)</f>
        <v>16.875</v>
      </c>
      <c r="AH471" s="15">
        <f>(VLOOKUP(AH$4,'Tüpoloogia tabel'!$C$1:$T$51,MATCH($A471,'Tüpoloogia tabel'!$C$1:$T$1,0),FALSE))*E471</f>
        <v>10.559999999999999</v>
      </c>
      <c r="AI471" s="15">
        <f>(VLOOKUP(AI$4,'Tüpoloogia tabel'!$C$1:$T$51,MATCH($A471,'Tüpoloogia tabel'!$C$1:$T$1,0),FALSE))*D471*E471</f>
        <v>24024.531984336925</v>
      </c>
      <c r="AJ471" s="15">
        <f t="shared" si="638"/>
        <v>332.25</v>
      </c>
      <c r="AK471" s="15">
        <f>VLOOKUP(AK$4,'Tüpoloogia tabel'!$C$1:$T$51,MATCH($A471,'Tüpoloogia tabel'!$C$1:$T$1,0),FALSE)</f>
        <v>1.49</v>
      </c>
      <c r="AL471" s="15">
        <f>VLOOKUP(AL$4,'Tüpoloogia tabel'!$C$1:$T$51,MATCH($A471,'Tüpoloogia tabel'!$C$1:$T$1,0),FALSE)</f>
        <v>1.1000000000000001</v>
      </c>
      <c r="AM471" s="15">
        <f>VLOOKUP(AM$4,'Tüpoloogia tabel'!$C$1:$T$51,MATCH($A471,'Tüpoloogia tabel'!$C$1:$T$1,0),FALSE)</f>
        <v>0.7</v>
      </c>
      <c r="AN471" s="15">
        <f>VLOOKUP(AN$4,'Tüpoloogia tabel'!$C$1:$T$51,MATCH($A471,'Tüpoloogia tabel'!$C$1:$T$1,0),FALSE)</f>
        <v>0.7</v>
      </c>
      <c r="AO471" s="15">
        <f>VLOOKUP(AO$4,'Tüpoloogia tabel'!$C$1:$T$51,MATCH($A471,'Tüpoloogia tabel'!$C$1:$T$1,0),FALSE)</f>
        <v>2.06</v>
      </c>
      <c r="AP471" s="15">
        <f>VLOOKUP(AP$4,'Tüpoloogia tabel'!$C$1:$T$51,MATCH($A471,'Tüpoloogia tabel'!$C$1:$T$1,0),FALSE)</f>
        <v>2</v>
      </c>
      <c r="AQ471" s="15">
        <f>VLOOKUP(AQ$4,'Tüpoloogia tabel'!$C$1:$T$51,MATCH($A471,'Tüpoloogia tabel'!$C$1:$T$1,0),FALSE)</f>
        <v>2.9</v>
      </c>
      <c r="AR471" s="232">
        <f>VLOOKUP(AR$4,'Tüpoloogia tabel'!$C$1:$T$51,MATCH($A466,'Tüpoloogia tabel'!$C$1:$T$1,0),FALSE)</f>
        <v>0.26</v>
      </c>
      <c r="AS471" s="16">
        <f>VLOOKUP(AS$4,'Tüpoloogia tabel'!$C$1:$T$51,MATCH($A471,'Tüpoloogia tabel'!$C$1:$T$1,0),FALSE)</f>
        <v>0.49000000000000005</v>
      </c>
      <c r="AT471" s="16">
        <f>VLOOKUP(AT$4,'Tüpoloogia tabel'!$C$1:$T$51,MATCH($A471,'Tüpoloogia tabel'!$C$1:$T$1,0),FALSE)</f>
        <v>0.40500000000000008</v>
      </c>
      <c r="AU471" s="16">
        <f>VLOOKUP(AU$4,'Tüpoloogia tabel'!$C$1:$T$51,MATCH($A471,'Tüpoloogia tabel'!$C$1:$T$1,0),FALSE)</f>
        <v>0.15</v>
      </c>
      <c r="AV471" s="273">
        <f>VLOOKUP(AV$4,'Tüpoloogia tabel'!$C$1:$T$51,MATCH($A471,'Tüpoloogia tabel'!$C$1:$T$1,0),FALSE)</f>
        <v>0.02</v>
      </c>
      <c r="AW471" s="16">
        <f>VLOOKUP(AW$4,'Tüpoloogia tabel'!$C$1:$T$51,MATCH($A471,'Tüpoloogia tabel'!$C$1:$T$1,0),FALSE)</f>
        <v>0.01</v>
      </c>
      <c r="AX471" s="16">
        <f>VLOOKUP(AX$4,'Tüpoloogia tabel'!$C$1:$T$51,MATCH($A471,'Tüpoloogia tabel'!$C$1:$T$1,0),FALSE)</f>
        <v>0</v>
      </c>
      <c r="AY471" s="16">
        <f>VLOOKUP(AY$4,'Tüpoloogia tabel'!$C$1:$T$51,MATCH($A471,'Tüpoloogia tabel'!$C$1:$T$1,0),FALSE)</f>
        <v>0.42</v>
      </c>
      <c r="AZ471" s="16">
        <f>VLOOKUP(AZ$4,'Tüpoloogia tabel'!$C$1:$T$51,MATCH($A471,'Tüpoloogia tabel'!$C$1:$T$1,0),FALSE)</f>
        <v>3.7</v>
      </c>
      <c r="BA471" s="232">
        <f>VLOOKUP(BA$4,'Tüpoloogia tabel'!$C$1:$T$51,MATCH($A471,'Tüpoloogia tabel'!$C$1:$T$1,0),FALSE)</f>
        <v>0.51</v>
      </c>
      <c r="BB471" s="232">
        <f>VLOOKUP(BB$4,'Tüpoloogia tabel'!$C$1:$T$51,MATCH($A471,'Tüpoloogia tabel'!$C$1:$T$1,0),FALSE)</f>
        <v>0.2</v>
      </c>
      <c r="BC471" s="232">
        <f>VLOOKUP(BC$4,'Tüpoloogia tabel'!$C$1:$T$51,MATCH($A471,'Tüpoloogia tabel'!$C$1:$T$1,0),FALSE)</f>
        <v>0.35</v>
      </c>
      <c r="BD471" s="232">
        <f>VLOOKUP(BD$4,'Tüpoloogia tabel'!$C$1:$T$51,MATCH($A471,'Tüpoloogia tabel'!$C$1:$T$1,0),FALSE)</f>
        <v>0.7</v>
      </c>
      <c r="BE471" s="232">
        <f>VLOOKUP(BE$4,'Tüpoloogia tabel'!$C$1:$T$51,MATCH($A471,'Tüpoloogia tabel'!$C$1:$T$1,0),FALSE)</f>
        <v>0.2</v>
      </c>
      <c r="BF471" s="16">
        <f>VLOOKUP(BF$4,'Tüpoloogia tabel'!$C$1:$T$51,MATCH($A471,'Tüpoloogia tabel'!$C$1:$T$1,0),FALSE)</f>
        <v>1.8000000000000007</v>
      </c>
      <c r="BG471" s="16">
        <f>VLOOKUP(BG$4,'Tüpoloogia tabel'!$C$1:$T$51,MATCH($A471,'Tüpoloogia tabel'!$C$1:$T$1,0),FALSE)</f>
        <v>2.1999999999999984</v>
      </c>
      <c r="BH471" s="16">
        <f>VLOOKUP(BH$4,'Tüpoloogia tabel'!$C$1:$T$51,MATCH($A471,'Tüpoloogia tabel'!$C$1:$T$1,0),FALSE)</f>
        <v>1.4599999999999995</v>
      </c>
      <c r="BI471" s="16">
        <f>VLOOKUP(BI$4,'Tüpoloogia tabel'!$C$1:$T$51,MATCH($A471,'Tüpoloogia tabel'!$C$1:$T$1,0),FALSE)</f>
        <v>1.5793333333333335</v>
      </c>
      <c r="BJ471" s="16">
        <f>VLOOKUP(BJ$4,'Tüpoloogia tabel'!$C$1:$T$51,MATCH($A471,'Tüpoloogia tabel'!$C$1:$T$1,0),FALSE)</f>
        <v>0.8</v>
      </c>
      <c r="BK471" s="16">
        <f>VLOOKUP(BK$4,'Tüpoloogia tabel'!$C$1:$T$51,MATCH($A471,'Tüpoloogia tabel'!$C$1:$T$1,0),FALSE)</f>
        <v>2.0649999999999999</v>
      </c>
      <c r="BL471" s="216">
        <f t="shared" si="620"/>
        <v>22571.192670964534</v>
      </c>
      <c r="BM471" s="1">
        <v>4</v>
      </c>
      <c r="BN471" s="1">
        <v>0</v>
      </c>
      <c r="BO471" s="1">
        <f t="shared" si="639"/>
        <v>42.239999999999995</v>
      </c>
      <c r="BP471" s="217">
        <f t="shared" si="640"/>
        <v>332.25</v>
      </c>
      <c r="BQ471" s="217">
        <f t="shared" ref="BQ471:BS471" si="656">BP471</f>
        <v>332.25</v>
      </c>
      <c r="BR471" s="217">
        <f t="shared" si="656"/>
        <v>332.25</v>
      </c>
      <c r="BS471" s="217">
        <f t="shared" si="656"/>
        <v>332.25</v>
      </c>
      <c r="BT471" s="217">
        <f t="shared" si="642"/>
        <v>996.75</v>
      </c>
      <c r="BU471" s="217">
        <f t="shared" si="643"/>
        <v>4838.4000000000005</v>
      </c>
      <c r="BV471" s="217">
        <f t="shared" si="644"/>
        <v>3611.0404355078799</v>
      </c>
      <c r="BW471" s="217">
        <f t="shared" si="622"/>
        <v>1884.7881329133095</v>
      </c>
      <c r="BX471" s="216">
        <f t="shared" si="645"/>
        <v>1.5293872916666669</v>
      </c>
      <c r="BY471" s="216">
        <f t="shared" si="585"/>
        <v>1844.4410737500002</v>
      </c>
      <c r="BZ471" s="216">
        <f t="shared" si="653"/>
        <v>26300.421877627843</v>
      </c>
      <c r="CA471" s="216">
        <f t="shared" si="654"/>
        <v>24415.633744714534</v>
      </c>
      <c r="CB471" s="218">
        <f t="shared" si="646"/>
        <v>4.2180645166091431</v>
      </c>
    </row>
    <row r="472" spans="1:80" x14ac:dyDescent="0.25">
      <c r="A472" s="248" t="s">
        <v>485</v>
      </c>
      <c r="B472" s="231" t="s">
        <v>1000</v>
      </c>
      <c r="C472" s="231" t="s">
        <v>464</v>
      </c>
      <c r="D472" s="249">
        <v>9</v>
      </c>
      <c r="E472" s="249">
        <v>5</v>
      </c>
      <c r="F472" s="250"/>
      <c r="G472" s="15">
        <f>(VLOOKUP(G$4,'Tüpoloogia tabel'!$C$1:$T$51,MATCH($A472,'Tüpoloogia tabel'!$C$1:$T$1,0),FALSE))*D472</f>
        <v>1936.125</v>
      </c>
      <c r="H472" s="15">
        <f>(VLOOKUP(H$4,'Tüpoloogia tabel'!$C$1:$T$51,MATCH($A472,'Tüpoloogia tabel'!$C$1:$T$1,0),FALSE))*D472*E472</f>
        <v>157.5</v>
      </c>
      <c r="I472" s="15">
        <f>(VLOOKUP(I$4,'Tüpoloogia tabel'!$C$1:$T$51,MATCH($A472,'Tüpoloogia tabel'!$C$1:$T$1,0),FALSE))*D472*E472</f>
        <v>461.25</v>
      </c>
      <c r="J472" s="15">
        <f>(VLOOKUP(J$4,'Tüpoloogia tabel'!$C$1:$T$51,MATCH($A472,'Tüpoloogia tabel'!$C$1:$T$1,0),FALSE))*D472*E472</f>
        <v>8030.8125</v>
      </c>
      <c r="K472" s="15">
        <f>(VLOOKUP(K$4,'Tüpoloogia tabel'!$C$1:$T$51,MATCH($A472,'Tüpoloogia tabel'!$C$1:$T$1,0),FALSE))*D472*E472</f>
        <v>7235.4375</v>
      </c>
      <c r="L472" s="244">
        <f>VLOOKUP(L$4,'Tüpoloogia tabel'!$C$1:$T$51,MATCH($A472,'Tüpoloogia tabel'!$C$1:$T$1,0),FALSE)</f>
        <v>100</v>
      </c>
      <c r="M472" s="228">
        <f>VLOOKUP(M$4,'Tüpoloogia tabel'!$C$1:$T$51,MATCH($A472,'Tüpoloogia tabel'!$C$1:$T$1,0),FALSE)</f>
        <v>0</v>
      </c>
      <c r="N472" s="228">
        <f>VLOOKUP(N$4,'Tüpoloogia tabel'!$C$1:$T$51,MATCH($A472,'Tüpoloogia tabel'!$C$1:$T$1,0),FALSE)</f>
        <v>100</v>
      </c>
      <c r="O472" s="245">
        <f>VLOOKUP(O$4,'Tüpoloogia tabel'!$C$1:$T$51,MATCH($A472,'Tüpoloogia tabel'!$C$1:$T$1,0),FALSE)</f>
        <v>0.21164048646080963</v>
      </c>
      <c r="P472" s="228">
        <f>VLOOKUP(P$4,'Tüpoloogia tabel'!$C$1:$T$51,MATCH($A472,'Tüpoloogia tabel'!$C$1:$T$1,0),FALSE)</f>
        <v>100</v>
      </c>
      <c r="Q472" s="335">
        <f t="shared" si="633"/>
        <v>20190</v>
      </c>
      <c r="R472" s="336">
        <f t="shared" si="651"/>
        <v>15881.338578356255</v>
      </c>
      <c r="S472" s="14">
        <f t="shared" si="634"/>
        <v>1936.125</v>
      </c>
      <c r="T472" s="336">
        <f t="shared" si="635"/>
        <v>1936.125</v>
      </c>
      <c r="U472" s="4">
        <f t="shared" si="636"/>
        <v>35.639999999999986</v>
      </c>
      <c r="V472" s="337">
        <f t="shared" si="637"/>
        <v>4273.0214216437462</v>
      </c>
      <c r="W472" s="338">
        <f t="shared" si="619"/>
        <v>5.3523761894426336</v>
      </c>
      <c r="X472" s="228">
        <f>VLOOKUP(X$4,'Tüpoloogia tabel'!$C$1:$T$51,MATCH($A472,'Tüpoloogia tabel'!$C$1:$T$1,0),FALSE)</f>
        <v>271.5</v>
      </c>
      <c r="Y472" s="228">
        <f>VLOOKUP(Y$4,'Tüpoloogia tabel'!$C$1:$T$51,MATCH($A472,'Tüpoloogia tabel'!$C$1:$T$1,0),FALSE)</f>
        <v>199.5</v>
      </c>
      <c r="Z472" s="229">
        <f>VLOOKUP(Z$4,'Tüpoloogia tabel'!$C$1:$T$51,MATCH($A472,'Tüpoloogia tabel'!$C$1:$T$1,0),FALSE)</f>
        <v>41</v>
      </c>
      <c r="AA472" s="235"/>
      <c r="AB472" s="235"/>
      <c r="AC472" s="15">
        <f>VLOOKUP(AC$4,'Tüpoloogia tabel'!$C$1:$T$51,MATCH($A472,'Tüpoloogia tabel'!$C$1:$T$1,0),FALSE)</f>
        <v>4.6500000000000004</v>
      </c>
      <c r="AD472" s="15">
        <f>VLOOKUP(AD$4,'Tüpoloogia tabel'!$C$1:$T$51,MATCH($A472,'Tüpoloogia tabel'!$C$1:$T$1,0),FALSE)</f>
        <v>3.2</v>
      </c>
      <c r="AE472" s="15">
        <f>VLOOKUP(AE$4,'Tüpoloogia tabel'!$C$1:$T$51,MATCH($A472,'Tüpoloogia tabel'!$C$1:$T$1,0),FALSE)</f>
        <v>2.2999999999999998</v>
      </c>
      <c r="AF472" s="15">
        <f>VLOOKUP(AF$4,'Tüpoloogia tabel'!$C$1:$T$51,MATCH($A472,'Tüpoloogia tabel'!$C$1:$T$1,0),FALSE)</f>
        <v>14.25</v>
      </c>
      <c r="AG472" s="15">
        <f>VLOOKUP(AG$4,'Tüpoloogia tabel'!$C$1:$T$51,MATCH($A472,'Tüpoloogia tabel'!$C$1:$T$1,0),FALSE)</f>
        <v>16.875</v>
      </c>
      <c r="AH472" s="15">
        <f>(VLOOKUP(AH$4,'Tüpoloogia tabel'!$C$1:$T$51,MATCH($A472,'Tüpoloogia tabel'!$C$1:$T$1,0),FALSE))*E472</f>
        <v>13.2</v>
      </c>
      <c r="AI472" s="15">
        <f>(VLOOKUP(AI$4,'Tüpoloogia tabel'!$C$1:$T$51,MATCH($A472,'Tüpoloogia tabel'!$C$1:$T$1,0),FALSE))*D472*E472</f>
        <v>30030.664980421156</v>
      </c>
      <c r="AJ472" s="15">
        <f t="shared" si="638"/>
        <v>332.25</v>
      </c>
      <c r="AK472" s="15">
        <f>VLOOKUP(AK$4,'Tüpoloogia tabel'!$C$1:$T$51,MATCH($A472,'Tüpoloogia tabel'!$C$1:$T$1,0),FALSE)</f>
        <v>1.49</v>
      </c>
      <c r="AL472" s="15">
        <f>VLOOKUP(AL$4,'Tüpoloogia tabel'!$C$1:$T$51,MATCH($A472,'Tüpoloogia tabel'!$C$1:$T$1,0),FALSE)</f>
        <v>1.1000000000000001</v>
      </c>
      <c r="AM472" s="15">
        <f>VLOOKUP(AM$4,'Tüpoloogia tabel'!$C$1:$T$51,MATCH($A472,'Tüpoloogia tabel'!$C$1:$T$1,0),FALSE)</f>
        <v>0.7</v>
      </c>
      <c r="AN472" s="15">
        <f>VLOOKUP(AN$4,'Tüpoloogia tabel'!$C$1:$T$51,MATCH($A472,'Tüpoloogia tabel'!$C$1:$T$1,0),FALSE)</f>
        <v>0.7</v>
      </c>
      <c r="AO472" s="15">
        <f>VLOOKUP(AO$4,'Tüpoloogia tabel'!$C$1:$T$51,MATCH($A472,'Tüpoloogia tabel'!$C$1:$T$1,0),FALSE)</f>
        <v>2.06</v>
      </c>
      <c r="AP472" s="15">
        <f>VLOOKUP(AP$4,'Tüpoloogia tabel'!$C$1:$T$51,MATCH($A472,'Tüpoloogia tabel'!$C$1:$T$1,0),FALSE)</f>
        <v>2</v>
      </c>
      <c r="AQ472" s="15">
        <f>VLOOKUP(AQ$4,'Tüpoloogia tabel'!$C$1:$T$51,MATCH($A472,'Tüpoloogia tabel'!$C$1:$T$1,0),FALSE)</f>
        <v>2.9</v>
      </c>
      <c r="AR472" s="232">
        <f>VLOOKUP(AR$4,'Tüpoloogia tabel'!$C$1:$T$51,MATCH($A467,'Tüpoloogia tabel'!$C$1:$T$1,0),FALSE)</f>
        <v>0.26</v>
      </c>
      <c r="AS472" s="16">
        <f>VLOOKUP(AS$4,'Tüpoloogia tabel'!$C$1:$T$51,MATCH($A472,'Tüpoloogia tabel'!$C$1:$T$1,0),FALSE)</f>
        <v>0.49000000000000005</v>
      </c>
      <c r="AT472" s="16">
        <f>VLOOKUP(AT$4,'Tüpoloogia tabel'!$C$1:$T$51,MATCH($A472,'Tüpoloogia tabel'!$C$1:$T$1,0),FALSE)</f>
        <v>0.40500000000000008</v>
      </c>
      <c r="AU472" s="16">
        <f>VLOOKUP(AU$4,'Tüpoloogia tabel'!$C$1:$T$51,MATCH($A472,'Tüpoloogia tabel'!$C$1:$T$1,0),FALSE)</f>
        <v>0.15</v>
      </c>
      <c r="AV472" s="273">
        <f>VLOOKUP(AV$4,'Tüpoloogia tabel'!$C$1:$T$51,MATCH($A472,'Tüpoloogia tabel'!$C$1:$T$1,0),FALSE)</f>
        <v>0.02</v>
      </c>
      <c r="AW472" s="16">
        <f>VLOOKUP(AW$4,'Tüpoloogia tabel'!$C$1:$T$51,MATCH($A472,'Tüpoloogia tabel'!$C$1:$T$1,0),FALSE)</f>
        <v>0.01</v>
      </c>
      <c r="AX472" s="16">
        <f>VLOOKUP(AX$4,'Tüpoloogia tabel'!$C$1:$T$51,MATCH($A472,'Tüpoloogia tabel'!$C$1:$T$1,0),FALSE)</f>
        <v>0</v>
      </c>
      <c r="AY472" s="16">
        <f>VLOOKUP(AY$4,'Tüpoloogia tabel'!$C$1:$T$51,MATCH($A472,'Tüpoloogia tabel'!$C$1:$T$1,0),FALSE)</f>
        <v>0.42</v>
      </c>
      <c r="AZ472" s="16">
        <f>VLOOKUP(AZ$4,'Tüpoloogia tabel'!$C$1:$T$51,MATCH($A472,'Tüpoloogia tabel'!$C$1:$T$1,0),FALSE)</f>
        <v>3.7</v>
      </c>
      <c r="BA472" s="232">
        <f>VLOOKUP(BA$4,'Tüpoloogia tabel'!$C$1:$T$51,MATCH($A472,'Tüpoloogia tabel'!$C$1:$T$1,0),FALSE)</f>
        <v>0.51</v>
      </c>
      <c r="BB472" s="232">
        <f>VLOOKUP(BB$4,'Tüpoloogia tabel'!$C$1:$T$51,MATCH($A472,'Tüpoloogia tabel'!$C$1:$T$1,0),FALSE)</f>
        <v>0.2</v>
      </c>
      <c r="BC472" s="232">
        <f>VLOOKUP(BC$4,'Tüpoloogia tabel'!$C$1:$T$51,MATCH($A472,'Tüpoloogia tabel'!$C$1:$T$1,0),FALSE)</f>
        <v>0.35</v>
      </c>
      <c r="BD472" s="232">
        <f>VLOOKUP(BD$4,'Tüpoloogia tabel'!$C$1:$T$51,MATCH($A472,'Tüpoloogia tabel'!$C$1:$T$1,0),FALSE)</f>
        <v>0.7</v>
      </c>
      <c r="BE472" s="232">
        <f>VLOOKUP(BE$4,'Tüpoloogia tabel'!$C$1:$T$51,MATCH($A472,'Tüpoloogia tabel'!$C$1:$T$1,0),FALSE)</f>
        <v>0.2</v>
      </c>
      <c r="BF472" s="16">
        <f>VLOOKUP(BF$4,'Tüpoloogia tabel'!$C$1:$T$51,MATCH($A472,'Tüpoloogia tabel'!$C$1:$T$1,0),FALSE)</f>
        <v>1.8000000000000007</v>
      </c>
      <c r="BG472" s="16">
        <f>VLOOKUP(BG$4,'Tüpoloogia tabel'!$C$1:$T$51,MATCH($A472,'Tüpoloogia tabel'!$C$1:$T$1,0),FALSE)</f>
        <v>2.1999999999999984</v>
      </c>
      <c r="BH472" s="16">
        <f>VLOOKUP(BH$4,'Tüpoloogia tabel'!$C$1:$T$51,MATCH($A472,'Tüpoloogia tabel'!$C$1:$T$1,0),FALSE)</f>
        <v>1.4599999999999995</v>
      </c>
      <c r="BI472" s="16">
        <f>VLOOKUP(BI$4,'Tüpoloogia tabel'!$C$1:$T$51,MATCH($A472,'Tüpoloogia tabel'!$C$1:$T$1,0),FALSE)</f>
        <v>1.5793333333333335</v>
      </c>
      <c r="BJ472" s="16">
        <f>VLOOKUP(BJ$4,'Tüpoloogia tabel'!$C$1:$T$51,MATCH($A472,'Tüpoloogia tabel'!$C$1:$T$1,0),FALSE)</f>
        <v>0.8</v>
      </c>
      <c r="BK472" s="16">
        <f>VLOOKUP(BK$4,'Tüpoloogia tabel'!$C$1:$T$51,MATCH($A472,'Tüpoloogia tabel'!$C$1:$T$1,0),FALSE)</f>
        <v>2.0649999999999999</v>
      </c>
      <c r="BL472" s="216">
        <f t="shared" si="620"/>
        <v>33244.459686268499</v>
      </c>
      <c r="BM472" s="1">
        <v>4</v>
      </c>
      <c r="BN472" s="1">
        <v>0</v>
      </c>
      <c r="BO472" s="1">
        <f t="shared" si="639"/>
        <v>52.8</v>
      </c>
      <c r="BP472" s="217">
        <f t="shared" si="640"/>
        <v>332.25</v>
      </c>
      <c r="BQ472" s="217">
        <f t="shared" ref="BQ472:BS472" si="657">BP472</f>
        <v>332.25</v>
      </c>
      <c r="BR472" s="217">
        <f t="shared" si="657"/>
        <v>332.25</v>
      </c>
      <c r="BS472" s="217">
        <f t="shared" si="657"/>
        <v>332.25</v>
      </c>
      <c r="BT472" s="217">
        <f t="shared" si="642"/>
        <v>1329</v>
      </c>
      <c r="BU472" s="217">
        <f t="shared" si="643"/>
        <v>7524</v>
      </c>
      <c r="BV472" s="217">
        <f t="shared" si="644"/>
        <v>5632.3125361472221</v>
      </c>
      <c r="BW472" s="217">
        <f t="shared" si="622"/>
        <v>2739.7905151818331</v>
      </c>
      <c r="BX472" s="216">
        <f t="shared" si="645"/>
        <v>2.2740739583333336</v>
      </c>
      <c r="BY472" s="216">
        <f t="shared" si="585"/>
        <v>2742.5331937500005</v>
      </c>
      <c r="BZ472" s="216">
        <f t="shared" si="653"/>
        <v>38726.783395200335</v>
      </c>
      <c r="CA472" s="216">
        <f t="shared" si="654"/>
        <v>35986.992880018501</v>
      </c>
      <c r="CB472" s="218">
        <f t="shared" si="646"/>
        <v>4.9737134596240384</v>
      </c>
    </row>
    <row r="473" spans="1:80" x14ac:dyDescent="0.25">
      <c r="A473" s="248" t="s">
        <v>485</v>
      </c>
      <c r="B473" s="231" t="s">
        <v>1001</v>
      </c>
      <c r="C473" s="231" t="s">
        <v>464</v>
      </c>
      <c r="D473" s="249">
        <v>10</v>
      </c>
      <c r="E473" s="249">
        <v>1</v>
      </c>
      <c r="F473" s="250"/>
      <c r="G473" s="15">
        <f>(VLOOKUP(G$4,'Tüpoloogia tabel'!$C$1:$T$51,MATCH($A473,'Tüpoloogia tabel'!$C$1:$T$1,0),FALSE))*D473</f>
        <v>2151.25</v>
      </c>
      <c r="H473" s="15">
        <f>(VLOOKUP(H$4,'Tüpoloogia tabel'!$C$1:$T$51,MATCH($A473,'Tüpoloogia tabel'!$C$1:$T$1,0),FALSE))*D473*E473</f>
        <v>35</v>
      </c>
      <c r="I473" s="15">
        <f>(VLOOKUP(I$4,'Tüpoloogia tabel'!$C$1:$T$51,MATCH($A473,'Tüpoloogia tabel'!$C$1:$T$1,0),FALSE))*D473*E473</f>
        <v>102.5</v>
      </c>
      <c r="J473" s="15">
        <f>(VLOOKUP(J$4,'Tüpoloogia tabel'!$C$1:$T$51,MATCH($A473,'Tüpoloogia tabel'!$C$1:$T$1,0),FALSE))*D473*E473</f>
        <v>1784.6249999999998</v>
      </c>
      <c r="K473" s="15">
        <f>(VLOOKUP(K$4,'Tüpoloogia tabel'!$C$1:$T$51,MATCH($A473,'Tüpoloogia tabel'!$C$1:$T$1,0),FALSE))*D473*E473</f>
        <v>1607.8750000000002</v>
      </c>
      <c r="L473" s="244">
        <f>VLOOKUP(L$4,'Tüpoloogia tabel'!$C$1:$T$51,MATCH($A473,'Tüpoloogia tabel'!$C$1:$T$1,0),FALSE)</f>
        <v>100</v>
      </c>
      <c r="M473" s="228">
        <f>VLOOKUP(M$4,'Tüpoloogia tabel'!$C$1:$T$51,MATCH($A473,'Tüpoloogia tabel'!$C$1:$T$1,0),FALSE)</f>
        <v>0</v>
      </c>
      <c r="N473" s="228">
        <f>VLOOKUP(N$4,'Tüpoloogia tabel'!$C$1:$T$51,MATCH($A473,'Tüpoloogia tabel'!$C$1:$T$1,0),FALSE)</f>
        <v>100</v>
      </c>
      <c r="O473" s="245">
        <f>VLOOKUP(O$4,'Tüpoloogia tabel'!$C$1:$T$51,MATCH($A473,'Tüpoloogia tabel'!$C$1:$T$1,0),FALSE)</f>
        <v>0.21164048646080963</v>
      </c>
      <c r="P473" s="228">
        <f>VLOOKUP(P$4,'Tüpoloogia tabel'!$C$1:$T$51,MATCH($A473,'Tüpoloogia tabel'!$C$1:$T$1,0),FALSE)</f>
        <v>100</v>
      </c>
      <c r="Q473" s="335">
        <f t="shared" si="633"/>
        <v>919.49999999999989</v>
      </c>
      <c r="R473" s="336">
        <f t="shared" si="651"/>
        <v>685.29657269928543</v>
      </c>
      <c r="S473" s="14">
        <f t="shared" si="634"/>
        <v>2151.25</v>
      </c>
      <c r="T473" s="336">
        <f t="shared" si="635"/>
        <v>2151.25</v>
      </c>
      <c r="U473" s="4">
        <f t="shared" si="636"/>
        <v>39.599999999999987</v>
      </c>
      <c r="V473" s="337">
        <f t="shared" si="637"/>
        <v>194.60342730071443</v>
      </c>
      <c r="W473" s="338">
        <f t="shared" si="619"/>
        <v>3.7051256040369336</v>
      </c>
      <c r="X473" s="228">
        <f>VLOOKUP(X$4,'Tüpoloogia tabel'!$C$1:$T$51,MATCH($A473,'Tüpoloogia tabel'!$C$1:$T$1,0),FALSE)</f>
        <v>271.5</v>
      </c>
      <c r="Y473" s="228">
        <f>VLOOKUP(Y$4,'Tüpoloogia tabel'!$C$1:$T$51,MATCH($A473,'Tüpoloogia tabel'!$C$1:$T$1,0),FALSE)</f>
        <v>199.5</v>
      </c>
      <c r="Z473" s="229">
        <f>VLOOKUP(Z$4,'Tüpoloogia tabel'!$C$1:$T$51,MATCH($A473,'Tüpoloogia tabel'!$C$1:$T$1,0),FALSE)</f>
        <v>41</v>
      </c>
      <c r="AA473" s="235"/>
      <c r="AB473" s="235"/>
      <c r="AC473" s="15">
        <f>VLOOKUP(AC$4,'Tüpoloogia tabel'!$C$1:$T$51,MATCH($A473,'Tüpoloogia tabel'!$C$1:$T$1,0),FALSE)</f>
        <v>4.6500000000000004</v>
      </c>
      <c r="AD473" s="15">
        <f>VLOOKUP(AD$4,'Tüpoloogia tabel'!$C$1:$T$51,MATCH($A473,'Tüpoloogia tabel'!$C$1:$T$1,0),FALSE)</f>
        <v>3.2</v>
      </c>
      <c r="AE473" s="15">
        <f>VLOOKUP(AE$4,'Tüpoloogia tabel'!$C$1:$T$51,MATCH($A473,'Tüpoloogia tabel'!$C$1:$T$1,0),FALSE)</f>
        <v>2.2999999999999998</v>
      </c>
      <c r="AF473" s="15">
        <f>VLOOKUP(AF$4,'Tüpoloogia tabel'!$C$1:$T$51,MATCH($A473,'Tüpoloogia tabel'!$C$1:$T$1,0),FALSE)</f>
        <v>14.25</v>
      </c>
      <c r="AG473" s="15">
        <f>VLOOKUP(AG$4,'Tüpoloogia tabel'!$C$1:$T$51,MATCH($A473,'Tüpoloogia tabel'!$C$1:$T$1,0),FALSE)</f>
        <v>16.875</v>
      </c>
      <c r="AH473" s="15">
        <f>(VLOOKUP(AH$4,'Tüpoloogia tabel'!$C$1:$T$51,MATCH($A473,'Tüpoloogia tabel'!$C$1:$T$1,0),FALSE))*E473</f>
        <v>2.6399999999999997</v>
      </c>
      <c r="AI473" s="15">
        <f>(VLOOKUP(AI$4,'Tüpoloogia tabel'!$C$1:$T$51,MATCH($A473,'Tüpoloogia tabel'!$C$1:$T$1,0),FALSE))*D473*E473</f>
        <v>6673.4811067602568</v>
      </c>
      <c r="AJ473" s="15">
        <f t="shared" si="638"/>
        <v>366</v>
      </c>
      <c r="AK473" s="15">
        <f>VLOOKUP(AK$4,'Tüpoloogia tabel'!$C$1:$T$51,MATCH($A473,'Tüpoloogia tabel'!$C$1:$T$1,0),FALSE)</f>
        <v>1.49</v>
      </c>
      <c r="AL473" s="15">
        <f>VLOOKUP(AL$4,'Tüpoloogia tabel'!$C$1:$T$51,MATCH($A473,'Tüpoloogia tabel'!$C$1:$T$1,0),FALSE)</f>
        <v>1.1000000000000001</v>
      </c>
      <c r="AM473" s="15">
        <f>VLOOKUP(AM$4,'Tüpoloogia tabel'!$C$1:$T$51,MATCH($A473,'Tüpoloogia tabel'!$C$1:$T$1,0),FALSE)</f>
        <v>0.7</v>
      </c>
      <c r="AN473" s="15">
        <f>VLOOKUP(AN$4,'Tüpoloogia tabel'!$C$1:$T$51,MATCH($A473,'Tüpoloogia tabel'!$C$1:$T$1,0),FALSE)</f>
        <v>0.7</v>
      </c>
      <c r="AO473" s="15">
        <f>VLOOKUP(AO$4,'Tüpoloogia tabel'!$C$1:$T$51,MATCH($A473,'Tüpoloogia tabel'!$C$1:$T$1,0),FALSE)</f>
        <v>2.06</v>
      </c>
      <c r="AP473" s="15">
        <f>VLOOKUP(AP$4,'Tüpoloogia tabel'!$C$1:$T$51,MATCH($A473,'Tüpoloogia tabel'!$C$1:$T$1,0),FALSE)</f>
        <v>2</v>
      </c>
      <c r="AQ473" s="15">
        <f>VLOOKUP(AQ$4,'Tüpoloogia tabel'!$C$1:$T$51,MATCH($A473,'Tüpoloogia tabel'!$C$1:$T$1,0),FALSE)</f>
        <v>2.9</v>
      </c>
      <c r="AR473" s="232">
        <f>VLOOKUP(AR$4,'Tüpoloogia tabel'!$C$1:$T$51,MATCH($A468,'Tüpoloogia tabel'!$C$1:$T$1,0),FALSE)</f>
        <v>0.26</v>
      </c>
      <c r="AS473" s="16">
        <f>VLOOKUP(AS$4,'Tüpoloogia tabel'!$C$1:$T$51,MATCH($A473,'Tüpoloogia tabel'!$C$1:$T$1,0),FALSE)</f>
        <v>0.49000000000000005</v>
      </c>
      <c r="AT473" s="16">
        <f>VLOOKUP(AT$4,'Tüpoloogia tabel'!$C$1:$T$51,MATCH($A473,'Tüpoloogia tabel'!$C$1:$T$1,0),FALSE)</f>
        <v>0.40500000000000008</v>
      </c>
      <c r="AU473" s="16">
        <f>VLOOKUP(AU$4,'Tüpoloogia tabel'!$C$1:$T$51,MATCH($A473,'Tüpoloogia tabel'!$C$1:$T$1,0),FALSE)</f>
        <v>0.15</v>
      </c>
      <c r="AV473" s="273">
        <f>VLOOKUP(AV$4,'Tüpoloogia tabel'!$C$1:$T$51,MATCH($A473,'Tüpoloogia tabel'!$C$1:$T$1,0),FALSE)</f>
        <v>0.02</v>
      </c>
      <c r="AW473" s="16">
        <f>VLOOKUP(AW$4,'Tüpoloogia tabel'!$C$1:$T$51,MATCH($A473,'Tüpoloogia tabel'!$C$1:$T$1,0),FALSE)</f>
        <v>0.01</v>
      </c>
      <c r="AX473" s="16">
        <f>VLOOKUP(AX$4,'Tüpoloogia tabel'!$C$1:$T$51,MATCH($A473,'Tüpoloogia tabel'!$C$1:$T$1,0),FALSE)</f>
        <v>0</v>
      </c>
      <c r="AY473" s="16">
        <f>VLOOKUP(AY$4,'Tüpoloogia tabel'!$C$1:$T$51,MATCH($A473,'Tüpoloogia tabel'!$C$1:$T$1,0),FALSE)</f>
        <v>0.42</v>
      </c>
      <c r="AZ473" s="16">
        <f>VLOOKUP(AZ$4,'Tüpoloogia tabel'!$C$1:$T$51,MATCH($A473,'Tüpoloogia tabel'!$C$1:$T$1,0),FALSE)</f>
        <v>3.7</v>
      </c>
      <c r="BA473" s="232">
        <f>VLOOKUP(BA$4,'Tüpoloogia tabel'!$C$1:$T$51,MATCH($A473,'Tüpoloogia tabel'!$C$1:$T$1,0),FALSE)</f>
        <v>0.51</v>
      </c>
      <c r="BB473" s="232">
        <f>VLOOKUP(BB$4,'Tüpoloogia tabel'!$C$1:$T$51,MATCH($A473,'Tüpoloogia tabel'!$C$1:$T$1,0),FALSE)</f>
        <v>0.2</v>
      </c>
      <c r="BC473" s="232">
        <f>VLOOKUP(BC$4,'Tüpoloogia tabel'!$C$1:$T$51,MATCH($A473,'Tüpoloogia tabel'!$C$1:$T$1,0),FALSE)</f>
        <v>0.35</v>
      </c>
      <c r="BD473" s="232">
        <f>VLOOKUP(BD$4,'Tüpoloogia tabel'!$C$1:$T$51,MATCH($A473,'Tüpoloogia tabel'!$C$1:$T$1,0),FALSE)</f>
        <v>0.7</v>
      </c>
      <c r="BE473" s="232">
        <f>VLOOKUP(BE$4,'Tüpoloogia tabel'!$C$1:$T$51,MATCH($A473,'Tüpoloogia tabel'!$C$1:$T$1,0),FALSE)</f>
        <v>0.2</v>
      </c>
      <c r="BF473" s="16">
        <f>VLOOKUP(BF$4,'Tüpoloogia tabel'!$C$1:$T$51,MATCH($A473,'Tüpoloogia tabel'!$C$1:$T$1,0),FALSE)</f>
        <v>1.8000000000000007</v>
      </c>
      <c r="BG473" s="16">
        <f>VLOOKUP(BG$4,'Tüpoloogia tabel'!$C$1:$T$51,MATCH($A473,'Tüpoloogia tabel'!$C$1:$T$1,0),FALSE)</f>
        <v>2.1999999999999984</v>
      </c>
      <c r="BH473" s="16">
        <f>VLOOKUP(BH$4,'Tüpoloogia tabel'!$C$1:$T$51,MATCH($A473,'Tüpoloogia tabel'!$C$1:$T$1,0),FALSE)</f>
        <v>1.4599999999999995</v>
      </c>
      <c r="BI473" s="16">
        <f>VLOOKUP(BI$4,'Tüpoloogia tabel'!$C$1:$T$51,MATCH($A473,'Tüpoloogia tabel'!$C$1:$T$1,0),FALSE)</f>
        <v>1.5793333333333335</v>
      </c>
      <c r="BJ473" s="16">
        <f>VLOOKUP(BJ$4,'Tüpoloogia tabel'!$C$1:$T$51,MATCH($A473,'Tüpoloogia tabel'!$C$1:$T$1,0),FALSE)</f>
        <v>0.8</v>
      </c>
      <c r="BK473" s="16">
        <f>VLOOKUP(BK$4,'Tüpoloogia tabel'!$C$1:$T$51,MATCH($A473,'Tüpoloogia tabel'!$C$1:$T$1,0),FALSE)</f>
        <v>2.0649999999999999</v>
      </c>
      <c r="BL473" s="216">
        <f t="shared" si="620"/>
        <v>5246.9327258159419</v>
      </c>
      <c r="BM473" s="1">
        <v>4</v>
      </c>
      <c r="BN473" s="1">
        <v>0</v>
      </c>
      <c r="BO473" s="1">
        <f t="shared" si="639"/>
        <v>10.559999999999999</v>
      </c>
      <c r="BP473" s="217">
        <f t="shared" si="640"/>
        <v>366</v>
      </c>
      <c r="BQ473" s="217">
        <f t="shared" ref="BQ473:BS473" si="658">BP473</f>
        <v>366</v>
      </c>
      <c r="BR473" s="217">
        <f t="shared" si="658"/>
        <v>366</v>
      </c>
      <c r="BS473" s="217">
        <f t="shared" si="658"/>
        <v>366</v>
      </c>
      <c r="BT473" s="217">
        <f t="shared" si="642"/>
        <v>0</v>
      </c>
      <c r="BU473" s="217">
        <f t="shared" si="643"/>
        <v>360</v>
      </c>
      <c r="BV473" s="217">
        <f t="shared" si="644"/>
        <v>256.50873585871074</v>
      </c>
      <c r="BW473" s="217">
        <f t="shared" si="622"/>
        <v>492.94926906065848</v>
      </c>
      <c r="BX473" s="216">
        <f t="shared" si="645"/>
        <v>0.18034563492063493</v>
      </c>
      <c r="BY473" s="216">
        <f t="shared" si="585"/>
        <v>217.49683571428574</v>
      </c>
      <c r="BZ473" s="216">
        <f t="shared" si="653"/>
        <v>5957.3788305908856</v>
      </c>
      <c r="CA473" s="216">
        <f t="shared" si="654"/>
        <v>5464.4295615302281</v>
      </c>
      <c r="CB473" s="218">
        <f t="shared" si="646"/>
        <v>3.3985412805909831</v>
      </c>
    </row>
    <row r="474" spans="1:80" x14ac:dyDescent="0.25">
      <c r="A474" s="248" t="s">
        <v>485</v>
      </c>
      <c r="B474" s="231" t="s">
        <v>1002</v>
      </c>
      <c r="C474" s="231" t="s">
        <v>464</v>
      </c>
      <c r="D474" s="249">
        <v>10</v>
      </c>
      <c r="E474" s="249">
        <v>2</v>
      </c>
      <c r="F474" s="250"/>
      <c r="G474" s="15">
        <f>(VLOOKUP(G$4,'Tüpoloogia tabel'!$C$1:$T$51,MATCH($A474,'Tüpoloogia tabel'!$C$1:$T$1,0),FALSE))*D474</f>
        <v>2151.25</v>
      </c>
      <c r="H474" s="15">
        <f>(VLOOKUP(H$4,'Tüpoloogia tabel'!$C$1:$T$51,MATCH($A474,'Tüpoloogia tabel'!$C$1:$T$1,0),FALSE))*D474*E474</f>
        <v>70</v>
      </c>
      <c r="I474" s="15">
        <f>(VLOOKUP(I$4,'Tüpoloogia tabel'!$C$1:$T$51,MATCH($A474,'Tüpoloogia tabel'!$C$1:$T$1,0),FALSE))*D474*E474</f>
        <v>205</v>
      </c>
      <c r="J474" s="15">
        <f>(VLOOKUP(J$4,'Tüpoloogia tabel'!$C$1:$T$51,MATCH($A474,'Tüpoloogia tabel'!$C$1:$T$1,0),FALSE))*D474*E474</f>
        <v>3569.2499999999995</v>
      </c>
      <c r="K474" s="15">
        <f>(VLOOKUP(K$4,'Tüpoloogia tabel'!$C$1:$T$51,MATCH($A474,'Tüpoloogia tabel'!$C$1:$T$1,0),FALSE))*D474*E474</f>
        <v>3215.7500000000005</v>
      </c>
      <c r="L474" s="244">
        <f>VLOOKUP(L$4,'Tüpoloogia tabel'!$C$1:$T$51,MATCH($A474,'Tüpoloogia tabel'!$C$1:$T$1,0),FALSE)</f>
        <v>100</v>
      </c>
      <c r="M474" s="228">
        <f>VLOOKUP(M$4,'Tüpoloogia tabel'!$C$1:$T$51,MATCH($A474,'Tüpoloogia tabel'!$C$1:$T$1,0),FALSE)</f>
        <v>0</v>
      </c>
      <c r="N474" s="228">
        <f>VLOOKUP(N$4,'Tüpoloogia tabel'!$C$1:$T$51,MATCH($A474,'Tüpoloogia tabel'!$C$1:$T$1,0),FALSE)</f>
        <v>100</v>
      </c>
      <c r="O474" s="245">
        <f>VLOOKUP(O$4,'Tüpoloogia tabel'!$C$1:$T$51,MATCH($A474,'Tüpoloogia tabel'!$C$1:$T$1,0),FALSE)</f>
        <v>0.21164048646080963</v>
      </c>
      <c r="P474" s="228">
        <f>VLOOKUP(P$4,'Tüpoloogia tabel'!$C$1:$T$51,MATCH($A474,'Tüpoloogia tabel'!$C$1:$T$1,0),FALSE)</f>
        <v>100</v>
      </c>
      <c r="Q474" s="335">
        <f t="shared" si="633"/>
        <v>3620.9999999999995</v>
      </c>
      <c r="R474" s="336">
        <f t="shared" si="651"/>
        <v>2815.0497985254078</v>
      </c>
      <c r="S474" s="14">
        <f t="shared" si="634"/>
        <v>2151.25</v>
      </c>
      <c r="T474" s="336">
        <f t="shared" si="635"/>
        <v>2151.25</v>
      </c>
      <c r="U474" s="4">
        <f t="shared" si="636"/>
        <v>39.599999999999987</v>
      </c>
      <c r="V474" s="337">
        <f t="shared" si="637"/>
        <v>766.35020147459159</v>
      </c>
      <c r="W474" s="338">
        <f t="shared" si="619"/>
        <v>3.3082580269140913</v>
      </c>
      <c r="X474" s="228">
        <f>VLOOKUP(X$4,'Tüpoloogia tabel'!$C$1:$T$51,MATCH($A474,'Tüpoloogia tabel'!$C$1:$T$1,0),FALSE)</f>
        <v>271.5</v>
      </c>
      <c r="Y474" s="228">
        <f>VLOOKUP(Y$4,'Tüpoloogia tabel'!$C$1:$T$51,MATCH($A474,'Tüpoloogia tabel'!$C$1:$T$1,0),FALSE)</f>
        <v>199.5</v>
      </c>
      <c r="Z474" s="229">
        <f>VLOOKUP(Z$4,'Tüpoloogia tabel'!$C$1:$T$51,MATCH($A474,'Tüpoloogia tabel'!$C$1:$T$1,0),FALSE)</f>
        <v>41</v>
      </c>
      <c r="AA474" s="235"/>
      <c r="AB474" s="235"/>
      <c r="AC474" s="15">
        <f>VLOOKUP(AC$4,'Tüpoloogia tabel'!$C$1:$T$51,MATCH($A474,'Tüpoloogia tabel'!$C$1:$T$1,0),FALSE)</f>
        <v>4.6500000000000004</v>
      </c>
      <c r="AD474" s="15">
        <f>VLOOKUP(AD$4,'Tüpoloogia tabel'!$C$1:$T$51,MATCH($A474,'Tüpoloogia tabel'!$C$1:$T$1,0),FALSE)</f>
        <v>3.2</v>
      </c>
      <c r="AE474" s="15">
        <f>VLOOKUP(AE$4,'Tüpoloogia tabel'!$C$1:$T$51,MATCH($A474,'Tüpoloogia tabel'!$C$1:$T$1,0),FALSE)</f>
        <v>2.2999999999999998</v>
      </c>
      <c r="AF474" s="15">
        <f>VLOOKUP(AF$4,'Tüpoloogia tabel'!$C$1:$T$51,MATCH($A474,'Tüpoloogia tabel'!$C$1:$T$1,0),FALSE)</f>
        <v>14.25</v>
      </c>
      <c r="AG474" s="15">
        <f>VLOOKUP(AG$4,'Tüpoloogia tabel'!$C$1:$T$51,MATCH($A474,'Tüpoloogia tabel'!$C$1:$T$1,0),FALSE)</f>
        <v>16.875</v>
      </c>
      <c r="AH474" s="15">
        <f>(VLOOKUP(AH$4,'Tüpoloogia tabel'!$C$1:$T$51,MATCH($A474,'Tüpoloogia tabel'!$C$1:$T$1,0),FALSE))*E474</f>
        <v>5.2799999999999994</v>
      </c>
      <c r="AI474" s="15">
        <f>(VLOOKUP(AI$4,'Tüpoloogia tabel'!$C$1:$T$51,MATCH($A474,'Tüpoloogia tabel'!$C$1:$T$1,0),FALSE))*D474*E474</f>
        <v>13346.962213520514</v>
      </c>
      <c r="AJ474" s="15">
        <f t="shared" si="638"/>
        <v>366</v>
      </c>
      <c r="AK474" s="15">
        <f>VLOOKUP(AK$4,'Tüpoloogia tabel'!$C$1:$T$51,MATCH($A474,'Tüpoloogia tabel'!$C$1:$T$1,0),FALSE)</f>
        <v>1.49</v>
      </c>
      <c r="AL474" s="15">
        <f>VLOOKUP(AL$4,'Tüpoloogia tabel'!$C$1:$T$51,MATCH($A474,'Tüpoloogia tabel'!$C$1:$T$1,0),FALSE)</f>
        <v>1.1000000000000001</v>
      </c>
      <c r="AM474" s="15">
        <f>VLOOKUP(AM$4,'Tüpoloogia tabel'!$C$1:$T$51,MATCH($A474,'Tüpoloogia tabel'!$C$1:$T$1,0),FALSE)</f>
        <v>0.7</v>
      </c>
      <c r="AN474" s="15">
        <f>VLOOKUP(AN$4,'Tüpoloogia tabel'!$C$1:$T$51,MATCH($A474,'Tüpoloogia tabel'!$C$1:$T$1,0),FALSE)</f>
        <v>0.7</v>
      </c>
      <c r="AO474" s="15">
        <f>VLOOKUP(AO$4,'Tüpoloogia tabel'!$C$1:$T$51,MATCH($A474,'Tüpoloogia tabel'!$C$1:$T$1,0),FALSE)</f>
        <v>2.06</v>
      </c>
      <c r="AP474" s="15">
        <f>VLOOKUP(AP$4,'Tüpoloogia tabel'!$C$1:$T$51,MATCH($A474,'Tüpoloogia tabel'!$C$1:$T$1,0),FALSE)</f>
        <v>2</v>
      </c>
      <c r="AQ474" s="15">
        <f>VLOOKUP(AQ$4,'Tüpoloogia tabel'!$C$1:$T$51,MATCH($A474,'Tüpoloogia tabel'!$C$1:$T$1,0),FALSE)</f>
        <v>2.9</v>
      </c>
      <c r="AR474" s="232">
        <f>VLOOKUP(AR$4,'Tüpoloogia tabel'!$C$1:$T$51,MATCH($A469,'Tüpoloogia tabel'!$C$1:$T$1,0),FALSE)</f>
        <v>0.26</v>
      </c>
      <c r="AS474" s="16">
        <f>VLOOKUP(AS$4,'Tüpoloogia tabel'!$C$1:$T$51,MATCH($A474,'Tüpoloogia tabel'!$C$1:$T$1,0),FALSE)</f>
        <v>0.49000000000000005</v>
      </c>
      <c r="AT474" s="16">
        <f>VLOOKUP(AT$4,'Tüpoloogia tabel'!$C$1:$T$51,MATCH($A474,'Tüpoloogia tabel'!$C$1:$T$1,0),FALSE)</f>
        <v>0.40500000000000008</v>
      </c>
      <c r="AU474" s="16">
        <f>VLOOKUP(AU$4,'Tüpoloogia tabel'!$C$1:$T$51,MATCH($A474,'Tüpoloogia tabel'!$C$1:$T$1,0),FALSE)</f>
        <v>0.15</v>
      </c>
      <c r="AV474" s="273">
        <f>VLOOKUP(AV$4,'Tüpoloogia tabel'!$C$1:$T$51,MATCH($A474,'Tüpoloogia tabel'!$C$1:$T$1,0),FALSE)</f>
        <v>0.02</v>
      </c>
      <c r="AW474" s="16">
        <f>VLOOKUP(AW$4,'Tüpoloogia tabel'!$C$1:$T$51,MATCH($A474,'Tüpoloogia tabel'!$C$1:$T$1,0),FALSE)</f>
        <v>0.01</v>
      </c>
      <c r="AX474" s="16">
        <f>VLOOKUP(AX$4,'Tüpoloogia tabel'!$C$1:$T$51,MATCH($A474,'Tüpoloogia tabel'!$C$1:$T$1,0),FALSE)</f>
        <v>0</v>
      </c>
      <c r="AY474" s="16">
        <f>VLOOKUP(AY$4,'Tüpoloogia tabel'!$C$1:$T$51,MATCH($A474,'Tüpoloogia tabel'!$C$1:$T$1,0),FALSE)</f>
        <v>0.42</v>
      </c>
      <c r="AZ474" s="16">
        <f>VLOOKUP(AZ$4,'Tüpoloogia tabel'!$C$1:$T$51,MATCH($A474,'Tüpoloogia tabel'!$C$1:$T$1,0),FALSE)</f>
        <v>3.7</v>
      </c>
      <c r="BA474" s="232">
        <f>VLOOKUP(BA$4,'Tüpoloogia tabel'!$C$1:$T$51,MATCH($A474,'Tüpoloogia tabel'!$C$1:$T$1,0),FALSE)</f>
        <v>0.51</v>
      </c>
      <c r="BB474" s="232">
        <f>VLOOKUP(BB$4,'Tüpoloogia tabel'!$C$1:$T$51,MATCH($A474,'Tüpoloogia tabel'!$C$1:$T$1,0),FALSE)</f>
        <v>0.2</v>
      </c>
      <c r="BC474" s="232">
        <f>VLOOKUP(BC$4,'Tüpoloogia tabel'!$C$1:$T$51,MATCH($A474,'Tüpoloogia tabel'!$C$1:$T$1,0),FALSE)</f>
        <v>0.35</v>
      </c>
      <c r="BD474" s="232">
        <f>VLOOKUP(BD$4,'Tüpoloogia tabel'!$C$1:$T$51,MATCH($A474,'Tüpoloogia tabel'!$C$1:$T$1,0),FALSE)</f>
        <v>0.7</v>
      </c>
      <c r="BE474" s="232">
        <f>VLOOKUP(BE$4,'Tüpoloogia tabel'!$C$1:$T$51,MATCH($A474,'Tüpoloogia tabel'!$C$1:$T$1,0),FALSE)</f>
        <v>0.2</v>
      </c>
      <c r="BF474" s="16">
        <f>VLOOKUP(BF$4,'Tüpoloogia tabel'!$C$1:$T$51,MATCH($A474,'Tüpoloogia tabel'!$C$1:$T$1,0),FALSE)</f>
        <v>1.8000000000000007</v>
      </c>
      <c r="BG474" s="16">
        <f>VLOOKUP(BG$4,'Tüpoloogia tabel'!$C$1:$T$51,MATCH($A474,'Tüpoloogia tabel'!$C$1:$T$1,0),FALSE)</f>
        <v>2.1999999999999984</v>
      </c>
      <c r="BH474" s="16">
        <f>VLOOKUP(BH$4,'Tüpoloogia tabel'!$C$1:$T$51,MATCH($A474,'Tüpoloogia tabel'!$C$1:$T$1,0),FALSE)</f>
        <v>1.4599999999999995</v>
      </c>
      <c r="BI474" s="16">
        <f>VLOOKUP(BI$4,'Tüpoloogia tabel'!$C$1:$T$51,MATCH($A474,'Tüpoloogia tabel'!$C$1:$T$1,0),FALSE)</f>
        <v>1.5793333333333335</v>
      </c>
      <c r="BJ474" s="16">
        <f>VLOOKUP(BJ$4,'Tüpoloogia tabel'!$C$1:$T$51,MATCH($A474,'Tüpoloogia tabel'!$C$1:$T$1,0),FALSE)</f>
        <v>0.8</v>
      </c>
      <c r="BK474" s="16">
        <f>VLOOKUP(BK$4,'Tüpoloogia tabel'!$C$1:$T$51,MATCH($A474,'Tüpoloogia tabel'!$C$1:$T$1,0),FALSE)</f>
        <v>2.0649999999999999</v>
      </c>
      <c r="BL474" s="216">
        <f t="shared" si="620"/>
        <v>9226.4279838820312</v>
      </c>
      <c r="BM474" s="1">
        <v>4</v>
      </c>
      <c r="BN474" s="1">
        <v>0</v>
      </c>
      <c r="BO474" s="1">
        <f t="shared" si="639"/>
        <v>21.119999999999997</v>
      </c>
      <c r="BP474" s="217">
        <f t="shared" si="640"/>
        <v>366</v>
      </c>
      <c r="BQ474" s="217">
        <f t="shared" ref="BQ474:BS474" si="659">BP474</f>
        <v>366</v>
      </c>
      <c r="BR474" s="217">
        <f t="shared" si="659"/>
        <v>366</v>
      </c>
      <c r="BS474" s="217">
        <f t="shared" si="659"/>
        <v>366</v>
      </c>
      <c r="BT474" s="217">
        <f t="shared" si="642"/>
        <v>366</v>
      </c>
      <c r="BU474" s="217">
        <f t="shared" si="643"/>
        <v>1376</v>
      </c>
      <c r="BV474" s="217">
        <f t="shared" si="644"/>
        <v>1010.1339125006979</v>
      </c>
      <c r="BW474" s="217">
        <f t="shared" si="622"/>
        <v>815.87744325029303</v>
      </c>
      <c r="BX474" s="216">
        <f t="shared" si="645"/>
        <v>0.49438252314814818</v>
      </c>
      <c r="BY474" s="216">
        <f t="shared" si="585"/>
        <v>596.22532291666676</v>
      </c>
      <c r="BZ474" s="216">
        <f t="shared" si="653"/>
        <v>10638.530750048991</v>
      </c>
      <c r="CA474" s="216">
        <f t="shared" si="654"/>
        <v>9822.6533067986984</v>
      </c>
      <c r="CB474" s="218">
        <f t="shared" si="646"/>
        <v>3.0545450693613301</v>
      </c>
    </row>
    <row r="475" spans="1:80" x14ac:dyDescent="0.25">
      <c r="A475" s="248" t="s">
        <v>485</v>
      </c>
      <c r="B475" s="231" t="s">
        <v>1003</v>
      </c>
      <c r="C475" s="231" t="s">
        <v>464</v>
      </c>
      <c r="D475" s="249">
        <v>10</v>
      </c>
      <c r="E475" s="249">
        <v>3</v>
      </c>
      <c r="F475" s="250"/>
      <c r="G475" s="15">
        <f>(VLOOKUP(G$4,'Tüpoloogia tabel'!$C$1:$T$51,MATCH($A475,'Tüpoloogia tabel'!$C$1:$T$1,0),FALSE))*D475</f>
        <v>2151.25</v>
      </c>
      <c r="H475" s="15">
        <f>(VLOOKUP(H$4,'Tüpoloogia tabel'!$C$1:$T$51,MATCH($A475,'Tüpoloogia tabel'!$C$1:$T$1,0),FALSE))*D475*E475</f>
        <v>105</v>
      </c>
      <c r="I475" s="15">
        <f>(VLOOKUP(I$4,'Tüpoloogia tabel'!$C$1:$T$51,MATCH($A475,'Tüpoloogia tabel'!$C$1:$T$1,0),FALSE))*D475*E475</f>
        <v>307.5</v>
      </c>
      <c r="J475" s="15">
        <f>(VLOOKUP(J$4,'Tüpoloogia tabel'!$C$1:$T$51,MATCH($A475,'Tüpoloogia tabel'!$C$1:$T$1,0),FALSE))*D475*E475</f>
        <v>5353.8749999999991</v>
      </c>
      <c r="K475" s="15">
        <f>(VLOOKUP(K$4,'Tüpoloogia tabel'!$C$1:$T$51,MATCH($A475,'Tüpoloogia tabel'!$C$1:$T$1,0),FALSE))*D475*E475</f>
        <v>4823.6250000000009</v>
      </c>
      <c r="L475" s="244">
        <f>VLOOKUP(L$4,'Tüpoloogia tabel'!$C$1:$T$51,MATCH($A475,'Tüpoloogia tabel'!$C$1:$T$1,0),FALSE)</f>
        <v>100</v>
      </c>
      <c r="M475" s="228">
        <f>VLOOKUP(M$4,'Tüpoloogia tabel'!$C$1:$T$51,MATCH($A475,'Tüpoloogia tabel'!$C$1:$T$1,0),FALSE)</f>
        <v>0</v>
      </c>
      <c r="N475" s="228">
        <f>VLOOKUP(N$4,'Tüpoloogia tabel'!$C$1:$T$51,MATCH($A475,'Tüpoloogia tabel'!$C$1:$T$1,0),FALSE)</f>
        <v>100</v>
      </c>
      <c r="O475" s="245">
        <f>VLOOKUP(O$4,'Tüpoloogia tabel'!$C$1:$T$51,MATCH($A475,'Tüpoloogia tabel'!$C$1:$T$1,0),FALSE)</f>
        <v>0.21164048646080963</v>
      </c>
      <c r="P475" s="228">
        <f>VLOOKUP(P$4,'Tüpoloogia tabel'!$C$1:$T$51,MATCH($A475,'Tüpoloogia tabel'!$C$1:$T$1,0),FALSE)</f>
        <v>100</v>
      </c>
      <c r="Q475" s="335">
        <f t="shared" si="633"/>
        <v>8104.4999999999982</v>
      </c>
      <c r="R475" s="336">
        <f t="shared" si="651"/>
        <v>6349.6596774783666</v>
      </c>
      <c r="S475" s="14">
        <f t="shared" si="634"/>
        <v>2151.25</v>
      </c>
      <c r="T475" s="336">
        <f t="shared" si="635"/>
        <v>2151.25</v>
      </c>
      <c r="U475" s="4">
        <f t="shared" si="636"/>
        <v>39.599999999999987</v>
      </c>
      <c r="V475" s="337">
        <f t="shared" si="637"/>
        <v>1715.2403225216312</v>
      </c>
      <c r="W475" s="338">
        <f t="shared" si="619"/>
        <v>3.8248675030225536</v>
      </c>
      <c r="X475" s="228">
        <f>VLOOKUP(X$4,'Tüpoloogia tabel'!$C$1:$T$51,MATCH($A475,'Tüpoloogia tabel'!$C$1:$T$1,0),FALSE)</f>
        <v>271.5</v>
      </c>
      <c r="Y475" s="228">
        <f>VLOOKUP(Y$4,'Tüpoloogia tabel'!$C$1:$T$51,MATCH($A475,'Tüpoloogia tabel'!$C$1:$T$1,0),FALSE)</f>
        <v>199.5</v>
      </c>
      <c r="Z475" s="229">
        <f>VLOOKUP(Z$4,'Tüpoloogia tabel'!$C$1:$T$51,MATCH($A475,'Tüpoloogia tabel'!$C$1:$T$1,0),FALSE)</f>
        <v>41</v>
      </c>
      <c r="AA475" s="235"/>
      <c r="AB475" s="235"/>
      <c r="AC475" s="15">
        <f>VLOOKUP(AC$4,'Tüpoloogia tabel'!$C$1:$T$51,MATCH($A475,'Tüpoloogia tabel'!$C$1:$T$1,0),FALSE)</f>
        <v>4.6500000000000004</v>
      </c>
      <c r="AD475" s="15">
        <f>VLOOKUP(AD$4,'Tüpoloogia tabel'!$C$1:$T$51,MATCH($A475,'Tüpoloogia tabel'!$C$1:$T$1,0),FALSE)</f>
        <v>3.2</v>
      </c>
      <c r="AE475" s="15">
        <f>VLOOKUP(AE$4,'Tüpoloogia tabel'!$C$1:$T$51,MATCH($A475,'Tüpoloogia tabel'!$C$1:$T$1,0),FALSE)</f>
        <v>2.2999999999999998</v>
      </c>
      <c r="AF475" s="15">
        <f>VLOOKUP(AF$4,'Tüpoloogia tabel'!$C$1:$T$51,MATCH($A475,'Tüpoloogia tabel'!$C$1:$T$1,0),FALSE)</f>
        <v>14.25</v>
      </c>
      <c r="AG475" s="15">
        <f>VLOOKUP(AG$4,'Tüpoloogia tabel'!$C$1:$T$51,MATCH($A475,'Tüpoloogia tabel'!$C$1:$T$1,0),FALSE)</f>
        <v>16.875</v>
      </c>
      <c r="AH475" s="15">
        <f>(VLOOKUP(AH$4,'Tüpoloogia tabel'!$C$1:$T$51,MATCH($A475,'Tüpoloogia tabel'!$C$1:$T$1,0),FALSE))*E475</f>
        <v>7.919999999999999</v>
      </c>
      <c r="AI475" s="15">
        <f>(VLOOKUP(AI$4,'Tüpoloogia tabel'!$C$1:$T$51,MATCH($A475,'Tüpoloogia tabel'!$C$1:$T$1,0),FALSE))*D475*E475</f>
        <v>20020.44332028077</v>
      </c>
      <c r="AJ475" s="15">
        <f t="shared" si="638"/>
        <v>366</v>
      </c>
      <c r="AK475" s="15">
        <f>VLOOKUP(AK$4,'Tüpoloogia tabel'!$C$1:$T$51,MATCH($A475,'Tüpoloogia tabel'!$C$1:$T$1,0),FALSE)</f>
        <v>1.49</v>
      </c>
      <c r="AL475" s="15">
        <f>VLOOKUP(AL$4,'Tüpoloogia tabel'!$C$1:$T$51,MATCH($A475,'Tüpoloogia tabel'!$C$1:$T$1,0),FALSE)</f>
        <v>1.1000000000000001</v>
      </c>
      <c r="AM475" s="15">
        <f>VLOOKUP(AM$4,'Tüpoloogia tabel'!$C$1:$T$51,MATCH($A475,'Tüpoloogia tabel'!$C$1:$T$1,0),FALSE)</f>
        <v>0.7</v>
      </c>
      <c r="AN475" s="15">
        <f>VLOOKUP(AN$4,'Tüpoloogia tabel'!$C$1:$T$51,MATCH($A475,'Tüpoloogia tabel'!$C$1:$T$1,0),FALSE)</f>
        <v>0.7</v>
      </c>
      <c r="AO475" s="15">
        <f>VLOOKUP(AO$4,'Tüpoloogia tabel'!$C$1:$T$51,MATCH($A475,'Tüpoloogia tabel'!$C$1:$T$1,0),FALSE)</f>
        <v>2.06</v>
      </c>
      <c r="AP475" s="15">
        <f>VLOOKUP(AP$4,'Tüpoloogia tabel'!$C$1:$T$51,MATCH($A475,'Tüpoloogia tabel'!$C$1:$T$1,0),FALSE)</f>
        <v>2</v>
      </c>
      <c r="AQ475" s="15">
        <f>VLOOKUP(AQ$4,'Tüpoloogia tabel'!$C$1:$T$51,MATCH($A475,'Tüpoloogia tabel'!$C$1:$T$1,0),FALSE)</f>
        <v>2.9</v>
      </c>
      <c r="AR475" s="232">
        <f>VLOOKUP(AR$4,'Tüpoloogia tabel'!$C$1:$T$51,MATCH($A470,'Tüpoloogia tabel'!$C$1:$T$1,0),FALSE)</f>
        <v>0.26</v>
      </c>
      <c r="AS475" s="16">
        <f>VLOOKUP(AS$4,'Tüpoloogia tabel'!$C$1:$T$51,MATCH($A475,'Tüpoloogia tabel'!$C$1:$T$1,0),FALSE)</f>
        <v>0.49000000000000005</v>
      </c>
      <c r="AT475" s="16">
        <f>VLOOKUP(AT$4,'Tüpoloogia tabel'!$C$1:$T$51,MATCH($A475,'Tüpoloogia tabel'!$C$1:$T$1,0),FALSE)</f>
        <v>0.40500000000000008</v>
      </c>
      <c r="AU475" s="16">
        <f>VLOOKUP(AU$4,'Tüpoloogia tabel'!$C$1:$T$51,MATCH($A475,'Tüpoloogia tabel'!$C$1:$T$1,0),FALSE)</f>
        <v>0.15</v>
      </c>
      <c r="AV475" s="273">
        <f>VLOOKUP(AV$4,'Tüpoloogia tabel'!$C$1:$T$51,MATCH($A475,'Tüpoloogia tabel'!$C$1:$T$1,0),FALSE)</f>
        <v>0.02</v>
      </c>
      <c r="AW475" s="16">
        <f>VLOOKUP(AW$4,'Tüpoloogia tabel'!$C$1:$T$51,MATCH($A475,'Tüpoloogia tabel'!$C$1:$T$1,0),FALSE)</f>
        <v>0.01</v>
      </c>
      <c r="AX475" s="16">
        <f>VLOOKUP(AX$4,'Tüpoloogia tabel'!$C$1:$T$51,MATCH($A475,'Tüpoloogia tabel'!$C$1:$T$1,0),FALSE)</f>
        <v>0</v>
      </c>
      <c r="AY475" s="16">
        <f>VLOOKUP(AY$4,'Tüpoloogia tabel'!$C$1:$T$51,MATCH($A475,'Tüpoloogia tabel'!$C$1:$T$1,0),FALSE)</f>
        <v>0.42</v>
      </c>
      <c r="AZ475" s="16">
        <f>VLOOKUP(AZ$4,'Tüpoloogia tabel'!$C$1:$T$51,MATCH($A475,'Tüpoloogia tabel'!$C$1:$T$1,0),FALSE)</f>
        <v>3.7</v>
      </c>
      <c r="BA475" s="232">
        <f>VLOOKUP(BA$4,'Tüpoloogia tabel'!$C$1:$T$51,MATCH($A475,'Tüpoloogia tabel'!$C$1:$T$1,0),FALSE)</f>
        <v>0.51</v>
      </c>
      <c r="BB475" s="232">
        <f>VLOOKUP(BB$4,'Tüpoloogia tabel'!$C$1:$T$51,MATCH($A475,'Tüpoloogia tabel'!$C$1:$T$1,0),FALSE)</f>
        <v>0.2</v>
      </c>
      <c r="BC475" s="232">
        <f>VLOOKUP(BC$4,'Tüpoloogia tabel'!$C$1:$T$51,MATCH($A475,'Tüpoloogia tabel'!$C$1:$T$1,0),FALSE)</f>
        <v>0.35</v>
      </c>
      <c r="BD475" s="232">
        <f>VLOOKUP(BD$4,'Tüpoloogia tabel'!$C$1:$T$51,MATCH($A475,'Tüpoloogia tabel'!$C$1:$T$1,0),FALSE)</f>
        <v>0.7</v>
      </c>
      <c r="BE475" s="232">
        <f>VLOOKUP(BE$4,'Tüpoloogia tabel'!$C$1:$T$51,MATCH($A475,'Tüpoloogia tabel'!$C$1:$T$1,0),FALSE)</f>
        <v>0.2</v>
      </c>
      <c r="BF475" s="16">
        <f>VLOOKUP(BF$4,'Tüpoloogia tabel'!$C$1:$T$51,MATCH($A475,'Tüpoloogia tabel'!$C$1:$T$1,0),FALSE)</f>
        <v>1.8000000000000007</v>
      </c>
      <c r="BG475" s="16">
        <f>VLOOKUP(BG$4,'Tüpoloogia tabel'!$C$1:$T$51,MATCH($A475,'Tüpoloogia tabel'!$C$1:$T$1,0),FALSE)</f>
        <v>2.1999999999999984</v>
      </c>
      <c r="BH475" s="16">
        <f>VLOOKUP(BH$4,'Tüpoloogia tabel'!$C$1:$T$51,MATCH($A475,'Tüpoloogia tabel'!$C$1:$T$1,0),FALSE)</f>
        <v>1.4599999999999995</v>
      </c>
      <c r="BI475" s="16">
        <f>VLOOKUP(BI$4,'Tüpoloogia tabel'!$C$1:$T$51,MATCH($A475,'Tüpoloogia tabel'!$C$1:$T$1,0),FALSE)</f>
        <v>1.5793333333333335</v>
      </c>
      <c r="BJ475" s="16">
        <f>VLOOKUP(BJ$4,'Tüpoloogia tabel'!$C$1:$T$51,MATCH($A475,'Tüpoloogia tabel'!$C$1:$T$1,0),FALSE)</f>
        <v>0.8</v>
      </c>
      <c r="BK475" s="16">
        <f>VLOOKUP(BK$4,'Tüpoloogia tabel'!$C$1:$T$51,MATCH($A475,'Tüpoloogia tabel'!$C$1:$T$1,0),FALSE)</f>
        <v>2.0649999999999999</v>
      </c>
      <c r="BL475" s="216">
        <f t="shared" si="620"/>
        <v>15830.931774198267</v>
      </c>
      <c r="BM475" s="1">
        <v>4</v>
      </c>
      <c r="BN475" s="1">
        <v>0</v>
      </c>
      <c r="BO475" s="1">
        <f t="shared" si="639"/>
        <v>31.679999999999996</v>
      </c>
      <c r="BP475" s="217">
        <f t="shared" si="640"/>
        <v>366</v>
      </c>
      <c r="BQ475" s="217">
        <f t="shared" ref="BQ475:BS475" si="660">BP475</f>
        <v>366</v>
      </c>
      <c r="BR475" s="217">
        <f t="shared" si="660"/>
        <v>366</v>
      </c>
      <c r="BS475" s="217">
        <f t="shared" si="660"/>
        <v>366</v>
      </c>
      <c r="BT475" s="217">
        <f t="shared" si="642"/>
        <v>732</v>
      </c>
      <c r="BU475" s="217">
        <f t="shared" si="643"/>
        <v>3048</v>
      </c>
      <c r="BV475" s="217">
        <f t="shared" si="644"/>
        <v>2260.875529925961</v>
      </c>
      <c r="BW475" s="217">
        <f t="shared" si="622"/>
        <v>1347.5945225689036</v>
      </c>
      <c r="BX475" s="216">
        <f t="shared" si="645"/>
        <v>1.0540631944444441</v>
      </c>
      <c r="BY475" s="216">
        <f t="shared" si="585"/>
        <v>1271.2002124999995</v>
      </c>
      <c r="BZ475" s="216">
        <f t="shared" si="653"/>
        <v>18449.72650926717</v>
      </c>
      <c r="CA475" s="216">
        <f t="shared" si="654"/>
        <v>17102.131986698267</v>
      </c>
      <c r="CB475" s="218">
        <f t="shared" si="646"/>
        <v>3.5454936871540106</v>
      </c>
    </row>
    <row r="476" spans="1:80" x14ac:dyDescent="0.25">
      <c r="A476" s="248" t="s">
        <v>485</v>
      </c>
      <c r="B476" s="231" t="s">
        <v>1004</v>
      </c>
      <c r="C476" s="231" t="s">
        <v>464</v>
      </c>
      <c r="D476" s="249">
        <v>10</v>
      </c>
      <c r="E476" s="249">
        <v>4</v>
      </c>
      <c r="F476" s="250"/>
      <c r="G476" s="15">
        <f>(VLOOKUP(G$4,'Tüpoloogia tabel'!$C$1:$T$51,MATCH($A476,'Tüpoloogia tabel'!$C$1:$T$1,0),FALSE))*D476</f>
        <v>2151.25</v>
      </c>
      <c r="H476" s="15">
        <f>(VLOOKUP(H$4,'Tüpoloogia tabel'!$C$1:$T$51,MATCH($A476,'Tüpoloogia tabel'!$C$1:$T$1,0),FALSE))*D476*E476</f>
        <v>140</v>
      </c>
      <c r="I476" s="15">
        <f>(VLOOKUP(I$4,'Tüpoloogia tabel'!$C$1:$T$51,MATCH($A476,'Tüpoloogia tabel'!$C$1:$T$1,0),FALSE))*D476*E476</f>
        <v>410</v>
      </c>
      <c r="J476" s="15">
        <f>(VLOOKUP(J$4,'Tüpoloogia tabel'!$C$1:$T$51,MATCH($A476,'Tüpoloogia tabel'!$C$1:$T$1,0),FALSE))*D476*E476</f>
        <v>7138.4999999999991</v>
      </c>
      <c r="K476" s="15">
        <f>(VLOOKUP(K$4,'Tüpoloogia tabel'!$C$1:$T$51,MATCH($A476,'Tüpoloogia tabel'!$C$1:$T$1,0),FALSE))*D476*E476</f>
        <v>6431.5000000000009</v>
      </c>
      <c r="L476" s="244">
        <f>VLOOKUP(L$4,'Tüpoloogia tabel'!$C$1:$T$51,MATCH($A476,'Tüpoloogia tabel'!$C$1:$T$1,0),FALSE)</f>
        <v>100</v>
      </c>
      <c r="M476" s="228">
        <f>VLOOKUP(M$4,'Tüpoloogia tabel'!$C$1:$T$51,MATCH($A476,'Tüpoloogia tabel'!$C$1:$T$1,0),FALSE)</f>
        <v>0</v>
      </c>
      <c r="N476" s="228">
        <f>VLOOKUP(N$4,'Tüpoloogia tabel'!$C$1:$T$51,MATCH($A476,'Tüpoloogia tabel'!$C$1:$T$1,0),FALSE)</f>
        <v>100</v>
      </c>
      <c r="O476" s="245">
        <f>VLOOKUP(O$4,'Tüpoloogia tabel'!$C$1:$T$51,MATCH($A476,'Tüpoloogia tabel'!$C$1:$T$1,0),FALSE)</f>
        <v>0.21164048646080963</v>
      </c>
      <c r="P476" s="228">
        <f>VLOOKUP(P$4,'Tüpoloogia tabel'!$C$1:$T$51,MATCH($A476,'Tüpoloogia tabel'!$C$1:$T$1,0),FALSE)</f>
        <v>100</v>
      </c>
      <c r="Q476" s="335">
        <f t="shared" si="633"/>
        <v>14369.999999999998</v>
      </c>
      <c r="R476" s="336">
        <f t="shared" si="651"/>
        <v>11289.126209558164</v>
      </c>
      <c r="S476" s="14">
        <f t="shared" si="634"/>
        <v>2151.25</v>
      </c>
      <c r="T476" s="336">
        <f t="shared" si="635"/>
        <v>2151.25</v>
      </c>
      <c r="U476" s="4">
        <f t="shared" si="636"/>
        <v>39.599999999999987</v>
      </c>
      <c r="V476" s="337">
        <f t="shared" si="637"/>
        <v>3041.2737904418341</v>
      </c>
      <c r="W476" s="338">
        <f t="shared" si="619"/>
        <v>4.5395869612502739</v>
      </c>
      <c r="X476" s="228">
        <f>VLOOKUP(X$4,'Tüpoloogia tabel'!$C$1:$T$51,MATCH($A476,'Tüpoloogia tabel'!$C$1:$T$1,0),FALSE)</f>
        <v>271.5</v>
      </c>
      <c r="Y476" s="228">
        <f>VLOOKUP(Y$4,'Tüpoloogia tabel'!$C$1:$T$51,MATCH($A476,'Tüpoloogia tabel'!$C$1:$T$1,0),FALSE)</f>
        <v>199.5</v>
      </c>
      <c r="Z476" s="229">
        <f>VLOOKUP(Z$4,'Tüpoloogia tabel'!$C$1:$T$51,MATCH($A476,'Tüpoloogia tabel'!$C$1:$T$1,0),FALSE)</f>
        <v>41</v>
      </c>
      <c r="AA476" s="235"/>
      <c r="AB476" s="235"/>
      <c r="AC476" s="15">
        <f>VLOOKUP(AC$4,'Tüpoloogia tabel'!$C$1:$T$51,MATCH($A476,'Tüpoloogia tabel'!$C$1:$T$1,0),FALSE)</f>
        <v>4.6500000000000004</v>
      </c>
      <c r="AD476" s="15">
        <f>VLOOKUP(AD$4,'Tüpoloogia tabel'!$C$1:$T$51,MATCH($A476,'Tüpoloogia tabel'!$C$1:$T$1,0),FALSE)</f>
        <v>3.2</v>
      </c>
      <c r="AE476" s="15">
        <f>VLOOKUP(AE$4,'Tüpoloogia tabel'!$C$1:$T$51,MATCH($A476,'Tüpoloogia tabel'!$C$1:$T$1,0),FALSE)</f>
        <v>2.2999999999999998</v>
      </c>
      <c r="AF476" s="15">
        <f>VLOOKUP(AF$4,'Tüpoloogia tabel'!$C$1:$T$51,MATCH($A476,'Tüpoloogia tabel'!$C$1:$T$1,0),FALSE)</f>
        <v>14.25</v>
      </c>
      <c r="AG476" s="15">
        <f>VLOOKUP(AG$4,'Tüpoloogia tabel'!$C$1:$T$51,MATCH($A476,'Tüpoloogia tabel'!$C$1:$T$1,0),FALSE)</f>
        <v>16.875</v>
      </c>
      <c r="AH476" s="15">
        <f>(VLOOKUP(AH$4,'Tüpoloogia tabel'!$C$1:$T$51,MATCH($A476,'Tüpoloogia tabel'!$C$1:$T$1,0),FALSE))*E476</f>
        <v>10.559999999999999</v>
      </c>
      <c r="AI476" s="15">
        <f>(VLOOKUP(AI$4,'Tüpoloogia tabel'!$C$1:$T$51,MATCH($A476,'Tüpoloogia tabel'!$C$1:$T$1,0),FALSE))*D476*E476</f>
        <v>26693.924427041027</v>
      </c>
      <c r="AJ476" s="15">
        <f t="shared" si="638"/>
        <v>366</v>
      </c>
      <c r="AK476" s="15">
        <f>VLOOKUP(AK$4,'Tüpoloogia tabel'!$C$1:$T$51,MATCH($A476,'Tüpoloogia tabel'!$C$1:$T$1,0),FALSE)</f>
        <v>1.49</v>
      </c>
      <c r="AL476" s="15">
        <f>VLOOKUP(AL$4,'Tüpoloogia tabel'!$C$1:$T$51,MATCH($A476,'Tüpoloogia tabel'!$C$1:$T$1,0),FALSE)</f>
        <v>1.1000000000000001</v>
      </c>
      <c r="AM476" s="15">
        <f>VLOOKUP(AM$4,'Tüpoloogia tabel'!$C$1:$T$51,MATCH($A476,'Tüpoloogia tabel'!$C$1:$T$1,0),FALSE)</f>
        <v>0.7</v>
      </c>
      <c r="AN476" s="15">
        <f>VLOOKUP(AN$4,'Tüpoloogia tabel'!$C$1:$T$51,MATCH($A476,'Tüpoloogia tabel'!$C$1:$T$1,0),FALSE)</f>
        <v>0.7</v>
      </c>
      <c r="AO476" s="15">
        <f>VLOOKUP(AO$4,'Tüpoloogia tabel'!$C$1:$T$51,MATCH($A476,'Tüpoloogia tabel'!$C$1:$T$1,0),FALSE)</f>
        <v>2.06</v>
      </c>
      <c r="AP476" s="15">
        <f>VLOOKUP(AP$4,'Tüpoloogia tabel'!$C$1:$T$51,MATCH($A476,'Tüpoloogia tabel'!$C$1:$T$1,0),FALSE)</f>
        <v>2</v>
      </c>
      <c r="AQ476" s="15">
        <f>VLOOKUP(AQ$4,'Tüpoloogia tabel'!$C$1:$T$51,MATCH($A476,'Tüpoloogia tabel'!$C$1:$T$1,0),FALSE)</f>
        <v>2.9</v>
      </c>
      <c r="AR476" s="232">
        <f>VLOOKUP(AR$4,'Tüpoloogia tabel'!$C$1:$T$51,MATCH($A471,'Tüpoloogia tabel'!$C$1:$T$1,0),FALSE)</f>
        <v>0.26</v>
      </c>
      <c r="AS476" s="16">
        <f>VLOOKUP(AS$4,'Tüpoloogia tabel'!$C$1:$T$51,MATCH($A476,'Tüpoloogia tabel'!$C$1:$T$1,0),FALSE)</f>
        <v>0.49000000000000005</v>
      </c>
      <c r="AT476" s="16">
        <f>VLOOKUP(AT$4,'Tüpoloogia tabel'!$C$1:$T$51,MATCH($A476,'Tüpoloogia tabel'!$C$1:$T$1,0),FALSE)</f>
        <v>0.40500000000000008</v>
      </c>
      <c r="AU476" s="16">
        <f>VLOOKUP(AU$4,'Tüpoloogia tabel'!$C$1:$T$51,MATCH($A476,'Tüpoloogia tabel'!$C$1:$T$1,0),FALSE)</f>
        <v>0.15</v>
      </c>
      <c r="AV476" s="273">
        <f>VLOOKUP(AV$4,'Tüpoloogia tabel'!$C$1:$T$51,MATCH($A476,'Tüpoloogia tabel'!$C$1:$T$1,0),FALSE)</f>
        <v>0.02</v>
      </c>
      <c r="AW476" s="16">
        <f>VLOOKUP(AW$4,'Tüpoloogia tabel'!$C$1:$T$51,MATCH($A476,'Tüpoloogia tabel'!$C$1:$T$1,0),FALSE)</f>
        <v>0.01</v>
      </c>
      <c r="AX476" s="16">
        <f>VLOOKUP(AX$4,'Tüpoloogia tabel'!$C$1:$T$51,MATCH($A476,'Tüpoloogia tabel'!$C$1:$T$1,0),FALSE)</f>
        <v>0</v>
      </c>
      <c r="AY476" s="16">
        <f>VLOOKUP(AY$4,'Tüpoloogia tabel'!$C$1:$T$51,MATCH($A476,'Tüpoloogia tabel'!$C$1:$T$1,0),FALSE)</f>
        <v>0.42</v>
      </c>
      <c r="AZ476" s="16">
        <f>VLOOKUP(AZ$4,'Tüpoloogia tabel'!$C$1:$T$51,MATCH($A476,'Tüpoloogia tabel'!$C$1:$T$1,0),FALSE)</f>
        <v>3.7</v>
      </c>
      <c r="BA476" s="232">
        <f>VLOOKUP(BA$4,'Tüpoloogia tabel'!$C$1:$T$51,MATCH($A476,'Tüpoloogia tabel'!$C$1:$T$1,0),FALSE)</f>
        <v>0.51</v>
      </c>
      <c r="BB476" s="232">
        <f>VLOOKUP(BB$4,'Tüpoloogia tabel'!$C$1:$T$51,MATCH($A476,'Tüpoloogia tabel'!$C$1:$T$1,0),FALSE)</f>
        <v>0.2</v>
      </c>
      <c r="BC476" s="232">
        <f>VLOOKUP(BC$4,'Tüpoloogia tabel'!$C$1:$T$51,MATCH($A476,'Tüpoloogia tabel'!$C$1:$T$1,0),FALSE)</f>
        <v>0.35</v>
      </c>
      <c r="BD476" s="232">
        <f>VLOOKUP(BD$4,'Tüpoloogia tabel'!$C$1:$T$51,MATCH($A476,'Tüpoloogia tabel'!$C$1:$T$1,0),FALSE)</f>
        <v>0.7</v>
      </c>
      <c r="BE476" s="232">
        <f>VLOOKUP(BE$4,'Tüpoloogia tabel'!$C$1:$T$51,MATCH($A476,'Tüpoloogia tabel'!$C$1:$T$1,0),FALSE)</f>
        <v>0.2</v>
      </c>
      <c r="BF476" s="16">
        <f>VLOOKUP(BF$4,'Tüpoloogia tabel'!$C$1:$T$51,MATCH($A476,'Tüpoloogia tabel'!$C$1:$T$1,0),FALSE)</f>
        <v>1.8000000000000007</v>
      </c>
      <c r="BG476" s="16">
        <f>VLOOKUP(BG$4,'Tüpoloogia tabel'!$C$1:$T$51,MATCH($A476,'Tüpoloogia tabel'!$C$1:$T$1,0),FALSE)</f>
        <v>2.1999999999999984</v>
      </c>
      <c r="BH476" s="16">
        <f>VLOOKUP(BH$4,'Tüpoloogia tabel'!$C$1:$T$51,MATCH($A476,'Tüpoloogia tabel'!$C$1:$T$1,0),FALSE)</f>
        <v>1.4599999999999995</v>
      </c>
      <c r="BI476" s="16">
        <f>VLOOKUP(BI$4,'Tüpoloogia tabel'!$C$1:$T$51,MATCH($A476,'Tüpoloogia tabel'!$C$1:$T$1,0),FALSE)</f>
        <v>1.5793333333333335</v>
      </c>
      <c r="BJ476" s="16">
        <f>VLOOKUP(BJ$4,'Tüpoloogia tabel'!$C$1:$T$51,MATCH($A476,'Tüpoloogia tabel'!$C$1:$T$1,0),FALSE)</f>
        <v>0.8</v>
      </c>
      <c r="BK476" s="16">
        <f>VLOOKUP(BK$4,'Tüpoloogia tabel'!$C$1:$T$51,MATCH($A476,'Tüpoloogia tabel'!$C$1:$T$1,0),FALSE)</f>
        <v>2.0649999999999999</v>
      </c>
      <c r="BL476" s="216">
        <f t="shared" si="620"/>
        <v>25060.444096764651</v>
      </c>
      <c r="BM476" s="1">
        <v>4</v>
      </c>
      <c r="BN476" s="1">
        <v>0</v>
      </c>
      <c r="BO476" s="1">
        <f t="shared" si="639"/>
        <v>42.239999999999995</v>
      </c>
      <c r="BP476" s="217">
        <f t="shared" si="640"/>
        <v>366</v>
      </c>
      <c r="BQ476" s="217">
        <f t="shared" ref="BQ476:BS476" si="661">BP476</f>
        <v>366</v>
      </c>
      <c r="BR476" s="217">
        <f t="shared" si="661"/>
        <v>366</v>
      </c>
      <c r="BS476" s="217">
        <f t="shared" si="661"/>
        <v>366</v>
      </c>
      <c r="BT476" s="217">
        <f t="shared" si="642"/>
        <v>1098</v>
      </c>
      <c r="BU476" s="217">
        <f t="shared" si="643"/>
        <v>5376</v>
      </c>
      <c r="BV476" s="217">
        <f t="shared" si="644"/>
        <v>4008.7335881345007</v>
      </c>
      <c r="BW476" s="217">
        <f t="shared" si="622"/>
        <v>2088.1005070164902</v>
      </c>
      <c r="BX476" s="216">
        <f t="shared" si="645"/>
        <v>1.6980173611111109</v>
      </c>
      <c r="BY476" s="216">
        <f t="shared" si="585"/>
        <v>2047.8089374999997</v>
      </c>
      <c r="BZ476" s="216">
        <f t="shared" si="653"/>
        <v>29196.35354128114</v>
      </c>
      <c r="CA476" s="216">
        <f t="shared" si="654"/>
        <v>27108.25303426465</v>
      </c>
      <c r="CB476" s="218">
        <f t="shared" si="646"/>
        <v>4.2149192310137051</v>
      </c>
    </row>
    <row r="477" spans="1:80" s="220" customFormat="1" ht="15.75" thickBot="1" x14ac:dyDescent="0.3">
      <c r="A477" s="251" t="s">
        <v>485</v>
      </c>
      <c r="B477" s="241" t="s">
        <v>1005</v>
      </c>
      <c r="C477" s="241" t="s">
        <v>464</v>
      </c>
      <c r="D477" s="252">
        <v>10</v>
      </c>
      <c r="E477" s="252">
        <v>5</v>
      </c>
      <c r="F477" s="253"/>
      <c r="G477" s="221">
        <f>(VLOOKUP(G$4,'Tüpoloogia tabel'!$C$1:$T$51,MATCH($A477,'Tüpoloogia tabel'!$C$1:$T$1,0),FALSE))*D477</f>
        <v>2151.25</v>
      </c>
      <c r="H477" s="221">
        <f>(VLOOKUP(H$4,'Tüpoloogia tabel'!$C$1:$T$51,MATCH($A477,'Tüpoloogia tabel'!$C$1:$T$1,0),FALSE))*D477*E477</f>
        <v>175</v>
      </c>
      <c r="I477" s="221">
        <f>(VLOOKUP(I$4,'Tüpoloogia tabel'!$C$1:$T$51,MATCH($A477,'Tüpoloogia tabel'!$C$1:$T$1,0),FALSE))*D477*E477</f>
        <v>512.5</v>
      </c>
      <c r="J477" s="221">
        <f>(VLOOKUP(J$4,'Tüpoloogia tabel'!$C$1:$T$51,MATCH($A477,'Tüpoloogia tabel'!$C$1:$T$1,0),FALSE))*D477*E477</f>
        <v>8923.1249999999982</v>
      </c>
      <c r="K477" s="221">
        <f>(VLOOKUP(K$4,'Tüpoloogia tabel'!$C$1:$T$51,MATCH($A477,'Tüpoloogia tabel'!$C$1:$T$1,0),FALSE))*D477*E477</f>
        <v>8039.3750000000009</v>
      </c>
      <c r="L477" s="246">
        <f>VLOOKUP(L$4,'Tüpoloogia tabel'!$C$1:$T$51,MATCH($A477,'Tüpoloogia tabel'!$C$1:$T$1,0),FALSE)</f>
        <v>100</v>
      </c>
      <c r="M477" s="226">
        <f>VLOOKUP(M$4,'Tüpoloogia tabel'!$C$1:$T$51,MATCH($A477,'Tüpoloogia tabel'!$C$1:$T$1,0),FALSE)</f>
        <v>0</v>
      </c>
      <c r="N477" s="226">
        <f>VLOOKUP(N$4,'Tüpoloogia tabel'!$C$1:$T$51,MATCH($A477,'Tüpoloogia tabel'!$C$1:$T$1,0),FALSE)</f>
        <v>100</v>
      </c>
      <c r="O477" s="242">
        <f>VLOOKUP(O$4,'Tüpoloogia tabel'!$C$1:$T$51,MATCH($A477,'Tüpoloogia tabel'!$C$1:$T$1,0),FALSE)</f>
        <v>0.21164048646080963</v>
      </c>
      <c r="P477" s="226">
        <f>VLOOKUP(P$4,'Tüpoloogia tabel'!$C$1:$T$51,MATCH($A477,'Tüpoloogia tabel'!$C$1:$T$1,0),FALSE)</f>
        <v>100</v>
      </c>
      <c r="Q477" s="339">
        <f t="shared" si="633"/>
        <v>22417.5</v>
      </c>
      <c r="R477" s="341">
        <f t="shared" si="651"/>
        <v>17633.449394764801</v>
      </c>
      <c r="S477" s="340">
        <f t="shared" si="634"/>
        <v>2151.25</v>
      </c>
      <c r="T477" s="341">
        <f t="shared" si="635"/>
        <v>2151.25</v>
      </c>
      <c r="U477" s="342">
        <f t="shared" si="636"/>
        <v>39.599999999999987</v>
      </c>
      <c r="V477" s="343">
        <f t="shared" si="637"/>
        <v>4744.4506052351999</v>
      </c>
      <c r="W477" s="344">
        <f t="shared" si="619"/>
        <v>5.3483830410540909</v>
      </c>
      <c r="X477" s="226">
        <f>VLOOKUP(X$4,'Tüpoloogia tabel'!$C$1:$T$51,MATCH($A477,'Tüpoloogia tabel'!$C$1:$T$1,0),FALSE)</f>
        <v>271.5</v>
      </c>
      <c r="Y477" s="226">
        <f>VLOOKUP(Y$4,'Tüpoloogia tabel'!$C$1:$T$51,MATCH($A477,'Tüpoloogia tabel'!$C$1:$T$1,0),FALSE)</f>
        <v>199.5</v>
      </c>
      <c r="Z477" s="230">
        <f>VLOOKUP(Z$4,'Tüpoloogia tabel'!$C$1:$T$51,MATCH($A477,'Tüpoloogia tabel'!$C$1:$T$1,0),FALSE)</f>
        <v>41</v>
      </c>
      <c r="AA477" s="236"/>
      <c r="AB477" s="236"/>
      <c r="AC477" s="221">
        <f>VLOOKUP(AC$4,'Tüpoloogia tabel'!$C$1:$T$51,MATCH($A477,'Tüpoloogia tabel'!$C$1:$T$1,0),FALSE)</f>
        <v>4.6500000000000004</v>
      </c>
      <c r="AD477" s="221">
        <f>VLOOKUP(AD$4,'Tüpoloogia tabel'!$C$1:$T$51,MATCH($A477,'Tüpoloogia tabel'!$C$1:$T$1,0),FALSE)</f>
        <v>3.2</v>
      </c>
      <c r="AE477" s="221">
        <f>VLOOKUP(AE$4,'Tüpoloogia tabel'!$C$1:$T$51,MATCH($A477,'Tüpoloogia tabel'!$C$1:$T$1,0),FALSE)</f>
        <v>2.2999999999999998</v>
      </c>
      <c r="AF477" s="221">
        <f>VLOOKUP(AF$4,'Tüpoloogia tabel'!$C$1:$T$51,MATCH($A477,'Tüpoloogia tabel'!$C$1:$T$1,0),FALSE)</f>
        <v>14.25</v>
      </c>
      <c r="AG477" s="221">
        <f>VLOOKUP(AG$4,'Tüpoloogia tabel'!$C$1:$T$51,MATCH($A477,'Tüpoloogia tabel'!$C$1:$T$1,0),FALSE)</f>
        <v>16.875</v>
      </c>
      <c r="AH477" s="221">
        <f>(VLOOKUP(AH$4,'Tüpoloogia tabel'!$C$1:$T$51,MATCH($A477,'Tüpoloogia tabel'!$C$1:$T$1,0),FALSE))*E477</f>
        <v>13.2</v>
      </c>
      <c r="AI477" s="221">
        <f>(VLOOKUP(AI$4,'Tüpoloogia tabel'!$C$1:$T$51,MATCH($A477,'Tüpoloogia tabel'!$C$1:$T$1,0),FALSE))*D477*E477</f>
        <v>33367.405533801284</v>
      </c>
      <c r="AJ477" s="221">
        <f t="shared" si="638"/>
        <v>366</v>
      </c>
      <c r="AK477" s="221">
        <f>VLOOKUP(AK$4,'Tüpoloogia tabel'!$C$1:$T$51,MATCH($A477,'Tüpoloogia tabel'!$C$1:$T$1,0),FALSE)</f>
        <v>1.49</v>
      </c>
      <c r="AL477" s="221">
        <f>VLOOKUP(AL$4,'Tüpoloogia tabel'!$C$1:$T$51,MATCH($A477,'Tüpoloogia tabel'!$C$1:$T$1,0),FALSE)</f>
        <v>1.1000000000000001</v>
      </c>
      <c r="AM477" s="221">
        <f>VLOOKUP(AM$4,'Tüpoloogia tabel'!$C$1:$T$51,MATCH($A477,'Tüpoloogia tabel'!$C$1:$T$1,0),FALSE)</f>
        <v>0.7</v>
      </c>
      <c r="AN477" s="221">
        <f>VLOOKUP(AN$4,'Tüpoloogia tabel'!$C$1:$T$51,MATCH($A477,'Tüpoloogia tabel'!$C$1:$T$1,0),FALSE)</f>
        <v>0.7</v>
      </c>
      <c r="AO477" s="221">
        <f>VLOOKUP(AO$4,'Tüpoloogia tabel'!$C$1:$T$51,MATCH($A477,'Tüpoloogia tabel'!$C$1:$T$1,0),FALSE)</f>
        <v>2.06</v>
      </c>
      <c r="AP477" s="221">
        <f>VLOOKUP(AP$4,'Tüpoloogia tabel'!$C$1:$T$51,MATCH($A477,'Tüpoloogia tabel'!$C$1:$T$1,0),FALSE)</f>
        <v>2</v>
      </c>
      <c r="AQ477" s="221">
        <f>VLOOKUP(AQ$4,'Tüpoloogia tabel'!$C$1:$T$51,MATCH($A477,'Tüpoloogia tabel'!$C$1:$T$1,0),FALSE)</f>
        <v>2.9</v>
      </c>
      <c r="AR477" s="233">
        <f>VLOOKUP(AR$4,'Tüpoloogia tabel'!$C$1:$T$51,MATCH($A472,'Tüpoloogia tabel'!$C$1:$T$1,0),FALSE)</f>
        <v>0.26</v>
      </c>
      <c r="AS477" s="222">
        <f>VLOOKUP(AS$4,'Tüpoloogia tabel'!$C$1:$T$51,MATCH($A477,'Tüpoloogia tabel'!$C$1:$T$1,0),FALSE)</f>
        <v>0.49000000000000005</v>
      </c>
      <c r="AT477" s="222">
        <f>VLOOKUP(AT$4,'Tüpoloogia tabel'!$C$1:$T$51,MATCH($A477,'Tüpoloogia tabel'!$C$1:$T$1,0),FALSE)</f>
        <v>0.40500000000000008</v>
      </c>
      <c r="AU477" s="222">
        <f>VLOOKUP(AU$4,'Tüpoloogia tabel'!$C$1:$T$51,MATCH($A477,'Tüpoloogia tabel'!$C$1:$T$1,0),FALSE)</f>
        <v>0.15</v>
      </c>
      <c r="AV477" s="273">
        <f>VLOOKUP(AV$4,'Tüpoloogia tabel'!$C$1:$T$51,MATCH($A477,'Tüpoloogia tabel'!$C$1:$T$1,0),FALSE)</f>
        <v>0.02</v>
      </c>
      <c r="AW477" s="222">
        <f>VLOOKUP(AW$4,'Tüpoloogia tabel'!$C$1:$T$51,MATCH($A477,'Tüpoloogia tabel'!$C$1:$T$1,0),FALSE)</f>
        <v>0.01</v>
      </c>
      <c r="AX477" s="222">
        <f>VLOOKUP(AX$4,'Tüpoloogia tabel'!$C$1:$T$51,MATCH($A477,'Tüpoloogia tabel'!$C$1:$T$1,0),FALSE)</f>
        <v>0</v>
      </c>
      <c r="AY477" s="222">
        <f>VLOOKUP(AY$4,'Tüpoloogia tabel'!$C$1:$T$51,MATCH($A477,'Tüpoloogia tabel'!$C$1:$T$1,0),FALSE)</f>
        <v>0.42</v>
      </c>
      <c r="AZ477" s="222">
        <f>VLOOKUP(AZ$4,'Tüpoloogia tabel'!$C$1:$T$51,MATCH($A477,'Tüpoloogia tabel'!$C$1:$T$1,0),FALSE)</f>
        <v>3.7</v>
      </c>
      <c r="BA477" s="233">
        <f>VLOOKUP(BA$4,'Tüpoloogia tabel'!$C$1:$T$51,MATCH($A477,'Tüpoloogia tabel'!$C$1:$T$1,0),FALSE)</f>
        <v>0.51</v>
      </c>
      <c r="BB477" s="233">
        <f>VLOOKUP(BB$4,'Tüpoloogia tabel'!$C$1:$T$51,MATCH($A477,'Tüpoloogia tabel'!$C$1:$T$1,0),FALSE)</f>
        <v>0.2</v>
      </c>
      <c r="BC477" s="233">
        <f>VLOOKUP(BC$4,'Tüpoloogia tabel'!$C$1:$T$51,MATCH($A477,'Tüpoloogia tabel'!$C$1:$T$1,0),FALSE)</f>
        <v>0.35</v>
      </c>
      <c r="BD477" s="233">
        <f>VLOOKUP(BD$4,'Tüpoloogia tabel'!$C$1:$T$51,MATCH($A477,'Tüpoloogia tabel'!$C$1:$T$1,0),FALSE)</f>
        <v>0.7</v>
      </c>
      <c r="BE477" s="233">
        <f>VLOOKUP(BE$4,'Tüpoloogia tabel'!$C$1:$T$51,MATCH($A477,'Tüpoloogia tabel'!$C$1:$T$1,0),FALSE)</f>
        <v>0.2</v>
      </c>
      <c r="BF477" s="222">
        <f>VLOOKUP(BF$4,'Tüpoloogia tabel'!$C$1:$T$51,MATCH($A477,'Tüpoloogia tabel'!$C$1:$T$1,0),FALSE)</f>
        <v>1.8000000000000007</v>
      </c>
      <c r="BG477" s="222">
        <f>VLOOKUP(BG$4,'Tüpoloogia tabel'!$C$1:$T$51,MATCH($A477,'Tüpoloogia tabel'!$C$1:$T$1,0),FALSE)</f>
        <v>2.1999999999999984</v>
      </c>
      <c r="BH477" s="222">
        <f>VLOOKUP(BH$4,'Tüpoloogia tabel'!$C$1:$T$51,MATCH($A477,'Tüpoloogia tabel'!$C$1:$T$1,0),FALSE)</f>
        <v>1.4599999999999995</v>
      </c>
      <c r="BI477" s="222">
        <f>VLOOKUP(BI$4,'Tüpoloogia tabel'!$C$1:$T$51,MATCH($A477,'Tüpoloogia tabel'!$C$1:$T$1,0),FALSE)</f>
        <v>1.5793333333333335</v>
      </c>
      <c r="BJ477" s="222">
        <f>VLOOKUP(BJ$4,'Tüpoloogia tabel'!$C$1:$T$51,MATCH($A477,'Tüpoloogia tabel'!$C$1:$T$1,0),FALSE)</f>
        <v>0.8</v>
      </c>
      <c r="BK477" s="222">
        <f>VLOOKUP(BK$4,'Tüpoloogia tabel'!$C$1:$T$51,MATCH($A477,'Tüpoloogia tabel'!$C$1:$T$1,0),FALSE)</f>
        <v>2.0649999999999999</v>
      </c>
      <c r="BL477" s="223">
        <f t="shared" si="620"/>
        <v>36914.964951581183</v>
      </c>
      <c r="BM477" s="220">
        <v>4</v>
      </c>
      <c r="BN477" s="220">
        <v>0</v>
      </c>
      <c r="BO477" s="220">
        <f t="shared" si="639"/>
        <v>52.8</v>
      </c>
      <c r="BP477" s="224">
        <f t="shared" si="640"/>
        <v>366</v>
      </c>
      <c r="BQ477" s="224">
        <f t="shared" ref="BQ477:BS477" si="662">BP477</f>
        <v>366</v>
      </c>
      <c r="BR477" s="224">
        <f t="shared" si="662"/>
        <v>366</v>
      </c>
      <c r="BS477" s="224">
        <f t="shared" si="662"/>
        <v>366</v>
      </c>
      <c r="BT477" s="224">
        <f t="shared" si="642"/>
        <v>1464</v>
      </c>
      <c r="BU477" s="224">
        <f t="shared" si="643"/>
        <v>8360</v>
      </c>
      <c r="BV477" s="224">
        <f t="shared" si="644"/>
        <v>6253.7080871263179</v>
      </c>
      <c r="BW477" s="217">
        <f t="shared" si="622"/>
        <v>3037.3953965930532</v>
      </c>
      <c r="BX477" s="223">
        <f t="shared" si="645"/>
        <v>2.5251215277777779</v>
      </c>
      <c r="BY477" s="223">
        <f t="shared" si="585"/>
        <v>3045.2965625000002</v>
      </c>
      <c r="BZ477" s="223">
        <f t="shared" si="653"/>
        <v>42997.656910674239</v>
      </c>
      <c r="CA477" s="223">
        <f t="shared" si="654"/>
        <v>39960.261514081183</v>
      </c>
      <c r="CB477" s="225">
        <f t="shared" si="646"/>
        <v>4.9705681740286005</v>
      </c>
    </row>
    <row r="478" spans="1:80" s="219" customFormat="1" x14ac:dyDescent="0.25">
      <c r="A478" s="258" t="s">
        <v>486</v>
      </c>
      <c r="B478" s="259" t="s">
        <v>1006</v>
      </c>
      <c r="C478" s="259" t="s">
        <v>464</v>
      </c>
      <c r="D478" s="260">
        <v>1</v>
      </c>
      <c r="E478" s="260">
        <v>1</v>
      </c>
      <c r="F478" s="261"/>
      <c r="G478" s="262">
        <f>(VLOOKUP(G$4,'Tüpoloogia tabel'!$C$1:$T$51,MATCH($A478,'Tüpoloogia tabel'!$C$1:$T$1,0),FALSE))*D478</f>
        <v>194.14855203619911</v>
      </c>
      <c r="H478" s="262">
        <f>(VLOOKUP(H$4,'Tüpoloogia tabel'!$C$1:$T$51,MATCH($A478,'Tüpoloogia tabel'!$C$1:$T$1,0),FALSE))*D478*E478</f>
        <v>3.2150427350427351</v>
      </c>
      <c r="I478" s="262">
        <f>(VLOOKUP(I$4,'Tüpoloogia tabel'!$C$1:$T$51,MATCH($A478,'Tüpoloogia tabel'!$C$1:$T$1,0),FALSE))*D478*E478</f>
        <v>9.4610809451985887</v>
      </c>
      <c r="J478" s="262">
        <f>(VLOOKUP(J$4,'Tüpoloogia tabel'!$C$1:$T$51,MATCH($A478,'Tüpoloogia tabel'!$C$1:$T$1,0),FALSE))*D478*E478</f>
        <v>176.1569087481146</v>
      </c>
      <c r="K478" s="262">
        <f>(VLOOKUP(K$4,'Tüpoloogia tabel'!$C$1:$T$51,MATCH($A478,'Tüpoloogia tabel'!$C$1:$T$1,0),FALSE))*D478*E478</f>
        <v>147.72326181498232</v>
      </c>
      <c r="L478" s="263">
        <f>VLOOKUP(L$4,'Tüpoloogia tabel'!$C$1:$T$51,MATCH($A478,'Tüpoloogia tabel'!$C$1:$T$1,0),FALSE)</f>
        <v>87.692307692307693</v>
      </c>
      <c r="M478" s="264">
        <f>VLOOKUP(M$4,'Tüpoloogia tabel'!$C$1:$T$51,MATCH($A478,'Tüpoloogia tabel'!$C$1:$T$1,0),FALSE)</f>
        <v>3.0769230769230771</v>
      </c>
      <c r="N478" s="264">
        <f>VLOOKUP(N$4,'Tüpoloogia tabel'!$C$1:$T$51,MATCH($A478,'Tüpoloogia tabel'!$C$1:$T$1,0),FALSE)</f>
        <v>93.84615384615384</v>
      </c>
      <c r="O478" s="265">
        <f>VLOOKUP(O$4,'Tüpoloogia tabel'!$C$1:$T$51,MATCH($A478,'Tüpoloogia tabel'!$C$1:$T$1,0),FALSE)</f>
        <v>0.24539823394414367</v>
      </c>
      <c r="P478" s="264">
        <f>VLOOKUP(P$4,'Tüpoloogia tabel'!$C$1:$T$51,MATCH($A478,'Tüpoloogia tabel'!$C$1:$T$1,0),FALSE)</f>
        <v>78.461538461538467</v>
      </c>
      <c r="Q478" s="345">
        <f t="shared" si="633"/>
        <v>110.85630579891532</v>
      </c>
      <c r="R478" s="346">
        <f t="shared" si="651"/>
        <v>79.692364134289562</v>
      </c>
      <c r="S478" s="347">
        <f t="shared" si="634"/>
        <v>194.14855203619911</v>
      </c>
      <c r="T478" s="346">
        <f t="shared" si="635"/>
        <v>194.14855203619911</v>
      </c>
      <c r="U478" s="348">
        <f t="shared" si="636"/>
        <v>3.9600000000000004</v>
      </c>
      <c r="V478" s="349">
        <f t="shared" si="637"/>
        <v>27.203941664625752</v>
      </c>
      <c r="W478" s="350">
        <f t="shared" si="619"/>
        <v>3.9281235443180904</v>
      </c>
      <c r="X478" s="264">
        <f>VLOOKUP(X$4,'Tüpoloogia tabel'!$C$1:$T$51,MATCH($A478,'Tüpoloogia tabel'!$C$1:$T$1,0),FALSE)</f>
        <v>232.3125</v>
      </c>
      <c r="Y478" s="264">
        <f>VLOOKUP(Y$4,'Tüpoloogia tabel'!$C$1:$T$51,MATCH($A478,'Tüpoloogia tabel'!$C$1:$T$1,0),FALSE)</f>
        <v>155.609375</v>
      </c>
      <c r="Z478" s="268">
        <f>VLOOKUP(Z$4,'Tüpoloogia tabel'!$C$1:$T$51,MATCH($A478,'Tüpoloogia tabel'!$C$1:$T$1,0),FALSE)</f>
        <v>41.375</v>
      </c>
      <c r="AA478" s="269"/>
      <c r="AB478" s="269"/>
      <c r="AC478" s="262">
        <f>VLOOKUP(AC$4,'Tüpoloogia tabel'!$C$1:$T$51,MATCH($A478,'Tüpoloogia tabel'!$C$1:$T$1,0),FALSE)</f>
        <v>4.009769230769229</v>
      </c>
      <c r="AD478" s="262">
        <f>VLOOKUP(AD$4,'Tüpoloogia tabel'!$C$1:$T$51,MATCH($A478,'Tüpoloogia tabel'!$C$1:$T$1,0),FALSE)</f>
        <v>2.5</v>
      </c>
      <c r="AE478" s="262">
        <f>VLOOKUP(AE$4,'Tüpoloogia tabel'!$C$1:$T$51,MATCH($A478,'Tüpoloogia tabel'!$C$1:$T$1,0),FALSE)</f>
        <v>2.2999999999999998</v>
      </c>
      <c r="AF478" s="262">
        <f>VLOOKUP(AF$4,'Tüpoloogia tabel'!$C$1:$T$51,MATCH($A478,'Tüpoloogia tabel'!$C$1:$T$1,0),FALSE)</f>
        <v>11.821276595744679</v>
      </c>
      <c r="AG478" s="262">
        <f>VLOOKUP(AG$4,'Tüpoloogia tabel'!$C$1:$T$51,MATCH($A478,'Tüpoloogia tabel'!$C$1:$T$1,0),FALSE)</f>
        <v>17.442750521485191</v>
      </c>
      <c r="AH478" s="262">
        <f>(VLOOKUP(AH$4,'Tüpoloogia tabel'!$C$1:$T$51,MATCH($A478,'Tüpoloogia tabel'!$C$1:$T$1,0),FALSE))*E478</f>
        <v>2.5</v>
      </c>
      <c r="AI478" s="262">
        <f>(VLOOKUP(AI$4,'Tüpoloogia tabel'!$C$1:$T$51,MATCH($A478,'Tüpoloogia tabel'!$C$1:$T$1,0),FALSE))*D478*E478</f>
        <v>884.375</v>
      </c>
      <c r="AJ478" s="262">
        <f t="shared" si="638"/>
        <v>58.528054234459745</v>
      </c>
      <c r="AK478" s="262">
        <f>VLOOKUP(AK$4,'Tüpoloogia tabel'!$C$1:$T$51,MATCH($A478,'Tüpoloogia tabel'!$C$1:$T$1,0),FALSE)</f>
        <v>1.2</v>
      </c>
      <c r="AL478" s="262">
        <f>VLOOKUP(AL$4,'Tüpoloogia tabel'!$C$1:$T$51,MATCH($A478,'Tüpoloogia tabel'!$C$1:$T$1,0),FALSE)</f>
        <v>1</v>
      </c>
      <c r="AM478" s="262">
        <f>VLOOKUP(AM$4,'Tüpoloogia tabel'!$C$1:$T$51,MATCH($A478,'Tüpoloogia tabel'!$C$1:$T$1,0),FALSE)</f>
        <v>0.7</v>
      </c>
      <c r="AN478" s="262">
        <f>VLOOKUP(AN$4,'Tüpoloogia tabel'!$C$1:$T$51,MATCH($A478,'Tüpoloogia tabel'!$C$1:$T$1,0),FALSE)</f>
        <v>0.7</v>
      </c>
      <c r="AO478" s="262">
        <f>VLOOKUP(AO$4,'Tüpoloogia tabel'!$C$1:$T$51,MATCH($A478,'Tüpoloogia tabel'!$C$1:$T$1,0),FALSE)</f>
        <v>2.44</v>
      </c>
      <c r="AP478" s="262">
        <f>VLOOKUP(AP$4,'Tüpoloogia tabel'!$C$1:$T$51,MATCH($A478,'Tüpoloogia tabel'!$C$1:$T$1,0),FALSE)</f>
        <v>2</v>
      </c>
      <c r="AQ478" s="262">
        <f>VLOOKUP(AQ$4,'Tüpoloogia tabel'!$C$1:$T$51,MATCH($A478,'Tüpoloogia tabel'!$C$1:$T$1,0),FALSE)</f>
        <v>2.9</v>
      </c>
      <c r="AR478" s="271">
        <f>VLOOKUP(AR$4,'Tüpoloogia tabel'!$C$1:$T$51,MATCH($A473,'Tüpoloogia tabel'!$C$1:$T$1,0),FALSE)</f>
        <v>0.26</v>
      </c>
      <c r="AS478" s="270">
        <f>VLOOKUP(AS$4,'Tüpoloogia tabel'!$C$1:$T$51,MATCH($A478,'Tüpoloogia tabel'!$C$1:$T$1,0),FALSE)</f>
        <v>0.49</v>
      </c>
      <c r="AT478" s="270">
        <f>VLOOKUP(AT$4,'Tüpoloogia tabel'!$C$1:$T$51,MATCH($A478,'Tüpoloogia tabel'!$C$1:$T$1,0),FALSE)</f>
        <v>0.40500000000000003</v>
      </c>
      <c r="AU478" s="270">
        <f>VLOOKUP(AU$4,'Tüpoloogia tabel'!$C$1:$T$51,MATCH($A478,'Tüpoloogia tabel'!$C$1:$T$1,0),FALSE)</f>
        <v>0.15</v>
      </c>
      <c r="AV478" s="273">
        <f>VLOOKUP(AV$4,'Tüpoloogia tabel'!$C$1:$T$51,MATCH($A478,'Tüpoloogia tabel'!$C$1:$T$1,0),FALSE)</f>
        <v>0.02</v>
      </c>
      <c r="AW478" s="270">
        <f>VLOOKUP(AW$4,'Tüpoloogia tabel'!$C$1:$T$51,MATCH($A478,'Tüpoloogia tabel'!$C$1:$T$1,0),FALSE)</f>
        <v>0.01</v>
      </c>
      <c r="AX478" s="270">
        <f>VLOOKUP(AX$4,'Tüpoloogia tabel'!$C$1:$T$51,MATCH($A478,'Tüpoloogia tabel'!$C$1:$T$1,0),FALSE)</f>
        <v>0</v>
      </c>
      <c r="AY478" s="270">
        <f>VLOOKUP(AY$4,'Tüpoloogia tabel'!$C$1:$T$51,MATCH($A478,'Tüpoloogia tabel'!$C$1:$T$1,0),FALSE)</f>
        <v>0.42</v>
      </c>
      <c r="AZ478" s="270">
        <f>VLOOKUP(AZ$4,'Tüpoloogia tabel'!$C$1:$T$51,MATCH($A478,'Tüpoloogia tabel'!$C$1:$T$1,0),FALSE)</f>
        <v>3.7</v>
      </c>
      <c r="BA478" s="271">
        <f>VLOOKUP(BA$4,'Tüpoloogia tabel'!$C$1:$T$51,MATCH($A478,'Tüpoloogia tabel'!$C$1:$T$1,0),FALSE)</f>
        <v>0.43</v>
      </c>
      <c r="BB478" s="271">
        <f>VLOOKUP(BB$4,'Tüpoloogia tabel'!$C$1:$T$51,MATCH($A478,'Tüpoloogia tabel'!$C$1:$T$1,0),FALSE)</f>
        <v>0.37</v>
      </c>
      <c r="BC478" s="271">
        <f>VLOOKUP(BC$4,'Tüpoloogia tabel'!$C$1:$T$51,MATCH($A478,'Tüpoloogia tabel'!$C$1:$T$1,0),FALSE)</f>
        <v>0.35</v>
      </c>
      <c r="BD478" s="271">
        <f>VLOOKUP(BD$4,'Tüpoloogia tabel'!$C$1:$T$51,MATCH($A478,'Tüpoloogia tabel'!$C$1:$T$1,0),FALSE)</f>
        <v>0.5</v>
      </c>
      <c r="BE478" s="271">
        <f>VLOOKUP(BE$4,'Tüpoloogia tabel'!$C$1:$T$51,MATCH($A478,'Tüpoloogia tabel'!$C$1:$T$1,0),FALSE)</f>
        <v>0.3</v>
      </c>
      <c r="BF478" s="270">
        <f>VLOOKUP(BF$4,'Tüpoloogia tabel'!$C$1:$T$51,MATCH($A478,'Tüpoloogia tabel'!$C$1:$T$1,0),FALSE)</f>
        <v>1.8</v>
      </c>
      <c r="BG478" s="270">
        <f>VLOOKUP(BG$4,'Tüpoloogia tabel'!$C$1:$T$51,MATCH($A478,'Tüpoloogia tabel'!$C$1:$T$1,0),FALSE)</f>
        <v>2.2000000000000002</v>
      </c>
      <c r="BH478" s="270">
        <f>VLOOKUP(BH$4,'Tüpoloogia tabel'!$C$1:$T$51,MATCH($A478,'Tüpoloogia tabel'!$C$1:$T$1,0),FALSE)</f>
        <v>1.46</v>
      </c>
      <c r="BI478" s="270">
        <f>VLOOKUP(BI$4,'Tüpoloogia tabel'!$C$1:$T$51,MATCH($A478,'Tüpoloogia tabel'!$C$1:$T$1,0),FALSE)</f>
        <v>1.5793333333333333</v>
      </c>
      <c r="BJ478" s="270">
        <f>VLOOKUP(BJ$4,'Tüpoloogia tabel'!$C$1:$T$51,MATCH($A478,'Tüpoloogia tabel'!$C$1:$T$1,0),FALSE)</f>
        <v>0.8</v>
      </c>
      <c r="BK478" s="270">
        <f>VLOOKUP(BK$4,'Tüpoloogia tabel'!$C$1:$T$51,MATCH($A478,'Tüpoloogia tabel'!$C$1:$T$1,0),FALSE)</f>
        <v>2.0649999999999999</v>
      </c>
      <c r="BL478" s="266">
        <f t="shared" si="620"/>
        <v>479.85007625254968</v>
      </c>
      <c r="BM478" s="219">
        <v>4</v>
      </c>
      <c r="BN478" s="219">
        <v>0</v>
      </c>
      <c r="BO478" s="219">
        <f t="shared" si="639"/>
        <v>10</v>
      </c>
      <c r="BP478" s="267">
        <f t="shared" si="640"/>
        <v>58.528054234459745</v>
      </c>
      <c r="BQ478" s="267">
        <f t="shared" ref="BQ478:BS478" si="663">BP478</f>
        <v>58.528054234459745</v>
      </c>
      <c r="BR478" s="267">
        <f t="shared" si="663"/>
        <v>58.528054234459745</v>
      </c>
      <c r="BS478" s="267">
        <f t="shared" si="663"/>
        <v>58.528054234459745</v>
      </c>
      <c r="BT478" s="267">
        <f t="shared" si="642"/>
        <v>0</v>
      </c>
      <c r="BU478" s="267">
        <f t="shared" si="643"/>
        <v>26.152702362996472</v>
      </c>
      <c r="BV478" s="267">
        <f t="shared" si="644"/>
        <v>35.857789266908995</v>
      </c>
      <c r="BW478" s="217">
        <f t="shared" si="622"/>
        <v>78.822088167112213</v>
      </c>
      <c r="BX478" s="266">
        <f t="shared" si="645"/>
        <v>1.7912983714125766E-2</v>
      </c>
      <c r="BY478" s="266">
        <f t="shared" si="585"/>
        <v>21.603058359235671</v>
      </c>
      <c r="BZ478" s="266">
        <f t="shared" si="653"/>
        <v>580.27522277889761</v>
      </c>
      <c r="CA478" s="266">
        <f t="shared" si="654"/>
        <v>501.45313461178534</v>
      </c>
      <c r="CB478" s="272">
        <f t="shared" si="646"/>
        <v>3.3945441526997691</v>
      </c>
    </row>
    <row r="479" spans="1:80" x14ac:dyDescent="0.25">
      <c r="A479" s="248" t="s">
        <v>486</v>
      </c>
      <c r="B479" s="231" t="s">
        <v>1007</v>
      </c>
      <c r="C479" s="231" t="s">
        <v>464</v>
      </c>
      <c r="D479" s="249">
        <v>1</v>
      </c>
      <c r="E479" s="249">
        <v>2</v>
      </c>
      <c r="F479" s="250"/>
      <c r="G479" s="15">
        <f>(VLOOKUP(G$4,'Tüpoloogia tabel'!$C$1:$T$51,MATCH($A479,'Tüpoloogia tabel'!$C$1:$T$1,0),FALSE))*D479</f>
        <v>194.14855203619911</v>
      </c>
      <c r="H479" s="15">
        <f>(VLOOKUP(H$4,'Tüpoloogia tabel'!$C$1:$T$51,MATCH($A479,'Tüpoloogia tabel'!$C$1:$T$1,0),FALSE))*D479*E479</f>
        <v>6.4300854700854702</v>
      </c>
      <c r="I479" s="15">
        <f>(VLOOKUP(I$4,'Tüpoloogia tabel'!$C$1:$T$51,MATCH($A479,'Tüpoloogia tabel'!$C$1:$T$1,0),FALSE))*D479*E479</f>
        <v>18.922161890397177</v>
      </c>
      <c r="J479" s="15">
        <f>(VLOOKUP(J$4,'Tüpoloogia tabel'!$C$1:$T$51,MATCH($A479,'Tüpoloogia tabel'!$C$1:$T$1,0),FALSE))*D479*E479</f>
        <v>352.31381749622921</v>
      </c>
      <c r="K479" s="15">
        <f>(VLOOKUP(K$4,'Tüpoloogia tabel'!$C$1:$T$51,MATCH($A479,'Tüpoloogia tabel'!$C$1:$T$1,0),FALSE))*D479*E479</f>
        <v>295.44652362996464</v>
      </c>
      <c r="L479" s="244">
        <f>VLOOKUP(L$4,'Tüpoloogia tabel'!$C$1:$T$51,MATCH($A479,'Tüpoloogia tabel'!$C$1:$T$1,0),FALSE)</f>
        <v>87.692307692307693</v>
      </c>
      <c r="M479" s="228">
        <f>VLOOKUP(M$4,'Tüpoloogia tabel'!$C$1:$T$51,MATCH($A479,'Tüpoloogia tabel'!$C$1:$T$1,0),FALSE)</f>
        <v>3.0769230769230771</v>
      </c>
      <c r="N479" s="228">
        <f>VLOOKUP(N$4,'Tüpoloogia tabel'!$C$1:$T$51,MATCH($A479,'Tüpoloogia tabel'!$C$1:$T$1,0),FALSE)</f>
        <v>93.84615384615384</v>
      </c>
      <c r="O479" s="245">
        <f>VLOOKUP(O$4,'Tüpoloogia tabel'!$C$1:$T$51,MATCH($A479,'Tüpoloogia tabel'!$C$1:$T$1,0),FALSE)</f>
        <v>0.24539823394414367</v>
      </c>
      <c r="P479" s="228">
        <f>VLOOKUP(P$4,'Tüpoloogia tabel'!$C$1:$T$51,MATCH($A479,'Tüpoloogia tabel'!$C$1:$T$1,0),FALSE)</f>
        <v>78.461538461538467</v>
      </c>
      <c r="Q479" s="335">
        <f t="shared" si="633"/>
        <v>396.14011681268255</v>
      </c>
      <c r="R479" s="336">
        <f t="shared" si="651"/>
        <v>294.96803175242349</v>
      </c>
      <c r="S479" s="14">
        <f t="shared" si="634"/>
        <v>194.14855203619911</v>
      </c>
      <c r="T479" s="336">
        <f t="shared" si="635"/>
        <v>194.14855203619911</v>
      </c>
      <c r="U479" s="4">
        <f t="shared" si="636"/>
        <v>3.9600000000000004</v>
      </c>
      <c r="V479" s="337">
        <f t="shared" si="637"/>
        <v>97.212085060259071</v>
      </c>
      <c r="W479" s="338">
        <f t="shared" si="619"/>
        <v>3.5164770992197769</v>
      </c>
      <c r="X479" s="228">
        <f>VLOOKUP(X$4,'Tüpoloogia tabel'!$C$1:$T$51,MATCH($A479,'Tüpoloogia tabel'!$C$1:$T$1,0),FALSE)</f>
        <v>232.3125</v>
      </c>
      <c r="Y479" s="228">
        <f>VLOOKUP(Y$4,'Tüpoloogia tabel'!$C$1:$T$51,MATCH($A479,'Tüpoloogia tabel'!$C$1:$T$1,0),FALSE)</f>
        <v>155.609375</v>
      </c>
      <c r="Z479" s="229">
        <f>VLOOKUP(Z$4,'Tüpoloogia tabel'!$C$1:$T$51,MATCH($A479,'Tüpoloogia tabel'!$C$1:$T$1,0),FALSE)</f>
        <v>41.375</v>
      </c>
      <c r="AA479" s="235"/>
      <c r="AB479" s="235"/>
      <c r="AC479" s="15">
        <f>VLOOKUP(AC$4,'Tüpoloogia tabel'!$C$1:$T$51,MATCH($A479,'Tüpoloogia tabel'!$C$1:$T$1,0),FALSE)</f>
        <v>4.009769230769229</v>
      </c>
      <c r="AD479" s="15">
        <f>VLOOKUP(AD$4,'Tüpoloogia tabel'!$C$1:$T$51,MATCH($A479,'Tüpoloogia tabel'!$C$1:$T$1,0),FALSE)</f>
        <v>2.5</v>
      </c>
      <c r="AE479" s="15">
        <f>VLOOKUP(AE$4,'Tüpoloogia tabel'!$C$1:$T$51,MATCH($A479,'Tüpoloogia tabel'!$C$1:$T$1,0),FALSE)</f>
        <v>2.2999999999999998</v>
      </c>
      <c r="AF479" s="15">
        <f>VLOOKUP(AF$4,'Tüpoloogia tabel'!$C$1:$T$51,MATCH($A479,'Tüpoloogia tabel'!$C$1:$T$1,0),FALSE)</f>
        <v>11.821276595744679</v>
      </c>
      <c r="AG479" s="15">
        <f>VLOOKUP(AG$4,'Tüpoloogia tabel'!$C$1:$T$51,MATCH($A479,'Tüpoloogia tabel'!$C$1:$T$1,0),FALSE)</f>
        <v>17.442750521485191</v>
      </c>
      <c r="AH479" s="15">
        <f>(VLOOKUP(AH$4,'Tüpoloogia tabel'!$C$1:$T$51,MATCH($A479,'Tüpoloogia tabel'!$C$1:$T$1,0),FALSE))*E479</f>
        <v>5</v>
      </c>
      <c r="AI479" s="15">
        <f>(VLOOKUP(AI$4,'Tüpoloogia tabel'!$C$1:$T$51,MATCH($A479,'Tüpoloogia tabel'!$C$1:$T$1,0),FALSE))*D479*E479</f>
        <v>1768.75</v>
      </c>
      <c r="AJ479" s="15">
        <f t="shared" si="638"/>
        <v>58.528054234459745</v>
      </c>
      <c r="AK479" s="15">
        <f>VLOOKUP(AK$4,'Tüpoloogia tabel'!$C$1:$T$51,MATCH($A479,'Tüpoloogia tabel'!$C$1:$T$1,0),FALSE)</f>
        <v>1.2</v>
      </c>
      <c r="AL479" s="15">
        <f>VLOOKUP(AL$4,'Tüpoloogia tabel'!$C$1:$T$51,MATCH($A479,'Tüpoloogia tabel'!$C$1:$T$1,0),FALSE)</f>
        <v>1</v>
      </c>
      <c r="AM479" s="15">
        <f>VLOOKUP(AM$4,'Tüpoloogia tabel'!$C$1:$T$51,MATCH($A479,'Tüpoloogia tabel'!$C$1:$T$1,0),FALSE)</f>
        <v>0.7</v>
      </c>
      <c r="AN479" s="15">
        <f>VLOOKUP(AN$4,'Tüpoloogia tabel'!$C$1:$T$51,MATCH($A479,'Tüpoloogia tabel'!$C$1:$T$1,0),FALSE)</f>
        <v>0.7</v>
      </c>
      <c r="AO479" s="15">
        <f>VLOOKUP(AO$4,'Tüpoloogia tabel'!$C$1:$T$51,MATCH($A479,'Tüpoloogia tabel'!$C$1:$T$1,0),FALSE)</f>
        <v>2.44</v>
      </c>
      <c r="AP479" s="15">
        <f>VLOOKUP(AP$4,'Tüpoloogia tabel'!$C$1:$T$51,MATCH($A479,'Tüpoloogia tabel'!$C$1:$T$1,0),FALSE)</f>
        <v>2</v>
      </c>
      <c r="AQ479" s="15">
        <f>VLOOKUP(AQ$4,'Tüpoloogia tabel'!$C$1:$T$51,MATCH($A479,'Tüpoloogia tabel'!$C$1:$T$1,0),FALSE)</f>
        <v>2.9</v>
      </c>
      <c r="AR479" s="232">
        <f>VLOOKUP(AR$4,'Tüpoloogia tabel'!$C$1:$T$51,MATCH($A474,'Tüpoloogia tabel'!$C$1:$T$1,0),FALSE)</f>
        <v>0.26</v>
      </c>
      <c r="AS479" s="16">
        <f>VLOOKUP(AS$4,'Tüpoloogia tabel'!$C$1:$T$51,MATCH($A479,'Tüpoloogia tabel'!$C$1:$T$1,0),FALSE)</f>
        <v>0.49</v>
      </c>
      <c r="AT479" s="16">
        <f>VLOOKUP(AT$4,'Tüpoloogia tabel'!$C$1:$T$51,MATCH($A479,'Tüpoloogia tabel'!$C$1:$T$1,0),FALSE)</f>
        <v>0.40500000000000003</v>
      </c>
      <c r="AU479" s="16">
        <f>VLOOKUP(AU$4,'Tüpoloogia tabel'!$C$1:$T$51,MATCH($A479,'Tüpoloogia tabel'!$C$1:$T$1,0),FALSE)</f>
        <v>0.15</v>
      </c>
      <c r="AV479" s="273">
        <f>VLOOKUP(AV$4,'Tüpoloogia tabel'!$C$1:$T$51,MATCH($A479,'Tüpoloogia tabel'!$C$1:$T$1,0),FALSE)</f>
        <v>0.02</v>
      </c>
      <c r="AW479" s="16">
        <f>VLOOKUP(AW$4,'Tüpoloogia tabel'!$C$1:$T$51,MATCH($A479,'Tüpoloogia tabel'!$C$1:$T$1,0),FALSE)</f>
        <v>0.01</v>
      </c>
      <c r="AX479" s="16">
        <f>VLOOKUP(AX$4,'Tüpoloogia tabel'!$C$1:$T$51,MATCH($A479,'Tüpoloogia tabel'!$C$1:$T$1,0),FALSE)</f>
        <v>0</v>
      </c>
      <c r="AY479" s="16">
        <f>VLOOKUP(AY$4,'Tüpoloogia tabel'!$C$1:$T$51,MATCH($A479,'Tüpoloogia tabel'!$C$1:$T$1,0),FALSE)</f>
        <v>0.42</v>
      </c>
      <c r="AZ479" s="16">
        <f>VLOOKUP(AZ$4,'Tüpoloogia tabel'!$C$1:$T$51,MATCH($A479,'Tüpoloogia tabel'!$C$1:$T$1,0),FALSE)</f>
        <v>3.7</v>
      </c>
      <c r="BA479" s="232">
        <f>VLOOKUP(BA$4,'Tüpoloogia tabel'!$C$1:$T$51,MATCH($A479,'Tüpoloogia tabel'!$C$1:$T$1,0),FALSE)</f>
        <v>0.43</v>
      </c>
      <c r="BB479" s="232">
        <f>VLOOKUP(BB$4,'Tüpoloogia tabel'!$C$1:$T$51,MATCH($A479,'Tüpoloogia tabel'!$C$1:$T$1,0),FALSE)</f>
        <v>0.37</v>
      </c>
      <c r="BC479" s="232">
        <f>VLOOKUP(BC$4,'Tüpoloogia tabel'!$C$1:$T$51,MATCH($A479,'Tüpoloogia tabel'!$C$1:$T$1,0),FALSE)</f>
        <v>0.35</v>
      </c>
      <c r="BD479" s="232">
        <f>VLOOKUP(BD$4,'Tüpoloogia tabel'!$C$1:$T$51,MATCH($A479,'Tüpoloogia tabel'!$C$1:$T$1,0),FALSE)</f>
        <v>0.5</v>
      </c>
      <c r="BE479" s="232">
        <f>VLOOKUP(BE$4,'Tüpoloogia tabel'!$C$1:$T$51,MATCH($A479,'Tüpoloogia tabel'!$C$1:$T$1,0),FALSE)</f>
        <v>0.3</v>
      </c>
      <c r="BF479" s="16">
        <f>VLOOKUP(BF$4,'Tüpoloogia tabel'!$C$1:$T$51,MATCH($A479,'Tüpoloogia tabel'!$C$1:$T$1,0),FALSE)</f>
        <v>1.8</v>
      </c>
      <c r="BG479" s="16">
        <f>VLOOKUP(BG$4,'Tüpoloogia tabel'!$C$1:$T$51,MATCH($A479,'Tüpoloogia tabel'!$C$1:$T$1,0),FALSE)</f>
        <v>2.2000000000000002</v>
      </c>
      <c r="BH479" s="16">
        <f>VLOOKUP(BH$4,'Tüpoloogia tabel'!$C$1:$T$51,MATCH($A479,'Tüpoloogia tabel'!$C$1:$T$1,0),FALSE)</f>
        <v>1.46</v>
      </c>
      <c r="BI479" s="16">
        <f>VLOOKUP(BI$4,'Tüpoloogia tabel'!$C$1:$T$51,MATCH($A479,'Tüpoloogia tabel'!$C$1:$T$1,0),FALSE)</f>
        <v>1.5793333333333333</v>
      </c>
      <c r="BJ479" s="16">
        <f>VLOOKUP(BJ$4,'Tüpoloogia tabel'!$C$1:$T$51,MATCH($A479,'Tüpoloogia tabel'!$C$1:$T$1,0),FALSE)</f>
        <v>0.8</v>
      </c>
      <c r="BK479" s="16">
        <f>VLOOKUP(BK$4,'Tüpoloogia tabel'!$C$1:$T$51,MATCH($A479,'Tüpoloogia tabel'!$C$1:$T$1,0),FALSE)</f>
        <v>2.0649999999999999</v>
      </c>
      <c r="BL479" s="216">
        <f t="shared" si="620"/>
        <v>857.19472116688689</v>
      </c>
      <c r="BM479" s="1">
        <v>4</v>
      </c>
      <c r="BN479" s="1">
        <v>0</v>
      </c>
      <c r="BO479" s="1">
        <f t="shared" si="639"/>
        <v>20</v>
      </c>
      <c r="BP479" s="217">
        <f t="shared" si="640"/>
        <v>58.528054234459745</v>
      </c>
      <c r="BQ479" s="217">
        <f t="shared" ref="BQ479:BS479" si="664">BP479</f>
        <v>58.528054234459745</v>
      </c>
      <c r="BR479" s="217">
        <f t="shared" si="664"/>
        <v>58.528054234459745</v>
      </c>
      <c r="BS479" s="217">
        <f t="shared" si="664"/>
        <v>58.528054234459745</v>
      </c>
      <c r="BT479" s="217">
        <f t="shared" si="642"/>
        <v>58.528054234459745</v>
      </c>
      <c r="BU479" s="217">
        <f t="shared" si="643"/>
        <v>99.610809451985887</v>
      </c>
      <c r="BV479" s="217">
        <f t="shared" si="644"/>
        <v>128.13622758279638</v>
      </c>
      <c r="BW479" s="217">
        <f t="shared" si="622"/>
        <v>120.7643128021295</v>
      </c>
      <c r="BX479" s="216">
        <f t="shared" si="645"/>
        <v>5.0557131359742186E-2</v>
      </c>
      <c r="BY479" s="216">
        <f t="shared" si="585"/>
        <v>60.971900419849078</v>
      </c>
      <c r="BZ479" s="216">
        <f t="shared" si="653"/>
        <v>1038.9309343888654</v>
      </c>
      <c r="CA479" s="216">
        <f t="shared" si="654"/>
        <v>918.16662158673603</v>
      </c>
      <c r="CB479" s="218">
        <f t="shared" si="646"/>
        <v>3.1077252502612089</v>
      </c>
    </row>
    <row r="480" spans="1:80" x14ac:dyDescent="0.25">
      <c r="A480" s="248" t="s">
        <v>486</v>
      </c>
      <c r="B480" s="231" t="s">
        <v>1008</v>
      </c>
      <c r="C480" s="231" t="s">
        <v>464</v>
      </c>
      <c r="D480" s="249">
        <v>1</v>
      </c>
      <c r="E480" s="249">
        <v>3</v>
      </c>
      <c r="F480" s="250"/>
      <c r="G480" s="15">
        <f>(VLOOKUP(G$4,'Tüpoloogia tabel'!$C$1:$T$51,MATCH($A480,'Tüpoloogia tabel'!$C$1:$T$1,0),FALSE))*D480</f>
        <v>194.14855203619911</v>
      </c>
      <c r="H480" s="15">
        <f>(VLOOKUP(H$4,'Tüpoloogia tabel'!$C$1:$T$51,MATCH($A480,'Tüpoloogia tabel'!$C$1:$T$1,0),FALSE))*D480*E480</f>
        <v>9.6451282051282057</v>
      </c>
      <c r="I480" s="15">
        <f>(VLOOKUP(I$4,'Tüpoloogia tabel'!$C$1:$T$51,MATCH($A480,'Tüpoloogia tabel'!$C$1:$T$1,0),FALSE))*D480*E480</f>
        <v>28.383242835595766</v>
      </c>
      <c r="J480" s="15">
        <f>(VLOOKUP(J$4,'Tüpoloogia tabel'!$C$1:$T$51,MATCH($A480,'Tüpoloogia tabel'!$C$1:$T$1,0),FALSE))*D480*E480</f>
        <v>528.47072624434384</v>
      </c>
      <c r="K480" s="15">
        <f>(VLOOKUP(K$4,'Tüpoloogia tabel'!$C$1:$T$51,MATCH($A480,'Tüpoloogia tabel'!$C$1:$T$1,0),FALSE))*D480*E480</f>
        <v>443.16978544494697</v>
      </c>
      <c r="L480" s="244">
        <f>VLOOKUP(L$4,'Tüpoloogia tabel'!$C$1:$T$51,MATCH($A480,'Tüpoloogia tabel'!$C$1:$T$1,0),FALSE)</f>
        <v>87.692307692307693</v>
      </c>
      <c r="M480" s="228">
        <f>VLOOKUP(M$4,'Tüpoloogia tabel'!$C$1:$T$51,MATCH($A480,'Tüpoloogia tabel'!$C$1:$T$1,0),FALSE)</f>
        <v>3.0769230769230771</v>
      </c>
      <c r="N480" s="228">
        <f>VLOOKUP(N$4,'Tüpoloogia tabel'!$C$1:$T$51,MATCH($A480,'Tüpoloogia tabel'!$C$1:$T$1,0),FALSE)</f>
        <v>93.84615384615384</v>
      </c>
      <c r="O480" s="245">
        <f>VLOOKUP(O$4,'Tüpoloogia tabel'!$C$1:$T$51,MATCH($A480,'Tüpoloogia tabel'!$C$1:$T$1,0),FALSE)</f>
        <v>0.24539823394414367</v>
      </c>
      <c r="P480" s="228">
        <f>VLOOKUP(P$4,'Tüpoloogia tabel'!$C$1:$T$51,MATCH($A480,'Tüpoloogia tabel'!$C$1:$T$1,0),FALSE)</f>
        <v>78.461538461538467</v>
      </c>
      <c r="Q480" s="335">
        <f t="shared" si="633"/>
        <v>855.85143304130168</v>
      </c>
      <c r="R480" s="336">
        <f t="shared" si="651"/>
        <v>641.86700285440168</v>
      </c>
      <c r="S480" s="14">
        <f t="shared" si="634"/>
        <v>194.14855203619911</v>
      </c>
      <c r="T480" s="336">
        <f t="shared" si="635"/>
        <v>194.14855203619911</v>
      </c>
      <c r="U480" s="4">
        <f t="shared" si="636"/>
        <v>3.9600000000000004</v>
      </c>
      <c r="V480" s="337">
        <f t="shared" si="637"/>
        <v>210.02443018689996</v>
      </c>
      <c r="W480" s="338">
        <f t="shared" si="619"/>
        <v>4.0205926484895036</v>
      </c>
      <c r="X480" s="228">
        <f>VLOOKUP(X$4,'Tüpoloogia tabel'!$C$1:$T$51,MATCH($A480,'Tüpoloogia tabel'!$C$1:$T$1,0),FALSE)</f>
        <v>232.3125</v>
      </c>
      <c r="Y480" s="228">
        <f>VLOOKUP(Y$4,'Tüpoloogia tabel'!$C$1:$T$51,MATCH($A480,'Tüpoloogia tabel'!$C$1:$T$1,0),FALSE)</f>
        <v>155.609375</v>
      </c>
      <c r="Z480" s="229">
        <f>VLOOKUP(Z$4,'Tüpoloogia tabel'!$C$1:$T$51,MATCH($A480,'Tüpoloogia tabel'!$C$1:$T$1,0),FALSE)</f>
        <v>41.375</v>
      </c>
      <c r="AA480" s="235"/>
      <c r="AB480" s="235"/>
      <c r="AC480" s="15">
        <f>VLOOKUP(AC$4,'Tüpoloogia tabel'!$C$1:$T$51,MATCH($A480,'Tüpoloogia tabel'!$C$1:$T$1,0),FALSE)</f>
        <v>4.009769230769229</v>
      </c>
      <c r="AD480" s="15">
        <f>VLOOKUP(AD$4,'Tüpoloogia tabel'!$C$1:$T$51,MATCH($A480,'Tüpoloogia tabel'!$C$1:$T$1,0),FALSE)</f>
        <v>2.5</v>
      </c>
      <c r="AE480" s="15">
        <f>VLOOKUP(AE$4,'Tüpoloogia tabel'!$C$1:$T$51,MATCH($A480,'Tüpoloogia tabel'!$C$1:$T$1,0),FALSE)</f>
        <v>2.2999999999999998</v>
      </c>
      <c r="AF480" s="15">
        <f>VLOOKUP(AF$4,'Tüpoloogia tabel'!$C$1:$T$51,MATCH($A480,'Tüpoloogia tabel'!$C$1:$T$1,0),FALSE)</f>
        <v>11.821276595744679</v>
      </c>
      <c r="AG480" s="15">
        <f>VLOOKUP(AG$4,'Tüpoloogia tabel'!$C$1:$T$51,MATCH($A480,'Tüpoloogia tabel'!$C$1:$T$1,0),FALSE)</f>
        <v>17.442750521485191</v>
      </c>
      <c r="AH480" s="15">
        <f>(VLOOKUP(AH$4,'Tüpoloogia tabel'!$C$1:$T$51,MATCH($A480,'Tüpoloogia tabel'!$C$1:$T$1,0),FALSE))*E480</f>
        <v>7.5</v>
      </c>
      <c r="AI480" s="15">
        <f>(VLOOKUP(AI$4,'Tüpoloogia tabel'!$C$1:$T$51,MATCH($A480,'Tüpoloogia tabel'!$C$1:$T$1,0),FALSE))*D480*E480</f>
        <v>2653.125</v>
      </c>
      <c r="AJ480" s="15">
        <f t="shared" si="638"/>
        <v>58.528054234459745</v>
      </c>
      <c r="AK480" s="15">
        <f>VLOOKUP(AK$4,'Tüpoloogia tabel'!$C$1:$T$51,MATCH($A480,'Tüpoloogia tabel'!$C$1:$T$1,0),FALSE)</f>
        <v>1.2</v>
      </c>
      <c r="AL480" s="15">
        <f>VLOOKUP(AL$4,'Tüpoloogia tabel'!$C$1:$T$51,MATCH($A480,'Tüpoloogia tabel'!$C$1:$T$1,0),FALSE)</f>
        <v>1</v>
      </c>
      <c r="AM480" s="15">
        <f>VLOOKUP(AM$4,'Tüpoloogia tabel'!$C$1:$T$51,MATCH($A480,'Tüpoloogia tabel'!$C$1:$T$1,0),FALSE)</f>
        <v>0.7</v>
      </c>
      <c r="AN480" s="15">
        <f>VLOOKUP(AN$4,'Tüpoloogia tabel'!$C$1:$T$51,MATCH($A480,'Tüpoloogia tabel'!$C$1:$T$1,0),FALSE)</f>
        <v>0.7</v>
      </c>
      <c r="AO480" s="15">
        <f>VLOOKUP(AO$4,'Tüpoloogia tabel'!$C$1:$T$51,MATCH($A480,'Tüpoloogia tabel'!$C$1:$T$1,0),FALSE)</f>
        <v>2.44</v>
      </c>
      <c r="AP480" s="15">
        <f>VLOOKUP(AP$4,'Tüpoloogia tabel'!$C$1:$T$51,MATCH($A480,'Tüpoloogia tabel'!$C$1:$T$1,0),FALSE)</f>
        <v>2</v>
      </c>
      <c r="AQ480" s="15">
        <f>VLOOKUP(AQ$4,'Tüpoloogia tabel'!$C$1:$T$51,MATCH($A480,'Tüpoloogia tabel'!$C$1:$T$1,0),FALSE)</f>
        <v>2.9</v>
      </c>
      <c r="AR480" s="232">
        <f>VLOOKUP(AR$4,'Tüpoloogia tabel'!$C$1:$T$51,MATCH($A475,'Tüpoloogia tabel'!$C$1:$T$1,0),FALSE)</f>
        <v>0.26</v>
      </c>
      <c r="AS480" s="16">
        <f>VLOOKUP(AS$4,'Tüpoloogia tabel'!$C$1:$T$51,MATCH($A480,'Tüpoloogia tabel'!$C$1:$T$1,0),FALSE)</f>
        <v>0.49</v>
      </c>
      <c r="AT480" s="16">
        <f>VLOOKUP(AT$4,'Tüpoloogia tabel'!$C$1:$T$51,MATCH($A480,'Tüpoloogia tabel'!$C$1:$T$1,0),FALSE)</f>
        <v>0.40500000000000003</v>
      </c>
      <c r="AU480" s="16">
        <f>VLOOKUP(AU$4,'Tüpoloogia tabel'!$C$1:$T$51,MATCH($A480,'Tüpoloogia tabel'!$C$1:$T$1,0),FALSE)</f>
        <v>0.15</v>
      </c>
      <c r="AV480" s="273">
        <f>VLOOKUP(AV$4,'Tüpoloogia tabel'!$C$1:$T$51,MATCH($A480,'Tüpoloogia tabel'!$C$1:$T$1,0),FALSE)</f>
        <v>0.02</v>
      </c>
      <c r="AW480" s="16">
        <f>VLOOKUP(AW$4,'Tüpoloogia tabel'!$C$1:$T$51,MATCH($A480,'Tüpoloogia tabel'!$C$1:$T$1,0),FALSE)</f>
        <v>0.01</v>
      </c>
      <c r="AX480" s="16">
        <f>VLOOKUP(AX$4,'Tüpoloogia tabel'!$C$1:$T$51,MATCH($A480,'Tüpoloogia tabel'!$C$1:$T$1,0),FALSE)</f>
        <v>0</v>
      </c>
      <c r="AY480" s="16">
        <f>VLOOKUP(AY$4,'Tüpoloogia tabel'!$C$1:$T$51,MATCH($A480,'Tüpoloogia tabel'!$C$1:$T$1,0),FALSE)</f>
        <v>0.42</v>
      </c>
      <c r="AZ480" s="16">
        <f>VLOOKUP(AZ$4,'Tüpoloogia tabel'!$C$1:$T$51,MATCH($A480,'Tüpoloogia tabel'!$C$1:$T$1,0),FALSE)</f>
        <v>3.7</v>
      </c>
      <c r="BA480" s="232">
        <f>VLOOKUP(BA$4,'Tüpoloogia tabel'!$C$1:$T$51,MATCH($A480,'Tüpoloogia tabel'!$C$1:$T$1,0),FALSE)</f>
        <v>0.43</v>
      </c>
      <c r="BB480" s="232">
        <f>VLOOKUP(BB$4,'Tüpoloogia tabel'!$C$1:$T$51,MATCH($A480,'Tüpoloogia tabel'!$C$1:$T$1,0),FALSE)</f>
        <v>0.37</v>
      </c>
      <c r="BC480" s="232">
        <f>VLOOKUP(BC$4,'Tüpoloogia tabel'!$C$1:$T$51,MATCH($A480,'Tüpoloogia tabel'!$C$1:$T$1,0),FALSE)</f>
        <v>0.35</v>
      </c>
      <c r="BD480" s="232">
        <f>VLOOKUP(BD$4,'Tüpoloogia tabel'!$C$1:$T$51,MATCH($A480,'Tüpoloogia tabel'!$C$1:$T$1,0),FALSE)</f>
        <v>0.5</v>
      </c>
      <c r="BE480" s="232">
        <f>VLOOKUP(BE$4,'Tüpoloogia tabel'!$C$1:$T$51,MATCH($A480,'Tüpoloogia tabel'!$C$1:$T$1,0),FALSE)</f>
        <v>0.3</v>
      </c>
      <c r="BF480" s="16">
        <f>VLOOKUP(BF$4,'Tüpoloogia tabel'!$C$1:$T$51,MATCH($A480,'Tüpoloogia tabel'!$C$1:$T$1,0),FALSE)</f>
        <v>1.8</v>
      </c>
      <c r="BG480" s="16">
        <f>VLOOKUP(BG$4,'Tüpoloogia tabel'!$C$1:$T$51,MATCH($A480,'Tüpoloogia tabel'!$C$1:$T$1,0),FALSE)</f>
        <v>2.2000000000000002</v>
      </c>
      <c r="BH480" s="16">
        <f>VLOOKUP(BH$4,'Tüpoloogia tabel'!$C$1:$T$51,MATCH($A480,'Tüpoloogia tabel'!$C$1:$T$1,0),FALSE)</f>
        <v>1.46</v>
      </c>
      <c r="BI480" s="16">
        <f>VLOOKUP(BI$4,'Tüpoloogia tabel'!$C$1:$T$51,MATCH($A480,'Tüpoloogia tabel'!$C$1:$T$1,0),FALSE)</f>
        <v>1.5793333333333333</v>
      </c>
      <c r="BJ480" s="16">
        <f>VLOOKUP(BJ$4,'Tüpoloogia tabel'!$C$1:$T$51,MATCH($A480,'Tüpoloogia tabel'!$C$1:$T$1,0),FALSE)</f>
        <v>0.8</v>
      </c>
      <c r="BK480" s="16">
        <f>VLOOKUP(BK$4,'Tüpoloogia tabel'!$C$1:$T$51,MATCH($A480,'Tüpoloogia tabel'!$C$1:$T$1,0),FALSE)</f>
        <v>2.0649999999999999</v>
      </c>
      <c r="BL480" s="216">
        <f t="shared" si="620"/>
        <v>1465.2544732045503</v>
      </c>
      <c r="BM480" s="1">
        <v>4</v>
      </c>
      <c r="BN480" s="1">
        <v>0</v>
      </c>
      <c r="BO480" s="1">
        <f t="shared" si="639"/>
        <v>30</v>
      </c>
      <c r="BP480" s="217">
        <f t="shared" si="640"/>
        <v>58.528054234459745</v>
      </c>
      <c r="BQ480" s="217">
        <f t="shared" ref="BQ480:BS480" si="665">BP480</f>
        <v>58.528054234459745</v>
      </c>
      <c r="BR480" s="217">
        <f t="shared" si="665"/>
        <v>58.528054234459745</v>
      </c>
      <c r="BS480" s="217">
        <f t="shared" si="665"/>
        <v>58.528054234459745</v>
      </c>
      <c r="BT480" s="217">
        <f t="shared" si="642"/>
        <v>117.05610846891949</v>
      </c>
      <c r="BU480" s="217">
        <f t="shared" si="643"/>
        <v>220.37432126696825</v>
      </c>
      <c r="BV480" s="217">
        <f t="shared" si="644"/>
        <v>276.8353149476622</v>
      </c>
      <c r="BW480" s="217">
        <f t="shared" si="622"/>
        <v>186.40321003771777</v>
      </c>
      <c r="BX480" s="216">
        <f t="shared" si="645"/>
        <v>0.10791666513296536</v>
      </c>
      <c r="BY480" s="216">
        <f t="shared" si="585"/>
        <v>130.14749815035623</v>
      </c>
      <c r="BZ480" s="216">
        <f t="shared" si="653"/>
        <v>1781.8051813926243</v>
      </c>
      <c r="CA480" s="216">
        <f t="shared" si="654"/>
        <v>1595.4019713549064</v>
      </c>
      <c r="CB480" s="218">
        <f t="shared" si="646"/>
        <v>3.599979113542469</v>
      </c>
    </row>
    <row r="481" spans="1:80" x14ac:dyDescent="0.25">
      <c r="A481" s="248" t="s">
        <v>486</v>
      </c>
      <c r="B481" s="231" t="s">
        <v>1009</v>
      </c>
      <c r="C481" s="231" t="s">
        <v>464</v>
      </c>
      <c r="D481" s="249">
        <v>1</v>
      </c>
      <c r="E481" s="249">
        <v>4</v>
      </c>
      <c r="F481" s="250"/>
      <c r="G481" s="15">
        <f>(VLOOKUP(G$4,'Tüpoloogia tabel'!$C$1:$T$51,MATCH($A481,'Tüpoloogia tabel'!$C$1:$T$1,0),FALSE))*D481</f>
        <v>194.14855203619911</v>
      </c>
      <c r="H481" s="15">
        <f>(VLOOKUP(H$4,'Tüpoloogia tabel'!$C$1:$T$51,MATCH($A481,'Tüpoloogia tabel'!$C$1:$T$1,0),FALSE))*D481*E481</f>
        <v>12.86017094017094</v>
      </c>
      <c r="I481" s="15">
        <f>(VLOOKUP(I$4,'Tüpoloogia tabel'!$C$1:$T$51,MATCH($A481,'Tüpoloogia tabel'!$C$1:$T$1,0),FALSE))*D481*E481</f>
        <v>37.844323780794355</v>
      </c>
      <c r="J481" s="15">
        <f>(VLOOKUP(J$4,'Tüpoloogia tabel'!$C$1:$T$51,MATCH($A481,'Tüpoloogia tabel'!$C$1:$T$1,0),FALSE))*D481*E481</f>
        <v>704.62763499245841</v>
      </c>
      <c r="K481" s="15">
        <f>(VLOOKUP(K$4,'Tüpoloogia tabel'!$C$1:$T$51,MATCH($A481,'Tüpoloogia tabel'!$C$1:$T$1,0),FALSE))*D481*E481</f>
        <v>590.89304725992929</v>
      </c>
      <c r="L481" s="244">
        <f>VLOOKUP(L$4,'Tüpoloogia tabel'!$C$1:$T$51,MATCH($A481,'Tüpoloogia tabel'!$C$1:$T$1,0),FALSE)</f>
        <v>87.692307692307693</v>
      </c>
      <c r="M481" s="228">
        <f>VLOOKUP(M$4,'Tüpoloogia tabel'!$C$1:$T$51,MATCH($A481,'Tüpoloogia tabel'!$C$1:$T$1,0),FALSE)</f>
        <v>3.0769230769230771</v>
      </c>
      <c r="N481" s="228">
        <f>VLOOKUP(N$4,'Tüpoloogia tabel'!$C$1:$T$51,MATCH($A481,'Tüpoloogia tabel'!$C$1:$T$1,0),FALSE)</f>
        <v>93.84615384615384</v>
      </c>
      <c r="O481" s="245">
        <f>VLOOKUP(O$4,'Tüpoloogia tabel'!$C$1:$T$51,MATCH($A481,'Tüpoloogia tabel'!$C$1:$T$1,0),FALSE)</f>
        <v>0.24539823394414367</v>
      </c>
      <c r="P481" s="228">
        <f>VLOOKUP(P$4,'Tüpoloogia tabel'!$C$1:$T$51,MATCH($A481,'Tüpoloogia tabel'!$C$1:$T$1,0),FALSE)</f>
        <v>78.461538461538467</v>
      </c>
      <c r="Q481" s="335">
        <f t="shared" si="633"/>
        <v>1489.9902544847728</v>
      </c>
      <c r="R481" s="336">
        <f t="shared" si="651"/>
        <v>1120.3892774402243</v>
      </c>
      <c r="S481" s="14">
        <f t="shared" si="634"/>
        <v>194.14855203619911</v>
      </c>
      <c r="T481" s="336">
        <f t="shared" si="635"/>
        <v>194.14855203619911</v>
      </c>
      <c r="U481" s="4">
        <f t="shared" si="636"/>
        <v>3.9600000000000004</v>
      </c>
      <c r="V481" s="337">
        <f t="shared" si="637"/>
        <v>365.64097704454844</v>
      </c>
      <c r="W481" s="338">
        <f t="shared" si="619"/>
        <v>4.7191570965989786</v>
      </c>
      <c r="X481" s="228">
        <f>VLOOKUP(X$4,'Tüpoloogia tabel'!$C$1:$T$51,MATCH($A481,'Tüpoloogia tabel'!$C$1:$T$1,0),FALSE)</f>
        <v>232.3125</v>
      </c>
      <c r="Y481" s="228">
        <f>VLOOKUP(Y$4,'Tüpoloogia tabel'!$C$1:$T$51,MATCH($A481,'Tüpoloogia tabel'!$C$1:$T$1,0),FALSE)</f>
        <v>155.609375</v>
      </c>
      <c r="Z481" s="229">
        <f>VLOOKUP(Z$4,'Tüpoloogia tabel'!$C$1:$T$51,MATCH($A481,'Tüpoloogia tabel'!$C$1:$T$1,0),FALSE)</f>
        <v>41.375</v>
      </c>
      <c r="AA481" s="235"/>
      <c r="AB481" s="235"/>
      <c r="AC481" s="15">
        <f>VLOOKUP(AC$4,'Tüpoloogia tabel'!$C$1:$T$51,MATCH($A481,'Tüpoloogia tabel'!$C$1:$T$1,0),FALSE)</f>
        <v>4.009769230769229</v>
      </c>
      <c r="AD481" s="15">
        <f>VLOOKUP(AD$4,'Tüpoloogia tabel'!$C$1:$T$51,MATCH($A481,'Tüpoloogia tabel'!$C$1:$T$1,0),FALSE)</f>
        <v>2.5</v>
      </c>
      <c r="AE481" s="15">
        <f>VLOOKUP(AE$4,'Tüpoloogia tabel'!$C$1:$T$51,MATCH($A481,'Tüpoloogia tabel'!$C$1:$T$1,0),FALSE)</f>
        <v>2.2999999999999998</v>
      </c>
      <c r="AF481" s="15">
        <f>VLOOKUP(AF$4,'Tüpoloogia tabel'!$C$1:$T$51,MATCH($A481,'Tüpoloogia tabel'!$C$1:$T$1,0),FALSE)</f>
        <v>11.821276595744679</v>
      </c>
      <c r="AG481" s="15">
        <f>VLOOKUP(AG$4,'Tüpoloogia tabel'!$C$1:$T$51,MATCH($A481,'Tüpoloogia tabel'!$C$1:$T$1,0),FALSE)</f>
        <v>17.442750521485191</v>
      </c>
      <c r="AH481" s="15">
        <f>(VLOOKUP(AH$4,'Tüpoloogia tabel'!$C$1:$T$51,MATCH($A481,'Tüpoloogia tabel'!$C$1:$T$1,0),FALSE))*E481</f>
        <v>10</v>
      </c>
      <c r="AI481" s="15">
        <f>(VLOOKUP(AI$4,'Tüpoloogia tabel'!$C$1:$T$51,MATCH($A481,'Tüpoloogia tabel'!$C$1:$T$1,0),FALSE))*D481*E481</f>
        <v>3537.5</v>
      </c>
      <c r="AJ481" s="15">
        <f t="shared" si="638"/>
        <v>58.528054234459745</v>
      </c>
      <c r="AK481" s="15">
        <f>VLOOKUP(AK$4,'Tüpoloogia tabel'!$C$1:$T$51,MATCH($A481,'Tüpoloogia tabel'!$C$1:$T$1,0),FALSE)</f>
        <v>1.2</v>
      </c>
      <c r="AL481" s="15">
        <f>VLOOKUP(AL$4,'Tüpoloogia tabel'!$C$1:$T$51,MATCH($A481,'Tüpoloogia tabel'!$C$1:$T$1,0),FALSE)</f>
        <v>1</v>
      </c>
      <c r="AM481" s="15">
        <f>VLOOKUP(AM$4,'Tüpoloogia tabel'!$C$1:$T$51,MATCH($A481,'Tüpoloogia tabel'!$C$1:$T$1,0),FALSE)</f>
        <v>0.7</v>
      </c>
      <c r="AN481" s="15">
        <f>VLOOKUP(AN$4,'Tüpoloogia tabel'!$C$1:$T$51,MATCH($A481,'Tüpoloogia tabel'!$C$1:$T$1,0),FALSE)</f>
        <v>0.7</v>
      </c>
      <c r="AO481" s="15">
        <f>VLOOKUP(AO$4,'Tüpoloogia tabel'!$C$1:$T$51,MATCH($A481,'Tüpoloogia tabel'!$C$1:$T$1,0),FALSE)</f>
        <v>2.44</v>
      </c>
      <c r="AP481" s="15">
        <f>VLOOKUP(AP$4,'Tüpoloogia tabel'!$C$1:$T$51,MATCH($A481,'Tüpoloogia tabel'!$C$1:$T$1,0),FALSE)</f>
        <v>2</v>
      </c>
      <c r="AQ481" s="15">
        <f>VLOOKUP(AQ$4,'Tüpoloogia tabel'!$C$1:$T$51,MATCH($A481,'Tüpoloogia tabel'!$C$1:$T$1,0),FALSE)</f>
        <v>2.9</v>
      </c>
      <c r="AR481" s="232">
        <f>VLOOKUP(AR$4,'Tüpoloogia tabel'!$C$1:$T$51,MATCH($A476,'Tüpoloogia tabel'!$C$1:$T$1,0),FALSE)</f>
        <v>0.26</v>
      </c>
      <c r="AS481" s="16">
        <f>VLOOKUP(AS$4,'Tüpoloogia tabel'!$C$1:$T$51,MATCH($A481,'Tüpoloogia tabel'!$C$1:$T$1,0),FALSE)</f>
        <v>0.49</v>
      </c>
      <c r="AT481" s="16">
        <f>VLOOKUP(AT$4,'Tüpoloogia tabel'!$C$1:$T$51,MATCH($A481,'Tüpoloogia tabel'!$C$1:$T$1,0),FALSE)</f>
        <v>0.40500000000000003</v>
      </c>
      <c r="AU481" s="16">
        <f>VLOOKUP(AU$4,'Tüpoloogia tabel'!$C$1:$T$51,MATCH($A481,'Tüpoloogia tabel'!$C$1:$T$1,0),FALSE)</f>
        <v>0.15</v>
      </c>
      <c r="AV481" s="273">
        <f>VLOOKUP(AV$4,'Tüpoloogia tabel'!$C$1:$T$51,MATCH($A481,'Tüpoloogia tabel'!$C$1:$T$1,0),FALSE)</f>
        <v>0.02</v>
      </c>
      <c r="AW481" s="16">
        <f>VLOOKUP(AW$4,'Tüpoloogia tabel'!$C$1:$T$51,MATCH($A481,'Tüpoloogia tabel'!$C$1:$T$1,0),FALSE)</f>
        <v>0.01</v>
      </c>
      <c r="AX481" s="16">
        <f>VLOOKUP(AX$4,'Tüpoloogia tabel'!$C$1:$T$51,MATCH($A481,'Tüpoloogia tabel'!$C$1:$T$1,0),FALSE)</f>
        <v>0</v>
      </c>
      <c r="AY481" s="16">
        <f>VLOOKUP(AY$4,'Tüpoloogia tabel'!$C$1:$T$51,MATCH($A481,'Tüpoloogia tabel'!$C$1:$T$1,0),FALSE)</f>
        <v>0.42</v>
      </c>
      <c r="AZ481" s="16">
        <f>VLOOKUP(AZ$4,'Tüpoloogia tabel'!$C$1:$T$51,MATCH($A481,'Tüpoloogia tabel'!$C$1:$T$1,0),FALSE)</f>
        <v>3.7</v>
      </c>
      <c r="BA481" s="232">
        <f>VLOOKUP(BA$4,'Tüpoloogia tabel'!$C$1:$T$51,MATCH($A481,'Tüpoloogia tabel'!$C$1:$T$1,0),FALSE)</f>
        <v>0.43</v>
      </c>
      <c r="BB481" s="232">
        <f>VLOOKUP(BB$4,'Tüpoloogia tabel'!$C$1:$T$51,MATCH($A481,'Tüpoloogia tabel'!$C$1:$T$1,0),FALSE)</f>
        <v>0.37</v>
      </c>
      <c r="BC481" s="232">
        <f>VLOOKUP(BC$4,'Tüpoloogia tabel'!$C$1:$T$51,MATCH($A481,'Tüpoloogia tabel'!$C$1:$T$1,0),FALSE)</f>
        <v>0.35</v>
      </c>
      <c r="BD481" s="232">
        <f>VLOOKUP(BD$4,'Tüpoloogia tabel'!$C$1:$T$51,MATCH($A481,'Tüpoloogia tabel'!$C$1:$T$1,0),FALSE)</f>
        <v>0.5</v>
      </c>
      <c r="BE481" s="232">
        <f>VLOOKUP(BE$4,'Tüpoloogia tabel'!$C$1:$T$51,MATCH($A481,'Tüpoloogia tabel'!$C$1:$T$1,0),FALSE)</f>
        <v>0.3</v>
      </c>
      <c r="BF481" s="16">
        <f>VLOOKUP(BF$4,'Tüpoloogia tabel'!$C$1:$T$51,MATCH($A481,'Tüpoloogia tabel'!$C$1:$T$1,0),FALSE)</f>
        <v>1.8</v>
      </c>
      <c r="BG481" s="16">
        <f>VLOOKUP(BG$4,'Tüpoloogia tabel'!$C$1:$T$51,MATCH($A481,'Tüpoloogia tabel'!$C$1:$T$1,0),FALSE)</f>
        <v>2.2000000000000002</v>
      </c>
      <c r="BH481" s="16">
        <f>VLOOKUP(BH$4,'Tüpoloogia tabel'!$C$1:$T$51,MATCH($A481,'Tüpoloogia tabel'!$C$1:$T$1,0),FALSE)</f>
        <v>1.46</v>
      </c>
      <c r="BI481" s="16">
        <f>VLOOKUP(BI$4,'Tüpoloogia tabel'!$C$1:$T$51,MATCH($A481,'Tüpoloogia tabel'!$C$1:$T$1,0),FALSE)</f>
        <v>1.5793333333333333</v>
      </c>
      <c r="BJ481" s="16">
        <f>VLOOKUP(BJ$4,'Tüpoloogia tabel'!$C$1:$T$51,MATCH($A481,'Tüpoloogia tabel'!$C$1:$T$1,0),FALSE)</f>
        <v>0.8</v>
      </c>
      <c r="BK481" s="16">
        <f>VLOOKUP(BK$4,'Tüpoloogia tabel'!$C$1:$T$51,MATCH($A481,'Tüpoloogia tabel'!$C$1:$T$1,0),FALSE)</f>
        <v>2.0649999999999999</v>
      </c>
      <c r="BL481" s="216">
        <f t="shared" si="620"/>
        <v>2304.0293323655396</v>
      </c>
      <c r="BM481" s="1">
        <v>4</v>
      </c>
      <c r="BN481" s="1">
        <v>0</v>
      </c>
      <c r="BO481" s="1">
        <f t="shared" si="639"/>
        <v>40</v>
      </c>
      <c r="BP481" s="217">
        <f t="shared" si="640"/>
        <v>58.528054234459745</v>
      </c>
      <c r="BQ481" s="217">
        <f t="shared" ref="BQ481:BS481" si="666">BP481</f>
        <v>58.528054234459745</v>
      </c>
      <c r="BR481" s="217">
        <f t="shared" si="666"/>
        <v>58.528054234459745</v>
      </c>
      <c r="BS481" s="217">
        <f t="shared" si="666"/>
        <v>58.528054234459745</v>
      </c>
      <c r="BT481" s="217">
        <f t="shared" si="642"/>
        <v>175.58416270337923</v>
      </c>
      <c r="BU481" s="217">
        <f t="shared" si="643"/>
        <v>388.44323780794355</v>
      </c>
      <c r="BV481" s="217">
        <f t="shared" si="644"/>
        <v>481.95505136150632</v>
      </c>
      <c r="BW481" s="217">
        <f t="shared" si="622"/>
        <v>275.73877987387687</v>
      </c>
      <c r="BX481" s="216">
        <f t="shared" si="645"/>
        <v>0.1730920440035443</v>
      </c>
      <c r="BY481" s="216">
        <f t="shared" si="585"/>
        <v>208.74900506827441</v>
      </c>
      <c r="BZ481" s="216">
        <f t="shared" si="653"/>
        <v>2788.517117307691</v>
      </c>
      <c r="CA481" s="216">
        <f t="shared" si="654"/>
        <v>2512.7783374338142</v>
      </c>
      <c r="CB481" s="218">
        <f t="shared" si="646"/>
        <v>4.2525095685014254</v>
      </c>
    </row>
    <row r="482" spans="1:80" x14ac:dyDescent="0.25">
      <c r="A482" s="248" t="s">
        <v>486</v>
      </c>
      <c r="B482" s="231" t="s">
        <v>1010</v>
      </c>
      <c r="C482" s="231" t="s">
        <v>464</v>
      </c>
      <c r="D482" s="249">
        <v>1</v>
      </c>
      <c r="E482" s="249">
        <v>5</v>
      </c>
      <c r="F482" s="250"/>
      <c r="G482" s="15">
        <f>(VLOOKUP(G$4,'Tüpoloogia tabel'!$C$1:$T$51,MATCH($A482,'Tüpoloogia tabel'!$C$1:$T$1,0),FALSE))*D482</f>
        <v>194.14855203619911</v>
      </c>
      <c r="H482" s="15">
        <f>(VLOOKUP(H$4,'Tüpoloogia tabel'!$C$1:$T$51,MATCH($A482,'Tüpoloogia tabel'!$C$1:$T$1,0),FALSE))*D482*E482</f>
        <v>16.075213675213675</v>
      </c>
      <c r="I482" s="15">
        <f>(VLOOKUP(I$4,'Tüpoloogia tabel'!$C$1:$T$51,MATCH($A482,'Tüpoloogia tabel'!$C$1:$T$1,0),FALSE))*D482*E482</f>
        <v>47.305404725992943</v>
      </c>
      <c r="J482" s="15">
        <f>(VLOOKUP(J$4,'Tüpoloogia tabel'!$C$1:$T$51,MATCH($A482,'Tüpoloogia tabel'!$C$1:$T$1,0),FALSE))*D482*E482</f>
        <v>880.78454374057299</v>
      </c>
      <c r="K482" s="15">
        <f>(VLOOKUP(K$4,'Tüpoloogia tabel'!$C$1:$T$51,MATCH($A482,'Tüpoloogia tabel'!$C$1:$T$1,0),FALSE))*D482*E482</f>
        <v>738.61630907491167</v>
      </c>
      <c r="L482" s="244">
        <f>VLOOKUP(L$4,'Tüpoloogia tabel'!$C$1:$T$51,MATCH($A482,'Tüpoloogia tabel'!$C$1:$T$1,0),FALSE)</f>
        <v>87.692307692307693</v>
      </c>
      <c r="M482" s="228">
        <f>VLOOKUP(M$4,'Tüpoloogia tabel'!$C$1:$T$51,MATCH($A482,'Tüpoloogia tabel'!$C$1:$T$1,0),FALSE)</f>
        <v>3.0769230769230771</v>
      </c>
      <c r="N482" s="228">
        <f>VLOOKUP(N$4,'Tüpoloogia tabel'!$C$1:$T$51,MATCH($A482,'Tüpoloogia tabel'!$C$1:$T$1,0),FALSE)</f>
        <v>93.84615384615384</v>
      </c>
      <c r="O482" s="245">
        <f>VLOOKUP(O$4,'Tüpoloogia tabel'!$C$1:$T$51,MATCH($A482,'Tüpoloogia tabel'!$C$1:$T$1,0),FALSE)</f>
        <v>0.24539823394414367</v>
      </c>
      <c r="P482" s="228">
        <f>VLOOKUP(P$4,'Tüpoloogia tabel'!$C$1:$T$51,MATCH($A482,'Tüpoloogia tabel'!$C$1:$T$1,0),FALSE)</f>
        <v>78.461538461538467</v>
      </c>
      <c r="Q482" s="335">
        <f t="shared" si="633"/>
        <v>2298.5565811430956</v>
      </c>
      <c r="R482" s="336">
        <f t="shared" si="651"/>
        <v>1730.5348555098913</v>
      </c>
      <c r="S482" s="14">
        <f t="shared" si="634"/>
        <v>194.14855203619911</v>
      </c>
      <c r="T482" s="336">
        <f t="shared" si="635"/>
        <v>194.14855203619911</v>
      </c>
      <c r="U482" s="4">
        <f t="shared" si="636"/>
        <v>3.9600000000000004</v>
      </c>
      <c r="V482" s="337">
        <f t="shared" si="637"/>
        <v>564.06172563320445</v>
      </c>
      <c r="W482" s="338">
        <f t="shared" si="619"/>
        <v>5.5120108670726937</v>
      </c>
      <c r="X482" s="228">
        <f>VLOOKUP(X$4,'Tüpoloogia tabel'!$C$1:$T$51,MATCH($A482,'Tüpoloogia tabel'!$C$1:$T$1,0),FALSE)</f>
        <v>232.3125</v>
      </c>
      <c r="Y482" s="228">
        <f>VLOOKUP(Y$4,'Tüpoloogia tabel'!$C$1:$T$51,MATCH($A482,'Tüpoloogia tabel'!$C$1:$T$1,0),FALSE)</f>
        <v>155.609375</v>
      </c>
      <c r="Z482" s="229">
        <f>VLOOKUP(Z$4,'Tüpoloogia tabel'!$C$1:$T$51,MATCH($A482,'Tüpoloogia tabel'!$C$1:$T$1,0),FALSE)</f>
        <v>41.375</v>
      </c>
      <c r="AA482" s="235"/>
      <c r="AB482" s="235"/>
      <c r="AC482" s="15">
        <f>VLOOKUP(AC$4,'Tüpoloogia tabel'!$C$1:$T$51,MATCH($A482,'Tüpoloogia tabel'!$C$1:$T$1,0),FALSE)</f>
        <v>4.009769230769229</v>
      </c>
      <c r="AD482" s="15">
        <f>VLOOKUP(AD$4,'Tüpoloogia tabel'!$C$1:$T$51,MATCH($A482,'Tüpoloogia tabel'!$C$1:$T$1,0),FALSE)</f>
        <v>2.5</v>
      </c>
      <c r="AE482" s="15">
        <f>VLOOKUP(AE$4,'Tüpoloogia tabel'!$C$1:$T$51,MATCH($A482,'Tüpoloogia tabel'!$C$1:$T$1,0),FALSE)</f>
        <v>2.2999999999999998</v>
      </c>
      <c r="AF482" s="15">
        <f>VLOOKUP(AF$4,'Tüpoloogia tabel'!$C$1:$T$51,MATCH($A482,'Tüpoloogia tabel'!$C$1:$T$1,0),FALSE)</f>
        <v>11.821276595744679</v>
      </c>
      <c r="AG482" s="15">
        <f>VLOOKUP(AG$4,'Tüpoloogia tabel'!$C$1:$T$51,MATCH($A482,'Tüpoloogia tabel'!$C$1:$T$1,0),FALSE)</f>
        <v>17.442750521485191</v>
      </c>
      <c r="AH482" s="15">
        <f>(VLOOKUP(AH$4,'Tüpoloogia tabel'!$C$1:$T$51,MATCH($A482,'Tüpoloogia tabel'!$C$1:$T$1,0),FALSE))*E482</f>
        <v>12.5</v>
      </c>
      <c r="AI482" s="15">
        <f>(VLOOKUP(AI$4,'Tüpoloogia tabel'!$C$1:$T$51,MATCH($A482,'Tüpoloogia tabel'!$C$1:$T$1,0),FALSE))*D482*E482</f>
        <v>4421.875</v>
      </c>
      <c r="AJ482" s="15">
        <f t="shared" si="638"/>
        <v>58.528054234459745</v>
      </c>
      <c r="AK482" s="15">
        <f>VLOOKUP(AK$4,'Tüpoloogia tabel'!$C$1:$T$51,MATCH($A482,'Tüpoloogia tabel'!$C$1:$T$1,0),FALSE)</f>
        <v>1.2</v>
      </c>
      <c r="AL482" s="15">
        <f>VLOOKUP(AL$4,'Tüpoloogia tabel'!$C$1:$T$51,MATCH($A482,'Tüpoloogia tabel'!$C$1:$T$1,0),FALSE)</f>
        <v>1</v>
      </c>
      <c r="AM482" s="15">
        <f>VLOOKUP(AM$4,'Tüpoloogia tabel'!$C$1:$T$51,MATCH($A482,'Tüpoloogia tabel'!$C$1:$T$1,0),FALSE)</f>
        <v>0.7</v>
      </c>
      <c r="AN482" s="15">
        <f>VLOOKUP(AN$4,'Tüpoloogia tabel'!$C$1:$T$51,MATCH($A482,'Tüpoloogia tabel'!$C$1:$T$1,0),FALSE)</f>
        <v>0.7</v>
      </c>
      <c r="AO482" s="15">
        <f>VLOOKUP(AO$4,'Tüpoloogia tabel'!$C$1:$T$51,MATCH($A482,'Tüpoloogia tabel'!$C$1:$T$1,0),FALSE)</f>
        <v>2.44</v>
      </c>
      <c r="AP482" s="15">
        <f>VLOOKUP(AP$4,'Tüpoloogia tabel'!$C$1:$T$51,MATCH($A482,'Tüpoloogia tabel'!$C$1:$T$1,0),FALSE)</f>
        <v>2</v>
      </c>
      <c r="AQ482" s="15">
        <f>VLOOKUP(AQ$4,'Tüpoloogia tabel'!$C$1:$T$51,MATCH($A482,'Tüpoloogia tabel'!$C$1:$T$1,0),FALSE)</f>
        <v>2.9</v>
      </c>
      <c r="AR482" s="232">
        <f>VLOOKUP(AR$4,'Tüpoloogia tabel'!$C$1:$T$51,MATCH($A477,'Tüpoloogia tabel'!$C$1:$T$1,0),FALSE)</f>
        <v>0.26</v>
      </c>
      <c r="AS482" s="16">
        <f>VLOOKUP(AS$4,'Tüpoloogia tabel'!$C$1:$T$51,MATCH($A482,'Tüpoloogia tabel'!$C$1:$T$1,0),FALSE)</f>
        <v>0.49</v>
      </c>
      <c r="AT482" s="16">
        <f>VLOOKUP(AT$4,'Tüpoloogia tabel'!$C$1:$T$51,MATCH($A482,'Tüpoloogia tabel'!$C$1:$T$1,0),FALSE)</f>
        <v>0.40500000000000003</v>
      </c>
      <c r="AU482" s="16">
        <f>VLOOKUP(AU$4,'Tüpoloogia tabel'!$C$1:$T$51,MATCH($A482,'Tüpoloogia tabel'!$C$1:$T$1,0),FALSE)</f>
        <v>0.15</v>
      </c>
      <c r="AV482" s="273">
        <f>VLOOKUP(AV$4,'Tüpoloogia tabel'!$C$1:$T$51,MATCH($A482,'Tüpoloogia tabel'!$C$1:$T$1,0),FALSE)</f>
        <v>0.02</v>
      </c>
      <c r="AW482" s="16">
        <f>VLOOKUP(AW$4,'Tüpoloogia tabel'!$C$1:$T$51,MATCH($A482,'Tüpoloogia tabel'!$C$1:$T$1,0),FALSE)</f>
        <v>0.01</v>
      </c>
      <c r="AX482" s="16">
        <f>VLOOKUP(AX$4,'Tüpoloogia tabel'!$C$1:$T$51,MATCH($A482,'Tüpoloogia tabel'!$C$1:$T$1,0),FALSE)</f>
        <v>0</v>
      </c>
      <c r="AY482" s="16">
        <f>VLOOKUP(AY$4,'Tüpoloogia tabel'!$C$1:$T$51,MATCH($A482,'Tüpoloogia tabel'!$C$1:$T$1,0),FALSE)</f>
        <v>0.42</v>
      </c>
      <c r="AZ482" s="16">
        <f>VLOOKUP(AZ$4,'Tüpoloogia tabel'!$C$1:$T$51,MATCH($A482,'Tüpoloogia tabel'!$C$1:$T$1,0),FALSE)</f>
        <v>3.7</v>
      </c>
      <c r="BA482" s="232">
        <f>VLOOKUP(BA$4,'Tüpoloogia tabel'!$C$1:$T$51,MATCH($A482,'Tüpoloogia tabel'!$C$1:$T$1,0),FALSE)</f>
        <v>0.43</v>
      </c>
      <c r="BB482" s="232">
        <f>VLOOKUP(BB$4,'Tüpoloogia tabel'!$C$1:$T$51,MATCH($A482,'Tüpoloogia tabel'!$C$1:$T$1,0),FALSE)</f>
        <v>0.37</v>
      </c>
      <c r="BC482" s="232">
        <f>VLOOKUP(BC$4,'Tüpoloogia tabel'!$C$1:$T$51,MATCH($A482,'Tüpoloogia tabel'!$C$1:$T$1,0),FALSE)</f>
        <v>0.35</v>
      </c>
      <c r="BD482" s="232">
        <f>VLOOKUP(BD$4,'Tüpoloogia tabel'!$C$1:$T$51,MATCH($A482,'Tüpoloogia tabel'!$C$1:$T$1,0),FALSE)</f>
        <v>0.5</v>
      </c>
      <c r="BE482" s="232">
        <f>VLOOKUP(BE$4,'Tüpoloogia tabel'!$C$1:$T$51,MATCH($A482,'Tüpoloogia tabel'!$C$1:$T$1,0),FALSE)</f>
        <v>0.3</v>
      </c>
      <c r="BF482" s="16">
        <f>VLOOKUP(BF$4,'Tüpoloogia tabel'!$C$1:$T$51,MATCH($A482,'Tüpoloogia tabel'!$C$1:$T$1,0),FALSE)</f>
        <v>1.8</v>
      </c>
      <c r="BG482" s="16">
        <f>VLOOKUP(BG$4,'Tüpoloogia tabel'!$C$1:$T$51,MATCH($A482,'Tüpoloogia tabel'!$C$1:$T$1,0),FALSE)</f>
        <v>2.2000000000000002</v>
      </c>
      <c r="BH482" s="16">
        <f>VLOOKUP(BH$4,'Tüpoloogia tabel'!$C$1:$T$51,MATCH($A482,'Tüpoloogia tabel'!$C$1:$T$1,0),FALSE)</f>
        <v>1.46</v>
      </c>
      <c r="BI482" s="16">
        <f>VLOOKUP(BI$4,'Tüpoloogia tabel'!$C$1:$T$51,MATCH($A482,'Tüpoloogia tabel'!$C$1:$T$1,0),FALSE)</f>
        <v>1.5793333333333333</v>
      </c>
      <c r="BJ482" s="16">
        <f>VLOOKUP(BJ$4,'Tüpoloogia tabel'!$C$1:$T$51,MATCH($A482,'Tüpoloogia tabel'!$C$1:$T$1,0),FALSE)</f>
        <v>0.8</v>
      </c>
      <c r="BK482" s="16">
        <f>VLOOKUP(BK$4,'Tüpoloogia tabel'!$C$1:$T$51,MATCH($A482,'Tüpoloogia tabel'!$C$1:$T$1,0),FALSE)</f>
        <v>2.0649999999999999</v>
      </c>
      <c r="BL482" s="216">
        <f t="shared" si="620"/>
        <v>3373.519298649856</v>
      </c>
      <c r="BM482" s="1">
        <v>4</v>
      </c>
      <c r="BN482" s="1">
        <v>0</v>
      </c>
      <c r="BO482" s="1">
        <f t="shared" si="639"/>
        <v>50</v>
      </c>
      <c r="BP482" s="217">
        <f t="shared" si="640"/>
        <v>58.528054234459745</v>
      </c>
      <c r="BQ482" s="217">
        <f t="shared" ref="BQ482:BS482" si="667">BP482</f>
        <v>58.528054234459745</v>
      </c>
      <c r="BR482" s="217">
        <f t="shared" si="667"/>
        <v>58.528054234459745</v>
      </c>
      <c r="BS482" s="217">
        <f t="shared" si="667"/>
        <v>58.528054234459745</v>
      </c>
      <c r="BT482" s="217">
        <f t="shared" si="642"/>
        <v>234.11221693783898</v>
      </c>
      <c r="BU482" s="217">
        <f t="shared" si="643"/>
        <v>603.81755907491186</v>
      </c>
      <c r="BV482" s="217">
        <f t="shared" si="644"/>
        <v>743.49543682432886</v>
      </c>
      <c r="BW482" s="217">
        <f t="shared" si="622"/>
        <v>388.77102231060695</v>
      </c>
      <c r="BX482" s="216">
        <f t="shared" si="645"/>
        <v>0.25619469424342756</v>
      </c>
      <c r="BY482" s="216">
        <f t="shared" si="585"/>
        <v>308.97080125757367</v>
      </c>
      <c r="BZ482" s="216">
        <f t="shared" si="653"/>
        <v>4071.2611222180367</v>
      </c>
      <c r="CA482" s="216">
        <f t="shared" si="654"/>
        <v>3682.4900999074298</v>
      </c>
      <c r="CB482" s="218">
        <f t="shared" si="646"/>
        <v>4.9856604229597989</v>
      </c>
    </row>
    <row r="483" spans="1:80" x14ac:dyDescent="0.25">
      <c r="A483" s="248" t="s">
        <v>486</v>
      </c>
      <c r="B483" s="231" t="s">
        <v>1011</v>
      </c>
      <c r="C483" s="231" t="s">
        <v>464</v>
      </c>
      <c r="D483" s="249">
        <v>2</v>
      </c>
      <c r="E483" s="249">
        <v>1</v>
      </c>
      <c r="F483" s="250"/>
      <c r="G483" s="15">
        <f>(VLOOKUP(G$4,'Tüpoloogia tabel'!$C$1:$T$51,MATCH($A483,'Tüpoloogia tabel'!$C$1:$T$1,0),FALSE))*D483</f>
        <v>388.29710407239821</v>
      </c>
      <c r="H483" s="15">
        <f>(VLOOKUP(H$4,'Tüpoloogia tabel'!$C$1:$T$51,MATCH($A483,'Tüpoloogia tabel'!$C$1:$T$1,0),FALSE))*D483*E483</f>
        <v>6.4300854700854702</v>
      </c>
      <c r="I483" s="15">
        <f>(VLOOKUP(I$4,'Tüpoloogia tabel'!$C$1:$T$51,MATCH($A483,'Tüpoloogia tabel'!$C$1:$T$1,0),FALSE))*D483*E483</f>
        <v>18.922161890397177</v>
      </c>
      <c r="J483" s="15">
        <f>(VLOOKUP(J$4,'Tüpoloogia tabel'!$C$1:$T$51,MATCH($A483,'Tüpoloogia tabel'!$C$1:$T$1,0),FALSE))*D483*E483</f>
        <v>352.31381749622921</v>
      </c>
      <c r="K483" s="15">
        <f>(VLOOKUP(K$4,'Tüpoloogia tabel'!$C$1:$T$51,MATCH($A483,'Tüpoloogia tabel'!$C$1:$T$1,0),FALSE))*D483*E483</f>
        <v>295.44652362996464</v>
      </c>
      <c r="L483" s="244">
        <f>VLOOKUP(L$4,'Tüpoloogia tabel'!$C$1:$T$51,MATCH($A483,'Tüpoloogia tabel'!$C$1:$T$1,0),FALSE)</f>
        <v>87.692307692307693</v>
      </c>
      <c r="M483" s="228">
        <f>VLOOKUP(M$4,'Tüpoloogia tabel'!$C$1:$T$51,MATCH($A483,'Tüpoloogia tabel'!$C$1:$T$1,0),FALSE)</f>
        <v>3.0769230769230771</v>
      </c>
      <c r="N483" s="228">
        <f>VLOOKUP(N$4,'Tüpoloogia tabel'!$C$1:$T$51,MATCH($A483,'Tüpoloogia tabel'!$C$1:$T$1,0),FALSE)</f>
        <v>93.84615384615384</v>
      </c>
      <c r="O483" s="245">
        <f>VLOOKUP(O$4,'Tüpoloogia tabel'!$C$1:$T$51,MATCH($A483,'Tüpoloogia tabel'!$C$1:$T$1,0),FALSE)</f>
        <v>0.24539823394414367</v>
      </c>
      <c r="P483" s="228">
        <f>VLOOKUP(P$4,'Tüpoloogia tabel'!$C$1:$T$51,MATCH($A483,'Tüpoloogia tabel'!$C$1:$T$1,0),FALSE)</f>
        <v>78.461538461538467</v>
      </c>
      <c r="Q483" s="335">
        <f t="shared" si="633"/>
        <v>198.07005840634127</v>
      </c>
      <c r="R483" s="336">
        <f t="shared" si="651"/>
        <v>141.54401587621174</v>
      </c>
      <c r="S483" s="14">
        <f t="shared" si="634"/>
        <v>388.29710407239821</v>
      </c>
      <c r="T483" s="336">
        <f t="shared" si="635"/>
        <v>388.29710407239821</v>
      </c>
      <c r="U483" s="4">
        <f t="shared" si="636"/>
        <v>7.9200000000000008</v>
      </c>
      <c r="V483" s="337">
        <f t="shared" si="637"/>
        <v>48.606042530129535</v>
      </c>
      <c r="W483" s="338">
        <f t="shared" si="619"/>
        <v>3.7133132463528464</v>
      </c>
      <c r="X483" s="228">
        <f>VLOOKUP(X$4,'Tüpoloogia tabel'!$C$1:$T$51,MATCH($A483,'Tüpoloogia tabel'!$C$1:$T$1,0),FALSE)</f>
        <v>232.3125</v>
      </c>
      <c r="Y483" s="228">
        <f>VLOOKUP(Y$4,'Tüpoloogia tabel'!$C$1:$T$51,MATCH($A483,'Tüpoloogia tabel'!$C$1:$T$1,0),FALSE)</f>
        <v>155.609375</v>
      </c>
      <c r="Z483" s="229">
        <f>VLOOKUP(Z$4,'Tüpoloogia tabel'!$C$1:$T$51,MATCH($A483,'Tüpoloogia tabel'!$C$1:$T$1,0),FALSE)</f>
        <v>41.375</v>
      </c>
      <c r="AA483" s="235"/>
      <c r="AB483" s="235"/>
      <c r="AC483" s="15">
        <f>VLOOKUP(AC$4,'Tüpoloogia tabel'!$C$1:$T$51,MATCH($A483,'Tüpoloogia tabel'!$C$1:$T$1,0),FALSE)</f>
        <v>4.009769230769229</v>
      </c>
      <c r="AD483" s="15">
        <f>VLOOKUP(AD$4,'Tüpoloogia tabel'!$C$1:$T$51,MATCH($A483,'Tüpoloogia tabel'!$C$1:$T$1,0),FALSE)</f>
        <v>2.5</v>
      </c>
      <c r="AE483" s="15">
        <f>VLOOKUP(AE$4,'Tüpoloogia tabel'!$C$1:$T$51,MATCH($A483,'Tüpoloogia tabel'!$C$1:$T$1,0),FALSE)</f>
        <v>2.2999999999999998</v>
      </c>
      <c r="AF483" s="15">
        <f>VLOOKUP(AF$4,'Tüpoloogia tabel'!$C$1:$T$51,MATCH($A483,'Tüpoloogia tabel'!$C$1:$T$1,0),FALSE)</f>
        <v>11.821276595744679</v>
      </c>
      <c r="AG483" s="15">
        <f>VLOOKUP(AG$4,'Tüpoloogia tabel'!$C$1:$T$51,MATCH($A483,'Tüpoloogia tabel'!$C$1:$T$1,0),FALSE)</f>
        <v>17.442750521485191</v>
      </c>
      <c r="AH483" s="15">
        <f>(VLOOKUP(AH$4,'Tüpoloogia tabel'!$C$1:$T$51,MATCH($A483,'Tüpoloogia tabel'!$C$1:$T$1,0),FALSE))*E483</f>
        <v>2.5</v>
      </c>
      <c r="AI483" s="15">
        <f>(VLOOKUP(AI$4,'Tüpoloogia tabel'!$C$1:$T$51,MATCH($A483,'Tüpoloogia tabel'!$C$1:$T$1,0),FALSE))*D483*E483</f>
        <v>1768.75</v>
      </c>
      <c r="AJ483" s="15">
        <f t="shared" si="638"/>
        <v>93.41355527743012</v>
      </c>
      <c r="AK483" s="15">
        <f>VLOOKUP(AK$4,'Tüpoloogia tabel'!$C$1:$T$51,MATCH($A483,'Tüpoloogia tabel'!$C$1:$T$1,0),FALSE)</f>
        <v>1.2</v>
      </c>
      <c r="AL483" s="15">
        <f>VLOOKUP(AL$4,'Tüpoloogia tabel'!$C$1:$T$51,MATCH($A483,'Tüpoloogia tabel'!$C$1:$T$1,0),FALSE)</f>
        <v>1</v>
      </c>
      <c r="AM483" s="15">
        <f>VLOOKUP(AM$4,'Tüpoloogia tabel'!$C$1:$T$51,MATCH($A483,'Tüpoloogia tabel'!$C$1:$T$1,0),FALSE)</f>
        <v>0.7</v>
      </c>
      <c r="AN483" s="15">
        <f>VLOOKUP(AN$4,'Tüpoloogia tabel'!$C$1:$T$51,MATCH($A483,'Tüpoloogia tabel'!$C$1:$T$1,0),FALSE)</f>
        <v>0.7</v>
      </c>
      <c r="AO483" s="15">
        <f>VLOOKUP(AO$4,'Tüpoloogia tabel'!$C$1:$T$51,MATCH($A483,'Tüpoloogia tabel'!$C$1:$T$1,0),FALSE)</f>
        <v>2.44</v>
      </c>
      <c r="AP483" s="15">
        <f>VLOOKUP(AP$4,'Tüpoloogia tabel'!$C$1:$T$51,MATCH($A483,'Tüpoloogia tabel'!$C$1:$T$1,0),FALSE)</f>
        <v>2</v>
      </c>
      <c r="AQ483" s="15">
        <f>VLOOKUP(AQ$4,'Tüpoloogia tabel'!$C$1:$T$51,MATCH($A483,'Tüpoloogia tabel'!$C$1:$T$1,0),FALSE)</f>
        <v>2.9</v>
      </c>
      <c r="AR483" s="232">
        <f>VLOOKUP(AR$4,'Tüpoloogia tabel'!$C$1:$T$51,MATCH($A478,'Tüpoloogia tabel'!$C$1:$T$1,0),FALSE)</f>
        <v>0.26</v>
      </c>
      <c r="AS483" s="16">
        <f>VLOOKUP(AS$4,'Tüpoloogia tabel'!$C$1:$T$51,MATCH($A483,'Tüpoloogia tabel'!$C$1:$T$1,0),FALSE)</f>
        <v>0.49</v>
      </c>
      <c r="AT483" s="16">
        <f>VLOOKUP(AT$4,'Tüpoloogia tabel'!$C$1:$T$51,MATCH($A483,'Tüpoloogia tabel'!$C$1:$T$1,0),FALSE)</f>
        <v>0.40500000000000003</v>
      </c>
      <c r="AU483" s="16">
        <f>VLOOKUP(AU$4,'Tüpoloogia tabel'!$C$1:$T$51,MATCH($A483,'Tüpoloogia tabel'!$C$1:$T$1,0),FALSE)</f>
        <v>0.15</v>
      </c>
      <c r="AV483" s="273">
        <f>VLOOKUP(AV$4,'Tüpoloogia tabel'!$C$1:$T$51,MATCH($A483,'Tüpoloogia tabel'!$C$1:$T$1,0),FALSE)</f>
        <v>0.02</v>
      </c>
      <c r="AW483" s="16">
        <f>VLOOKUP(AW$4,'Tüpoloogia tabel'!$C$1:$T$51,MATCH($A483,'Tüpoloogia tabel'!$C$1:$T$1,0),FALSE)</f>
        <v>0.01</v>
      </c>
      <c r="AX483" s="16">
        <f>VLOOKUP(AX$4,'Tüpoloogia tabel'!$C$1:$T$51,MATCH($A483,'Tüpoloogia tabel'!$C$1:$T$1,0),FALSE)</f>
        <v>0</v>
      </c>
      <c r="AY483" s="16">
        <f>VLOOKUP(AY$4,'Tüpoloogia tabel'!$C$1:$T$51,MATCH($A483,'Tüpoloogia tabel'!$C$1:$T$1,0),FALSE)</f>
        <v>0.42</v>
      </c>
      <c r="AZ483" s="16">
        <f>VLOOKUP(AZ$4,'Tüpoloogia tabel'!$C$1:$T$51,MATCH($A483,'Tüpoloogia tabel'!$C$1:$T$1,0),FALSE)</f>
        <v>3.7</v>
      </c>
      <c r="BA483" s="232">
        <f>VLOOKUP(BA$4,'Tüpoloogia tabel'!$C$1:$T$51,MATCH($A483,'Tüpoloogia tabel'!$C$1:$T$1,0),FALSE)</f>
        <v>0.43</v>
      </c>
      <c r="BB483" s="232">
        <f>VLOOKUP(BB$4,'Tüpoloogia tabel'!$C$1:$T$51,MATCH($A483,'Tüpoloogia tabel'!$C$1:$T$1,0),FALSE)</f>
        <v>0.37</v>
      </c>
      <c r="BC483" s="232">
        <f>VLOOKUP(BC$4,'Tüpoloogia tabel'!$C$1:$T$51,MATCH($A483,'Tüpoloogia tabel'!$C$1:$T$1,0),FALSE)</f>
        <v>0.35</v>
      </c>
      <c r="BD483" s="232">
        <f>VLOOKUP(BD$4,'Tüpoloogia tabel'!$C$1:$T$51,MATCH($A483,'Tüpoloogia tabel'!$C$1:$T$1,0),FALSE)</f>
        <v>0.5</v>
      </c>
      <c r="BE483" s="232">
        <f>VLOOKUP(BE$4,'Tüpoloogia tabel'!$C$1:$T$51,MATCH($A483,'Tüpoloogia tabel'!$C$1:$T$1,0),FALSE)</f>
        <v>0.3</v>
      </c>
      <c r="BF483" s="16">
        <f>VLOOKUP(BF$4,'Tüpoloogia tabel'!$C$1:$T$51,MATCH($A483,'Tüpoloogia tabel'!$C$1:$T$1,0),FALSE)</f>
        <v>1.8</v>
      </c>
      <c r="BG483" s="16">
        <f>VLOOKUP(BG$4,'Tüpoloogia tabel'!$C$1:$T$51,MATCH($A483,'Tüpoloogia tabel'!$C$1:$T$1,0),FALSE)</f>
        <v>2.2000000000000002</v>
      </c>
      <c r="BH483" s="16">
        <f>VLOOKUP(BH$4,'Tüpoloogia tabel'!$C$1:$T$51,MATCH($A483,'Tüpoloogia tabel'!$C$1:$T$1,0),FALSE)</f>
        <v>1.46</v>
      </c>
      <c r="BI483" s="16">
        <f>VLOOKUP(BI$4,'Tüpoloogia tabel'!$C$1:$T$51,MATCH($A483,'Tüpoloogia tabel'!$C$1:$T$1,0),FALSE)</f>
        <v>1.5793333333333333</v>
      </c>
      <c r="BJ483" s="16">
        <f>VLOOKUP(BJ$4,'Tüpoloogia tabel'!$C$1:$T$51,MATCH($A483,'Tüpoloogia tabel'!$C$1:$T$1,0),FALSE)</f>
        <v>0.8</v>
      </c>
      <c r="BK483" s="16">
        <f>VLOOKUP(BK$4,'Tüpoloogia tabel'!$C$1:$T$51,MATCH($A483,'Tüpoloogia tabel'!$C$1:$T$1,0),FALSE)</f>
        <v>2.0649999999999999</v>
      </c>
      <c r="BL483" s="216">
        <f t="shared" si="620"/>
        <v>928.4281682757512</v>
      </c>
      <c r="BM483" s="1">
        <v>4</v>
      </c>
      <c r="BN483" s="1">
        <v>0</v>
      </c>
      <c r="BO483" s="1">
        <f t="shared" si="639"/>
        <v>10</v>
      </c>
      <c r="BP483" s="217">
        <f t="shared" si="640"/>
        <v>93.41355527743012</v>
      </c>
      <c r="BQ483" s="217">
        <f t="shared" ref="BQ483:BS483" si="668">BP483</f>
        <v>93.41355527743012</v>
      </c>
      <c r="BR483" s="217">
        <f t="shared" si="668"/>
        <v>93.41355527743012</v>
      </c>
      <c r="BS483" s="217">
        <f t="shared" si="668"/>
        <v>93.41355527743012</v>
      </c>
      <c r="BT483" s="217">
        <f t="shared" si="642"/>
        <v>0</v>
      </c>
      <c r="BU483" s="217">
        <f t="shared" si="643"/>
        <v>52.305404725992943</v>
      </c>
      <c r="BV483" s="217">
        <f t="shared" si="644"/>
        <v>64.06811379139819</v>
      </c>
      <c r="BW483" s="217">
        <f t="shared" si="622"/>
        <v>127.12577305730171</v>
      </c>
      <c r="BX483" s="216">
        <f t="shared" si="645"/>
        <v>3.4437436526529148E-2</v>
      </c>
      <c r="BY483" s="216">
        <f t="shared" ref="BY483:BY546" si="669">BX483*1.2*1005</f>
        <v>41.531548450994151</v>
      </c>
      <c r="BZ483" s="216">
        <f t="shared" si="653"/>
        <v>1097.085489784047</v>
      </c>
      <c r="CA483" s="216">
        <f t="shared" si="654"/>
        <v>969.95971672674534</v>
      </c>
      <c r="CB483" s="218">
        <f t="shared" si="646"/>
        <v>3.2830297165438385</v>
      </c>
    </row>
    <row r="484" spans="1:80" x14ac:dyDescent="0.25">
      <c r="A484" s="248" t="s">
        <v>486</v>
      </c>
      <c r="B484" s="231" t="s">
        <v>1012</v>
      </c>
      <c r="C484" s="231" t="s">
        <v>464</v>
      </c>
      <c r="D484" s="249">
        <v>2</v>
      </c>
      <c r="E484" s="249">
        <v>2</v>
      </c>
      <c r="F484" s="250"/>
      <c r="G484" s="15">
        <f>(VLOOKUP(G$4,'Tüpoloogia tabel'!$C$1:$T$51,MATCH($A484,'Tüpoloogia tabel'!$C$1:$T$1,0),FALSE))*D484</f>
        <v>388.29710407239821</v>
      </c>
      <c r="H484" s="15">
        <f>(VLOOKUP(H$4,'Tüpoloogia tabel'!$C$1:$T$51,MATCH($A484,'Tüpoloogia tabel'!$C$1:$T$1,0),FALSE))*D484*E484</f>
        <v>12.86017094017094</v>
      </c>
      <c r="I484" s="15">
        <f>(VLOOKUP(I$4,'Tüpoloogia tabel'!$C$1:$T$51,MATCH($A484,'Tüpoloogia tabel'!$C$1:$T$1,0),FALSE))*D484*E484</f>
        <v>37.844323780794355</v>
      </c>
      <c r="J484" s="15">
        <f>(VLOOKUP(J$4,'Tüpoloogia tabel'!$C$1:$T$51,MATCH($A484,'Tüpoloogia tabel'!$C$1:$T$1,0),FALSE))*D484*E484</f>
        <v>704.62763499245841</v>
      </c>
      <c r="K484" s="15">
        <f>(VLOOKUP(K$4,'Tüpoloogia tabel'!$C$1:$T$51,MATCH($A484,'Tüpoloogia tabel'!$C$1:$T$1,0),FALSE))*D484*E484</f>
        <v>590.89304725992929</v>
      </c>
      <c r="L484" s="244">
        <f>VLOOKUP(L$4,'Tüpoloogia tabel'!$C$1:$T$51,MATCH($A484,'Tüpoloogia tabel'!$C$1:$T$1,0),FALSE)</f>
        <v>87.692307692307693</v>
      </c>
      <c r="M484" s="228">
        <f>VLOOKUP(M$4,'Tüpoloogia tabel'!$C$1:$T$51,MATCH($A484,'Tüpoloogia tabel'!$C$1:$T$1,0),FALSE)</f>
        <v>3.0769230769230771</v>
      </c>
      <c r="N484" s="228">
        <f>VLOOKUP(N$4,'Tüpoloogia tabel'!$C$1:$T$51,MATCH($A484,'Tüpoloogia tabel'!$C$1:$T$1,0),FALSE)</f>
        <v>93.84615384615384</v>
      </c>
      <c r="O484" s="245">
        <f>VLOOKUP(O$4,'Tüpoloogia tabel'!$C$1:$T$51,MATCH($A484,'Tüpoloogia tabel'!$C$1:$T$1,0),FALSE)</f>
        <v>0.24539823394414367</v>
      </c>
      <c r="P484" s="228">
        <f>VLOOKUP(P$4,'Tüpoloogia tabel'!$C$1:$T$51,MATCH($A484,'Tüpoloogia tabel'!$C$1:$T$1,0),FALSE)</f>
        <v>78.461538461538467</v>
      </c>
      <c r="Q484" s="335">
        <f t="shared" si="633"/>
        <v>744.99512724238639</v>
      </c>
      <c r="R484" s="336">
        <f t="shared" si="651"/>
        <v>554.25463872011221</v>
      </c>
      <c r="S484" s="14">
        <f t="shared" si="634"/>
        <v>388.29710407239821</v>
      </c>
      <c r="T484" s="336">
        <f t="shared" si="635"/>
        <v>388.29710407239821</v>
      </c>
      <c r="U484" s="4">
        <f t="shared" si="636"/>
        <v>7.9200000000000008</v>
      </c>
      <c r="V484" s="337">
        <f t="shared" si="637"/>
        <v>182.82048852227422</v>
      </c>
      <c r="W484" s="338">
        <f t="shared" si="619"/>
        <v>3.3404809686367547</v>
      </c>
      <c r="X484" s="228">
        <f>VLOOKUP(X$4,'Tüpoloogia tabel'!$C$1:$T$51,MATCH($A484,'Tüpoloogia tabel'!$C$1:$T$1,0),FALSE)</f>
        <v>232.3125</v>
      </c>
      <c r="Y484" s="228">
        <f>VLOOKUP(Y$4,'Tüpoloogia tabel'!$C$1:$T$51,MATCH($A484,'Tüpoloogia tabel'!$C$1:$T$1,0),FALSE)</f>
        <v>155.609375</v>
      </c>
      <c r="Z484" s="229">
        <f>VLOOKUP(Z$4,'Tüpoloogia tabel'!$C$1:$T$51,MATCH($A484,'Tüpoloogia tabel'!$C$1:$T$1,0),FALSE)</f>
        <v>41.375</v>
      </c>
      <c r="AA484" s="235"/>
      <c r="AB484" s="235"/>
      <c r="AC484" s="15">
        <f>VLOOKUP(AC$4,'Tüpoloogia tabel'!$C$1:$T$51,MATCH($A484,'Tüpoloogia tabel'!$C$1:$T$1,0),FALSE)</f>
        <v>4.009769230769229</v>
      </c>
      <c r="AD484" s="15">
        <f>VLOOKUP(AD$4,'Tüpoloogia tabel'!$C$1:$T$51,MATCH($A484,'Tüpoloogia tabel'!$C$1:$T$1,0),FALSE)</f>
        <v>2.5</v>
      </c>
      <c r="AE484" s="15">
        <f>VLOOKUP(AE$4,'Tüpoloogia tabel'!$C$1:$T$51,MATCH($A484,'Tüpoloogia tabel'!$C$1:$T$1,0),FALSE)</f>
        <v>2.2999999999999998</v>
      </c>
      <c r="AF484" s="15">
        <f>VLOOKUP(AF$4,'Tüpoloogia tabel'!$C$1:$T$51,MATCH($A484,'Tüpoloogia tabel'!$C$1:$T$1,0),FALSE)</f>
        <v>11.821276595744679</v>
      </c>
      <c r="AG484" s="15">
        <f>VLOOKUP(AG$4,'Tüpoloogia tabel'!$C$1:$T$51,MATCH($A484,'Tüpoloogia tabel'!$C$1:$T$1,0),FALSE)</f>
        <v>17.442750521485191</v>
      </c>
      <c r="AH484" s="15">
        <f>(VLOOKUP(AH$4,'Tüpoloogia tabel'!$C$1:$T$51,MATCH($A484,'Tüpoloogia tabel'!$C$1:$T$1,0),FALSE))*E484</f>
        <v>5</v>
      </c>
      <c r="AI484" s="15">
        <f>(VLOOKUP(AI$4,'Tüpoloogia tabel'!$C$1:$T$51,MATCH($A484,'Tüpoloogia tabel'!$C$1:$T$1,0),FALSE))*D484*E484</f>
        <v>3537.5</v>
      </c>
      <c r="AJ484" s="15">
        <f t="shared" si="638"/>
        <v>93.41355527743012</v>
      </c>
      <c r="AK484" s="15">
        <f>VLOOKUP(AK$4,'Tüpoloogia tabel'!$C$1:$T$51,MATCH($A484,'Tüpoloogia tabel'!$C$1:$T$1,0),FALSE)</f>
        <v>1.2</v>
      </c>
      <c r="AL484" s="15">
        <f>VLOOKUP(AL$4,'Tüpoloogia tabel'!$C$1:$T$51,MATCH($A484,'Tüpoloogia tabel'!$C$1:$T$1,0),FALSE)</f>
        <v>1</v>
      </c>
      <c r="AM484" s="15">
        <f>VLOOKUP(AM$4,'Tüpoloogia tabel'!$C$1:$T$51,MATCH($A484,'Tüpoloogia tabel'!$C$1:$T$1,0),FALSE)</f>
        <v>0.7</v>
      </c>
      <c r="AN484" s="15">
        <f>VLOOKUP(AN$4,'Tüpoloogia tabel'!$C$1:$T$51,MATCH($A484,'Tüpoloogia tabel'!$C$1:$T$1,0),FALSE)</f>
        <v>0.7</v>
      </c>
      <c r="AO484" s="15">
        <f>VLOOKUP(AO$4,'Tüpoloogia tabel'!$C$1:$T$51,MATCH($A484,'Tüpoloogia tabel'!$C$1:$T$1,0),FALSE)</f>
        <v>2.44</v>
      </c>
      <c r="AP484" s="15">
        <f>VLOOKUP(AP$4,'Tüpoloogia tabel'!$C$1:$T$51,MATCH($A484,'Tüpoloogia tabel'!$C$1:$T$1,0),FALSE)</f>
        <v>2</v>
      </c>
      <c r="AQ484" s="15">
        <f>VLOOKUP(AQ$4,'Tüpoloogia tabel'!$C$1:$T$51,MATCH($A484,'Tüpoloogia tabel'!$C$1:$T$1,0),FALSE)</f>
        <v>2.9</v>
      </c>
      <c r="AR484" s="232">
        <f>VLOOKUP(AR$4,'Tüpoloogia tabel'!$C$1:$T$51,MATCH($A479,'Tüpoloogia tabel'!$C$1:$T$1,0),FALSE)</f>
        <v>0.26</v>
      </c>
      <c r="AS484" s="16">
        <f>VLOOKUP(AS$4,'Tüpoloogia tabel'!$C$1:$T$51,MATCH($A484,'Tüpoloogia tabel'!$C$1:$T$1,0),FALSE)</f>
        <v>0.49</v>
      </c>
      <c r="AT484" s="16">
        <f>VLOOKUP(AT$4,'Tüpoloogia tabel'!$C$1:$T$51,MATCH($A484,'Tüpoloogia tabel'!$C$1:$T$1,0),FALSE)</f>
        <v>0.40500000000000003</v>
      </c>
      <c r="AU484" s="16">
        <f>VLOOKUP(AU$4,'Tüpoloogia tabel'!$C$1:$T$51,MATCH($A484,'Tüpoloogia tabel'!$C$1:$T$1,0),FALSE)</f>
        <v>0.15</v>
      </c>
      <c r="AV484" s="273">
        <f>VLOOKUP(AV$4,'Tüpoloogia tabel'!$C$1:$T$51,MATCH($A484,'Tüpoloogia tabel'!$C$1:$T$1,0),FALSE)</f>
        <v>0.02</v>
      </c>
      <c r="AW484" s="16">
        <f>VLOOKUP(AW$4,'Tüpoloogia tabel'!$C$1:$T$51,MATCH($A484,'Tüpoloogia tabel'!$C$1:$T$1,0),FALSE)</f>
        <v>0.01</v>
      </c>
      <c r="AX484" s="16">
        <f>VLOOKUP(AX$4,'Tüpoloogia tabel'!$C$1:$T$51,MATCH($A484,'Tüpoloogia tabel'!$C$1:$T$1,0),FALSE)</f>
        <v>0</v>
      </c>
      <c r="AY484" s="16">
        <f>VLOOKUP(AY$4,'Tüpoloogia tabel'!$C$1:$T$51,MATCH($A484,'Tüpoloogia tabel'!$C$1:$T$1,0),FALSE)</f>
        <v>0.42</v>
      </c>
      <c r="AZ484" s="16">
        <f>VLOOKUP(AZ$4,'Tüpoloogia tabel'!$C$1:$T$51,MATCH($A484,'Tüpoloogia tabel'!$C$1:$T$1,0),FALSE)</f>
        <v>3.7</v>
      </c>
      <c r="BA484" s="232">
        <f>VLOOKUP(BA$4,'Tüpoloogia tabel'!$C$1:$T$51,MATCH($A484,'Tüpoloogia tabel'!$C$1:$T$1,0),FALSE)</f>
        <v>0.43</v>
      </c>
      <c r="BB484" s="232">
        <f>VLOOKUP(BB$4,'Tüpoloogia tabel'!$C$1:$T$51,MATCH($A484,'Tüpoloogia tabel'!$C$1:$T$1,0),FALSE)</f>
        <v>0.37</v>
      </c>
      <c r="BC484" s="232">
        <f>VLOOKUP(BC$4,'Tüpoloogia tabel'!$C$1:$T$51,MATCH($A484,'Tüpoloogia tabel'!$C$1:$T$1,0),FALSE)</f>
        <v>0.35</v>
      </c>
      <c r="BD484" s="232">
        <f>VLOOKUP(BD$4,'Tüpoloogia tabel'!$C$1:$T$51,MATCH($A484,'Tüpoloogia tabel'!$C$1:$T$1,0),FALSE)</f>
        <v>0.5</v>
      </c>
      <c r="BE484" s="232">
        <f>VLOOKUP(BE$4,'Tüpoloogia tabel'!$C$1:$T$51,MATCH($A484,'Tüpoloogia tabel'!$C$1:$T$1,0),FALSE)</f>
        <v>0.3</v>
      </c>
      <c r="BF484" s="16">
        <f>VLOOKUP(BF$4,'Tüpoloogia tabel'!$C$1:$T$51,MATCH($A484,'Tüpoloogia tabel'!$C$1:$T$1,0),FALSE)</f>
        <v>1.8</v>
      </c>
      <c r="BG484" s="16">
        <f>VLOOKUP(BG$4,'Tüpoloogia tabel'!$C$1:$T$51,MATCH($A484,'Tüpoloogia tabel'!$C$1:$T$1,0),FALSE)</f>
        <v>2.2000000000000002</v>
      </c>
      <c r="BH484" s="16">
        <f>VLOOKUP(BH$4,'Tüpoloogia tabel'!$C$1:$T$51,MATCH($A484,'Tüpoloogia tabel'!$C$1:$T$1,0),FALSE)</f>
        <v>1.46</v>
      </c>
      <c r="BI484" s="16">
        <f>VLOOKUP(BI$4,'Tüpoloogia tabel'!$C$1:$T$51,MATCH($A484,'Tüpoloogia tabel'!$C$1:$T$1,0),FALSE)</f>
        <v>1.5793333333333333</v>
      </c>
      <c r="BJ484" s="16">
        <f>VLOOKUP(BJ$4,'Tüpoloogia tabel'!$C$1:$T$51,MATCH($A484,'Tüpoloogia tabel'!$C$1:$T$1,0),FALSE)</f>
        <v>0.8</v>
      </c>
      <c r="BK484" s="16">
        <f>VLOOKUP(BK$4,'Tüpoloogia tabel'!$C$1:$T$51,MATCH($A484,'Tüpoloogia tabel'!$C$1:$T$1,0),FALSE)</f>
        <v>2.0649999999999999</v>
      </c>
      <c r="BL484" s="216">
        <f t="shared" si="620"/>
        <v>1651.8454738750775</v>
      </c>
      <c r="BM484" s="1">
        <v>4</v>
      </c>
      <c r="BN484" s="1">
        <v>0</v>
      </c>
      <c r="BO484" s="1">
        <f t="shared" si="639"/>
        <v>20</v>
      </c>
      <c r="BP484" s="217">
        <f t="shared" si="640"/>
        <v>93.41355527743012</v>
      </c>
      <c r="BQ484" s="217">
        <f t="shared" ref="BQ484:BS484" si="670">BP484</f>
        <v>93.41355527743012</v>
      </c>
      <c r="BR484" s="217">
        <f t="shared" si="670"/>
        <v>93.41355527743012</v>
      </c>
      <c r="BS484" s="217">
        <f t="shared" si="670"/>
        <v>93.41355527743012</v>
      </c>
      <c r="BT484" s="217">
        <f t="shared" si="642"/>
        <v>93.41355527743012</v>
      </c>
      <c r="BU484" s="217">
        <f t="shared" si="643"/>
        <v>199.22161890397177</v>
      </c>
      <c r="BV484" s="217">
        <f t="shared" si="644"/>
        <v>240.97752568075316</v>
      </c>
      <c r="BW484" s="217">
        <f t="shared" si="622"/>
        <v>204.96186160360512</v>
      </c>
      <c r="BX484" s="216">
        <f t="shared" si="645"/>
        <v>9.7064380922794055E-2</v>
      </c>
      <c r="BY484" s="216">
        <f t="shared" si="669"/>
        <v>117.05964339288963</v>
      </c>
      <c r="BZ484" s="216">
        <f t="shared" si="653"/>
        <v>1973.8669788715722</v>
      </c>
      <c r="CA484" s="216">
        <f t="shared" si="654"/>
        <v>1768.9051172679672</v>
      </c>
      <c r="CB484" s="218">
        <f t="shared" si="646"/>
        <v>2.9936130158760177</v>
      </c>
    </row>
    <row r="485" spans="1:80" x14ac:dyDescent="0.25">
      <c r="A485" s="248" t="s">
        <v>486</v>
      </c>
      <c r="B485" s="231" t="s">
        <v>1013</v>
      </c>
      <c r="C485" s="231" t="s">
        <v>464</v>
      </c>
      <c r="D485" s="249">
        <v>2</v>
      </c>
      <c r="E485" s="249">
        <v>3</v>
      </c>
      <c r="F485" s="250"/>
      <c r="G485" s="15">
        <f>(VLOOKUP(G$4,'Tüpoloogia tabel'!$C$1:$T$51,MATCH($A485,'Tüpoloogia tabel'!$C$1:$T$1,0),FALSE))*D485</f>
        <v>388.29710407239821</v>
      </c>
      <c r="H485" s="15">
        <f>(VLOOKUP(H$4,'Tüpoloogia tabel'!$C$1:$T$51,MATCH($A485,'Tüpoloogia tabel'!$C$1:$T$1,0),FALSE))*D485*E485</f>
        <v>19.290256410256411</v>
      </c>
      <c r="I485" s="15">
        <f>(VLOOKUP(I$4,'Tüpoloogia tabel'!$C$1:$T$51,MATCH($A485,'Tüpoloogia tabel'!$C$1:$T$1,0),FALSE))*D485*E485</f>
        <v>56.766485671191532</v>
      </c>
      <c r="J485" s="15">
        <f>(VLOOKUP(J$4,'Tüpoloogia tabel'!$C$1:$T$51,MATCH($A485,'Tüpoloogia tabel'!$C$1:$T$1,0),FALSE))*D485*E485</f>
        <v>1056.9414524886877</v>
      </c>
      <c r="K485" s="15">
        <f>(VLOOKUP(K$4,'Tüpoloogia tabel'!$C$1:$T$51,MATCH($A485,'Tüpoloogia tabel'!$C$1:$T$1,0),FALSE))*D485*E485</f>
        <v>886.33957088989393</v>
      </c>
      <c r="L485" s="244">
        <f>VLOOKUP(L$4,'Tüpoloogia tabel'!$C$1:$T$51,MATCH($A485,'Tüpoloogia tabel'!$C$1:$T$1,0),FALSE)</f>
        <v>87.692307692307693</v>
      </c>
      <c r="M485" s="228">
        <f>VLOOKUP(M$4,'Tüpoloogia tabel'!$C$1:$T$51,MATCH($A485,'Tüpoloogia tabel'!$C$1:$T$1,0),FALSE)</f>
        <v>3.0769230769230771</v>
      </c>
      <c r="N485" s="228">
        <f>VLOOKUP(N$4,'Tüpoloogia tabel'!$C$1:$T$51,MATCH($A485,'Tüpoloogia tabel'!$C$1:$T$1,0),FALSE)</f>
        <v>93.84615384615384</v>
      </c>
      <c r="O485" s="245">
        <f>VLOOKUP(O$4,'Tüpoloogia tabel'!$C$1:$T$51,MATCH($A485,'Tüpoloogia tabel'!$C$1:$T$1,0),FALSE)</f>
        <v>0.24539823394414367</v>
      </c>
      <c r="P485" s="228">
        <f>VLOOKUP(P$4,'Tüpoloogia tabel'!$C$1:$T$51,MATCH($A485,'Tüpoloogia tabel'!$C$1:$T$1,0),FALSE)</f>
        <v>78.461538461538467</v>
      </c>
      <c r="Q485" s="335">
        <f t="shared" si="633"/>
        <v>1640.7752065081354</v>
      </c>
      <c r="R485" s="336">
        <f t="shared" si="651"/>
        <v>1230.2118685317014</v>
      </c>
      <c r="S485" s="14">
        <f t="shared" si="634"/>
        <v>388.29710407239821</v>
      </c>
      <c r="T485" s="336">
        <f t="shared" si="635"/>
        <v>388.29710407239821</v>
      </c>
      <c r="U485" s="4">
        <f t="shared" si="636"/>
        <v>7.9200000000000008</v>
      </c>
      <c r="V485" s="337">
        <f t="shared" si="637"/>
        <v>402.64333797643405</v>
      </c>
      <c r="W485" s="338">
        <f t="shared" si="619"/>
        <v>3.8567473621159296</v>
      </c>
      <c r="X485" s="228">
        <f>VLOOKUP(X$4,'Tüpoloogia tabel'!$C$1:$T$51,MATCH($A485,'Tüpoloogia tabel'!$C$1:$T$1,0),FALSE)</f>
        <v>232.3125</v>
      </c>
      <c r="Y485" s="228">
        <f>VLOOKUP(Y$4,'Tüpoloogia tabel'!$C$1:$T$51,MATCH($A485,'Tüpoloogia tabel'!$C$1:$T$1,0),FALSE)</f>
        <v>155.609375</v>
      </c>
      <c r="Z485" s="229">
        <f>VLOOKUP(Z$4,'Tüpoloogia tabel'!$C$1:$T$51,MATCH($A485,'Tüpoloogia tabel'!$C$1:$T$1,0),FALSE)</f>
        <v>41.375</v>
      </c>
      <c r="AA485" s="235"/>
      <c r="AB485" s="235"/>
      <c r="AC485" s="15">
        <f>VLOOKUP(AC$4,'Tüpoloogia tabel'!$C$1:$T$51,MATCH($A485,'Tüpoloogia tabel'!$C$1:$T$1,0),FALSE)</f>
        <v>4.009769230769229</v>
      </c>
      <c r="AD485" s="15">
        <f>VLOOKUP(AD$4,'Tüpoloogia tabel'!$C$1:$T$51,MATCH($A485,'Tüpoloogia tabel'!$C$1:$T$1,0),FALSE)</f>
        <v>2.5</v>
      </c>
      <c r="AE485" s="15">
        <f>VLOOKUP(AE$4,'Tüpoloogia tabel'!$C$1:$T$51,MATCH($A485,'Tüpoloogia tabel'!$C$1:$T$1,0),FALSE)</f>
        <v>2.2999999999999998</v>
      </c>
      <c r="AF485" s="15">
        <f>VLOOKUP(AF$4,'Tüpoloogia tabel'!$C$1:$T$51,MATCH($A485,'Tüpoloogia tabel'!$C$1:$T$1,0),FALSE)</f>
        <v>11.821276595744679</v>
      </c>
      <c r="AG485" s="15">
        <f>VLOOKUP(AG$4,'Tüpoloogia tabel'!$C$1:$T$51,MATCH($A485,'Tüpoloogia tabel'!$C$1:$T$1,0),FALSE)</f>
        <v>17.442750521485191</v>
      </c>
      <c r="AH485" s="15">
        <f>(VLOOKUP(AH$4,'Tüpoloogia tabel'!$C$1:$T$51,MATCH($A485,'Tüpoloogia tabel'!$C$1:$T$1,0),FALSE))*E485</f>
        <v>7.5</v>
      </c>
      <c r="AI485" s="15">
        <f>(VLOOKUP(AI$4,'Tüpoloogia tabel'!$C$1:$T$51,MATCH($A485,'Tüpoloogia tabel'!$C$1:$T$1,0),FALSE))*D485*E485</f>
        <v>5306.25</v>
      </c>
      <c r="AJ485" s="15">
        <f t="shared" si="638"/>
        <v>93.41355527743012</v>
      </c>
      <c r="AK485" s="15">
        <f>VLOOKUP(AK$4,'Tüpoloogia tabel'!$C$1:$T$51,MATCH($A485,'Tüpoloogia tabel'!$C$1:$T$1,0),FALSE)</f>
        <v>1.2</v>
      </c>
      <c r="AL485" s="15">
        <f>VLOOKUP(AL$4,'Tüpoloogia tabel'!$C$1:$T$51,MATCH($A485,'Tüpoloogia tabel'!$C$1:$T$1,0),FALSE)</f>
        <v>1</v>
      </c>
      <c r="AM485" s="15">
        <f>VLOOKUP(AM$4,'Tüpoloogia tabel'!$C$1:$T$51,MATCH($A485,'Tüpoloogia tabel'!$C$1:$T$1,0),FALSE)</f>
        <v>0.7</v>
      </c>
      <c r="AN485" s="15">
        <f>VLOOKUP(AN$4,'Tüpoloogia tabel'!$C$1:$T$51,MATCH($A485,'Tüpoloogia tabel'!$C$1:$T$1,0),FALSE)</f>
        <v>0.7</v>
      </c>
      <c r="AO485" s="15">
        <f>VLOOKUP(AO$4,'Tüpoloogia tabel'!$C$1:$T$51,MATCH($A485,'Tüpoloogia tabel'!$C$1:$T$1,0),FALSE)</f>
        <v>2.44</v>
      </c>
      <c r="AP485" s="15">
        <f>VLOOKUP(AP$4,'Tüpoloogia tabel'!$C$1:$T$51,MATCH($A485,'Tüpoloogia tabel'!$C$1:$T$1,0),FALSE)</f>
        <v>2</v>
      </c>
      <c r="AQ485" s="15">
        <f>VLOOKUP(AQ$4,'Tüpoloogia tabel'!$C$1:$T$51,MATCH($A485,'Tüpoloogia tabel'!$C$1:$T$1,0),FALSE)</f>
        <v>2.9</v>
      </c>
      <c r="AR485" s="232">
        <f>VLOOKUP(AR$4,'Tüpoloogia tabel'!$C$1:$T$51,MATCH($A480,'Tüpoloogia tabel'!$C$1:$T$1,0),FALSE)</f>
        <v>0.26</v>
      </c>
      <c r="AS485" s="16">
        <f>VLOOKUP(AS$4,'Tüpoloogia tabel'!$C$1:$T$51,MATCH($A485,'Tüpoloogia tabel'!$C$1:$T$1,0),FALSE)</f>
        <v>0.49</v>
      </c>
      <c r="AT485" s="16">
        <f>VLOOKUP(AT$4,'Tüpoloogia tabel'!$C$1:$T$51,MATCH($A485,'Tüpoloogia tabel'!$C$1:$T$1,0),FALSE)</f>
        <v>0.40500000000000003</v>
      </c>
      <c r="AU485" s="16">
        <f>VLOOKUP(AU$4,'Tüpoloogia tabel'!$C$1:$T$51,MATCH($A485,'Tüpoloogia tabel'!$C$1:$T$1,0),FALSE)</f>
        <v>0.15</v>
      </c>
      <c r="AV485" s="273">
        <f>VLOOKUP(AV$4,'Tüpoloogia tabel'!$C$1:$T$51,MATCH($A485,'Tüpoloogia tabel'!$C$1:$T$1,0),FALSE)</f>
        <v>0.02</v>
      </c>
      <c r="AW485" s="16">
        <f>VLOOKUP(AW$4,'Tüpoloogia tabel'!$C$1:$T$51,MATCH($A485,'Tüpoloogia tabel'!$C$1:$T$1,0),FALSE)</f>
        <v>0.01</v>
      </c>
      <c r="AX485" s="16">
        <f>VLOOKUP(AX$4,'Tüpoloogia tabel'!$C$1:$T$51,MATCH($A485,'Tüpoloogia tabel'!$C$1:$T$1,0),FALSE)</f>
        <v>0</v>
      </c>
      <c r="AY485" s="16">
        <f>VLOOKUP(AY$4,'Tüpoloogia tabel'!$C$1:$T$51,MATCH($A485,'Tüpoloogia tabel'!$C$1:$T$1,0),FALSE)</f>
        <v>0.42</v>
      </c>
      <c r="AZ485" s="16">
        <f>VLOOKUP(AZ$4,'Tüpoloogia tabel'!$C$1:$T$51,MATCH($A485,'Tüpoloogia tabel'!$C$1:$T$1,0),FALSE)</f>
        <v>3.7</v>
      </c>
      <c r="BA485" s="232">
        <f>VLOOKUP(BA$4,'Tüpoloogia tabel'!$C$1:$T$51,MATCH($A485,'Tüpoloogia tabel'!$C$1:$T$1,0),FALSE)</f>
        <v>0.43</v>
      </c>
      <c r="BB485" s="232">
        <f>VLOOKUP(BB$4,'Tüpoloogia tabel'!$C$1:$T$51,MATCH($A485,'Tüpoloogia tabel'!$C$1:$T$1,0),FALSE)</f>
        <v>0.37</v>
      </c>
      <c r="BC485" s="232">
        <f>VLOOKUP(BC$4,'Tüpoloogia tabel'!$C$1:$T$51,MATCH($A485,'Tüpoloogia tabel'!$C$1:$T$1,0),FALSE)</f>
        <v>0.35</v>
      </c>
      <c r="BD485" s="232">
        <f>VLOOKUP(BD$4,'Tüpoloogia tabel'!$C$1:$T$51,MATCH($A485,'Tüpoloogia tabel'!$C$1:$T$1,0),FALSE)</f>
        <v>0.5</v>
      </c>
      <c r="BE485" s="232">
        <f>VLOOKUP(BE$4,'Tüpoloogia tabel'!$C$1:$T$51,MATCH($A485,'Tüpoloogia tabel'!$C$1:$T$1,0),FALSE)</f>
        <v>0.3</v>
      </c>
      <c r="BF485" s="16">
        <f>VLOOKUP(BF$4,'Tüpoloogia tabel'!$C$1:$T$51,MATCH($A485,'Tüpoloogia tabel'!$C$1:$T$1,0),FALSE)</f>
        <v>1.8</v>
      </c>
      <c r="BG485" s="16">
        <f>VLOOKUP(BG$4,'Tüpoloogia tabel'!$C$1:$T$51,MATCH($A485,'Tüpoloogia tabel'!$C$1:$T$1,0),FALSE)</f>
        <v>2.2000000000000002</v>
      </c>
      <c r="BH485" s="16">
        <f>VLOOKUP(BH$4,'Tüpoloogia tabel'!$C$1:$T$51,MATCH($A485,'Tüpoloogia tabel'!$C$1:$T$1,0),FALSE)</f>
        <v>1.46</v>
      </c>
      <c r="BI485" s="16">
        <f>VLOOKUP(BI$4,'Tüpoloogia tabel'!$C$1:$T$51,MATCH($A485,'Tüpoloogia tabel'!$C$1:$T$1,0),FALSE)</f>
        <v>1.5793333333333333</v>
      </c>
      <c r="BJ485" s="16">
        <f>VLOOKUP(BJ$4,'Tüpoloogia tabel'!$C$1:$T$51,MATCH($A485,'Tüpoloogia tabel'!$C$1:$T$1,0),FALSE)</f>
        <v>0.8</v>
      </c>
      <c r="BK485" s="16">
        <f>VLOOKUP(BK$4,'Tüpoloogia tabel'!$C$1:$T$51,MATCH($A485,'Tüpoloogia tabel'!$C$1:$T$1,0),FALSE)</f>
        <v>2.0649999999999999</v>
      </c>
      <c r="BL485" s="216">
        <f t="shared" si="620"/>
        <v>2836.6929937210562</v>
      </c>
      <c r="BM485" s="1">
        <v>4</v>
      </c>
      <c r="BN485" s="1">
        <v>0</v>
      </c>
      <c r="BO485" s="1">
        <f t="shared" si="639"/>
        <v>30</v>
      </c>
      <c r="BP485" s="217">
        <f t="shared" si="640"/>
        <v>93.41355527743012</v>
      </c>
      <c r="BQ485" s="217">
        <f t="shared" ref="BQ485:BS485" si="671">BP485</f>
        <v>93.41355527743012</v>
      </c>
      <c r="BR485" s="217">
        <f t="shared" si="671"/>
        <v>93.41355527743012</v>
      </c>
      <c r="BS485" s="217">
        <f t="shared" si="671"/>
        <v>93.41355527743012</v>
      </c>
      <c r="BT485" s="217">
        <f t="shared" si="642"/>
        <v>186.82711055486024</v>
      </c>
      <c r="BU485" s="217">
        <f t="shared" si="643"/>
        <v>440.7486425339365</v>
      </c>
      <c r="BV485" s="217">
        <f t="shared" si="644"/>
        <v>530.72823566806505</v>
      </c>
      <c r="BW485" s="217">
        <f t="shared" si="622"/>
        <v>330.19129535105037</v>
      </c>
      <c r="BX485" s="216">
        <f t="shared" si="645"/>
        <v>0.20854354303188818</v>
      </c>
      <c r="BY485" s="216">
        <f t="shared" si="669"/>
        <v>251.50351289645715</v>
      </c>
      <c r="BZ485" s="216">
        <f t="shared" si="653"/>
        <v>3418.3878019685635</v>
      </c>
      <c r="CA485" s="216">
        <f t="shared" si="654"/>
        <v>3088.1965066175135</v>
      </c>
      <c r="CB485" s="218">
        <f t="shared" si="646"/>
        <v>3.4842137348295674</v>
      </c>
    </row>
    <row r="486" spans="1:80" x14ac:dyDescent="0.25">
      <c r="A486" s="248" t="s">
        <v>486</v>
      </c>
      <c r="B486" s="231" t="s">
        <v>1014</v>
      </c>
      <c r="C486" s="231" t="s">
        <v>464</v>
      </c>
      <c r="D486" s="249">
        <v>2</v>
      </c>
      <c r="E486" s="249">
        <v>4</v>
      </c>
      <c r="F486" s="250"/>
      <c r="G486" s="15">
        <f>(VLOOKUP(G$4,'Tüpoloogia tabel'!$C$1:$T$51,MATCH($A486,'Tüpoloogia tabel'!$C$1:$T$1,0),FALSE))*D486</f>
        <v>388.29710407239821</v>
      </c>
      <c r="H486" s="15">
        <f>(VLOOKUP(H$4,'Tüpoloogia tabel'!$C$1:$T$51,MATCH($A486,'Tüpoloogia tabel'!$C$1:$T$1,0),FALSE))*D486*E486</f>
        <v>25.720341880341881</v>
      </c>
      <c r="I486" s="15">
        <f>(VLOOKUP(I$4,'Tüpoloogia tabel'!$C$1:$T$51,MATCH($A486,'Tüpoloogia tabel'!$C$1:$T$1,0),FALSE))*D486*E486</f>
        <v>75.688647561588709</v>
      </c>
      <c r="J486" s="15">
        <f>(VLOOKUP(J$4,'Tüpoloogia tabel'!$C$1:$T$51,MATCH($A486,'Tüpoloogia tabel'!$C$1:$T$1,0),FALSE))*D486*E486</f>
        <v>1409.2552699849168</v>
      </c>
      <c r="K486" s="15">
        <f>(VLOOKUP(K$4,'Tüpoloogia tabel'!$C$1:$T$51,MATCH($A486,'Tüpoloogia tabel'!$C$1:$T$1,0),FALSE))*D486*E486</f>
        <v>1181.7860945198586</v>
      </c>
      <c r="L486" s="244">
        <f>VLOOKUP(L$4,'Tüpoloogia tabel'!$C$1:$T$51,MATCH($A486,'Tüpoloogia tabel'!$C$1:$T$1,0),FALSE)</f>
        <v>87.692307692307693</v>
      </c>
      <c r="M486" s="228">
        <f>VLOOKUP(M$4,'Tüpoloogia tabel'!$C$1:$T$51,MATCH($A486,'Tüpoloogia tabel'!$C$1:$T$1,0),FALSE)</f>
        <v>3.0769230769230771</v>
      </c>
      <c r="N486" s="228">
        <f>VLOOKUP(N$4,'Tüpoloogia tabel'!$C$1:$T$51,MATCH($A486,'Tüpoloogia tabel'!$C$1:$T$1,0),FALSE)</f>
        <v>93.84615384615384</v>
      </c>
      <c r="O486" s="245">
        <f>VLOOKUP(O$4,'Tüpoloogia tabel'!$C$1:$T$51,MATCH($A486,'Tüpoloogia tabel'!$C$1:$T$1,0),FALSE)</f>
        <v>0.24539823394414367</v>
      </c>
      <c r="P486" s="228">
        <f>VLOOKUP(P$4,'Tüpoloogia tabel'!$C$1:$T$51,MATCH($A486,'Tüpoloogia tabel'!$C$1:$T$1,0),FALSE)</f>
        <v>78.461538461538467</v>
      </c>
      <c r="Q486" s="335">
        <f t="shared" si="633"/>
        <v>2885.4102962035881</v>
      </c>
      <c r="R486" s="336">
        <f t="shared" si="651"/>
        <v>2169.4157053109793</v>
      </c>
      <c r="S486" s="14">
        <f t="shared" si="634"/>
        <v>388.29710407239821</v>
      </c>
      <c r="T486" s="336">
        <f t="shared" si="635"/>
        <v>388.29710407239821</v>
      </c>
      <c r="U486" s="4">
        <f t="shared" si="636"/>
        <v>7.9200000000000008</v>
      </c>
      <c r="V486" s="337">
        <f t="shared" si="637"/>
        <v>708.07459089260897</v>
      </c>
      <c r="W486" s="338">
        <f t="shared" si="619"/>
        <v>4.5622138044939859</v>
      </c>
      <c r="X486" s="228">
        <f>VLOOKUP(X$4,'Tüpoloogia tabel'!$C$1:$T$51,MATCH($A486,'Tüpoloogia tabel'!$C$1:$T$1,0),FALSE)</f>
        <v>232.3125</v>
      </c>
      <c r="Y486" s="228">
        <f>VLOOKUP(Y$4,'Tüpoloogia tabel'!$C$1:$T$51,MATCH($A486,'Tüpoloogia tabel'!$C$1:$T$1,0),FALSE)</f>
        <v>155.609375</v>
      </c>
      <c r="Z486" s="229">
        <f>VLOOKUP(Z$4,'Tüpoloogia tabel'!$C$1:$T$51,MATCH($A486,'Tüpoloogia tabel'!$C$1:$T$1,0),FALSE)</f>
        <v>41.375</v>
      </c>
      <c r="AA486" s="235"/>
      <c r="AB486" s="235"/>
      <c r="AC486" s="15">
        <f>VLOOKUP(AC$4,'Tüpoloogia tabel'!$C$1:$T$51,MATCH($A486,'Tüpoloogia tabel'!$C$1:$T$1,0),FALSE)</f>
        <v>4.009769230769229</v>
      </c>
      <c r="AD486" s="15">
        <f>VLOOKUP(AD$4,'Tüpoloogia tabel'!$C$1:$T$51,MATCH($A486,'Tüpoloogia tabel'!$C$1:$T$1,0),FALSE)</f>
        <v>2.5</v>
      </c>
      <c r="AE486" s="15">
        <f>VLOOKUP(AE$4,'Tüpoloogia tabel'!$C$1:$T$51,MATCH($A486,'Tüpoloogia tabel'!$C$1:$T$1,0),FALSE)</f>
        <v>2.2999999999999998</v>
      </c>
      <c r="AF486" s="15">
        <f>VLOOKUP(AF$4,'Tüpoloogia tabel'!$C$1:$T$51,MATCH($A486,'Tüpoloogia tabel'!$C$1:$T$1,0),FALSE)</f>
        <v>11.821276595744679</v>
      </c>
      <c r="AG486" s="15">
        <f>VLOOKUP(AG$4,'Tüpoloogia tabel'!$C$1:$T$51,MATCH($A486,'Tüpoloogia tabel'!$C$1:$T$1,0),FALSE)</f>
        <v>17.442750521485191</v>
      </c>
      <c r="AH486" s="15">
        <f>(VLOOKUP(AH$4,'Tüpoloogia tabel'!$C$1:$T$51,MATCH($A486,'Tüpoloogia tabel'!$C$1:$T$1,0),FALSE))*E486</f>
        <v>10</v>
      </c>
      <c r="AI486" s="15">
        <f>(VLOOKUP(AI$4,'Tüpoloogia tabel'!$C$1:$T$51,MATCH($A486,'Tüpoloogia tabel'!$C$1:$T$1,0),FALSE))*D486*E486</f>
        <v>7075</v>
      </c>
      <c r="AJ486" s="15">
        <f t="shared" si="638"/>
        <v>93.41355527743012</v>
      </c>
      <c r="AK486" s="15">
        <f>VLOOKUP(AK$4,'Tüpoloogia tabel'!$C$1:$T$51,MATCH($A486,'Tüpoloogia tabel'!$C$1:$T$1,0),FALSE)</f>
        <v>1.2</v>
      </c>
      <c r="AL486" s="15">
        <f>VLOOKUP(AL$4,'Tüpoloogia tabel'!$C$1:$T$51,MATCH($A486,'Tüpoloogia tabel'!$C$1:$T$1,0),FALSE)</f>
        <v>1</v>
      </c>
      <c r="AM486" s="15">
        <f>VLOOKUP(AM$4,'Tüpoloogia tabel'!$C$1:$T$51,MATCH($A486,'Tüpoloogia tabel'!$C$1:$T$1,0),FALSE)</f>
        <v>0.7</v>
      </c>
      <c r="AN486" s="15">
        <f>VLOOKUP(AN$4,'Tüpoloogia tabel'!$C$1:$T$51,MATCH($A486,'Tüpoloogia tabel'!$C$1:$T$1,0),FALSE)</f>
        <v>0.7</v>
      </c>
      <c r="AO486" s="15">
        <f>VLOOKUP(AO$4,'Tüpoloogia tabel'!$C$1:$T$51,MATCH($A486,'Tüpoloogia tabel'!$C$1:$T$1,0),FALSE)</f>
        <v>2.44</v>
      </c>
      <c r="AP486" s="15">
        <f>VLOOKUP(AP$4,'Tüpoloogia tabel'!$C$1:$T$51,MATCH($A486,'Tüpoloogia tabel'!$C$1:$T$1,0),FALSE)</f>
        <v>2</v>
      </c>
      <c r="AQ486" s="15">
        <f>VLOOKUP(AQ$4,'Tüpoloogia tabel'!$C$1:$T$51,MATCH($A486,'Tüpoloogia tabel'!$C$1:$T$1,0),FALSE)</f>
        <v>2.9</v>
      </c>
      <c r="AR486" s="232">
        <f>VLOOKUP(AR$4,'Tüpoloogia tabel'!$C$1:$T$51,MATCH($A481,'Tüpoloogia tabel'!$C$1:$T$1,0),FALSE)</f>
        <v>0.26</v>
      </c>
      <c r="AS486" s="16">
        <f>VLOOKUP(AS$4,'Tüpoloogia tabel'!$C$1:$T$51,MATCH($A486,'Tüpoloogia tabel'!$C$1:$T$1,0),FALSE)</f>
        <v>0.49</v>
      </c>
      <c r="AT486" s="16">
        <f>VLOOKUP(AT$4,'Tüpoloogia tabel'!$C$1:$T$51,MATCH($A486,'Tüpoloogia tabel'!$C$1:$T$1,0),FALSE)</f>
        <v>0.40500000000000003</v>
      </c>
      <c r="AU486" s="16">
        <f>VLOOKUP(AU$4,'Tüpoloogia tabel'!$C$1:$T$51,MATCH($A486,'Tüpoloogia tabel'!$C$1:$T$1,0),FALSE)</f>
        <v>0.15</v>
      </c>
      <c r="AV486" s="273">
        <f>VLOOKUP(AV$4,'Tüpoloogia tabel'!$C$1:$T$51,MATCH($A486,'Tüpoloogia tabel'!$C$1:$T$1,0),FALSE)</f>
        <v>0.02</v>
      </c>
      <c r="AW486" s="16">
        <f>VLOOKUP(AW$4,'Tüpoloogia tabel'!$C$1:$T$51,MATCH($A486,'Tüpoloogia tabel'!$C$1:$T$1,0),FALSE)</f>
        <v>0.01</v>
      </c>
      <c r="AX486" s="16">
        <f>VLOOKUP(AX$4,'Tüpoloogia tabel'!$C$1:$T$51,MATCH($A486,'Tüpoloogia tabel'!$C$1:$T$1,0),FALSE)</f>
        <v>0</v>
      </c>
      <c r="AY486" s="16">
        <f>VLOOKUP(AY$4,'Tüpoloogia tabel'!$C$1:$T$51,MATCH($A486,'Tüpoloogia tabel'!$C$1:$T$1,0),FALSE)</f>
        <v>0.42</v>
      </c>
      <c r="AZ486" s="16">
        <f>VLOOKUP(AZ$4,'Tüpoloogia tabel'!$C$1:$T$51,MATCH($A486,'Tüpoloogia tabel'!$C$1:$T$1,0),FALSE)</f>
        <v>3.7</v>
      </c>
      <c r="BA486" s="232">
        <f>VLOOKUP(BA$4,'Tüpoloogia tabel'!$C$1:$T$51,MATCH($A486,'Tüpoloogia tabel'!$C$1:$T$1,0),FALSE)</f>
        <v>0.43</v>
      </c>
      <c r="BB486" s="232">
        <f>VLOOKUP(BB$4,'Tüpoloogia tabel'!$C$1:$T$51,MATCH($A486,'Tüpoloogia tabel'!$C$1:$T$1,0),FALSE)</f>
        <v>0.37</v>
      </c>
      <c r="BC486" s="232">
        <f>VLOOKUP(BC$4,'Tüpoloogia tabel'!$C$1:$T$51,MATCH($A486,'Tüpoloogia tabel'!$C$1:$T$1,0),FALSE)</f>
        <v>0.35</v>
      </c>
      <c r="BD486" s="232">
        <f>VLOOKUP(BD$4,'Tüpoloogia tabel'!$C$1:$T$51,MATCH($A486,'Tüpoloogia tabel'!$C$1:$T$1,0),FALSE)</f>
        <v>0.5</v>
      </c>
      <c r="BE486" s="232">
        <f>VLOOKUP(BE$4,'Tüpoloogia tabel'!$C$1:$T$51,MATCH($A486,'Tüpoloogia tabel'!$C$1:$T$1,0),FALSE)</f>
        <v>0.3</v>
      </c>
      <c r="BF486" s="16">
        <f>VLOOKUP(BF$4,'Tüpoloogia tabel'!$C$1:$T$51,MATCH($A486,'Tüpoloogia tabel'!$C$1:$T$1,0),FALSE)</f>
        <v>1.8</v>
      </c>
      <c r="BG486" s="16">
        <f>VLOOKUP(BG$4,'Tüpoloogia tabel'!$C$1:$T$51,MATCH($A486,'Tüpoloogia tabel'!$C$1:$T$1,0),FALSE)</f>
        <v>2.2000000000000002</v>
      </c>
      <c r="BH486" s="16">
        <f>VLOOKUP(BH$4,'Tüpoloogia tabel'!$C$1:$T$51,MATCH($A486,'Tüpoloogia tabel'!$C$1:$T$1,0),FALSE)</f>
        <v>1.46</v>
      </c>
      <c r="BI486" s="16">
        <f>VLOOKUP(BI$4,'Tüpoloogia tabel'!$C$1:$T$51,MATCH($A486,'Tüpoloogia tabel'!$C$1:$T$1,0),FALSE)</f>
        <v>1.5793333333333333</v>
      </c>
      <c r="BJ486" s="16">
        <f>VLOOKUP(BJ$4,'Tüpoloogia tabel'!$C$1:$T$51,MATCH($A486,'Tüpoloogia tabel'!$C$1:$T$1,0),FALSE)</f>
        <v>0.8</v>
      </c>
      <c r="BK486" s="16">
        <f>VLOOKUP(BK$4,'Tüpoloogia tabel'!$C$1:$T$51,MATCH($A486,'Tüpoloogia tabel'!$C$1:$T$1,0),FALSE)</f>
        <v>2.0649999999999999</v>
      </c>
      <c r="BL486" s="216">
        <f t="shared" si="620"/>
        <v>4482.9707278136875</v>
      </c>
      <c r="BM486" s="1">
        <v>4</v>
      </c>
      <c r="BN486" s="1">
        <v>0</v>
      </c>
      <c r="BO486" s="1">
        <f t="shared" si="639"/>
        <v>40</v>
      </c>
      <c r="BP486" s="217">
        <f t="shared" si="640"/>
        <v>93.41355527743012</v>
      </c>
      <c r="BQ486" s="217">
        <f t="shared" ref="BQ486:BS486" si="672">BP486</f>
        <v>93.41355527743012</v>
      </c>
      <c r="BR486" s="217">
        <f t="shared" si="672"/>
        <v>93.41355527743012</v>
      </c>
      <c r="BS486" s="217">
        <f t="shared" si="672"/>
        <v>93.41355527743012</v>
      </c>
      <c r="BT486" s="217">
        <f t="shared" si="642"/>
        <v>280.24066583229035</v>
      </c>
      <c r="BU486" s="217">
        <f t="shared" si="643"/>
        <v>776.88647561588709</v>
      </c>
      <c r="BV486" s="217">
        <f t="shared" si="644"/>
        <v>933.32024375333344</v>
      </c>
      <c r="BW486" s="217">
        <f t="shared" si="622"/>
        <v>502.81407429963741</v>
      </c>
      <c r="BX486" s="216">
        <f t="shared" si="645"/>
        <v>0.33646437169503196</v>
      </c>
      <c r="BY486" s="216">
        <f t="shared" si="669"/>
        <v>405.77603226420854</v>
      </c>
      <c r="BZ486" s="216">
        <f t="shared" si="653"/>
        <v>5391.560834377533</v>
      </c>
      <c r="CA486" s="216">
        <f t="shared" si="654"/>
        <v>4888.7467600778964</v>
      </c>
      <c r="CB486" s="218">
        <f t="shared" si="646"/>
        <v>4.1367441897885238</v>
      </c>
    </row>
    <row r="487" spans="1:80" x14ac:dyDescent="0.25">
      <c r="A487" s="248" t="s">
        <v>486</v>
      </c>
      <c r="B487" s="231" t="s">
        <v>1015</v>
      </c>
      <c r="C487" s="231" t="s">
        <v>464</v>
      </c>
      <c r="D487" s="249">
        <v>2</v>
      </c>
      <c r="E487" s="249">
        <v>5</v>
      </c>
      <c r="F487" s="250"/>
      <c r="G487" s="15">
        <f>(VLOOKUP(G$4,'Tüpoloogia tabel'!$C$1:$T$51,MATCH($A487,'Tüpoloogia tabel'!$C$1:$T$1,0),FALSE))*D487</f>
        <v>388.29710407239821</v>
      </c>
      <c r="H487" s="15">
        <f>(VLOOKUP(H$4,'Tüpoloogia tabel'!$C$1:$T$51,MATCH($A487,'Tüpoloogia tabel'!$C$1:$T$1,0),FALSE))*D487*E487</f>
        <v>32.15042735042735</v>
      </c>
      <c r="I487" s="15">
        <f>(VLOOKUP(I$4,'Tüpoloogia tabel'!$C$1:$T$51,MATCH($A487,'Tüpoloogia tabel'!$C$1:$T$1,0),FALSE))*D487*E487</f>
        <v>94.610809451985887</v>
      </c>
      <c r="J487" s="15">
        <f>(VLOOKUP(J$4,'Tüpoloogia tabel'!$C$1:$T$51,MATCH($A487,'Tüpoloogia tabel'!$C$1:$T$1,0),FALSE))*D487*E487</f>
        <v>1761.569087481146</v>
      </c>
      <c r="K487" s="15">
        <f>(VLOOKUP(K$4,'Tüpoloogia tabel'!$C$1:$T$51,MATCH($A487,'Tüpoloogia tabel'!$C$1:$T$1,0),FALSE))*D487*E487</f>
        <v>1477.2326181498233</v>
      </c>
      <c r="L487" s="244">
        <f>VLOOKUP(L$4,'Tüpoloogia tabel'!$C$1:$T$51,MATCH($A487,'Tüpoloogia tabel'!$C$1:$T$1,0),FALSE)</f>
        <v>87.692307692307693</v>
      </c>
      <c r="M487" s="228">
        <f>VLOOKUP(M$4,'Tüpoloogia tabel'!$C$1:$T$51,MATCH($A487,'Tüpoloogia tabel'!$C$1:$T$1,0),FALSE)</f>
        <v>3.0769230769230771</v>
      </c>
      <c r="N487" s="228">
        <f>VLOOKUP(N$4,'Tüpoloogia tabel'!$C$1:$T$51,MATCH($A487,'Tüpoloogia tabel'!$C$1:$T$1,0),FALSE)</f>
        <v>93.84615384615384</v>
      </c>
      <c r="O487" s="245">
        <f>VLOOKUP(O$4,'Tüpoloogia tabel'!$C$1:$T$51,MATCH($A487,'Tüpoloogia tabel'!$C$1:$T$1,0),FALSE)</f>
        <v>0.24539823394414367</v>
      </c>
      <c r="P487" s="228">
        <f>VLOOKUP(P$4,'Tüpoloogia tabel'!$C$1:$T$51,MATCH($A487,'Tüpoloogia tabel'!$C$1:$T$1,0),FALSE)</f>
        <v>78.461538461538467</v>
      </c>
      <c r="Q487" s="335">
        <f t="shared" si="633"/>
        <v>4478.900396328745</v>
      </c>
      <c r="R487" s="336">
        <f t="shared" si="651"/>
        <v>3371.8661490579457</v>
      </c>
      <c r="S487" s="14">
        <f t="shared" si="634"/>
        <v>388.29710407239821</v>
      </c>
      <c r="T487" s="336">
        <f t="shared" si="635"/>
        <v>388.29710407239821</v>
      </c>
      <c r="U487" s="4">
        <f t="shared" si="636"/>
        <v>7.9200000000000008</v>
      </c>
      <c r="V487" s="337">
        <f t="shared" si="637"/>
        <v>1099.1142472707993</v>
      </c>
      <c r="W487" s="338">
        <f t="shared" si="619"/>
        <v>5.3592087715288486</v>
      </c>
      <c r="X487" s="228">
        <f>VLOOKUP(X$4,'Tüpoloogia tabel'!$C$1:$T$51,MATCH($A487,'Tüpoloogia tabel'!$C$1:$T$1,0),FALSE)</f>
        <v>232.3125</v>
      </c>
      <c r="Y487" s="228">
        <f>VLOOKUP(Y$4,'Tüpoloogia tabel'!$C$1:$T$51,MATCH($A487,'Tüpoloogia tabel'!$C$1:$T$1,0),FALSE)</f>
        <v>155.609375</v>
      </c>
      <c r="Z487" s="229">
        <f>VLOOKUP(Z$4,'Tüpoloogia tabel'!$C$1:$T$51,MATCH($A487,'Tüpoloogia tabel'!$C$1:$T$1,0),FALSE)</f>
        <v>41.375</v>
      </c>
      <c r="AA487" s="235"/>
      <c r="AB487" s="235"/>
      <c r="AC487" s="15">
        <f>VLOOKUP(AC$4,'Tüpoloogia tabel'!$C$1:$T$51,MATCH($A487,'Tüpoloogia tabel'!$C$1:$T$1,0),FALSE)</f>
        <v>4.009769230769229</v>
      </c>
      <c r="AD487" s="15">
        <f>VLOOKUP(AD$4,'Tüpoloogia tabel'!$C$1:$T$51,MATCH($A487,'Tüpoloogia tabel'!$C$1:$T$1,0),FALSE)</f>
        <v>2.5</v>
      </c>
      <c r="AE487" s="15">
        <f>VLOOKUP(AE$4,'Tüpoloogia tabel'!$C$1:$T$51,MATCH($A487,'Tüpoloogia tabel'!$C$1:$T$1,0),FALSE)</f>
        <v>2.2999999999999998</v>
      </c>
      <c r="AF487" s="15">
        <f>VLOOKUP(AF$4,'Tüpoloogia tabel'!$C$1:$T$51,MATCH($A487,'Tüpoloogia tabel'!$C$1:$T$1,0),FALSE)</f>
        <v>11.821276595744679</v>
      </c>
      <c r="AG487" s="15">
        <f>VLOOKUP(AG$4,'Tüpoloogia tabel'!$C$1:$T$51,MATCH($A487,'Tüpoloogia tabel'!$C$1:$T$1,0),FALSE)</f>
        <v>17.442750521485191</v>
      </c>
      <c r="AH487" s="15">
        <f>(VLOOKUP(AH$4,'Tüpoloogia tabel'!$C$1:$T$51,MATCH($A487,'Tüpoloogia tabel'!$C$1:$T$1,0),FALSE))*E487</f>
        <v>12.5</v>
      </c>
      <c r="AI487" s="15">
        <f>(VLOOKUP(AI$4,'Tüpoloogia tabel'!$C$1:$T$51,MATCH($A487,'Tüpoloogia tabel'!$C$1:$T$1,0),FALSE))*D487*E487</f>
        <v>8843.75</v>
      </c>
      <c r="AJ487" s="15">
        <f t="shared" si="638"/>
        <v>93.41355527743012</v>
      </c>
      <c r="AK487" s="15">
        <f>VLOOKUP(AK$4,'Tüpoloogia tabel'!$C$1:$T$51,MATCH($A487,'Tüpoloogia tabel'!$C$1:$T$1,0),FALSE)</f>
        <v>1.2</v>
      </c>
      <c r="AL487" s="15">
        <f>VLOOKUP(AL$4,'Tüpoloogia tabel'!$C$1:$T$51,MATCH($A487,'Tüpoloogia tabel'!$C$1:$T$1,0),FALSE)</f>
        <v>1</v>
      </c>
      <c r="AM487" s="15">
        <f>VLOOKUP(AM$4,'Tüpoloogia tabel'!$C$1:$T$51,MATCH($A487,'Tüpoloogia tabel'!$C$1:$T$1,0),FALSE)</f>
        <v>0.7</v>
      </c>
      <c r="AN487" s="15">
        <f>VLOOKUP(AN$4,'Tüpoloogia tabel'!$C$1:$T$51,MATCH($A487,'Tüpoloogia tabel'!$C$1:$T$1,0),FALSE)</f>
        <v>0.7</v>
      </c>
      <c r="AO487" s="15">
        <f>VLOOKUP(AO$4,'Tüpoloogia tabel'!$C$1:$T$51,MATCH($A487,'Tüpoloogia tabel'!$C$1:$T$1,0),FALSE)</f>
        <v>2.44</v>
      </c>
      <c r="AP487" s="15">
        <f>VLOOKUP(AP$4,'Tüpoloogia tabel'!$C$1:$T$51,MATCH($A487,'Tüpoloogia tabel'!$C$1:$T$1,0),FALSE)</f>
        <v>2</v>
      </c>
      <c r="AQ487" s="15">
        <f>VLOOKUP(AQ$4,'Tüpoloogia tabel'!$C$1:$T$51,MATCH($A487,'Tüpoloogia tabel'!$C$1:$T$1,0),FALSE)</f>
        <v>2.9</v>
      </c>
      <c r="AR487" s="232">
        <f>VLOOKUP(AR$4,'Tüpoloogia tabel'!$C$1:$T$51,MATCH($A482,'Tüpoloogia tabel'!$C$1:$T$1,0),FALSE)</f>
        <v>0.26</v>
      </c>
      <c r="AS487" s="16">
        <f>VLOOKUP(AS$4,'Tüpoloogia tabel'!$C$1:$T$51,MATCH($A487,'Tüpoloogia tabel'!$C$1:$T$1,0),FALSE)</f>
        <v>0.49</v>
      </c>
      <c r="AT487" s="16">
        <f>VLOOKUP(AT$4,'Tüpoloogia tabel'!$C$1:$T$51,MATCH($A487,'Tüpoloogia tabel'!$C$1:$T$1,0),FALSE)</f>
        <v>0.40500000000000003</v>
      </c>
      <c r="AU487" s="16">
        <f>VLOOKUP(AU$4,'Tüpoloogia tabel'!$C$1:$T$51,MATCH($A487,'Tüpoloogia tabel'!$C$1:$T$1,0),FALSE)</f>
        <v>0.15</v>
      </c>
      <c r="AV487" s="273">
        <f>VLOOKUP(AV$4,'Tüpoloogia tabel'!$C$1:$T$51,MATCH($A487,'Tüpoloogia tabel'!$C$1:$T$1,0),FALSE)</f>
        <v>0.02</v>
      </c>
      <c r="AW487" s="16">
        <f>VLOOKUP(AW$4,'Tüpoloogia tabel'!$C$1:$T$51,MATCH($A487,'Tüpoloogia tabel'!$C$1:$T$1,0),FALSE)</f>
        <v>0.01</v>
      </c>
      <c r="AX487" s="16">
        <f>VLOOKUP(AX$4,'Tüpoloogia tabel'!$C$1:$T$51,MATCH($A487,'Tüpoloogia tabel'!$C$1:$T$1,0),FALSE)</f>
        <v>0</v>
      </c>
      <c r="AY487" s="16">
        <f>VLOOKUP(AY$4,'Tüpoloogia tabel'!$C$1:$T$51,MATCH($A487,'Tüpoloogia tabel'!$C$1:$T$1,0),FALSE)</f>
        <v>0.42</v>
      </c>
      <c r="AZ487" s="16">
        <f>VLOOKUP(AZ$4,'Tüpoloogia tabel'!$C$1:$T$51,MATCH($A487,'Tüpoloogia tabel'!$C$1:$T$1,0),FALSE)</f>
        <v>3.7</v>
      </c>
      <c r="BA487" s="232">
        <f>VLOOKUP(BA$4,'Tüpoloogia tabel'!$C$1:$T$51,MATCH($A487,'Tüpoloogia tabel'!$C$1:$T$1,0),FALSE)</f>
        <v>0.43</v>
      </c>
      <c r="BB487" s="232">
        <f>VLOOKUP(BB$4,'Tüpoloogia tabel'!$C$1:$T$51,MATCH($A487,'Tüpoloogia tabel'!$C$1:$T$1,0),FALSE)</f>
        <v>0.37</v>
      </c>
      <c r="BC487" s="232">
        <f>VLOOKUP(BC$4,'Tüpoloogia tabel'!$C$1:$T$51,MATCH($A487,'Tüpoloogia tabel'!$C$1:$T$1,0),FALSE)</f>
        <v>0.35</v>
      </c>
      <c r="BD487" s="232">
        <f>VLOOKUP(BD$4,'Tüpoloogia tabel'!$C$1:$T$51,MATCH($A487,'Tüpoloogia tabel'!$C$1:$T$1,0),FALSE)</f>
        <v>0.5</v>
      </c>
      <c r="BE487" s="232">
        <f>VLOOKUP(BE$4,'Tüpoloogia tabel'!$C$1:$T$51,MATCH($A487,'Tüpoloogia tabel'!$C$1:$T$1,0),FALSE)</f>
        <v>0.3</v>
      </c>
      <c r="BF487" s="16">
        <f>VLOOKUP(BF$4,'Tüpoloogia tabel'!$C$1:$T$51,MATCH($A487,'Tüpoloogia tabel'!$C$1:$T$1,0),FALSE)</f>
        <v>1.8</v>
      </c>
      <c r="BG487" s="16">
        <f>VLOOKUP(BG$4,'Tüpoloogia tabel'!$C$1:$T$51,MATCH($A487,'Tüpoloogia tabel'!$C$1:$T$1,0),FALSE)</f>
        <v>2.2000000000000002</v>
      </c>
      <c r="BH487" s="16">
        <f>VLOOKUP(BH$4,'Tüpoloogia tabel'!$C$1:$T$51,MATCH($A487,'Tüpoloogia tabel'!$C$1:$T$1,0),FALSE)</f>
        <v>1.46</v>
      </c>
      <c r="BI487" s="16">
        <f>VLOOKUP(BI$4,'Tüpoloogia tabel'!$C$1:$T$51,MATCH($A487,'Tüpoloogia tabel'!$C$1:$T$1,0),FALSE)</f>
        <v>1.5793333333333333</v>
      </c>
      <c r="BJ487" s="16">
        <f>VLOOKUP(BJ$4,'Tüpoloogia tabel'!$C$1:$T$51,MATCH($A487,'Tüpoloogia tabel'!$C$1:$T$1,0),FALSE)</f>
        <v>0.8</v>
      </c>
      <c r="BK487" s="16">
        <f>VLOOKUP(BK$4,'Tüpoloogia tabel'!$C$1:$T$51,MATCH($A487,'Tüpoloogia tabel'!$C$1:$T$1,0),FALSE)</f>
        <v>2.0649999999999999</v>
      </c>
      <c r="BL487" s="216">
        <f t="shared" si="620"/>
        <v>6590.6786761529711</v>
      </c>
      <c r="BM487" s="1">
        <v>4</v>
      </c>
      <c r="BN487" s="1">
        <v>0</v>
      </c>
      <c r="BO487" s="1">
        <f t="shared" si="639"/>
        <v>50</v>
      </c>
      <c r="BP487" s="217">
        <f t="shared" si="640"/>
        <v>93.41355527743012</v>
      </c>
      <c r="BQ487" s="217">
        <f t="shared" ref="BQ487:BS487" si="673">BP487</f>
        <v>93.41355527743012</v>
      </c>
      <c r="BR487" s="217">
        <f t="shared" si="673"/>
        <v>93.41355527743012</v>
      </c>
      <c r="BS487" s="217">
        <f t="shared" si="673"/>
        <v>93.41355527743012</v>
      </c>
      <c r="BT487" s="217">
        <f t="shared" si="642"/>
        <v>373.65422110972048</v>
      </c>
      <c r="BU487" s="217">
        <f t="shared" si="643"/>
        <v>1207.6351181498237</v>
      </c>
      <c r="BV487" s="217">
        <f t="shared" si="644"/>
        <v>1448.7535499365592</v>
      </c>
      <c r="BW487" s="217">
        <f t="shared" si="622"/>
        <v>722.83019844936655</v>
      </c>
      <c r="BX487" s="216">
        <f t="shared" si="645"/>
        <v>0.50023974309678432</v>
      </c>
      <c r="BY487" s="216">
        <f t="shared" si="669"/>
        <v>603.28913017472189</v>
      </c>
      <c r="BZ487" s="216">
        <f t="shared" si="653"/>
        <v>7916.7980047770598</v>
      </c>
      <c r="CA487" s="216">
        <f t="shared" si="654"/>
        <v>7193.9678063276933</v>
      </c>
      <c r="CB487" s="218">
        <f t="shared" si="646"/>
        <v>4.8698950442468973</v>
      </c>
    </row>
    <row r="488" spans="1:80" x14ac:dyDescent="0.25">
      <c r="A488" s="248" t="s">
        <v>486</v>
      </c>
      <c r="B488" s="231" t="s">
        <v>1016</v>
      </c>
      <c r="C488" s="231" t="s">
        <v>464</v>
      </c>
      <c r="D488" s="249">
        <v>3</v>
      </c>
      <c r="E488" s="249">
        <v>1</v>
      </c>
      <c r="F488" s="250"/>
      <c r="G488" s="15">
        <f>(VLOOKUP(G$4,'Tüpoloogia tabel'!$C$1:$T$51,MATCH($A488,'Tüpoloogia tabel'!$C$1:$T$1,0),FALSE))*D488</f>
        <v>582.44565610859729</v>
      </c>
      <c r="H488" s="15">
        <f>(VLOOKUP(H$4,'Tüpoloogia tabel'!$C$1:$T$51,MATCH($A488,'Tüpoloogia tabel'!$C$1:$T$1,0),FALSE))*D488*E488</f>
        <v>9.6451282051282057</v>
      </c>
      <c r="I488" s="15">
        <f>(VLOOKUP(I$4,'Tüpoloogia tabel'!$C$1:$T$51,MATCH($A488,'Tüpoloogia tabel'!$C$1:$T$1,0),FALSE))*D488*E488</f>
        <v>28.383242835595766</v>
      </c>
      <c r="J488" s="15">
        <f>(VLOOKUP(J$4,'Tüpoloogia tabel'!$C$1:$T$51,MATCH($A488,'Tüpoloogia tabel'!$C$1:$T$1,0),FALSE))*D488*E488</f>
        <v>528.47072624434384</v>
      </c>
      <c r="K488" s="15">
        <f>(VLOOKUP(K$4,'Tüpoloogia tabel'!$C$1:$T$51,MATCH($A488,'Tüpoloogia tabel'!$C$1:$T$1,0),FALSE))*D488*E488</f>
        <v>443.16978544494697</v>
      </c>
      <c r="L488" s="244">
        <f>VLOOKUP(L$4,'Tüpoloogia tabel'!$C$1:$T$51,MATCH($A488,'Tüpoloogia tabel'!$C$1:$T$1,0),FALSE)</f>
        <v>87.692307692307693</v>
      </c>
      <c r="M488" s="228">
        <f>VLOOKUP(M$4,'Tüpoloogia tabel'!$C$1:$T$51,MATCH($A488,'Tüpoloogia tabel'!$C$1:$T$1,0),FALSE)</f>
        <v>3.0769230769230771</v>
      </c>
      <c r="N488" s="228">
        <f>VLOOKUP(N$4,'Tüpoloogia tabel'!$C$1:$T$51,MATCH($A488,'Tüpoloogia tabel'!$C$1:$T$1,0),FALSE)</f>
        <v>93.84615384615384</v>
      </c>
      <c r="O488" s="245">
        <f>VLOOKUP(O$4,'Tüpoloogia tabel'!$C$1:$T$51,MATCH($A488,'Tüpoloogia tabel'!$C$1:$T$1,0),FALSE)</f>
        <v>0.24539823394414367</v>
      </c>
      <c r="P488" s="228">
        <f>VLOOKUP(P$4,'Tüpoloogia tabel'!$C$1:$T$51,MATCH($A488,'Tüpoloogia tabel'!$C$1:$T$1,0),FALSE)</f>
        <v>78.461538461538467</v>
      </c>
      <c r="Q488" s="335">
        <f t="shared" si="633"/>
        <v>285.28381101376721</v>
      </c>
      <c r="R488" s="336">
        <f t="shared" si="651"/>
        <v>203.3956676181339</v>
      </c>
      <c r="S488" s="14">
        <f t="shared" si="634"/>
        <v>582.44565610859729</v>
      </c>
      <c r="T488" s="336">
        <f t="shared" si="635"/>
        <v>582.44565610859729</v>
      </c>
      <c r="U488" s="4">
        <f t="shared" si="636"/>
        <v>11.880000000000003</v>
      </c>
      <c r="V488" s="337">
        <f t="shared" si="637"/>
        <v>70.008143395633311</v>
      </c>
      <c r="W488" s="338">
        <f t="shared" si="619"/>
        <v>3.6417098136977648</v>
      </c>
      <c r="X488" s="228">
        <f>VLOOKUP(X$4,'Tüpoloogia tabel'!$C$1:$T$51,MATCH($A488,'Tüpoloogia tabel'!$C$1:$T$1,0),FALSE)</f>
        <v>232.3125</v>
      </c>
      <c r="Y488" s="228">
        <f>VLOOKUP(Y$4,'Tüpoloogia tabel'!$C$1:$T$51,MATCH($A488,'Tüpoloogia tabel'!$C$1:$T$1,0),FALSE)</f>
        <v>155.609375</v>
      </c>
      <c r="Z488" s="229">
        <f>VLOOKUP(Z$4,'Tüpoloogia tabel'!$C$1:$T$51,MATCH($A488,'Tüpoloogia tabel'!$C$1:$T$1,0),FALSE)</f>
        <v>41.375</v>
      </c>
      <c r="AA488" s="235"/>
      <c r="AB488" s="235"/>
      <c r="AC488" s="15">
        <f>VLOOKUP(AC$4,'Tüpoloogia tabel'!$C$1:$T$51,MATCH($A488,'Tüpoloogia tabel'!$C$1:$T$1,0),FALSE)</f>
        <v>4.009769230769229</v>
      </c>
      <c r="AD488" s="15">
        <f>VLOOKUP(AD$4,'Tüpoloogia tabel'!$C$1:$T$51,MATCH($A488,'Tüpoloogia tabel'!$C$1:$T$1,0),FALSE)</f>
        <v>2.5</v>
      </c>
      <c r="AE488" s="15">
        <f>VLOOKUP(AE$4,'Tüpoloogia tabel'!$C$1:$T$51,MATCH($A488,'Tüpoloogia tabel'!$C$1:$T$1,0),FALSE)</f>
        <v>2.2999999999999998</v>
      </c>
      <c r="AF488" s="15">
        <f>VLOOKUP(AF$4,'Tüpoloogia tabel'!$C$1:$T$51,MATCH($A488,'Tüpoloogia tabel'!$C$1:$T$1,0),FALSE)</f>
        <v>11.821276595744679</v>
      </c>
      <c r="AG488" s="15">
        <f>VLOOKUP(AG$4,'Tüpoloogia tabel'!$C$1:$T$51,MATCH($A488,'Tüpoloogia tabel'!$C$1:$T$1,0),FALSE)</f>
        <v>17.442750521485191</v>
      </c>
      <c r="AH488" s="15">
        <f>(VLOOKUP(AH$4,'Tüpoloogia tabel'!$C$1:$T$51,MATCH($A488,'Tüpoloogia tabel'!$C$1:$T$1,0),FALSE))*E488</f>
        <v>2.5</v>
      </c>
      <c r="AI488" s="15">
        <f>(VLOOKUP(AI$4,'Tüpoloogia tabel'!$C$1:$T$51,MATCH($A488,'Tüpoloogia tabel'!$C$1:$T$1,0),FALSE))*D488*E488</f>
        <v>2653.125</v>
      </c>
      <c r="AJ488" s="15">
        <f t="shared" si="638"/>
        <v>128.2990563204005</v>
      </c>
      <c r="AK488" s="15">
        <f>VLOOKUP(AK$4,'Tüpoloogia tabel'!$C$1:$T$51,MATCH($A488,'Tüpoloogia tabel'!$C$1:$T$1,0),FALSE)</f>
        <v>1.2</v>
      </c>
      <c r="AL488" s="15">
        <f>VLOOKUP(AL$4,'Tüpoloogia tabel'!$C$1:$T$51,MATCH($A488,'Tüpoloogia tabel'!$C$1:$T$1,0),FALSE)</f>
        <v>1</v>
      </c>
      <c r="AM488" s="15">
        <f>VLOOKUP(AM$4,'Tüpoloogia tabel'!$C$1:$T$51,MATCH($A488,'Tüpoloogia tabel'!$C$1:$T$1,0),FALSE)</f>
        <v>0.7</v>
      </c>
      <c r="AN488" s="15">
        <f>VLOOKUP(AN$4,'Tüpoloogia tabel'!$C$1:$T$51,MATCH($A488,'Tüpoloogia tabel'!$C$1:$T$1,0),FALSE)</f>
        <v>0.7</v>
      </c>
      <c r="AO488" s="15">
        <f>VLOOKUP(AO$4,'Tüpoloogia tabel'!$C$1:$T$51,MATCH($A488,'Tüpoloogia tabel'!$C$1:$T$1,0),FALSE)</f>
        <v>2.44</v>
      </c>
      <c r="AP488" s="15">
        <f>VLOOKUP(AP$4,'Tüpoloogia tabel'!$C$1:$T$51,MATCH($A488,'Tüpoloogia tabel'!$C$1:$T$1,0),FALSE)</f>
        <v>2</v>
      </c>
      <c r="AQ488" s="15">
        <f>VLOOKUP(AQ$4,'Tüpoloogia tabel'!$C$1:$T$51,MATCH($A488,'Tüpoloogia tabel'!$C$1:$T$1,0),FALSE)</f>
        <v>2.9</v>
      </c>
      <c r="AR488" s="232">
        <f>VLOOKUP(AR$4,'Tüpoloogia tabel'!$C$1:$T$51,MATCH($A483,'Tüpoloogia tabel'!$C$1:$T$1,0),FALSE)</f>
        <v>0.26</v>
      </c>
      <c r="AS488" s="16">
        <f>VLOOKUP(AS$4,'Tüpoloogia tabel'!$C$1:$T$51,MATCH($A488,'Tüpoloogia tabel'!$C$1:$T$1,0),FALSE)</f>
        <v>0.49</v>
      </c>
      <c r="AT488" s="16">
        <f>VLOOKUP(AT$4,'Tüpoloogia tabel'!$C$1:$T$51,MATCH($A488,'Tüpoloogia tabel'!$C$1:$T$1,0),FALSE)</f>
        <v>0.40500000000000003</v>
      </c>
      <c r="AU488" s="16">
        <f>VLOOKUP(AU$4,'Tüpoloogia tabel'!$C$1:$T$51,MATCH($A488,'Tüpoloogia tabel'!$C$1:$T$1,0),FALSE)</f>
        <v>0.15</v>
      </c>
      <c r="AV488" s="273">
        <f>VLOOKUP(AV$4,'Tüpoloogia tabel'!$C$1:$T$51,MATCH($A488,'Tüpoloogia tabel'!$C$1:$T$1,0),FALSE)</f>
        <v>0.02</v>
      </c>
      <c r="AW488" s="16">
        <f>VLOOKUP(AW$4,'Tüpoloogia tabel'!$C$1:$T$51,MATCH($A488,'Tüpoloogia tabel'!$C$1:$T$1,0),FALSE)</f>
        <v>0.01</v>
      </c>
      <c r="AX488" s="16">
        <f>VLOOKUP(AX$4,'Tüpoloogia tabel'!$C$1:$T$51,MATCH($A488,'Tüpoloogia tabel'!$C$1:$T$1,0),FALSE)</f>
        <v>0</v>
      </c>
      <c r="AY488" s="16">
        <f>VLOOKUP(AY$4,'Tüpoloogia tabel'!$C$1:$T$51,MATCH($A488,'Tüpoloogia tabel'!$C$1:$T$1,0),FALSE)</f>
        <v>0.42</v>
      </c>
      <c r="AZ488" s="16">
        <f>VLOOKUP(AZ$4,'Tüpoloogia tabel'!$C$1:$T$51,MATCH($A488,'Tüpoloogia tabel'!$C$1:$T$1,0),FALSE)</f>
        <v>3.7</v>
      </c>
      <c r="BA488" s="232">
        <f>VLOOKUP(BA$4,'Tüpoloogia tabel'!$C$1:$T$51,MATCH($A488,'Tüpoloogia tabel'!$C$1:$T$1,0),FALSE)</f>
        <v>0.43</v>
      </c>
      <c r="BB488" s="232">
        <f>VLOOKUP(BB$4,'Tüpoloogia tabel'!$C$1:$T$51,MATCH($A488,'Tüpoloogia tabel'!$C$1:$T$1,0),FALSE)</f>
        <v>0.37</v>
      </c>
      <c r="BC488" s="232">
        <f>VLOOKUP(BC$4,'Tüpoloogia tabel'!$C$1:$T$51,MATCH($A488,'Tüpoloogia tabel'!$C$1:$T$1,0),FALSE)</f>
        <v>0.35</v>
      </c>
      <c r="BD488" s="232">
        <f>VLOOKUP(BD$4,'Tüpoloogia tabel'!$C$1:$T$51,MATCH($A488,'Tüpoloogia tabel'!$C$1:$T$1,0),FALSE)</f>
        <v>0.5</v>
      </c>
      <c r="BE488" s="232">
        <f>VLOOKUP(BE$4,'Tüpoloogia tabel'!$C$1:$T$51,MATCH($A488,'Tüpoloogia tabel'!$C$1:$T$1,0),FALSE)</f>
        <v>0.3</v>
      </c>
      <c r="BF488" s="16">
        <f>VLOOKUP(BF$4,'Tüpoloogia tabel'!$C$1:$T$51,MATCH($A488,'Tüpoloogia tabel'!$C$1:$T$1,0),FALSE)</f>
        <v>1.8</v>
      </c>
      <c r="BG488" s="16">
        <f>VLOOKUP(BG$4,'Tüpoloogia tabel'!$C$1:$T$51,MATCH($A488,'Tüpoloogia tabel'!$C$1:$T$1,0),FALSE)</f>
        <v>2.2000000000000002</v>
      </c>
      <c r="BH488" s="16">
        <f>VLOOKUP(BH$4,'Tüpoloogia tabel'!$C$1:$T$51,MATCH($A488,'Tüpoloogia tabel'!$C$1:$T$1,0),FALSE)</f>
        <v>1.46</v>
      </c>
      <c r="BI488" s="16">
        <f>VLOOKUP(BI$4,'Tüpoloogia tabel'!$C$1:$T$51,MATCH($A488,'Tüpoloogia tabel'!$C$1:$T$1,0),FALSE)</f>
        <v>1.5793333333333333</v>
      </c>
      <c r="BJ488" s="16">
        <f>VLOOKUP(BJ$4,'Tüpoloogia tabel'!$C$1:$T$51,MATCH($A488,'Tüpoloogia tabel'!$C$1:$T$1,0),FALSE)</f>
        <v>0.8</v>
      </c>
      <c r="BK488" s="16">
        <f>VLOOKUP(BK$4,'Tüpoloogia tabel'!$C$1:$T$51,MATCH($A488,'Tüpoloogia tabel'!$C$1:$T$1,0),FALSE)</f>
        <v>2.0649999999999999</v>
      </c>
      <c r="BL488" s="216">
        <f t="shared" si="620"/>
        <v>1377.0062602989524</v>
      </c>
      <c r="BM488" s="1">
        <v>4</v>
      </c>
      <c r="BN488" s="1">
        <v>0</v>
      </c>
      <c r="BO488" s="1">
        <f t="shared" si="639"/>
        <v>10</v>
      </c>
      <c r="BP488" s="217">
        <f t="shared" si="640"/>
        <v>128.2990563204005</v>
      </c>
      <c r="BQ488" s="217">
        <f t="shared" ref="BQ488:BS488" si="674">BP488</f>
        <v>128.2990563204005</v>
      </c>
      <c r="BR488" s="217">
        <f t="shared" si="674"/>
        <v>128.2990563204005</v>
      </c>
      <c r="BS488" s="217">
        <f t="shared" si="674"/>
        <v>128.2990563204005</v>
      </c>
      <c r="BT488" s="217">
        <f t="shared" si="642"/>
        <v>0</v>
      </c>
      <c r="BU488" s="217">
        <f t="shared" si="643"/>
        <v>78.458107088989408</v>
      </c>
      <c r="BV488" s="217">
        <f t="shared" si="644"/>
        <v>92.278438315887371</v>
      </c>
      <c r="BW488" s="217">
        <f t="shared" si="622"/>
        <v>175.42945794749124</v>
      </c>
      <c r="BX488" s="216">
        <f t="shared" si="645"/>
        <v>5.0961889338932531E-2</v>
      </c>
      <c r="BY488" s="216">
        <f t="shared" si="669"/>
        <v>61.460038542752628</v>
      </c>
      <c r="BZ488" s="216">
        <f t="shared" si="653"/>
        <v>1613.8957567891962</v>
      </c>
      <c r="CA488" s="216">
        <f t="shared" si="654"/>
        <v>1438.4662988417051</v>
      </c>
      <c r="CB488" s="218">
        <f t="shared" si="646"/>
        <v>3.2458582378251943</v>
      </c>
    </row>
    <row r="489" spans="1:80" x14ac:dyDescent="0.25">
      <c r="A489" s="248" t="s">
        <v>486</v>
      </c>
      <c r="B489" s="231" t="s">
        <v>1017</v>
      </c>
      <c r="C489" s="231" t="s">
        <v>464</v>
      </c>
      <c r="D489" s="249">
        <v>3</v>
      </c>
      <c r="E489" s="249">
        <v>2</v>
      </c>
      <c r="F489" s="250"/>
      <c r="G489" s="15">
        <f>(VLOOKUP(G$4,'Tüpoloogia tabel'!$C$1:$T$51,MATCH($A489,'Tüpoloogia tabel'!$C$1:$T$1,0),FALSE))*D489</f>
        <v>582.44565610859729</v>
      </c>
      <c r="H489" s="15">
        <f>(VLOOKUP(H$4,'Tüpoloogia tabel'!$C$1:$T$51,MATCH($A489,'Tüpoloogia tabel'!$C$1:$T$1,0),FALSE))*D489*E489</f>
        <v>19.290256410256411</v>
      </c>
      <c r="I489" s="15">
        <f>(VLOOKUP(I$4,'Tüpoloogia tabel'!$C$1:$T$51,MATCH($A489,'Tüpoloogia tabel'!$C$1:$T$1,0),FALSE))*D489*E489</f>
        <v>56.766485671191532</v>
      </c>
      <c r="J489" s="15">
        <f>(VLOOKUP(J$4,'Tüpoloogia tabel'!$C$1:$T$51,MATCH($A489,'Tüpoloogia tabel'!$C$1:$T$1,0),FALSE))*D489*E489</f>
        <v>1056.9414524886877</v>
      </c>
      <c r="K489" s="15">
        <f>(VLOOKUP(K$4,'Tüpoloogia tabel'!$C$1:$T$51,MATCH($A489,'Tüpoloogia tabel'!$C$1:$T$1,0),FALSE))*D489*E489</f>
        <v>886.33957088989393</v>
      </c>
      <c r="L489" s="244">
        <f>VLOOKUP(L$4,'Tüpoloogia tabel'!$C$1:$T$51,MATCH($A489,'Tüpoloogia tabel'!$C$1:$T$1,0),FALSE)</f>
        <v>87.692307692307693</v>
      </c>
      <c r="M489" s="228">
        <f>VLOOKUP(M$4,'Tüpoloogia tabel'!$C$1:$T$51,MATCH($A489,'Tüpoloogia tabel'!$C$1:$T$1,0),FALSE)</f>
        <v>3.0769230769230771</v>
      </c>
      <c r="N489" s="228">
        <f>VLOOKUP(N$4,'Tüpoloogia tabel'!$C$1:$T$51,MATCH($A489,'Tüpoloogia tabel'!$C$1:$T$1,0),FALSE)</f>
        <v>93.84615384615384</v>
      </c>
      <c r="O489" s="245">
        <f>VLOOKUP(O$4,'Tüpoloogia tabel'!$C$1:$T$51,MATCH($A489,'Tüpoloogia tabel'!$C$1:$T$1,0),FALSE)</f>
        <v>0.24539823394414367</v>
      </c>
      <c r="P489" s="228">
        <f>VLOOKUP(P$4,'Tüpoloogia tabel'!$C$1:$T$51,MATCH($A489,'Tüpoloogia tabel'!$C$1:$T$1,0),FALSE)</f>
        <v>78.461538461538467</v>
      </c>
      <c r="Q489" s="335">
        <f t="shared" si="633"/>
        <v>1093.8501376720901</v>
      </c>
      <c r="R489" s="336">
        <f t="shared" si="651"/>
        <v>813.54124568780071</v>
      </c>
      <c r="S489" s="14">
        <f t="shared" si="634"/>
        <v>582.44565610859729</v>
      </c>
      <c r="T489" s="336">
        <f t="shared" si="635"/>
        <v>582.44565610859729</v>
      </c>
      <c r="U489" s="4">
        <f t="shared" si="636"/>
        <v>11.880000000000003</v>
      </c>
      <c r="V489" s="337">
        <f t="shared" si="637"/>
        <v>268.42889198428935</v>
      </c>
      <c r="W489" s="338">
        <f t="shared" si="619"/>
        <v>3.281815591775747</v>
      </c>
      <c r="X489" s="228">
        <f>VLOOKUP(X$4,'Tüpoloogia tabel'!$C$1:$T$51,MATCH($A489,'Tüpoloogia tabel'!$C$1:$T$1,0),FALSE)</f>
        <v>232.3125</v>
      </c>
      <c r="Y489" s="228">
        <f>VLOOKUP(Y$4,'Tüpoloogia tabel'!$C$1:$T$51,MATCH($A489,'Tüpoloogia tabel'!$C$1:$T$1,0),FALSE)</f>
        <v>155.609375</v>
      </c>
      <c r="Z489" s="229">
        <f>VLOOKUP(Z$4,'Tüpoloogia tabel'!$C$1:$T$51,MATCH($A489,'Tüpoloogia tabel'!$C$1:$T$1,0),FALSE)</f>
        <v>41.375</v>
      </c>
      <c r="AA489" s="235"/>
      <c r="AB489" s="235"/>
      <c r="AC489" s="15">
        <f>VLOOKUP(AC$4,'Tüpoloogia tabel'!$C$1:$T$51,MATCH($A489,'Tüpoloogia tabel'!$C$1:$T$1,0),FALSE)</f>
        <v>4.009769230769229</v>
      </c>
      <c r="AD489" s="15">
        <f>VLOOKUP(AD$4,'Tüpoloogia tabel'!$C$1:$T$51,MATCH($A489,'Tüpoloogia tabel'!$C$1:$T$1,0),FALSE)</f>
        <v>2.5</v>
      </c>
      <c r="AE489" s="15">
        <f>VLOOKUP(AE$4,'Tüpoloogia tabel'!$C$1:$T$51,MATCH($A489,'Tüpoloogia tabel'!$C$1:$T$1,0),FALSE)</f>
        <v>2.2999999999999998</v>
      </c>
      <c r="AF489" s="15">
        <f>VLOOKUP(AF$4,'Tüpoloogia tabel'!$C$1:$T$51,MATCH($A489,'Tüpoloogia tabel'!$C$1:$T$1,0),FALSE)</f>
        <v>11.821276595744679</v>
      </c>
      <c r="AG489" s="15">
        <f>VLOOKUP(AG$4,'Tüpoloogia tabel'!$C$1:$T$51,MATCH($A489,'Tüpoloogia tabel'!$C$1:$T$1,0),FALSE)</f>
        <v>17.442750521485191</v>
      </c>
      <c r="AH489" s="15">
        <f>(VLOOKUP(AH$4,'Tüpoloogia tabel'!$C$1:$T$51,MATCH($A489,'Tüpoloogia tabel'!$C$1:$T$1,0),FALSE))*E489</f>
        <v>5</v>
      </c>
      <c r="AI489" s="15">
        <f>(VLOOKUP(AI$4,'Tüpoloogia tabel'!$C$1:$T$51,MATCH($A489,'Tüpoloogia tabel'!$C$1:$T$1,0),FALSE))*D489*E489</f>
        <v>5306.25</v>
      </c>
      <c r="AJ489" s="15">
        <f t="shared" si="638"/>
        <v>128.2990563204005</v>
      </c>
      <c r="AK489" s="15">
        <f>VLOOKUP(AK$4,'Tüpoloogia tabel'!$C$1:$T$51,MATCH($A489,'Tüpoloogia tabel'!$C$1:$T$1,0),FALSE)</f>
        <v>1.2</v>
      </c>
      <c r="AL489" s="15">
        <f>VLOOKUP(AL$4,'Tüpoloogia tabel'!$C$1:$T$51,MATCH($A489,'Tüpoloogia tabel'!$C$1:$T$1,0),FALSE)</f>
        <v>1</v>
      </c>
      <c r="AM489" s="15">
        <f>VLOOKUP(AM$4,'Tüpoloogia tabel'!$C$1:$T$51,MATCH($A489,'Tüpoloogia tabel'!$C$1:$T$1,0),FALSE)</f>
        <v>0.7</v>
      </c>
      <c r="AN489" s="15">
        <f>VLOOKUP(AN$4,'Tüpoloogia tabel'!$C$1:$T$51,MATCH($A489,'Tüpoloogia tabel'!$C$1:$T$1,0),FALSE)</f>
        <v>0.7</v>
      </c>
      <c r="AO489" s="15">
        <f>VLOOKUP(AO$4,'Tüpoloogia tabel'!$C$1:$T$51,MATCH($A489,'Tüpoloogia tabel'!$C$1:$T$1,0),FALSE)</f>
        <v>2.44</v>
      </c>
      <c r="AP489" s="15">
        <f>VLOOKUP(AP$4,'Tüpoloogia tabel'!$C$1:$T$51,MATCH($A489,'Tüpoloogia tabel'!$C$1:$T$1,0),FALSE)</f>
        <v>2</v>
      </c>
      <c r="AQ489" s="15">
        <f>VLOOKUP(AQ$4,'Tüpoloogia tabel'!$C$1:$T$51,MATCH($A489,'Tüpoloogia tabel'!$C$1:$T$1,0),FALSE)</f>
        <v>2.9</v>
      </c>
      <c r="AR489" s="232">
        <f>VLOOKUP(AR$4,'Tüpoloogia tabel'!$C$1:$T$51,MATCH($A484,'Tüpoloogia tabel'!$C$1:$T$1,0),FALSE)</f>
        <v>0.26</v>
      </c>
      <c r="AS489" s="16">
        <f>VLOOKUP(AS$4,'Tüpoloogia tabel'!$C$1:$T$51,MATCH($A489,'Tüpoloogia tabel'!$C$1:$T$1,0),FALSE)</f>
        <v>0.49</v>
      </c>
      <c r="AT489" s="16">
        <f>VLOOKUP(AT$4,'Tüpoloogia tabel'!$C$1:$T$51,MATCH($A489,'Tüpoloogia tabel'!$C$1:$T$1,0),FALSE)</f>
        <v>0.40500000000000003</v>
      </c>
      <c r="AU489" s="16">
        <f>VLOOKUP(AU$4,'Tüpoloogia tabel'!$C$1:$T$51,MATCH($A489,'Tüpoloogia tabel'!$C$1:$T$1,0),FALSE)</f>
        <v>0.15</v>
      </c>
      <c r="AV489" s="273">
        <f>VLOOKUP(AV$4,'Tüpoloogia tabel'!$C$1:$T$51,MATCH($A489,'Tüpoloogia tabel'!$C$1:$T$1,0),FALSE)</f>
        <v>0.02</v>
      </c>
      <c r="AW489" s="16">
        <f>VLOOKUP(AW$4,'Tüpoloogia tabel'!$C$1:$T$51,MATCH($A489,'Tüpoloogia tabel'!$C$1:$T$1,0),FALSE)</f>
        <v>0.01</v>
      </c>
      <c r="AX489" s="16">
        <f>VLOOKUP(AX$4,'Tüpoloogia tabel'!$C$1:$T$51,MATCH($A489,'Tüpoloogia tabel'!$C$1:$T$1,0),FALSE)</f>
        <v>0</v>
      </c>
      <c r="AY489" s="16">
        <f>VLOOKUP(AY$4,'Tüpoloogia tabel'!$C$1:$T$51,MATCH($A489,'Tüpoloogia tabel'!$C$1:$T$1,0),FALSE)</f>
        <v>0.42</v>
      </c>
      <c r="AZ489" s="16">
        <f>VLOOKUP(AZ$4,'Tüpoloogia tabel'!$C$1:$T$51,MATCH($A489,'Tüpoloogia tabel'!$C$1:$T$1,0),FALSE)</f>
        <v>3.7</v>
      </c>
      <c r="BA489" s="232">
        <f>VLOOKUP(BA$4,'Tüpoloogia tabel'!$C$1:$T$51,MATCH($A489,'Tüpoloogia tabel'!$C$1:$T$1,0),FALSE)</f>
        <v>0.43</v>
      </c>
      <c r="BB489" s="232">
        <f>VLOOKUP(BB$4,'Tüpoloogia tabel'!$C$1:$T$51,MATCH($A489,'Tüpoloogia tabel'!$C$1:$T$1,0),FALSE)</f>
        <v>0.37</v>
      </c>
      <c r="BC489" s="232">
        <f>VLOOKUP(BC$4,'Tüpoloogia tabel'!$C$1:$T$51,MATCH($A489,'Tüpoloogia tabel'!$C$1:$T$1,0),FALSE)</f>
        <v>0.35</v>
      </c>
      <c r="BD489" s="232">
        <f>VLOOKUP(BD$4,'Tüpoloogia tabel'!$C$1:$T$51,MATCH($A489,'Tüpoloogia tabel'!$C$1:$T$1,0),FALSE)</f>
        <v>0.5</v>
      </c>
      <c r="BE489" s="232">
        <f>VLOOKUP(BE$4,'Tüpoloogia tabel'!$C$1:$T$51,MATCH($A489,'Tüpoloogia tabel'!$C$1:$T$1,0),FALSE)</f>
        <v>0.3</v>
      </c>
      <c r="BF489" s="16">
        <f>VLOOKUP(BF$4,'Tüpoloogia tabel'!$C$1:$T$51,MATCH($A489,'Tüpoloogia tabel'!$C$1:$T$1,0),FALSE)</f>
        <v>1.8</v>
      </c>
      <c r="BG489" s="16">
        <f>VLOOKUP(BG$4,'Tüpoloogia tabel'!$C$1:$T$51,MATCH($A489,'Tüpoloogia tabel'!$C$1:$T$1,0),FALSE)</f>
        <v>2.2000000000000002</v>
      </c>
      <c r="BH489" s="16">
        <f>VLOOKUP(BH$4,'Tüpoloogia tabel'!$C$1:$T$51,MATCH($A489,'Tüpoloogia tabel'!$C$1:$T$1,0),FALSE)</f>
        <v>1.46</v>
      </c>
      <c r="BI489" s="16">
        <f>VLOOKUP(BI$4,'Tüpoloogia tabel'!$C$1:$T$51,MATCH($A489,'Tüpoloogia tabel'!$C$1:$T$1,0),FALSE)</f>
        <v>1.5793333333333333</v>
      </c>
      <c r="BJ489" s="16">
        <f>VLOOKUP(BJ$4,'Tüpoloogia tabel'!$C$1:$T$51,MATCH($A489,'Tüpoloogia tabel'!$C$1:$T$1,0),FALSE)</f>
        <v>0.8</v>
      </c>
      <c r="BK489" s="16">
        <f>VLOOKUP(BK$4,'Tüpoloogia tabel'!$C$1:$T$51,MATCH($A489,'Tüpoloogia tabel'!$C$1:$T$1,0),FALSE)</f>
        <v>2.0649999999999999</v>
      </c>
      <c r="BL489" s="216">
        <f t="shared" si="620"/>
        <v>2446.4962265832683</v>
      </c>
      <c r="BM489" s="1">
        <v>4</v>
      </c>
      <c r="BN489" s="1">
        <v>0</v>
      </c>
      <c r="BO489" s="1">
        <f t="shared" si="639"/>
        <v>20</v>
      </c>
      <c r="BP489" s="217">
        <f t="shared" si="640"/>
        <v>128.2990563204005</v>
      </c>
      <c r="BQ489" s="217">
        <f t="shared" ref="BQ489:BS489" si="675">BP489</f>
        <v>128.2990563204005</v>
      </c>
      <c r="BR489" s="217">
        <f t="shared" si="675"/>
        <v>128.2990563204005</v>
      </c>
      <c r="BS489" s="217">
        <f t="shared" si="675"/>
        <v>128.2990563204005</v>
      </c>
      <c r="BT489" s="217">
        <f t="shared" si="642"/>
        <v>128.2990563204005</v>
      </c>
      <c r="BU489" s="217">
        <f t="shared" si="643"/>
        <v>298.83242835595763</v>
      </c>
      <c r="BV489" s="217">
        <f t="shared" si="644"/>
        <v>353.81882377871</v>
      </c>
      <c r="BW489" s="217">
        <f t="shared" si="622"/>
        <v>289.15941040508073</v>
      </c>
      <c r="BX489" s="216">
        <f t="shared" si="645"/>
        <v>0.14357163048584592</v>
      </c>
      <c r="BY489" s="216">
        <f t="shared" si="669"/>
        <v>173.14738636593017</v>
      </c>
      <c r="BZ489" s="216">
        <f t="shared" si="653"/>
        <v>2908.803023354279</v>
      </c>
      <c r="CA489" s="216">
        <f t="shared" si="654"/>
        <v>2619.6436129491985</v>
      </c>
      <c r="CB489" s="218">
        <f t="shared" si="646"/>
        <v>2.9555756044142876</v>
      </c>
    </row>
    <row r="490" spans="1:80" x14ac:dyDescent="0.25">
      <c r="A490" s="248" t="s">
        <v>486</v>
      </c>
      <c r="B490" s="231" t="s">
        <v>1018</v>
      </c>
      <c r="C490" s="231" t="s">
        <v>464</v>
      </c>
      <c r="D490" s="249">
        <v>3</v>
      </c>
      <c r="E490" s="249">
        <v>3</v>
      </c>
      <c r="F490" s="250"/>
      <c r="G490" s="15">
        <f>(VLOOKUP(G$4,'Tüpoloogia tabel'!$C$1:$T$51,MATCH($A490,'Tüpoloogia tabel'!$C$1:$T$1,0),FALSE))*D490</f>
        <v>582.44565610859729</v>
      </c>
      <c r="H490" s="15">
        <f>(VLOOKUP(H$4,'Tüpoloogia tabel'!$C$1:$T$51,MATCH($A490,'Tüpoloogia tabel'!$C$1:$T$1,0),FALSE))*D490*E490</f>
        <v>28.935384615384617</v>
      </c>
      <c r="I490" s="15">
        <f>(VLOOKUP(I$4,'Tüpoloogia tabel'!$C$1:$T$51,MATCH($A490,'Tüpoloogia tabel'!$C$1:$T$1,0),FALSE))*D490*E490</f>
        <v>85.149728506787298</v>
      </c>
      <c r="J490" s="15">
        <f>(VLOOKUP(J$4,'Tüpoloogia tabel'!$C$1:$T$51,MATCH($A490,'Tüpoloogia tabel'!$C$1:$T$1,0),FALSE))*D490*E490</f>
        <v>1585.4121787330314</v>
      </c>
      <c r="K490" s="15">
        <f>(VLOOKUP(K$4,'Tüpoloogia tabel'!$C$1:$T$51,MATCH($A490,'Tüpoloogia tabel'!$C$1:$T$1,0),FALSE))*D490*E490</f>
        <v>1329.509356334841</v>
      </c>
      <c r="L490" s="244">
        <f>VLOOKUP(L$4,'Tüpoloogia tabel'!$C$1:$T$51,MATCH($A490,'Tüpoloogia tabel'!$C$1:$T$1,0),FALSE)</f>
        <v>87.692307692307693</v>
      </c>
      <c r="M490" s="228">
        <f>VLOOKUP(M$4,'Tüpoloogia tabel'!$C$1:$T$51,MATCH($A490,'Tüpoloogia tabel'!$C$1:$T$1,0),FALSE)</f>
        <v>3.0769230769230771</v>
      </c>
      <c r="N490" s="228">
        <f>VLOOKUP(N$4,'Tüpoloogia tabel'!$C$1:$T$51,MATCH($A490,'Tüpoloogia tabel'!$C$1:$T$1,0),FALSE)</f>
        <v>93.84615384615384</v>
      </c>
      <c r="O490" s="245">
        <f>VLOOKUP(O$4,'Tüpoloogia tabel'!$C$1:$T$51,MATCH($A490,'Tüpoloogia tabel'!$C$1:$T$1,0),FALSE)</f>
        <v>0.24539823394414367</v>
      </c>
      <c r="P490" s="228">
        <f>VLOOKUP(P$4,'Tüpoloogia tabel'!$C$1:$T$51,MATCH($A490,'Tüpoloogia tabel'!$C$1:$T$1,0),FALSE)</f>
        <v>78.461538461538467</v>
      </c>
      <c r="Q490" s="335">
        <f t="shared" si="633"/>
        <v>2425.698979974969</v>
      </c>
      <c r="R490" s="336">
        <f t="shared" si="651"/>
        <v>1818.5567342090008</v>
      </c>
      <c r="S490" s="14">
        <f t="shared" si="634"/>
        <v>582.44565610859729</v>
      </c>
      <c r="T490" s="336">
        <f t="shared" si="635"/>
        <v>582.44565610859729</v>
      </c>
      <c r="U490" s="4">
        <f t="shared" si="636"/>
        <v>11.880000000000003</v>
      </c>
      <c r="V490" s="337">
        <f t="shared" si="637"/>
        <v>595.26224576596815</v>
      </c>
      <c r="W490" s="338">
        <f t="shared" si="619"/>
        <v>3.8021322666580724</v>
      </c>
      <c r="X490" s="228">
        <f>VLOOKUP(X$4,'Tüpoloogia tabel'!$C$1:$T$51,MATCH($A490,'Tüpoloogia tabel'!$C$1:$T$1,0),FALSE)</f>
        <v>232.3125</v>
      </c>
      <c r="Y490" s="228">
        <f>VLOOKUP(Y$4,'Tüpoloogia tabel'!$C$1:$T$51,MATCH($A490,'Tüpoloogia tabel'!$C$1:$T$1,0),FALSE)</f>
        <v>155.609375</v>
      </c>
      <c r="Z490" s="229">
        <f>VLOOKUP(Z$4,'Tüpoloogia tabel'!$C$1:$T$51,MATCH($A490,'Tüpoloogia tabel'!$C$1:$T$1,0),FALSE)</f>
        <v>41.375</v>
      </c>
      <c r="AA490" s="235"/>
      <c r="AB490" s="235"/>
      <c r="AC490" s="15">
        <f>VLOOKUP(AC$4,'Tüpoloogia tabel'!$C$1:$T$51,MATCH($A490,'Tüpoloogia tabel'!$C$1:$T$1,0),FALSE)</f>
        <v>4.009769230769229</v>
      </c>
      <c r="AD490" s="15">
        <f>VLOOKUP(AD$4,'Tüpoloogia tabel'!$C$1:$T$51,MATCH($A490,'Tüpoloogia tabel'!$C$1:$T$1,0),FALSE)</f>
        <v>2.5</v>
      </c>
      <c r="AE490" s="15">
        <f>VLOOKUP(AE$4,'Tüpoloogia tabel'!$C$1:$T$51,MATCH($A490,'Tüpoloogia tabel'!$C$1:$T$1,0),FALSE)</f>
        <v>2.2999999999999998</v>
      </c>
      <c r="AF490" s="15">
        <f>VLOOKUP(AF$4,'Tüpoloogia tabel'!$C$1:$T$51,MATCH($A490,'Tüpoloogia tabel'!$C$1:$T$1,0),FALSE)</f>
        <v>11.821276595744679</v>
      </c>
      <c r="AG490" s="15">
        <f>VLOOKUP(AG$4,'Tüpoloogia tabel'!$C$1:$T$51,MATCH($A490,'Tüpoloogia tabel'!$C$1:$T$1,0),FALSE)</f>
        <v>17.442750521485191</v>
      </c>
      <c r="AH490" s="15">
        <f>(VLOOKUP(AH$4,'Tüpoloogia tabel'!$C$1:$T$51,MATCH($A490,'Tüpoloogia tabel'!$C$1:$T$1,0),FALSE))*E490</f>
        <v>7.5</v>
      </c>
      <c r="AI490" s="15">
        <f>(VLOOKUP(AI$4,'Tüpoloogia tabel'!$C$1:$T$51,MATCH($A490,'Tüpoloogia tabel'!$C$1:$T$1,0),FALSE))*D490*E490</f>
        <v>7959.375</v>
      </c>
      <c r="AJ490" s="15">
        <f t="shared" si="638"/>
        <v>128.2990563204005</v>
      </c>
      <c r="AK490" s="15">
        <f>VLOOKUP(AK$4,'Tüpoloogia tabel'!$C$1:$T$51,MATCH($A490,'Tüpoloogia tabel'!$C$1:$T$1,0),FALSE)</f>
        <v>1.2</v>
      </c>
      <c r="AL490" s="15">
        <f>VLOOKUP(AL$4,'Tüpoloogia tabel'!$C$1:$T$51,MATCH($A490,'Tüpoloogia tabel'!$C$1:$T$1,0),FALSE)</f>
        <v>1</v>
      </c>
      <c r="AM490" s="15">
        <f>VLOOKUP(AM$4,'Tüpoloogia tabel'!$C$1:$T$51,MATCH($A490,'Tüpoloogia tabel'!$C$1:$T$1,0),FALSE)</f>
        <v>0.7</v>
      </c>
      <c r="AN490" s="15">
        <f>VLOOKUP(AN$4,'Tüpoloogia tabel'!$C$1:$T$51,MATCH($A490,'Tüpoloogia tabel'!$C$1:$T$1,0),FALSE)</f>
        <v>0.7</v>
      </c>
      <c r="AO490" s="15">
        <f>VLOOKUP(AO$4,'Tüpoloogia tabel'!$C$1:$T$51,MATCH($A490,'Tüpoloogia tabel'!$C$1:$T$1,0),FALSE)</f>
        <v>2.44</v>
      </c>
      <c r="AP490" s="15">
        <f>VLOOKUP(AP$4,'Tüpoloogia tabel'!$C$1:$T$51,MATCH($A490,'Tüpoloogia tabel'!$C$1:$T$1,0),FALSE)</f>
        <v>2</v>
      </c>
      <c r="AQ490" s="15">
        <f>VLOOKUP(AQ$4,'Tüpoloogia tabel'!$C$1:$T$51,MATCH($A490,'Tüpoloogia tabel'!$C$1:$T$1,0),FALSE)</f>
        <v>2.9</v>
      </c>
      <c r="AR490" s="232">
        <f>VLOOKUP(AR$4,'Tüpoloogia tabel'!$C$1:$T$51,MATCH($A485,'Tüpoloogia tabel'!$C$1:$T$1,0),FALSE)</f>
        <v>0.26</v>
      </c>
      <c r="AS490" s="16">
        <f>VLOOKUP(AS$4,'Tüpoloogia tabel'!$C$1:$T$51,MATCH($A490,'Tüpoloogia tabel'!$C$1:$T$1,0),FALSE)</f>
        <v>0.49</v>
      </c>
      <c r="AT490" s="16">
        <f>VLOOKUP(AT$4,'Tüpoloogia tabel'!$C$1:$T$51,MATCH($A490,'Tüpoloogia tabel'!$C$1:$T$1,0),FALSE)</f>
        <v>0.40500000000000003</v>
      </c>
      <c r="AU490" s="16">
        <f>VLOOKUP(AU$4,'Tüpoloogia tabel'!$C$1:$T$51,MATCH($A490,'Tüpoloogia tabel'!$C$1:$T$1,0),FALSE)</f>
        <v>0.15</v>
      </c>
      <c r="AV490" s="273">
        <f>VLOOKUP(AV$4,'Tüpoloogia tabel'!$C$1:$T$51,MATCH($A490,'Tüpoloogia tabel'!$C$1:$T$1,0),FALSE)</f>
        <v>0.02</v>
      </c>
      <c r="AW490" s="16">
        <f>VLOOKUP(AW$4,'Tüpoloogia tabel'!$C$1:$T$51,MATCH($A490,'Tüpoloogia tabel'!$C$1:$T$1,0),FALSE)</f>
        <v>0.01</v>
      </c>
      <c r="AX490" s="16">
        <f>VLOOKUP(AX$4,'Tüpoloogia tabel'!$C$1:$T$51,MATCH($A490,'Tüpoloogia tabel'!$C$1:$T$1,0),FALSE)</f>
        <v>0</v>
      </c>
      <c r="AY490" s="16">
        <f>VLOOKUP(AY$4,'Tüpoloogia tabel'!$C$1:$T$51,MATCH($A490,'Tüpoloogia tabel'!$C$1:$T$1,0),FALSE)</f>
        <v>0.42</v>
      </c>
      <c r="AZ490" s="16">
        <f>VLOOKUP(AZ$4,'Tüpoloogia tabel'!$C$1:$T$51,MATCH($A490,'Tüpoloogia tabel'!$C$1:$T$1,0),FALSE)</f>
        <v>3.7</v>
      </c>
      <c r="BA490" s="232">
        <f>VLOOKUP(BA$4,'Tüpoloogia tabel'!$C$1:$T$51,MATCH($A490,'Tüpoloogia tabel'!$C$1:$T$1,0),FALSE)</f>
        <v>0.43</v>
      </c>
      <c r="BB490" s="232">
        <f>VLOOKUP(BB$4,'Tüpoloogia tabel'!$C$1:$T$51,MATCH($A490,'Tüpoloogia tabel'!$C$1:$T$1,0),FALSE)</f>
        <v>0.37</v>
      </c>
      <c r="BC490" s="232">
        <f>VLOOKUP(BC$4,'Tüpoloogia tabel'!$C$1:$T$51,MATCH($A490,'Tüpoloogia tabel'!$C$1:$T$1,0),FALSE)</f>
        <v>0.35</v>
      </c>
      <c r="BD490" s="232">
        <f>VLOOKUP(BD$4,'Tüpoloogia tabel'!$C$1:$T$51,MATCH($A490,'Tüpoloogia tabel'!$C$1:$T$1,0),FALSE)</f>
        <v>0.5</v>
      </c>
      <c r="BE490" s="232">
        <f>VLOOKUP(BE$4,'Tüpoloogia tabel'!$C$1:$T$51,MATCH($A490,'Tüpoloogia tabel'!$C$1:$T$1,0),FALSE)</f>
        <v>0.3</v>
      </c>
      <c r="BF490" s="16">
        <f>VLOOKUP(BF$4,'Tüpoloogia tabel'!$C$1:$T$51,MATCH($A490,'Tüpoloogia tabel'!$C$1:$T$1,0),FALSE)</f>
        <v>1.8</v>
      </c>
      <c r="BG490" s="16">
        <f>VLOOKUP(BG$4,'Tüpoloogia tabel'!$C$1:$T$51,MATCH($A490,'Tüpoloogia tabel'!$C$1:$T$1,0),FALSE)</f>
        <v>2.2000000000000002</v>
      </c>
      <c r="BH490" s="16">
        <f>VLOOKUP(BH$4,'Tüpoloogia tabel'!$C$1:$T$51,MATCH($A490,'Tüpoloogia tabel'!$C$1:$T$1,0),FALSE)</f>
        <v>1.46</v>
      </c>
      <c r="BI490" s="16">
        <f>VLOOKUP(BI$4,'Tüpoloogia tabel'!$C$1:$T$51,MATCH($A490,'Tüpoloogia tabel'!$C$1:$T$1,0),FALSE)</f>
        <v>1.5793333333333333</v>
      </c>
      <c r="BJ490" s="16">
        <f>VLOOKUP(BJ$4,'Tüpoloogia tabel'!$C$1:$T$51,MATCH($A490,'Tüpoloogia tabel'!$C$1:$T$1,0),FALSE)</f>
        <v>0.8</v>
      </c>
      <c r="BK490" s="16">
        <f>VLOOKUP(BK$4,'Tüpoloogia tabel'!$C$1:$T$51,MATCH($A490,'Tüpoloogia tabel'!$C$1:$T$1,0),FALSE)</f>
        <v>2.0649999999999999</v>
      </c>
      <c r="BL490" s="216">
        <f t="shared" si="620"/>
        <v>4208.1315142375624</v>
      </c>
      <c r="BM490" s="1">
        <v>4</v>
      </c>
      <c r="BN490" s="1">
        <v>0</v>
      </c>
      <c r="BO490" s="1">
        <f t="shared" si="639"/>
        <v>30</v>
      </c>
      <c r="BP490" s="217">
        <f t="shared" si="640"/>
        <v>128.2990563204005</v>
      </c>
      <c r="BQ490" s="217">
        <f t="shared" ref="BQ490:BS490" si="676">BP490</f>
        <v>128.2990563204005</v>
      </c>
      <c r="BR490" s="217">
        <f t="shared" si="676"/>
        <v>128.2990563204005</v>
      </c>
      <c r="BS490" s="217">
        <f t="shared" si="676"/>
        <v>128.2990563204005</v>
      </c>
      <c r="BT490" s="217">
        <f t="shared" si="642"/>
        <v>256.59811264080099</v>
      </c>
      <c r="BU490" s="217">
        <f t="shared" si="643"/>
        <v>661.1229638009047</v>
      </c>
      <c r="BV490" s="217">
        <f t="shared" si="644"/>
        <v>784.62115638846774</v>
      </c>
      <c r="BW490" s="217">
        <f t="shared" si="622"/>
        <v>473.97938066438297</v>
      </c>
      <c r="BX490" s="216">
        <f t="shared" si="645"/>
        <v>0.30917042093081099</v>
      </c>
      <c r="BY490" s="216">
        <f t="shared" si="669"/>
        <v>372.85952764255808</v>
      </c>
      <c r="BZ490" s="216">
        <f t="shared" si="653"/>
        <v>5054.9704225445039</v>
      </c>
      <c r="CA490" s="216">
        <f t="shared" si="654"/>
        <v>4580.991041880121</v>
      </c>
      <c r="CB490" s="218">
        <f t="shared" si="646"/>
        <v>3.4456252752586005</v>
      </c>
    </row>
    <row r="491" spans="1:80" x14ac:dyDescent="0.25">
      <c r="A491" s="248" t="s">
        <v>486</v>
      </c>
      <c r="B491" s="231" t="s">
        <v>1019</v>
      </c>
      <c r="C491" s="231" t="s">
        <v>464</v>
      </c>
      <c r="D491" s="249">
        <v>3</v>
      </c>
      <c r="E491" s="249">
        <v>4</v>
      </c>
      <c r="F491" s="250"/>
      <c r="G491" s="15">
        <f>(VLOOKUP(G$4,'Tüpoloogia tabel'!$C$1:$T$51,MATCH($A491,'Tüpoloogia tabel'!$C$1:$T$1,0),FALSE))*D491</f>
        <v>582.44565610859729</v>
      </c>
      <c r="H491" s="15">
        <f>(VLOOKUP(H$4,'Tüpoloogia tabel'!$C$1:$T$51,MATCH($A491,'Tüpoloogia tabel'!$C$1:$T$1,0),FALSE))*D491*E491</f>
        <v>38.580512820512823</v>
      </c>
      <c r="I491" s="15">
        <f>(VLOOKUP(I$4,'Tüpoloogia tabel'!$C$1:$T$51,MATCH($A491,'Tüpoloogia tabel'!$C$1:$T$1,0),FALSE))*D491*E491</f>
        <v>113.53297134238306</v>
      </c>
      <c r="J491" s="15">
        <f>(VLOOKUP(J$4,'Tüpoloogia tabel'!$C$1:$T$51,MATCH($A491,'Tüpoloogia tabel'!$C$1:$T$1,0),FALSE))*D491*E491</f>
        <v>2113.8829049773753</v>
      </c>
      <c r="K491" s="15">
        <f>(VLOOKUP(K$4,'Tüpoloogia tabel'!$C$1:$T$51,MATCH($A491,'Tüpoloogia tabel'!$C$1:$T$1,0),FALSE))*D491*E491</f>
        <v>1772.6791417797879</v>
      </c>
      <c r="L491" s="244">
        <f>VLOOKUP(L$4,'Tüpoloogia tabel'!$C$1:$T$51,MATCH($A491,'Tüpoloogia tabel'!$C$1:$T$1,0),FALSE)</f>
        <v>87.692307692307693</v>
      </c>
      <c r="M491" s="228">
        <f>VLOOKUP(M$4,'Tüpoloogia tabel'!$C$1:$T$51,MATCH($A491,'Tüpoloogia tabel'!$C$1:$T$1,0),FALSE)</f>
        <v>3.0769230769230771</v>
      </c>
      <c r="N491" s="228">
        <f>VLOOKUP(N$4,'Tüpoloogia tabel'!$C$1:$T$51,MATCH($A491,'Tüpoloogia tabel'!$C$1:$T$1,0),FALSE)</f>
        <v>93.84615384615384</v>
      </c>
      <c r="O491" s="245">
        <f>VLOOKUP(O$4,'Tüpoloogia tabel'!$C$1:$T$51,MATCH($A491,'Tüpoloogia tabel'!$C$1:$T$1,0),FALSE)</f>
        <v>0.24539823394414367</v>
      </c>
      <c r="P491" s="228">
        <f>VLOOKUP(P$4,'Tüpoloogia tabel'!$C$1:$T$51,MATCH($A491,'Tüpoloogia tabel'!$C$1:$T$1,0),FALSE)</f>
        <v>78.461538461538467</v>
      </c>
      <c r="Q491" s="335">
        <f t="shared" si="633"/>
        <v>4280.8303379224035</v>
      </c>
      <c r="R491" s="336">
        <f t="shared" si="651"/>
        <v>3218.4421331817339</v>
      </c>
      <c r="S491" s="14">
        <f t="shared" si="634"/>
        <v>582.44565610859729</v>
      </c>
      <c r="T491" s="336">
        <f t="shared" si="635"/>
        <v>582.44565610859729</v>
      </c>
      <c r="U491" s="4">
        <f t="shared" si="636"/>
        <v>11.880000000000003</v>
      </c>
      <c r="V491" s="337">
        <f t="shared" si="637"/>
        <v>1050.5082047406695</v>
      </c>
      <c r="W491" s="338">
        <f t="shared" si="619"/>
        <v>4.5098993737923214</v>
      </c>
      <c r="X491" s="228">
        <f>VLOOKUP(X$4,'Tüpoloogia tabel'!$C$1:$T$51,MATCH($A491,'Tüpoloogia tabel'!$C$1:$T$1,0),FALSE)</f>
        <v>232.3125</v>
      </c>
      <c r="Y491" s="228">
        <f>VLOOKUP(Y$4,'Tüpoloogia tabel'!$C$1:$T$51,MATCH($A491,'Tüpoloogia tabel'!$C$1:$T$1,0),FALSE)</f>
        <v>155.609375</v>
      </c>
      <c r="Z491" s="229">
        <f>VLOOKUP(Z$4,'Tüpoloogia tabel'!$C$1:$T$51,MATCH($A491,'Tüpoloogia tabel'!$C$1:$T$1,0),FALSE)</f>
        <v>41.375</v>
      </c>
      <c r="AA491" s="235"/>
      <c r="AB491" s="235"/>
      <c r="AC491" s="15">
        <f>VLOOKUP(AC$4,'Tüpoloogia tabel'!$C$1:$T$51,MATCH($A491,'Tüpoloogia tabel'!$C$1:$T$1,0),FALSE)</f>
        <v>4.009769230769229</v>
      </c>
      <c r="AD491" s="15">
        <f>VLOOKUP(AD$4,'Tüpoloogia tabel'!$C$1:$T$51,MATCH($A491,'Tüpoloogia tabel'!$C$1:$T$1,0),FALSE)</f>
        <v>2.5</v>
      </c>
      <c r="AE491" s="15">
        <f>VLOOKUP(AE$4,'Tüpoloogia tabel'!$C$1:$T$51,MATCH($A491,'Tüpoloogia tabel'!$C$1:$T$1,0),FALSE)</f>
        <v>2.2999999999999998</v>
      </c>
      <c r="AF491" s="15">
        <f>VLOOKUP(AF$4,'Tüpoloogia tabel'!$C$1:$T$51,MATCH($A491,'Tüpoloogia tabel'!$C$1:$T$1,0),FALSE)</f>
        <v>11.821276595744679</v>
      </c>
      <c r="AG491" s="15">
        <f>VLOOKUP(AG$4,'Tüpoloogia tabel'!$C$1:$T$51,MATCH($A491,'Tüpoloogia tabel'!$C$1:$T$1,0),FALSE)</f>
        <v>17.442750521485191</v>
      </c>
      <c r="AH491" s="15">
        <f>(VLOOKUP(AH$4,'Tüpoloogia tabel'!$C$1:$T$51,MATCH($A491,'Tüpoloogia tabel'!$C$1:$T$1,0),FALSE))*E491</f>
        <v>10</v>
      </c>
      <c r="AI491" s="15">
        <f>(VLOOKUP(AI$4,'Tüpoloogia tabel'!$C$1:$T$51,MATCH($A491,'Tüpoloogia tabel'!$C$1:$T$1,0),FALSE))*D491*E491</f>
        <v>10612.5</v>
      </c>
      <c r="AJ491" s="15">
        <f t="shared" si="638"/>
        <v>128.2990563204005</v>
      </c>
      <c r="AK491" s="15">
        <f>VLOOKUP(AK$4,'Tüpoloogia tabel'!$C$1:$T$51,MATCH($A491,'Tüpoloogia tabel'!$C$1:$T$1,0),FALSE)</f>
        <v>1.2</v>
      </c>
      <c r="AL491" s="15">
        <f>VLOOKUP(AL$4,'Tüpoloogia tabel'!$C$1:$T$51,MATCH($A491,'Tüpoloogia tabel'!$C$1:$T$1,0),FALSE)</f>
        <v>1</v>
      </c>
      <c r="AM491" s="15">
        <f>VLOOKUP(AM$4,'Tüpoloogia tabel'!$C$1:$T$51,MATCH($A491,'Tüpoloogia tabel'!$C$1:$T$1,0),FALSE)</f>
        <v>0.7</v>
      </c>
      <c r="AN491" s="15">
        <f>VLOOKUP(AN$4,'Tüpoloogia tabel'!$C$1:$T$51,MATCH($A491,'Tüpoloogia tabel'!$C$1:$T$1,0),FALSE)</f>
        <v>0.7</v>
      </c>
      <c r="AO491" s="15">
        <f>VLOOKUP(AO$4,'Tüpoloogia tabel'!$C$1:$T$51,MATCH($A491,'Tüpoloogia tabel'!$C$1:$T$1,0),FALSE)</f>
        <v>2.44</v>
      </c>
      <c r="AP491" s="15">
        <f>VLOOKUP(AP$4,'Tüpoloogia tabel'!$C$1:$T$51,MATCH($A491,'Tüpoloogia tabel'!$C$1:$T$1,0),FALSE)</f>
        <v>2</v>
      </c>
      <c r="AQ491" s="15">
        <f>VLOOKUP(AQ$4,'Tüpoloogia tabel'!$C$1:$T$51,MATCH($A491,'Tüpoloogia tabel'!$C$1:$T$1,0),FALSE)</f>
        <v>2.9</v>
      </c>
      <c r="AR491" s="232">
        <f>VLOOKUP(AR$4,'Tüpoloogia tabel'!$C$1:$T$51,MATCH($A486,'Tüpoloogia tabel'!$C$1:$T$1,0),FALSE)</f>
        <v>0.26</v>
      </c>
      <c r="AS491" s="16">
        <f>VLOOKUP(AS$4,'Tüpoloogia tabel'!$C$1:$T$51,MATCH($A491,'Tüpoloogia tabel'!$C$1:$T$1,0),FALSE)</f>
        <v>0.49</v>
      </c>
      <c r="AT491" s="16">
        <f>VLOOKUP(AT$4,'Tüpoloogia tabel'!$C$1:$T$51,MATCH($A491,'Tüpoloogia tabel'!$C$1:$T$1,0),FALSE)</f>
        <v>0.40500000000000003</v>
      </c>
      <c r="AU491" s="16">
        <f>VLOOKUP(AU$4,'Tüpoloogia tabel'!$C$1:$T$51,MATCH($A491,'Tüpoloogia tabel'!$C$1:$T$1,0),FALSE)</f>
        <v>0.15</v>
      </c>
      <c r="AV491" s="273">
        <f>VLOOKUP(AV$4,'Tüpoloogia tabel'!$C$1:$T$51,MATCH($A491,'Tüpoloogia tabel'!$C$1:$T$1,0),FALSE)</f>
        <v>0.02</v>
      </c>
      <c r="AW491" s="16">
        <f>VLOOKUP(AW$4,'Tüpoloogia tabel'!$C$1:$T$51,MATCH($A491,'Tüpoloogia tabel'!$C$1:$T$1,0),FALSE)</f>
        <v>0.01</v>
      </c>
      <c r="AX491" s="16">
        <f>VLOOKUP(AX$4,'Tüpoloogia tabel'!$C$1:$T$51,MATCH($A491,'Tüpoloogia tabel'!$C$1:$T$1,0),FALSE)</f>
        <v>0</v>
      </c>
      <c r="AY491" s="16">
        <f>VLOOKUP(AY$4,'Tüpoloogia tabel'!$C$1:$T$51,MATCH($A491,'Tüpoloogia tabel'!$C$1:$T$1,0),FALSE)</f>
        <v>0.42</v>
      </c>
      <c r="AZ491" s="16">
        <f>VLOOKUP(AZ$4,'Tüpoloogia tabel'!$C$1:$T$51,MATCH($A491,'Tüpoloogia tabel'!$C$1:$T$1,0),FALSE)</f>
        <v>3.7</v>
      </c>
      <c r="BA491" s="232">
        <f>VLOOKUP(BA$4,'Tüpoloogia tabel'!$C$1:$T$51,MATCH($A491,'Tüpoloogia tabel'!$C$1:$T$1,0),FALSE)</f>
        <v>0.43</v>
      </c>
      <c r="BB491" s="232">
        <f>VLOOKUP(BB$4,'Tüpoloogia tabel'!$C$1:$T$51,MATCH($A491,'Tüpoloogia tabel'!$C$1:$T$1,0),FALSE)</f>
        <v>0.37</v>
      </c>
      <c r="BC491" s="232">
        <f>VLOOKUP(BC$4,'Tüpoloogia tabel'!$C$1:$T$51,MATCH($A491,'Tüpoloogia tabel'!$C$1:$T$1,0),FALSE)</f>
        <v>0.35</v>
      </c>
      <c r="BD491" s="232">
        <f>VLOOKUP(BD$4,'Tüpoloogia tabel'!$C$1:$T$51,MATCH($A491,'Tüpoloogia tabel'!$C$1:$T$1,0),FALSE)</f>
        <v>0.5</v>
      </c>
      <c r="BE491" s="232">
        <f>VLOOKUP(BE$4,'Tüpoloogia tabel'!$C$1:$T$51,MATCH($A491,'Tüpoloogia tabel'!$C$1:$T$1,0),FALSE)</f>
        <v>0.3</v>
      </c>
      <c r="BF491" s="16">
        <f>VLOOKUP(BF$4,'Tüpoloogia tabel'!$C$1:$T$51,MATCH($A491,'Tüpoloogia tabel'!$C$1:$T$1,0),FALSE)</f>
        <v>1.8</v>
      </c>
      <c r="BG491" s="16">
        <f>VLOOKUP(BG$4,'Tüpoloogia tabel'!$C$1:$T$51,MATCH($A491,'Tüpoloogia tabel'!$C$1:$T$1,0),FALSE)</f>
        <v>2.2000000000000002</v>
      </c>
      <c r="BH491" s="16">
        <f>VLOOKUP(BH$4,'Tüpoloogia tabel'!$C$1:$T$51,MATCH($A491,'Tüpoloogia tabel'!$C$1:$T$1,0),FALSE)</f>
        <v>1.46</v>
      </c>
      <c r="BI491" s="16">
        <f>VLOOKUP(BI$4,'Tüpoloogia tabel'!$C$1:$T$51,MATCH($A491,'Tüpoloogia tabel'!$C$1:$T$1,0),FALSE)</f>
        <v>1.5793333333333333</v>
      </c>
      <c r="BJ491" s="16">
        <f>VLOOKUP(BJ$4,'Tüpoloogia tabel'!$C$1:$T$51,MATCH($A491,'Tüpoloogia tabel'!$C$1:$T$1,0),FALSE)</f>
        <v>0.8</v>
      </c>
      <c r="BK491" s="16">
        <f>VLOOKUP(BK$4,'Tüpoloogia tabel'!$C$1:$T$51,MATCH($A491,'Tüpoloogia tabel'!$C$1:$T$1,0),FALSE)</f>
        <v>2.0649999999999999</v>
      </c>
      <c r="BL491" s="216">
        <f t="shared" si="620"/>
        <v>6661.9121232618345</v>
      </c>
      <c r="BM491" s="1">
        <v>4</v>
      </c>
      <c r="BN491" s="1">
        <v>0</v>
      </c>
      <c r="BO491" s="1">
        <f t="shared" si="639"/>
        <v>40</v>
      </c>
      <c r="BP491" s="217">
        <f t="shared" si="640"/>
        <v>128.2990563204005</v>
      </c>
      <c r="BQ491" s="217">
        <f t="shared" ref="BQ491:BS491" si="677">BP491</f>
        <v>128.2990563204005</v>
      </c>
      <c r="BR491" s="217">
        <f t="shared" si="677"/>
        <v>128.2990563204005</v>
      </c>
      <c r="BS491" s="217">
        <f t="shared" si="677"/>
        <v>128.2990563204005</v>
      </c>
      <c r="BT491" s="217">
        <f t="shared" si="642"/>
        <v>384.89716896120149</v>
      </c>
      <c r="BU491" s="217">
        <f t="shared" si="643"/>
        <v>1165.3297134238305</v>
      </c>
      <c r="BV491" s="217">
        <f t="shared" si="644"/>
        <v>1384.6854361451606</v>
      </c>
      <c r="BW491" s="217">
        <f t="shared" si="622"/>
        <v>729.88936872539807</v>
      </c>
      <c r="BX491" s="216">
        <f t="shared" si="645"/>
        <v>0.49983669938651948</v>
      </c>
      <c r="BY491" s="216">
        <f t="shared" si="669"/>
        <v>602.80305946014244</v>
      </c>
      <c r="BZ491" s="216">
        <f t="shared" si="653"/>
        <v>7994.6045514473753</v>
      </c>
      <c r="CA491" s="216">
        <f t="shared" si="654"/>
        <v>7264.7151827219768</v>
      </c>
      <c r="CB491" s="218">
        <f t="shared" si="646"/>
        <v>4.098155730217556</v>
      </c>
    </row>
    <row r="492" spans="1:80" x14ac:dyDescent="0.25">
      <c r="A492" s="248" t="s">
        <v>486</v>
      </c>
      <c r="B492" s="231" t="s">
        <v>1020</v>
      </c>
      <c r="C492" s="231" t="s">
        <v>464</v>
      </c>
      <c r="D492" s="249">
        <v>3</v>
      </c>
      <c r="E492" s="249">
        <v>5</v>
      </c>
      <c r="F492" s="250"/>
      <c r="G492" s="15">
        <f>(VLOOKUP(G$4,'Tüpoloogia tabel'!$C$1:$T$51,MATCH($A492,'Tüpoloogia tabel'!$C$1:$T$1,0),FALSE))*D492</f>
        <v>582.44565610859729</v>
      </c>
      <c r="H492" s="15">
        <f>(VLOOKUP(H$4,'Tüpoloogia tabel'!$C$1:$T$51,MATCH($A492,'Tüpoloogia tabel'!$C$1:$T$1,0),FALSE))*D492*E492</f>
        <v>48.225641025641025</v>
      </c>
      <c r="I492" s="15">
        <f>(VLOOKUP(I$4,'Tüpoloogia tabel'!$C$1:$T$51,MATCH($A492,'Tüpoloogia tabel'!$C$1:$T$1,0),FALSE))*D492*E492</f>
        <v>141.91621417797882</v>
      </c>
      <c r="J492" s="15">
        <f>(VLOOKUP(J$4,'Tüpoloogia tabel'!$C$1:$T$51,MATCH($A492,'Tüpoloogia tabel'!$C$1:$T$1,0),FALSE))*D492*E492</f>
        <v>2642.3536312217193</v>
      </c>
      <c r="K492" s="15">
        <f>(VLOOKUP(K$4,'Tüpoloogia tabel'!$C$1:$T$51,MATCH($A492,'Tüpoloogia tabel'!$C$1:$T$1,0),FALSE))*D492*E492</f>
        <v>2215.8489272247348</v>
      </c>
      <c r="L492" s="244">
        <f>VLOOKUP(L$4,'Tüpoloogia tabel'!$C$1:$T$51,MATCH($A492,'Tüpoloogia tabel'!$C$1:$T$1,0),FALSE)</f>
        <v>87.692307692307693</v>
      </c>
      <c r="M492" s="228">
        <f>VLOOKUP(M$4,'Tüpoloogia tabel'!$C$1:$T$51,MATCH($A492,'Tüpoloogia tabel'!$C$1:$T$1,0),FALSE)</f>
        <v>3.0769230769230771</v>
      </c>
      <c r="N492" s="228">
        <f>VLOOKUP(N$4,'Tüpoloogia tabel'!$C$1:$T$51,MATCH($A492,'Tüpoloogia tabel'!$C$1:$T$1,0),FALSE)</f>
        <v>93.84615384615384</v>
      </c>
      <c r="O492" s="245">
        <f>VLOOKUP(O$4,'Tüpoloogia tabel'!$C$1:$T$51,MATCH($A492,'Tüpoloogia tabel'!$C$1:$T$1,0),FALSE)</f>
        <v>0.24539823394414367</v>
      </c>
      <c r="P492" s="228">
        <f>VLOOKUP(P$4,'Tüpoloogia tabel'!$C$1:$T$51,MATCH($A492,'Tüpoloogia tabel'!$C$1:$T$1,0),FALSE)</f>
        <v>78.461538461538467</v>
      </c>
      <c r="Q492" s="335">
        <f t="shared" si="633"/>
        <v>6659.2442115143931</v>
      </c>
      <c r="R492" s="336">
        <f t="shared" si="651"/>
        <v>5013.1974426059996</v>
      </c>
      <c r="S492" s="14">
        <f t="shared" si="634"/>
        <v>582.44565610859729</v>
      </c>
      <c r="T492" s="336">
        <f t="shared" si="635"/>
        <v>582.44565610859729</v>
      </c>
      <c r="U492" s="4">
        <f t="shared" si="636"/>
        <v>11.880000000000003</v>
      </c>
      <c r="V492" s="337">
        <f t="shared" si="637"/>
        <v>1634.1667689083936</v>
      </c>
      <c r="W492" s="338">
        <f t="shared" si="619"/>
        <v>5.3082747396808996</v>
      </c>
      <c r="X492" s="228">
        <f>VLOOKUP(X$4,'Tüpoloogia tabel'!$C$1:$T$51,MATCH($A492,'Tüpoloogia tabel'!$C$1:$T$1,0),FALSE)</f>
        <v>232.3125</v>
      </c>
      <c r="Y492" s="228">
        <f>VLOOKUP(Y$4,'Tüpoloogia tabel'!$C$1:$T$51,MATCH($A492,'Tüpoloogia tabel'!$C$1:$T$1,0),FALSE)</f>
        <v>155.609375</v>
      </c>
      <c r="Z492" s="229">
        <f>VLOOKUP(Z$4,'Tüpoloogia tabel'!$C$1:$T$51,MATCH($A492,'Tüpoloogia tabel'!$C$1:$T$1,0),FALSE)</f>
        <v>41.375</v>
      </c>
      <c r="AA492" s="235"/>
      <c r="AB492" s="235"/>
      <c r="AC492" s="15">
        <f>VLOOKUP(AC$4,'Tüpoloogia tabel'!$C$1:$T$51,MATCH($A492,'Tüpoloogia tabel'!$C$1:$T$1,0),FALSE)</f>
        <v>4.009769230769229</v>
      </c>
      <c r="AD492" s="15">
        <f>VLOOKUP(AD$4,'Tüpoloogia tabel'!$C$1:$T$51,MATCH($A492,'Tüpoloogia tabel'!$C$1:$T$1,0),FALSE)</f>
        <v>2.5</v>
      </c>
      <c r="AE492" s="15">
        <f>VLOOKUP(AE$4,'Tüpoloogia tabel'!$C$1:$T$51,MATCH($A492,'Tüpoloogia tabel'!$C$1:$T$1,0),FALSE)</f>
        <v>2.2999999999999998</v>
      </c>
      <c r="AF492" s="15">
        <f>VLOOKUP(AF$4,'Tüpoloogia tabel'!$C$1:$T$51,MATCH($A492,'Tüpoloogia tabel'!$C$1:$T$1,0),FALSE)</f>
        <v>11.821276595744679</v>
      </c>
      <c r="AG492" s="15">
        <f>VLOOKUP(AG$4,'Tüpoloogia tabel'!$C$1:$T$51,MATCH($A492,'Tüpoloogia tabel'!$C$1:$T$1,0),FALSE)</f>
        <v>17.442750521485191</v>
      </c>
      <c r="AH492" s="15">
        <f>(VLOOKUP(AH$4,'Tüpoloogia tabel'!$C$1:$T$51,MATCH($A492,'Tüpoloogia tabel'!$C$1:$T$1,0),FALSE))*E492</f>
        <v>12.5</v>
      </c>
      <c r="AI492" s="15">
        <f>(VLOOKUP(AI$4,'Tüpoloogia tabel'!$C$1:$T$51,MATCH($A492,'Tüpoloogia tabel'!$C$1:$T$1,0),FALSE))*D492*E492</f>
        <v>13265.625</v>
      </c>
      <c r="AJ492" s="15">
        <f t="shared" si="638"/>
        <v>128.2990563204005</v>
      </c>
      <c r="AK492" s="15">
        <f>VLOOKUP(AK$4,'Tüpoloogia tabel'!$C$1:$T$51,MATCH($A492,'Tüpoloogia tabel'!$C$1:$T$1,0),FALSE)</f>
        <v>1.2</v>
      </c>
      <c r="AL492" s="15">
        <f>VLOOKUP(AL$4,'Tüpoloogia tabel'!$C$1:$T$51,MATCH($A492,'Tüpoloogia tabel'!$C$1:$T$1,0),FALSE)</f>
        <v>1</v>
      </c>
      <c r="AM492" s="15">
        <f>VLOOKUP(AM$4,'Tüpoloogia tabel'!$C$1:$T$51,MATCH($A492,'Tüpoloogia tabel'!$C$1:$T$1,0),FALSE)</f>
        <v>0.7</v>
      </c>
      <c r="AN492" s="15">
        <f>VLOOKUP(AN$4,'Tüpoloogia tabel'!$C$1:$T$51,MATCH($A492,'Tüpoloogia tabel'!$C$1:$T$1,0),FALSE)</f>
        <v>0.7</v>
      </c>
      <c r="AO492" s="15">
        <f>VLOOKUP(AO$4,'Tüpoloogia tabel'!$C$1:$T$51,MATCH($A492,'Tüpoloogia tabel'!$C$1:$T$1,0),FALSE)</f>
        <v>2.44</v>
      </c>
      <c r="AP492" s="15">
        <f>VLOOKUP(AP$4,'Tüpoloogia tabel'!$C$1:$T$51,MATCH($A492,'Tüpoloogia tabel'!$C$1:$T$1,0),FALSE)</f>
        <v>2</v>
      </c>
      <c r="AQ492" s="15">
        <f>VLOOKUP(AQ$4,'Tüpoloogia tabel'!$C$1:$T$51,MATCH($A492,'Tüpoloogia tabel'!$C$1:$T$1,0),FALSE)</f>
        <v>2.9</v>
      </c>
      <c r="AR492" s="232">
        <f>VLOOKUP(AR$4,'Tüpoloogia tabel'!$C$1:$T$51,MATCH($A487,'Tüpoloogia tabel'!$C$1:$T$1,0),FALSE)</f>
        <v>0.26</v>
      </c>
      <c r="AS492" s="16">
        <f>VLOOKUP(AS$4,'Tüpoloogia tabel'!$C$1:$T$51,MATCH($A492,'Tüpoloogia tabel'!$C$1:$T$1,0),FALSE)</f>
        <v>0.49</v>
      </c>
      <c r="AT492" s="16">
        <f>VLOOKUP(AT$4,'Tüpoloogia tabel'!$C$1:$T$51,MATCH($A492,'Tüpoloogia tabel'!$C$1:$T$1,0),FALSE)</f>
        <v>0.40500000000000003</v>
      </c>
      <c r="AU492" s="16">
        <f>VLOOKUP(AU$4,'Tüpoloogia tabel'!$C$1:$T$51,MATCH($A492,'Tüpoloogia tabel'!$C$1:$T$1,0),FALSE)</f>
        <v>0.15</v>
      </c>
      <c r="AV492" s="273">
        <f>VLOOKUP(AV$4,'Tüpoloogia tabel'!$C$1:$T$51,MATCH($A492,'Tüpoloogia tabel'!$C$1:$T$1,0),FALSE)</f>
        <v>0.02</v>
      </c>
      <c r="AW492" s="16">
        <f>VLOOKUP(AW$4,'Tüpoloogia tabel'!$C$1:$T$51,MATCH($A492,'Tüpoloogia tabel'!$C$1:$T$1,0),FALSE)</f>
        <v>0.01</v>
      </c>
      <c r="AX492" s="16">
        <f>VLOOKUP(AX$4,'Tüpoloogia tabel'!$C$1:$T$51,MATCH($A492,'Tüpoloogia tabel'!$C$1:$T$1,0),FALSE)</f>
        <v>0</v>
      </c>
      <c r="AY492" s="16">
        <f>VLOOKUP(AY$4,'Tüpoloogia tabel'!$C$1:$T$51,MATCH($A492,'Tüpoloogia tabel'!$C$1:$T$1,0),FALSE)</f>
        <v>0.42</v>
      </c>
      <c r="AZ492" s="16">
        <f>VLOOKUP(AZ$4,'Tüpoloogia tabel'!$C$1:$T$51,MATCH($A492,'Tüpoloogia tabel'!$C$1:$T$1,0),FALSE)</f>
        <v>3.7</v>
      </c>
      <c r="BA492" s="232">
        <f>VLOOKUP(BA$4,'Tüpoloogia tabel'!$C$1:$T$51,MATCH($A492,'Tüpoloogia tabel'!$C$1:$T$1,0),FALSE)</f>
        <v>0.43</v>
      </c>
      <c r="BB492" s="232">
        <f>VLOOKUP(BB$4,'Tüpoloogia tabel'!$C$1:$T$51,MATCH($A492,'Tüpoloogia tabel'!$C$1:$T$1,0),FALSE)</f>
        <v>0.37</v>
      </c>
      <c r="BC492" s="232">
        <f>VLOOKUP(BC$4,'Tüpoloogia tabel'!$C$1:$T$51,MATCH($A492,'Tüpoloogia tabel'!$C$1:$T$1,0),FALSE)</f>
        <v>0.35</v>
      </c>
      <c r="BD492" s="232">
        <f>VLOOKUP(BD$4,'Tüpoloogia tabel'!$C$1:$T$51,MATCH($A492,'Tüpoloogia tabel'!$C$1:$T$1,0),FALSE)</f>
        <v>0.5</v>
      </c>
      <c r="BE492" s="232">
        <f>VLOOKUP(BE$4,'Tüpoloogia tabel'!$C$1:$T$51,MATCH($A492,'Tüpoloogia tabel'!$C$1:$T$1,0),FALSE)</f>
        <v>0.3</v>
      </c>
      <c r="BF492" s="16">
        <f>VLOOKUP(BF$4,'Tüpoloogia tabel'!$C$1:$T$51,MATCH($A492,'Tüpoloogia tabel'!$C$1:$T$1,0),FALSE)</f>
        <v>1.8</v>
      </c>
      <c r="BG492" s="16">
        <f>VLOOKUP(BG$4,'Tüpoloogia tabel'!$C$1:$T$51,MATCH($A492,'Tüpoloogia tabel'!$C$1:$T$1,0),FALSE)</f>
        <v>2.2000000000000002</v>
      </c>
      <c r="BH492" s="16">
        <f>VLOOKUP(BH$4,'Tüpoloogia tabel'!$C$1:$T$51,MATCH($A492,'Tüpoloogia tabel'!$C$1:$T$1,0),FALSE)</f>
        <v>1.46</v>
      </c>
      <c r="BI492" s="16">
        <f>VLOOKUP(BI$4,'Tüpoloogia tabel'!$C$1:$T$51,MATCH($A492,'Tüpoloogia tabel'!$C$1:$T$1,0),FALSE)</f>
        <v>1.5793333333333333</v>
      </c>
      <c r="BJ492" s="16">
        <f>VLOOKUP(BJ$4,'Tüpoloogia tabel'!$C$1:$T$51,MATCH($A492,'Tüpoloogia tabel'!$C$1:$T$1,0),FALSE)</f>
        <v>0.8</v>
      </c>
      <c r="BK492" s="16">
        <f>VLOOKUP(BK$4,'Tüpoloogia tabel'!$C$1:$T$51,MATCH($A492,'Tüpoloogia tabel'!$C$1:$T$1,0),FALSE)</f>
        <v>2.0649999999999999</v>
      </c>
      <c r="BL492" s="216">
        <f t="shared" si="620"/>
        <v>9807.8380536560835</v>
      </c>
      <c r="BM492" s="1">
        <v>4</v>
      </c>
      <c r="BN492" s="1">
        <v>0</v>
      </c>
      <c r="BO492" s="1">
        <f t="shared" si="639"/>
        <v>50</v>
      </c>
      <c r="BP492" s="217">
        <f t="shared" si="640"/>
        <v>128.2990563204005</v>
      </c>
      <c r="BQ492" s="217">
        <f t="shared" ref="BQ492:BS492" si="678">BP492</f>
        <v>128.2990563204005</v>
      </c>
      <c r="BR492" s="217">
        <f t="shared" si="678"/>
        <v>128.2990563204005</v>
      </c>
      <c r="BS492" s="217">
        <f t="shared" si="678"/>
        <v>128.2990563204005</v>
      </c>
      <c r="BT492" s="217">
        <f t="shared" si="642"/>
        <v>513.19622528160198</v>
      </c>
      <c r="BU492" s="217">
        <f t="shared" si="643"/>
        <v>1811.4526772247355</v>
      </c>
      <c r="BV492" s="217">
        <f t="shared" si="644"/>
        <v>2154.0116630487887</v>
      </c>
      <c r="BW492" s="217">
        <f t="shared" si="622"/>
        <v>1056.8893745881257</v>
      </c>
      <c r="BX492" s="216">
        <f t="shared" si="645"/>
        <v>0.74428479195014063</v>
      </c>
      <c r="BY492" s="216">
        <f t="shared" si="669"/>
        <v>897.6074590918696</v>
      </c>
      <c r="BZ492" s="216">
        <f t="shared" si="653"/>
        <v>11762.334887336079</v>
      </c>
      <c r="CA492" s="216">
        <f t="shared" si="654"/>
        <v>10705.445512747952</v>
      </c>
      <c r="CB492" s="218">
        <f t="shared" si="646"/>
        <v>4.8313065846759278</v>
      </c>
    </row>
    <row r="493" spans="1:80" x14ac:dyDescent="0.25">
      <c r="A493" s="248" t="s">
        <v>486</v>
      </c>
      <c r="B493" s="231" t="s">
        <v>1021</v>
      </c>
      <c r="C493" s="231" t="s">
        <v>464</v>
      </c>
      <c r="D493" s="249">
        <v>4</v>
      </c>
      <c r="E493" s="249">
        <v>1</v>
      </c>
      <c r="F493" s="250"/>
      <c r="G493" s="15">
        <f>(VLOOKUP(G$4,'Tüpoloogia tabel'!$C$1:$T$51,MATCH($A493,'Tüpoloogia tabel'!$C$1:$T$1,0),FALSE))*D493</f>
        <v>776.59420814479643</v>
      </c>
      <c r="H493" s="15">
        <f>(VLOOKUP(H$4,'Tüpoloogia tabel'!$C$1:$T$51,MATCH($A493,'Tüpoloogia tabel'!$C$1:$T$1,0),FALSE))*D493*E493</f>
        <v>12.86017094017094</v>
      </c>
      <c r="I493" s="15">
        <f>(VLOOKUP(I$4,'Tüpoloogia tabel'!$C$1:$T$51,MATCH($A493,'Tüpoloogia tabel'!$C$1:$T$1,0),FALSE))*D493*E493</f>
        <v>37.844323780794355</v>
      </c>
      <c r="J493" s="15">
        <f>(VLOOKUP(J$4,'Tüpoloogia tabel'!$C$1:$T$51,MATCH($A493,'Tüpoloogia tabel'!$C$1:$T$1,0),FALSE))*D493*E493</f>
        <v>704.62763499245841</v>
      </c>
      <c r="K493" s="15">
        <f>(VLOOKUP(K$4,'Tüpoloogia tabel'!$C$1:$T$51,MATCH($A493,'Tüpoloogia tabel'!$C$1:$T$1,0),FALSE))*D493*E493</f>
        <v>590.89304725992929</v>
      </c>
      <c r="L493" s="244">
        <f>VLOOKUP(L$4,'Tüpoloogia tabel'!$C$1:$T$51,MATCH($A493,'Tüpoloogia tabel'!$C$1:$T$1,0),FALSE)</f>
        <v>87.692307692307693</v>
      </c>
      <c r="M493" s="228">
        <f>VLOOKUP(M$4,'Tüpoloogia tabel'!$C$1:$T$51,MATCH($A493,'Tüpoloogia tabel'!$C$1:$T$1,0),FALSE)</f>
        <v>3.0769230769230771</v>
      </c>
      <c r="N493" s="228">
        <f>VLOOKUP(N$4,'Tüpoloogia tabel'!$C$1:$T$51,MATCH($A493,'Tüpoloogia tabel'!$C$1:$T$1,0),FALSE)</f>
        <v>93.84615384615384</v>
      </c>
      <c r="O493" s="245">
        <f>VLOOKUP(O$4,'Tüpoloogia tabel'!$C$1:$T$51,MATCH($A493,'Tüpoloogia tabel'!$C$1:$T$1,0),FALSE)</f>
        <v>0.24539823394414367</v>
      </c>
      <c r="P493" s="228">
        <f>VLOOKUP(P$4,'Tüpoloogia tabel'!$C$1:$T$51,MATCH($A493,'Tüpoloogia tabel'!$C$1:$T$1,0),FALSE)</f>
        <v>78.461538461538467</v>
      </c>
      <c r="Q493" s="335">
        <f t="shared" si="633"/>
        <v>372.49756362119319</v>
      </c>
      <c r="R493" s="336">
        <f t="shared" si="651"/>
        <v>265.24731936005611</v>
      </c>
      <c r="S493" s="14">
        <f t="shared" si="634"/>
        <v>776.59420814479643</v>
      </c>
      <c r="T493" s="336">
        <f t="shared" si="635"/>
        <v>776.59420814479643</v>
      </c>
      <c r="U493" s="4">
        <f t="shared" si="636"/>
        <v>15.840000000000002</v>
      </c>
      <c r="V493" s="337">
        <f t="shared" si="637"/>
        <v>91.410244261137109</v>
      </c>
      <c r="W493" s="338">
        <f t="shared" si="619"/>
        <v>3.6059080973702251</v>
      </c>
      <c r="X493" s="228">
        <f>VLOOKUP(X$4,'Tüpoloogia tabel'!$C$1:$T$51,MATCH($A493,'Tüpoloogia tabel'!$C$1:$T$1,0),FALSE)</f>
        <v>232.3125</v>
      </c>
      <c r="Y493" s="228">
        <f>VLOOKUP(Y$4,'Tüpoloogia tabel'!$C$1:$T$51,MATCH($A493,'Tüpoloogia tabel'!$C$1:$T$1,0),FALSE)</f>
        <v>155.609375</v>
      </c>
      <c r="Z493" s="229">
        <f>VLOOKUP(Z$4,'Tüpoloogia tabel'!$C$1:$T$51,MATCH($A493,'Tüpoloogia tabel'!$C$1:$T$1,0),FALSE)</f>
        <v>41.375</v>
      </c>
      <c r="AA493" s="235"/>
      <c r="AB493" s="235"/>
      <c r="AC493" s="15">
        <f>VLOOKUP(AC$4,'Tüpoloogia tabel'!$C$1:$T$51,MATCH($A493,'Tüpoloogia tabel'!$C$1:$T$1,0),FALSE)</f>
        <v>4.009769230769229</v>
      </c>
      <c r="AD493" s="15">
        <f>VLOOKUP(AD$4,'Tüpoloogia tabel'!$C$1:$T$51,MATCH($A493,'Tüpoloogia tabel'!$C$1:$T$1,0),FALSE)</f>
        <v>2.5</v>
      </c>
      <c r="AE493" s="15">
        <f>VLOOKUP(AE$4,'Tüpoloogia tabel'!$C$1:$T$51,MATCH($A493,'Tüpoloogia tabel'!$C$1:$T$1,0),FALSE)</f>
        <v>2.2999999999999998</v>
      </c>
      <c r="AF493" s="15">
        <f>VLOOKUP(AF$4,'Tüpoloogia tabel'!$C$1:$T$51,MATCH($A493,'Tüpoloogia tabel'!$C$1:$T$1,0),FALSE)</f>
        <v>11.821276595744679</v>
      </c>
      <c r="AG493" s="15">
        <f>VLOOKUP(AG$4,'Tüpoloogia tabel'!$C$1:$T$51,MATCH($A493,'Tüpoloogia tabel'!$C$1:$T$1,0),FALSE)</f>
        <v>17.442750521485191</v>
      </c>
      <c r="AH493" s="15">
        <f>(VLOOKUP(AH$4,'Tüpoloogia tabel'!$C$1:$T$51,MATCH($A493,'Tüpoloogia tabel'!$C$1:$T$1,0),FALSE))*E493</f>
        <v>2.5</v>
      </c>
      <c r="AI493" s="15">
        <f>(VLOOKUP(AI$4,'Tüpoloogia tabel'!$C$1:$T$51,MATCH($A493,'Tüpoloogia tabel'!$C$1:$T$1,0),FALSE))*D493*E493</f>
        <v>3537.5</v>
      </c>
      <c r="AJ493" s="15">
        <f t="shared" si="638"/>
        <v>163.18455736337089</v>
      </c>
      <c r="AK493" s="15">
        <f>VLOOKUP(AK$4,'Tüpoloogia tabel'!$C$1:$T$51,MATCH($A493,'Tüpoloogia tabel'!$C$1:$T$1,0),FALSE)</f>
        <v>1.2</v>
      </c>
      <c r="AL493" s="15">
        <f>VLOOKUP(AL$4,'Tüpoloogia tabel'!$C$1:$T$51,MATCH($A493,'Tüpoloogia tabel'!$C$1:$T$1,0),FALSE)</f>
        <v>1</v>
      </c>
      <c r="AM493" s="15">
        <f>VLOOKUP(AM$4,'Tüpoloogia tabel'!$C$1:$T$51,MATCH($A493,'Tüpoloogia tabel'!$C$1:$T$1,0),FALSE)</f>
        <v>0.7</v>
      </c>
      <c r="AN493" s="15">
        <f>VLOOKUP(AN$4,'Tüpoloogia tabel'!$C$1:$T$51,MATCH($A493,'Tüpoloogia tabel'!$C$1:$T$1,0),FALSE)</f>
        <v>0.7</v>
      </c>
      <c r="AO493" s="15">
        <f>VLOOKUP(AO$4,'Tüpoloogia tabel'!$C$1:$T$51,MATCH($A493,'Tüpoloogia tabel'!$C$1:$T$1,0),FALSE)</f>
        <v>2.44</v>
      </c>
      <c r="AP493" s="15">
        <f>VLOOKUP(AP$4,'Tüpoloogia tabel'!$C$1:$T$51,MATCH($A493,'Tüpoloogia tabel'!$C$1:$T$1,0),FALSE)</f>
        <v>2</v>
      </c>
      <c r="AQ493" s="15">
        <f>VLOOKUP(AQ$4,'Tüpoloogia tabel'!$C$1:$T$51,MATCH($A493,'Tüpoloogia tabel'!$C$1:$T$1,0),FALSE)</f>
        <v>2.9</v>
      </c>
      <c r="AR493" s="232">
        <f>VLOOKUP(AR$4,'Tüpoloogia tabel'!$C$1:$T$51,MATCH($A488,'Tüpoloogia tabel'!$C$1:$T$1,0),FALSE)</f>
        <v>0.26</v>
      </c>
      <c r="AS493" s="16">
        <f>VLOOKUP(AS$4,'Tüpoloogia tabel'!$C$1:$T$51,MATCH($A493,'Tüpoloogia tabel'!$C$1:$T$1,0),FALSE)</f>
        <v>0.49</v>
      </c>
      <c r="AT493" s="16">
        <f>VLOOKUP(AT$4,'Tüpoloogia tabel'!$C$1:$T$51,MATCH($A493,'Tüpoloogia tabel'!$C$1:$T$1,0),FALSE)</f>
        <v>0.40500000000000003</v>
      </c>
      <c r="AU493" s="16">
        <f>VLOOKUP(AU$4,'Tüpoloogia tabel'!$C$1:$T$51,MATCH($A493,'Tüpoloogia tabel'!$C$1:$T$1,0),FALSE)</f>
        <v>0.15</v>
      </c>
      <c r="AV493" s="273">
        <f>VLOOKUP(AV$4,'Tüpoloogia tabel'!$C$1:$T$51,MATCH($A493,'Tüpoloogia tabel'!$C$1:$T$1,0),FALSE)</f>
        <v>0.02</v>
      </c>
      <c r="AW493" s="16">
        <f>VLOOKUP(AW$4,'Tüpoloogia tabel'!$C$1:$T$51,MATCH($A493,'Tüpoloogia tabel'!$C$1:$T$1,0),FALSE)</f>
        <v>0.01</v>
      </c>
      <c r="AX493" s="16">
        <f>VLOOKUP(AX$4,'Tüpoloogia tabel'!$C$1:$T$51,MATCH($A493,'Tüpoloogia tabel'!$C$1:$T$1,0),FALSE)</f>
        <v>0</v>
      </c>
      <c r="AY493" s="16">
        <f>VLOOKUP(AY$4,'Tüpoloogia tabel'!$C$1:$T$51,MATCH($A493,'Tüpoloogia tabel'!$C$1:$T$1,0),FALSE)</f>
        <v>0.42</v>
      </c>
      <c r="AZ493" s="16">
        <f>VLOOKUP(AZ$4,'Tüpoloogia tabel'!$C$1:$T$51,MATCH($A493,'Tüpoloogia tabel'!$C$1:$T$1,0),FALSE)</f>
        <v>3.7</v>
      </c>
      <c r="BA493" s="232">
        <f>VLOOKUP(BA$4,'Tüpoloogia tabel'!$C$1:$T$51,MATCH($A493,'Tüpoloogia tabel'!$C$1:$T$1,0),FALSE)</f>
        <v>0.43</v>
      </c>
      <c r="BB493" s="232">
        <f>VLOOKUP(BB$4,'Tüpoloogia tabel'!$C$1:$T$51,MATCH($A493,'Tüpoloogia tabel'!$C$1:$T$1,0),FALSE)</f>
        <v>0.37</v>
      </c>
      <c r="BC493" s="232">
        <f>VLOOKUP(BC$4,'Tüpoloogia tabel'!$C$1:$T$51,MATCH($A493,'Tüpoloogia tabel'!$C$1:$T$1,0),FALSE)</f>
        <v>0.35</v>
      </c>
      <c r="BD493" s="232">
        <f>VLOOKUP(BD$4,'Tüpoloogia tabel'!$C$1:$T$51,MATCH($A493,'Tüpoloogia tabel'!$C$1:$T$1,0),FALSE)</f>
        <v>0.5</v>
      </c>
      <c r="BE493" s="232">
        <f>VLOOKUP(BE$4,'Tüpoloogia tabel'!$C$1:$T$51,MATCH($A493,'Tüpoloogia tabel'!$C$1:$T$1,0),FALSE)</f>
        <v>0.3</v>
      </c>
      <c r="BF493" s="16">
        <f>VLOOKUP(BF$4,'Tüpoloogia tabel'!$C$1:$T$51,MATCH($A493,'Tüpoloogia tabel'!$C$1:$T$1,0),FALSE)</f>
        <v>1.8</v>
      </c>
      <c r="BG493" s="16">
        <f>VLOOKUP(BG$4,'Tüpoloogia tabel'!$C$1:$T$51,MATCH($A493,'Tüpoloogia tabel'!$C$1:$T$1,0),FALSE)</f>
        <v>2.2000000000000002</v>
      </c>
      <c r="BH493" s="16">
        <f>VLOOKUP(BH$4,'Tüpoloogia tabel'!$C$1:$T$51,MATCH($A493,'Tüpoloogia tabel'!$C$1:$T$1,0),FALSE)</f>
        <v>1.46</v>
      </c>
      <c r="BI493" s="16">
        <f>VLOOKUP(BI$4,'Tüpoloogia tabel'!$C$1:$T$51,MATCH($A493,'Tüpoloogia tabel'!$C$1:$T$1,0),FALSE)</f>
        <v>1.5793333333333333</v>
      </c>
      <c r="BJ493" s="16">
        <f>VLOOKUP(BJ$4,'Tüpoloogia tabel'!$C$1:$T$51,MATCH($A493,'Tüpoloogia tabel'!$C$1:$T$1,0),FALSE)</f>
        <v>0.8</v>
      </c>
      <c r="BK493" s="16">
        <f>VLOOKUP(BK$4,'Tüpoloogia tabel'!$C$1:$T$51,MATCH($A493,'Tüpoloogia tabel'!$C$1:$T$1,0),FALSE)</f>
        <v>2.0649999999999999</v>
      </c>
      <c r="BL493" s="216">
        <f t="shared" si="620"/>
        <v>1825.5843523221542</v>
      </c>
      <c r="BM493" s="1">
        <v>4</v>
      </c>
      <c r="BN493" s="1">
        <v>0</v>
      </c>
      <c r="BO493" s="1">
        <f t="shared" si="639"/>
        <v>10</v>
      </c>
      <c r="BP493" s="217">
        <f t="shared" si="640"/>
        <v>163.18455736337089</v>
      </c>
      <c r="BQ493" s="217">
        <f t="shared" ref="BQ493:BS493" si="679">BP493</f>
        <v>163.18455736337089</v>
      </c>
      <c r="BR493" s="217">
        <f t="shared" si="679"/>
        <v>163.18455736337089</v>
      </c>
      <c r="BS493" s="217">
        <f t="shared" si="679"/>
        <v>163.18455736337089</v>
      </c>
      <c r="BT493" s="217">
        <f t="shared" si="642"/>
        <v>0</v>
      </c>
      <c r="BU493" s="217">
        <f t="shared" si="643"/>
        <v>104.61080945198589</v>
      </c>
      <c r="BV493" s="217">
        <f t="shared" si="644"/>
        <v>120.48876284037658</v>
      </c>
      <c r="BW493" s="217">
        <f t="shared" si="622"/>
        <v>223.73314283768076</v>
      </c>
      <c r="BX493" s="216">
        <f t="shared" si="645"/>
        <v>6.7486342151335907E-2</v>
      </c>
      <c r="BY493" s="216">
        <f t="shared" si="669"/>
        <v>81.388528634511104</v>
      </c>
      <c r="BZ493" s="216">
        <f t="shared" si="653"/>
        <v>2130.706023794346</v>
      </c>
      <c r="CA493" s="216">
        <f t="shared" si="654"/>
        <v>1906.9728809566654</v>
      </c>
      <c r="CB493" s="218">
        <f t="shared" si="646"/>
        <v>3.2272724984658736</v>
      </c>
    </row>
    <row r="494" spans="1:80" x14ac:dyDescent="0.25">
      <c r="A494" s="248" t="s">
        <v>486</v>
      </c>
      <c r="B494" s="231" t="s">
        <v>1022</v>
      </c>
      <c r="C494" s="231" t="s">
        <v>464</v>
      </c>
      <c r="D494" s="249">
        <v>4</v>
      </c>
      <c r="E494" s="249">
        <v>2</v>
      </c>
      <c r="F494" s="250"/>
      <c r="G494" s="15">
        <f>(VLOOKUP(G$4,'Tüpoloogia tabel'!$C$1:$T$51,MATCH($A494,'Tüpoloogia tabel'!$C$1:$T$1,0),FALSE))*D494</f>
        <v>776.59420814479643</v>
      </c>
      <c r="H494" s="15">
        <f>(VLOOKUP(H$4,'Tüpoloogia tabel'!$C$1:$T$51,MATCH($A494,'Tüpoloogia tabel'!$C$1:$T$1,0),FALSE))*D494*E494</f>
        <v>25.720341880341881</v>
      </c>
      <c r="I494" s="15">
        <f>(VLOOKUP(I$4,'Tüpoloogia tabel'!$C$1:$T$51,MATCH($A494,'Tüpoloogia tabel'!$C$1:$T$1,0),FALSE))*D494*E494</f>
        <v>75.688647561588709</v>
      </c>
      <c r="J494" s="15">
        <f>(VLOOKUP(J$4,'Tüpoloogia tabel'!$C$1:$T$51,MATCH($A494,'Tüpoloogia tabel'!$C$1:$T$1,0),FALSE))*D494*E494</f>
        <v>1409.2552699849168</v>
      </c>
      <c r="K494" s="15">
        <f>(VLOOKUP(K$4,'Tüpoloogia tabel'!$C$1:$T$51,MATCH($A494,'Tüpoloogia tabel'!$C$1:$T$1,0),FALSE))*D494*E494</f>
        <v>1181.7860945198586</v>
      </c>
      <c r="L494" s="244">
        <f>VLOOKUP(L$4,'Tüpoloogia tabel'!$C$1:$T$51,MATCH($A494,'Tüpoloogia tabel'!$C$1:$T$1,0),FALSE)</f>
        <v>87.692307692307693</v>
      </c>
      <c r="M494" s="228">
        <f>VLOOKUP(M$4,'Tüpoloogia tabel'!$C$1:$T$51,MATCH($A494,'Tüpoloogia tabel'!$C$1:$T$1,0),FALSE)</f>
        <v>3.0769230769230771</v>
      </c>
      <c r="N494" s="228">
        <f>VLOOKUP(N$4,'Tüpoloogia tabel'!$C$1:$T$51,MATCH($A494,'Tüpoloogia tabel'!$C$1:$T$1,0),FALSE)</f>
        <v>93.84615384615384</v>
      </c>
      <c r="O494" s="245">
        <f>VLOOKUP(O$4,'Tüpoloogia tabel'!$C$1:$T$51,MATCH($A494,'Tüpoloogia tabel'!$C$1:$T$1,0),FALSE)</f>
        <v>0.24539823394414367</v>
      </c>
      <c r="P494" s="228">
        <f>VLOOKUP(P$4,'Tüpoloogia tabel'!$C$1:$T$51,MATCH($A494,'Tüpoloogia tabel'!$C$1:$T$1,0),FALSE)</f>
        <v>78.461538461538467</v>
      </c>
      <c r="Q494" s="335">
        <f t="shared" si="633"/>
        <v>1442.7051481017941</v>
      </c>
      <c r="R494" s="336">
        <f t="shared" si="651"/>
        <v>1072.8278526554896</v>
      </c>
      <c r="S494" s="14">
        <f t="shared" si="634"/>
        <v>776.59420814479643</v>
      </c>
      <c r="T494" s="336">
        <f t="shared" si="635"/>
        <v>776.59420814479643</v>
      </c>
      <c r="U494" s="4">
        <f t="shared" si="636"/>
        <v>15.840000000000002</v>
      </c>
      <c r="V494" s="337">
        <f t="shared" si="637"/>
        <v>354.03729544630448</v>
      </c>
      <c r="W494" s="338">
        <f t="shared" si="619"/>
        <v>3.2524829033452431</v>
      </c>
      <c r="X494" s="228">
        <f>VLOOKUP(X$4,'Tüpoloogia tabel'!$C$1:$T$51,MATCH($A494,'Tüpoloogia tabel'!$C$1:$T$1,0),FALSE)</f>
        <v>232.3125</v>
      </c>
      <c r="Y494" s="228">
        <f>VLOOKUP(Y$4,'Tüpoloogia tabel'!$C$1:$T$51,MATCH($A494,'Tüpoloogia tabel'!$C$1:$T$1,0),FALSE)</f>
        <v>155.609375</v>
      </c>
      <c r="Z494" s="229">
        <f>VLOOKUP(Z$4,'Tüpoloogia tabel'!$C$1:$T$51,MATCH($A494,'Tüpoloogia tabel'!$C$1:$T$1,0),FALSE)</f>
        <v>41.375</v>
      </c>
      <c r="AA494" s="235"/>
      <c r="AB494" s="235"/>
      <c r="AC494" s="15">
        <f>VLOOKUP(AC$4,'Tüpoloogia tabel'!$C$1:$T$51,MATCH($A494,'Tüpoloogia tabel'!$C$1:$T$1,0),FALSE)</f>
        <v>4.009769230769229</v>
      </c>
      <c r="AD494" s="15">
        <f>VLOOKUP(AD$4,'Tüpoloogia tabel'!$C$1:$T$51,MATCH($A494,'Tüpoloogia tabel'!$C$1:$T$1,0),FALSE)</f>
        <v>2.5</v>
      </c>
      <c r="AE494" s="15">
        <f>VLOOKUP(AE$4,'Tüpoloogia tabel'!$C$1:$T$51,MATCH($A494,'Tüpoloogia tabel'!$C$1:$T$1,0),FALSE)</f>
        <v>2.2999999999999998</v>
      </c>
      <c r="AF494" s="15">
        <f>VLOOKUP(AF$4,'Tüpoloogia tabel'!$C$1:$T$51,MATCH($A494,'Tüpoloogia tabel'!$C$1:$T$1,0),FALSE)</f>
        <v>11.821276595744679</v>
      </c>
      <c r="AG494" s="15">
        <f>VLOOKUP(AG$4,'Tüpoloogia tabel'!$C$1:$T$51,MATCH($A494,'Tüpoloogia tabel'!$C$1:$T$1,0),FALSE)</f>
        <v>17.442750521485191</v>
      </c>
      <c r="AH494" s="15">
        <f>(VLOOKUP(AH$4,'Tüpoloogia tabel'!$C$1:$T$51,MATCH($A494,'Tüpoloogia tabel'!$C$1:$T$1,0),FALSE))*E494</f>
        <v>5</v>
      </c>
      <c r="AI494" s="15">
        <f>(VLOOKUP(AI$4,'Tüpoloogia tabel'!$C$1:$T$51,MATCH($A494,'Tüpoloogia tabel'!$C$1:$T$1,0),FALSE))*D494*E494</f>
        <v>7075</v>
      </c>
      <c r="AJ494" s="15">
        <f t="shared" si="638"/>
        <v>163.18455736337089</v>
      </c>
      <c r="AK494" s="15">
        <f>VLOOKUP(AK$4,'Tüpoloogia tabel'!$C$1:$T$51,MATCH($A494,'Tüpoloogia tabel'!$C$1:$T$1,0),FALSE)</f>
        <v>1.2</v>
      </c>
      <c r="AL494" s="15">
        <f>VLOOKUP(AL$4,'Tüpoloogia tabel'!$C$1:$T$51,MATCH($A494,'Tüpoloogia tabel'!$C$1:$T$1,0),FALSE)</f>
        <v>1</v>
      </c>
      <c r="AM494" s="15">
        <f>VLOOKUP(AM$4,'Tüpoloogia tabel'!$C$1:$T$51,MATCH($A494,'Tüpoloogia tabel'!$C$1:$T$1,0),FALSE)</f>
        <v>0.7</v>
      </c>
      <c r="AN494" s="15">
        <f>VLOOKUP(AN$4,'Tüpoloogia tabel'!$C$1:$T$51,MATCH($A494,'Tüpoloogia tabel'!$C$1:$T$1,0),FALSE)</f>
        <v>0.7</v>
      </c>
      <c r="AO494" s="15">
        <f>VLOOKUP(AO$4,'Tüpoloogia tabel'!$C$1:$T$51,MATCH($A494,'Tüpoloogia tabel'!$C$1:$T$1,0),FALSE)</f>
        <v>2.44</v>
      </c>
      <c r="AP494" s="15">
        <f>VLOOKUP(AP$4,'Tüpoloogia tabel'!$C$1:$T$51,MATCH($A494,'Tüpoloogia tabel'!$C$1:$T$1,0),FALSE)</f>
        <v>2</v>
      </c>
      <c r="AQ494" s="15">
        <f>VLOOKUP(AQ$4,'Tüpoloogia tabel'!$C$1:$T$51,MATCH($A494,'Tüpoloogia tabel'!$C$1:$T$1,0),FALSE)</f>
        <v>2.9</v>
      </c>
      <c r="AR494" s="232">
        <f>VLOOKUP(AR$4,'Tüpoloogia tabel'!$C$1:$T$51,MATCH($A489,'Tüpoloogia tabel'!$C$1:$T$1,0),FALSE)</f>
        <v>0.26</v>
      </c>
      <c r="AS494" s="16">
        <f>VLOOKUP(AS$4,'Tüpoloogia tabel'!$C$1:$T$51,MATCH($A494,'Tüpoloogia tabel'!$C$1:$T$1,0),FALSE)</f>
        <v>0.49</v>
      </c>
      <c r="AT494" s="16">
        <f>VLOOKUP(AT$4,'Tüpoloogia tabel'!$C$1:$T$51,MATCH($A494,'Tüpoloogia tabel'!$C$1:$T$1,0),FALSE)</f>
        <v>0.40500000000000003</v>
      </c>
      <c r="AU494" s="16">
        <f>VLOOKUP(AU$4,'Tüpoloogia tabel'!$C$1:$T$51,MATCH($A494,'Tüpoloogia tabel'!$C$1:$T$1,0),FALSE)</f>
        <v>0.15</v>
      </c>
      <c r="AV494" s="273">
        <f>VLOOKUP(AV$4,'Tüpoloogia tabel'!$C$1:$T$51,MATCH($A494,'Tüpoloogia tabel'!$C$1:$T$1,0),FALSE)</f>
        <v>0.02</v>
      </c>
      <c r="AW494" s="16">
        <f>VLOOKUP(AW$4,'Tüpoloogia tabel'!$C$1:$T$51,MATCH($A494,'Tüpoloogia tabel'!$C$1:$T$1,0),FALSE)</f>
        <v>0.01</v>
      </c>
      <c r="AX494" s="16">
        <f>VLOOKUP(AX$4,'Tüpoloogia tabel'!$C$1:$T$51,MATCH($A494,'Tüpoloogia tabel'!$C$1:$T$1,0),FALSE)</f>
        <v>0</v>
      </c>
      <c r="AY494" s="16">
        <f>VLOOKUP(AY$4,'Tüpoloogia tabel'!$C$1:$T$51,MATCH($A494,'Tüpoloogia tabel'!$C$1:$T$1,0),FALSE)</f>
        <v>0.42</v>
      </c>
      <c r="AZ494" s="16">
        <f>VLOOKUP(AZ$4,'Tüpoloogia tabel'!$C$1:$T$51,MATCH($A494,'Tüpoloogia tabel'!$C$1:$T$1,0),FALSE)</f>
        <v>3.7</v>
      </c>
      <c r="BA494" s="232">
        <f>VLOOKUP(BA$4,'Tüpoloogia tabel'!$C$1:$T$51,MATCH($A494,'Tüpoloogia tabel'!$C$1:$T$1,0),FALSE)</f>
        <v>0.43</v>
      </c>
      <c r="BB494" s="232">
        <f>VLOOKUP(BB$4,'Tüpoloogia tabel'!$C$1:$T$51,MATCH($A494,'Tüpoloogia tabel'!$C$1:$T$1,0),FALSE)</f>
        <v>0.37</v>
      </c>
      <c r="BC494" s="232">
        <f>VLOOKUP(BC$4,'Tüpoloogia tabel'!$C$1:$T$51,MATCH($A494,'Tüpoloogia tabel'!$C$1:$T$1,0),FALSE)</f>
        <v>0.35</v>
      </c>
      <c r="BD494" s="232">
        <f>VLOOKUP(BD$4,'Tüpoloogia tabel'!$C$1:$T$51,MATCH($A494,'Tüpoloogia tabel'!$C$1:$T$1,0),FALSE)</f>
        <v>0.5</v>
      </c>
      <c r="BE494" s="232">
        <f>VLOOKUP(BE$4,'Tüpoloogia tabel'!$C$1:$T$51,MATCH($A494,'Tüpoloogia tabel'!$C$1:$T$1,0),FALSE)</f>
        <v>0.3</v>
      </c>
      <c r="BF494" s="16">
        <f>VLOOKUP(BF$4,'Tüpoloogia tabel'!$C$1:$T$51,MATCH($A494,'Tüpoloogia tabel'!$C$1:$T$1,0),FALSE)</f>
        <v>1.8</v>
      </c>
      <c r="BG494" s="16">
        <f>VLOOKUP(BG$4,'Tüpoloogia tabel'!$C$1:$T$51,MATCH($A494,'Tüpoloogia tabel'!$C$1:$T$1,0),FALSE)</f>
        <v>2.2000000000000002</v>
      </c>
      <c r="BH494" s="16">
        <f>VLOOKUP(BH$4,'Tüpoloogia tabel'!$C$1:$T$51,MATCH($A494,'Tüpoloogia tabel'!$C$1:$T$1,0),FALSE)</f>
        <v>1.46</v>
      </c>
      <c r="BI494" s="16">
        <f>VLOOKUP(BI$4,'Tüpoloogia tabel'!$C$1:$T$51,MATCH($A494,'Tüpoloogia tabel'!$C$1:$T$1,0),FALSE)</f>
        <v>1.5793333333333333</v>
      </c>
      <c r="BJ494" s="16">
        <f>VLOOKUP(BJ$4,'Tüpoloogia tabel'!$C$1:$T$51,MATCH($A494,'Tüpoloogia tabel'!$C$1:$T$1,0),FALSE)</f>
        <v>0.8</v>
      </c>
      <c r="BK494" s="16">
        <f>VLOOKUP(BK$4,'Tüpoloogia tabel'!$C$1:$T$51,MATCH($A494,'Tüpoloogia tabel'!$C$1:$T$1,0),FALSE)</f>
        <v>2.0649999999999999</v>
      </c>
      <c r="BL494" s="216">
        <f t="shared" si="620"/>
        <v>3241.1469792914586</v>
      </c>
      <c r="BM494" s="1">
        <v>4</v>
      </c>
      <c r="BN494" s="1">
        <v>0</v>
      </c>
      <c r="BO494" s="1">
        <f t="shared" si="639"/>
        <v>20</v>
      </c>
      <c r="BP494" s="217">
        <f t="shared" si="640"/>
        <v>163.18455736337089</v>
      </c>
      <c r="BQ494" s="217">
        <f t="shared" ref="BQ494:BS494" si="680">BP494</f>
        <v>163.18455736337089</v>
      </c>
      <c r="BR494" s="217">
        <f t="shared" si="680"/>
        <v>163.18455736337089</v>
      </c>
      <c r="BS494" s="217">
        <f t="shared" si="680"/>
        <v>163.18455736337089</v>
      </c>
      <c r="BT494" s="217">
        <f t="shared" si="642"/>
        <v>163.18455736337089</v>
      </c>
      <c r="BU494" s="217">
        <f t="shared" si="643"/>
        <v>398.44323780794355</v>
      </c>
      <c r="BV494" s="217">
        <f t="shared" si="644"/>
        <v>466.66012187666672</v>
      </c>
      <c r="BW494" s="217">
        <f t="shared" si="622"/>
        <v>373.35695920655633</v>
      </c>
      <c r="BX494" s="216">
        <f t="shared" si="645"/>
        <v>0.19007888004889786</v>
      </c>
      <c r="BY494" s="216">
        <f t="shared" si="669"/>
        <v>229.23512933897081</v>
      </c>
      <c r="BZ494" s="216">
        <f t="shared" si="653"/>
        <v>3843.7390678369857</v>
      </c>
      <c r="CA494" s="216">
        <f t="shared" si="654"/>
        <v>3470.3821086304292</v>
      </c>
      <c r="CB494" s="218">
        <f t="shared" si="646"/>
        <v>2.9365568986834218</v>
      </c>
    </row>
    <row r="495" spans="1:80" x14ac:dyDescent="0.25">
      <c r="A495" s="248" t="s">
        <v>486</v>
      </c>
      <c r="B495" s="231" t="s">
        <v>1023</v>
      </c>
      <c r="C495" s="231" t="s">
        <v>464</v>
      </c>
      <c r="D495" s="249">
        <v>4</v>
      </c>
      <c r="E495" s="249">
        <v>3</v>
      </c>
      <c r="F495" s="250"/>
      <c r="G495" s="15">
        <f>(VLOOKUP(G$4,'Tüpoloogia tabel'!$C$1:$T$51,MATCH($A495,'Tüpoloogia tabel'!$C$1:$T$1,0),FALSE))*D495</f>
        <v>776.59420814479643</v>
      </c>
      <c r="H495" s="15">
        <f>(VLOOKUP(H$4,'Tüpoloogia tabel'!$C$1:$T$51,MATCH($A495,'Tüpoloogia tabel'!$C$1:$T$1,0),FALSE))*D495*E495</f>
        <v>38.580512820512823</v>
      </c>
      <c r="I495" s="15">
        <f>(VLOOKUP(I$4,'Tüpoloogia tabel'!$C$1:$T$51,MATCH($A495,'Tüpoloogia tabel'!$C$1:$T$1,0),FALSE))*D495*E495</f>
        <v>113.53297134238306</v>
      </c>
      <c r="J495" s="15">
        <f>(VLOOKUP(J$4,'Tüpoloogia tabel'!$C$1:$T$51,MATCH($A495,'Tüpoloogia tabel'!$C$1:$T$1,0),FALSE))*D495*E495</f>
        <v>2113.8829049773753</v>
      </c>
      <c r="K495" s="15">
        <f>(VLOOKUP(K$4,'Tüpoloogia tabel'!$C$1:$T$51,MATCH($A495,'Tüpoloogia tabel'!$C$1:$T$1,0),FALSE))*D495*E495</f>
        <v>1772.6791417797879</v>
      </c>
      <c r="L495" s="244">
        <f>VLOOKUP(L$4,'Tüpoloogia tabel'!$C$1:$T$51,MATCH($A495,'Tüpoloogia tabel'!$C$1:$T$1,0),FALSE)</f>
        <v>87.692307692307693</v>
      </c>
      <c r="M495" s="228">
        <f>VLOOKUP(M$4,'Tüpoloogia tabel'!$C$1:$T$51,MATCH($A495,'Tüpoloogia tabel'!$C$1:$T$1,0),FALSE)</f>
        <v>3.0769230769230771</v>
      </c>
      <c r="N495" s="228">
        <f>VLOOKUP(N$4,'Tüpoloogia tabel'!$C$1:$T$51,MATCH($A495,'Tüpoloogia tabel'!$C$1:$T$1,0),FALSE)</f>
        <v>93.84615384615384</v>
      </c>
      <c r="O495" s="245">
        <f>VLOOKUP(O$4,'Tüpoloogia tabel'!$C$1:$T$51,MATCH($A495,'Tüpoloogia tabel'!$C$1:$T$1,0),FALSE)</f>
        <v>0.24539823394414367</v>
      </c>
      <c r="P495" s="228">
        <f>VLOOKUP(P$4,'Tüpoloogia tabel'!$C$1:$T$51,MATCH($A495,'Tüpoloogia tabel'!$C$1:$T$1,0),FALSE)</f>
        <v>78.461538461538467</v>
      </c>
      <c r="Q495" s="335">
        <f t="shared" si="633"/>
        <v>3210.6227534418026</v>
      </c>
      <c r="R495" s="336">
        <f t="shared" si="651"/>
        <v>2406.9015998863001</v>
      </c>
      <c r="S495" s="14">
        <f t="shared" si="634"/>
        <v>776.59420814479643</v>
      </c>
      <c r="T495" s="336">
        <f t="shared" si="635"/>
        <v>776.59420814479643</v>
      </c>
      <c r="U495" s="4">
        <f t="shared" si="636"/>
        <v>15.840000000000002</v>
      </c>
      <c r="V495" s="337">
        <f t="shared" si="637"/>
        <v>787.88115355550224</v>
      </c>
      <c r="W495" s="338">
        <f t="shared" si="619"/>
        <v>3.7748247189291431</v>
      </c>
      <c r="X495" s="228">
        <f>VLOOKUP(X$4,'Tüpoloogia tabel'!$C$1:$T$51,MATCH($A495,'Tüpoloogia tabel'!$C$1:$T$1,0),FALSE)</f>
        <v>232.3125</v>
      </c>
      <c r="Y495" s="228">
        <f>VLOOKUP(Y$4,'Tüpoloogia tabel'!$C$1:$T$51,MATCH($A495,'Tüpoloogia tabel'!$C$1:$T$1,0),FALSE)</f>
        <v>155.609375</v>
      </c>
      <c r="Z495" s="229">
        <f>VLOOKUP(Z$4,'Tüpoloogia tabel'!$C$1:$T$51,MATCH($A495,'Tüpoloogia tabel'!$C$1:$T$1,0),FALSE)</f>
        <v>41.375</v>
      </c>
      <c r="AA495" s="235"/>
      <c r="AB495" s="235"/>
      <c r="AC495" s="15">
        <f>VLOOKUP(AC$4,'Tüpoloogia tabel'!$C$1:$T$51,MATCH($A495,'Tüpoloogia tabel'!$C$1:$T$1,0),FALSE)</f>
        <v>4.009769230769229</v>
      </c>
      <c r="AD495" s="15">
        <f>VLOOKUP(AD$4,'Tüpoloogia tabel'!$C$1:$T$51,MATCH($A495,'Tüpoloogia tabel'!$C$1:$T$1,0),FALSE)</f>
        <v>2.5</v>
      </c>
      <c r="AE495" s="15">
        <f>VLOOKUP(AE$4,'Tüpoloogia tabel'!$C$1:$T$51,MATCH($A495,'Tüpoloogia tabel'!$C$1:$T$1,0),FALSE)</f>
        <v>2.2999999999999998</v>
      </c>
      <c r="AF495" s="15">
        <f>VLOOKUP(AF$4,'Tüpoloogia tabel'!$C$1:$T$51,MATCH($A495,'Tüpoloogia tabel'!$C$1:$T$1,0),FALSE)</f>
        <v>11.821276595744679</v>
      </c>
      <c r="AG495" s="15">
        <f>VLOOKUP(AG$4,'Tüpoloogia tabel'!$C$1:$T$51,MATCH($A495,'Tüpoloogia tabel'!$C$1:$T$1,0),FALSE)</f>
        <v>17.442750521485191</v>
      </c>
      <c r="AH495" s="15">
        <f>(VLOOKUP(AH$4,'Tüpoloogia tabel'!$C$1:$T$51,MATCH($A495,'Tüpoloogia tabel'!$C$1:$T$1,0),FALSE))*E495</f>
        <v>7.5</v>
      </c>
      <c r="AI495" s="15">
        <f>(VLOOKUP(AI$4,'Tüpoloogia tabel'!$C$1:$T$51,MATCH($A495,'Tüpoloogia tabel'!$C$1:$T$1,0),FALSE))*D495*E495</f>
        <v>10612.5</v>
      </c>
      <c r="AJ495" s="15">
        <f t="shared" si="638"/>
        <v>163.18455736337089</v>
      </c>
      <c r="AK495" s="15">
        <f>VLOOKUP(AK$4,'Tüpoloogia tabel'!$C$1:$T$51,MATCH($A495,'Tüpoloogia tabel'!$C$1:$T$1,0),FALSE)</f>
        <v>1.2</v>
      </c>
      <c r="AL495" s="15">
        <f>VLOOKUP(AL$4,'Tüpoloogia tabel'!$C$1:$T$51,MATCH($A495,'Tüpoloogia tabel'!$C$1:$T$1,0),FALSE)</f>
        <v>1</v>
      </c>
      <c r="AM495" s="15">
        <f>VLOOKUP(AM$4,'Tüpoloogia tabel'!$C$1:$T$51,MATCH($A495,'Tüpoloogia tabel'!$C$1:$T$1,0),FALSE)</f>
        <v>0.7</v>
      </c>
      <c r="AN495" s="15">
        <f>VLOOKUP(AN$4,'Tüpoloogia tabel'!$C$1:$T$51,MATCH($A495,'Tüpoloogia tabel'!$C$1:$T$1,0),FALSE)</f>
        <v>0.7</v>
      </c>
      <c r="AO495" s="15">
        <f>VLOOKUP(AO$4,'Tüpoloogia tabel'!$C$1:$T$51,MATCH($A495,'Tüpoloogia tabel'!$C$1:$T$1,0),FALSE)</f>
        <v>2.44</v>
      </c>
      <c r="AP495" s="15">
        <f>VLOOKUP(AP$4,'Tüpoloogia tabel'!$C$1:$T$51,MATCH($A495,'Tüpoloogia tabel'!$C$1:$T$1,0),FALSE)</f>
        <v>2</v>
      </c>
      <c r="AQ495" s="15">
        <f>VLOOKUP(AQ$4,'Tüpoloogia tabel'!$C$1:$T$51,MATCH($A495,'Tüpoloogia tabel'!$C$1:$T$1,0),FALSE)</f>
        <v>2.9</v>
      </c>
      <c r="AR495" s="232">
        <f>VLOOKUP(AR$4,'Tüpoloogia tabel'!$C$1:$T$51,MATCH($A490,'Tüpoloogia tabel'!$C$1:$T$1,0),FALSE)</f>
        <v>0.26</v>
      </c>
      <c r="AS495" s="16">
        <f>VLOOKUP(AS$4,'Tüpoloogia tabel'!$C$1:$T$51,MATCH($A495,'Tüpoloogia tabel'!$C$1:$T$1,0),FALSE)</f>
        <v>0.49</v>
      </c>
      <c r="AT495" s="16">
        <f>VLOOKUP(AT$4,'Tüpoloogia tabel'!$C$1:$T$51,MATCH($A495,'Tüpoloogia tabel'!$C$1:$T$1,0),FALSE)</f>
        <v>0.40500000000000003</v>
      </c>
      <c r="AU495" s="16">
        <f>VLOOKUP(AU$4,'Tüpoloogia tabel'!$C$1:$T$51,MATCH($A495,'Tüpoloogia tabel'!$C$1:$T$1,0),FALSE)</f>
        <v>0.15</v>
      </c>
      <c r="AV495" s="273">
        <f>VLOOKUP(AV$4,'Tüpoloogia tabel'!$C$1:$T$51,MATCH($A495,'Tüpoloogia tabel'!$C$1:$T$1,0),FALSE)</f>
        <v>0.02</v>
      </c>
      <c r="AW495" s="16">
        <f>VLOOKUP(AW$4,'Tüpoloogia tabel'!$C$1:$T$51,MATCH($A495,'Tüpoloogia tabel'!$C$1:$T$1,0),FALSE)</f>
        <v>0.01</v>
      </c>
      <c r="AX495" s="16">
        <f>VLOOKUP(AX$4,'Tüpoloogia tabel'!$C$1:$T$51,MATCH($A495,'Tüpoloogia tabel'!$C$1:$T$1,0),FALSE)</f>
        <v>0</v>
      </c>
      <c r="AY495" s="16">
        <f>VLOOKUP(AY$4,'Tüpoloogia tabel'!$C$1:$T$51,MATCH($A495,'Tüpoloogia tabel'!$C$1:$T$1,0),FALSE)</f>
        <v>0.42</v>
      </c>
      <c r="AZ495" s="16">
        <f>VLOOKUP(AZ$4,'Tüpoloogia tabel'!$C$1:$T$51,MATCH($A495,'Tüpoloogia tabel'!$C$1:$T$1,0),FALSE)</f>
        <v>3.7</v>
      </c>
      <c r="BA495" s="232">
        <f>VLOOKUP(BA$4,'Tüpoloogia tabel'!$C$1:$T$51,MATCH($A495,'Tüpoloogia tabel'!$C$1:$T$1,0),FALSE)</f>
        <v>0.43</v>
      </c>
      <c r="BB495" s="232">
        <f>VLOOKUP(BB$4,'Tüpoloogia tabel'!$C$1:$T$51,MATCH($A495,'Tüpoloogia tabel'!$C$1:$T$1,0),FALSE)</f>
        <v>0.37</v>
      </c>
      <c r="BC495" s="232">
        <f>VLOOKUP(BC$4,'Tüpoloogia tabel'!$C$1:$T$51,MATCH($A495,'Tüpoloogia tabel'!$C$1:$T$1,0),FALSE)</f>
        <v>0.35</v>
      </c>
      <c r="BD495" s="232">
        <f>VLOOKUP(BD$4,'Tüpoloogia tabel'!$C$1:$T$51,MATCH($A495,'Tüpoloogia tabel'!$C$1:$T$1,0),FALSE)</f>
        <v>0.5</v>
      </c>
      <c r="BE495" s="232">
        <f>VLOOKUP(BE$4,'Tüpoloogia tabel'!$C$1:$T$51,MATCH($A495,'Tüpoloogia tabel'!$C$1:$T$1,0),FALSE)</f>
        <v>0.3</v>
      </c>
      <c r="BF495" s="16">
        <f>VLOOKUP(BF$4,'Tüpoloogia tabel'!$C$1:$T$51,MATCH($A495,'Tüpoloogia tabel'!$C$1:$T$1,0),FALSE)</f>
        <v>1.8</v>
      </c>
      <c r="BG495" s="16">
        <f>VLOOKUP(BG$4,'Tüpoloogia tabel'!$C$1:$T$51,MATCH($A495,'Tüpoloogia tabel'!$C$1:$T$1,0),FALSE)</f>
        <v>2.2000000000000002</v>
      </c>
      <c r="BH495" s="16">
        <f>VLOOKUP(BH$4,'Tüpoloogia tabel'!$C$1:$T$51,MATCH($A495,'Tüpoloogia tabel'!$C$1:$T$1,0),FALSE)</f>
        <v>1.46</v>
      </c>
      <c r="BI495" s="16">
        <f>VLOOKUP(BI$4,'Tüpoloogia tabel'!$C$1:$T$51,MATCH($A495,'Tüpoloogia tabel'!$C$1:$T$1,0),FALSE)</f>
        <v>1.5793333333333333</v>
      </c>
      <c r="BJ495" s="16">
        <f>VLOOKUP(BJ$4,'Tüpoloogia tabel'!$C$1:$T$51,MATCH($A495,'Tüpoloogia tabel'!$C$1:$T$1,0),FALSE)</f>
        <v>0.8</v>
      </c>
      <c r="BK495" s="16">
        <f>VLOOKUP(BK$4,'Tüpoloogia tabel'!$C$1:$T$51,MATCH($A495,'Tüpoloogia tabel'!$C$1:$T$1,0),FALSE)</f>
        <v>2.0649999999999999</v>
      </c>
      <c r="BL495" s="216">
        <f t="shared" si="620"/>
        <v>5579.5700347540678</v>
      </c>
      <c r="BM495" s="1">
        <v>4</v>
      </c>
      <c r="BN495" s="1">
        <v>0</v>
      </c>
      <c r="BO495" s="1">
        <f t="shared" si="639"/>
        <v>30</v>
      </c>
      <c r="BP495" s="217">
        <f t="shared" si="640"/>
        <v>163.18455736337089</v>
      </c>
      <c r="BQ495" s="217">
        <f t="shared" ref="BQ495:BS495" si="681">BP495</f>
        <v>163.18455736337089</v>
      </c>
      <c r="BR495" s="217">
        <f t="shared" si="681"/>
        <v>163.18455736337089</v>
      </c>
      <c r="BS495" s="217">
        <f t="shared" si="681"/>
        <v>163.18455736337089</v>
      </c>
      <c r="BT495" s="217">
        <f t="shared" si="642"/>
        <v>326.36911472674177</v>
      </c>
      <c r="BU495" s="217">
        <f t="shared" si="643"/>
        <v>881.49728506787301</v>
      </c>
      <c r="BV495" s="217">
        <f t="shared" si="644"/>
        <v>1038.5140771088707</v>
      </c>
      <c r="BW495" s="217">
        <f t="shared" si="622"/>
        <v>617.76746597771569</v>
      </c>
      <c r="BX495" s="216">
        <f t="shared" si="645"/>
        <v>0.40979729882973381</v>
      </c>
      <c r="BY495" s="216">
        <f t="shared" si="669"/>
        <v>494.215542388659</v>
      </c>
      <c r="BZ495" s="216">
        <f t="shared" si="653"/>
        <v>6691.5530431204425</v>
      </c>
      <c r="CA495" s="216">
        <f t="shared" si="654"/>
        <v>6073.7855771427267</v>
      </c>
      <c r="CB495" s="218">
        <f t="shared" si="646"/>
        <v>3.4263310454731162</v>
      </c>
    </row>
    <row r="496" spans="1:80" x14ac:dyDescent="0.25">
      <c r="A496" s="248" t="s">
        <v>486</v>
      </c>
      <c r="B496" s="231" t="s">
        <v>1024</v>
      </c>
      <c r="C496" s="231" t="s">
        <v>464</v>
      </c>
      <c r="D496" s="249">
        <v>4</v>
      </c>
      <c r="E496" s="249">
        <v>4</v>
      </c>
      <c r="F496" s="250"/>
      <c r="G496" s="15">
        <f>(VLOOKUP(G$4,'Tüpoloogia tabel'!$C$1:$T$51,MATCH($A496,'Tüpoloogia tabel'!$C$1:$T$1,0),FALSE))*D496</f>
        <v>776.59420814479643</v>
      </c>
      <c r="H496" s="15">
        <f>(VLOOKUP(H$4,'Tüpoloogia tabel'!$C$1:$T$51,MATCH($A496,'Tüpoloogia tabel'!$C$1:$T$1,0),FALSE))*D496*E496</f>
        <v>51.440683760683761</v>
      </c>
      <c r="I496" s="15">
        <f>(VLOOKUP(I$4,'Tüpoloogia tabel'!$C$1:$T$51,MATCH($A496,'Tüpoloogia tabel'!$C$1:$T$1,0),FALSE))*D496*E496</f>
        <v>151.37729512317742</v>
      </c>
      <c r="J496" s="15">
        <f>(VLOOKUP(J$4,'Tüpoloogia tabel'!$C$1:$T$51,MATCH($A496,'Tüpoloogia tabel'!$C$1:$T$1,0),FALSE))*D496*E496</f>
        <v>2818.5105399698336</v>
      </c>
      <c r="K496" s="15">
        <f>(VLOOKUP(K$4,'Tüpoloogia tabel'!$C$1:$T$51,MATCH($A496,'Tüpoloogia tabel'!$C$1:$T$1,0),FALSE))*D496*E496</f>
        <v>2363.5721890397172</v>
      </c>
      <c r="L496" s="244">
        <f>VLOOKUP(L$4,'Tüpoloogia tabel'!$C$1:$T$51,MATCH($A496,'Tüpoloogia tabel'!$C$1:$T$1,0),FALSE)</f>
        <v>87.692307692307693</v>
      </c>
      <c r="M496" s="228">
        <f>VLOOKUP(M$4,'Tüpoloogia tabel'!$C$1:$T$51,MATCH($A496,'Tüpoloogia tabel'!$C$1:$T$1,0),FALSE)</f>
        <v>3.0769230769230771</v>
      </c>
      <c r="N496" s="228">
        <f>VLOOKUP(N$4,'Tüpoloogia tabel'!$C$1:$T$51,MATCH($A496,'Tüpoloogia tabel'!$C$1:$T$1,0),FALSE)</f>
        <v>93.84615384615384</v>
      </c>
      <c r="O496" s="245">
        <f>VLOOKUP(O$4,'Tüpoloogia tabel'!$C$1:$T$51,MATCH($A496,'Tüpoloogia tabel'!$C$1:$T$1,0),FALSE)</f>
        <v>0.24539823394414367</v>
      </c>
      <c r="P496" s="228">
        <f>VLOOKUP(P$4,'Tüpoloogia tabel'!$C$1:$T$51,MATCH($A496,'Tüpoloogia tabel'!$C$1:$T$1,0),FALSE)</f>
        <v>78.461538461538467</v>
      </c>
      <c r="Q496" s="335">
        <f t="shared" si="633"/>
        <v>5676.2503796412193</v>
      </c>
      <c r="R496" s="336">
        <f t="shared" si="651"/>
        <v>4267.4685610524884</v>
      </c>
      <c r="S496" s="14">
        <f t="shared" si="634"/>
        <v>776.59420814479643</v>
      </c>
      <c r="T496" s="336">
        <f t="shared" si="635"/>
        <v>776.59420814479643</v>
      </c>
      <c r="U496" s="4">
        <f t="shared" si="636"/>
        <v>15.840000000000002</v>
      </c>
      <c r="V496" s="337">
        <f t="shared" si="637"/>
        <v>1392.9418185887303</v>
      </c>
      <c r="W496" s="338">
        <f t="shared" si="619"/>
        <v>4.4837421584414887</v>
      </c>
      <c r="X496" s="228">
        <f>VLOOKUP(X$4,'Tüpoloogia tabel'!$C$1:$T$51,MATCH($A496,'Tüpoloogia tabel'!$C$1:$T$1,0),FALSE)</f>
        <v>232.3125</v>
      </c>
      <c r="Y496" s="228">
        <f>VLOOKUP(Y$4,'Tüpoloogia tabel'!$C$1:$T$51,MATCH($A496,'Tüpoloogia tabel'!$C$1:$T$1,0),FALSE)</f>
        <v>155.609375</v>
      </c>
      <c r="Z496" s="229">
        <f>VLOOKUP(Z$4,'Tüpoloogia tabel'!$C$1:$T$51,MATCH($A496,'Tüpoloogia tabel'!$C$1:$T$1,0),FALSE)</f>
        <v>41.375</v>
      </c>
      <c r="AA496" s="235"/>
      <c r="AB496" s="235"/>
      <c r="AC496" s="15">
        <f>VLOOKUP(AC$4,'Tüpoloogia tabel'!$C$1:$T$51,MATCH($A496,'Tüpoloogia tabel'!$C$1:$T$1,0),FALSE)</f>
        <v>4.009769230769229</v>
      </c>
      <c r="AD496" s="15">
        <f>VLOOKUP(AD$4,'Tüpoloogia tabel'!$C$1:$T$51,MATCH($A496,'Tüpoloogia tabel'!$C$1:$T$1,0),FALSE)</f>
        <v>2.5</v>
      </c>
      <c r="AE496" s="15">
        <f>VLOOKUP(AE$4,'Tüpoloogia tabel'!$C$1:$T$51,MATCH($A496,'Tüpoloogia tabel'!$C$1:$T$1,0),FALSE)</f>
        <v>2.2999999999999998</v>
      </c>
      <c r="AF496" s="15">
        <f>VLOOKUP(AF$4,'Tüpoloogia tabel'!$C$1:$T$51,MATCH($A496,'Tüpoloogia tabel'!$C$1:$T$1,0),FALSE)</f>
        <v>11.821276595744679</v>
      </c>
      <c r="AG496" s="15">
        <f>VLOOKUP(AG$4,'Tüpoloogia tabel'!$C$1:$T$51,MATCH($A496,'Tüpoloogia tabel'!$C$1:$T$1,0),FALSE)</f>
        <v>17.442750521485191</v>
      </c>
      <c r="AH496" s="15">
        <f>(VLOOKUP(AH$4,'Tüpoloogia tabel'!$C$1:$T$51,MATCH($A496,'Tüpoloogia tabel'!$C$1:$T$1,0),FALSE))*E496</f>
        <v>10</v>
      </c>
      <c r="AI496" s="15">
        <f>(VLOOKUP(AI$4,'Tüpoloogia tabel'!$C$1:$T$51,MATCH($A496,'Tüpoloogia tabel'!$C$1:$T$1,0),FALSE))*D496*E496</f>
        <v>14150</v>
      </c>
      <c r="AJ496" s="15">
        <f t="shared" si="638"/>
        <v>163.18455736337089</v>
      </c>
      <c r="AK496" s="15">
        <f>VLOOKUP(AK$4,'Tüpoloogia tabel'!$C$1:$T$51,MATCH($A496,'Tüpoloogia tabel'!$C$1:$T$1,0),FALSE)</f>
        <v>1.2</v>
      </c>
      <c r="AL496" s="15">
        <f>VLOOKUP(AL$4,'Tüpoloogia tabel'!$C$1:$T$51,MATCH($A496,'Tüpoloogia tabel'!$C$1:$T$1,0),FALSE)</f>
        <v>1</v>
      </c>
      <c r="AM496" s="15">
        <f>VLOOKUP(AM$4,'Tüpoloogia tabel'!$C$1:$T$51,MATCH($A496,'Tüpoloogia tabel'!$C$1:$T$1,0),FALSE)</f>
        <v>0.7</v>
      </c>
      <c r="AN496" s="15">
        <f>VLOOKUP(AN$4,'Tüpoloogia tabel'!$C$1:$T$51,MATCH($A496,'Tüpoloogia tabel'!$C$1:$T$1,0),FALSE)</f>
        <v>0.7</v>
      </c>
      <c r="AO496" s="15">
        <f>VLOOKUP(AO$4,'Tüpoloogia tabel'!$C$1:$T$51,MATCH($A496,'Tüpoloogia tabel'!$C$1:$T$1,0),FALSE)</f>
        <v>2.44</v>
      </c>
      <c r="AP496" s="15">
        <f>VLOOKUP(AP$4,'Tüpoloogia tabel'!$C$1:$T$51,MATCH($A496,'Tüpoloogia tabel'!$C$1:$T$1,0),FALSE)</f>
        <v>2</v>
      </c>
      <c r="AQ496" s="15">
        <f>VLOOKUP(AQ$4,'Tüpoloogia tabel'!$C$1:$T$51,MATCH($A496,'Tüpoloogia tabel'!$C$1:$T$1,0),FALSE)</f>
        <v>2.9</v>
      </c>
      <c r="AR496" s="232">
        <f>VLOOKUP(AR$4,'Tüpoloogia tabel'!$C$1:$T$51,MATCH($A491,'Tüpoloogia tabel'!$C$1:$T$1,0),FALSE)</f>
        <v>0.26</v>
      </c>
      <c r="AS496" s="16">
        <f>VLOOKUP(AS$4,'Tüpoloogia tabel'!$C$1:$T$51,MATCH($A496,'Tüpoloogia tabel'!$C$1:$T$1,0),FALSE)</f>
        <v>0.49</v>
      </c>
      <c r="AT496" s="16">
        <f>VLOOKUP(AT$4,'Tüpoloogia tabel'!$C$1:$T$51,MATCH($A496,'Tüpoloogia tabel'!$C$1:$T$1,0),FALSE)</f>
        <v>0.40500000000000003</v>
      </c>
      <c r="AU496" s="16">
        <f>VLOOKUP(AU$4,'Tüpoloogia tabel'!$C$1:$T$51,MATCH($A496,'Tüpoloogia tabel'!$C$1:$T$1,0),FALSE)</f>
        <v>0.15</v>
      </c>
      <c r="AV496" s="273">
        <f>VLOOKUP(AV$4,'Tüpoloogia tabel'!$C$1:$T$51,MATCH($A496,'Tüpoloogia tabel'!$C$1:$T$1,0),FALSE)</f>
        <v>0.02</v>
      </c>
      <c r="AW496" s="16">
        <f>VLOOKUP(AW$4,'Tüpoloogia tabel'!$C$1:$T$51,MATCH($A496,'Tüpoloogia tabel'!$C$1:$T$1,0),FALSE)</f>
        <v>0.01</v>
      </c>
      <c r="AX496" s="16">
        <f>VLOOKUP(AX$4,'Tüpoloogia tabel'!$C$1:$T$51,MATCH($A496,'Tüpoloogia tabel'!$C$1:$T$1,0),FALSE)</f>
        <v>0</v>
      </c>
      <c r="AY496" s="16">
        <f>VLOOKUP(AY$4,'Tüpoloogia tabel'!$C$1:$T$51,MATCH($A496,'Tüpoloogia tabel'!$C$1:$T$1,0),FALSE)</f>
        <v>0.42</v>
      </c>
      <c r="AZ496" s="16">
        <f>VLOOKUP(AZ$4,'Tüpoloogia tabel'!$C$1:$T$51,MATCH($A496,'Tüpoloogia tabel'!$C$1:$T$1,0),FALSE)</f>
        <v>3.7</v>
      </c>
      <c r="BA496" s="232">
        <f>VLOOKUP(BA$4,'Tüpoloogia tabel'!$C$1:$T$51,MATCH($A496,'Tüpoloogia tabel'!$C$1:$T$1,0),FALSE)</f>
        <v>0.43</v>
      </c>
      <c r="BB496" s="232">
        <f>VLOOKUP(BB$4,'Tüpoloogia tabel'!$C$1:$T$51,MATCH($A496,'Tüpoloogia tabel'!$C$1:$T$1,0),FALSE)</f>
        <v>0.37</v>
      </c>
      <c r="BC496" s="232">
        <f>VLOOKUP(BC$4,'Tüpoloogia tabel'!$C$1:$T$51,MATCH($A496,'Tüpoloogia tabel'!$C$1:$T$1,0),FALSE)</f>
        <v>0.35</v>
      </c>
      <c r="BD496" s="232">
        <f>VLOOKUP(BD$4,'Tüpoloogia tabel'!$C$1:$T$51,MATCH($A496,'Tüpoloogia tabel'!$C$1:$T$1,0),FALSE)</f>
        <v>0.5</v>
      </c>
      <c r="BE496" s="232">
        <f>VLOOKUP(BE$4,'Tüpoloogia tabel'!$C$1:$T$51,MATCH($A496,'Tüpoloogia tabel'!$C$1:$T$1,0),FALSE)</f>
        <v>0.3</v>
      </c>
      <c r="BF496" s="16">
        <f>VLOOKUP(BF$4,'Tüpoloogia tabel'!$C$1:$T$51,MATCH($A496,'Tüpoloogia tabel'!$C$1:$T$1,0),FALSE)</f>
        <v>1.8</v>
      </c>
      <c r="BG496" s="16">
        <f>VLOOKUP(BG$4,'Tüpoloogia tabel'!$C$1:$T$51,MATCH($A496,'Tüpoloogia tabel'!$C$1:$T$1,0),FALSE)</f>
        <v>2.2000000000000002</v>
      </c>
      <c r="BH496" s="16">
        <f>VLOOKUP(BH$4,'Tüpoloogia tabel'!$C$1:$T$51,MATCH($A496,'Tüpoloogia tabel'!$C$1:$T$1,0),FALSE)</f>
        <v>1.46</v>
      </c>
      <c r="BI496" s="16">
        <f>VLOOKUP(BI$4,'Tüpoloogia tabel'!$C$1:$T$51,MATCH($A496,'Tüpoloogia tabel'!$C$1:$T$1,0),FALSE)</f>
        <v>1.5793333333333333</v>
      </c>
      <c r="BJ496" s="16">
        <f>VLOOKUP(BJ$4,'Tüpoloogia tabel'!$C$1:$T$51,MATCH($A496,'Tüpoloogia tabel'!$C$1:$T$1,0),FALSE)</f>
        <v>0.8</v>
      </c>
      <c r="BK496" s="16">
        <f>VLOOKUP(BK$4,'Tüpoloogia tabel'!$C$1:$T$51,MATCH($A496,'Tüpoloogia tabel'!$C$1:$T$1,0),FALSE)</f>
        <v>2.0649999999999999</v>
      </c>
      <c r="BL496" s="216">
        <f t="shared" si="620"/>
        <v>8840.8535187099806</v>
      </c>
      <c r="BM496" s="1">
        <v>4</v>
      </c>
      <c r="BN496" s="1">
        <v>0</v>
      </c>
      <c r="BO496" s="1">
        <f t="shared" si="639"/>
        <v>40</v>
      </c>
      <c r="BP496" s="217">
        <f t="shared" si="640"/>
        <v>163.18455736337089</v>
      </c>
      <c r="BQ496" s="217">
        <f t="shared" ref="BQ496:BS496" si="682">BP496</f>
        <v>163.18455736337089</v>
      </c>
      <c r="BR496" s="217">
        <f t="shared" si="682"/>
        <v>163.18455736337089</v>
      </c>
      <c r="BS496" s="217">
        <f t="shared" si="682"/>
        <v>163.18455736337089</v>
      </c>
      <c r="BT496" s="217">
        <f t="shared" si="642"/>
        <v>489.55367209011263</v>
      </c>
      <c r="BU496" s="217">
        <f t="shared" si="643"/>
        <v>1553.7729512317742</v>
      </c>
      <c r="BV496" s="217">
        <f t="shared" si="644"/>
        <v>1836.0506285369879</v>
      </c>
      <c r="BW496" s="217">
        <f t="shared" si="622"/>
        <v>956.96466315115867</v>
      </c>
      <c r="BX496" s="216">
        <f t="shared" si="645"/>
        <v>0.663209027078007</v>
      </c>
      <c r="BY496" s="216">
        <f t="shared" si="669"/>
        <v>799.83008665607633</v>
      </c>
      <c r="BZ496" s="216">
        <f t="shared" si="653"/>
        <v>10597.648268517216</v>
      </c>
      <c r="CA496" s="216">
        <f t="shared" si="654"/>
        <v>9640.6836053660572</v>
      </c>
      <c r="CB496" s="218">
        <f t="shared" si="646"/>
        <v>4.0788615004320716</v>
      </c>
    </row>
    <row r="497" spans="1:80" x14ac:dyDescent="0.25">
      <c r="A497" s="248" t="s">
        <v>486</v>
      </c>
      <c r="B497" s="231" t="s">
        <v>1025</v>
      </c>
      <c r="C497" s="231" t="s">
        <v>464</v>
      </c>
      <c r="D497" s="249">
        <v>4</v>
      </c>
      <c r="E497" s="249">
        <v>5</v>
      </c>
      <c r="F497" s="250"/>
      <c r="G497" s="15">
        <f>(VLOOKUP(G$4,'Tüpoloogia tabel'!$C$1:$T$51,MATCH($A497,'Tüpoloogia tabel'!$C$1:$T$1,0),FALSE))*D497</f>
        <v>776.59420814479643</v>
      </c>
      <c r="H497" s="15">
        <f>(VLOOKUP(H$4,'Tüpoloogia tabel'!$C$1:$T$51,MATCH($A497,'Tüpoloogia tabel'!$C$1:$T$1,0),FALSE))*D497*E497</f>
        <v>64.3008547008547</v>
      </c>
      <c r="I497" s="15">
        <f>(VLOOKUP(I$4,'Tüpoloogia tabel'!$C$1:$T$51,MATCH($A497,'Tüpoloogia tabel'!$C$1:$T$1,0),FALSE))*D497*E497</f>
        <v>189.22161890397177</v>
      </c>
      <c r="J497" s="15">
        <f>(VLOOKUP(J$4,'Tüpoloogia tabel'!$C$1:$T$51,MATCH($A497,'Tüpoloogia tabel'!$C$1:$T$1,0),FALSE))*D497*E497</f>
        <v>3523.1381749622919</v>
      </c>
      <c r="K497" s="15">
        <f>(VLOOKUP(K$4,'Tüpoloogia tabel'!$C$1:$T$51,MATCH($A497,'Tüpoloogia tabel'!$C$1:$T$1,0),FALSE))*D497*E497</f>
        <v>2954.4652362996467</v>
      </c>
      <c r="L497" s="244">
        <f>VLOOKUP(L$4,'Tüpoloogia tabel'!$C$1:$T$51,MATCH($A497,'Tüpoloogia tabel'!$C$1:$T$1,0),FALSE)</f>
        <v>87.692307692307693</v>
      </c>
      <c r="M497" s="228">
        <f>VLOOKUP(M$4,'Tüpoloogia tabel'!$C$1:$T$51,MATCH($A497,'Tüpoloogia tabel'!$C$1:$T$1,0),FALSE)</f>
        <v>3.0769230769230771</v>
      </c>
      <c r="N497" s="228">
        <f>VLOOKUP(N$4,'Tüpoloogia tabel'!$C$1:$T$51,MATCH($A497,'Tüpoloogia tabel'!$C$1:$T$1,0),FALSE)</f>
        <v>93.84615384615384</v>
      </c>
      <c r="O497" s="245">
        <f>VLOOKUP(O$4,'Tüpoloogia tabel'!$C$1:$T$51,MATCH($A497,'Tüpoloogia tabel'!$C$1:$T$1,0),FALSE)</f>
        <v>0.24539823394414367</v>
      </c>
      <c r="P497" s="228">
        <f>VLOOKUP(P$4,'Tüpoloogia tabel'!$C$1:$T$51,MATCH($A497,'Tüpoloogia tabel'!$C$1:$T$1,0),FALSE)</f>
        <v>78.461538461538467</v>
      </c>
      <c r="Q497" s="335">
        <f t="shared" si="633"/>
        <v>8839.588026700043</v>
      </c>
      <c r="R497" s="336">
        <f t="shared" si="651"/>
        <v>6654.5287361540541</v>
      </c>
      <c r="S497" s="14">
        <f t="shared" si="634"/>
        <v>776.59420814479643</v>
      </c>
      <c r="T497" s="336">
        <f t="shared" si="635"/>
        <v>776.59420814479643</v>
      </c>
      <c r="U497" s="4">
        <f t="shared" si="636"/>
        <v>15.840000000000002</v>
      </c>
      <c r="V497" s="337">
        <f t="shared" si="637"/>
        <v>2169.2192905459883</v>
      </c>
      <c r="W497" s="338">
        <f t="shared" si="619"/>
        <v>5.2828077237569246</v>
      </c>
      <c r="X497" s="228">
        <f>VLOOKUP(X$4,'Tüpoloogia tabel'!$C$1:$T$51,MATCH($A497,'Tüpoloogia tabel'!$C$1:$T$1,0),FALSE)</f>
        <v>232.3125</v>
      </c>
      <c r="Y497" s="228">
        <f>VLOOKUP(Y$4,'Tüpoloogia tabel'!$C$1:$T$51,MATCH($A497,'Tüpoloogia tabel'!$C$1:$T$1,0),FALSE)</f>
        <v>155.609375</v>
      </c>
      <c r="Z497" s="229">
        <f>VLOOKUP(Z$4,'Tüpoloogia tabel'!$C$1:$T$51,MATCH($A497,'Tüpoloogia tabel'!$C$1:$T$1,0),FALSE)</f>
        <v>41.375</v>
      </c>
      <c r="AA497" s="235"/>
      <c r="AB497" s="235"/>
      <c r="AC497" s="15">
        <f>VLOOKUP(AC$4,'Tüpoloogia tabel'!$C$1:$T$51,MATCH($A497,'Tüpoloogia tabel'!$C$1:$T$1,0),FALSE)</f>
        <v>4.009769230769229</v>
      </c>
      <c r="AD497" s="15">
        <f>VLOOKUP(AD$4,'Tüpoloogia tabel'!$C$1:$T$51,MATCH($A497,'Tüpoloogia tabel'!$C$1:$T$1,0),FALSE)</f>
        <v>2.5</v>
      </c>
      <c r="AE497" s="15">
        <f>VLOOKUP(AE$4,'Tüpoloogia tabel'!$C$1:$T$51,MATCH($A497,'Tüpoloogia tabel'!$C$1:$T$1,0),FALSE)</f>
        <v>2.2999999999999998</v>
      </c>
      <c r="AF497" s="15">
        <f>VLOOKUP(AF$4,'Tüpoloogia tabel'!$C$1:$T$51,MATCH($A497,'Tüpoloogia tabel'!$C$1:$T$1,0),FALSE)</f>
        <v>11.821276595744679</v>
      </c>
      <c r="AG497" s="15">
        <f>VLOOKUP(AG$4,'Tüpoloogia tabel'!$C$1:$T$51,MATCH($A497,'Tüpoloogia tabel'!$C$1:$T$1,0),FALSE)</f>
        <v>17.442750521485191</v>
      </c>
      <c r="AH497" s="15">
        <f>(VLOOKUP(AH$4,'Tüpoloogia tabel'!$C$1:$T$51,MATCH($A497,'Tüpoloogia tabel'!$C$1:$T$1,0),FALSE))*E497</f>
        <v>12.5</v>
      </c>
      <c r="AI497" s="15">
        <f>(VLOOKUP(AI$4,'Tüpoloogia tabel'!$C$1:$T$51,MATCH($A497,'Tüpoloogia tabel'!$C$1:$T$1,0),FALSE))*D497*E497</f>
        <v>17687.5</v>
      </c>
      <c r="AJ497" s="15">
        <f t="shared" si="638"/>
        <v>163.18455736337089</v>
      </c>
      <c r="AK497" s="15">
        <f>VLOOKUP(AK$4,'Tüpoloogia tabel'!$C$1:$T$51,MATCH($A497,'Tüpoloogia tabel'!$C$1:$T$1,0),FALSE)</f>
        <v>1.2</v>
      </c>
      <c r="AL497" s="15">
        <f>VLOOKUP(AL$4,'Tüpoloogia tabel'!$C$1:$T$51,MATCH($A497,'Tüpoloogia tabel'!$C$1:$T$1,0),FALSE)</f>
        <v>1</v>
      </c>
      <c r="AM497" s="15">
        <f>VLOOKUP(AM$4,'Tüpoloogia tabel'!$C$1:$T$51,MATCH($A497,'Tüpoloogia tabel'!$C$1:$T$1,0),FALSE)</f>
        <v>0.7</v>
      </c>
      <c r="AN497" s="15">
        <f>VLOOKUP(AN$4,'Tüpoloogia tabel'!$C$1:$T$51,MATCH($A497,'Tüpoloogia tabel'!$C$1:$T$1,0),FALSE)</f>
        <v>0.7</v>
      </c>
      <c r="AO497" s="15">
        <f>VLOOKUP(AO$4,'Tüpoloogia tabel'!$C$1:$T$51,MATCH($A497,'Tüpoloogia tabel'!$C$1:$T$1,0),FALSE)</f>
        <v>2.44</v>
      </c>
      <c r="AP497" s="15">
        <f>VLOOKUP(AP$4,'Tüpoloogia tabel'!$C$1:$T$51,MATCH($A497,'Tüpoloogia tabel'!$C$1:$T$1,0),FALSE)</f>
        <v>2</v>
      </c>
      <c r="AQ497" s="15">
        <f>VLOOKUP(AQ$4,'Tüpoloogia tabel'!$C$1:$T$51,MATCH($A497,'Tüpoloogia tabel'!$C$1:$T$1,0),FALSE)</f>
        <v>2.9</v>
      </c>
      <c r="AR497" s="232">
        <f>VLOOKUP(AR$4,'Tüpoloogia tabel'!$C$1:$T$51,MATCH($A492,'Tüpoloogia tabel'!$C$1:$T$1,0),FALSE)</f>
        <v>0.26</v>
      </c>
      <c r="AS497" s="16">
        <f>VLOOKUP(AS$4,'Tüpoloogia tabel'!$C$1:$T$51,MATCH($A497,'Tüpoloogia tabel'!$C$1:$T$1,0),FALSE)</f>
        <v>0.49</v>
      </c>
      <c r="AT497" s="16">
        <f>VLOOKUP(AT$4,'Tüpoloogia tabel'!$C$1:$T$51,MATCH($A497,'Tüpoloogia tabel'!$C$1:$T$1,0),FALSE)</f>
        <v>0.40500000000000003</v>
      </c>
      <c r="AU497" s="16">
        <f>VLOOKUP(AU$4,'Tüpoloogia tabel'!$C$1:$T$51,MATCH($A497,'Tüpoloogia tabel'!$C$1:$T$1,0),FALSE)</f>
        <v>0.15</v>
      </c>
      <c r="AV497" s="273">
        <f>VLOOKUP(AV$4,'Tüpoloogia tabel'!$C$1:$T$51,MATCH($A497,'Tüpoloogia tabel'!$C$1:$T$1,0),FALSE)</f>
        <v>0.02</v>
      </c>
      <c r="AW497" s="16">
        <f>VLOOKUP(AW$4,'Tüpoloogia tabel'!$C$1:$T$51,MATCH($A497,'Tüpoloogia tabel'!$C$1:$T$1,0),FALSE)</f>
        <v>0.01</v>
      </c>
      <c r="AX497" s="16">
        <f>VLOOKUP(AX$4,'Tüpoloogia tabel'!$C$1:$T$51,MATCH($A497,'Tüpoloogia tabel'!$C$1:$T$1,0),FALSE)</f>
        <v>0</v>
      </c>
      <c r="AY497" s="16">
        <f>VLOOKUP(AY$4,'Tüpoloogia tabel'!$C$1:$T$51,MATCH($A497,'Tüpoloogia tabel'!$C$1:$T$1,0),FALSE)</f>
        <v>0.42</v>
      </c>
      <c r="AZ497" s="16">
        <f>VLOOKUP(AZ$4,'Tüpoloogia tabel'!$C$1:$T$51,MATCH($A497,'Tüpoloogia tabel'!$C$1:$T$1,0),FALSE)</f>
        <v>3.7</v>
      </c>
      <c r="BA497" s="232">
        <f>VLOOKUP(BA$4,'Tüpoloogia tabel'!$C$1:$T$51,MATCH($A497,'Tüpoloogia tabel'!$C$1:$T$1,0),FALSE)</f>
        <v>0.43</v>
      </c>
      <c r="BB497" s="232">
        <f>VLOOKUP(BB$4,'Tüpoloogia tabel'!$C$1:$T$51,MATCH($A497,'Tüpoloogia tabel'!$C$1:$T$1,0),FALSE)</f>
        <v>0.37</v>
      </c>
      <c r="BC497" s="232">
        <f>VLOOKUP(BC$4,'Tüpoloogia tabel'!$C$1:$T$51,MATCH($A497,'Tüpoloogia tabel'!$C$1:$T$1,0),FALSE)</f>
        <v>0.35</v>
      </c>
      <c r="BD497" s="232">
        <f>VLOOKUP(BD$4,'Tüpoloogia tabel'!$C$1:$T$51,MATCH($A497,'Tüpoloogia tabel'!$C$1:$T$1,0),FALSE)</f>
        <v>0.5</v>
      </c>
      <c r="BE497" s="232">
        <f>VLOOKUP(BE$4,'Tüpoloogia tabel'!$C$1:$T$51,MATCH($A497,'Tüpoloogia tabel'!$C$1:$T$1,0),FALSE)</f>
        <v>0.3</v>
      </c>
      <c r="BF497" s="16">
        <f>VLOOKUP(BF$4,'Tüpoloogia tabel'!$C$1:$T$51,MATCH($A497,'Tüpoloogia tabel'!$C$1:$T$1,0),FALSE)</f>
        <v>1.8</v>
      </c>
      <c r="BG497" s="16">
        <f>VLOOKUP(BG$4,'Tüpoloogia tabel'!$C$1:$T$51,MATCH($A497,'Tüpoloogia tabel'!$C$1:$T$1,0),FALSE)</f>
        <v>2.2000000000000002</v>
      </c>
      <c r="BH497" s="16">
        <f>VLOOKUP(BH$4,'Tüpoloogia tabel'!$C$1:$T$51,MATCH($A497,'Tüpoloogia tabel'!$C$1:$T$1,0),FALSE)</f>
        <v>1.46</v>
      </c>
      <c r="BI497" s="16">
        <f>VLOOKUP(BI$4,'Tüpoloogia tabel'!$C$1:$T$51,MATCH($A497,'Tüpoloogia tabel'!$C$1:$T$1,0),FALSE)</f>
        <v>1.5793333333333333</v>
      </c>
      <c r="BJ497" s="16">
        <f>VLOOKUP(BJ$4,'Tüpoloogia tabel'!$C$1:$T$51,MATCH($A497,'Tüpoloogia tabel'!$C$1:$T$1,0),FALSE)</f>
        <v>0.8</v>
      </c>
      <c r="BK497" s="16">
        <f>VLOOKUP(BK$4,'Tüpoloogia tabel'!$C$1:$T$51,MATCH($A497,'Tüpoloogia tabel'!$C$1:$T$1,0),FALSE)</f>
        <v>2.0649999999999999</v>
      </c>
      <c r="BL497" s="216">
        <f t="shared" si="620"/>
        <v>13024.997431159198</v>
      </c>
      <c r="BM497" s="1">
        <v>4</v>
      </c>
      <c r="BN497" s="1">
        <v>0</v>
      </c>
      <c r="BO497" s="1">
        <f t="shared" si="639"/>
        <v>50</v>
      </c>
      <c r="BP497" s="217">
        <f t="shared" si="640"/>
        <v>163.18455736337089</v>
      </c>
      <c r="BQ497" s="217">
        <f t="shared" ref="BQ497:BS497" si="683">BP497</f>
        <v>163.18455736337089</v>
      </c>
      <c r="BR497" s="217">
        <f t="shared" si="683"/>
        <v>163.18455736337089</v>
      </c>
      <c r="BS497" s="217">
        <f t="shared" si="683"/>
        <v>163.18455736337089</v>
      </c>
      <c r="BT497" s="217">
        <f t="shared" si="642"/>
        <v>652.73822945348354</v>
      </c>
      <c r="BU497" s="217">
        <f t="shared" si="643"/>
        <v>2415.2702362996474</v>
      </c>
      <c r="BV497" s="217">
        <f t="shared" si="644"/>
        <v>2859.2697761610189</v>
      </c>
      <c r="BW497" s="217">
        <f t="shared" si="622"/>
        <v>1390.9485507268853</v>
      </c>
      <c r="BX497" s="216">
        <f t="shared" si="645"/>
        <v>0.98832984080349728</v>
      </c>
      <c r="BY497" s="216">
        <f t="shared" si="669"/>
        <v>1191.9257880090177</v>
      </c>
      <c r="BZ497" s="216">
        <f t="shared" si="653"/>
        <v>15607.8717698951</v>
      </c>
      <c r="CA497" s="216">
        <f t="shared" si="654"/>
        <v>14216.923219168215</v>
      </c>
      <c r="CB497" s="218">
        <f t="shared" si="646"/>
        <v>4.8120123548904443</v>
      </c>
    </row>
    <row r="498" spans="1:80" x14ac:dyDescent="0.25">
      <c r="A498" s="248" t="s">
        <v>486</v>
      </c>
      <c r="B498" s="231" t="s">
        <v>1026</v>
      </c>
      <c r="C498" s="231" t="s">
        <v>464</v>
      </c>
      <c r="D498" s="249">
        <v>5</v>
      </c>
      <c r="E498" s="249">
        <v>1</v>
      </c>
      <c r="F498" s="250"/>
      <c r="G498" s="15">
        <f>(VLOOKUP(G$4,'Tüpoloogia tabel'!$C$1:$T$51,MATCH($A498,'Tüpoloogia tabel'!$C$1:$T$1,0),FALSE))*D498</f>
        <v>970.74276018099556</v>
      </c>
      <c r="H498" s="15">
        <f>(VLOOKUP(H$4,'Tüpoloogia tabel'!$C$1:$T$51,MATCH($A498,'Tüpoloogia tabel'!$C$1:$T$1,0),FALSE))*D498*E498</f>
        <v>16.075213675213675</v>
      </c>
      <c r="I498" s="15">
        <f>(VLOOKUP(I$4,'Tüpoloogia tabel'!$C$1:$T$51,MATCH($A498,'Tüpoloogia tabel'!$C$1:$T$1,0),FALSE))*D498*E498</f>
        <v>47.305404725992943</v>
      </c>
      <c r="J498" s="15">
        <f>(VLOOKUP(J$4,'Tüpoloogia tabel'!$C$1:$T$51,MATCH($A498,'Tüpoloogia tabel'!$C$1:$T$1,0),FALSE))*D498*E498</f>
        <v>880.78454374057299</v>
      </c>
      <c r="K498" s="15">
        <f>(VLOOKUP(K$4,'Tüpoloogia tabel'!$C$1:$T$51,MATCH($A498,'Tüpoloogia tabel'!$C$1:$T$1,0),FALSE))*D498*E498</f>
        <v>738.61630907491167</v>
      </c>
      <c r="L498" s="244">
        <f>VLOOKUP(L$4,'Tüpoloogia tabel'!$C$1:$T$51,MATCH($A498,'Tüpoloogia tabel'!$C$1:$T$1,0),FALSE)</f>
        <v>87.692307692307693</v>
      </c>
      <c r="M498" s="228">
        <f>VLOOKUP(M$4,'Tüpoloogia tabel'!$C$1:$T$51,MATCH($A498,'Tüpoloogia tabel'!$C$1:$T$1,0),FALSE)</f>
        <v>3.0769230769230771</v>
      </c>
      <c r="N498" s="228">
        <f>VLOOKUP(N$4,'Tüpoloogia tabel'!$C$1:$T$51,MATCH($A498,'Tüpoloogia tabel'!$C$1:$T$1,0),FALSE)</f>
        <v>93.84615384615384</v>
      </c>
      <c r="O498" s="245">
        <f>VLOOKUP(O$4,'Tüpoloogia tabel'!$C$1:$T$51,MATCH($A498,'Tüpoloogia tabel'!$C$1:$T$1,0),FALSE)</f>
        <v>0.24539823394414367</v>
      </c>
      <c r="P498" s="228">
        <f>VLOOKUP(P$4,'Tüpoloogia tabel'!$C$1:$T$51,MATCH($A498,'Tüpoloogia tabel'!$C$1:$T$1,0),FALSE)</f>
        <v>78.461538461538467</v>
      </c>
      <c r="Q498" s="335">
        <f t="shared" si="633"/>
        <v>459.71131622861913</v>
      </c>
      <c r="R498" s="336">
        <f t="shared" si="651"/>
        <v>327.09897110197824</v>
      </c>
      <c r="S498" s="14">
        <f t="shared" si="634"/>
        <v>970.74276018099556</v>
      </c>
      <c r="T498" s="336">
        <f t="shared" si="635"/>
        <v>970.74276018099556</v>
      </c>
      <c r="U498" s="4">
        <f t="shared" si="636"/>
        <v>19.8</v>
      </c>
      <c r="V498" s="337">
        <f t="shared" si="637"/>
        <v>112.81234512664089</v>
      </c>
      <c r="W498" s="338">
        <f t="shared" si="619"/>
        <v>3.5844270675737002</v>
      </c>
      <c r="X498" s="228">
        <f>VLOOKUP(X$4,'Tüpoloogia tabel'!$C$1:$T$51,MATCH($A498,'Tüpoloogia tabel'!$C$1:$T$1,0),FALSE)</f>
        <v>232.3125</v>
      </c>
      <c r="Y498" s="228">
        <f>VLOOKUP(Y$4,'Tüpoloogia tabel'!$C$1:$T$51,MATCH($A498,'Tüpoloogia tabel'!$C$1:$T$1,0),FALSE)</f>
        <v>155.609375</v>
      </c>
      <c r="Z498" s="229">
        <f>VLOOKUP(Z$4,'Tüpoloogia tabel'!$C$1:$T$51,MATCH($A498,'Tüpoloogia tabel'!$C$1:$T$1,0),FALSE)</f>
        <v>41.375</v>
      </c>
      <c r="AA498" s="235"/>
      <c r="AB498" s="235"/>
      <c r="AC498" s="15">
        <f>VLOOKUP(AC$4,'Tüpoloogia tabel'!$C$1:$T$51,MATCH($A498,'Tüpoloogia tabel'!$C$1:$T$1,0),FALSE)</f>
        <v>4.009769230769229</v>
      </c>
      <c r="AD498" s="15">
        <f>VLOOKUP(AD$4,'Tüpoloogia tabel'!$C$1:$T$51,MATCH($A498,'Tüpoloogia tabel'!$C$1:$T$1,0),FALSE)</f>
        <v>2.5</v>
      </c>
      <c r="AE498" s="15">
        <f>VLOOKUP(AE$4,'Tüpoloogia tabel'!$C$1:$T$51,MATCH($A498,'Tüpoloogia tabel'!$C$1:$T$1,0),FALSE)</f>
        <v>2.2999999999999998</v>
      </c>
      <c r="AF498" s="15">
        <f>VLOOKUP(AF$4,'Tüpoloogia tabel'!$C$1:$T$51,MATCH($A498,'Tüpoloogia tabel'!$C$1:$T$1,0),FALSE)</f>
        <v>11.821276595744679</v>
      </c>
      <c r="AG498" s="15">
        <f>VLOOKUP(AG$4,'Tüpoloogia tabel'!$C$1:$T$51,MATCH($A498,'Tüpoloogia tabel'!$C$1:$T$1,0),FALSE)</f>
        <v>17.442750521485191</v>
      </c>
      <c r="AH498" s="15">
        <f>(VLOOKUP(AH$4,'Tüpoloogia tabel'!$C$1:$T$51,MATCH($A498,'Tüpoloogia tabel'!$C$1:$T$1,0),FALSE))*E498</f>
        <v>2.5</v>
      </c>
      <c r="AI498" s="15">
        <f>(VLOOKUP(AI$4,'Tüpoloogia tabel'!$C$1:$T$51,MATCH($A498,'Tüpoloogia tabel'!$C$1:$T$1,0),FALSE))*D498*E498</f>
        <v>4421.875</v>
      </c>
      <c r="AJ498" s="15">
        <f t="shared" si="638"/>
        <v>198.07005840634127</v>
      </c>
      <c r="AK498" s="15">
        <f>VLOOKUP(AK$4,'Tüpoloogia tabel'!$C$1:$T$51,MATCH($A498,'Tüpoloogia tabel'!$C$1:$T$1,0),FALSE)</f>
        <v>1.2</v>
      </c>
      <c r="AL498" s="15">
        <f>VLOOKUP(AL$4,'Tüpoloogia tabel'!$C$1:$T$51,MATCH($A498,'Tüpoloogia tabel'!$C$1:$T$1,0),FALSE)</f>
        <v>1</v>
      </c>
      <c r="AM498" s="15">
        <f>VLOOKUP(AM$4,'Tüpoloogia tabel'!$C$1:$T$51,MATCH($A498,'Tüpoloogia tabel'!$C$1:$T$1,0),FALSE)</f>
        <v>0.7</v>
      </c>
      <c r="AN498" s="15">
        <f>VLOOKUP(AN$4,'Tüpoloogia tabel'!$C$1:$T$51,MATCH($A498,'Tüpoloogia tabel'!$C$1:$T$1,0),FALSE)</f>
        <v>0.7</v>
      </c>
      <c r="AO498" s="15">
        <f>VLOOKUP(AO$4,'Tüpoloogia tabel'!$C$1:$T$51,MATCH($A498,'Tüpoloogia tabel'!$C$1:$T$1,0),FALSE)</f>
        <v>2.44</v>
      </c>
      <c r="AP498" s="15">
        <f>VLOOKUP(AP$4,'Tüpoloogia tabel'!$C$1:$T$51,MATCH($A498,'Tüpoloogia tabel'!$C$1:$T$1,0),FALSE)</f>
        <v>2</v>
      </c>
      <c r="AQ498" s="15">
        <f>VLOOKUP(AQ$4,'Tüpoloogia tabel'!$C$1:$T$51,MATCH($A498,'Tüpoloogia tabel'!$C$1:$T$1,0),FALSE)</f>
        <v>2.9</v>
      </c>
      <c r="AR498" s="232">
        <f>VLOOKUP(AR$4,'Tüpoloogia tabel'!$C$1:$T$51,MATCH($A493,'Tüpoloogia tabel'!$C$1:$T$1,0),FALSE)</f>
        <v>0.26</v>
      </c>
      <c r="AS498" s="16">
        <f>VLOOKUP(AS$4,'Tüpoloogia tabel'!$C$1:$T$51,MATCH($A498,'Tüpoloogia tabel'!$C$1:$T$1,0),FALSE)</f>
        <v>0.49</v>
      </c>
      <c r="AT498" s="16">
        <f>VLOOKUP(AT$4,'Tüpoloogia tabel'!$C$1:$T$51,MATCH($A498,'Tüpoloogia tabel'!$C$1:$T$1,0),FALSE)</f>
        <v>0.40500000000000003</v>
      </c>
      <c r="AU498" s="16">
        <f>VLOOKUP(AU$4,'Tüpoloogia tabel'!$C$1:$T$51,MATCH($A498,'Tüpoloogia tabel'!$C$1:$T$1,0),FALSE)</f>
        <v>0.15</v>
      </c>
      <c r="AV498" s="273">
        <f>VLOOKUP(AV$4,'Tüpoloogia tabel'!$C$1:$T$51,MATCH($A498,'Tüpoloogia tabel'!$C$1:$T$1,0),FALSE)</f>
        <v>0.02</v>
      </c>
      <c r="AW498" s="16">
        <f>VLOOKUP(AW$4,'Tüpoloogia tabel'!$C$1:$T$51,MATCH($A498,'Tüpoloogia tabel'!$C$1:$T$1,0),FALSE)</f>
        <v>0.01</v>
      </c>
      <c r="AX498" s="16">
        <f>VLOOKUP(AX$4,'Tüpoloogia tabel'!$C$1:$T$51,MATCH($A498,'Tüpoloogia tabel'!$C$1:$T$1,0),FALSE)</f>
        <v>0</v>
      </c>
      <c r="AY498" s="16">
        <f>VLOOKUP(AY$4,'Tüpoloogia tabel'!$C$1:$T$51,MATCH($A498,'Tüpoloogia tabel'!$C$1:$T$1,0),FALSE)</f>
        <v>0.42</v>
      </c>
      <c r="AZ498" s="16">
        <f>VLOOKUP(AZ$4,'Tüpoloogia tabel'!$C$1:$T$51,MATCH($A498,'Tüpoloogia tabel'!$C$1:$T$1,0),FALSE)</f>
        <v>3.7</v>
      </c>
      <c r="BA498" s="232">
        <f>VLOOKUP(BA$4,'Tüpoloogia tabel'!$C$1:$T$51,MATCH($A498,'Tüpoloogia tabel'!$C$1:$T$1,0),FALSE)</f>
        <v>0.43</v>
      </c>
      <c r="BB498" s="232">
        <f>VLOOKUP(BB$4,'Tüpoloogia tabel'!$C$1:$T$51,MATCH($A498,'Tüpoloogia tabel'!$C$1:$T$1,0),FALSE)</f>
        <v>0.37</v>
      </c>
      <c r="BC498" s="232">
        <f>VLOOKUP(BC$4,'Tüpoloogia tabel'!$C$1:$T$51,MATCH($A498,'Tüpoloogia tabel'!$C$1:$T$1,0),FALSE)</f>
        <v>0.35</v>
      </c>
      <c r="BD498" s="232">
        <f>VLOOKUP(BD$4,'Tüpoloogia tabel'!$C$1:$T$51,MATCH($A498,'Tüpoloogia tabel'!$C$1:$T$1,0),FALSE)</f>
        <v>0.5</v>
      </c>
      <c r="BE498" s="232">
        <f>VLOOKUP(BE$4,'Tüpoloogia tabel'!$C$1:$T$51,MATCH($A498,'Tüpoloogia tabel'!$C$1:$T$1,0),FALSE)</f>
        <v>0.3</v>
      </c>
      <c r="BF498" s="16">
        <f>VLOOKUP(BF$4,'Tüpoloogia tabel'!$C$1:$T$51,MATCH($A498,'Tüpoloogia tabel'!$C$1:$T$1,0),FALSE)</f>
        <v>1.8</v>
      </c>
      <c r="BG498" s="16">
        <f>VLOOKUP(BG$4,'Tüpoloogia tabel'!$C$1:$T$51,MATCH($A498,'Tüpoloogia tabel'!$C$1:$T$1,0),FALSE)</f>
        <v>2.2000000000000002</v>
      </c>
      <c r="BH498" s="16">
        <f>VLOOKUP(BH$4,'Tüpoloogia tabel'!$C$1:$T$51,MATCH($A498,'Tüpoloogia tabel'!$C$1:$T$1,0),FALSE)</f>
        <v>1.46</v>
      </c>
      <c r="BI498" s="16">
        <f>VLOOKUP(BI$4,'Tüpoloogia tabel'!$C$1:$T$51,MATCH($A498,'Tüpoloogia tabel'!$C$1:$T$1,0),FALSE)</f>
        <v>1.5793333333333333</v>
      </c>
      <c r="BJ498" s="16">
        <f>VLOOKUP(BJ$4,'Tüpoloogia tabel'!$C$1:$T$51,MATCH($A498,'Tüpoloogia tabel'!$C$1:$T$1,0),FALSE)</f>
        <v>0.8</v>
      </c>
      <c r="BK498" s="16">
        <f>VLOOKUP(BK$4,'Tüpoloogia tabel'!$C$1:$T$51,MATCH($A498,'Tüpoloogia tabel'!$C$1:$T$1,0),FALSE)</f>
        <v>2.0649999999999999</v>
      </c>
      <c r="BL498" s="216">
        <f t="shared" si="620"/>
        <v>2274.1624443453557</v>
      </c>
      <c r="BM498" s="1">
        <v>4</v>
      </c>
      <c r="BN498" s="1">
        <v>0</v>
      </c>
      <c r="BO498" s="1">
        <f t="shared" si="639"/>
        <v>10</v>
      </c>
      <c r="BP498" s="217">
        <f t="shared" si="640"/>
        <v>198.07005840634127</v>
      </c>
      <c r="BQ498" s="217">
        <f t="shared" ref="BQ498:BS498" si="684">BP498</f>
        <v>198.07005840634127</v>
      </c>
      <c r="BR498" s="217">
        <f t="shared" si="684"/>
        <v>198.07005840634127</v>
      </c>
      <c r="BS498" s="217">
        <f t="shared" si="684"/>
        <v>198.07005840634127</v>
      </c>
      <c r="BT498" s="217">
        <f t="shared" si="642"/>
        <v>0</v>
      </c>
      <c r="BU498" s="217">
        <f t="shared" si="643"/>
        <v>130.76351181498237</v>
      </c>
      <c r="BV498" s="217">
        <f t="shared" si="644"/>
        <v>148.69908736486579</v>
      </c>
      <c r="BW498" s="217">
        <f t="shared" si="622"/>
        <v>272.03682772787027</v>
      </c>
      <c r="BX498" s="216">
        <f t="shared" si="645"/>
        <v>8.4010794963739283E-2</v>
      </c>
      <c r="BY498" s="216">
        <f t="shared" si="669"/>
        <v>101.31701872626957</v>
      </c>
      <c r="BZ498" s="216">
        <f t="shared" si="653"/>
        <v>2647.5162907994954</v>
      </c>
      <c r="CA498" s="216">
        <f t="shared" si="654"/>
        <v>2375.4794630716251</v>
      </c>
      <c r="CB498" s="218">
        <f t="shared" si="646"/>
        <v>3.2161210548502797</v>
      </c>
    </row>
    <row r="499" spans="1:80" x14ac:dyDescent="0.25">
      <c r="A499" s="248" t="s">
        <v>486</v>
      </c>
      <c r="B499" s="231" t="s">
        <v>1027</v>
      </c>
      <c r="C499" s="231" t="s">
        <v>464</v>
      </c>
      <c r="D499" s="249">
        <v>5</v>
      </c>
      <c r="E499" s="249">
        <v>2</v>
      </c>
      <c r="F499" s="250"/>
      <c r="G499" s="15">
        <f>(VLOOKUP(G$4,'Tüpoloogia tabel'!$C$1:$T$51,MATCH($A499,'Tüpoloogia tabel'!$C$1:$T$1,0),FALSE))*D499</f>
        <v>970.74276018099556</v>
      </c>
      <c r="H499" s="15">
        <f>(VLOOKUP(H$4,'Tüpoloogia tabel'!$C$1:$T$51,MATCH($A499,'Tüpoloogia tabel'!$C$1:$T$1,0),FALSE))*D499*E499</f>
        <v>32.15042735042735</v>
      </c>
      <c r="I499" s="15">
        <f>(VLOOKUP(I$4,'Tüpoloogia tabel'!$C$1:$T$51,MATCH($A499,'Tüpoloogia tabel'!$C$1:$T$1,0),FALSE))*D499*E499</f>
        <v>94.610809451985887</v>
      </c>
      <c r="J499" s="15">
        <f>(VLOOKUP(J$4,'Tüpoloogia tabel'!$C$1:$T$51,MATCH($A499,'Tüpoloogia tabel'!$C$1:$T$1,0),FALSE))*D499*E499</f>
        <v>1761.569087481146</v>
      </c>
      <c r="K499" s="15">
        <f>(VLOOKUP(K$4,'Tüpoloogia tabel'!$C$1:$T$51,MATCH($A499,'Tüpoloogia tabel'!$C$1:$T$1,0),FALSE))*D499*E499</f>
        <v>1477.2326181498233</v>
      </c>
      <c r="L499" s="244">
        <f>VLOOKUP(L$4,'Tüpoloogia tabel'!$C$1:$T$51,MATCH($A499,'Tüpoloogia tabel'!$C$1:$T$1,0),FALSE)</f>
        <v>87.692307692307693</v>
      </c>
      <c r="M499" s="228">
        <f>VLOOKUP(M$4,'Tüpoloogia tabel'!$C$1:$T$51,MATCH($A499,'Tüpoloogia tabel'!$C$1:$T$1,0),FALSE)</f>
        <v>3.0769230769230771</v>
      </c>
      <c r="N499" s="228">
        <f>VLOOKUP(N$4,'Tüpoloogia tabel'!$C$1:$T$51,MATCH($A499,'Tüpoloogia tabel'!$C$1:$T$1,0),FALSE)</f>
        <v>93.84615384615384</v>
      </c>
      <c r="O499" s="245">
        <f>VLOOKUP(O$4,'Tüpoloogia tabel'!$C$1:$T$51,MATCH($A499,'Tüpoloogia tabel'!$C$1:$T$1,0),FALSE)</f>
        <v>0.24539823394414367</v>
      </c>
      <c r="P499" s="228">
        <f>VLOOKUP(P$4,'Tüpoloogia tabel'!$C$1:$T$51,MATCH($A499,'Tüpoloogia tabel'!$C$1:$T$1,0),FALSE)</f>
        <v>78.461538461538467</v>
      </c>
      <c r="Q499" s="335">
        <f t="shared" si="633"/>
        <v>1791.5601585314978</v>
      </c>
      <c r="R499" s="336">
        <f t="shared" si="651"/>
        <v>1332.1144596231782</v>
      </c>
      <c r="S499" s="14">
        <f t="shared" si="634"/>
        <v>970.74276018099556</v>
      </c>
      <c r="T499" s="336">
        <f t="shared" si="635"/>
        <v>970.74276018099556</v>
      </c>
      <c r="U499" s="4">
        <f t="shared" si="636"/>
        <v>19.8</v>
      </c>
      <c r="V499" s="337">
        <f t="shared" si="637"/>
        <v>439.64569890831962</v>
      </c>
      <c r="W499" s="338">
        <f t="shared" si="619"/>
        <v>3.2348832902869411</v>
      </c>
      <c r="X499" s="228">
        <f>VLOOKUP(X$4,'Tüpoloogia tabel'!$C$1:$T$51,MATCH($A499,'Tüpoloogia tabel'!$C$1:$T$1,0),FALSE)</f>
        <v>232.3125</v>
      </c>
      <c r="Y499" s="228">
        <f>VLOOKUP(Y$4,'Tüpoloogia tabel'!$C$1:$T$51,MATCH($A499,'Tüpoloogia tabel'!$C$1:$T$1,0),FALSE)</f>
        <v>155.609375</v>
      </c>
      <c r="Z499" s="229">
        <f>VLOOKUP(Z$4,'Tüpoloogia tabel'!$C$1:$T$51,MATCH($A499,'Tüpoloogia tabel'!$C$1:$T$1,0),FALSE)</f>
        <v>41.375</v>
      </c>
      <c r="AA499" s="235"/>
      <c r="AB499" s="235"/>
      <c r="AC499" s="15">
        <f>VLOOKUP(AC$4,'Tüpoloogia tabel'!$C$1:$T$51,MATCH($A499,'Tüpoloogia tabel'!$C$1:$T$1,0),FALSE)</f>
        <v>4.009769230769229</v>
      </c>
      <c r="AD499" s="15">
        <f>VLOOKUP(AD$4,'Tüpoloogia tabel'!$C$1:$T$51,MATCH($A499,'Tüpoloogia tabel'!$C$1:$T$1,0),FALSE)</f>
        <v>2.5</v>
      </c>
      <c r="AE499" s="15">
        <f>VLOOKUP(AE$4,'Tüpoloogia tabel'!$C$1:$T$51,MATCH($A499,'Tüpoloogia tabel'!$C$1:$T$1,0),FALSE)</f>
        <v>2.2999999999999998</v>
      </c>
      <c r="AF499" s="15">
        <f>VLOOKUP(AF$4,'Tüpoloogia tabel'!$C$1:$T$51,MATCH($A499,'Tüpoloogia tabel'!$C$1:$T$1,0),FALSE)</f>
        <v>11.821276595744679</v>
      </c>
      <c r="AG499" s="15">
        <f>VLOOKUP(AG$4,'Tüpoloogia tabel'!$C$1:$T$51,MATCH($A499,'Tüpoloogia tabel'!$C$1:$T$1,0),FALSE)</f>
        <v>17.442750521485191</v>
      </c>
      <c r="AH499" s="15">
        <f>(VLOOKUP(AH$4,'Tüpoloogia tabel'!$C$1:$T$51,MATCH($A499,'Tüpoloogia tabel'!$C$1:$T$1,0),FALSE))*E499</f>
        <v>5</v>
      </c>
      <c r="AI499" s="15">
        <f>(VLOOKUP(AI$4,'Tüpoloogia tabel'!$C$1:$T$51,MATCH($A499,'Tüpoloogia tabel'!$C$1:$T$1,0),FALSE))*D499*E499</f>
        <v>8843.75</v>
      </c>
      <c r="AJ499" s="15">
        <f t="shared" si="638"/>
        <v>198.07005840634127</v>
      </c>
      <c r="AK499" s="15">
        <f>VLOOKUP(AK$4,'Tüpoloogia tabel'!$C$1:$T$51,MATCH($A499,'Tüpoloogia tabel'!$C$1:$T$1,0),FALSE)</f>
        <v>1.2</v>
      </c>
      <c r="AL499" s="15">
        <f>VLOOKUP(AL$4,'Tüpoloogia tabel'!$C$1:$T$51,MATCH($A499,'Tüpoloogia tabel'!$C$1:$T$1,0),FALSE)</f>
        <v>1</v>
      </c>
      <c r="AM499" s="15">
        <f>VLOOKUP(AM$4,'Tüpoloogia tabel'!$C$1:$T$51,MATCH($A499,'Tüpoloogia tabel'!$C$1:$T$1,0),FALSE)</f>
        <v>0.7</v>
      </c>
      <c r="AN499" s="15">
        <f>VLOOKUP(AN$4,'Tüpoloogia tabel'!$C$1:$T$51,MATCH($A499,'Tüpoloogia tabel'!$C$1:$T$1,0),FALSE)</f>
        <v>0.7</v>
      </c>
      <c r="AO499" s="15">
        <f>VLOOKUP(AO$4,'Tüpoloogia tabel'!$C$1:$T$51,MATCH($A499,'Tüpoloogia tabel'!$C$1:$T$1,0),FALSE)</f>
        <v>2.44</v>
      </c>
      <c r="AP499" s="15">
        <f>VLOOKUP(AP$4,'Tüpoloogia tabel'!$C$1:$T$51,MATCH($A499,'Tüpoloogia tabel'!$C$1:$T$1,0),FALSE)</f>
        <v>2</v>
      </c>
      <c r="AQ499" s="15">
        <f>VLOOKUP(AQ$4,'Tüpoloogia tabel'!$C$1:$T$51,MATCH($A499,'Tüpoloogia tabel'!$C$1:$T$1,0),FALSE)</f>
        <v>2.9</v>
      </c>
      <c r="AR499" s="232">
        <f>VLOOKUP(AR$4,'Tüpoloogia tabel'!$C$1:$T$51,MATCH($A494,'Tüpoloogia tabel'!$C$1:$T$1,0),FALSE)</f>
        <v>0.26</v>
      </c>
      <c r="AS499" s="16">
        <f>VLOOKUP(AS$4,'Tüpoloogia tabel'!$C$1:$T$51,MATCH($A499,'Tüpoloogia tabel'!$C$1:$T$1,0),FALSE)</f>
        <v>0.49</v>
      </c>
      <c r="AT499" s="16">
        <f>VLOOKUP(AT$4,'Tüpoloogia tabel'!$C$1:$T$51,MATCH($A499,'Tüpoloogia tabel'!$C$1:$T$1,0),FALSE)</f>
        <v>0.40500000000000003</v>
      </c>
      <c r="AU499" s="16">
        <f>VLOOKUP(AU$4,'Tüpoloogia tabel'!$C$1:$T$51,MATCH($A499,'Tüpoloogia tabel'!$C$1:$T$1,0),FALSE)</f>
        <v>0.15</v>
      </c>
      <c r="AV499" s="273">
        <f>VLOOKUP(AV$4,'Tüpoloogia tabel'!$C$1:$T$51,MATCH($A499,'Tüpoloogia tabel'!$C$1:$T$1,0),FALSE)</f>
        <v>0.02</v>
      </c>
      <c r="AW499" s="16">
        <f>VLOOKUP(AW$4,'Tüpoloogia tabel'!$C$1:$T$51,MATCH($A499,'Tüpoloogia tabel'!$C$1:$T$1,0),FALSE)</f>
        <v>0.01</v>
      </c>
      <c r="AX499" s="16">
        <f>VLOOKUP(AX$4,'Tüpoloogia tabel'!$C$1:$T$51,MATCH($A499,'Tüpoloogia tabel'!$C$1:$T$1,0),FALSE)</f>
        <v>0</v>
      </c>
      <c r="AY499" s="16">
        <f>VLOOKUP(AY$4,'Tüpoloogia tabel'!$C$1:$T$51,MATCH($A499,'Tüpoloogia tabel'!$C$1:$T$1,0),FALSE)</f>
        <v>0.42</v>
      </c>
      <c r="AZ499" s="16">
        <f>VLOOKUP(AZ$4,'Tüpoloogia tabel'!$C$1:$T$51,MATCH($A499,'Tüpoloogia tabel'!$C$1:$T$1,0),FALSE)</f>
        <v>3.7</v>
      </c>
      <c r="BA499" s="232">
        <f>VLOOKUP(BA$4,'Tüpoloogia tabel'!$C$1:$T$51,MATCH($A499,'Tüpoloogia tabel'!$C$1:$T$1,0),FALSE)</f>
        <v>0.43</v>
      </c>
      <c r="BB499" s="232">
        <f>VLOOKUP(BB$4,'Tüpoloogia tabel'!$C$1:$T$51,MATCH($A499,'Tüpoloogia tabel'!$C$1:$T$1,0),FALSE)</f>
        <v>0.37</v>
      </c>
      <c r="BC499" s="232">
        <f>VLOOKUP(BC$4,'Tüpoloogia tabel'!$C$1:$T$51,MATCH($A499,'Tüpoloogia tabel'!$C$1:$T$1,0),FALSE)</f>
        <v>0.35</v>
      </c>
      <c r="BD499" s="232">
        <f>VLOOKUP(BD$4,'Tüpoloogia tabel'!$C$1:$T$51,MATCH($A499,'Tüpoloogia tabel'!$C$1:$T$1,0),FALSE)</f>
        <v>0.5</v>
      </c>
      <c r="BE499" s="232">
        <f>VLOOKUP(BE$4,'Tüpoloogia tabel'!$C$1:$T$51,MATCH($A499,'Tüpoloogia tabel'!$C$1:$T$1,0),FALSE)</f>
        <v>0.3</v>
      </c>
      <c r="BF499" s="16">
        <f>VLOOKUP(BF$4,'Tüpoloogia tabel'!$C$1:$T$51,MATCH($A499,'Tüpoloogia tabel'!$C$1:$T$1,0),FALSE)</f>
        <v>1.8</v>
      </c>
      <c r="BG499" s="16">
        <f>VLOOKUP(BG$4,'Tüpoloogia tabel'!$C$1:$T$51,MATCH($A499,'Tüpoloogia tabel'!$C$1:$T$1,0),FALSE)</f>
        <v>2.2000000000000002</v>
      </c>
      <c r="BH499" s="16">
        <f>VLOOKUP(BH$4,'Tüpoloogia tabel'!$C$1:$T$51,MATCH($A499,'Tüpoloogia tabel'!$C$1:$T$1,0),FALSE)</f>
        <v>1.46</v>
      </c>
      <c r="BI499" s="16">
        <f>VLOOKUP(BI$4,'Tüpoloogia tabel'!$C$1:$T$51,MATCH($A499,'Tüpoloogia tabel'!$C$1:$T$1,0),FALSE)</f>
        <v>1.5793333333333333</v>
      </c>
      <c r="BJ499" s="16">
        <f>VLOOKUP(BJ$4,'Tüpoloogia tabel'!$C$1:$T$51,MATCH($A499,'Tüpoloogia tabel'!$C$1:$T$1,0),FALSE)</f>
        <v>0.8</v>
      </c>
      <c r="BK499" s="16">
        <f>VLOOKUP(BK$4,'Tüpoloogia tabel'!$C$1:$T$51,MATCH($A499,'Tüpoloogia tabel'!$C$1:$T$1,0),FALSE)</f>
        <v>2.0649999999999999</v>
      </c>
      <c r="BL499" s="216">
        <f t="shared" si="620"/>
        <v>4035.7977319996498</v>
      </c>
      <c r="BM499" s="1">
        <v>4</v>
      </c>
      <c r="BN499" s="1">
        <v>0</v>
      </c>
      <c r="BO499" s="1">
        <f t="shared" si="639"/>
        <v>20</v>
      </c>
      <c r="BP499" s="217">
        <f t="shared" si="640"/>
        <v>198.07005840634127</v>
      </c>
      <c r="BQ499" s="217">
        <f t="shared" ref="BQ499:BS499" si="685">BP499</f>
        <v>198.07005840634127</v>
      </c>
      <c r="BR499" s="217">
        <f t="shared" si="685"/>
        <v>198.07005840634127</v>
      </c>
      <c r="BS499" s="217">
        <f t="shared" si="685"/>
        <v>198.07005840634127</v>
      </c>
      <c r="BT499" s="217">
        <f t="shared" si="642"/>
        <v>198.07005840634127</v>
      </c>
      <c r="BU499" s="217">
        <f t="shared" si="643"/>
        <v>498.05404725992946</v>
      </c>
      <c r="BV499" s="217">
        <f t="shared" si="644"/>
        <v>579.50141997462356</v>
      </c>
      <c r="BW499" s="217">
        <f t="shared" si="622"/>
        <v>457.55450800803192</v>
      </c>
      <c r="BX499" s="216">
        <f t="shared" si="645"/>
        <v>0.23658612961194969</v>
      </c>
      <c r="BY499" s="216">
        <f t="shared" si="669"/>
        <v>285.32287231201127</v>
      </c>
      <c r="BZ499" s="216">
        <f t="shared" si="653"/>
        <v>4778.6751123196927</v>
      </c>
      <c r="CA499" s="216">
        <f t="shared" si="654"/>
        <v>4321.1206043116608</v>
      </c>
      <c r="CB499" s="218">
        <f t="shared" si="646"/>
        <v>2.9251456752449028</v>
      </c>
    </row>
    <row r="500" spans="1:80" x14ac:dyDescent="0.25">
      <c r="A500" s="248" t="s">
        <v>486</v>
      </c>
      <c r="B500" s="231" t="s">
        <v>1028</v>
      </c>
      <c r="C500" s="231" t="s">
        <v>464</v>
      </c>
      <c r="D500" s="249">
        <v>5</v>
      </c>
      <c r="E500" s="249">
        <v>3</v>
      </c>
      <c r="F500" s="250"/>
      <c r="G500" s="15">
        <f>(VLOOKUP(G$4,'Tüpoloogia tabel'!$C$1:$T$51,MATCH($A500,'Tüpoloogia tabel'!$C$1:$T$1,0),FALSE))*D500</f>
        <v>970.74276018099556</v>
      </c>
      <c r="H500" s="15">
        <f>(VLOOKUP(H$4,'Tüpoloogia tabel'!$C$1:$T$51,MATCH($A500,'Tüpoloogia tabel'!$C$1:$T$1,0),FALSE))*D500*E500</f>
        <v>48.225641025641025</v>
      </c>
      <c r="I500" s="15">
        <f>(VLOOKUP(I$4,'Tüpoloogia tabel'!$C$1:$T$51,MATCH($A500,'Tüpoloogia tabel'!$C$1:$T$1,0),FALSE))*D500*E500</f>
        <v>141.91621417797882</v>
      </c>
      <c r="J500" s="15">
        <f>(VLOOKUP(J$4,'Tüpoloogia tabel'!$C$1:$T$51,MATCH($A500,'Tüpoloogia tabel'!$C$1:$T$1,0),FALSE))*D500*E500</f>
        <v>2642.3536312217188</v>
      </c>
      <c r="K500" s="15">
        <f>(VLOOKUP(K$4,'Tüpoloogia tabel'!$C$1:$T$51,MATCH($A500,'Tüpoloogia tabel'!$C$1:$T$1,0),FALSE))*D500*E500</f>
        <v>2215.8489272247352</v>
      </c>
      <c r="L500" s="244">
        <f>VLOOKUP(L$4,'Tüpoloogia tabel'!$C$1:$T$51,MATCH($A500,'Tüpoloogia tabel'!$C$1:$T$1,0),FALSE)</f>
        <v>87.692307692307693</v>
      </c>
      <c r="M500" s="228">
        <f>VLOOKUP(M$4,'Tüpoloogia tabel'!$C$1:$T$51,MATCH($A500,'Tüpoloogia tabel'!$C$1:$T$1,0),FALSE)</f>
        <v>3.0769230769230771</v>
      </c>
      <c r="N500" s="228">
        <f>VLOOKUP(N$4,'Tüpoloogia tabel'!$C$1:$T$51,MATCH($A500,'Tüpoloogia tabel'!$C$1:$T$1,0),FALSE)</f>
        <v>93.84615384615384</v>
      </c>
      <c r="O500" s="245">
        <f>VLOOKUP(O$4,'Tüpoloogia tabel'!$C$1:$T$51,MATCH($A500,'Tüpoloogia tabel'!$C$1:$T$1,0),FALSE)</f>
        <v>0.24539823394414367</v>
      </c>
      <c r="P500" s="228">
        <f>VLOOKUP(P$4,'Tüpoloogia tabel'!$C$1:$T$51,MATCH($A500,'Tüpoloogia tabel'!$C$1:$T$1,0),FALSE)</f>
        <v>78.461538461538467</v>
      </c>
      <c r="Q500" s="335">
        <f t="shared" si="633"/>
        <v>3995.5465269086367</v>
      </c>
      <c r="R500" s="336">
        <f t="shared" si="651"/>
        <v>2995.2464655636004</v>
      </c>
      <c r="S500" s="14">
        <f t="shared" si="634"/>
        <v>970.74276018099556</v>
      </c>
      <c r="T500" s="336">
        <f t="shared" si="635"/>
        <v>970.74276018099556</v>
      </c>
      <c r="U500" s="4">
        <f t="shared" si="636"/>
        <v>19.8</v>
      </c>
      <c r="V500" s="337">
        <f t="shared" si="637"/>
        <v>980.50006134503633</v>
      </c>
      <c r="W500" s="338">
        <f t="shared" si="619"/>
        <v>3.7584401902917857</v>
      </c>
      <c r="X500" s="228">
        <f>VLOOKUP(X$4,'Tüpoloogia tabel'!$C$1:$T$51,MATCH($A500,'Tüpoloogia tabel'!$C$1:$T$1,0),FALSE)</f>
        <v>232.3125</v>
      </c>
      <c r="Y500" s="228">
        <f>VLOOKUP(Y$4,'Tüpoloogia tabel'!$C$1:$T$51,MATCH($A500,'Tüpoloogia tabel'!$C$1:$T$1,0),FALSE)</f>
        <v>155.609375</v>
      </c>
      <c r="Z500" s="229">
        <f>VLOOKUP(Z$4,'Tüpoloogia tabel'!$C$1:$T$51,MATCH($A500,'Tüpoloogia tabel'!$C$1:$T$1,0),FALSE)</f>
        <v>41.375</v>
      </c>
      <c r="AA500" s="235"/>
      <c r="AB500" s="235"/>
      <c r="AC500" s="15">
        <f>VLOOKUP(AC$4,'Tüpoloogia tabel'!$C$1:$T$51,MATCH($A500,'Tüpoloogia tabel'!$C$1:$T$1,0),FALSE)</f>
        <v>4.009769230769229</v>
      </c>
      <c r="AD500" s="15">
        <f>VLOOKUP(AD$4,'Tüpoloogia tabel'!$C$1:$T$51,MATCH($A500,'Tüpoloogia tabel'!$C$1:$T$1,0),FALSE)</f>
        <v>2.5</v>
      </c>
      <c r="AE500" s="15">
        <f>VLOOKUP(AE$4,'Tüpoloogia tabel'!$C$1:$T$51,MATCH($A500,'Tüpoloogia tabel'!$C$1:$T$1,0),FALSE)</f>
        <v>2.2999999999999998</v>
      </c>
      <c r="AF500" s="15">
        <f>VLOOKUP(AF$4,'Tüpoloogia tabel'!$C$1:$T$51,MATCH($A500,'Tüpoloogia tabel'!$C$1:$T$1,0),FALSE)</f>
        <v>11.821276595744679</v>
      </c>
      <c r="AG500" s="15">
        <f>VLOOKUP(AG$4,'Tüpoloogia tabel'!$C$1:$T$51,MATCH($A500,'Tüpoloogia tabel'!$C$1:$T$1,0),FALSE)</f>
        <v>17.442750521485191</v>
      </c>
      <c r="AH500" s="15">
        <f>(VLOOKUP(AH$4,'Tüpoloogia tabel'!$C$1:$T$51,MATCH($A500,'Tüpoloogia tabel'!$C$1:$T$1,0),FALSE))*E500</f>
        <v>7.5</v>
      </c>
      <c r="AI500" s="15">
        <f>(VLOOKUP(AI$4,'Tüpoloogia tabel'!$C$1:$T$51,MATCH($A500,'Tüpoloogia tabel'!$C$1:$T$1,0),FALSE))*D500*E500</f>
        <v>13265.625</v>
      </c>
      <c r="AJ500" s="15">
        <f t="shared" si="638"/>
        <v>198.07005840634127</v>
      </c>
      <c r="AK500" s="15">
        <f>VLOOKUP(AK$4,'Tüpoloogia tabel'!$C$1:$T$51,MATCH($A500,'Tüpoloogia tabel'!$C$1:$T$1,0),FALSE)</f>
        <v>1.2</v>
      </c>
      <c r="AL500" s="15">
        <f>VLOOKUP(AL$4,'Tüpoloogia tabel'!$C$1:$T$51,MATCH($A500,'Tüpoloogia tabel'!$C$1:$T$1,0),FALSE)</f>
        <v>1</v>
      </c>
      <c r="AM500" s="15">
        <f>VLOOKUP(AM$4,'Tüpoloogia tabel'!$C$1:$T$51,MATCH($A500,'Tüpoloogia tabel'!$C$1:$T$1,0),FALSE)</f>
        <v>0.7</v>
      </c>
      <c r="AN500" s="15">
        <f>VLOOKUP(AN$4,'Tüpoloogia tabel'!$C$1:$T$51,MATCH($A500,'Tüpoloogia tabel'!$C$1:$T$1,0),FALSE)</f>
        <v>0.7</v>
      </c>
      <c r="AO500" s="15">
        <f>VLOOKUP(AO$4,'Tüpoloogia tabel'!$C$1:$T$51,MATCH($A500,'Tüpoloogia tabel'!$C$1:$T$1,0),FALSE)</f>
        <v>2.44</v>
      </c>
      <c r="AP500" s="15">
        <f>VLOOKUP(AP$4,'Tüpoloogia tabel'!$C$1:$T$51,MATCH($A500,'Tüpoloogia tabel'!$C$1:$T$1,0),FALSE)</f>
        <v>2</v>
      </c>
      <c r="AQ500" s="15">
        <f>VLOOKUP(AQ$4,'Tüpoloogia tabel'!$C$1:$T$51,MATCH($A500,'Tüpoloogia tabel'!$C$1:$T$1,0),FALSE)</f>
        <v>2.9</v>
      </c>
      <c r="AR500" s="232">
        <f>VLOOKUP(AR$4,'Tüpoloogia tabel'!$C$1:$T$51,MATCH($A495,'Tüpoloogia tabel'!$C$1:$T$1,0),FALSE)</f>
        <v>0.26</v>
      </c>
      <c r="AS500" s="16">
        <f>VLOOKUP(AS$4,'Tüpoloogia tabel'!$C$1:$T$51,MATCH($A500,'Tüpoloogia tabel'!$C$1:$T$1,0),FALSE)</f>
        <v>0.49</v>
      </c>
      <c r="AT500" s="16">
        <f>VLOOKUP(AT$4,'Tüpoloogia tabel'!$C$1:$T$51,MATCH($A500,'Tüpoloogia tabel'!$C$1:$T$1,0),FALSE)</f>
        <v>0.40500000000000003</v>
      </c>
      <c r="AU500" s="16">
        <f>VLOOKUP(AU$4,'Tüpoloogia tabel'!$C$1:$T$51,MATCH($A500,'Tüpoloogia tabel'!$C$1:$T$1,0),FALSE)</f>
        <v>0.15</v>
      </c>
      <c r="AV500" s="273">
        <f>VLOOKUP(AV$4,'Tüpoloogia tabel'!$C$1:$T$51,MATCH($A500,'Tüpoloogia tabel'!$C$1:$T$1,0),FALSE)</f>
        <v>0.02</v>
      </c>
      <c r="AW500" s="16">
        <f>VLOOKUP(AW$4,'Tüpoloogia tabel'!$C$1:$T$51,MATCH($A500,'Tüpoloogia tabel'!$C$1:$T$1,0),FALSE)</f>
        <v>0.01</v>
      </c>
      <c r="AX500" s="16">
        <f>VLOOKUP(AX$4,'Tüpoloogia tabel'!$C$1:$T$51,MATCH($A500,'Tüpoloogia tabel'!$C$1:$T$1,0),FALSE)</f>
        <v>0</v>
      </c>
      <c r="AY500" s="16">
        <f>VLOOKUP(AY$4,'Tüpoloogia tabel'!$C$1:$T$51,MATCH($A500,'Tüpoloogia tabel'!$C$1:$T$1,0),FALSE)</f>
        <v>0.42</v>
      </c>
      <c r="AZ500" s="16">
        <f>VLOOKUP(AZ$4,'Tüpoloogia tabel'!$C$1:$T$51,MATCH($A500,'Tüpoloogia tabel'!$C$1:$T$1,0),FALSE)</f>
        <v>3.7</v>
      </c>
      <c r="BA500" s="232">
        <f>VLOOKUP(BA$4,'Tüpoloogia tabel'!$C$1:$T$51,MATCH($A500,'Tüpoloogia tabel'!$C$1:$T$1,0),FALSE)</f>
        <v>0.43</v>
      </c>
      <c r="BB500" s="232">
        <f>VLOOKUP(BB$4,'Tüpoloogia tabel'!$C$1:$T$51,MATCH($A500,'Tüpoloogia tabel'!$C$1:$T$1,0),FALSE)</f>
        <v>0.37</v>
      </c>
      <c r="BC500" s="232">
        <f>VLOOKUP(BC$4,'Tüpoloogia tabel'!$C$1:$T$51,MATCH($A500,'Tüpoloogia tabel'!$C$1:$T$1,0),FALSE)</f>
        <v>0.35</v>
      </c>
      <c r="BD500" s="232">
        <f>VLOOKUP(BD$4,'Tüpoloogia tabel'!$C$1:$T$51,MATCH($A500,'Tüpoloogia tabel'!$C$1:$T$1,0),FALSE)</f>
        <v>0.5</v>
      </c>
      <c r="BE500" s="232">
        <f>VLOOKUP(BE$4,'Tüpoloogia tabel'!$C$1:$T$51,MATCH($A500,'Tüpoloogia tabel'!$C$1:$T$1,0),FALSE)</f>
        <v>0.3</v>
      </c>
      <c r="BF500" s="16">
        <f>VLOOKUP(BF$4,'Tüpoloogia tabel'!$C$1:$T$51,MATCH($A500,'Tüpoloogia tabel'!$C$1:$T$1,0),FALSE)</f>
        <v>1.8</v>
      </c>
      <c r="BG500" s="16">
        <f>VLOOKUP(BG$4,'Tüpoloogia tabel'!$C$1:$T$51,MATCH($A500,'Tüpoloogia tabel'!$C$1:$T$1,0),FALSE)</f>
        <v>2.2000000000000002</v>
      </c>
      <c r="BH500" s="16">
        <f>VLOOKUP(BH$4,'Tüpoloogia tabel'!$C$1:$T$51,MATCH($A500,'Tüpoloogia tabel'!$C$1:$T$1,0),FALSE)</f>
        <v>1.46</v>
      </c>
      <c r="BI500" s="16">
        <f>VLOOKUP(BI$4,'Tüpoloogia tabel'!$C$1:$T$51,MATCH($A500,'Tüpoloogia tabel'!$C$1:$T$1,0),FALSE)</f>
        <v>1.5793333333333333</v>
      </c>
      <c r="BJ500" s="16">
        <f>VLOOKUP(BJ$4,'Tüpoloogia tabel'!$C$1:$T$51,MATCH($A500,'Tüpoloogia tabel'!$C$1:$T$1,0),FALSE)</f>
        <v>0.8</v>
      </c>
      <c r="BK500" s="16">
        <f>VLOOKUP(BK$4,'Tüpoloogia tabel'!$C$1:$T$51,MATCH($A500,'Tüpoloogia tabel'!$C$1:$T$1,0),FALSE)</f>
        <v>2.0649999999999999</v>
      </c>
      <c r="BL500" s="216">
        <f t="shared" si="620"/>
        <v>6951.008555270575</v>
      </c>
      <c r="BM500" s="1">
        <v>4</v>
      </c>
      <c r="BN500" s="1">
        <v>0</v>
      </c>
      <c r="BO500" s="1">
        <f t="shared" si="639"/>
        <v>30</v>
      </c>
      <c r="BP500" s="217">
        <f t="shared" si="640"/>
        <v>198.07005840634127</v>
      </c>
      <c r="BQ500" s="217">
        <f t="shared" ref="BQ500:BS500" si="686">BP500</f>
        <v>198.07005840634127</v>
      </c>
      <c r="BR500" s="217">
        <f t="shared" si="686"/>
        <v>198.07005840634127</v>
      </c>
      <c r="BS500" s="217">
        <f t="shared" si="686"/>
        <v>198.07005840634127</v>
      </c>
      <c r="BT500" s="217">
        <f t="shared" si="642"/>
        <v>396.14011681268255</v>
      </c>
      <c r="BU500" s="217">
        <f t="shared" si="643"/>
        <v>1101.8716063348411</v>
      </c>
      <c r="BV500" s="217">
        <f t="shared" si="644"/>
        <v>1292.4069978292735</v>
      </c>
      <c r="BW500" s="217">
        <f t="shared" si="622"/>
        <v>761.55555129104835</v>
      </c>
      <c r="BX500" s="216">
        <f t="shared" si="645"/>
        <v>0.5104241767286567</v>
      </c>
      <c r="BY500" s="216">
        <f t="shared" si="669"/>
        <v>615.57155713475993</v>
      </c>
      <c r="BZ500" s="216">
        <f t="shared" si="653"/>
        <v>8328.1356636963828</v>
      </c>
      <c r="CA500" s="216">
        <f t="shared" si="654"/>
        <v>7566.5801124053351</v>
      </c>
      <c r="CB500" s="218">
        <f t="shared" si="646"/>
        <v>3.4147545076018258</v>
      </c>
    </row>
    <row r="501" spans="1:80" x14ac:dyDescent="0.25">
      <c r="A501" s="248" t="s">
        <v>486</v>
      </c>
      <c r="B501" s="231" t="s">
        <v>1029</v>
      </c>
      <c r="C501" s="231" t="s">
        <v>464</v>
      </c>
      <c r="D501" s="249">
        <v>5</v>
      </c>
      <c r="E501" s="249">
        <v>4</v>
      </c>
      <c r="F501" s="250"/>
      <c r="G501" s="15">
        <f>(VLOOKUP(G$4,'Tüpoloogia tabel'!$C$1:$T$51,MATCH($A501,'Tüpoloogia tabel'!$C$1:$T$1,0),FALSE))*D501</f>
        <v>970.74276018099556</v>
      </c>
      <c r="H501" s="15">
        <f>(VLOOKUP(H$4,'Tüpoloogia tabel'!$C$1:$T$51,MATCH($A501,'Tüpoloogia tabel'!$C$1:$T$1,0),FALSE))*D501*E501</f>
        <v>64.3008547008547</v>
      </c>
      <c r="I501" s="15">
        <f>(VLOOKUP(I$4,'Tüpoloogia tabel'!$C$1:$T$51,MATCH($A501,'Tüpoloogia tabel'!$C$1:$T$1,0),FALSE))*D501*E501</f>
        <v>189.22161890397177</v>
      </c>
      <c r="J501" s="15">
        <f>(VLOOKUP(J$4,'Tüpoloogia tabel'!$C$1:$T$51,MATCH($A501,'Tüpoloogia tabel'!$C$1:$T$1,0),FALSE))*D501*E501</f>
        <v>3523.1381749622919</v>
      </c>
      <c r="K501" s="15">
        <f>(VLOOKUP(K$4,'Tüpoloogia tabel'!$C$1:$T$51,MATCH($A501,'Tüpoloogia tabel'!$C$1:$T$1,0),FALSE))*D501*E501</f>
        <v>2954.4652362996467</v>
      </c>
      <c r="L501" s="244">
        <f>VLOOKUP(L$4,'Tüpoloogia tabel'!$C$1:$T$51,MATCH($A501,'Tüpoloogia tabel'!$C$1:$T$1,0),FALSE)</f>
        <v>87.692307692307693</v>
      </c>
      <c r="M501" s="228">
        <f>VLOOKUP(M$4,'Tüpoloogia tabel'!$C$1:$T$51,MATCH($A501,'Tüpoloogia tabel'!$C$1:$T$1,0),FALSE)</f>
        <v>3.0769230769230771</v>
      </c>
      <c r="N501" s="228">
        <f>VLOOKUP(N$4,'Tüpoloogia tabel'!$C$1:$T$51,MATCH($A501,'Tüpoloogia tabel'!$C$1:$T$1,0),FALSE)</f>
        <v>93.84615384615384</v>
      </c>
      <c r="O501" s="245">
        <f>VLOOKUP(O$4,'Tüpoloogia tabel'!$C$1:$T$51,MATCH($A501,'Tüpoloogia tabel'!$C$1:$T$1,0),FALSE)</f>
        <v>0.24539823394414367</v>
      </c>
      <c r="P501" s="228">
        <f>VLOOKUP(P$4,'Tüpoloogia tabel'!$C$1:$T$51,MATCH($A501,'Tüpoloogia tabel'!$C$1:$T$1,0),FALSE)</f>
        <v>78.461538461538467</v>
      </c>
      <c r="Q501" s="335">
        <f t="shared" si="633"/>
        <v>7071.6704213600342</v>
      </c>
      <c r="R501" s="336">
        <f t="shared" si="651"/>
        <v>5316.494988923243</v>
      </c>
      <c r="S501" s="14">
        <f t="shared" si="634"/>
        <v>970.74276018099556</v>
      </c>
      <c r="T501" s="336">
        <f t="shared" si="635"/>
        <v>970.74276018099556</v>
      </c>
      <c r="U501" s="4">
        <f t="shared" si="636"/>
        <v>19.8</v>
      </c>
      <c r="V501" s="337">
        <f t="shared" si="637"/>
        <v>1735.3754324367908</v>
      </c>
      <c r="W501" s="338">
        <f t="shared" si="619"/>
        <v>4.4680478292309891</v>
      </c>
      <c r="X501" s="228">
        <f>VLOOKUP(X$4,'Tüpoloogia tabel'!$C$1:$T$51,MATCH($A501,'Tüpoloogia tabel'!$C$1:$T$1,0),FALSE)</f>
        <v>232.3125</v>
      </c>
      <c r="Y501" s="228">
        <f>VLOOKUP(Y$4,'Tüpoloogia tabel'!$C$1:$T$51,MATCH($A501,'Tüpoloogia tabel'!$C$1:$T$1,0),FALSE)</f>
        <v>155.609375</v>
      </c>
      <c r="Z501" s="229">
        <f>VLOOKUP(Z$4,'Tüpoloogia tabel'!$C$1:$T$51,MATCH($A501,'Tüpoloogia tabel'!$C$1:$T$1,0),FALSE)</f>
        <v>41.375</v>
      </c>
      <c r="AA501" s="235"/>
      <c r="AB501" s="235"/>
      <c r="AC501" s="15">
        <f>VLOOKUP(AC$4,'Tüpoloogia tabel'!$C$1:$T$51,MATCH($A501,'Tüpoloogia tabel'!$C$1:$T$1,0),FALSE)</f>
        <v>4.009769230769229</v>
      </c>
      <c r="AD501" s="15">
        <f>VLOOKUP(AD$4,'Tüpoloogia tabel'!$C$1:$T$51,MATCH($A501,'Tüpoloogia tabel'!$C$1:$T$1,0),FALSE)</f>
        <v>2.5</v>
      </c>
      <c r="AE501" s="15">
        <f>VLOOKUP(AE$4,'Tüpoloogia tabel'!$C$1:$T$51,MATCH($A501,'Tüpoloogia tabel'!$C$1:$T$1,0),FALSE)</f>
        <v>2.2999999999999998</v>
      </c>
      <c r="AF501" s="15">
        <f>VLOOKUP(AF$4,'Tüpoloogia tabel'!$C$1:$T$51,MATCH($A501,'Tüpoloogia tabel'!$C$1:$T$1,0),FALSE)</f>
        <v>11.821276595744679</v>
      </c>
      <c r="AG501" s="15">
        <f>VLOOKUP(AG$4,'Tüpoloogia tabel'!$C$1:$T$51,MATCH($A501,'Tüpoloogia tabel'!$C$1:$T$1,0),FALSE)</f>
        <v>17.442750521485191</v>
      </c>
      <c r="AH501" s="15">
        <f>(VLOOKUP(AH$4,'Tüpoloogia tabel'!$C$1:$T$51,MATCH($A501,'Tüpoloogia tabel'!$C$1:$T$1,0),FALSE))*E501</f>
        <v>10</v>
      </c>
      <c r="AI501" s="15">
        <f>(VLOOKUP(AI$4,'Tüpoloogia tabel'!$C$1:$T$51,MATCH($A501,'Tüpoloogia tabel'!$C$1:$T$1,0),FALSE))*D501*E501</f>
        <v>17687.5</v>
      </c>
      <c r="AJ501" s="15">
        <f t="shared" si="638"/>
        <v>198.07005840634127</v>
      </c>
      <c r="AK501" s="15">
        <f>VLOOKUP(AK$4,'Tüpoloogia tabel'!$C$1:$T$51,MATCH($A501,'Tüpoloogia tabel'!$C$1:$T$1,0),FALSE)</f>
        <v>1.2</v>
      </c>
      <c r="AL501" s="15">
        <f>VLOOKUP(AL$4,'Tüpoloogia tabel'!$C$1:$T$51,MATCH($A501,'Tüpoloogia tabel'!$C$1:$T$1,0),FALSE)</f>
        <v>1</v>
      </c>
      <c r="AM501" s="15">
        <f>VLOOKUP(AM$4,'Tüpoloogia tabel'!$C$1:$T$51,MATCH($A501,'Tüpoloogia tabel'!$C$1:$T$1,0),FALSE)</f>
        <v>0.7</v>
      </c>
      <c r="AN501" s="15">
        <f>VLOOKUP(AN$4,'Tüpoloogia tabel'!$C$1:$T$51,MATCH($A501,'Tüpoloogia tabel'!$C$1:$T$1,0),FALSE)</f>
        <v>0.7</v>
      </c>
      <c r="AO501" s="15">
        <f>VLOOKUP(AO$4,'Tüpoloogia tabel'!$C$1:$T$51,MATCH($A501,'Tüpoloogia tabel'!$C$1:$T$1,0),FALSE)</f>
        <v>2.44</v>
      </c>
      <c r="AP501" s="15">
        <f>VLOOKUP(AP$4,'Tüpoloogia tabel'!$C$1:$T$51,MATCH($A501,'Tüpoloogia tabel'!$C$1:$T$1,0),FALSE)</f>
        <v>2</v>
      </c>
      <c r="AQ501" s="15">
        <f>VLOOKUP(AQ$4,'Tüpoloogia tabel'!$C$1:$T$51,MATCH($A501,'Tüpoloogia tabel'!$C$1:$T$1,0),FALSE)</f>
        <v>2.9</v>
      </c>
      <c r="AR501" s="232">
        <f>VLOOKUP(AR$4,'Tüpoloogia tabel'!$C$1:$T$51,MATCH($A496,'Tüpoloogia tabel'!$C$1:$T$1,0),FALSE)</f>
        <v>0.26</v>
      </c>
      <c r="AS501" s="16">
        <f>VLOOKUP(AS$4,'Tüpoloogia tabel'!$C$1:$T$51,MATCH($A501,'Tüpoloogia tabel'!$C$1:$T$1,0),FALSE)</f>
        <v>0.49</v>
      </c>
      <c r="AT501" s="16">
        <f>VLOOKUP(AT$4,'Tüpoloogia tabel'!$C$1:$T$51,MATCH($A501,'Tüpoloogia tabel'!$C$1:$T$1,0),FALSE)</f>
        <v>0.40500000000000003</v>
      </c>
      <c r="AU501" s="16">
        <f>VLOOKUP(AU$4,'Tüpoloogia tabel'!$C$1:$T$51,MATCH($A501,'Tüpoloogia tabel'!$C$1:$T$1,0),FALSE)</f>
        <v>0.15</v>
      </c>
      <c r="AV501" s="273">
        <f>VLOOKUP(AV$4,'Tüpoloogia tabel'!$C$1:$T$51,MATCH($A501,'Tüpoloogia tabel'!$C$1:$T$1,0),FALSE)</f>
        <v>0.02</v>
      </c>
      <c r="AW501" s="16">
        <f>VLOOKUP(AW$4,'Tüpoloogia tabel'!$C$1:$T$51,MATCH($A501,'Tüpoloogia tabel'!$C$1:$T$1,0),FALSE)</f>
        <v>0.01</v>
      </c>
      <c r="AX501" s="16">
        <f>VLOOKUP(AX$4,'Tüpoloogia tabel'!$C$1:$T$51,MATCH($A501,'Tüpoloogia tabel'!$C$1:$T$1,0),FALSE)</f>
        <v>0</v>
      </c>
      <c r="AY501" s="16">
        <f>VLOOKUP(AY$4,'Tüpoloogia tabel'!$C$1:$T$51,MATCH($A501,'Tüpoloogia tabel'!$C$1:$T$1,0),FALSE)</f>
        <v>0.42</v>
      </c>
      <c r="AZ501" s="16">
        <f>VLOOKUP(AZ$4,'Tüpoloogia tabel'!$C$1:$T$51,MATCH($A501,'Tüpoloogia tabel'!$C$1:$T$1,0),FALSE)</f>
        <v>3.7</v>
      </c>
      <c r="BA501" s="232">
        <f>VLOOKUP(BA$4,'Tüpoloogia tabel'!$C$1:$T$51,MATCH($A501,'Tüpoloogia tabel'!$C$1:$T$1,0),FALSE)</f>
        <v>0.43</v>
      </c>
      <c r="BB501" s="232">
        <f>VLOOKUP(BB$4,'Tüpoloogia tabel'!$C$1:$T$51,MATCH($A501,'Tüpoloogia tabel'!$C$1:$T$1,0),FALSE)</f>
        <v>0.37</v>
      </c>
      <c r="BC501" s="232">
        <f>VLOOKUP(BC$4,'Tüpoloogia tabel'!$C$1:$T$51,MATCH($A501,'Tüpoloogia tabel'!$C$1:$T$1,0),FALSE)</f>
        <v>0.35</v>
      </c>
      <c r="BD501" s="232">
        <f>VLOOKUP(BD$4,'Tüpoloogia tabel'!$C$1:$T$51,MATCH($A501,'Tüpoloogia tabel'!$C$1:$T$1,0),FALSE)</f>
        <v>0.5</v>
      </c>
      <c r="BE501" s="232">
        <f>VLOOKUP(BE$4,'Tüpoloogia tabel'!$C$1:$T$51,MATCH($A501,'Tüpoloogia tabel'!$C$1:$T$1,0),FALSE)</f>
        <v>0.3</v>
      </c>
      <c r="BF501" s="16">
        <f>VLOOKUP(BF$4,'Tüpoloogia tabel'!$C$1:$T$51,MATCH($A501,'Tüpoloogia tabel'!$C$1:$T$1,0),FALSE)</f>
        <v>1.8</v>
      </c>
      <c r="BG501" s="16">
        <f>VLOOKUP(BG$4,'Tüpoloogia tabel'!$C$1:$T$51,MATCH($A501,'Tüpoloogia tabel'!$C$1:$T$1,0),FALSE)</f>
        <v>2.2000000000000002</v>
      </c>
      <c r="BH501" s="16">
        <f>VLOOKUP(BH$4,'Tüpoloogia tabel'!$C$1:$T$51,MATCH($A501,'Tüpoloogia tabel'!$C$1:$T$1,0),FALSE)</f>
        <v>1.46</v>
      </c>
      <c r="BI501" s="16">
        <f>VLOOKUP(BI$4,'Tüpoloogia tabel'!$C$1:$T$51,MATCH($A501,'Tüpoloogia tabel'!$C$1:$T$1,0),FALSE)</f>
        <v>1.5793333333333333</v>
      </c>
      <c r="BJ501" s="16">
        <f>VLOOKUP(BJ$4,'Tüpoloogia tabel'!$C$1:$T$51,MATCH($A501,'Tüpoloogia tabel'!$C$1:$T$1,0),FALSE)</f>
        <v>0.8</v>
      </c>
      <c r="BK501" s="16">
        <f>VLOOKUP(BK$4,'Tüpoloogia tabel'!$C$1:$T$51,MATCH($A501,'Tüpoloogia tabel'!$C$1:$T$1,0),FALSE)</f>
        <v>2.0649999999999999</v>
      </c>
      <c r="BL501" s="216">
        <f t="shared" si="620"/>
        <v>11019.794914158128</v>
      </c>
      <c r="BM501" s="1">
        <v>4</v>
      </c>
      <c r="BN501" s="1">
        <v>0</v>
      </c>
      <c r="BO501" s="1">
        <f t="shared" si="639"/>
        <v>40</v>
      </c>
      <c r="BP501" s="217">
        <f t="shared" si="640"/>
        <v>198.07005840634127</v>
      </c>
      <c r="BQ501" s="217">
        <f t="shared" ref="BQ501:BS501" si="687">BP501</f>
        <v>198.07005840634127</v>
      </c>
      <c r="BR501" s="217">
        <f t="shared" si="687"/>
        <v>198.07005840634127</v>
      </c>
      <c r="BS501" s="217">
        <f t="shared" si="687"/>
        <v>198.07005840634127</v>
      </c>
      <c r="BT501" s="217">
        <f t="shared" si="642"/>
        <v>594.21017521902377</v>
      </c>
      <c r="BU501" s="217">
        <f t="shared" si="643"/>
        <v>1942.2161890397178</v>
      </c>
      <c r="BV501" s="217">
        <f t="shared" si="644"/>
        <v>2287.4158209288153</v>
      </c>
      <c r="BW501" s="217">
        <f t="shared" si="622"/>
        <v>1184.0399575769193</v>
      </c>
      <c r="BX501" s="216">
        <f t="shared" si="645"/>
        <v>0.82658135476949468</v>
      </c>
      <c r="BY501" s="216">
        <f t="shared" si="669"/>
        <v>996.85711385201057</v>
      </c>
      <c r="BZ501" s="216">
        <f t="shared" si="653"/>
        <v>13200.691985587058</v>
      </c>
      <c r="CA501" s="216">
        <f t="shared" si="654"/>
        <v>12016.652028010139</v>
      </c>
      <c r="CB501" s="218">
        <f t="shared" si="646"/>
        <v>4.0672849625607821</v>
      </c>
    </row>
    <row r="502" spans="1:80" x14ac:dyDescent="0.25">
      <c r="A502" s="248" t="s">
        <v>486</v>
      </c>
      <c r="B502" s="231" t="s">
        <v>1030</v>
      </c>
      <c r="C502" s="231" t="s">
        <v>464</v>
      </c>
      <c r="D502" s="249">
        <v>5</v>
      </c>
      <c r="E502" s="249">
        <v>5</v>
      </c>
      <c r="F502" s="250"/>
      <c r="G502" s="15">
        <f>(VLOOKUP(G$4,'Tüpoloogia tabel'!$C$1:$T$51,MATCH($A502,'Tüpoloogia tabel'!$C$1:$T$1,0),FALSE))*D502</f>
        <v>970.74276018099556</v>
      </c>
      <c r="H502" s="15">
        <f>(VLOOKUP(H$4,'Tüpoloogia tabel'!$C$1:$T$51,MATCH($A502,'Tüpoloogia tabel'!$C$1:$T$1,0),FALSE))*D502*E502</f>
        <v>80.376068376068375</v>
      </c>
      <c r="I502" s="15">
        <f>(VLOOKUP(I$4,'Tüpoloogia tabel'!$C$1:$T$51,MATCH($A502,'Tüpoloogia tabel'!$C$1:$T$1,0),FALSE))*D502*E502</f>
        <v>236.52702362996473</v>
      </c>
      <c r="J502" s="15">
        <f>(VLOOKUP(J$4,'Tüpoloogia tabel'!$C$1:$T$51,MATCH($A502,'Tüpoloogia tabel'!$C$1:$T$1,0),FALSE))*D502*E502</f>
        <v>4403.9227187028646</v>
      </c>
      <c r="K502" s="15">
        <f>(VLOOKUP(K$4,'Tüpoloogia tabel'!$C$1:$T$51,MATCH($A502,'Tüpoloogia tabel'!$C$1:$T$1,0),FALSE))*D502*E502</f>
        <v>3693.0815453745581</v>
      </c>
      <c r="L502" s="244">
        <f>VLOOKUP(L$4,'Tüpoloogia tabel'!$C$1:$T$51,MATCH($A502,'Tüpoloogia tabel'!$C$1:$T$1,0),FALSE)</f>
        <v>87.692307692307693</v>
      </c>
      <c r="M502" s="228">
        <f>VLOOKUP(M$4,'Tüpoloogia tabel'!$C$1:$T$51,MATCH($A502,'Tüpoloogia tabel'!$C$1:$T$1,0),FALSE)</f>
        <v>3.0769230769230771</v>
      </c>
      <c r="N502" s="228">
        <f>VLOOKUP(N$4,'Tüpoloogia tabel'!$C$1:$T$51,MATCH($A502,'Tüpoloogia tabel'!$C$1:$T$1,0),FALSE)</f>
        <v>93.84615384615384</v>
      </c>
      <c r="O502" s="245">
        <f>VLOOKUP(O$4,'Tüpoloogia tabel'!$C$1:$T$51,MATCH($A502,'Tüpoloogia tabel'!$C$1:$T$1,0),FALSE)</f>
        <v>0.24539823394414367</v>
      </c>
      <c r="P502" s="228">
        <f>VLOOKUP(P$4,'Tüpoloogia tabel'!$C$1:$T$51,MATCH($A502,'Tüpoloogia tabel'!$C$1:$T$1,0),FALSE)</f>
        <v>78.461538461538467</v>
      </c>
      <c r="Q502" s="335">
        <f t="shared" si="633"/>
        <v>11019.931841885693</v>
      </c>
      <c r="R502" s="336">
        <f t="shared" si="651"/>
        <v>8295.8600297021112</v>
      </c>
      <c r="S502" s="14">
        <f t="shared" si="634"/>
        <v>970.74276018099556</v>
      </c>
      <c r="T502" s="336">
        <f t="shared" si="635"/>
        <v>970.74276018099556</v>
      </c>
      <c r="U502" s="4">
        <f t="shared" si="636"/>
        <v>19.8</v>
      </c>
      <c r="V502" s="337">
        <f t="shared" si="637"/>
        <v>2704.2718121835833</v>
      </c>
      <c r="W502" s="338">
        <f t="shared" si="619"/>
        <v>5.2675275142025413</v>
      </c>
      <c r="X502" s="228">
        <f>VLOOKUP(X$4,'Tüpoloogia tabel'!$C$1:$T$51,MATCH($A502,'Tüpoloogia tabel'!$C$1:$T$1,0),FALSE)</f>
        <v>232.3125</v>
      </c>
      <c r="Y502" s="228">
        <f>VLOOKUP(Y$4,'Tüpoloogia tabel'!$C$1:$T$51,MATCH($A502,'Tüpoloogia tabel'!$C$1:$T$1,0),FALSE)</f>
        <v>155.609375</v>
      </c>
      <c r="Z502" s="229">
        <f>VLOOKUP(Z$4,'Tüpoloogia tabel'!$C$1:$T$51,MATCH($A502,'Tüpoloogia tabel'!$C$1:$T$1,0),FALSE)</f>
        <v>41.375</v>
      </c>
      <c r="AA502" s="235"/>
      <c r="AB502" s="235"/>
      <c r="AC502" s="15">
        <f>VLOOKUP(AC$4,'Tüpoloogia tabel'!$C$1:$T$51,MATCH($A502,'Tüpoloogia tabel'!$C$1:$T$1,0),FALSE)</f>
        <v>4.009769230769229</v>
      </c>
      <c r="AD502" s="15">
        <f>VLOOKUP(AD$4,'Tüpoloogia tabel'!$C$1:$T$51,MATCH($A502,'Tüpoloogia tabel'!$C$1:$T$1,0),FALSE)</f>
        <v>2.5</v>
      </c>
      <c r="AE502" s="15">
        <f>VLOOKUP(AE$4,'Tüpoloogia tabel'!$C$1:$T$51,MATCH($A502,'Tüpoloogia tabel'!$C$1:$T$1,0),FALSE)</f>
        <v>2.2999999999999998</v>
      </c>
      <c r="AF502" s="15">
        <f>VLOOKUP(AF$4,'Tüpoloogia tabel'!$C$1:$T$51,MATCH($A502,'Tüpoloogia tabel'!$C$1:$T$1,0),FALSE)</f>
        <v>11.821276595744679</v>
      </c>
      <c r="AG502" s="15">
        <f>VLOOKUP(AG$4,'Tüpoloogia tabel'!$C$1:$T$51,MATCH($A502,'Tüpoloogia tabel'!$C$1:$T$1,0),FALSE)</f>
        <v>17.442750521485191</v>
      </c>
      <c r="AH502" s="15">
        <f>(VLOOKUP(AH$4,'Tüpoloogia tabel'!$C$1:$T$51,MATCH($A502,'Tüpoloogia tabel'!$C$1:$T$1,0),FALSE))*E502</f>
        <v>12.5</v>
      </c>
      <c r="AI502" s="15">
        <f>(VLOOKUP(AI$4,'Tüpoloogia tabel'!$C$1:$T$51,MATCH($A502,'Tüpoloogia tabel'!$C$1:$T$1,0),FALSE))*D502*E502</f>
        <v>22109.375</v>
      </c>
      <c r="AJ502" s="15">
        <f t="shared" si="638"/>
        <v>198.07005840634127</v>
      </c>
      <c r="AK502" s="15">
        <f>VLOOKUP(AK$4,'Tüpoloogia tabel'!$C$1:$T$51,MATCH($A502,'Tüpoloogia tabel'!$C$1:$T$1,0),FALSE)</f>
        <v>1.2</v>
      </c>
      <c r="AL502" s="15">
        <f>VLOOKUP(AL$4,'Tüpoloogia tabel'!$C$1:$T$51,MATCH($A502,'Tüpoloogia tabel'!$C$1:$T$1,0),FALSE)</f>
        <v>1</v>
      </c>
      <c r="AM502" s="15">
        <f>VLOOKUP(AM$4,'Tüpoloogia tabel'!$C$1:$T$51,MATCH($A502,'Tüpoloogia tabel'!$C$1:$T$1,0),FALSE)</f>
        <v>0.7</v>
      </c>
      <c r="AN502" s="15">
        <f>VLOOKUP(AN$4,'Tüpoloogia tabel'!$C$1:$T$51,MATCH($A502,'Tüpoloogia tabel'!$C$1:$T$1,0),FALSE)</f>
        <v>0.7</v>
      </c>
      <c r="AO502" s="15">
        <f>VLOOKUP(AO$4,'Tüpoloogia tabel'!$C$1:$T$51,MATCH($A502,'Tüpoloogia tabel'!$C$1:$T$1,0),FALSE)</f>
        <v>2.44</v>
      </c>
      <c r="AP502" s="15">
        <f>VLOOKUP(AP$4,'Tüpoloogia tabel'!$C$1:$T$51,MATCH($A502,'Tüpoloogia tabel'!$C$1:$T$1,0),FALSE)</f>
        <v>2</v>
      </c>
      <c r="AQ502" s="15">
        <f>VLOOKUP(AQ$4,'Tüpoloogia tabel'!$C$1:$T$51,MATCH($A502,'Tüpoloogia tabel'!$C$1:$T$1,0),FALSE)</f>
        <v>2.9</v>
      </c>
      <c r="AR502" s="232">
        <f>VLOOKUP(AR$4,'Tüpoloogia tabel'!$C$1:$T$51,MATCH($A497,'Tüpoloogia tabel'!$C$1:$T$1,0),FALSE)</f>
        <v>0.26</v>
      </c>
      <c r="AS502" s="16">
        <f>VLOOKUP(AS$4,'Tüpoloogia tabel'!$C$1:$T$51,MATCH($A502,'Tüpoloogia tabel'!$C$1:$T$1,0),FALSE)</f>
        <v>0.49</v>
      </c>
      <c r="AT502" s="16">
        <f>VLOOKUP(AT$4,'Tüpoloogia tabel'!$C$1:$T$51,MATCH($A502,'Tüpoloogia tabel'!$C$1:$T$1,0),FALSE)</f>
        <v>0.40500000000000003</v>
      </c>
      <c r="AU502" s="16">
        <f>VLOOKUP(AU$4,'Tüpoloogia tabel'!$C$1:$T$51,MATCH($A502,'Tüpoloogia tabel'!$C$1:$T$1,0),FALSE)</f>
        <v>0.15</v>
      </c>
      <c r="AV502" s="273">
        <f>VLOOKUP(AV$4,'Tüpoloogia tabel'!$C$1:$T$51,MATCH($A502,'Tüpoloogia tabel'!$C$1:$T$1,0),FALSE)</f>
        <v>0.02</v>
      </c>
      <c r="AW502" s="16">
        <f>VLOOKUP(AW$4,'Tüpoloogia tabel'!$C$1:$T$51,MATCH($A502,'Tüpoloogia tabel'!$C$1:$T$1,0),FALSE)</f>
        <v>0.01</v>
      </c>
      <c r="AX502" s="16">
        <f>VLOOKUP(AX$4,'Tüpoloogia tabel'!$C$1:$T$51,MATCH($A502,'Tüpoloogia tabel'!$C$1:$T$1,0),FALSE)</f>
        <v>0</v>
      </c>
      <c r="AY502" s="16">
        <f>VLOOKUP(AY$4,'Tüpoloogia tabel'!$C$1:$T$51,MATCH($A502,'Tüpoloogia tabel'!$C$1:$T$1,0),FALSE)</f>
        <v>0.42</v>
      </c>
      <c r="AZ502" s="16">
        <f>VLOOKUP(AZ$4,'Tüpoloogia tabel'!$C$1:$T$51,MATCH($A502,'Tüpoloogia tabel'!$C$1:$T$1,0),FALSE)</f>
        <v>3.7</v>
      </c>
      <c r="BA502" s="232">
        <f>VLOOKUP(BA$4,'Tüpoloogia tabel'!$C$1:$T$51,MATCH($A502,'Tüpoloogia tabel'!$C$1:$T$1,0),FALSE)</f>
        <v>0.43</v>
      </c>
      <c r="BB502" s="232">
        <f>VLOOKUP(BB$4,'Tüpoloogia tabel'!$C$1:$T$51,MATCH($A502,'Tüpoloogia tabel'!$C$1:$T$1,0),FALSE)</f>
        <v>0.37</v>
      </c>
      <c r="BC502" s="232">
        <f>VLOOKUP(BC$4,'Tüpoloogia tabel'!$C$1:$T$51,MATCH($A502,'Tüpoloogia tabel'!$C$1:$T$1,0),FALSE)</f>
        <v>0.35</v>
      </c>
      <c r="BD502" s="232">
        <f>VLOOKUP(BD$4,'Tüpoloogia tabel'!$C$1:$T$51,MATCH($A502,'Tüpoloogia tabel'!$C$1:$T$1,0),FALSE)</f>
        <v>0.5</v>
      </c>
      <c r="BE502" s="232">
        <f>VLOOKUP(BE$4,'Tüpoloogia tabel'!$C$1:$T$51,MATCH($A502,'Tüpoloogia tabel'!$C$1:$T$1,0),FALSE)</f>
        <v>0.3</v>
      </c>
      <c r="BF502" s="16">
        <f>VLOOKUP(BF$4,'Tüpoloogia tabel'!$C$1:$T$51,MATCH($A502,'Tüpoloogia tabel'!$C$1:$T$1,0),FALSE)</f>
        <v>1.8</v>
      </c>
      <c r="BG502" s="16">
        <f>VLOOKUP(BG$4,'Tüpoloogia tabel'!$C$1:$T$51,MATCH($A502,'Tüpoloogia tabel'!$C$1:$T$1,0),FALSE)</f>
        <v>2.2000000000000002</v>
      </c>
      <c r="BH502" s="16">
        <f>VLOOKUP(BH$4,'Tüpoloogia tabel'!$C$1:$T$51,MATCH($A502,'Tüpoloogia tabel'!$C$1:$T$1,0),FALSE)</f>
        <v>1.46</v>
      </c>
      <c r="BI502" s="16">
        <f>VLOOKUP(BI$4,'Tüpoloogia tabel'!$C$1:$T$51,MATCH($A502,'Tüpoloogia tabel'!$C$1:$T$1,0),FALSE)</f>
        <v>1.5793333333333333</v>
      </c>
      <c r="BJ502" s="16">
        <f>VLOOKUP(BJ$4,'Tüpoloogia tabel'!$C$1:$T$51,MATCH($A502,'Tüpoloogia tabel'!$C$1:$T$1,0),FALSE)</f>
        <v>0.8</v>
      </c>
      <c r="BK502" s="16">
        <f>VLOOKUP(BK$4,'Tüpoloogia tabel'!$C$1:$T$51,MATCH($A502,'Tüpoloogia tabel'!$C$1:$T$1,0),FALSE)</f>
        <v>2.0649999999999999</v>
      </c>
      <c r="BL502" s="216">
        <f t="shared" si="620"/>
        <v>16242.156808662317</v>
      </c>
      <c r="BM502" s="1">
        <v>4</v>
      </c>
      <c r="BN502" s="1">
        <v>0</v>
      </c>
      <c r="BO502" s="1">
        <f t="shared" si="639"/>
        <v>50</v>
      </c>
      <c r="BP502" s="217">
        <f t="shared" si="640"/>
        <v>198.07005840634127</v>
      </c>
      <c r="BQ502" s="217">
        <f t="shared" ref="BQ502:BS502" si="688">BP502</f>
        <v>198.07005840634127</v>
      </c>
      <c r="BR502" s="217">
        <f t="shared" si="688"/>
        <v>198.07005840634127</v>
      </c>
      <c r="BS502" s="217">
        <f t="shared" si="688"/>
        <v>198.07005840634127</v>
      </c>
      <c r="BT502" s="217">
        <f t="shared" si="642"/>
        <v>792.2802336253651</v>
      </c>
      <c r="BU502" s="217">
        <f t="shared" si="643"/>
        <v>3019.0877953745594</v>
      </c>
      <c r="BV502" s="217">
        <f t="shared" si="644"/>
        <v>3564.527889273249</v>
      </c>
      <c r="BW502" s="217">
        <f t="shared" si="622"/>
        <v>1725.0077268656448</v>
      </c>
      <c r="BX502" s="216">
        <f t="shared" si="645"/>
        <v>1.232374889656854</v>
      </c>
      <c r="BY502" s="216">
        <f t="shared" si="669"/>
        <v>1486.244116926166</v>
      </c>
      <c r="BZ502" s="216">
        <f t="shared" si="653"/>
        <v>19453.408652454127</v>
      </c>
      <c r="CA502" s="216">
        <f t="shared" si="654"/>
        <v>17728.400925588485</v>
      </c>
      <c r="CB502" s="218">
        <f t="shared" si="646"/>
        <v>4.8004358170191566</v>
      </c>
    </row>
    <row r="503" spans="1:80" x14ac:dyDescent="0.25">
      <c r="A503" s="248" t="s">
        <v>486</v>
      </c>
      <c r="B503" s="231" t="s">
        <v>1031</v>
      </c>
      <c r="C503" s="231" t="s">
        <v>464</v>
      </c>
      <c r="D503" s="249">
        <v>6</v>
      </c>
      <c r="E503" s="249">
        <v>1</v>
      </c>
      <c r="F503" s="250"/>
      <c r="G503" s="15">
        <f>(VLOOKUP(G$4,'Tüpoloogia tabel'!$C$1:$T$51,MATCH($A503,'Tüpoloogia tabel'!$C$1:$T$1,0),FALSE))*D503</f>
        <v>1164.8913122171946</v>
      </c>
      <c r="H503" s="15">
        <f>(VLOOKUP(H$4,'Tüpoloogia tabel'!$C$1:$T$51,MATCH($A503,'Tüpoloogia tabel'!$C$1:$T$1,0),FALSE))*D503*E503</f>
        <v>19.290256410256411</v>
      </c>
      <c r="I503" s="15">
        <f>(VLOOKUP(I$4,'Tüpoloogia tabel'!$C$1:$T$51,MATCH($A503,'Tüpoloogia tabel'!$C$1:$T$1,0),FALSE))*D503*E503</f>
        <v>56.766485671191532</v>
      </c>
      <c r="J503" s="15">
        <f>(VLOOKUP(J$4,'Tüpoloogia tabel'!$C$1:$T$51,MATCH($A503,'Tüpoloogia tabel'!$C$1:$T$1,0),FALSE))*D503*E503</f>
        <v>1056.9414524886877</v>
      </c>
      <c r="K503" s="15">
        <f>(VLOOKUP(K$4,'Tüpoloogia tabel'!$C$1:$T$51,MATCH($A503,'Tüpoloogia tabel'!$C$1:$T$1,0),FALSE))*D503*E503</f>
        <v>886.33957088989393</v>
      </c>
      <c r="L503" s="244">
        <f>VLOOKUP(L$4,'Tüpoloogia tabel'!$C$1:$T$51,MATCH($A503,'Tüpoloogia tabel'!$C$1:$T$1,0),FALSE)</f>
        <v>87.692307692307693</v>
      </c>
      <c r="M503" s="228">
        <f>VLOOKUP(M$4,'Tüpoloogia tabel'!$C$1:$T$51,MATCH($A503,'Tüpoloogia tabel'!$C$1:$T$1,0),FALSE)</f>
        <v>3.0769230769230771</v>
      </c>
      <c r="N503" s="228">
        <f>VLOOKUP(N$4,'Tüpoloogia tabel'!$C$1:$T$51,MATCH($A503,'Tüpoloogia tabel'!$C$1:$T$1,0),FALSE)</f>
        <v>93.84615384615384</v>
      </c>
      <c r="O503" s="245">
        <f>VLOOKUP(O$4,'Tüpoloogia tabel'!$C$1:$T$51,MATCH($A503,'Tüpoloogia tabel'!$C$1:$T$1,0),FALSE)</f>
        <v>0.24539823394414367</v>
      </c>
      <c r="P503" s="228">
        <f>VLOOKUP(P$4,'Tüpoloogia tabel'!$C$1:$T$51,MATCH($A503,'Tüpoloogia tabel'!$C$1:$T$1,0),FALSE)</f>
        <v>78.461538461538467</v>
      </c>
      <c r="Q503" s="335">
        <f t="shared" si="633"/>
        <v>546.92506883604506</v>
      </c>
      <c r="R503" s="336">
        <f t="shared" si="651"/>
        <v>388.95062284390042</v>
      </c>
      <c r="S503" s="14">
        <f t="shared" si="634"/>
        <v>1164.8913122171946</v>
      </c>
      <c r="T503" s="336">
        <f t="shared" si="635"/>
        <v>1164.8913122171946</v>
      </c>
      <c r="U503" s="4">
        <f t="shared" si="636"/>
        <v>23.760000000000005</v>
      </c>
      <c r="V503" s="337">
        <f t="shared" si="637"/>
        <v>134.21444599214468</v>
      </c>
      <c r="W503" s="338">
        <f t="shared" si="619"/>
        <v>3.5701063810426845</v>
      </c>
      <c r="X503" s="228">
        <f>VLOOKUP(X$4,'Tüpoloogia tabel'!$C$1:$T$51,MATCH($A503,'Tüpoloogia tabel'!$C$1:$T$1,0),FALSE)</f>
        <v>232.3125</v>
      </c>
      <c r="Y503" s="228">
        <f>VLOOKUP(Y$4,'Tüpoloogia tabel'!$C$1:$T$51,MATCH($A503,'Tüpoloogia tabel'!$C$1:$T$1,0),FALSE)</f>
        <v>155.609375</v>
      </c>
      <c r="Z503" s="229">
        <f>VLOOKUP(Z$4,'Tüpoloogia tabel'!$C$1:$T$51,MATCH($A503,'Tüpoloogia tabel'!$C$1:$T$1,0),FALSE)</f>
        <v>41.375</v>
      </c>
      <c r="AA503" s="235"/>
      <c r="AB503" s="235"/>
      <c r="AC503" s="15">
        <f>VLOOKUP(AC$4,'Tüpoloogia tabel'!$C$1:$T$51,MATCH($A503,'Tüpoloogia tabel'!$C$1:$T$1,0),FALSE)</f>
        <v>4.009769230769229</v>
      </c>
      <c r="AD503" s="15">
        <f>VLOOKUP(AD$4,'Tüpoloogia tabel'!$C$1:$T$51,MATCH($A503,'Tüpoloogia tabel'!$C$1:$T$1,0),FALSE)</f>
        <v>2.5</v>
      </c>
      <c r="AE503" s="15">
        <f>VLOOKUP(AE$4,'Tüpoloogia tabel'!$C$1:$T$51,MATCH($A503,'Tüpoloogia tabel'!$C$1:$T$1,0),FALSE)</f>
        <v>2.2999999999999998</v>
      </c>
      <c r="AF503" s="15">
        <f>VLOOKUP(AF$4,'Tüpoloogia tabel'!$C$1:$T$51,MATCH($A503,'Tüpoloogia tabel'!$C$1:$T$1,0),FALSE)</f>
        <v>11.821276595744679</v>
      </c>
      <c r="AG503" s="15">
        <f>VLOOKUP(AG$4,'Tüpoloogia tabel'!$C$1:$T$51,MATCH($A503,'Tüpoloogia tabel'!$C$1:$T$1,0),FALSE)</f>
        <v>17.442750521485191</v>
      </c>
      <c r="AH503" s="15">
        <f>(VLOOKUP(AH$4,'Tüpoloogia tabel'!$C$1:$T$51,MATCH($A503,'Tüpoloogia tabel'!$C$1:$T$1,0),FALSE))*E503</f>
        <v>2.5</v>
      </c>
      <c r="AI503" s="15">
        <f>(VLOOKUP(AI$4,'Tüpoloogia tabel'!$C$1:$T$51,MATCH($A503,'Tüpoloogia tabel'!$C$1:$T$1,0),FALSE))*D503*E503</f>
        <v>5306.25</v>
      </c>
      <c r="AJ503" s="15">
        <f t="shared" si="638"/>
        <v>232.95555944931164</v>
      </c>
      <c r="AK503" s="15">
        <f>VLOOKUP(AK$4,'Tüpoloogia tabel'!$C$1:$T$51,MATCH($A503,'Tüpoloogia tabel'!$C$1:$T$1,0),FALSE)</f>
        <v>1.2</v>
      </c>
      <c r="AL503" s="15">
        <f>VLOOKUP(AL$4,'Tüpoloogia tabel'!$C$1:$T$51,MATCH($A503,'Tüpoloogia tabel'!$C$1:$T$1,0),FALSE)</f>
        <v>1</v>
      </c>
      <c r="AM503" s="15">
        <f>VLOOKUP(AM$4,'Tüpoloogia tabel'!$C$1:$T$51,MATCH($A503,'Tüpoloogia tabel'!$C$1:$T$1,0),FALSE)</f>
        <v>0.7</v>
      </c>
      <c r="AN503" s="15">
        <f>VLOOKUP(AN$4,'Tüpoloogia tabel'!$C$1:$T$51,MATCH($A503,'Tüpoloogia tabel'!$C$1:$T$1,0),FALSE)</f>
        <v>0.7</v>
      </c>
      <c r="AO503" s="15">
        <f>VLOOKUP(AO$4,'Tüpoloogia tabel'!$C$1:$T$51,MATCH($A503,'Tüpoloogia tabel'!$C$1:$T$1,0),FALSE)</f>
        <v>2.44</v>
      </c>
      <c r="AP503" s="15">
        <f>VLOOKUP(AP$4,'Tüpoloogia tabel'!$C$1:$T$51,MATCH($A503,'Tüpoloogia tabel'!$C$1:$T$1,0),FALSE)</f>
        <v>2</v>
      </c>
      <c r="AQ503" s="15">
        <f>VLOOKUP(AQ$4,'Tüpoloogia tabel'!$C$1:$T$51,MATCH($A503,'Tüpoloogia tabel'!$C$1:$T$1,0),FALSE)</f>
        <v>2.9</v>
      </c>
      <c r="AR503" s="232">
        <f>VLOOKUP(AR$4,'Tüpoloogia tabel'!$C$1:$T$51,MATCH($A498,'Tüpoloogia tabel'!$C$1:$T$1,0),FALSE)</f>
        <v>0.26</v>
      </c>
      <c r="AS503" s="16">
        <f>VLOOKUP(AS$4,'Tüpoloogia tabel'!$C$1:$T$51,MATCH($A503,'Tüpoloogia tabel'!$C$1:$T$1,0),FALSE)</f>
        <v>0.49</v>
      </c>
      <c r="AT503" s="16">
        <f>VLOOKUP(AT$4,'Tüpoloogia tabel'!$C$1:$T$51,MATCH($A503,'Tüpoloogia tabel'!$C$1:$T$1,0),FALSE)</f>
        <v>0.40500000000000003</v>
      </c>
      <c r="AU503" s="16">
        <f>VLOOKUP(AU$4,'Tüpoloogia tabel'!$C$1:$T$51,MATCH($A503,'Tüpoloogia tabel'!$C$1:$T$1,0),FALSE)</f>
        <v>0.15</v>
      </c>
      <c r="AV503" s="273">
        <f>VLOOKUP(AV$4,'Tüpoloogia tabel'!$C$1:$T$51,MATCH($A503,'Tüpoloogia tabel'!$C$1:$T$1,0),FALSE)</f>
        <v>0.02</v>
      </c>
      <c r="AW503" s="16">
        <f>VLOOKUP(AW$4,'Tüpoloogia tabel'!$C$1:$T$51,MATCH($A503,'Tüpoloogia tabel'!$C$1:$T$1,0),FALSE)</f>
        <v>0.01</v>
      </c>
      <c r="AX503" s="16">
        <f>VLOOKUP(AX$4,'Tüpoloogia tabel'!$C$1:$T$51,MATCH($A503,'Tüpoloogia tabel'!$C$1:$T$1,0),FALSE)</f>
        <v>0</v>
      </c>
      <c r="AY503" s="16">
        <f>VLOOKUP(AY$4,'Tüpoloogia tabel'!$C$1:$T$51,MATCH($A503,'Tüpoloogia tabel'!$C$1:$T$1,0),FALSE)</f>
        <v>0.42</v>
      </c>
      <c r="AZ503" s="16">
        <f>VLOOKUP(AZ$4,'Tüpoloogia tabel'!$C$1:$T$51,MATCH($A503,'Tüpoloogia tabel'!$C$1:$T$1,0),FALSE)</f>
        <v>3.7</v>
      </c>
      <c r="BA503" s="232">
        <f>VLOOKUP(BA$4,'Tüpoloogia tabel'!$C$1:$T$51,MATCH($A503,'Tüpoloogia tabel'!$C$1:$T$1,0),FALSE)</f>
        <v>0.43</v>
      </c>
      <c r="BB503" s="232">
        <f>VLOOKUP(BB$4,'Tüpoloogia tabel'!$C$1:$T$51,MATCH($A503,'Tüpoloogia tabel'!$C$1:$T$1,0),FALSE)</f>
        <v>0.37</v>
      </c>
      <c r="BC503" s="232">
        <f>VLOOKUP(BC$4,'Tüpoloogia tabel'!$C$1:$T$51,MATCH($A503,'Tüpoloogia tabel'!$C$1:$T$1,0),FALSE)</f>
        <v>0.35</v>
      </c>
      <c r="BD503" s="232">
        <f>VLOOKUP(BD$4,'Tüpoloogia tabel'!$C$1:$T$51,MATCH($A503,'Tüpoloogia tabel'!$C$1:$T$1,0),FALSE)</f>
        <v>0.5</v>
      </c>
      <c r="BE503" s="232">
        <f>VLOOKUP(BE$4,'Tüpoloogia tabel'!$C$1:$T$51,MATCH($A503,'Tüpoloogia tabel'!$C$1:$T$1,0),FALSE)</f>
        <v>0.3</v>
      </c>
      <c r="BF503" s="16">
        <f>VLOOKUP(BF$4,'Tüpoloogia tabel'!$C$1:$T$51,MATCH($A503,'Tüpoloogia tabel'!$C$1:$T$1,0),FALSE)</f>
        <v>1.8</v>
      </c>
      <c r="BG503" s="16">
        <f>VLOOKUP(BG$4,'Tüpoloogia tabel'!$C$1:$T$51,MATCH($A503,'Tüpoloogia tabel'!$C$1:$T$1,0),FALSE)</f>
        <v>2.2000000000000002</v>
      </c>
      <c r="BH503" s="16">
        <f>VLOOKUP(BH$4,'Tüpoloogia tabel'!$C$1:$T$51,MATCH($A503,'Tüpoloogia tabel'!$C$1:$T$1,0),FALSE)</f>
        <v>1.46</v>
      </c>
      <c r="BI503" s="16">
        <f>VLOOKUP(BI$4,'Tüpoloogia tabel'!$C$1:$T$51,MATCH($A503,'Tüpoloogia tabel'!$C$1:$T$1,0),FALSE)</f>
        <v>1.5793333333333333</v>
      </c>
      <c r="BJ503" s="16">
        <f>VLOOKUP(BJ$4,'Tüpoloogia tabel'!$C$1:$T$51,MATCH($A503,'Tüpoloogia tabel'!$C$1:$T$1,0),FALSE)</f>
        <v>0.8</v>
      </c>
      <c r="BK503" s="16">
        <f>VLOOKUP(BK$4,'Tüpoloogia tabel'!$C$1:$T$51,MATCH($A503,'Tüpoloogia tabel'!$C$1:$T$1,0),FALSE)</f>
        <v>2.0649999999999999</v>
      </c>
      <c r="BL503" s="216">
        <f t="shared" si="620"/>
        <v>2722.7405363685575</v>
      </c>
      <c r="BM503" s="1">
        <v>4</v>
      </c>
      <c r="BN503" s="1">
        <v>0</v>
      </c>
      <c r="BO503" s="1">
        <f t="shared" si="639"/>
        <v>10</v>
      </c>
      <c r="BP503" s="217">
        <f t="shared" si="640"/>
        <v>232.95555944931164</v>
      </c>
      <c r="BQ503" s="217">
        <f t="shared" ref="BQ503:BS503" si="689">BP503</f>
        <v>232.95555944931164</v>
      </c>
      <c r="BR503" s="217">
        <f t="shared" si="689"/>
        <v>232.95555944931164</v>
      </c>
      <c r="BS503" s="217">
        <f t="shared" si="689"/>
        <v>232.95555944931164</v>
      </c>
      <c r="BT503" s="217">
        <f t="shared" si="642"/>
        <v>0</v>
      </c>
      <c r="BU503" s="217">
        <f t="shared" si="643"/>
        <v>156.91621417797882</v>
      </c>
      <c r="BV503" s="217">
        <f t="shared" si="644"/>
        <v>176.909411889355</v>
      </c>
      <c r="BW503" s="217">
        <f t="shared" si="622"/>
        <v>320.34051261805973</v>
      </c>
      <c r="BX503" s="216">
        <f t="shared" si="645"/>
        <v>0.10053524777614266</v>
      </c>
      <c r="BY503" s="216">
        <f t="shared" si="669"/>
        <v>121.24550881802804</v>
      </c>
      <c r="BZ503" s="216">
        <f t="shared" si="653"/>
        <v>3164.3265578046453</v>
      </c>
      <c r="CA503" s="216">
        <f t="shared" si="654"/>
        <v>2843.9860451865857</v>
      </c>
      <c r="CB503" s="218">
        <f t="shared" si="646"/>
        <v>3.208686759106552</v>
      </c>
    </row>
    <row r="504" spans="1:80" x14ac:dyDescent="0.25">
      <c r="A504" s="248" t="s">
        <v>486</v>
      </c>
      <c r="B504" s="231" t="s">
        <v>1032</v>
      </c>
      <c r="C504" s="231" t="s">
        <v>464</v>
      </c>
      <c r="D504" s="249">
        <v>6</v>
      </c>
      <c r="E504" s="249">
        <v>2</v>
      </c>
      <c r="F504" s="250"/>
      <c r="G504" s="15">
        <f>(VLOOKUP(G$4,'Tüpoloogia tabel'!$C$1:$T$51,MATCH($A504,'Tüpoloogia tabel'!$C$1:$T$1,0),FALSE))*D504</f>
        <v>1164.8913122171946</v>
      </c>
      <c r="H504" s="15">
        <f>(VLOOKUP(H$4,'Tüpoloogia tabel'!$C$1:$T$51,MATCH($A504,'Tüpoloogia tabel'!$C$1:$T$1,0),FALSE))*D504*E504</f>
        <v>38.580512820512823</v>
      </c>
      <c r="I504" s="15">
        <f>(VLOOKUP(I$4,'Tüpoloogia tabel'!$C$1:$T$51,MATCH($A504,'Tüpoloogia tabel'!$C$1:$T$1,0),FALSE))*D504*E504</f>
        <v>113.53297134238306</v>
      </c>
      <c r="J504" s="15">
        <f>(VLOOKUP(J$4,'Tüpoloogia tabel'!$C$1:$T$51,MATCH($A504,'Tüpoloogia tabel'!$C$1:$T$1,0),FALSE))*D504*E504</f>
        <v>2113.8829049773753</v>
      </c>
      <c r="K504" s="15">
        <f>(VLOOKUP(K$4,'Tüpoloogia tabel'!$C$1:$T$51,MATCH($A504,'Tüpoloogia tabel'!$C$1:$T$1,0),FALSE))*D504*E504</f>
        <v>1772.6791417797879</v>
      </c>
      <c r="L504" s="244">
        <f>VLOOKUP(L$4,'Tüpoloogia tabel'!$C$1:$T$51,MATCH($A504,'Tüpoloogia tabel'!$C$1:$T$1,0),FALSE)</f>
        <v>87.692307692307693</v>
      </c>
      <c r="M504" s="228">
        <f>VLOOKUP(M$4,'Tüpoloogia tabel'!$C$1:$T$51,MATCH($A504,'Tüpoloogia tabel'!$C$1:$T$1,0),FALSE)</f>
        <v>3.0769230769230771</v>
      </c>
      <c r="N504" s="228">
        <f>VLOOKUP(N$4,'Tüpoloogia tabel'!$C$1:$T$51,MATCH($A504,'Tüpoloogia tabel'!$C$1:$T$1,0),FALSE)</f>
        <v>93.84615384615384</v>
      </c>
      <c r="O504" s="245">
        <f>VLOOKUP(O$4,'Tüpoloogia tabel'!$C$1:$T$51,MATCH($A504,'Tüpoloogia tabel'!$C$1:$T$1,0),FALSE)</f>
        <v>0.24539823394414367</v>
      </c>
      <c r="P504" s="228">
        <f>VLOOKUP(P$4,'Tüpoloogia tabel'!$C$1:$T$51,MATCH($A504,'Tüpoloogia tabel'!$C$1:$T$1,0),FALSE)</f>
        <v>78.461538461538467</v>
      </c>
      <c r="Q504" s="335">
        <f t="shared" si="633"/>
        <v>2140.4151689612017</v>
      </c>
      <c r="R504" s="336">
        <f t="shared" si="651"/>
        <v>1591.4010665908668</v>
      </c>
      <c r="S504" s="14">
        <f t="shared" si="634"/>
        <v>1164.8913122171946</v>
      </c>
      <c r="T504" s="336">
        <f t="shared" si="635"/>
        <v>1164.8913122171946</v>
      </c>
      <c r="U504" s="4">
        <f t="shared" si="636"/>
        <v>23.760000000000005</v>
      </c>
      <c r="V504" s="337">
        <f t="shared" si="637"/>
        <v>525.25410237033475</v>
      </c>
      <c r="W504" s="338">
        <f t="shared" si="619"/>
        <v>3.2231502149147397</v>
      </c>
      <c r="X504" s="228">
        <f>VLOOKUP(X$4,'Tüpoloogia tabel'!$C$1:$T$51,MATCH($A504,'Tüpoloogia tabel'!$C$1:$T$1,0),FALSE)</f>
        <v>232.3125</v>
      </c>
      <c r="Y504" s="228">
        <f>VLOOKUP(Y$4,'Tüpoloogia tabel'!$C$1:$T$51,MATCH($A504,'Tüpoloogia tabel'!$C$1:$T$1,0),FALSE)</f>
        <v>155.609375</v>
      </c>
      <c r="Z504" s="229">
        <f>VLOOKUP(Z$4,'Tüpoloogia tabel'!$C$1:$T$51,MATCH($A504,'Tüpoloogia tabel'!$C$1:$T$1,0),FALSE)</f>
        <v>41.375</v>
      </c>
      <c r="AA504" s="235"/>
      <c r="AB504" s="235"/>
      <c r="AC504" s="15">
        <f>VLOOKUP(AC$4,'Tüpoloogia tabel'!$C$1:$T$51,MATCH($A504,'Tüpoloogia tabel'!$C$1:$T$1,0),FALSE)</f>
        <v>4.009769230769229</v>
      </c>
      <c r="AD504" s="15">
        <f>VLOOKUP(AD$4,'Tüpoloogia tabel'!$C$1:$T$51,MATCH($A504,'Tüpoloogia tabel'!$C$1:$T$1,0),FALSE)</f>
        <v>2.5</v>
      </c>
      <c r="AE504" s="15">
        <f>VLOOKUP(AE$4,'Tüpoloogia tabel'!$C$1:$T$51,MATCH($A504,'Tüpoloogia tabel'!$C$1:$T$1,0),FALSE)</f>
        <v>2.2999999999999998</v>
      </c>
      <c r="AF504" s="15">
        <f>VLOOKUP(AF$4,'Tüpoloogia tabel'!$C$1:$T$51,MATCH($A504,'Tüpoloogia tabel'!$C$1:$T$1,0),FALSE)</f>
        <v>11.821276595744679</v>
      </c>
      <c r="AG504" s="15">
        <f>VLOOKUP(AG$4,'Tüpoloogia tabel'!$C$1:$T$51,MATCH($A504,'Tüpoloogia tabel'!$C$1:$T$1,0),FALSE)</f>
        <v>17.442750521485191</v>
      </c>
      <c r="AH504" s="15">
        <f>(VLOOKUP(AH$4,'Tüpoloogia tabel'!$C$1:$T$51,MATCH($A504,'Tüpoloogia tabel'!$C$1:$T$1,0),FALSE))*E504</f>
        <v>5</v>
      </c>
      <c r="AI504" s="15">
        <f>(VLOOKUP(AI$4,'Tüpoloogia tabel'!$C$1:$T$51,MATCH($A504,'Tüpoloogia tabel'!$C$1:$T$1,0),FALSE))*D504*E504</f>
        <v>10612.5</v>
      </c>
      <c r="AJ504" s="15">
        <f t="shared" si="638"/>
        <v>232.95555944931164</v>
      </c>
      <c r="AK504" s="15">
        <f>VLOOKUP(AK$4,'Tüpoloogia tabel'!$C$1:$T$51,MATCH($A504,'Tüpoloogia tabel'!$C$1:$T$1,0),FALSE)</f>
        <v>1.2</v>
      </c>
      <c r="AL504" s="15">
        <f>VLOOKUP(AL$4,'Tüpoloogia tabel'!$C$1:$T$51,MATCH($A504,'Tüpoloogia tabel'!$C$1:$T$1,0),FALSE)</f>
        <v>1</v>
      </c>
      <c r="AM504" s="15">
        <f>VLOOKUP(AM$4,'Tüpoloogia tabel'!$C$1:$T$51,MATCH($A504,'Tüpoloogia tabel'!$C$1:$T$1,0),FALSE)</f>
        <v>0.7</v>
      </c>
      <c r="AN504" s="15">
        <f>VLOOKUP(AN$4,'Tüpoloogia tabel'!$C$1:$T$51,MATCH($A504,'Tüpoloogia tabel'!$C$1:$T$1,0),FALSE)</f>
        <v>0.7</v>
      </c>
      <c r="AO504" s="15">
        <f>VLOOKUP(AO$4,'Tüpoloogia tabel'!$C$1:$T$51,MATCH($A504,'Tüpoloogia tabel'!$C$1:$T$1,0),FALSE)</f>
        <v>2.44</v>
      </c>
      <c r="AP504" s="15">
        <f>VLOOKUP(AP$4,'Tüpoloogia tabel'!$C$1:$T$51,MATCH($A504,'Tüpoloogia tabel'!$C$1:$T$1,0),FALSE)</f>
        <v>2</v>
      </c>
      <c r="AQ504" s="15">
        <f>VLOOKUP(AQ$4,'Tüpoloogia tabel'!$C$1:$T$51,MATCH($A504,'Tüpoloogia tabel'!$C$1:$T$1,0),FALSE)</f>
        <v>2.9</v>
      </c>
      <c r="AR504" s="232">
        <f>VLOOKUP(AR$4,'Tüpoloogia tabel'!$C$1:$T$51,MATCH($A499,'Tüpoloogia tabel'!$C$1:$T$1,0),FALSE)</f>
        <v>0.26</v>
      </c>
      <c r="AS504" s="16">
        <f>VLOOKUP(AS$4,'Tüpoloogia tabel'!$C$1:$T$51,MATCH($A504,'Tüpoloogia tabel'!$C$1:$T$1,0),FALSE)</f>
        <v>0.49</v>
      </c>
      <c r="AT504" s="16">
        <f>VLOOKUP(AT$4,'Tüpoloogia tabel'!$C$1:$T$51,MATCH($A504,'Tüpoloogia tabel'!$C$1:$T$1,0),FALSE)</f>
        <v>0.40500000000000003</v>
      </c>
      <c r="AU504" s="16">
        <f>VLOOKUP(AU$4,'Tüpoloogia tabel'!$C$1:$T$51,MATCH($A504,'Tüpoloogia tabel'!$C$1:$T$1,0),FALSE)</f>
        <v>0.15</v>
      </c>
      <c r="AV504" s="273">
        <f>VLOOKUP(AV$4,'Tüpoloogia tabel'!$C$1:$T$51,MATCH($A504,'Tüpoloogia tabel'!$C$1:$T$1,0),FALSE)</f>
        <v>0.02</v>
      </c>
      <c r="AW504" s="16">
        <f>VLOOKUP(AW$4,'Tüpoloogia tabel'!$C$1:$T$51,MATCH($A504,'Tüpoloogia tabel'!$C$1:$T$1,0),FALSE)</f>
        <v>0.01</v>
      </c>
      <c r="AX504" s="16">
        <f>VLOOKUP(AX$4,'Tüpoloogia tabel'!$C$1:$T$51,MATCH($A504,'Tüpoloogia tabel'!$C$1:$T$1,0),FALSE)</f>
        <v>0</v>
      </c>
      <c r="AY504" s="16">
        <f>VLOOKUP(AY$4,'Tüpoloogia tabel'!$C$1:$T$51,MATCH($A504,'Tüpoloogia tabel'!$C$1:$T$1,0),FALSE)</f>
        <v>0.42</v>
      </c>
      <c r="AZ504" s="16">
        <f>VLOOKUP(AZ$4,'Tüpoloogia tabel'!$C$1:$T$51,MATCH($A504,'Tüpoloogia tabel'!$C$1:$T$1,0),FALSE)</f>
        <v>3.7</v>
      </c>
      <c r="BA504" s="232">
        <f>VLOOKUP(BA$4,'Tüpoloogia tabel'!$C$1:$T$51,MATCH($A504,'Tüpoloogia tabel'!$C$1:$T$1,0),FALSE)</f>
        <v>0.43</v>
      </c>
      <c r="BB504" s="232">
        <f>VLOOKUP(BB$4,'Tüpoloogia tabel'!$C$1:$T$51,MATCH($A504,'Tüpoloogia tabel'!$C$1:$T$1,0),FALSE)</f>
        <v>0.37</v>
      </c>
      <c r="BC504" s="232">
        <f>VLOOKUP(BC$4,'Tüpoloogia tabel'!$C$1:$T$51,MATCH($A504,'Tüpoloogia tabel'!$C$1:$T$1,0),FALSE)</f>
        <v>0.35</v>
      </c>
      <c r="BD504" s="232">
        <f>VLOOKUP(BD$4,'Tüpoloogia tabel'!$C$1:$T$51,MATCH($A504,'Tüpoloogia tabel'!$C$1:$T$1,0),FALSE)</f>
        <v>0.5</v>
      </c>
      <c r="BE504" s="232">
        <f>VLOOKUP(BE$4,'Tüpoloogia tabel'!$C$1:$T$51,MATCH($A504,'Tüpoloogia tabel'!$C$1:$T$1,0),FALSE)</f>
        <v>0.3</v>
      </c>
      <c r="BF504" s="16">
        <f>VLOOKUP(BF$4,'Tüpoloogia tabel'!$C$1:$T$51,MATCH($A504,'Tüpoloogia tabel'!$C$1:$T$1,0),FALSE)</f>
        <v>1.8</v>
      </c>
      <c r="BG504" s="16">
        <f>VLOOKUP(BG$4,'Tüpoloogia tabel'!$C$1:$T$51,MATCH($A504,'Tüpoloogia tabel'!$C$1:$T$1,0),FALSE)</f>
        <v>2.2000000000000002</v>
      </c>
      <c r="BH504" s="16">
        <f>VLOOKUP(BH$4,'Tüpoloogia tabel'!$C$1:$T$51,MATCH($A504,'Tüpoloogia tabel'!$C$1:$T$1,0),FALSE)</f>
        <v>1.46</v>
      </c>
      <c r="BI504" s="16">
        <f>VLOOKUP(BI$4,'Tüpoloogia tabel'!$C$1:$T$51,MATCH($A504,'Tüpoloogia tabel'!$C$1:$T$1,0),FALSE)</f>
        <v>1.5793333333333333</v>
      </c>
      <c r="BJ504" s="16">
        <f>VLOOKUP(BJ$4,'Tüpoloogia tabel'!$C$1:$T$51,MATCH($A504,'Tüpoloogia tabel'!$C$1:$T$1,0),FALSE)</f>
        <v>0.8</v>
      </c>
      <c r="BK504" s="16">
        <f>VLOOKUP(BK$4,'Tüpoloogia tabel'!$C$1:$T$51,MATCH($A504,'Tüpoloogia tabel'!$C$1:$T$1,0),FALSE)</f>
        <v>2.0649999999999999</v>
      </c>
      <c r="BL504" s="216">
        <f t="shared" si="620"/>
        <v>4830.4484847078402</v>
      </c>
      <c r="BM504" s="1">
        <v>4</v>
      </c>
      <c r="BN504" s="1">
        <v>0</v>
      </c>
      <c r="BO504" s="1">
        <f t="shared" si="639"/>
        <v>20</v>
      </c>
      <c r="BP504" s="217">
        <f t="shared" si="640"/>
        <v>232.95555944931164</v>
      </c>
      <c r="BQ504" s="217">
        <f t="shared" ref="BQ504:BS504" si="690">BP504</f>
        <v>232.95555944931164</v>
      </c>
      <c r="BR504" s="217">
        <f t="shared" si="690"/>
        <v>232.95555944931164</v>
      </c>
      <c r="BS504" s="217">
        <f t="shared" si="690"/>
        <v>232.95555944931164</v>
      </c>
      <c r="BT504" s="217">
        <f t="shared" si="642"/>
        <v>232.95555944931164</v>
      </c>
      <c r="BU504" s="217">
        <f t="shared" si="643"/>
        <v>597.66485671191526</v>
      </c>
      <c r="BV504" s="217">
        <f t="shared" si="644"/>
        <v>692.34271807258028</v>
      </c>
      <c r="BW504" s="217">
        <f t="shared" si="622"/>
        <v>541.75205680950751</v>
      </c>
      <c r="BX504" s="216">
        <f t="shared" si="645"/>
        <v>0.28309337917500155</v>
      </c>
      <c r="BY504" s="216">
        <f t="shared" si="669"/>
        <v>341.41061528505185</v>
      </c>
      <c r="BZ504" s="216">
        <f t="shared" si="653"/>
        <v>5713.6111568023998</v>
      </c>
      <c r="CA504" s="216">
        <f t="shared" si="654"/>
        <v>5171.859099992892</v>
      </c>
      <c r="CB504" s="218">
        <f t="shared" si="646"/>
        <v>2.917538192952557</v>
      </c>
    </row>
    <row r="505" spans="1:80" x14ac:dyDescent="0.25">
      <c r="A505" s="248" t="s">
        <v>486</v>
      </c>
      <c r="B505" s="231" t="s">
        <v>1033</v>
      </c>
      <c r="C505" s="231" t="s">
        <v>464</v>
      </c>
      <c r="D505" s="249">
        <v>6</v>
      </c>
      <c r="E505" s="249">
        <v>3</v>
      </c>
      <c r="F505" s="250"/>
      <c r="G505" s="15">
        <f>(VLOOKUP(G$4,'Tüpoloogia tabel'!$C$1:$T$51,MATCH($A505,'Tüpoloogia tabel'!$C$1:$T$1,0),FALSE))*D505</f>
        <v>1164.8913122171946</v>
      </c>
      <c r="H505" s="15">
        <f>(VLOOKUP(H$4,'Tüpoloogia tabel'!$C$1:$T$51,MATCH($A505,'Tüpoloogia tabel'!$C$1:$T$1,0),FALSE))*D505*E505</f>
        <v>57.870769230769234</v>
      </c>
      <c r="I505" s="15">
        <f>(VLOOKUP(I$4,'Tüpoloogia tabel'!$C$1:$T$51,MATCH($A505,'Tüpoloogia tabel'!$C$1:$T$1,0),FALSE))*D505*E505</f>
        <v>170.2994570135746</v>
      </c>
      <c r="J505" s="15">
        <f>(VLOOKUP(J$4,'Tüpoloogia tabel'!$C$1:$T$51,MATCH($A505,'Tüpoloogia tabel'!$C$1:$T$1,0),FALSE))*D505*E505</f>
        <v>3170.8243574660628</v>
      </c>
      <c r="K505" s="15">
        <f>(VLOOKUP(K$4,'Tüpoloogia tabel'!$C$1:$T$51,MATCH($A505,'Tüpoloogia tabel'!$C$1:$T$1,0),FALSE))*D505*E505</f>
        <v>2659.0187126696819</v>
      </c>
      <c r="L505" s="244">
        <f>VLOOKUP(L$4,'Tüpoloogia tabel'!$C$1:$T$51,MATCH($A505,'Tüpoloogia tabel'!$C$1:$T$1,0),FALSE)</f>
        <v>87.692307692307693</v>
      </c>
      <c r="M505" s="228">
        <f>VLOOKUP(M$4,'Tüpoloogia tabel'!$C$1:$T$51,MATCH($A505,'Tüpoloogia tabel'!$C$1:$T$1,0),FALSE)</f>
        <v>3.0769230769230771</v>
      </c>
      <c r="N505" s="228">
        <f>VLOOKUP(N$4,'Tüpoloogia tabel'!$C$1:$T$51,MATCH($A505,'Tüpoloogia tabel'!$C$1:$T$1,0),FALSE)</f>
        <v>93.84615384615384</v>
      </c>
      <c r="O505" s="245">
        <f>VLOOKUP(O$4,'Tüpoloogia tabel'!$C$1:$T$51,MATCH($A505,'Tüpoloogia tabel'!$C$1:$T$1,0),FALSE)</f>
        <v>0.24539823394414367</v>
      </c>
      <c r="P505" s="228">
        <f>VLOOKUP(P$4,'Tüpoloogia tabel'!$C$1:$T$51,MATCH($A505,'Tüpoloogia tabel'!$C$1:$T$1,0),FALSE)</f>
        <v>78.461538461538467</v>
      </c>
      <c r="Q505" s="335">
        <f t="shared" si="633"/>
        <v>4780.4703003754694</v>
      </c>
      <c r="R505" s="336">
        <f t="shared" si="651"/>
        <v>3583.5913312408989</v>
      </c>
      <c r="S505" s="14">
        <f t="shared" si="634"/>
        <v>1164.8913122171946</v>
      </c>
      <c r="T505" s="336">
        <f t="shared" si="635"/>
        <v>1164.8913122171946</v>
      </c>
      <c r="U505" s="4">
        <f t="shared" si="636"/>
        <v>23.760000000000005</v>
      </c>
      <c r="V505" s="337">
        <f t="shared" si="637"/>
        <v>1173.1189691345703</v>
      </c>
      <c r="W505" s="338">
        <f t="shared" si="619"/>
        <v>3.7475171712002142</v>
      </c>
      <c r="X505" s="228">
        <f>VLOOKUP(X$4,'Tüpoloogia tabel'!$C$1:$T$51,MATCH($A505,'Tüpoloogia tabel'!$C$1:$T$1,0),FALSE)</f>
        <v>232.3125</v>
      </c>
      <c r="Y505" s="228">
        <f>VLOOKUP(Y$4,'Tüpoloogia tabel'!$C$1:$T$51,MATCH($A505,'Tüpoloogia tabel'!$C$1:$T$1,0),FALSE)</f>
        <v>155.609375</v>
      </c>
      <c r="Z505" s="229">
        <f>VLOOKUP(Z$4,'Tüpoloogia tabel'!$C$1:$T$51,MATCH($A505,'Tüpoloogia tabel'!$C$1:$T$1,0),FALSE)</f>
        <v>41.375</v>
      </c>
      <c r="AA505" s="235"/>
      <c r="AB505" s="235"/>
      <c r="AC505" s="15">
        <f>VLOOKUP(AC$4,'Tüpoloogia tabel'!$C$1:$T$51,MATCH($A505,'Tüpoloogia tabel'!$C$1:$T$1,0),FALSE)</f>
        <v>4.009769230769229</v>
      </c>
      <c r="AD505" s="15">
        <f>VLOOKUP(AD$4,'Tüpoloogia tabel'!$C$1:$T$51,MATCH($A505,'Tüpoloogia tabel'!$C$1:$T$1,0),FALSE)</f>
        <v>2.5</v>
      </c>
      <c r="AE505" s="15">
        <f>VLOOKUP(AE$4,'Tüpoloogia tabel'!$C$1:$T$51,MATCH($A505,'Tüpoloogia tabel'!$C$1:$T$1,0),FALSE)</f>
        <v>2.2999999999999998</v>
      </c>
      <c r="AF505" s="15">
        <f>VLOOKUP(AF$4,'Tüpoloogia tabel'!$C$1:$T$51,MATCH($A505,'Tüpoloogia tabel'!$C$1:$T$1,0),FALSE)</f>
        <v>11.821276595744679</v>
      </c>
      <c r="AG505" s="15">
        <f>VLOOKUP(AG$4,'Tüpoloogia tabel'!$C$1:$T$51,MATCH($A505,'Tüpoloogia tabel'!$C$1:$T$1,0),FALSE)</f>
        <v>17.442750521485191</v>
      </c>
      <c r="AH505" s="15">
        <f>(VLOOKUP(AH$4,'Tüpoloogia tabel'!$C$1:$T$51,MATCH($A505,'Tüpoloogia tabel'!$C$1:$T$1,0),FALSE))*E505</f>
        <v>7.5</v>
      </c>
      <c r="AI505" s="15">
        <f>(VLOOKUP(AI$4,'Tüpoloogia tabel'!$C$1:$T$51,MATCH($A505,'Tüpoloogia tabel'!$C$1:$T$1,0),FALSE))*D505*E505</f>
        <v>15918.75</v>
      </c>
      <c r="AJ505" s="15">
        <f t="shared" si="638"/>
        <v>232.95555944931164</v>
      </c>
      <c r="AK505" s="15">
        <f>VLOOKUP(AK$4,'Tüpoloogia tabel'!$C$1:$T$51,MATCH($A505,'Tüpoloogia tabel'!$C$1:$T$1,0),FALSE)</f>
        <v>1.2</v>
      </c>
      <c r="AL505" s="15">
        <f>VLOOKUP(AL$4,'Tüpoloogia tabel'!$C$1:$T$51,MATCH($A505,'Tüpoloogia tabel'!$C$1:$T$1,0),FALSE)</f>
        <v>1</v>
      </c>
      <c r="AM505" s="15">
        <f>VLOOKUP(AM$4,'Tüpoloogia tabel'!$C$1:$T$51,MATCH($A505,'Tüpoloogia tabel'!$C$1:$T$1,0),FALSE)</f>
        <v>0.7</v>
      </c>
      <c r="AN505" s="15">
        <f>VLOOKUP(AN$4,'Tüpoloogia tabel'!$C$1:$T$51,MATCH($A505,'Tüpoloogia tabel'!$C$1:$T$1,0),FALSE)</f>
        <v>0.7</v>
      </c>
      <c r="AO505" s="15">
        <f>VLOOKUP(AO$4,'Tüpoloogia tabel'!$C$1:$T$51,MATCH($A505,'Tüpoloogia tabel'!$C$1:$T$1,0),FALSE)</f>
        <v>2.44</v>
      </c>
      <c r="AP505" s="15">
        <f>VLOOKUP(AP$4,'Tüpoloogia tabel'!$C$1:$T$51,MATCH($A505,'Tüpoloogia tabel'!$C$1:$T$1,0),FALSE)</f>
        <v>2</v>
      </c>
      <c r="AQ505" s="15">
        <f>VLOOKUP(AQ$4,'Tüpoloogia tabel'!$C$1:$T$51,MATCH($A505,'Tüpoloogia tabel'!$C$1:$T$1,0),FALSE)</f>
        <v>2.9</v>
      </c>
      <c r="AR505" s="232">
        <f>VLOOKUP(AR$4,'Tüpoloogia tabel'!$C$1:$T$51,MATCH($A500,'Tüpoloogia tabel'!$C$1:$T$1,0),FALSE)</f>
        <v>0.26</v>
      </c>
      <c r="AS505" s="16">
        <f>VLOOKUP(AS$4,'Tüpoloogia tabel'!$C$1:$T$51,MATCH($A505,'Tüpoloogia tabel'!$C$1:$T$1,0),FALSE)</f>
        <v>0.49</v>
      </c>
      <c r="AT505" s="16">
        <f>VLOOKUP(AT$4,'Tüpoloogia tabel'!$C$1:$T$51,MATCH($A505,'Tüpoloogia tabel'!$C$1:$T$1,0),FALSE)</f>
        <v>0.40500000000000003</v>
      </c>
      <c r="AU505" s="16">
        <f>VLOOKUP(AU$4,'Tüpoloogia tabel'!$C$1:$T$51,MATCH($A505,'Tüpoloogia tabel'!$C$1:$T$1,0),FALSE)</f>
        <v>0.15</v>
      </c>
      <c r="AV505" s="273">
        <f>VLOOKUP(AV$4,'Tüpoloogia tabel'!$C$1:$T$51,MATCH($A505,'Tüpoloogia tabel'!$C$1:$T$1,0),FALSE)</f>
        <v>0.02</v>
      </c>
      <c r="AW505" s="16">
        <f>VLOOKUP(AW$4,'Tüpoloogia tabel'!$C$1:$T$51,MATCH($A505,'Tüpoloogia tabel'!$C$1:$T$1,0),FALSE)</f>
        <v>0.01</v>
      </c>
      <c r="AX505" s="16">
        <f>VLOOKUP(AX$4,'Tüpoloogia tabel'!$C$1:$T$51,MATCH($A505,'Tüpoloogia tabel'!$C$1:$T$1,0),FALSE)</f>
        <v>0</v>
      </c>
      <c r="AY505" s="16">
        <f>VLOOKUP(AY$4,'Tüpoloogia tabel'!$C$1:$T$51,MATCH($A505,'Tüpoloogia tabel'!$C$1:$T$1,0),FALSE)</f>
        <v>0.42</v>
      </c>
      <c r="AZ505" s="16">
        <f>VLOOKUP(AZ$4,'Tüpoloogia tabel'!$C$1:$T$51,MATCH($A505,'Tüpoloogia tabel'!$C$1:$T$1,0),FALSE)</f>
        <v>3.7</v>
      </c>
      <c r="BA505" s="232">
        <f>VLOOKUP(BA$4,'Tüpoloogia tabel'!$C$1:$T$51,MATCH($A505,'Tüpoloogia tabel'!$C$1:$T$1,0),FALSE)</f>
        <v>0.43</v>
      </c>
      <c r="BB505" s="232">
        <f>VLOOKUP(BB$4,'Tüpoloogia tabel'!$C$1:$T$51,MATCH($A505,'Tüpoloogia tabel'!$C$1:$T$1,0),FALSE)</f>
        <v>0.37</v>
      </c>
      <c r="BC505" s="232">
        <f>VLOOKUP(BC$4,'Tüpoloogia tabel'!$C$1:$T$51,MATCH($A505,'Tüpoloogia tabel'!$C$1:$T$1,0),FALSE)</f>
        <v>0.35</v>
      </c>
      <c r="BD505" s="232">
        <f>VLOOKUP(BD$4,'Tüpoloogia tabel'!$C$1:$T$51,MATCH($A505,'Tüpoloogia tabel'!$C$1:$T$1,0),FALSE)</f>
        <v>0.5</v>
      </c>
      <c r="BE505" s="232">
        <f>VLOOKUP(BE$4,'Tüpoloogia tabel'!$C$1:$T$51,MATCH($A505,'Tüpoloogia tabel'!$C$1:$T$1,0),FALSE)</f>
        <v>0.3</v>
      </c>
      <c r="BF505" s="16">
        <f>VLOOKUP(BF$4,'Tüpoloogia tabel'!$C$1:$T$51,MATCH($A505,'Tüpoloogia tabel'!$C$1:$T$1,0),FALSE)</f>
        <v>1.8</v>
      </c>
      <c r="BG505" s="16">
        <f>VLOOKUP(BG$4,'Tüpoloogia tabel'!$C$1:$T$51,MATCH($A505,'Tüpoloogia tabel'!$C$1:$T$1,0),FALSE)</f>
        <v>2.2000000000000002</v>
      </c>
      <c r="BH505" s="16">
        <f>VLOOKUP(BH$4,'Tüpoloogia tabel'!$C$1:$T$51,MATCH($A505,'Tüpoloogia tabel'!$C$1:$T$1,0),FALSE)</f>
        <v>1.46</v>
      </c>
      <c r="BI505" s="16">
        <f>VLOOKUP(BI$4,'Tüpoloogia tabel'!$C$1:$T$51,MATCH($A505,'Tüpoloogia tabel'!$C$1:$T$1,0),FALSE)</f>
        <v>1.5793333333333333</v>
      </c>
      <c r="BJ505" s="16">
        <f>VLOOKUP(BJ$4,'Tüpoloogia tabel'!$C$1:$T$51,MATCH($A505,'Tüpoloogia tabel'!$C$1:$T$1,0),FALSE)</f>
        <v>0.8</v>
      </c>
      <c r="BK505" s="16">
        <f>VLOOKUP(BK$4,'Tüpoloogia tabel'!$C$1:$T$51,MATCH($A505,'Tüpoloogia tabel'!$C$1:$T$1,0),FALSE)</f>
        <v>2.0649999999999999</v>
      </c>
      <c r="BL505" s="216">
        <f t="shared" si="620"/>
        <v>8322.4470757870804</v>
      </c>
      <c r="BM505" s="1">
        <v>4</v>
      </c>
      <c r="BN505" s="1">
        <v>0</v>
      </c>
      <c r="BO505" s="1">
        <f t="shared" si="639"/>
        <v>30</v>
      </c>
      <c r="BP505" s="217">
        <f t="shared" si="640"/>
        <v>232.95555944931164</v>
      </c>
      <c r="BQ505" s="217">
        <f t="shared" ref="BQ505:BS505" si="691">BP505</f>
        <v>232.95555944931164</v>
      </c>
      <c r="BR505" s="217">
        <f t="shared" si="691"/>
        <v>232.95555944931164</v>
      </c>
      <c r="BS505" s="217">
        <f t="shared" si="691"/>
        <v>232.95555944931164</v>
      </c>
      <c r="BT505" s="217">
        <f t="shared" si="642"/>
        <v>465.91111889862327</v>
      </c>
      <c r="BU505" s="217">
        <f t="shared" si="643"/>
        <v>1322.2459276018094</v>
      </c>
      <c r="BV505" s="217">
        <f t="shared" si="644"/>
        <v>1546.2999185496762</v>
      </c>
      <c r="BW505" s="217">
        <f t="shared" si="622"/>
        <v>905.34363660438089</v>
      </c>
      <c r="BX505" s="216">
        <f t="shared" si="645"/>
        <v>0.61105105462757936</v>
      </c>
      <c r="BY505" s="216">
        <f t="shared" si="669"/>
        <v>736.92757188086068</v>
      </c>
      <c r="BZ505" s="216">
        <f t="shared" si="653"/>
        <v>9964.7182842723214</v>
      </c>
      <c r="CA505" s="216">
        <f t="shared" si="654"/>
        <v>9059.3746476679407</v>
      </c>
      <c r="CB505" s="218">
        <f t="shared" si="646"/>
        <v>3.4070368156876323</v>
      </c>
    </row>
    <row r="506" spans="1:80" x14ac:dyDescent="0.25">
      <c r="A506" s="248" t="s">
        <v>486</v>
      </c>
      <c r="B506" s="231" t="s">
        <v>1034</v>
      </c>
      <c r="C506" s="231" t="s">
        <v>464</v>
      </c>
      <c r="D506" s="249">
        <v>6</v>
      </c>
      <c r="E506" s="249">
        <v>4</v>
      </c>
      <c r="F506" s="250"/>
      <c r="G506" s="15">
        <f>(VLOOKUP(G$4,'Tüpoloogia tabel'!$C$1:$T$51,MATCH($A506,'Tüpoloogia tabel'!$C$1:$T$1,0),FALSE))*D506</f>
        <v>1164.8913122171946</v>
      </c>
      <c r="H506" s="15">
        <f>(VLOOKUP(H$4,'Tüpoloogia tabel'!$C$1:$T$51,MATCH($A506,'Tüpoloogia tabel'!$C$1:$T$1,0),FALSE))*D506*E506</f>
        <v>77.161025641025645</v>
      </c>
      <c r="I506" s="15">
        <f>(VLOOKUP(I$4,'Tüpoloogia tabel'!$C$1:$T$51,MATCH($A506,'Tüpoloogia tabel'!$C$1:$T$1,0),FALSE))*D506*E506</f>
        <v>227.06594268476613</v>
      </c>
      <c r="J506" s="15">
        <f>(VLOOKUP(J$4,'Tüpoloogia tabel'!$C$1:$T$51,MATCH($A506,'Tüpoloogia tabel'!$C$1:$T$1,0),FALSE))*D506*E506</f>
        <v>4227.7658099547507</v>
      </c>
      <c r="K506" s="15">
        <f>(VLOOKUP(K$4,'Tüpoloogia tabel'!$C$1:$T$51,MATCH($A506,'Tüpoloogia tabel'!$C$1:$T$1,0),FALSE))*D506*E506</f>
        <v>3545.3582835595757</v>
      </c>
      <c r="L506" s="244">
        <f>VLOOKUP(L$4,'Tüpoloogia tabel'!$C$1:$T$51,MATCH($A506,'Tüpoloogia tabel'!$C$1:$T$1,0),FALSE)</f>
        <v>87.692307692307693</v>
      </c>
      <c r="M506" s="228">
        <f>VLOOKUP(M$4,'Tüpoloogia tabel'!$C$1:$T$51,MATCH($A506,'Tüpoloogia tabel'!$C$1:$T$1,0),FALSE)</f>
        <v>3.0769230769230771</v>
      </c>
      <c r="N506" s="228">
        <f>VLOOKUP(N$4,'Tüpoloogia tabel'!$C$1:$T$51,MATCH($A506,'Tüpoloogia tabel'!$C$1:$T$1,0),FALSE)</f>
        <v>93.84615384615384</v>
      </c>
      <c r="O506" s="245">
        <f>VLOOKUP(O$4,'Tüpoloogia tabel'!$C$1:$T$51,MATCH($A506,'Tüpoloogia tabel'!$C$1:$T$1,0),FALSE)</f>
        <v>0.24539823394414367</v>
      </c>
      <c r="P506" s="228">
        <f>VLOOKUP(P$4,'Tüpoloogia tabel'!$C$1:$T$51,MATCH($A506,'Tüpoloogia tabel'!$C$1:$T$1,0),FALSE)</f>
        <v>78.461538461538467</v>
      </c>
      <c r="Q506" s="335">
        <f t="shared" si="633"/>
        <v>8467.0904630788482</v>
      </c>
      <c r="R506" s="336">
        <f t="shared" si="651"/>
        <v>6365.5214167939976</v>
      </c>
      <c r="S506" s="14">
        <f t="shared" si="634"/>
        <v>1164.8913122171946</v>
      </c>
      <c r="T506" s="336">
        <f t="shared" si="635"/>
        <v>1164.8913122171946</v>
      </c>
      <c r="U506" s="4">
        <f t="shared" si="636"/>
        <v>23.760000000000005</v>
      </c>
      <c r="V506" s="337">
        <f t="shared" si="637"/>
        <v>2077.8090462848509</v>
      </c>
      <c r="W506" s="338">
        <f t="shared" si="619"/>
        <v>4.4575849430906569</v>
      </c>
      <c r="X506" s="228">
        <f>VLOOKUP(X$4,'Tüpoloogia tabel'!$C$1:$T$51,MATCH($A506,'Tüpoloogia tabel'!$C$1:$T$1,0),FALSE)</f>
        <v>232.3125</v>
      </c>
      <c r="Y506" s="228">
        <f>VLOOKUP(Y$4,'Tüpoloogia tabel'!$C$1:$T$51,MATCH($A506,'Tüpoloogia tabel'!$C$1:$T$1,0),FALSE)</f>
        <v>155.609375</v>
      </c>
      <c r="Z506" s="229">
        <f>VLOOKUP(Z$4,'Tüpoloogia tabel'!$C$1:$T$51,MATCH($A506,'Tüpoloogia tabel'!$C$1:$T$1,0),FALSE)</f>
        <v>41.375</v>
      </c>
      <c r="AA506" s="235"/>
      <c r="AB506" s="235"/>
      <c r="AC506" s="15">
        <f>VLOOKUP(AC$4,'Tüpoloogia tabel'!$C$1:$T$51,MATCH($A506,'Tüpoloogia tabel'!$C$1:$T$1,0),FALSE)</f>
        <v>4.009769230769229</v>
      </c>
      <c r="AD506" s="15">
        <f>VLOOKUP(AD$4,'Tüpoloogia tabel'!$C$1:$T$51,MATCH($A506,'Tüpoloogia tabel'!$C$1:$T$1,0),FALSE)</f>
        <v>2.5</v>
      </c>
      <c r="AE506" s="15">
        <f>VLOOKUP(AE$4,'Tüpoloogia tabel'!$C$1:$T$51,MATCH($A506,'Tüpoloogia tabel'!$C$1:$T$1,0),FALSE)</f>
        <v>2.2999999999999998</v>
      </c>
      <c r="AF506" s="15">
        <f>VLOOKUP(AF$4,'Tüpoloogia tabel'!$C$1:$T$51,MATCH($A506,'Tüpoloogia tabel'!$C$1:$T$1,0),FALSE)</f>
        <v>11.821276595744679</v>
      </c>
      <c r="AG506" s="15">
        <f>VLOOKUP(AG$4,'Tüpoloogia tabel'!$C$1:$T$51,MATCH($A506,'Tüpoloogia tabel'!$C$1:$T$1,0),FALSE)</f>
        <v>17.442750521485191</v>
      </c>
      <c r="AH506" s="15">
        <f>(VLOOKUP(AH$4,'Tüpoloogia tabel'!$C$1:$T$51,MATCH($A506,'Tüpoloogia tabel'!$C$1:$T$1,0),FALSE))*E506</f>
        <v>10</v>
      </c>
      <c r="AI506" s="15">
        <f>(VLOOKUP(AI$4,'Tüpoloogia tabel'!$C$1:$T$51,MATCH($A506,'Tüpoloogia tabel'!$C$1:$T$1,0),FALSE))*D506*E506</f>
        <v>21225</v>
      </c>
      <c r="AJ506" s="15">
        <f t="shared" si="638"/>
        <v>232.95555944931164</v>
      </c>
      <c r="AK506" s="15">
        <f>VLOOKUP(AK$4,'Tüpoloogia tabel'!$C$1:$T$51,MATCH($A506,'Tüpoloogia tabel'!$C$1:$T$1,0),FALSE)</f>
        <v>1.2</v>
      </c>
      <c r="AL506" s="15">
        <f>VLOOKUP(AL$4,'Tüpoloogia tabel'!$C$1:$T$51,MATCH($A506,'Tüpoloogia tabel'!$C$1:$T$1,0),FALSE)</f>
        <v>1</v>
      </c>
      <c r="AM506" s="15">
        <f>VLOOKUP(AM$4,'Tüpoloogia tabel'!$C$1:$T$51,MATCH($A506,'Tüpoloogia tabel'!$C$1:$T$1,0),FALSE)</f>
        <v>0.7</v>
      </c>
      <c r="AN506" s="15">
        <f>VLOOKUP(AN$4,'Tüpoloogia tabel'!$C$1:$T$51,MATCH($A506,'Tüpoloogia tabel'!$C$1:$T$1,0),FALSE)</f>
        <v>0.7</v>
      </c>
      <c r="AO506" s="15">
        <f>VLOOKUP(AO$4,'Tüpoloogia tabel'!$C$1:$T$51,MATCH($A506,'Tüpoloogia tabel'!$C$1:$T$1,0),FALSE)</f>
        <v>2.44</v>
      </c>
      <c r="AP506" s="15">
        <f>VLOOKUP(AP$4,'Tüpoloogia tabel'!$C$1:$T$51,MATCH($A506,'Tüpoloogia tabel'!$C$1:$T$1,0),FALSE)</f>
        <v>2</v>
      </c>
      <c r="AQ506" s="15">
        <f>VLOOKUP(AQ$4,'Tüpoloogia tabel'!$C$1:$T$51,MATCH($A506,'Tüpoloogia tabel'!$C$1:$T$1,0),FALSE)</f>
        <v>2.9</v>
      </c>
      <c r="AR506" s="232">
        <f>VLOOKUP(AR$4,'Tüpoloogia tabel'!$C$1:$T$51,MATCH($A501,'Tüpoloogia tabel'!$C$1:$T$1,0),FALSE)</f>
        <v>0.26</v>
      </c>
      <c r="AS506" s="16">
        <f>VLOOKUP(AS$4,'Tüpoloogia tabel'!$C$1:$T$51,MATCH($A506,'Tüpoloogia tabel'!$C$1:$T$1,0),FALSE)</f>
        <v>0.49</v>
      </c>
      <c r="AT506" s="16">
        <f>VLOOKUP(AT$4,'Tüpoloogia tabel'!$C$1:$T$51,MATCH($A506,'Tüpoloogia tabel'!$C$1:$T$1,0),FALSE)</f>
        <v>0.40500000000000003</v>
      </c>
      <c r="AU506" s="16">
        <f>VLOOKUP(AU$4,'Tüpoloogia tabel'!$C$1:$T$51,MATCH($A506,'Tüpoloogia tabel'!$C$1:$T$1,0),FALSE)</f>
        <v>0.15</v>
      </c>
      <c r="AV506" s="273">
        <f>VLOOKUP(AV$4,'Tüpoloogia tabel'!$C$1:$T$51,MATCH($A506,'Tüpoloogia tabel'!$C$1:$T$1,0),FALSE)</f>
        <v>0.02</v>
      </c>
      <c r="AW506" s="16">
        <f>VLOOKUP(AW$4,'Tüpoloogia tabel'!$C$1:$T$51,MATCH($A506,'Tüpoloogia tabel'!$C$1:$T$1,0),FALSE)</f>
        <v>0.01</v>
      </c>
      <c r="AX506" s="16">
        <f>VLOOKUP(AX$4,'Tüpoloogia tabel'!$C$1:$T$51,MATCH($A506,'Tüpoloogia tabel'!$C$1:$T$1,0),FALSE)</f>
        <v>0</v>
      </c>
      <c r="AY506" s="16">
        <f>VLOOKUP(AY$4,'Tüpoloogia tabel'!$C$1:$T$51,MATCH($A506,'Tüpoloogia tabel'!$C$1:$T$1,0),FALSE)</f>
        <v>0.42</v>
      </c>
      <c r="AZ506" s="16">
        <f>VLOOKUP(AZ$4,'Tüpoloogia tabel'!$C$1:$T$51,MATCH($A506,'Tüpoloogia tabel'!$C$1:$T$1,0),FALSE)</f>
        <v>3.7</v>
      </c>
      <c r="BA506" s="232">
        <f>VLOOKUP(BA$4,'Tüpoloogia tabel'!$C$1:$T$51,MATCH($A506,'Tüpoloogia tabel'!$C$1:$T$1,0),FALSE)</f>
        <v>0.43</v>
      </c>
      <c r="BB506" s="232">
        <f>VLOOKUP(BB$4,'Tüpoloogia tabel'!$C$1:$T$51,MATCH($A506,'Tüpoloogia tabel'!$C$1:$T$1,0),FALSE)</f>
        <v>0.37</v>
      </c>
      <c r="BC506" s="232">
        <f>VLOOKUP(BC$4,'Tüpoloogia tabel'!$C$1:$T$51,MATCH($A506,'Tüpoloogia tabel'!$C$1:$T$1,0),FALSE)</f>
        <v>0.35</v>
      </c>
      <c r="BD506" s="232">
        <f>VLOOKUP(BD$4,'Tüpoloogia tabel'!$C$1:$T$51,MATCH($A506,'Tüpoloogia tabel'!$C$1:$T$1,0),FALSE)</f>
        <v>0.5</v>
      </c>
      <c r="BE506" s="232">
        <f>VLOOKUP(BE$4,'Tüpoloogia tabel'!$C$1:$T$51,MATCH($A506,'Tüpoloogia tabel'!$C$1:$T$1,0),FALSE)</f>
        <v>0.3</v>
      </c>
      <c r="BF506" s="16">
        <f>VLOOKUP(BF$4,'Tüpoloogia tabel'!$C$1:$T$51,MATCH($A506,'Tüpoloogia tabel'!$C$1:$T$1,0),FALSE)</f>
        <v>1.8</v>
      </c>
      <c r="BG506" s="16">
        <f>VLOOKUP(BG$4,'Tüpoloogia tabel'!$C$1:$T$51,MATCH($A506,'Tüpoloogia tabel'!$C$1:$T$1,0),FALSE)</f>
        <v>2.2000000000000002</v>
      </c>
      <c r="BH506" s="16">
        <f>VLOOKUP(BH$4,'Tüpoloogia tabel'!$C$1:$T$51,MATCH($A506,'Tüpoloogia tabel'!$C$1:$T$1,0),FALSE)</f>
        <v>1.46</v>
      </c>
      <c r="BI506" s="16">
        <f>VLOOKUP(BI$4,'Tüpoloogia tabel'!$C$1:$T$51,MATCH($A506,'Tüpoloogia tabel'!$C$1:$T$1,0),FALSE)</f>
        <v>1.5793333333333333</v>
      </c>
      <c r="BJ506" s="16">
        <f>VLOOKUP(BJ$4,'Tüpoloogia tabel'!$C$1:$T$51,MATCH($A506,'Tüpoloogia tabel'!$C$1:$T$1,0),FALSE)</f>
        <v>0.8</v>
      </c>
      <c r="BK506" s="16">
        <f>VLOOKUP(BK$4,'Tüpoloogia tabel'!$C$1:$T$51,MATCH($A506,'Tüpoloogia tabel'!$C$1:$T$1,0),FALSE)</f>
        <v>2.0649999999999999</v>
      </c>
      <c r="BL506" s="216">
        <f t="shared" si="620"/>
        <v>13198.736309606276</v>
      </c>
      <c r="BM506" s="1">
        <v>4</v>
      </c>
      <c r="BN506" s="1">
        <v>0</v>
      </c>
      <c r="BO506" s="1">
        <f t="shared" si="639"/>
        <v>40</v>
      </c>
      <c r="BP506" s="217">
        <f t="shared" si="640"/>
        <v>232.95555944931164</v>
      </c>
      <c r="BQ506" s="217">
        <f t="shared" ref="BQ506:BS506" si="692">BP506</f>
        <v>232.95555944931164</v>
      </c>
      <c r="BR506" s="217">
        <f t="shared" si="692"/>
        <v>232.95555944931164</v>
      </c>
      <c r="BS506" s="217">
        <f t="shared" si="692"/>
        <v>232.95555944931164</v>
      </c>
      <c r="BT506" s="217">
        <f t="shared" si="642"/>
        <v>698.86667834793491</v>
      </c>
      <c r="BU506" s="217">
        <f t="shared" si="643"/>
        <v>2330.6594268476611</v>
      </c>
      <c r="BV506" s="217">
        <f t="shared" si="644"/>
        <v>2738.7810133206417</v>
      </c>
      <c r="BW506" s="217">
        <f t="shared" si="622"/>
        <v>1411.1152520026794</v>
      </c>
      <c r="BX506" s="216">
        <f t="shared" si="645"/>
        <v>0.98995368246098225</v>
      </c>
      <c r="BY506" s="216">
        <f t="shared" si="669"/>
        <v>1193.8841410479447</v>
      </c>
      <c r="BZ506" s="216">
        <f t="shared" si="653"/>
        <v>15803.735702656901</v>
      </c>
      <c r="CA506" s="216">
        <f t="shared" si="654"/>
        <v>14392.620450654222</v>
      </c>
      <c r="CB506" s="218">
        <f t="shared" si="646"/>
        <v>4.0595672706465891</v>
      </c>
    </row>
    <row r="507" spans="1:80" x14ac:dyDescent="0.25">
      <c r="A507" s="248" t="s">
        <v>486</v>
      </c>
      <c r="B507" s="231" t="s">
        <v>1035</v>
      </c>
      <c r="C507" s="231" t="s">
        <v>464</v>
      </c>
      <c r="D507" s="249">
        <v>6</v>
      </c>
      <c r="E507" s="249">
        <v>5</v>
      </c>
      <c r="F507" s="250"/>
      <c r="G507" s="15">
        <f>(VLOOKUP(G$4,'Tüpoloogia tabel'!$C$1:$T$51,MATCH($A507,'Tüpoloogia tabel'!$C$1:$T$1,0),FALSE))*D507</f>
        <v>1164.8913122171946</v>
      </c>
      <c r="H507" s="15">
        <f>(VLOOKUP(H$4,'Tüpoloogia tabel'!$C$1:$T$51,MATCH($A507,'Tüpoloogia tabel'!$C$1:$T$1,0),FALSE))*D507*E507</f>
        <v>96.45128205128205</v>
      </c>
      <c r="I507" s="15">
        <f>(VLOOKUP(I$4,'Tüpoloogia tabel'!$C$1:$T$51,MATCH($A507,'Tüpoloogia tabel'!$C$1:$T$1,0),FALSE))*D507*E507</f>
        <v>283.83242835595763</v>
      </c>
      <c r="J507" s="15">
        <f>(VLOOKUP(J$4,'Tüpoloogia tabel'!$C$1:$T$51,MATCH($A507,'Tüpoloogia tabel'!$C$1:$T$1,0),FALSE))*D507*E507</f>
        <v>5284.7072624434386</v>
      </c>
      <c r="K507" s="15">
        <f>(VLOOKUP(K$4,'Tüpoloogia tabel'!$C$1:$T$51,MATCH($A507,'Tüpoloogia tabel'!$C$1:$T$1,0),FALSE))*D507*E507</f>
        <v>4431.6978544494696</v>
      </c>
      <c r="L507" s="244">
        <f>VLOOKUP(L$4,'Tüpoloogia tabel'!$C$1:$T$51,MATCH($A507,'Tüpoloogia tabel'!$C$1:$T$1,0),FALSE)</f>
        <v>87.692307692307693</v>
      </c>
      <c r="M507" s="228">
        <f>VLOOKUP(M$4,'Tüpoloogia tabel'!$C$1:$T$51,MATCH($A507,'Tüpoloogia tabel'!$C$1:$T$1,0),FALSE)</f>
        <v>3.0769230769230771</v>
      </c>
      <c r="N507" s="228">
        <f>VLOOKUP(N$4,'Tüpoloogia tabel'!$C$1:$T$51,MATCH($A507,'Tüpoloogia tabel'!$C$1:$T$1,0),FALSE)</f>
        <v>93.84615384615384</v>
      </c>
      <c r="O507" s="245">
        <f>VLOOKUP(O$4,'Tüpoloogia tabel'!$C$1:$T$51,MATCH($A507,'Tüpoloogia tabel'!$C$1:$T$1,0),FALSE)</f>
        <v>0.24539823394414367</v>
      </c>
      <c r="P507" s="228">
        <f>VLOOKUP(P$4,'Tüpoloogia tabel'!$C$1:$T$51,MATCH($A507,'Tüpoloogia tabel'!$C$1:$T$1,0),FALSE)</f>
        <v>78.461538461538467</v>
      </c>
      <c r="Q507" s="335">
        <f t="shared" si="633"/>
        <v>13200.275657071339</v>
      </c>
      <c r="R507" s="336">
        <f t="shared" si="651"/>
        <v>9937.1913232501611</v>
      </c>
      <c r="S507" s="14">
        <f t="shared" si="634"/>
        <v>1164.8913122171946</v>
      </c>
      <c r="T507" s="336">
        <f t="shared" si="635"/>
        <v>1164.8913122171946</v>
      </c>
      <c r="U507" s="4">
        <f t="shared" si="636"/>
        <v>23.760000000000005</v>
      </c>
      <c r="V507" s="337">
        <f t="shared" si="637"/>
        <v>3239.3243338211773</v>
      </c>
      <c r="W507" s="338">
        <f t="shared" si="619"/>
        <v>5.2573407078329506</v>
      </c>
      <c r="X507" s="228">
        <f>VLOOKUP(X$4,'Tüpoloogia tabel'!$C$1:$T$51,MATCH($A507,'Tüpoloogia tabel'!$C$1:$T$1,0),FALSE)</f>
        <v>232.3125</v>
      </c>
      <c r="Y507" s="228">
        <f>VLOOKUP(Y$4,'Tüpoloogia tabel'!$C$1:$T$51,MATCH($A507,'Tüpoloogia tabel'!$C$1:$T$1,0),FALSE)</f>
        <v>155.609375</v>
      </c>
      <c r="Z507" s="229">
        <f>VLOOKUP(Z$4,'Tüpoloogia tabel'!$C$1:$T$51,MATCH($A507,'Tüpoloogia tabel'!$C$1:$T$1,0),FALSE)</f>
        <v>41.375</v>
      </c>
      <c r="AA507" s="235"/>
      <c r="AB507" s="235"/>
      <c r="AC507" s="15">
        <f>VLOOKUP(AC$4,'Tüpoloogia tabel'!$C$1:$T$51,MATCH($A507,'Tüpoloogia tabel'!$C$1:$T$1,0),FALSE)</f>
        <v>4.009769230769229</v>
      </c>
      <c r="AD507" s="15">
        <f>VLOOKUP(AD$4,'Tüpoloogia tabel'!$C$1:$T$51,MATCH($A507,'Tüpoloogia tabel'!$C$1:$T$1,0),FALSE)</f>
        <v>2.5</v>
      </c>
      <c r="AE507" s="15">
        <f>VLOOKUP(AE$4,'Tüpoloogia tabel'!$C$1:$T$51,MATCH($A507,'Tüpoloogia tabel'!$C$1:$T$1,0),FALSE)</f>
        <v>2.2999999999999998</v>
      </c>
      <c r="AF507" s="15">
        <f>VLOOKUP(AF$4,'Tüpoloogia tabel'!$C$1:$T$51,MATCH($A507,'Tüpoloogia tabel'!$C$1:$T$1,0),FALSE)</f>
        <v>11.821276595744679</v>
      </c>
      <c r="AG507" s="15">
        <f>VLOOKUP(AG$4,'Tüpoloogia tabel'!$C$1:$T$51,MATCH($A507,'Tüpoloogia tabel'!$C$1:$T$1,0),FALSE)</f>
        <v>17.442750521485191</v>
      </c>
      <c r="AH507" s="15">
        <f>(VLOOKUP(AH$4,'Tüpoloogia tabel'!$C$1:$T$51,MATCH($A507,'Tüpoloogia tabel'!$C$1:$T$1,0),FALSE))*E507</f>
        <v>12.5</v>
      </c>
      <c r="AI507" s="15">
        <f>(VLOOKUP(AI$4,'Tüpoloogia tabel'!$C$1:$T$51,MATCH($A507,'Tüpoloogia tabel'!$C$1:$T$1,0),FALSE))*D507*E507</f>
        <v>26531.25</v>
      </c>
      <c r="AJ507" s="15">
        <f t="shared" si="638"/>
        <v>232.95555944931164</v>
      </c>
      <c r="AK507" s="15">
        <f>VLOOKUP(AK$4,'Tüpoloogia tabel'!$C$1:$T$51,MATCH($A507,'Tüpoloogia tabel'!$C$1:$T$1,0),FALSE)</f>
        <v>1.2</v>
      </c>
      <c r="AL507" s="15">
        <f>VLOOKUP(AL$4,'Tüpoloogia tabel'!$C$1:$T$51,MATCH($A507,'Tüpoloogia tabel'!$C$1:$T$1,0),FALSE)</f>
        <v>1</v>
      </c>
      <c r="AM507" s="15">
        <f>VLOOKUP(AM$4,'Tüpoloogia tabel'!$C$1:$T$51,MATCH($A507,'Tüpoloogia tabel'!$C$1:$T$1,0),FALSE)</f>
        <v>0.7</v>
      </c>
      <c r="AN507" s="15">
        <f>VLOOKUP(AN$4,'Tüpoloogia tabel'!$C$1:$T$51,MATCH($A507,'Tüpoloogia tabel'!$C$1:$T$1,0),FALSE)</f>
        <v>0.7</v>
      </c>
      <c r="AO507" s="15">
        <f>VLOOKUP(AO$4,'Tüpoloogia tabel'!$C$1:$T$51,MATCH($A507,'Tüpoloogia tabel'!$C$1:$T$1,0),FALSE)</f>
        <v>2.44</v>
      </c>
      <c r="AP507" s="15">
        <f>VLOOKUP(AP$4,'Tüpoloogia tabel'!$C$1:$T$51,MATCH($A507,'Tüpoloogia tabel'!$C$1:$T$1,0),FALSE)</f>
        <v>2</v>
      </c>
      <c r="AQ507" s="15">
        <f>VLOOKUP(AQ$4,'Tüpoloogia tabel'!$C$1:$T$51,MATCH($A507,'Tüpoloogia tabel'!$C$1:$T$1,0),FALSE)</f>
        <v>2.9</v>
      </c>
      <c r="AR507" s="232">
        <f>VLOOKUP(AR$4,'Tüpoloogia tabel'!$C$1:$T$51,MATCH($A502,'Tüpoloogia tabel'!$C$1:$T$1,0),FALSE)</f>
        <v>0.26</v>
      </c>
      <c r="AS507" s="16">
        <f>VLOOKUP(AS$4,'Tüpoloogia tabel'!$C$1:$T$51,MATCH($A507,'Tüpoloogia tabel'!$C$1:$T$1,0),FALSE)</f>
        <v>0.49</v>
      </c>
      <c r="AT507" s="16">
        <f>VLOOKUP(AT$4,'Tüpoloogia tabel'!$C$1:$T$51,MATCH($A507,'Tüpoloogia tabel'!$C$1:$T$1,0),FALSE)</f>
        <v>0.40500000000000003</v>
      </c>
      <c r="AU507" s="16">
        <f>VLOOKUP(AU$4,'Tüpoloogia tabel'!$C$1:$T$51,MATCH($A507,'Tüpoloogia tabel'!$C$1:$T$1,0),FALSE)</f>
        <v>0.15</v>
      </c>
      <c r="AV507" s="273">
        <f>VLOOKUP(AV$4,'Tüpoloogia tabel'!$C$1:$T$51,MATCH($A507,'Tüpoloogia tabel'!$C$1:$T$1,0),FALSE)</f>
        <v>0.02</v>
      </c>
      <c r="AW507" s="16">
        <f>VLOOKUP(AW$4,'Tüpoloogia tabel'!$C$1:$T$51,MATCH($A507,'Tüpoloogia tabel'!$C$1:$T$1,0),FALSE)</f>
        <v>0.01</v>
      </c>
      <c r="AX507" s="16">
        <f>VLOOKUP(AX$4,'Tüpoloogia tabel'!$C$1:$T$51,MATCH($A507,'Tüpoloogia tabel'!$C$1:$T$1,0),FALSE)</f>
        <v>0</v>
      </c>
      <c r="AY507" s="16">
        <f>VLOOKUP(AY$4,'Tüpoloogia tabel'!$C$1:$T$51,MATCH($A507,'Tüpoloogia tabel'!$C$1:$T$1,0),FALSE)</f>
        <v>0.42</v>
      </c>
      <c r="AZ507" s="16">
        <f>VLOOKUP(AZ$4,'Tüpoloogia tabel'!$C$1:$T$51,MATCH($A507,'Tüpoloogia tabel'!$C$1:$T$1,0),FALSE)</f>
        <v>3.7</v>
      </c>
      <c r="BA507" s="232">
        <f>VLOOKUP(BA$4,'Tüpoloogia tabel'!$C$1:$T$51,MATCH($A507,'Tüpoloogia tabel'!$C$1:$T$1,0),FALSE)</f>
        <v>0.43</v>
      </c>
      <c r="BB507" s="232">
        <f>VLOOKUP(BB$4,'Tüpoloogia tabel'!$C$1:$T$51,MATCH($A507,'Tüpoloogia tabel'!$C$1:$T$1,0),FALSE)</f>
        <v>0.37</v>
      </c>
      <c r="BC507" s="232">
        <f>VLOOKUP(BC$4,'Tüpoloogia tabel'!$C$1:$T$51,MATCH($A507,'Tüpoloogia tabel'!$C$1:$T$1,0),FALSE)</f>
        <v>0.35</v>
      </c>
      <c r="BD507" s="232">
        <f>VLOOKUP(BD$4,'Tüpoloogia tabel'!$C$1:$T$51,MATCH($A507,'Tüpoloogia tabel'!$C$1:$T$1,0),FALSE)</f>
        <v>0.5</v>
      </c>
      <c r="BE507" s="232">
        <f>VLOOKUP(BE$4,'Tüpoloogia tabel'!$C$1:$T$51,MATCH($A507,'Tüpoloogia tabel'!$C$1:$T$1,0),FALSE)</f>
        <v>0.3</v>
      </c>
      <c r="BF507" s="16">
        <f>VLOOKUP(BF$4,'Tüpoloogia tabel'!$C$1:$T$51,MATCH($A507,'Tüpoloogia tabel'!$C$1:$T$1,0),FALSE)</f>
        <v>1.8</v>
      </c>
      <c r="BG507" s="16">
        <f>VLOOKUP(BG$4,'Tüpoloogia tabel'!$C$1:$T$51,MATCH($A507,'Tüpoloogia tabel'!$C$1:$T$1,0),FALSE)</f>
        <v>2.2000000000000002</v>
      </c>
      <c r="BH507" s="16">
        <f>VLOOKUP(BH$4,'Tüpoloogia tabel'!$C$1:$T$51,MATCH($A507,'Tüpoloogia tabel'!$C$1:$T$1,0),FALSE)</f>
        <v>1.46</v>
      </c>
      <c r="BI507" s="16">
        <f>VLOOKUP(BI$4,'Tüpoloogia tabel'!$C$1:$T$51,MATCH($A507,'Tüpoloogia tabel'!$C$1:$T$1,0),FALSE)</f>
        <v>1.5793333333333333</v>
      </c>
      <c r="BJ507" s="16">
        <f>VLOOKUP(BJ$4,'Tüpoloogia tabel'!$C$1:$T$51,MATCH($A507,'Tüpoloogia tabel'!$C$1:$T$1,0),FALSE)</f>
        <v>0.8</v>
      </c>
      <c r="BK507" s="16">
        <f>VLOOKUP(BK$4,'Tüpoloogia tabel'!$C$1:$T$51,MATCH($A507,'Tüpoloogia tabel'!$C$1:$T$1,0),FALSE)</f>
        <v>2.0649999999999999</v>
      </c>
      <c r="BL507" s="216">
        <f t="shared" si="620"/>
        <v>19459.316186165426</v>
      </c>
      <c r="BM507" s="1">
        <v>4</v>
      </c>
      <c r="BN507" s="1">
        <v>0</v>
      </c>
      <c r="BO507" s="1">
        <f t="shared" si="639"/>
        <v>50</v>
      </c>
      <c r="BP507" s="217">
        <f t="shared" si="640"/>
        <v>232.95555944931164</v>
      </c>
      <c r="BQ507" s="217">
        <f t="shared" ref="BQ507:BS507" si="693">BP507</f>
        <v>232.95555944931164</v>
      </c>
      <c r="BR507" s="217">
        <f t="shared" si="693"/>
        <v>232.95555944931164</v>
      </c>
      <c r="BS507" s="217">
        <f t="shared" si="693"/>
        <v>232.95555944931164</v>
      </c>
      <c r="BT507" s="217">
        <f t="shared" si="642"/>
        <v>931.82223779724654</v>
      </c>
      <c r="BU507" s="217">
        <f t="shared" si="643"/>
        <v>3622.9053544494709</v>
      </c>
      <c r="BV507" s="217">
        <f t="shared" si="644"/>
        <v>4269.7860023854782</v>
      </c>
      <c r="BW507" s="217">
        <f t="shared" si="622"/>
        <v>2059.0669030044041</v>
      </c>
      <c r="BX507" s="216">
        <f t="shared" si="645"/>
        <v>1.4764199385102104</v>
      </c>
      <c r="BY507" s="216">
        <f t="shared" si="669"/>
        <v>1780.5624458433138</v>
      </c>
      <c r="BZ507" s="216">
        <f t="shared" si="653"/>
        <v>23298.945535013143</v>
      </c>
      <c r="CA507" s="216">
        <f t="shared" si="654"/>
        <v>21239.878632008738</v>
      </c>
      <c r="CB507" s="218">
        <f t="shared" si="646"/>
        <v>4.7927181251049609</v>
      </c>
    </row>
    <row r="508" spans="1:80" x14ac:dyDescent="0.25">
      <c r="A508" s="248" t="s">
        <v>486</v>
      </c>
      <c r="B508" s="231" t="s">
        <v>1036</v>
      </c>
      <c r="C508" s="231" t="s">
        <v>464</v>
      </c>
      <c r="D508" s="249">
        <v>7</v>
      </c>
      <c r="E508" s="249">
        <v>1</v>
      </c>
      <c r="F508" s="250"/>
      <c r="G508" s="15">
        <f>(VLOOKUP(G$4,'Tüpoloogia tabel'!$C$1:$T$51,MATCH($A508,'Tüpoloogia tabel'!$C$1:$T$1,0),FALSE))*D508</f>
        <v>1359.0398642533937</v>
      </c>
      <c r="H508" s="15">
        <f>(VLOOKUP(H$4,'Tüpoloogia tabel'!$C$1:$T$51,MATCH($A508,'Tüpoloogia tabel'!$C$1:$T$1,0),FALSE))*D508*E508</f>
        <v>22.505299145299144</v>
      </c>
      <c r="I508" s="15">
        <f>(VLOOKUP(I$4,'Tüpoloogia tabel'!$C$1:$T$51,MATCH($A508,'Tüpoloogia tabel'!$C$1:$T$1,0),FALSE))*D508*E508</f>
        <v>66.227566616390121</v>
      </c>
      <c r="J508" s="15">
        <f>(VLOOKUP(J$4,'Tüpoloogia tabel'!$C$1:$T$51,MATCH($A508,'Tüpoloogia tabel'!$C$1:$T$1,0),FALSE))*D508*E508</f>
        <v>1233.0983612368022</v>
      </c>
      <c r="K508" s="15">
        <f>(VLOOKUP(K$4,'Tüpoloogia tabel'!$C$1:$T$51,MATCH($A508,'Tüpoloogia tabel'!$C$1:$T$1,0),FALSE))*D508*E508</f>
        <v>1034.0628327048762</v>
      </c>
      <c r="L508" s="244">
        <f>VLOOKUP(L$4,'Tüpoloogia tabel'!$C$1:$T$51,MATCH($A508,'Tüpoloogia tabel'!$C$1:$T$1,0),FALSE)</f>
        <v>87.692307692307693</v>
      </c>
      <c r="M508" s="228">
        <f>VLOOKUP(M$4,'Tüpoloogia tabel'!$C$1:$T$51,MATCH($A508,'Tüpoloogia tabel'!$C$1:$T$1,0),FALSE)</f>
        <v>3.0769230769230771</v>
      </c>
      <c r="N508" s="228">
        <f>VLOOKUP(N$4,'Tüpoloogia tabel'!$C$1:$T$51,MATCH($A508,'Tüpoloogia tabel'!$C$1:$T$1,0),FALSE)</f>
        <v>93.84615384615384</v>
      </c>
      <c r="O508" s="245">
        <f>VLOOKUP(O$4,'Tüpoloogia tabel'!$C$1:$T$51,MATCH($A508,'Tüpoloogia tabel'!$C$1:$T$1,0),FALSE)</f>
        <v>0.24539823394414367</v>
      </c>
      <c r="P508" s="228">
        <f>VLOOKUP(P$4,'Tüpoloogia tabel'!$C$1:$T$51,MATCH($A508,'Tüpoloogia tabel'!$C$1:$T$1,0),FALSE)</f>
        <v>78.461538461538467</v>
      </c>
      <c r="Q508" s="335">
        <f t="shared" si="633"/>
        <v>634.13882144347099</v>
      </c>
      <c r="R508" s="336">
        <f t="shared" si="651"/>
        <v>450.80227458582249</v>
      </c>
      <c r="S508" s="14">
        <f t="shared" si="634"/>
        <v>1359.0398642533937</v>
      </c>
      <c r="T508" s="336">
        <f t="shared" si="635"/>
        <v>1359.0398642533937</v>
      </c>
      <c r="U508" s="4">
        <f t="shared" si="636"/>
        <v>27.720000000000002</v>
      </c>
      <c r="V508" s="337">
        <f t="shared" si="637"/>
        <v>155.61654685764844</v>
      </c>
      <c r="W508" s="338">
        <f t="shared" si="619"/>
        <v>3.5598773192348157</v>
      </c>
      <c r="X508" s="228">
        <f>VLOOKUP(X$4,'Tüpoloogia tabel'!$C$1:$T$51,MATCH($A508,'Tüpoloogia tabel'!$C$1:$T$1,0),FALSE)</f>
        <v>232.3125</v>
      </c>
      <c r="Y508" s="228">
        <f>VLOOKUP(Y$4,'Tüpoloogia tabel'!$C$1:$T$51,MATCH($A508,'Tüpoloogia tabel'!$C$1:$T$1,0),FALSE)</f>
        <v>155.609375</v>
      </c>
      <c r="Z508" s="229">
        <f>VLOOKUP(Z$4,'Tüpoloogia tabel'!$C$1:$T$51,MATCH($A508,'Tüpoloogia tabel'!$C$1:$T$1,0),FALSE)</f>
        <v>41.375</v>
      </c>
      <c r="AA508" s="235"/>
      <c r="AB508" s="235"/>
      <c r="AC508" s="15">
        <f>VLOOKUP(AC$4,'Tüpoloogia tabel'!$C$1:$T$51,MATCH($A508,'Tüpoloogia tabel'!$C$1:$T$1,0),FALSE)</f>
        <v>4.009769230769229</v>
      </c>
      <c r="AD508" s="15">
        <f>VLOOKUP(AD$4,'Tüpoloogia tabel'!$C$1:$T$51,MATCH($A508,'Tüpoloogia tabel'!$C$1:$T$1,0),FALSE)</f>
        <v>2.5</v>
      </c>
      <c r="AE508" s="15">
        <f>VLOOKUP(AE$4,'Tüpoloogia tabel'!$C$1:$T$51,MATCH($A508,'Tüpoloogia tabel'!$C$1:$T$1,0),FALSE)</f>
        <v>2.2999999999999998</v>
      </c>
      <c r="AF508" s="15">
        <f>VLOOKUP(AF$4,'Tüpoloogia tabel'!$C$1:$T$51,MATCH($A508,'Tüpoloogia tabel'!$C$1:$T$1,0),FALSE)</f>
        <v>11.821276595744679</v>
      </c>
      <c r="AG508" s="15">
        <f>VLOOKUP(AG$4,'Tüpoloogia tabel'!$C$1:$T$51,MATCH($A508,'Tüpoloogia tabel'!$C$1:$T$1,0),FALSE)</f>
        <v>17.442750521485191</v>
      </c>
      <c r="AH508" s="15">
        <f>(VLOOKUP(AH$4,'Tüpoloogia tabel'!$C$1:$T$51,MATCH($A508,'Tüpoloogia tabel'!$C$1:$T$1,0),FALSE))*E508</f>
        <v>2.5</v>
      </c>
      <c r="AI508" s="15">
        <f>(VLOOKUP(AI$4,'Tüpoloogia tabel'!$C$1:$T$51,MATCH($A508,'Tüpoloogia tabel'!$C$1:$T$1,0),FALSE))*D508*E508</f>
        <v>6190.625</v>
      </c>
      <c r="AJ508" s="15">
        <f t="shared" si="638"/>
        <v>267.84106049228205</v>
      </c>
      <c r="AK508" s="15">
        <f>VLOOKUP(AK$4,'Tüpoloogia tabel'!$C$1:$T$51,MATCH($A508,'Tüpoloogia tabel'!$C$1:$T$1,0),FALSE)</f>
        <v>1.2</v>
      </c>
      <c r="AL508" s="15">
        <f>VLOOKUP(AL$4,'Tüpoloogia tabel'!$C$1:$T$51,MATCH($A508,'Tüpoloogia tabel'!$C$1:$T$1,0),FALSE)</f>
        <v>1</v>
      </c>
      <c r="AM508" s="15">
        <f>VLOOKUP(AM$4,'Tüpoloogia tabel'!$C$1:$T$51,MATCH($A508,'Tüpoloogia tabel'!$C$1:$T$1,0),FALSE)</f>
        <v>0.7</v>
      </c>
      <c r="AN508" s="15">
        <f>VLOOKUP(AN$4,'Tüpoloogia tabel'!$C$1:$T$51,MATCH($A508,'Tüpoloogia tabel'!$C$1:$T$1,0),FALSE)</f>
        <v>0.7</v>
      </c>
      <c r="AO508" s="15">
        <f>VLOOKUP(AO$4,'Tüpoloogia tabel'!$C$1:$T$51,MATCH($A508,'Tüpoloogia tabel'!$C$1:$T$1,0),FALSE)</f>
        <v>2.44</v>
      </c>
      <c r="AP508" s="15">
        <f>VLOOKUP(AP$4,'Tüpoloogia tabel'!$C$1:$T$51,MATCH($A508,'Tüpoloogia tabel'!$C$1:$T$1,0),FALSE)</f>
        <v>2</v>
      </c>
      <c r="AQ508" s="15">
        <f>VLOOKUP(AQ$4,'Tüpoloogia tabel'!$C$1:$T$51,MATCH($A508,'Tüpoloogia tabel'!$C$1:$T$1,0),FALSE)</f>
        <v>2.9</v>
      </c>
      <c r="AR508" s="232">
        <f>VLOOKUP(AR$4,'Tüpoloogia tabel'!$C$1:$T$51,MATCH($A503,'Tüpoloogia tabel'!$C$1:$T$1,0),FALSE)</f>
        <v>0.26</v>
      </c>
      <c r="AS508" s="16">
        <f>VLOOKUP(AS$4,'Tüpoloogia tabel'!$C$1:$T$51,MATCH($A508,'Tüpoloogia tabel'!$C$1:$T$1,0),FALSE)</f>
        <v>0.49</v>
      </c>
      <c r="AT508" s="16">
        <f>VLOOKUP(AT$4,'Tüpoloogia tabel'!$C$1:$T$51,MATCH($A508,'Tüpoloogia tabel'!$C$1:$T$1,0),FALSE)</f>
        <v>0.40500000000000003</v>
      </c>
      <c r="AU508" s="16">
        <f>VLOOKUP(AU$4,'Tüpoloogia tabel'!$C$1:$T$51,MATCH($A508,'Tüpoloogia tabel'!$C$1:$T$1,0),FALSE)</f>
        <v>0.15</v>
      </c>
      <c r="AV508" s="273">
        <f>VLOOKUP(AV$4,'Tüpoloogia tabel'!$C$1:$T$51,MATCH($A508,'Tüpoloogia tabel'!$C$1:$T$1,0),FALSE)</f>
        <v>0.02</v>
      </c>
      <c r="AW508" s="16">
        <f>VLOOKUP(AW$4,'Tüpoloogia tabel'!$C$1:$T$51,MATCH($A508,'Tüpoloogia tabel'!$C$1:$T$1,0),FALSE)</f>
        <v>0.01</v>
      </c>
      <c r="AX508" s="16">
        <f>VLOOKUP(AX$4,'Tüpoloogia tabel'!$C$1:$T$51,MATCH($A508,'Tüpoloogia tabel'!$C$1:$T$1,0),FALSE)</f>
        <v>0</v>
      </c>
      <c r="AY508" s="16">
        <f>VLOOKUP(AY$4,'Tüpoloogia tabel'!$C$1:$T$51,MATCH($A508,'Tüpoloogia tabel'!$C$1:$T$1,0),FALSE)</f>
        <v>0.42</v>
      </c>
      <c r="AZ508" s="16">
        <f>VLOOKUP(AZ$4,'Tüpoloogia tabel'!$C$1:$T$51,MATCH($A508,'Tüpoloogia tabel'!$C$1:$T$1,0),FALSE)</f>
        <v>3.7</v>
      </c>
      <c r="BA508" s="232">
        <f>VLOOKUP(BA$4,'Tüpoloogia tabel'!$C$1:$T$51,MATCH($A508,'Tüpoloogia tabel'!$C$1:$T$1,0),FALSE)</f>
        <v>0.43</v>
      </c>
      <c r="BB508" s="232">
        <f>VLOOKUP(BB$4,'Tüpoloogia tabel'!$C$1:$T$51,MATCH($A508,'Tüpoloogia tabel'!$C$1:$T$1,0),FALSE)</f>
        <v>0.37</v>
      </c>
      <c r="BC508" s="232">
        <f>VLOOKUP(BC$4,'Tüpoloogia tabel'!$C$1:$T$51,MATCH($A508,'Tüpoloogia tabel'!$C$1:$T$1,0),FALSE)</f>
        <v>0.35</v>
      </c>
      <c r="BD508" s="232">
        <f>VLOOKUP(BD$4,'Tüpoloogia tabel'!$C$1:$T$51,MATCH($A508,'Tüpoloogia tabel'!$C$1:$T$1,0),FALSE)</f>
        <v>0.5</v>
      </c>
      <c r="BE508" s="232">
        <f>VLOOKUP(BE$4,'Tüpoloogia tabel'!$C$1:$T$51,MATCH($A508,'Tüpoloogia tabel'!$C$1:$T$1,0),FALSE)</f>
        <v>0.3</v>
      </c>
      <c r="BF508" s="16">
        <f>VLOOKUP(BF$4,'Tüpoloogia tabel'!$C$1:$T$51,MATCH($A508,'Tüpoloogia tabel'!$C$1:$T$1,0),FALSE)</f>
        <v>1.8</v>
      </c>
      <c r="BG508" s="16">
        <f>VLOOKUP(BG$4,'Tüpoloogia tabel'!$C$1:$T$51,MATCH($A508,'Tüpoloogia tabel'!$C$1:$T$1,0),FALSE)</f>
        <v>2.2000000000000002</v>
      </c>
      <c r="BH508" s="16">
        <f>VLOOKUP(BH$4,'Tüpoloogia tabel'!$C$1:$T$51,MATCH($A508,'Tüpoloogia tabel'!$C$1:$T$1,0),FALSE)</f>
        <v>1.46</v>
      </c>
      <c r="BI508" s="16">
        <f>VLOOKUP(BI$4,'Tüpoloogia tabel'!$C$1:$T$51,MATCH($A508,'Tüpoloogia tabel'!$C$1:$T$1,0),FALSE)</f>
        <v>1.5793333333333333</v>
      </c>
      <c r="BJ508" s="16">
        <f>VLOOKUP(BJ$4,'Tüpoloogia tabel'!$C$1:$T$51,MATCH($A508,'Tüpoloogia tabel'!$C$1:$T$1,0),FALSE)</f>
        <v>0.8</v>
      </c>
      <c r="BK508" s="16">
        <f>VLOOKUP(BK$4,'Tüpoloogia tabel'!$C$1:$T$51,MATCH($A508,'Tüpoloogia tabel'!$C$1:$T$1,0),FALSE)</f>
        <v>2.0649999999999999</v>
      </c>
      <c r="BL508" s="216">
        <f t="shared" si="620"/>
        <v>3171.3186283917585</v>
      </c>
      <c r="BM508" s="1">
        <v>4</v>
      </c>
      <c r="BN508" s="1">
        <v>0</v>
      </c>
      <c r="BO508" s="1">
        <f t="shared" si="639"/>
        <v>10</v>
      </c>
      <c r="BP508" s="217">
        <f t="shared" si="640"/>
        <v>267.84106049228205</v>
      </c>
      <c r="BQ508" s="217">
        <f t="shared" ref="BQ508:BS508" si="694">BP508</f>
        <v>267.84106049228205</v>
      </c>
      <c r="BR508" s="217">
        <f t="shared" si="694"/>
        <v>267.84106049228205</v>
      </c>
      <c r="BS508" s="217">
        <f t="shared" si="694"/>
        <v>267.84106049228205</v>
      </c>
      <c r="BT508" s="217">
        <f t="shared" si="642"/>
        <v>0</v>
      </c>
      <c r="BU508" s="217">
        <f t="shared" si="643"/>
        <v>183.06891654097529</v>
      </c>
      <c r="BV508" s="217">
        <f t="shared" si="644"/>
        <v>205.11973641384415</v>
      </c>
      <c r="BW508" s="217">
        <f t="shared" si="622"/>
        <v>368.64419750824925</v>
      </c>
      <c r="BX508" s="216">
        <f t="shared" si="645"/>
        <v>0.11705970058854602</v>
      </c>
      <c r="BY508" s="216">
        <f t="shared" si="669"/>
        <v>141.17399890978652</v>
      </c>
      <c r="BZ508" s="216">
        <f t="shared" si="653"/>
        <v>3681.1368248097942</v>
      </c>
      <c r="CA508" s="216">
        <f t="shared" si="654"/>
        <v>3312.4926273015449</v>
      </c>
      <c r="CB508" s="218">
        <f t="shared" si="646"/>
        <v>3.2033765478610308</v>
      </c>
    </row>
    <row r="509" spans="1:80" x14ac:dyDescent="0.25">
      <c r="A509" s="248" t="s">
        <v>486</v>
      </c>
      <c r="B509" s="231" t="s">
        <v>1037</v>
      </c>
      <c r="C509" s="231" t="s">
        <v>464</v>
      </c>
      <c r="D509" s="249">
        <v>7</v>
      </c>
      <c r="E509" s="249">
        <v>2</v>
      </c>
      <c r="F509" s="250"/>
      <c r="G509" s="15">
        <f>(VLOOKUP(G$4,'Tüpoloogia tabel'!$C$1:$T$51,MATCH($A509,'Tüpoloogia tabel'!$C$1:$T$1,0),FALSE))*D509</f>
        <v>1359.0398642533937</v>
      </c>
      <c r="H509" s="15">
        <f>(VLOOKUP(H$4,'Tüpoloogia tabel'!$C$1:$T$51,MATCH($A509,'Tüpoloogia tabel'!$C$1:$T$1,0),FALSE))*D509*E509</f>
        <v>45.010598290598288</v>
      </c>
      <c r="I509" s="15">
        <f>(VLOOKUP(I$4,'Tüpoloogia tabel'!$C$1:$T$51,MATCH($A509,'Tüpoloogia tabel'!$C$1:$T$1,0),FALSE))*D509*E509</f>
        <v>132.45513323278024</v>
      </c>
      <c r="J509" s="15">
        <f>(VLOOKUP(J$4,'Tüpoloogia tabel'!$C$1:$T$51,MATCH($A509,'Tüpoloogia tabel'!$C$1:$T$1,0),FALSE))*D509*E509</f>
        <v>2466.1967224736045</v>
      </c>
      <c r="K509" s="15">
        <f>(VLOOKUP(K$4,'Tüpoloogia tabel'!$C$1:$T$51,MATCH($A509,'Tüpoloogia tabel'!$C$1:$T$1,0),FALSE))*D509*E509</f>
        <v>2068.1256654097524</v>
      </c>
      <c r="L509" s="244">
        <f>VLOOKUP(L$4,'Tüpoloogia tabel'!$C$1:$T$51,MATCH($A509,'Tüpoloogia tabel'!$C$1:$T$1,0),FALSE)</f>
        <v>87.692307692307693</v>
      </c>
      <c r="M509" s="228">
        <f>VLOOKUP(M$4,'Tüpoloogia tabel'!$C$1:$T$51,MATCH($A509,'Tüpoloogia tabel'!$C$1:$T$1,0),FALSE)</f>
        <v>3.0769230769230771</v>
      </c>
      <c r="N509" s="228">
        <f>VLOOKUP(N$4,'Tüpoloogia tabel'!$C$1:$T$51,MATCH($A509,'Tüpoloogia tabel'!$C$1:$T$1,0),FALSE)</f>
        <v>93.84615384615384</v>
      </c>
      <c r="O509" s="245">
        <f>VLOOKUP(O$4,'Tüpoloogia tabel'!$C$1:$T$51,MATCH($A509,'Tüpoloogia tabel'!$C$1:$T$1,0),FALSE)</f>
        <v>0.24539823394414367</v>
      </c>
      <c r="P509" s="228">
        <f>VLOOKUP(P$4,'Tüpoloogia tabel'!$C$1:$T$51,MATCH($A509,'Tüpoloogia tabel'!$C$1:$T$1,0),FALSE)</f>
        <v>78.461538461538467</v>
      </c>
      <c r="Q509" s="335">
        <f t="shared" si="633"/>
        <v>2489.2701793909055</v>
      </c>
      <c r="R509" s="336">
        <f t="shared" si="651"/>
        <v>1850.6876735585556</v>
      </c>
      <c r="S509" s="14">
        <f t="shared" si="634"/>
        <v>1359.0398642533937</v>
      </c>
      <c r="T509" s="336">
        <f t="shared" si="635"/>
        <v>1359.0398642533937</v>
      </c>
      <c r="U509" s="4">
        <f t="shared" si="636"/>
        <v>27.720000000000002</v>
      </c>
      <c r="V509" s="337">
        <f t="shared" si="637"/>
        <v>610.86250583234994</v>
      </c>
      <c r="W509" s="338">
        <f t="shared" si="619"/>
        <v>3.2147694467917387</v>
      </c>
      <c r="X509" s="228">
        <f>VLOOKUP(X$4,'Tüpoloogia tabel'!$C$1:$T$51,MATCH($A509,'Tüpoloogia tabel'!$C$1:$T$1,0),FALSE)</f>
        <v>232.3125</v>
      </c>
      <c r="Y509" s="228">
        <f>VLOOKUP(Y$4,'Tüpoloogia tabel'!$C$1:$T$51,MATCH($A509,'Tüpoloogia tabel'!$C$1:$T$1,0),FALSE)</f>
        <v>155.609375</v>
      </c>
      <c r="Z509" s="229">
        <f>VLOOKUP(Z$4,'Tüpoloogia tabel'!$C$1:$T$51,MATCH($A509,'Tüpoloogia tabel'!$C$1:$T$1,0),FALSE)</f>
        <v>41.375</v>
      </c>
      <c r="AA509" s="235"/>
      <c r="AB509" s="235"/>
      <c r="AC509" s="15">
        <f>VLOOKUP(AC$4,'Tüpoloogia tabel'!$C$1:$T$51,MATCH($A509,'Tüpoloogia tabel'!$C$1:$T$1,0),FALSE)</f>
        <v>4.009769230769229</v>
      </c>
      <c r="AD509" s="15">
        <f>VLOOKUP(AD$4,'Tüpoloogia tabel'!$C$1:$T$51,MATCH($A509,'Tüpoloogia tabel'!$C$1:$T$1,0),FALSE)</f>
        <v>2.5</v>
      </c>
      <c r="AE509" s="15">
        <f>VLOOKUP(AE$4,'Tüpoloogia tabel'!$C$1:$T$51,MATCH($A509,'Tüpoloogia tabel'!$C$1:$T$1,0),FALSE)</f>
        <v>2.2999999999999998</v>
      </c>
      <c r="AF509" s="15">
        <f>VLOOKUP(AF$4,'Tüpoloogia tabel'!$C$1:$T$51,MATCH($A509,'Tüpoloogia tabel'!$C$1:$T$1,0),FALSE)</f>
        <v>11.821276595744679</v>
      </c>
      <c r="AG509" s="15">
        <f>VLOOKUP(AG$4,'Tüpoloogia tabel'!$C$1:$T$51,MATCH($A509,'Tüpoloogia tabel'!$C$1:$T$1,0),FALSE)</f>
        <v>17.442750521485191</v>
      </c>
      <c r="AH509" s="15">
        <f>(VLOOKUP(AH$4,'Tüpoloogia tabel'!$C$1:$T$51,MATCH($A509,'Tüpoloogia tabel'!$C$1:$T$1,0),FALSE))*E509</f>
        <v>5</v>
      </c>
      <c r="AI509" s="15">
        <f>(VLOOKUP(AI$4,'Tüpoloogia tabel'!$C$1:$T$51,MATCH($A509,'Tüpoloogia tabel'!$C$1:$T$1,0),FALSE))*D509*E509</f>
        <v>12381.25</v>
      </c>
      <c r="AJ509" s="15">
        <f t="shared" si="638"/>
        <v>267.84106049228205</v>
      </c>
      <c r="AK509" s="15">
        <f>VLOOKUP(AK$4,'Tüpoloogia tabel'!$C$1:$T$51,MATCH($A509,'Tüpoloogia tabel'!$C$1:$T$1,0),FALSE)</f>
        <v>1.2</v>
      </c>
      <c r="AL509" s="15">
        <f>VLOOKUP(AL$4,'Tüpoloogia tabel'!$C$1:$T$51,MATCH($A509,'Tüpoloogia tabel'!$C$1:$T$1,0),FALSE)</f>
        <v>1</v>
      </c>
      <c r="AM509" s="15">
        <f>VLOOKUP(AM$4,'Tüpoloogia tabel'!$C$1:$T$51,MATCH($A509,'Tüpoloogia tabel'!$C$1:$T$1,0),FALSE)</f>
        <v>0.7</v>
      </c>
      <c r="AN509" s="15">
        <f>VLOOKUP(AN$4,'Tüpoloogia tabel'!$C$1:$T$51,MATCH($A509,'Tüpoloogia tabel'!$C$1:$T$1,0),FALSE)</f>
        <v>0.7</v>
      </c>
      <c r="AO509" s="15">
        <f>VLOOKUP(AO$4,'Tüpoloogia tabel'!$C$1:$T$51,MATCH($A509,'Tüpoloogia tabel'!$C$1:$T$1,0),FALSE)</f>
        <v>2.44</v>
      </c>
      <c r="AP509" s="15">
        <f>VLOOKUP(AP$4,'Tüpoloogia tabel'!$C$1:$T$51,MATCH($A509,'Tüpoloogia tabel'!$C$1:$T$1,0),FALSE)</f>
        <v>2</v>
      </c>
      <c r="AQ509" s="15">
        <f>VLOOKUP(AQ$4,'Tüpoloogia tabel'!$C$1:$T$51,MATCH($A509,'Tüpoloogia tabel'!$C$1:$T$1,0),FALSE)</f>
        <v>2.9</v>
      </c>
      <c r="AR509" s="232">
        <f>VLOOKUP(AR$4,'Tüpoloogia tabel'!$C$1:$T$51,MATCH($A504,'Tüpoloogia tabel'!$C$1:$T$1,0),FALSE)</f>
        <v>0.26</v>
      </c>
      <c r="AS509" s="16">
        <f>VLOOKUP(AS$4,'Tüpoloogia tabel'!$C$1:$T$51,MATCH($A509,'Tüpoloogia tabel'!$C$1:$T$1,0),FALSE)</f>
        <v>0.49</v>
      </c>
      <c r="AT509" s="16">
        <f>VLOOKUP(AT$4,'Tüpoloogia tabel'!$C$1:$T$51,MATCH($A509,'Tüpoloogia tabel'!$C$1:$T$1,0),FALSE)</f>
        <v>0.40500000000000003</v>
      </c>
      <c r="AU509" s="16">
        <f>VLOOKUP(AU$4,'Tüpoloogia tabel'!$C$1:$T$51,MATCH($A509,'Tüpoloogia tabel'!$C$1:$T$1,0),FALSE)</f>
        <v>0.15</v>
      </c>
      <c r="AV509" s="273">
        <f>VLOOKUP(AV$4,'Tüpoloogia tabel'!$C$1:$T$51,MATCH($A509,'Tüpoloogia tabel'!$C$1:$T$1,0),FALSE)</f>
        <v>0.02</v>
      </c>
      <c r="AW509" s="16">
        <f>VLOOKUP(AW$4,'Tüpoloogia tabel'!$C$1:$T$51,MATCH($A509,'Tüpoloogia tabel'!$C$1:$T$1,0),FALSE)</f>
        <v>0.01</v>
      </c>
      <c r="AX509" s="16">
        <f>VLOOKUP(AX$4,'Tüpoloogia tabel'!$C$1:$T$51,MATCH($A509,'Tüpoloogia tabel'!$C$1:$T$1,0),FALSE)</f>
        <v>0</v>
      </c>
      <c r="AY509" s="16">
        <f>VLOOKUP(AY$4,'Tüpoloogia tabel'!$C$1:$T$51,MATCH($A509,'Tüpoloogia tabel'!$C$1:$T$1,0),FALSE)</f>
        <v>0.42</v>
      </c>
      <c r="AZ509" s="16">
        <f>VLOOKUP(AZ$4,'Tüpoloogia tabel'!$C$1:$T$51,MATCH($A509,'Tüpoloogia tabel'!$C$1:$T$1,0),FALSE)</f>
        <v>3.7</v>
      </c>
      <c r="BA509" s="232">
        <f>VLOOKUP(BA$4,'Tüpoloogia tabel'!$C$1:$T$51,MATCH($A509,'Tüpoloogia tabel'!$C$1:$T$1,0),FALSE)</f>
        <v>0.43</v>
      </c>
      <c r="BB509" s="232">
        <f>VLOOKUP(BB$4,'Tüpoloogia tabel'!$C$1:$T$51,MATCH($A509,'Tüpoloogia tabel'!$C$1:$T$1,0),FALSE)</f>
        <v>0.37</v>
      </c>
      <c r="BC509" s="232">
        <f>VLOOKUP(BC$4,'Tüpoloogia tabel'!$C$1:$T$51,MATCH($A509,'Tüpoloogia tabel'!$C$1:$T$1,0),FALSE)</f>
        <v>0.35</v>
      </c>
      <c r="BD509" s="232">
        <f>VLOOKUP(BD$4,'Tüpoloogia tabel'!$C$1:$T$51,MATCH($A509,'Tüpoloogia tabel'!$C$1:$T$1,0),FALSE)</f>
        <v>0.5</v>
      </c>
      <c r="BE509" s="232">
        <f>VLOOKUP(BE$4,'Tüpoloogia tabel'!$C$1:$T$51,MATCH($A509,'Tüpoloogia tabel'!$C$1:$T$1,0),FALSE)</f>
        <v>0.3</v>
      </c>
      <c r="BF509" s="16">
        <f>VLOOKUP(BF$4,'Tüpoloogia tabel'!$C$1:$T$51,MATCH($A509,'Tüpoloogia tabel'!$C$1:$T$1,0),FALSE)</f>
        <v>1.8</v>
      </c>
      <c r="BG509" s="16">
        <f>VLOOKUP(BG$4,'Tüpoloogia tabel'!$C$1:$T$51,MATCH($A509,'Tüpoloogia tabel'!$C$1:$T$1,0),FALSE)</f>
        <v>2.2000000000000002</v>
      </c>
      <c r="BH509" s="16">
        <f>VLOOKUP(BH$4,'Tüpoloogia tabel'!$C$1:$T$51,MATCH($A509,'Tüpoloogia tabel'!$C$1:$T$1,0),FALSE)</f>
        <v>1.46</v>
      </c>
      <c r="BI509" s="16">
        <f>VLOOKUP(BI$4,'Tüpoloogia tabel'!$C$1:$T$51,MATCH($A509,'Tüpoloogia tabel'!$C$1:$T$1,0),FALSE)</f>
        <v>1.5793333333333333</v>
      </c>
      <c r="BJ509" s="16">
        <f>VLOOKUP(BJ$4,'Tüpoloogia tabel'!$C$1:$T$51,MATCH($A509,'Tüpoloogia tabel'!$C$1:$T$1,0),FALSE)</f>
        <v>0.8</v>
      </c>
      <c r="BK509" s="16">
        <f>VLOOKUP(BK$4,'Tüpoloogia tabel'!$C$1:$T$51,MATCH($A509,'Tüpoloogia tabel'!$C$1:$T$1,0),FALSE)</f>
        <v>2.0649999999999999</v>
      </c>
      <c r="BL509" s="216">
        <f t="shared" si="620"/>
        <v>5625.0992374160305</v>
      </c>
      <c r="BM509" s="1">
        <v>4</v>
      </c>
      <c r="BN509" s="1">
        <v>0</v>
      </c>
      <c r="BO509" s="1">
        <f t="shared" si="639"/>
        <v>20</v>
      </c>
      <c r="BP509" s="217">
        <f t="shared" si="640"/>
        <v>267.84106049228205</v>
      </c>
      <c r="BQ509" s="217">
        <f t="shared" ref="BQ509:BS509" si="695">BP509</f>
        <v>267.84106049228205</v>
      </c>
      <c r="BR509" s="217">
        <f t="shared" si="695"/>
        <v>267.84106049228205</v>
      </c>
      <c r="BS509" s="217">
        <f t="shared" si="695"/>
        <v>267.84106049228205</v>
      </c>
      <c r="BT509" s="217">
        <f t="shared" si="642"/>
        <v>267.84106049228205</v>
      </c>
      <c r="BU509" s="217">
        <f t="shared" si="643"/>
        <v>697.27566616390118</v>
      </c>
      <c r="BV509" s="217">
        <f t="shared" si="644"/>
        <v>805.18401617053712</v>
      </c>
      <c r="BW509" s="217">
        <f t="shared" si="622"/>
        <v>625.9496056109831</v>
      </c>
      <c r="BX509" s="216">
        <f t="shared" si="645"/>
        <v>0.3296006287380534</v>
      </c>
      <c r="BY509" s="216">
        <f t="shared" si="669"/>
        <v>397.49835825809242</v>
      </c>
      <c r="BZ509" s="216">
        <f t="shared" si="653"/>
        <v>6648.547201285106</v>
      </c>
      <c r="CA509" s="216">
        <f t="shared" si="654"/>
        <v>6022.5975956741231</v>
      </c>
      <c r="CB509" s="218">
        <f t="shared" si="646"/>
        <v>2.912104277029453</v>
      </c>
    </row>
    <row r="510" spans="1:80" x14ac:dyDescent="0.25">
      <c r="A510" s="248" t="s">
        <v>486</v>
      </c>
      <c r="B510" s="231" t="s">
        <v>1038</v>
      </c>
      <c r="C510" s="231" t="s">
        <v>464</v>
      </c>
      <c r="D510" s="249">
        <v>7</v>
      </c>
      <c r="E510" s="249">
        <v>3</v>
      </c>
      <c r="F510" s="250"/>
      <c r="G510" s="15">
        <f>(VLOOKUP(G$4,'Tüpoloogia tabel'!$C$1:$T$51,MATCH($A510,'Tüpoloogia tabel'!$C$1:$T$1,0),FALSE))*D510</f>
        <v>1359.0398642533937</v>
      </c>
      <c r="H510" s="15">
        <f>(VLOOKUP(H$4,'Tüpoloogia tabel'!$C$1:$T$51,MATCH($A510,'Tüpoloogia tabel'!$C$1:$T$1,0),FALSE))*D510*E510</f>
        <v>67.515897435897429</v>
      </c>
      <c r="I510" s="15">
        <f>(VLOOKUP(I$4,'Tüpoloogia tabel'!$C$1:$T$51,MATCH($A510,'Tüpoloogia tabel'!$C$1:$T$1,0),FALSE))*D510*E510</f>
        <v>198.68269984917038</v>
      </c>
      <c r="J510" s="15">
        <f>(VLOOKUP(J$4,'Tüpoloogia tabel'!$C$1:$T$51,MATCH($A510,'Tüpoloogia tabel'!$C$1:$T$1,0),FALSE))*D510*E510</f>
        <v>3699.2950837104067</v>
      </c>
      <c r="K510" s="15">
        <f>(VLOOKUP(K$4,'Tüpoloogia tabel'!$C$1:$T$51,MATCH($A510,'Tüpoloogia tabel'!$C$1:$T$1,0),FALSE))*D510*E510</f>
        <v>3102.1884981146286</v>
      </c>
      <c r="L510" s="244">
        <f>VLOOKUP(L$4,'Tüpoloogia tabel'!$C$1:$T$51,MATCH($A510,'Tüpoloogia tabel'!$C$1:$T$1,0),FALSE)</f>
        <v>87.692307692307693</v>
      </c>
      <c r="M510" s="228">
        <f>VLOOKUP(M$4,'Tüpoloogia tabel'!$C$1:$T$51,MATCH($A510,'Tüpoloogia tabel'!$C$1:$T$1,0),FALSE)</f>
        <v>3.0769230769230771</v>
      </c>
      <c r="N510" s="228">
        <f>VLOOKUP(N$4,'Tüpoloogia tabel'!$C$1:$T$51,MATCH($A510,'Tüpoloogia tabel'!$C$1:$T$1,0),FALSE)</f>
        <v>93.84615384615384</v>
      </c>
      <c r="O510" s="245">
        <f>VLOOKUP(O$4,'Tüpoloogia tabel'!$C$1:$T$51,MATCH($A510,'Tüpoloogia tabel'!$C$1:$T$1,0),FALSE)</f>
        <v>0.24539823394414367</v>
      </c>
      <c r="P510" s="228">
        <f>VLOOKUP(P$4,'Tüpoloogia tabel'!$C$1:$T$51,MATCH($A510,'Tüpoloogia tabel'!$C$1:$T$1,0),FALSE)</f>
        <v>78.461538461538467</v>
      </c>
      <c r="Q510" s="335">
        <f t="shared" si="633"/>
        <v>5565.3940738423025</v>
      </c>
      <c r="R510" s="336">
        <f t="shared" si="651"/>
        <v>4171.9361969181982</v>
      </c>
      <c r="S510" s="14">
        <f t="shared" si="634"/>
        <v>1359.0398642533937</v>
      </c>
      <c r="T510" s="336">
        <f t="shared" si="635"/>
        <v>1359.0398642533937</v>
      </c>
      <c r="U510" s="4">
        <f t="shared" si="636"/>
        <v>27.720000000000002</v>
      </c>
      <c r="V510" s="337">
        <f t="shared" si="637"/>
        <v>1365.7378769241041</v>
      </c>
      <c r="W510" s="338">
        <f t="shared" si="619"/>
        <v>3.7397150147062335</v>
      </c>
      <c r="X510" s="228">
        <f>VLOOKUP(X$4,'Tüpoloogia tabel'!$C$1:$T$51,MATCH($A510,'Tüpoloogia tabel'!$C$1:$T$1,0),FALSE)</f>
        <v>232.3125</v>
      </c>
      <c r="Y510" s="228">
        <f>VLOOKUP(Y$4,'Tüpoloogia tabel'!$C$1:$T$51,MATCH($A510,'Tüpoloogia tabel'!$C$1:$T$1,0),FALSE)</f>
        <v>155.609375</v>
      </c>
      <c r="Z510" s="229">
        <f>VLOOKUP(Z$4,'Tüpoloogia tabel'!$C$1:$T$51,MATCH($A510,'Tüpoloogia tabel'!$C$1:$T$1,0),FALSE)</f>
        <v>41.375</v>
      </c>
      <c r="AA510" s="235"/>
      <c r="AB510" s="235"/>
      <c r="AC510" s="15">
        <f>VLOOKUP(AC$4,'Tüpoloogia tabel'!$C$1:$T$51,MATCH($A510,'Tüpoloogia tabel'!$C$1:$T$1,0),FALSE)</f>
        <v>4.009769230769229</v>
      </c>
      <c r="AD510" s="15">
        <f>VLOOKUP(AD$4,'Tüpoloogia tabel'!$C$1:$T$51,MATCH($A510,'Tüpoloogia tabel'!$C$1:$T$1,0),FALSE)</f>
        <v>2.5</v>
      </c>
      <c r="AE510" s="15">
        <f>VLOOKUP(AE$4,'Tüpoloogia tabel'!$C$1:$T$51,MATCH($A510,'Tüpoloogia tabel'!$C$1:$T$1,0),FALSE)</f>
        <v>2.2999999999999998</v>
      </c>
      <c r="AF510" s="15">
        <f>VLOOKUP(AF$4,'Tüpoloogia tabel'!$C$1:$T$51,MATCH($A510,'Tüpoloogia tabel'!$C$1:$T$1,0),FALSE)</f>
        <v>11.821276595744679</v>
      </c>
      <c r="AG510" s="15">
        <f>VLOOKUP(AG$4,'Tüpoloogia tabel'!$C$1:$T$51,MATCH($A510,'Tüpoloogia tabel'!$C$1:$T$1,0),FALSE)</f>
        <v>17.442750521485191</v>
      </c>
      <c r="AH510" s="15">
        <f>(VLOOKUP(AH$4,'Tüpoloogia tabel'!$C$1:$T$51,MATCH($A510,'Tüpoloogia tabel'!$C$1:$T$1,0),FALSE))*E510</f>
        <v>7.5</v>
      </c>
      <c r="AI510" s="15">
        <f>(VLOOKUP(AI$4,'Tüpoloogia tabel'!$C$1:$T$51,MATCH($A510,'Tüpoloogia tabel'!$C$1:$T$1,0),FALSE))*D510*E510</f>
        <v>18571.875</v>
      </c>
      <c r="AJ510" s="15">
        <f t="shared" si="638"/>
        <v>267.84106049228205</v>
      </c>
      <c r="AK510" s="15">
        <f>VLOOKUP(AK$4,'Tüpoloogia tabel'!$C$1:$T$51,MATCH($A510,'Tüpoloogia tabel'!$C$1:$T$1,0),FALSE)</f>
        <v>1.2</v>
      </c>
      <c r="AL510" s="15">
        <f>VLOOKUP(AL$4,'Tüpoloogia tabel'!$C$1:$T$51,MATCH($A510,'Tüpoloogia tabel'!$C$1:$T$1,0),FALSE)</f>
        <v>1</v>
      </c>
      <c r="AM510" s="15">
        <f>VLOOKUP(AM$4,'Tüpoloogia tabel'!$C$1:$T$51,MATCH($A510,'Tüpoloogia tabel'!$C$1:$T$1,0),FALSE)</f>
        <v>0.7</v>
      </c>
      <c r="AN510" s="15">
        <f>VLOOKUP(AN$4,'Tüpoloogia tabel'!$C$1:$T$51,MATCH($A510,'Tüpoloogia tabel'!$C$1:$T$1,0),FALSE)</f>
        <v>0.7</v>
      </c>
      <c r="AO510" s="15">
        <f>VLOOKUP(AO$4,'Tüpoloogia tabel'!$C$1:$T$51,MATCH($A510,'Tüpoloogia tabel'!$C$1:$T$1,0),FALSE)</f>
        <v>2.44</v>
      </c>
      <c r="AP510" s="15">
        <f>VLOOKUP(AP$4,'Tüpoloogia tabel'!$C$1:$T$51,MATCH($A510,'Tüpoloogia tabel'!$C$1:$T$1,0),FALSE)</f>
        <v>2</v>
      </c>
      <c r="AQ510" s="15">
        <f>VLOOKUP(AQ$4,'Tüpoloogia tabel'!$C$1:$T$51,MATCH($A510,'Tüpoloogia tabel'!$C$1:$T$1,0),FALSE)</f>
        <v>2.9</v>
      </c>
      <c r="AR510" s="232">
        <f>VLOOKUP(AR$4,'Tüpoloogia tabel'!$C$1:$T$51,MATCH($A505,'Tüpoloogia tabel'!$C$1:$T$1,0),FALSE)</f>
        <v>0.26</v>
      </c>
      <c r="AS510" s="16">
        <f>VLOOKUP(AS$4,'Tüpoloogia tabel'!$C$1:$T$51,MATCH($A510,'Tüpoloogia tabel'!$C$1:$T$1,0),FALSE)</f>
        <v>0.49</v>
      </c>
      <c r="AT510" s="16">
        <f>VLOOKUP(AT$4,'Tüpoloogia tabel'!$C$1:$T$51,MATCH($A510,'Tüpoloogia tabel'!$C$1:$T$1,0),FALSE)</f>
        <v>0.40500000000000003</v>
      </c>
      <c r="AU510" s="16">
        <f>VLOOKUP(AU$4,'Tüpoloogia tabel'!$C$1:$T$51,MATCH($A510,'Tüpoloogia tabel'!$C$1:$T$1,0),FALSE)</f>
        <v>0.15</v>
      </c>
      <c r="AV510" s="273">
        <f>VLOOKUP(AV$4,'Tüpoloogia tabel'!$C$1:$T$51,MATCH($A510,'Tüpoloogia tabel'!$C$1:$T$1,0),FALSE)</f>
        <v>0.02</v>
      </c>
      <c r="AW510" s="16">
        <f>VLOOKUP(AW$4,'Tüpoloogia tabel'!$C$1:$T$51,MATCH($A510,'Tüpoloogia tabel'!$C$1:$T$1,0),FALSE)</f>
        <v>0.01</v>
      </c>
      <c r="AX510" s="16">
        <f>VLOOKUP(AX$4,'Tüpoloogia tabel'!$C$1:$T$51,MATCH($A510,'Tüpoloogia tabel'!$C$1:$T$1,0),FALSE)</f>
        <v>0</v>
      </c>
      <c r="AY510" s="16">
        <f>VLOOKUP(AY$4,'Tüpoloogia tabel'!$C$1:$T$51,MATCH($A510,'Tüpoloogia tabel'!$C$1:$T$1,0),FALSE)</f>
        <v>0.42</v>
      </c>
      <c r="AZ510" s="16">
        <f>VLOOKUP(AZ$4,'Tüpoloogia tabel'!$C$1:$T$51,MATCH($A510,'Tüpoloogia tabel'!$C$1:$T$1,0),FALSE)</f>
        <v>3.7</v>
      </c>
      <c r="BA510" s="232">
        <f>VLOOKUP(BA$4,'Tüpoloogia tabel'!$C$1:$T$51,MATCH($A510,'Tüpoloogia tabel'!$C$1:$T$1,0),FALSE)</f>
        <v>0.43</v>
      </c>
      <c r="BB510" s="232">
        <f>VLOOKUP(BB$4,'Tüpoloogia tabel'!$C$1:$T$51,MATCH($A510,'Tüpoloogia tabel'!$C$1:$T$1,0),FALSE)</f>
        <v>0.37</v>
      </c>
      <c r="BC510" s="232">
        <f>VLOOKUP(BC$4,'Tüpoloogia tabel'!$C$1:$T$51,MATCH($A510,'Tüpoloogia tabel'!$C$1:$T$1,0),FALSE)</f>
        <v>0.35</v>
      </c>
      <c r="BD510" s="232">
        <f>VLOOKUP(BD$4,'Tüpoloogia tabel'!$C$1:$T$51,MATCH($A510,'Tüpoloogia tabel'!$C$1:$T$1,0),FALSE)</f>
        <v>0.5</v>
      </c>
      <c r="BE510" s="232">
        <f>VLOOKUP(BE$4,'Tüpoloogia tabel'!$C$1:$T$51,MATCH($A510,'Tüpoloogia tabel'!$C$1:$T$1,0),FALSE)</f>
        <v>0.3</v>
      </c>
      <c r="BF510" s="16">
        <f>VLOOKUP(BF$4,'Tüpoloogia tabel'!$C$1:$T$51,MATCH($A510,'Tüpoloogia tabel'!$C$1:$T$1,0),FALSE)</f>
        <v>1.8</v>
      </c>
      <c r="BG510" s="16">
        <f>VLOOKUP(BG$4,'Tüpoloogia tabel'!$C$1:$T$51,MATCH($A510,'Tüpoloogia tabel'!$C$1:$T$1,0),FALSE)</f>
        <v>2.2000000000000002</v>
      </c>
      <c r="BH510" s="16">
        <f>VLOOKUP(BH$4,'Tüpoloogia tabel'!$C$1:$T$51,MATCH($A510,'Tüpoloogia tabel'!$C$1:$T$1,0),FALSE)</f>
        <v>1.46</v>
      </c>
      <c r="BI510" s="16">
        <f>VLOOKUP(BI$4,'Tüpoloogia tabel'!$C$1:$T$51,MATCH($A510,'Tüpoloogia tabel'!$C$1:$T$1,0),FALSE)</f>
        <v>1.5793333333333333</v>
      </c>
      <c r="BJ510" s="16">
        <f>VLOOKUP(BJ$4,'Tüpoloogia tabel'!$C$1:$T$51,MATCH($A510,'Tüpoloogia tabel'!$C$1:$T$1,0),FALSE)</f>
        <v>0.8</v>
      </c>
      <c r="BK510" s="16">
        <f>VLOOKUP(BK$4,'Tüpoloogia tabel'!$C$1:$T$51,MATCH($A510,'Tüpoloogia tabel'!$C$1:$T$1,0),FALSE)</f>
        <v>2.0649999999999999</v>
      </c>
      <c r="BL510" s="216">
        <f t="shared" si="620"/>
        <v>9693.8855963035821</v>
      </c>
      <c r="BM510" s="1">
        <v>4</v>
      </c>
      <c r="BN510" s="1">
        <v>0</v>
      </c>
      <c r="BO510" s="1">
        <f t="shared" si="639"/>
        <v>30</v>
      </c>
      <c r="BP510" s="217">
        <f t="shared" si="640"/>
        <v>267.84106049228205</v>
      </c>
      <c r="BQ510" s="217">
        <f t="shared" ref="BQ510:BS510" si="696">BP510</f>
        <v>267.84106049228205</v>
      </c>
      <c r="BR510" s="217">
        <f t="shared" si="696"/>
        <v>267.84106049228205</v>
      </c>
      <c r="BS510" s="217">
        <f t="shared" si="696"/>
        <v>267.84106049228205</v>
      </c>
      <c r="BT510" s="217">
        <f t="shared" si="642"/>
        <v>535.68212098456411</v>
      </c>
      <c r="BU510" s="217">
        <f t="shared" si="643"/>
        <v>1542.6202488687777</v>
      </c>
      <c r="BV510" s="217">
        <f t="shared" si="644"/>
        <v>1800.1928392700786</v>
      </c>
      <c r="BW510" s="217">
        <f t="shared" si="622"/>
        <v>1049.1317219177133</v>
      </c>
      <c r="BX510" s="216">
        <f t="shared" si="645"/>
        <v>0.71167793252650213</v>
      </c>
      <c r="BY510" s="216">
        <f t="shared" si="669"/>
        <v>858.28358662696155</v>
      </c>
      <c r="BZ510" s="216">
        <f t="shared" si="653"/>
        <v>11601.300904848256</v>
      </c>
      <c r="CA510" s="216">
        <f t="shared" si="654"/>
        <v>10552.169182930544</v>
      </c>
      <c r="CB510" s="218">
        <f t="shared" si="646"/>
        <v>3.4015241786060648</v>
      </c>
    </row>
    <row r="511" spans="1:80" x14ac:dyDescent="0.25">
      <c r="A511" s="248" t="s">
        <v>486</v>
      </c>
      <c r="B511" s="231" t="s">
        <v>1039</v>
      </c>
      <c r="C511" s="231" t="s">
        <v>464</v>
      </c>
      <c r="D511" s="249">
        <v>7</v>
      </c>
      <c r="E511" s="249">
        <v>4</v>
      </c>
      <c r="F511" s="250"/>
      <c r="G511" s="15">
        <f>(VLOOKUP(G$4,'Tüpoloogia tabel'!$C$1:$T$51,MATCH($A511,'Tüpoloogia tabel'!$C$1:$T$1,0),FALSE))*D511</f>
        <v>1359.0398642533937</v>
      </c>
      <c r="H511" s="15">
        <f>(VLOOKUP(H$4,'Tüpoloogia tabel'!$C$1:$T$51,MATCH($A511,'Tüpoloogia tabel'!$C$1:$T$1,0),FALSE))*D511*E511</f>
        <v>90.021196581196577</v>
      </c>
      <c r="I511" s="15">
        <f>(VLOOKUP(I$4,'Tüpoloogia tabel'!$C$1:$T$51,MATCH($A511,'Tüpoloogia tabel'!$C$1:$T$1,0),FALSE))*D511*E511</f>
        <v>264.91026646556048</v>
      </c>
      <c r="J511" s="15">
        <f>(VLOOKUP(J$4,'Tüpoloogia tabel'!$C$1:$T$51,MATCH($A511,'Tüpoloogia tabel'!$C$1:$T$1,0),FALSE))*D511*E511</f>
        <v>4932.393444947209</v>
      </c>
      <c r="K511" s="15">
        <f>(VLOOKUP(K$4,'Tüpoloogia tabel'!$C$1:$T$51,MATCH($A511,'Tüpoloogia tabel'!$C$1:$T$1,0),FALSE))*D511*E511</f>
        <v>4136.2513308195048</v>
      </c>
      <c r="L511" s="244">
        <f>VLOOKUP(L$4,'Tüpoloogia tabel'!$C$1:$T$51,MATCH($A511,'Tüpoloogia tabel'!$C$1:$T$1,0),FALSE)</f>
        <v>87.692307692307693</v>
      </c>
      <c r="M511" s="228">
        <f>VLOOKUP(M$4,'Tüpoloogia tabel'!$C$1:$T$51,MATCH($A511,'Tüpoloogia tabel'!$C$1:$T$1,0),FALSE)</f>
        <v>3.0769230769230771</v>
      </c>
      <c r="N511" s="228">
        <f>VLOOKUP(N$4,'Tüpoloogia tabel'!$C$1:$T$51,MATCH($A511,'Tüpoloogia tabel'!$C$1:$T$1,0),FALSE)</f>
        <v>93.84615384615384</v>
      </c>
      <c r="O511" s="245">
        <f>VLOOKUP(O$4,'Tüpoloogia tabel'!$C$1:$T$51,MATCH($A511,'Tüpoloogia tabel'!$C$1:$T$1,0),FALSE)</f>
        <v>0.24539823394414367</v>
      </c>
      <c r="P511" s="228">
        <f>VLOOKUP(P$4,'Tüpoloogia tabel'!$C$1:$T$51,MATCH($A511,'Tüpoloogia tabel'!$C$1:$T$1,0),FALSE)</f>
        <v>78.461538461538467</v>
      </c>
      <c r="Q511" s="335">
        <f t="shared" si="633"/>
        <v>9862.5105047976631</v>
      </c>
      <c r="R511" s="336">
        <f t="shared" si="651"/>
        <v>7414.5478446647521</v>
      </c>
      <c r="S511" s="14">
        <f t="shared" si="634"/>
        <v>1359.0398642533937</v>
      </c>
      <c r="T511" s="336">
        <f t="shared" si="635"/>
        <v>1359.0398642533937</v>
      </c>
      <c r="U511" s="4">
        <f t="shared" si="636"/>
        <v>27.720000000000002</v>
      </c>
      <c r="V511" s="337">
        <f t="shared" si="637"/>
        <v>2420.2426601329116</v>
      </c>
      <c r="W511" s="338">
        <f t="shared" si="619"/>
        <v>4.4501114529904191</v>
      </c>
      <c r="X511" s="228">
        <f>VLOOKUP(X$4,'Tüpoloogia tabel'!$C$1:$T$51,MATCH($A511,'Tüpoloogia tabel'!$C$1:$T$1,0),FALSE)</f>
        <v>232.3125</v>
      </c>
      <c r="Y511" s="228">
        <f>VLOOKUP(Y$4,'Tüpoloogia tabel'!$C$1:$T$51,MATCH($A511,'Tüpoloogia tabel'!$C$1:$T$1,0),FALSE)</f>
        <v>155.609375</v>
      </c>
      <c r="Z511" s="229">
        <f>VLOOKUP(Z$4,'Tüpoloogia tabel'!$C$1:$T$51,MATCH($A511,'Tüpoloogia tabel'!$C$1:$T$1,0),FALSE)</f>
        <v>41.375</v>
      </c>
      <c r="AA511" s="235"/>
      <c r="AB511" s="235"/>
      <c r="AC511" s="15">
        <f>VLOOKUP(AC$4,'Tüpoloogia tabel'!$C$1:$T$51,MATCH($A511,'Tüpoloogia tabel'!$C$1:$T$1,0),FALSE)</f>
        <v>4.009769230769229</v>
      </c>
      <c r="AD511" s="15">
        <f>VLOOKUP(AD$4,'Tüpoloogia tabel'!$C$1:$T$51,MATCH($A511,'Tüpoloogia tabel'!$C$1:$T$1,0),FALSE)</f>
        <v>2.5</v>
      </c>
      <c r="AE511" s="15">
        <f>VLOOKUP(AE$4,'Tüpoloogia tabel'!$C$1:$T$51,MATCH($A511,'Tüpoloogia tabel'!$C$1:$T$1,0),FALSE)</f>
        <v>2.2999999999999998</v>
      </c>
      <c r="AF511" s="15">
        <f>VLOOKUP(AF$4,'Tüpoloogia tabel'!$C$1:$T$51,MATCH($A511,'Tüpoloogia tabel'!$C$1:$T$1,0),FALSE)</f>
        <v>11.821276595744679</v>
      </c>
      <c r="AG511" s="15">
        <f>VLOOKUP(AG$4,'Tüpoloogia tabel'!$C$1:$T$51,MATCH($A511,'Tüpoloogia tabel'!$C$1:$T$1,0),FALSE)</f>
        <v>17.442750521485191</v>
      </c>
      <c r="AH511" s="15">
        <f>(VLOOKUP(AH$4,'Tüpoloogia tabel'!$C$1:$T$51,MATCH($A511,'Tüpoloogia tabel'!$C$1:$T$1,0),FALSE))*E511</f>
        <v>10</v>
      </c>
      <c r="AI511" s="15">
        <f>(VLOOKUP(AI$4,'Tüpoloogia tabel'!$C$1:$T$51,MATCH($A511,'Tüpoloogia tabel'!$C$1:$T$1,0),FALSE))*D511*E511</f>
        <v>24762.5</v>
      </c>
      <c r="AJ511" s="15">
        <f t="shared" si="638"/>
        <v>267.84106049228205</v>
      </c>
      <c r="AK511" s="15">
        <f>VLOOKUP(AK$4,'Tüpoloogia tabel'!$C$1:$T$51,MATCH($A511,'Tüpoloogia tabel'!$C$1:$T$1,0),FALSE)</f>
        <v>1.2</v>
      </c>
      <c r="AL511" s="15">
        <f>VLOOKUP(AL$4,'Tüpoloogia tabel'!$C$1:$T$51,MATCH($A511,'Tüpoloogia tabel'!$C$1:$T$1,0),FALSE)</f>
        <v>1</v>
      </c>
      <c r="AM511" s="15">
        <f>VLOOKUP(AM$4,'Tüpoloogia tabel'!$C$1:$T$51,MATCH($A511,'Tüpoloogia tabel'!$C$1:$T$1,0),FALSE)</f>
        <v>0.7</v>
      </c>
      <c r="AN511" s="15">
        <f>VLOOKUP(AN$4,'Tüpoloogia tabel'!$C$1:$T$51,MATCH($A511,'Tüpoloogia tabel'!$C$1:$T$1,0),FALSE)</f>
        <v>0.7</v>
      </c>
      <c r="AO511" s="15">
        <f>VLOOKUP(AO$4,'Tüpoloogia tabel'!$C$1:$T$51,MATCH($A511,'Tüpoloogia tabel'!$C$1:$T$1,0),FALSE)</f>
        <v>2.44</v>
      </c>
      <c r="AP511" s="15">
        <f>VLOOKUP(AP$4,'Tüpoloogia tabel'!$C$1:$T$51,MATCH($A511,'Tüpoloogia tabel'!$C$1:$T$1,0),FALSE)</f>
        <v>2</v>
      </c>
      <c r="AQ511" s="15">
        <f>VLOOKUP(AQ$4,'Tüpoloogia tabel'!$C$1:$T$51,MATCH($A511,'Tüpoloogia tabel'!$C$1:$T$1,0),FALSE)</f>
        <v>2.9</v>
      </c>
      <c r="AR511" s="232">
        <f>VLOOKUP(AR$4,'Tüpoloogia tabel'!$C$1:$T$51,MATCH($A506,'Tüpoloogia tabel'!$C$1:$T$1,0),FALSE)</f>
        <v>0.26</v>
      </c>
      <c r="AS511" s="16">
        <f>VLOOKUP(AS$4,'Tüpoloogia tabel'!$C$1:$T$51,MATCH($A511,'Tüpoloogia tabel'!$C$1:$T$1,0),FALSE)</f>
        <v>0.49</v>
      </c>
      <c r="AT511" s="16">
        <f>VLOOKUP(AT$4,'Tüpoloogia tabel'!$C$1:$T$51,MATCH($A511,'Tüpoloogia tabel'!$C$1:$T$1,0),FALSE)</f>
        <v>0.40500000000000003</v>
      </c>
      <c r="AU511" s="16">
        <f>VLOOKUP(AU$4,'Tüpoloogia tabel'!$C$1:$T$51,MATCH($A511,'Tüpoloogia tabel'!$C$1:$T$1,0),FALSE)</f>
        <v>0.15</v>
      </c>
      <c r="AV511" s="273">
        <f>VLOOKUP(AV$4,'Tüpoloogia tabel'!$C$1:$T$51,MATCH($A511,'Tüpoloogia tabel'!$C$1:$T$1,0),FALSE)</f>
        <v>0.02</v>
      </c>
      <c r="AW511" s="16">
        <f>VLOOKUP(AW$4,'Tüpoloogia tabel'!$C$1:$T$51,MATCH($A511,'Tüpoloogia tabel'!$C$1:$T$1,0),FALSE)</f>
        <v>0.01</v>
      </c>
      <c r="AX511" s="16">
        <f>VLOOKUP(AX$4,'Tüpoloogia tabel'!$C$1:$T$51,MATCH($A511,'Tüpoloogia tabel'!$C$1:$T$1,0),FALSE)</f>
        <v>0</v>
      </c>
      <c r="AY511" s="16">
        <f>VLOOKUP(AY$4,'Tüpoloogia tabel'!$C$1:$T$51,MATCH($A511,'Tüpoloogia tabel'!$C$1:$T$1,0),FALSE)</f>
        <v>0.42</v>
      </c>
      <c r="AZ511" s="16">
        <f>VLOOKUP(AZ$4,'Tüpoloogia tabel'!$C$1:$T$51,MATCH($A511,'Tüpoloogia tabel'!$C$1:$T$1,0),FALSE)</f>
        <v>3.7</v>
      </c>
      <c r="BA511" s="232">
        <f>VLOOKUP(BA$4,'Tüpoloogia tabel'!$C$1:$T$51,MATCH($A511,'Tüpoloogia tabel'!$C$1:$T$1,0),FALSE)</f>
        <v>0.43</v>
      </c>
      <c r="BB511" s="232">
        <f>VLOOKUP(BB$4,'Tüpoloogia tabel'!$C$1:$T$51,MATCH($A511,'Tüpoloogia tabel'!$C$1:$T$1,0),FALSE)</f>
        <v>0.37</v>
      </c>
      <c r="BC511" s="232">
        <f>VLOOKUP(BC$4,'Tüpoloogia tabel'!$C$1:$T$51,MATCH($A511,'Tüpoloogia tabel'!$C$1:$T$1,0),FALSE)</f>
        <v>0.35</v>
      </c>
      <c r="BD511" s="232">
        <f>VLOOKUP(BD$4,'Tüpoloogia tabel'!$C$1:$T$51,MATCH($A511,'Tüpoloogia tabel'!$C$1:$T$1,0),FALSE)</f>
        <v>0.5</v>
      </c>
      <c r="BE511" s="232">
        <f>VLOOKUP(BE$4,'Tüpoloogia tabel'!$C$1:$T$51,MATCH($A511,'Tüpoloogia tabel'!$C$1:$T$1,0),FALSE)</f>
        <v>0.3</v>
      </c>
      <c r="BF511" s="16">
        <f>VLOOKUP(BF$4,'Tüpoloogia tabel'!$C$1:$T$51,MATCH($A511,'Tüpoloogia tabel'!$C$1:$T$1,0),FALSE)</f>
        <v>1.8</v>
      </c>
      <c r="BG511" s="16">
        <f>VLOOKUP(BG$4,'Tüpoloogia tabel'!$C$1:$T$51,MATCH($A511,'Tüpoloogia tabel'!$C$1:$T$1,0),FALSE)</f>
        <v>2.2000000000000002</v>
      </c>
      <c r="BH511" s="16">
        <f>VLOOKUP(BH$4,'Tüpoloogia tabel'!$C$1:$T$51,MATCH($A511,'Tüpoloogia tabel'!$C$1:$T$1,0),FALSE)</f>
        <v>1.46</v>
      </c>
      <c r="BI511" s="16">
        <f>VLOOKUP(BI$4,'Tüpoloogia tabel'!$C$1:$T$51,MATCH($A511,'Tüpoloogia tabel'!$C$1:$T$1,0),FALSE)</f>
        <v>1.5793333333333333</v>
      </c>
      <c r="BJ511" s="16">
        <f>VLOOKUP(BJ$4,'Tüpoloogia tabel'!$C$1:$T$51,MATCH($A511,'Tüpoloogia tabel'!$C$1:$T$1,0),FALSE)</f>
        <v>0.8</v>
      </c>
      <c r="BK511" s="16">
        <f>VLOOKUP(BK$4,'Tüpoloogia tabel'!$C$1:$T$51,MATCH($A511,'Tüpoloogia tabel'!$C$1:$T$1,0),FALSE)</f>
        <v>2.0649999999999999</v>
      </c>
      <c r="BL511" s="216">
        <f t="shared" si="620"/>
        <v>15377.677705054421</v>
      </c>
      <c r="BM511" s="1">
        <v>4</v>
      </c>
      <c r="BN511" s="1">
        <v>0</v>
      </c>
      <c r="BO511" s="1">
        <f t="shared" si="639"/>
        <v>40</v>
      </c>
      <c r="BP511" s="217">
        <f t="shared" si="640"/>
        <v>267.84106049228205</v>
      </c>
      <c r="BQ511" s="217">
        <f t="shared" ref="BQ511:BS511" si="697">BP511</f>
        <v>267.84106049228205</v>
      </c>
      <c r="BR511" s="217">
        <f t="shared" si="697"/>
        <v>267.84106049228205</v>
      </c>
      <c r="BS511" s="217">
        <f t="shared" si="697"/>
        <v>267.84106049228205</v>
      </c>
      <c r="BT511" s="217">
        <f t="shared" si="642"/>
        <v>803.52318147684616</v>
      </c>
      <c r="BU511" s="217">
        <f t="shared" si="643"/>
        <v>2719.1026646556047</v>
      </c>
      <c r="BV511" s="217">
        <f t="shared" si="644"/>
        <v>3190.1462057124695</v>
      </c>
      <c r="BW511" s="217">
        <f t="shared" si="622"/>
        <v>1638.1905464284405</v>
      </c>
      <c r="BX511" s="216">
        <f t="shared" si="645"/>
        <v>1.15332601015247</v>
      </c>
      <c r="BY511" s="216">
        <f t="shared" si="669"/>
        <v>1390.9111682438788</v>
      </c>
      <c r="BZ511" s="216">
        <f t="shared" si="653"/>
        <v>18406.779419726739</v>
      </c>
      <c r="CA511" s="216">
        <f t="shared" si="654"/>
        <v>16768.5888732983</v>
      </c>
      <c r="CB511" s="218">
        <f t="shared" si="646"/>
        <v>4.0540546335650216</v>
      </c>
    </row>
    <row r="512" spans="1:80" x14ac:dyDescent="0.25">
      <c r="A512" s="248" t="s">
        <v>486</v>
      </c>
      <c r="B512" s="231" t="s">
        <v>1040</v>
      </c>
      <c r="C512" s="231" t="s">
        <v>464</v>
      </c>
      <c r="D512" s="249">
        <v>7</v>
      </c>
      <c r="E512" s="249">
        <v>5</v>
      </c>
      <c r="F512" s="250"/>
      <c r="G512" s="15">
        <f>(VLOOKUP(G$4,'Tüpoloogia tabel'!$C$1:$T$51,MATCH($A512,'Tüpoloogia tabel'!$C$1:$T$1,0),FALSE))*D512</f>
        <v>1359.0398642533937</v>
      </c>
      <c r="H512" s="15">
        <f>(VLOOKUP(H$4,'Tüpoloogia tabel'!$C$1:$T$51,MATCH($A512,'Tüpoloogia tabel'!$C$1:$T$1,0),FALSE))*D512*E512</f>
        <v>112.52649572649572</v>
      </c>
      <c r="I512" s="15">
        <f>(VLOOKUP(I$4,'Tüpoloogia tabel'!$C$1:$T$51,MATCH($A512,'Tüpoloogia tabel'!$C$1:$T$1,0),FALSE))*D512*E512</f>
        <v>331.13783308195059</v>
      </c>
      <c r="J512" s="15">
        <f>(VLOOKUP(J$4,'Tüpoloogia tabel'!$C$1:$T$51,MATCH($A512,'Tüpoloogia tabel'!$C$1:$T$1,0),FALSE))*D512*E512</f>
        <v>6165.4918061840108</v>
      </c>
      <c r="K512" s="15">
        <f>(VLOOKUP(K$4,'Tüpoloogia tabel'!$C$1:$T$51,MATCH($A512,'Tüpoloogia tabel'!$C$1:$T$1,0),FALSE))*D512*E512</f>
        <v>5170.314163524381</v>
      </c>
      <c r="L512" s="244">
        <f>VLOOKUP(L$4,'Tüpoloogia tabel'!$C$1:$T$51,MATCH($A512,'Tüpoloogia tabel'!$C$1:$T$1,0),FALSE)</f>
        <v>87.692307692307693</v>
      </c>
      <c r="M512" s="228">
        <f>VLOOKUP(M$4,'Tüpoloogia tabel'!$C$1:$T$51,MATCH($A512,'Tüpoloogia tabel'!$C$1:$T$1,0),FALSE)</f>
        <v>3.0769230769230771</v>
      </c>
      <c r="N512" s="228">
        <f>VLOOKUP(N$4,'Tüpoloogia tabel'!$C$1:$T$51,MATCH($A512,'Tüpoloogia tabel'!$C$1:$T$1,0),FALSE)</f>
        <v>93.84615384615384</v>
      </c>
      <c r="O512" s="245">
        <f>VLOOKUP(O$4,'Tüpoloogia tabel'!$C$1:$T$51,MATCH($A512,'Tüpoloogia tabel'!$C$1:$T$1,0),FALSE)</f>
        <v>0.24539823394414367</v>
      </c>
      <c r="P512" s="228">
        <f>VLOOKUP(P$4,'Tüpoloogia tabel'!$C$1:$T$51,MATCH($A512,'Tüpoloogia tabel'!$C$1:$T$1,0),FALSE)</f>
        <v>78.461538461538467</v>
      </c>
      <c r="Q512" s="335">
        <f t="shared" si="633"/>
        <v>15380.619472256989</v>
      </c>
      <c r="R512" s="336">
        <f t="shared" si="651"/>
        <v>11578.522616798218</v>
      </c>
      <c r="S512" s="14">
        <f t="shared" si="634"/>
        <v>1359.0398642533937</v>
      </c>
      <c r="T512" s="336">
        <f t="shared" si="635"/>
        <v>1359.0398642533937</v>
      </c>
      <c r="U512" s="4">
        <f t="shared" si="636"/>
        <v>27.720000000000002</v>
      </c>
      <c r="V512" s="337">
        <f t="shared" si="637"/>
        <v>3774.3768554587723</v>
      </c>
      <c r="W512" s="338">
        <f t="shared" si="619"/>
        <v>5.250064417568959</v>
      </c>
      <c r="X512" s="228">
        <f>VLOOKUP(X$4,'Tüpoloogia tabel'!$C$1:$T$51,MATCH($A512,'Tüpoloogia tabel'!$C$1:$T$1,0),FALSE)</f>
        <v>232.3125</v>
      </c>
      <c r="Y512" s="228">
        <f>VLOOKUP(Y$4,'Tüpoloogia tabel'!$C$1:$T$51,MATCH($A512,'Tüpoloogia tabel'!$C$1:$T$1,0),FALSE)</f>
        <v>155.609375</v>
      </c>
      <c r="Z512" s="229">
        <f>VLOOKUP(Z$4,'Tüpoloogia tabel'!$C$1:$T$51,MATCH($A512,'Tüpoloogia tabel'!$C$1:$T$1,0),FALSE)</f>
        <v>41.375</v>
      </c>
      <c r="AA512" s="235"/>
      <c r="AB512" s="235"/>
      <c r="AC512" s="15">
        <f>VLOOKUP(AC$4,'Tüpoloogia tabel'!$C$1:$T$51,MATCH($A512,'Tüpoloogia tabel'!$C$1:$T$1,0),FALSE)</f>
        <v>4.009769230769229</v>
      </c>
      <c r="AD512" s="15">
        <f>VLOOKUP(AD$4,'Tüpoloogia tabel'!$C$1:$T$51,MATCH($A512,'Tüpoloogia tabel'!$C$1:$T$1,0),FALSE)</f>
        <v>2.5</v>
      </c>
      <c r="AE512" s="15">
        <f>VLOOKUP(AE$4,'Tüpoloogia tabel'!$C$1:$T$51,MATCH($A512,'Tüpoloogia tabel'!$C$1:$T$1,0),FALSE)</f>
        <v>2.2999999999999998</v>
      </c>
      <c r="AF512" s="15">
        <f>VLOOKUP(AF$4,'Tüpoloogia tabel'!$C$1:$T$51,MATCH($A512,'Tüpoloogia tabel'!$C$1:$T$1,0),FALSE)</f>
        <v>11.821276595744679</v>
      </c>
      <c r="AG512" s="15">
        <f>VLOOKUP(AG$4,'Tüpoloogia tabel'!$C$1:$T$51,MATCH($A512,'Tüpoloogia tabel'!$C$1:$T$1,0),FALSE)</f>
        <v>17.442750521485191</v>
      </c>
      <c r="AH512" s="15">
        <f>(VLOOKUP(AH$4,'Tüpoloogia tabel'!$C$1:$T$51,MATCH($A512,'Tüpoloogia tabel'!$C$1:$T$1,0),FALSE))*E512</f>
        <v>12.5</v>
      </c>
      <c r="AI512" s="15">
        <f>(VLOOKUP(AI$4,'Tüpoloogia tabel'!$C$1:$T$51,MATCH($A512,'Tüpoloogia tabel'!$C$1:$T$1,0),FALSE))*D512*E512</f>
        <v>30953.125</v>
      </c>
      <c r="AJ512" s="15">
        <f t="shared" si="638"/>
        <v>267.84106049228205</v>
      </c>
      <c r="AK512" s="15">
        <f>VLOOKUP(AK$4,'Tüpoloogia tabel'!$C$1:$T$51,MATCH($A512,'Tüpoloogia tabel'!$C$1:$T$1,0),FALSE)</f>
        <v>1.2</v>
      </c>
      <c r="AL512" s="15">
        <f>VLOOKUP(AL$4,'Tüpoloogia tabel'!$C$1:$T$51,MATCH($A512,'Tüpoloogia tabel'!$C$1:$T$1,0),FALSE)</f>
        <v>1</v>
      </c>
      <c r="AM512" s="15">
        <f>VLOOKUP(AM$4,'Tüpoloogia tabel'!$C$1:$T$51,MATCH($A512,'Tüpoloogia tabel'!$C$1:$T$1,0),FALSE)</f>
        <v>0.7</v>
      </c>
      <c r="AN512" s="15">
        <f>VLOOKUP(AN$4,'Tüpoloogia tabel'!$C$1:$T$51,MATCH($A512,'Tüpoloogia tabel'!$C$1:$T$1,0),FALSE)</f>
        <v>0.7</v>
      </c>
      <c r="AO512" s="15">
        <f>VLOOKUP(AO$4,'Tüpoloogia tabel'!$C$1:$T$51,MATCH($A512,'Tüpoloogia tabel'!$C$1:$T$1,0),FALSE)</f>
        <v>2.44</v>
      </c>
      <c r="AP512" s="15">
        <f>VLOOKUP(AP$4,'Tüpoloogia tabel'!$C$1:$T$51,MATCH($A512,'Tüpoloogia tabel'!$C$1:$T$1,0),FALSE)</f>
        <v>2</v>
      </c>
      <c r="AQ512" s="15">
        <f>VLOOKUP(AQ$4,'Tüpoloogia tabel'!$C$1:$T$51,MATCH($A512,'Tüpoloogia tabel'!$C$1:$T$1,0),FALSE)</f>
        <v>2.9</v>
      </c>
      <c r="AR512" s="232">
        <f>VLOOKUP(AR$4,'Tüpoloogia tabel'!$C$1:$T$51,MATCH($A507,'Tüpoloogia tabel'!$C$1:$T$1,0),FALSE)</f>
        <v>0.26</v>
      </c>
      <c r="AS512" s="16">
        <f>VLOOKUP(AS$4,'Tüpoloogia tabel'!$C$1:$T$51,MATCH($A512,'Tüpoloogia tabel'!$C$1:$T$1,0),FALSE)</f>
        <v>0.49</v>
      </c>
      <c r="AT512" s="16">
        <f>VLOOKUP(AT$4,'Tüpoloogia tabel'!$C$1:$T$51,MATCH($A512,'Tüpoloogia tabel'!$C$1:$T$1,0),FALSE)</f>
        <v>0.40500000000000003</v>
      </c>
      <c r="AU512" s="16">
        <f>VLOOKUP(AU$4,'Tüpoloogia tabel'!$C$1:$T$51,MATCH($A512,'Tüpoloogia tabel'!$C$1:$T$1,0),FALSE)</f>
        <v>0.15</v>
      </c>
      <c r="AV512" s="273">
        <f>VLOOKUP(AV$4,'Tüpoloogia tabel'!$C$1:$T$51,MATCH($A512,'Tüpoloogia tabel'!$C$1:$T$1,0),FALSE)</f>
        <v>0.02</v>
      </c>
      <c r="AW512" s="16">
        <f>VLOOKUP(AW$4,'Tüpoloogia tabel'!$C$1:$T$51,MATCH($A512,'Tüpoloogia tabel'!$C$1:$T$1,0),FALSE)</f>
        <v>0.01</v>
      </c>
      <c r="AX512" s="16">
        <f>VLOOKUP(AX$4,'Tüpoloogia tabel'!$C$1:$T$51,MATCH($A512,'Tüpoloogia tabel'!$C$1:$T$1,0),FALSE)</f>
        <v>0</v>
      </c>
      <c r="AY512" s="16">
        <f>VLOOKUP(AY$4,'Tüpoloogia tabel'!$C$1:$T$51,MATCH($A512,'Tüpoloogia tabel'!$C$1:$T$1,0),FALSE)</f>
        <v>0.42</v>
      </c>
      <c r="AZ512" s="16">
        <f>VLOOKUP(AZ$4,'Tüpoloogia tabel'!$C$1:$T$51,MATCH($A512,'Tüpoloogia tabel'!$C$1:$T$1,0),FALSE)</f>
        <v>3.7</v>
      </c>
      <c r="BA512" s="232">
        <f>VLOOKUP(BA$4,'Tüpoloogia tabel'!$C$1:$T$51,MATCH($A512,'Tüpoloogia tabel'!$C$1:$T$1,0),FALSE)</f>
        <v>0.43</v>
      </c>
      <c r="BB512" s="232">
        <f>VLOOKUP(BB$4,'Tüpoloogia tabel'!$C$1:$T$51,MATCH($A512,'Tüpoloogia tabel'!$C$1:$T$1,0),FALSE)</f>
        <v>0.37</v>
      </c>
      <c r="BC512" s="232">
        <f>VLOOKUP(BC$4,'Tüpoloogia tabel'!$C$1:$T$51,MATCH($A512,'Tüpoloogia tabel'!$C$1:$T$1,0),FALSE)</f>
        <v>0.35</v>
      </c>
      <c r="BD512" s="232">
        <f>VLOOKUP(BD$4,'Tüpoloogia tabel'!$C$1:$T$51,MATCH($A512,'Tüpoloogia tabel'!$C$1:$T$1,0),FALSE)</f>
        <v>0.5</v>
      </c>
      <c r="BE512" s="232">
        <f>VLOOKUP(BE$4,'Tüpoloogia tabel'!$C$1:$T$51,MATCH($A512,'Tüpoloogia tabel'!$C$1:$T$1,0),FALSE)</f>
        <v>0.3</v>
      </c>
      <c r="BF512" s="16">
        <f>VLOOKUP(BF$4,'Tüpoloogia tabel'!$C$1:$T$51,MATCH($A512,'Tüpoloogia tabel'!$C$1:$T$1,0),FALSE)</f>
        <v>1.8</v>
      </c>
      <c r="BG512" s="16">
        <f>VLOOKUP(BG$4,'Tüpoloogia tabel'!$C$1:$T$51,MATCH($A512,'Tüpoloogia tabel'!$C$1:$T$1,0),FALSE)</f>
        <v>2.2000000000000002</v>
      </c>
      <c r="BH512" s="16">
        <f>VLOOKUP(BH$4,'Tüpoloogia tabel'!$C$1:$T$51,MATCH($A512,'Tüpoloogia tabel'!$C$1:$T$1,0),FALSE)</f>
        <v>1.46</v>
      </c>
      <c r="BI512" s="16">
        <f>VLOOKUP(BI$4,'Tüpoloogia tabel'!$C$1:$T$51,MATCH($A512,'Tüpoloogia tabel'!$C$1:$T$1,0),FALSE)</f>
        <v>1.5793333333333333</v>
      </c>
      <c r="BJ512" s="16">
        <f>VLOOKUP(BJ$4,'Tüpoloogia tabel'!$C$1:$T$51,MATCH($A512,'Tüpoloogia tabel'!$C$1:$T$1,0),FALSE)</f>
        <v>0.8</v>
      </c>
      <c r="BK512" s="16">
        <f>VLOOKUP(BK$4,'Tüpoloogia tabel'!$C$1:$T$51,MATCH($A512,'Tüpoloogia tabel'!$C$1:$T$1,0),FALSE)</f>
        <v>2.0649999999999999</v>
      </c>
      <c r="BL512" s="216">
        <f t="shared" si="620"/>
        <v>22676.475563668544</v>
      </c>
      <c r="BM512" s="1">
        <v>4</v>
      </c>
      <c r="BN512" s="1">
        <v>0</v>
      </c>
      <c r="BO512" s="1">
        <f t="shared" si="639"/>
        <v>50</v>
      </c>
      <c r="BP512" s="217">
        <f t="shared" si="640"/>
        <v>267.84106049228205</v>
      </c>
      <c r="BQ512" s="217">
        <f t="shared" ref="BQ512:BS512" si="698">BP512</f>
        <v>267.84106049228205</v>
      </c>
      <c r="BR512" s="217">
        <f t="shared" si="698"/>
        <v>267.84106049228205</v>
      </c>
      <c r="BS512" s="217">
        <f t="shared" si="698"/>
        <v>267.84106049228205</v>
      </c>
      <c r="BT512" s="217">
        <f t="shared" si="642"/>
        <v>1071.3642419691282</v>
      </c>
      <c r="BU512" s="217">
        <f t="shared" si="643"/>
        <v>4226.7229135243824</v>
      </c>
      <c r="BV512" s="217">
        <f t="shared" si="644"/>
        <v>4975.0441154977088</v>
      </c>
      <c r="BW512" s="217">
        <f t="shared" si="622"/>
        <v>2393.1260791431632</v>
      </c>
      <c r="BX512" s="216">
        <f t="shared" si="645"/>
        <v>1.7204649873635673</v>
      </c>
      <c r="BY512" s="216">
        <f t="shared" si="669"/>
        <v>2074.8807747604619</v>
      </c>
      <c r="BZ512" s="216">
        <f t="shared" si="653"/>
        <v>27144.48241757217</v>
      </c>
      <c r="CA512" s="216">
        <f t="shared" si="654"/>
        <v>24751.356338429006</v>
      </c>
      <c r="CB512" s="218">
        <f t="shared" si="646"/>
        <v>4.7872054880233952</v>
      </c>
    </row>
    <row r="513" spans="1:80" x14ac:dyDescent="0.25">
      <c r="A513" s="248" t="s">
        <v>486</v>
      </c>
      <c r="B513" s="231" t="s">
        <v>1041</v>
      </c>
      <c r="C513" s="231" t="s">
        <v>464</v>
      </c>
      <c r="D513" s="249">
        <v>8</v>
      </c>
      <c r="E513" s="249">
        <v>1</v>
      </c>
      <c r="F513" s="250"/>
      <c r="G513" s="15">
        <f>(VLOOKUP(G$4,'Tüpoloogia tabel'!$C$1:$T$51,MATCH($A513,'Tüpoloogia tabel'!$C$1:$T$1,0),FALSE))*D513</f>
        <v>1553.1884162895929</v>
      </c>
      <c r="H513" s="15">
        <f>(VLOOKUP(H$4,'Tüpoloogia tabel'!$C$1:$T$51,MATCH($A513,'Tüpoloogia tabel'!$C$1:$T$1,0),FALSE))*D513*E513</f>
        <v>25.720341880341881</v>
      </c>
      <c r="I513" s="15">
        <f>(VLOOKUP(I$4,'Tüpoloogia tabel'!$C$1:$T$51,MATCH($A513,'Tüpoloogia tabel'!$C$1:$T$1,0),FALSE))*D513*E513</f>
        <v>75.688647561588709</v>
      </c>
      <c r="J513" s="15">
        <f>(VLOOKUP(J$4,'Tüpoloogia tabel'!$C$1:$T$51,MATCH($A513,'Tüpoloogia tabel'!$C$1:$T$1,0),FALSE))*D513*E513</f>
        <v>1409.2552699849168</v>
      </c>
      <c r="K513" s="15">
        <f>(VLOOKUP(K$4,'Tüpoloogia tabel'!$C$1:$T$51,MATCH($A513,'Tüpoloogia tabel'!$C$1:$T$1,0),FALSE))*D513*E513</f>
        <v>1181.7860945198586</v>
      </c>
      <c r="L513" s="244">
        <f>VLOOKUP(L$4,'Tüpoloogia tabel'!$C$1:$T$51,MATCH($A513,'Tüpoloogia tabel'!$C$1:$T$1,0),FALSE)</f>
        <v>87.692307692307693</v>
      </c>
      <c r="M513" s="228">
        <f>VLOOKUP(M$4,'Tüpoloogia tabel'!$C$1:$T$51,MATCH($A513,'Tüpoloogia tabel'!$C$1:$T$1,0),FALSE)</f>
        <v>3.0769230769230771</v>
      </c>
      <c r="N513" s="228">
        <f>VLOOKUP(N$4,'Tüpoloogia tabel'!$C$1:$T$51,MATCH($A513,'Tüpoloogia tabel'!$C$1:$T$1,0),FALSE)</f>
        <v>93.84615384615384</v>
      </c>
      <c r="O513" s="245">
        <f>VLOOKUP(O$4,'Tüpoloogia tabel'!$C$1:$T$51,MATCH($A513,'Tüpoloogia tabel'!$C$1:$T$1,0),FALSE)</f>
        <v>0.24539823394414367</v>
      </c>
      <c r="P513" s="228">
        <f>VLOOKUP(P$4,'Tüpoloogia tabel'!$C$1:$T$51,MATCH($A513,'Tüpoloogia tabel'!$C$1:$T$1,0),FALSE)</f>
        <v>78.461538461538467</v>
      </c>
      <c r="Q513" s="335">
        <f t="shared" si="633"/>
        <v>721.35257405089703</v>
      </c>
      <c r="R513" s="336">
        <f t="shared" si="651"/>
        <v>512.65392632774478</v>
      </c>
      <c r="S513" s="14">
        <f t="shared" si="634"/>
        <v>1553.1884162895929</v>
      </c>
      <c r="T513" s="336">
        <f t="shared" si="635"/>
        <v>1553.1884162895929</v>
      </c>
      <c r="U513" s="4">
        <f t="shared" si="636"/>
        <v>31.680000000000003</v>
      </c>
      <c r="V513" s="337">
        <f t="shared" si="637"/>
        <v>177.01864772315224</v>
      </c>
      <c r="W513" s="338">
        <f t="shared" si="619"/>
        <v>3.5522055228789138</v>
      </c>
      <c r="X513" s="228">
        <f>VLOOKUP(X$4,'Tüpoloogia tabel'!$C$1:$T$51,MATCH($A513,'Tüpoloogia tabel'!$C$1:$T$1,0),FALSE)</f>
        <v>232.3125</v>
      </c>
      <c r="Y513" s="228">
        <f>VLOOKUP(Y$4,'Tüpoloogia tabel'!$C$1:$T$51,MATCH($A513,'Tüpoloogia tabel'!$C$1:$T$1,0),FALSE)</f>
        <v>155.609375</v>
      </c>
      <c r="Z513" s="229">
        <f>VLOOKUP(Z$4,'Tüpoloogia tabel'!$C$1:$T$51,MATCH($A513,'Tüpoloogia tabel'!$C$1:$T$1,0),FALSE)</f>
        <v>41.375</v>
      </c>
      <c r="AA513" s="235"/>
      <c r="AB513" s="235"/>
      <c r="AC513" s="15">
        <f>VLOOKUP(AC$4,'Tüpoloogia tabel'!$C$1:$T$51,MATCH($A513,'Tüpoloogia tabel'!$C$1:$T$1,0),FALSE)</f>
        <v>4.009769230769229</v>
      </c>
      <c r="AD513" s="15">
        <f>VLOOKUP(AD$4,'Tüpoloogia tabel'!$C$1:$T$51,MATCH($A513,'Tüpoloogia tabel'!$C$1:$T$1,0),FALSE)</f>
        <v>2.5</v>
      </c>
      <c r="AE513" s="15">
        <f>VLOOKUP(AE$4,'Tüpoloogia tabel'!$C$1:$T$51,MATCH($A513,'Tüpoloogia tabel'!$C$1:$T$1,0),FALSE)</f>
        <v>2.2999999999999998</v>
      </c>
      <c r="AF513" s="15">
        <f>VLOOKUP(AF$4,'Tüpoloogia tabel'!$C$1:$T$51,MATCH($A513,'Tüpoloogia tabel'!$C$1:$T$1,0),FALSE)</f>
        <v>11.821276595744679</v>
      </c>
      <c r="AG513" s="15">
        <f>VLOOKUP(AG$4,'Tüpoloogia tabel'!$C$1:$T$51,MATCH($A513,'Tüpoloogia tabel'!$C$1:$T$1,0),FALSE)</f>
        <v>17.442750521485191</v>
      </c>
      <c r="AH513" s="15">
        <f>(VLOOKUP(AH$4,'Tüpoloogia tabel'!$C$1:$T$51,MATCH($A513,'Tüpoloogia tabel'!$C$1:$T$1,0),FALSE))*E513</f>
        <v>2.5</v>
      </c>
      <c r="AI513" s="15">
        <f>(VLOOKUP(AI$4,'Tüpoloogia tabel'!$C$1:$T$51,MATCH($A513,'Tüpoloogia tabel'!$C$1:$T$1,0),FALSE))*D513*E513</f>
        <v>7075</v>
      </c>
      <c r="AJ513" s="15">
        <f t="shared" si="638"/>
        <v>302.72656153525242</v>
      </c>
      <c r="AK513" s="15">
        <f>VLOOKUP(AK$4,'Tüpoloogia tabel'!$C$1:$T$51,MATCH($A513,'Tüpoloogia tabel'!$C$1:$T$1,0),FALSE)</f>
        <v>1.2</v>
      </c>
      <c r="AL513" s="15">
        <f>VLOOKUP(AL$4,'Tüpoloogia tabel'!$C$1:$T$51,MATCH($A513,'Tüpoloogia tabel'!$C$1:$T$1,0),FALSE)</f>
        <v>1</v>
      </c>
      <c r="AM513" s="15">
        <f>VLOOKUP(AM$4,'Tüpoloogia tabel'!$C$1:$T$51,MATCH($A513,'Tüpoloogia tabel'!$C$1:$T$1,0),FALSE)</f>
        <v>0.7</v>
      </c>
      <c r="AN513" s="15">
        <f>VLOOKUP(AN$4,'Tüpoloogia tabel'!$C$1:$T$51,MATCH($A513,'Tüpoloogia tabel'!$C$1:$T$1,0),FALSE)</f>
        <v>0.7</v>
      </c>
      <c r="AO513" s="15">
        <f>VLOOKUP(AO$4,'Tüpoloogia tabel'!$C$1:$T$51,MATCH($A513,'Tüpoloogia tabel'!$C$1:$T$1,0),FALSE)</f>
        <v>2.44</v>
      </c>
      <c r="AP513" s="15">
        <f>VLOOKUP(AP$4,'Tüpoloogia tabel'!$C$1:$T$51,MATCH($A513,'Tüpoloogia tabel'!$C$1:$T$1,0),FALSE)</f>
        <v>2</v>
      </c>
      <c r="AQ513" s="15">
        <f>VLOOKUP(AQ$4,'Tüpoloogia tabel'!$C$1:$T$51,MATCH($A513,'Tüpoloogia tabel'!$C$1:$T$1,0),FALSE)</f>
        <v>2.9</v>
      </c>
      <c r="AR513" s="232">
        <f>VLOOKUP(AR$4,'Tüpoloogia tabel'!$C$1:$T$51,MATCH($A508,'Tüpoloogia tabel'!$C$1:$T$1,0),FALSE)</f>
        <v>0.26</v>
      </c>
      <c r="AS513" s="16">
        <f>VLOOKUP(AS$4,'Tüpoloogia tabel'!$C$1:$T$51,MATCH($A513,'Tüpoloogia tabel'!$C$1:$T$1,0),FALSE)</f>
        <v>0.49</v>
      </c>
      <c r="AT513" s="16">
        <f>VLOOKUP(AT$4,'Tüpoloogia tabel'!$C$1:$T$51,MATCH($A513,'Tüpoloogia tabel'!$C$1:$T$1,0),FALSE)</f>
        <v>0.40500000000000003</v>
      </c>
      <c r="AU513" s="16">
        <f>VLOOKUP(AU$4,'Tüpoloogia tabel'!$C$1:$T$51,MATCH($A513,'Tüpoloogia tabel'!$C$1:$T$1,0),FALSE)</f>
        <v>0.15</v>
      </c>
      <c r="AV513" s="273">
        <f>VLOOKUP(AV$4,'Tüpoloogia tabel'!$C$1:$T$51,MATCH($A513,'Tüpoloogia tabel'!$C$1:$T$1,0),FALSE)</f>
        <v>0.02</v>
      </c>
      <c r="AW513" s="16">
        <f>VLOOKUP(AW$4,'Tüpoloogia tabel'!$C$1:$T$51,MATCH($A513,'Tüpoloogia tabel'!$C$1:$T$1,0),FALSE)</f>
        <v>0.01</v>
      </c>
      <c r="AX513" s="16">
        <f>VLOOKUP(AX$4,'Tüpoloogia tabel'!$C$1:$T$51,MATCH($A513,'Tüpoloogia tabel'!$C$1:$T$1,0),FALSE)</f>
        <v>0</v>
      </c>
      <c r="AY513" s="16">
        <f>VLOOKUP(AY$4,'Tüpoloogia tabel'!$C$1:$T$51,MATCH($A513,'Tüpoloogia tabel'!$C$1:$T$1,0),FALSE)</f>
        <v>0.42</v>
      </c>
      <c r="AZ513" s="16">
        <f>VLOOKUP(AZ$4,'Tüpoloogia tabel'!$C$1:$T$51,MATCH($A513,'Tüpoloogia tabel'!$C$1:$T$1,0),FALSE)</f>
        <v>3.7</v>
      </c>
      <c r="BA513" s="232">
        <f>VLOOKUP(BA$4,'Tüpoloogia tabel'!$C$1:$T$51,MATCH($A513,'Tüpoloogia tabel'!$C$1:$T$1,0),FALSE)</f>
        <v>0.43</v>
      </c>
      <c r="BB513" s="232">
        <f>VLOOKUP(BB$4,'Tüpoloogia tabel'!$C$1:$T$51,MATCH($A513,'Tüpoloogia tabel'!$C$1:$T$1,0),FALSE)</f>
        <v>0.37</v>
      </c>
      <c r="BC513" s="232">
        <f>VLOOKUP(BC$4,'Tüpoloogia tabel'!$C$1:$T$51,MATCH($A513,'Tüpoloogia tabel'!$C$1:$T$1,0),FALSE)</f>
        <v>0.35</v>
      </c>
      <c r="BD513" s="232">
        <f>VLOOKUP(BD$4,'Tüpoloogia tabel'!$C$1:$T$51,MATCH($A513,'Tüpoloogia tabel'!$C$1:$T$1,0),FALSE)</f>
        <v>0.5</v>
      </c>
      <c r="BE513" s="232">
        <f>VLOOKUP(BE$4,'Tüpoloogia tabel'!$C$1:$T$51,MATCH($A513,'Tüpoloogia tabel'!$C$1:$T$1,0),FALSE)</f>
        <v>0.3</v>
      </c>
      <c r="BF513" s="16">
        <f>VLOOKUP(BF$4,'Tüpoloogia tabel'!$C$1:$T$51,MATCH($A513,'Tüpoloogia tabel'!$C$1:$T$1,0),FALSE)</f>
        <v>1.8</v>
      </c>
      <c r="BG513" s="16">
        <f>VLOOKUP(BG$4,'Tüpoloogia tabel'!$C$1:$T$51,MATCH($A513,'Tüpoloogia tabel'!$C$1:$T$1,0),FALSE)</f>
        <v>2.2000000000000002</v>
      </c>
      <c r="BH513" s="16">
        <f>VLOOKUP(BH$4,'Tüpoloogia tabel'!$C$1:$T$51,MATCH($A513,'Tüpoloogia tabel'!$C$1:$T$1,0),FALSE)</f>
        <v>1.46</v>
      </c>
      <c r="BI513" s="16">
        <f>VLOOKUP(BI$4,'Tüpoloogia tabel'!$C$1:$T$51,MATCH($A513,'Tüpoloogia tabel'!$C$1:$T$1,0),FALSE)</f>
        <v>1.5793333333333333</v>
      </c>
      <c r="BJ513" s="16">
        <f>VLOOKUP(BJ$4,'Tüpoloogia tabel'!$C$1:$T$51,MATCH($A513,'Tüpoloogia tabel'!$C$1:$T$1,0),FALSE)</f>
        <v>0.8</v>
      </c>
      <c r="BK513" s="16">
        <f>VLOOKUP(BK$4,'Tüpoloogia tabel'!$C$1:$T$51,MATCH($A513,'Tüpoloogia tabel'!$C$1:$T$1,0),FALSE)</f>
        <v>2.0649999999999999</v>
      </c>
      <c r="BL513" s="216">
        <f t="shared" si="620"/>
        <v>3619.8967204149603</v>
      </c>
      <c r="BM513" s="1">
        <v>4</v>
      </c>
      <c r="BN513" s="1">
        <v>0</v>
      </c>
      <c r="BO513" s="1">
        <f t="shared" si="639"/>
        <v>10</v>
      </c>
      <c r="BP513" s="217">
        <f t="shared" si="640"/>
        <v>302.72656153525242</v>
      </c>
      <c r="BQ513" s="217">
        <f t="shared" ref="BQ513:BS513" si="699">BP513</f>
        <v>302.72656153525242</v>
      </c>
      <c r="BR513" s="217">
        <f t="shared" si="699"/>
        <v>302.72656153525242</v>
      </c>
      <c r="BS513" s="217">
        <f t="shared" si="699"/>
        <v>302.72656153525242</v>
      </c>
      <c r="BT513" s="217">
        <f t="shared" si="642"/>
        <v>0</v>
      </c>
      <c r="BU513" s="217">
        <f t="shared" si="643"/>
        <v>209.22161890397177</v>
      </c>
      <c r="BV513" s="217">
        <f t="shared" si="644"/>
        <v>233.33006093833336</v>
      </c>
      <c r="BW513" s="217">
        <f t="shared" si="622"/>
        <v>416.94788239843876</v>
      </c>
      <c r="BX513" s="216">
        <f t="shared" si="645"/>
        <v>0.1335841534009494</v>
      </c>
      <c r="BY513" s="216">
        <f t="shared" si="669"/>
        <v>161.10248900154497</v>
      </c>
      <c r="BZ513" s="216">
        <f t="shared" si="653"/>
        <v>4197.9470918149436</v>
      </c>
      <c r="CA513" s="216">
        <f t="shared" si="654"/>
        <v>3780.9992094165054</v>
      </c>
      <c r="CB513" s="218">
        <f t="shared" si="646"/>
        <v>3.1993938894268905</v>
      </c>
    </row>
    <row r="514" spans="1:80" x14ac:dyDescent="0.25">
      <c r="A514" s="248" t="s">
        <v>486</v>
      </c>
      <c r="B514" s="231" t="s">
        <v>1042</v>
      </c>
      <c r="C514" s="231" t="s">
        <v>464</v>
      </c>
      <c r="D514" s="249">
        <v>8</v>
      </c>
      <c r="E514" s="249">
        <v>2</v>
      </c>
      <c r="F514" s="250"/>
      <c r="G514" s="15">
        <f>(VLOOKUP(G$4,'Tüpoloogia tabel'!$C$1:$T$51,MATCH($A514,'Tüpoloogia tabel'!$C$1:$T$1,0),FALSE))*D514</f>
        <v>1553.1884162895929</v>
      </c>
      <c r="H514" s="15">
        <f>(VLOOKUP(H$4,'Tüpoloogia tabel'!$C$1:$T$51,MATCH($A514,'Tüpoloogia tabel'!$C$1:$T$1,0),FALSE))*D514*E514</f>
        <v>51.440683760683761</v>
      </c>
      <c r="I514" s="15">
        <f>(VLOOKUP(I$4,'Tüpoloogia tabel'!$C$1:$T$51,MATCH($A514,'Tüpoloogia tabel'!$C$1:$T$1,0),FALSE))*D514*E514</f>
        <v>151.37729512317742</v>
      </c>
      <c r="J514" s="15">
        <f>(VLOOKUP(J$4,'Tüpoloogia tabel'!$C$1:$T$51,MATCH($A514,'Tüpoloogia tabel'!$C$1:$T$1,0),FALSE))*D514*E514</f>
        <v>2818.5105399698336</v>
      </c>
      <c r="K514" s="15">
        <f>(VLOOKUP(K$4,'Tüpoloogia tabel'!$C$1:$T$51,MATCH($A514,'Tüpoloogia tabel'!$C$1:$T$1,0),FALSE))*D514*E514</f>
        <v>2363.5721890397172</v>
      </c>
      <c r="L514" s="244">
        <f>VLOOKUP(L$4,'Tüpoloogia tabel'!$C$1:$T$51,MATCH($A514,'Tüpoloogia tabel'!$C$1:$T$1,0),FALSE)</f>
        <v>87.692307692307693</v>
      </c>
      <c r="M514" s="228">
        <f>VLOOKUP(M$4,'Tüpoloogia tabel'!$C$1:$T$51,MATCH($A514,'Tüpoloogia tabel'!$C$1:$T$1,0),FALSE)</f>
        <v>3.0769230769230771</v>
      </c>
      <c r="N514" s="228">
        <f>VLOOKUP(N$4,'Tüpoloogia tabel'!$C$1:$T$51,MATCH($A514,'Tüpoloogia tabel'!$C$1:$T$1,0),FALSE)</f>
        <v>93.84615384615384</v>
      </c>
      <c r="O514" s="245">
        <f>VLOOKUP(O$4,'Tüpoloogia tabel'!$C$1:$T$51,MATCH($A514,'Tüpoloogia tabel'!$C$1:$T$1,0),FALSE)</f>
        <v>0.24539823394414367</v>
      </c>
      <c r="P514" s="228">
        <f>VLOOKUP(P$4,'Tüpoloogia tabel'!$C$1:$T$51,MATCH($A514,'Tüpoloogia tabel'!$C$1:$T$1,0),FALSE)</f>
        <v>78.461538461538467</v>
      </c>
      <c r="Q514" s="335">
        <f t="shared" si="633"/>
        <v>2838.1251898206096</v>
      </c>
      <c r="R514" s="336">
        <f t="shared" si="651"/>
        <v>2109.9742805262449</v>
      </c>
      <c r="S514" s="14">
        <f t="shared" si="634"/>
        <v>1553.1884162895929</v>
      </c>
      <c r="T514" s="336">
        <f t="shared" si="635"/>
        <v>1553.1884162895929</v>
      </c>
      <c r="U514" s="4">
        <f t="shared" si="636"/>
        <v>31.680000000000003</v>
      </c>
      <c r="V514" s="337">
        <f t="shared" si="637"/>
        <v>696.47090929436513</v>
      </c>
      <c r="W514" s="338">
        <f t="shared" si="619"/>
        <v>3.2084838706994883</v>
      </c>
      <c r="X514" s="228">
        <f>VLOOKUP(X$4,'Tüpoloogia tabel'!$C$1:$T$51,MATCH($A514,'Tüpoloogia tabel'!$C$1:$T$1,0),FALSE)</f>
        <v>232.3125</v>
      </c>
      <c r="Y514" s="228">
        <f>VLOOKUP(Y$4,'Tüpoloogia tabel'!$C$1:$T$51,MATCH($A514,'Tüpoloogia tabel'!$C$1:$T$1,0),FALSE)</f>
        <v>155.609375</v>
      </c>
      <c r="Z514" s="229">
        <f>VLOOKUP(Z$4,'Tüpoloogia tabel'!$C$1:$T$51,MATCH($A514,'Tüpoloogia tabel'!$C$1:$T$1,0),FALSE)</f>
        <v>41.375</v>
      </c>
      <c r="AA514" s="235"/>
      <c r="AB514" s="235"/>
      <c r="AC514" s="15">
        <f>VLOOKUP(AC$4,'Tüpoloogia tabel'!$C$1:$T$51,MATCH($A514,'Tüpoloogia tabel'!$C$1:$T$1,0),FALSE)</f>
        <v>4.009769230769229</v>
      </c>
      <c r="AD514" s="15">
        <f>VLOOKUP(AD$4,'Tüpoloogia tabel'!$C$1:$T$51,MATCH($A514,'Tüpoloogia tabel'!$C$1:$T$1,0),FALSE)</f>
        <v>2.5</v>
      </c>
      <c r="AE514" s="15">
        <f>VLOOKUP(AE$4,'Tüpoloogia tabel'!$C$1:$T$51,MATCH($A514,'Tüpoloogia tabel'!$C$1:$T$1,0),FALSE)</f>
        <v>2.2999999999999998</v>
      </c>
      <c r="AF514" s="15">
        <f>VLOOKUP(AF$4,'Tüpoloogia tabel'!$C$1:$T$51,MATCH($A514,'Tüpoloogia tabel'!$C$1:$T$1,0),FALSE)</f>
        <v>11.821276595744679</v>
      </c>
      <c r="AG514" s="15">
        <f>VLOOKUP(AG$4,'Tüpoloogia tabel'!$C$1:$T$51,MATCH($A514,'Tüpoloogia tabel'!$C$1:$T$1,0),FALSE)</f>
        <v>17.442750521485191</v>
      </c>
      <c r="AH514" s="15">
        <f>(VLOOKUP(AH$4,'Tüpoloogia tabel'!$C$1:$T$51,MATCH($A514,'Tüpoloogia tabel'!$C$1:$T$1,0),FALSE))*E514</f>
        <v>5</v>
      </c>
      <c r="AI514" s="15">
        <f>(VLOOKUP(AI$4,'Tüpoloogia tabel'!$C$1:$T$51,MATCH($A514,'Tüpoloogia tabel'!$C$1:$T$1,0),FALSE))*D514*E514</f>
        <v>14150</v>
      </c>
      <c r="AJ514" s="15">
        <f t="shared" si="638"/>
        <v>302.72656153525242</v>
      </c>
      <c r="AK514" s="15">
        <f>VLOOKUP(AK$4,'Tüpoloogia tabel'!$C$1:$T$51,MATCH($A514,'Tüpoloogia tabel'!$C$1:$T$1,0),FALSE)</f>
        <v>1.2</v>
      </c>
      <c r="AL514" s="15">
        <f>VLOOKUP(AL$4,'Tüpoloogia tabel'!$C$1:$T$51,MATCH($A514,'Tüpoloogia tabel'!$C$1:$T$1,0),FALSE)</f>
        <v>1</v>
      </c>
      <c r="AM514" s="15">
        <f>VLOOKUP(AM$4,'Tüpoloogia tabel'!$C$1:$T$51,MATCH($A514,'Tüpoloogia tabel'!$C$1:$T$1,0),FALSE)</f>
        <v>0.7</v>
      </c>
      <c r="AN514" s="15">
        <f>VLOOKUP(AN$4,'Tüpoloogia tabel'!$C$1:$T$51,MATCH($A514,'Tüpoloogia tabel'!$C$1:$T$1,0),FALSE)</f>
        <v>0.7</v>
      </c>
      <c r="AO514" s="15">
        <f>VLOOKUP(AO$4,'Tüpoloogia tabel'!$C$1:$T$51,MATCH($A514,'Tüpoloogia tabel'!$C$1:$T$1,0),FALSE)</f>
        <v>2.44</v>
      </c>
      <c r="AP514" s="15">
        <f>VLOOKUP(AP$4,'Tüpoloogia tabel'!$C$1:$T$51,MATCH($A514,'Tüpoloogia tabel'!$C$1:$T$1,0),FALSE)</f>
        <v>2</v>
      </c>
      <c r="AQ514" s="15">
        <f>VLOOKUP(AQ$4,'Tüpoloogia tabel'!$C$1:$T$51,MATCH($A514,'Tüpoloogia tabel'!$C$1:$T$1,0),FALSE)</f>
        <v>2.9</v>
      </c>
      <c r="AR514" s="232">
        <f>VLOOKUP(AR$4,'Tüpoloogia tabel'!$C$1:$T$51,MATCH($A509,'Tüpoloogia tabel'!$C$1:$T$1,0),FALSE)</f>
        <v>0.26</v>
      </c>
      <c r="AS514" s="16">
        <f>VLOOKUP(AS$4,'Tüpoloogia tabel'!$C$1:$T$51,MATCH($A514,'Tüpoloogia tabel'!$C$1:$T$1,0),FALSE)</f>
        <v>0.49</v>
      </c>
      <c r="AT514" s="16">
        <f>VLOOKUP(AT$4,'Tüpoloogia tabel'!$C$1:$T$51,MATCH($A514,'Tüpoloogia tabel'!$C$1:$T$1,0),FALSE)</f>
        <v>0.40500000000000003</v>
      </c>
      <c r="AU514" s="16">
        <f>VLOOKUP(AU$4,'Tüpoloogia tabel'!$C$1:$T$51,MATCH($A514,'Tüpoloogia tabel'!$C$1:$T$1,0),FALSE)</f>
        <v>0.15</v>
      </c>
      <c r="AV514" s="273">
        <f>VLOOKUP(AV$4,'Tüpoloogia tabel'!$C$1:$T$51,MATCH($A514,'Tüpoloogia tabel'!$C$1:$T$1,0),FALSE)</f>
        <v>0.02</v>
      </c>
      <c r="AW514" s="16">
        <f>VLOOKUP(AW$4,'Tüpoloogia tabel'!$C$1:$T$51,MATCH($A514,'Tüpoloogia tabel'!$C$1:$T$1,0),FALSE)</f>
        <v>0.01</v>
      </c>
      <c r="AX514" s="16">
        <f>VLOOKUP(AX$4,'Tüpoloogia tabel'!$C$1:$T$51,MATCH($A514,'Tüpoloogia tabel'!$C$1:$T$1,0),FALSE)</f>
        <v>0</v>
      </c>
      <c r="AY514" s="16">
        <f>VLOOKUP(AY$4,'Tüpoloogia tabel'!$C$1:$T$51,MATCH($A514,'Tüpoloogia tabel'!$C$1:$T$1,0),FALSE)</f>
        <v>0.42</v>
      </c>
      <c r="AZ514" s="16">
        <f>VLOOKUP(AZ$4,'Tüpoloogia tabel'!$C$1:$T$51,MATCH($A514,'Tüpoloogia tabel'!$C$1:$T$1,0),FALSE)</f>
        <v>3.7</v>
      </c>
      <c r="BA514" s="232">
        <f>VLOOKUP(BA$4,'Tüpoloogia tabel'!$C$1:$T$51,MATCH($A514,'Tüpoloogia tabel'!$C$1:$T$1,0),FALSE)</f>
        <v>0.43</v>
      </c>
      <c r="BB514" s="232">
        <f>VLOOKUP(BB$4,'Tüpoloogia tabel'!$C$1:$T$51,MATCH($A514,'Tüpoloogia tabel'!$C$1:$T$1,0),FALSE)</f>
        <v>0.37</v>
      </c>
      <c r="BC514" s="232">
        <f>VLOOKUP(BC$4,'Tüpoloogia tabel'!$C$1:$T$51,MATCH($A514,'Tüpoloogia tabel'!$C$1:$T$1,0),FALSE)</f>
        <v>0.35</v>
      </c>
      <c r="BD514" s="232">
        <f>VLOOKUP(BD$4,'Tüpoloogia tabel'!$C$1:$T$51,MATCH($A514,'Tüpoloogia tabel'!$C$1:$T$1,0),FALSE)</f>
        <v>0.5</v>
      </c>
      <c r="BE514" s="232">
        <f>VLOOKUP(BE$4,'Tüpoloogia tabel'!$C$1:$T$51,MATCH($A514,'Tüpoloogia tabel'!$C$1:$T$1,0),FALSE)</f>
        <v>0.3</v>
      </c>
      <c r="BF514" s="16">
        <f>VLOOKUP(BF$4,'Tüpoloogia tabel'!$C$1:$T$51,MATCH($A514,'Tüpoloogia tabel'!$C$1:$T$1,0),FALSE)</f>
        <v>1.8</v>
      </c>
      <c r="BG514" s="16">
        <f>VLOOKUP(BG$4,'Tüpoloogia tabel'!$C$1:$T$51,MATCH($A514,'Tüpoloogia tabel'!$C$1:$T$1,0),FALSE)</f>
        <v>2.2000000000000002</v>
      </c>
      <c r="BH514" s="16">
        <f>VLOOKUP(BH$4,'Tüpoloogia tabel'!$C$1:$T$51,MATCH($A514,'Tüpoloogia tabel'!$C$1:$T$1,0),FALSE)</f>
        <v>1.46</v>
      </c>
      <c r="BI514" s="16">
        <f>VLOOKUP(BI$4,'Tüpoloogia tabel'!$C$1:$T$51,MATCH($A514,'Tüpoloogia tabel'!$C$1:$T$1,0),FALSE)</f>
        <v>1.5793333333333333</v>
      </c>
      <c r="BJ514" s="16">
        <f>VLOOKUP(BJ$4,'Tüpoloogia tabel'!$C$1:$T$51,MATCH($A514,'Tüpoloogia tabel'!$C$1:$T$1,0),FALSE)</f>
        <v>0.8</v>
      </c>
      <c r="BK514" s="16">
        <f>VLOOKUP(BK$4,'Tüpoloogia tabel'!$C$1:$T$51,MATCH($A514,'Tüpoloogia tabel'!$C$1:$T$1,0),FALSE)</f>
        <v>2.0649999999999999</v>
      </c>
      <c r="BL514" s="216">
        <f t="shared" si="620"/>
        <v>6419.7499901242218</v>
      </c>
      <c r="BM514" s="1">
        <v>4</v>
      </c>
      <c r="BN514" s="1">
        <v>0</v>
      </c>
      <c r="BO514" s="1">
        <f t="shared" si="639"/>
        <v>20</v>
      </c>
      <c r="BP514" s="217">
        <f t="shared" si="640"/>
        <v>302.72656153525242</v>
      </c>
      <c r="BQ514" s="217">
        <f t="shared" ref="BQ514:BS514" si="700">BP514</f>
        <v>302.72656153525242</v>
      </c>
      <c r="BR514" s="217">
        <f t="shared" si="700"/>
        <v>302.72656153525242</v>
      </c>
      <c r="BS514" s="217">
        <f t="shared" si="700"/>
        <v>302.72656153525242</v>
      </c>
      <c r="BT514" s="217">
        <f t="shared" si="642"/>
        <v>302.72656153525242</v>
      </c>
      <c r="BU514" s="217">
        <f t="shared" si="643"/>
        <v>796.88647561588709</v>
      </c>
      <c r="BV514" s="217">
        <f t="shared" si="644"/>
        <v>918.02531426849396</v>
      </c>
      <c r="BW514" s="217">
        <f t="shared" si="622"/>
        <v>710.1471544124588</v>
      </c>
      <c r="BX514" s="216">
        <f t="shared" si="645"/>
        <v>0.37610787830110542</v>
      </c>
      <c r="BY514" s="216">
        <f t="shared" si="669"/>
        <v>453.58610123113317</v>
      </c>
      <c r="BZ514" s="216">
        <f t="shared" si="653"/>
        <v>7583.483245767814</v>
      </c>
      <c r="CA514" s="216">
        <f t="shared" si="654"/>
        <v>6873.3360913553552</v>
      </c>
      <c r="CB514" s="218">
        <f t="shared" si="646"/>
        <v>2.9080288400871246</v>
      </c>
    </row>
    <row r="515" spans="1:80" x14ac:dyDescent="0.25">
      <c r="A515" s="248" t="s">
        <v>486</v>
      </c>
      <c r="B515" s="231" t="s">
        <v>1043</v>
      </c>
      <c r="C515" s="231" t="s">
        <v>464</v>
      </c>
      <c r="D515" s="249">
        <v>8</v>
      </c>
      <c r="E515" s="249">
        <v>3</v>
      </c>
      <c r="F515" s="250"/>
      <c r="G515" s="15">
        <f>(VLOOKUP(G$4,'Tüpoloogia tabel'!$C$1:$T$51,MATCH($A515,'Tüpoloogia tabel'!$C$1:$T$1,0),FALSE))*D515</f>
        <v>1553.1884162895929</v>
      </c>
      <c r="H515" s="15">
        <f>(VLOOKUP(H$4,'Tüpoloogia tabel'!$C$1:$T$51,MATCH($A515,'Tüpoloogia tabel'!$C$1:$T$1,0),FALSE))*D515*E515</f>
        <v>77.161025641025645</v>
      </c>
      <c r="I515" s="15">
        <f>(VLOOKUP(I$4,'Tüpoloogia tabel'!$C$1:$T$51,MATCH($A515,'Tüpoloogia tabel'!$C$1:$T$1,0),FALSE))*D515*E515</f>
        <v>227.06594268476613</v>
      </c>
      <c r="J515" s="15">
        <f>(VLOOKUP(J$4,'Tüpoloogia tabel'!$C$1:$T$51,MATCH($A515,'Tüpoloogia tabel'!$C$1:$T$1,0),FALSE))*D515*E515</f>
        <v>4227.7658099547507</v>
      </c>
      <c r="K515" s="15">
        <f>(VLOOKUP(K$4,'Tüpoloogia tabel'!$C$1:$T$51,MATCH($A515,'Tüpoloogia tabel'!$C$1:$T$1,0),FALSE))*D515*E515</f>
        <v>3545.3582835595757</v>
      </c>
      <c r="L515" s="244">
        <f>VLOOKUP(L$4,'Tüpoloogia tabel'!$C$1:$T$51,MATCH($A515,'Tüpoloogia tabel'!$C$1:$T$1,0),FALSE)</f>
        <v>87.692307692307693</v>
      </c>
      <c r="M515" s="228">
        <f>VLOOKUP(M$4,'Tüpoloogia tabel'!$C$1:$T$51,MATCH($A515,'Tüpoloogia tabel'!$C$1:$T$1,0),FALSE)</f>
        <v>3.0769230769230771</v>
      </c>
      <c r="N515" s="228">
        <f>VLOOKUP(N$4,'Tüpoloogia tabel'!$C$1:$T$51,MATCH($A515,'Tüpoloogia tabel'!$C$1:$T$1,0),FALSE)</f>
        <v>93.84615384615384</v>
      </c>
      <c r="O515" s="245">
        <f>VLOOKUP(O$4,'Tüpoloogia tabel'!$C$1:$T$51,MATCH($A515,'Tüpoloogia tabel'!$C$1:$T$1,0),FALSE)</f>
        <v>0.24539823394414367</v>
      </c>
      <c r="P515" s="228">
        <f>VLOOKUP(P$4,'Tüpoloogia tabel'!$C$1:$T$51,MATCH($A515,'Tüpoloogia tabel'!$C$1:$T$1,0),FALSE)</f>
        <v>78.461538461538467</v>
      </c>
      <c r="Q515" s="335">
        <f t="shared" si="633"/>
        <v>6350.3178473091366</v>
      </c>
      <c r="R515" s="336">
        <f t="shared" si="651"/>
        <v>4760.281062595498</v>
      </c>
      <c r="S515" s="14">
        <f t="shared" si="634"/>
        <v>1553.1884162895929</v>
      </c>
      <c r="T515" s="336">
        <f t="shared" si="635"/>
        <v>1553.1884162895929</v>
      </c>
      <c r="U515" s="4">
        <f t="shared" si="636"/>
        <v>31.680000000000003</v>
      </c>
      <c r="V515" s="337">
        <f t="shared" si="637"/>
        <v>1558.3567847136383</v>
      </c>
      <c r="W515" s="338">
        <f t="shared" si="619"/>
        <v>3.7338633973357496</v>
      </c>
      <c r="X515" s="228">
        <f>VLOOKUP(X$4,'Tüpoloogia tabel'!$C$1:$T$51,MATCH($A515,'Tüpoloogia tabel'!$C$1:$T$1,0),FALSE)</f>
        <v>232.3125</v>
      </c>
      <c r="Y515" s="228">
        <f>VLOOKUP(Y$4,'Tüpoloogia tabel'!$C$1:$T$51,MATCH($A515,'Tüpoloogia tabel'!$C$1:$T$1,0),FALSE)</f>
        <v>155.609375</v>
      </c>
      <c r="Z515" s="229">
        <f>VLOOKUP(Z$4,'Tüpoloogia tabel'!$C$1:$T$51,MATCH($A515,'Tüpoloogia tabel'!$C$1:$T$1,0),FALSE)</f>
        <v>41.375</v>
      </c>
      <c r="AA515" s="235"/>
      <c r="AB515" s="235"/>
      <c r="AC515" s="15">
        <f>VLOOKUP(AC$4,'Tüpoloogia tabel'!$C$1:$T$51,MATCH($A515,'Tüpoloogia tabel'!$C$1:$T$1,0),FALSE)</f>
        <v>4.009769230769229</v>
      </c>
      <c r="AD515" s="15">
        <f>VLOOKUP(AD$4,'Tüpoloogia tabel'!$C$1:$T$51,MATCH($A515,'Tüpoloogia tabel'!$C$1:$T$1,0),FALSE)</f>
        <v>2.5</v>
      </c>
      <c r="AE515" s="15">
        <f>VLOOKUP(AE$4,'Tüpoloogia tabel'!$C$1:$T$51,MATCH($A515,'Tüpoloogia tabel'!$C$1:$T$1,0),FALSE)</f>
        <v>2.2999999999999998</v>
      </c>
      <c r="AF515" s="15">
        <f>VLOOKUP(AF$4,'Tüpoloogia tabel'!$C$1:$T$51,MATCH($A515,'Tüpoloogia tabel'!$C$1:$T$1,0),FALSE)</f>
        <v>11.821276595744679</v>
      </c>
      <c r="AG515" s="15">
        <f>VLOOKUP(AG$4,'Tüpoloogia tabel'!$C$1:$T$51,MATCH($A515,'Tüpoloogia tabel'!$C$1:$T$1,0),FALSE)</f>
        <v>17.442750521485191</v>
      </c>
      <c r="AH515" s="15">
        <f>(VLOOKUP(AH$4,'Tüpoloogia tabel'!$C$1:$T$51,MATCH($A515,'Tüpoloogia tabel'!$C$1:$T$1,0),FALSE))*E515</f>
        <v>7.5</v>
      </c>
      <c r="AI515" s="15">
        <f>(VLOOKUP(AI$4,'Tüpoloogia tabel'!$C$1:$T$51,MATCH($A515,'Tüpoloogia tabel'!$C$1:$T$1,0),FALSE))*D515*E515</f>
        <v>21225</v>
      </c>
      <c r="AJ515" s="15">
        <f t="shared" si="638"/>
        <v>302.72656153525242</v>
      </c>
      <c r="AK515" s="15">
        <f>VLOOKUP(AK$4,'Tüpoloogia tabel'!$C$1:$T$51,MATCH($A515,'Tüpoloogia tabel'!$C$1:$T$1,0),FALSE)</f>
        <v>1.2</v>
      </c>
      <c r="AL515" s="15">
        <f>VLOOKUP(AL$4,'Tüpoloogia tabel'!$C$1:$T$51,MATCH($A515,'Tüpoloogia tabel'!$C$1:$T$1,0),FALSE)</f>
        <v>1</v>
      </c>
      <c r="AM515" s="15">
        <f>VLOOKUP(AM$4,'Tüpoloogia tabel'!$C$1:$T$51,MATCH($A515,'Tüpoloogia tabel'!$C$1:$T$1,0),FALSE)</f>
        <v>0.7</v>
      </c>
      <c r="AN515" s="15">
        <f>VLOOKUP(AN$4,'Tüpoloogia tabel'!$C$1:$T$51,MATCH($A515,'Tüpoloogia tabel'!$C$1:$T$1,0),FALSE)</f>
        <v>0.7</v>
      </c>
      <c r="AO515" s="15">
        <f>VLOOKUP(AO$4,'Tüpoloogia tabel'!$C$1:$T$51,MATCH($A515,'Tüpoloogia tabel'!$C$1:$T$1,0),FALSE)</f>
        <v>2.44</v>
      </c>
      <c r="AP515" s="15">
        <f>VLOOKUP(AP$4,'Tüpoloogia tabel'!$C$1:$T$51,MATCH($A515,'Tüpoloogia tabel'!$C$1:$T$1,0),FALSE)</f>
        <v>2</v>
      </c>
      <c r="AQ515" s="15">
        <f>VLOOKUP(AQ$4,'Tüpoloogia tabel'!$C$1:$T$51,MATCH($A515,'Tüpoloogia tabel'!$C$1:$T$1,0),FALSE)</f>
        <v>2.9</v>
      </c>
      <c r="AR515" s="232">
        <f>VLOOKUP(AR$4,'Tüpoloogia tabel'!$C$1:$T$51,MATCH($A510,'Tüpoloogia tabel'!$C$1:$T$1,0),FALSE)</f>
        <v>0.26</v>
      </c>
      <c r="AS515" s="16">
        <f>VLOOKUP(AS$4,'Tüpoloogia tabel'!$C$1:$T$51,MATCH($A515,'Tüpoloogia tabel'!$C$1:$T$1,0),FALSE)</f>
        <v>0.49</v>
      </c>
      <c r="AT515" s="16">
        <f>VLOOKUP(AT$4,'Tüpoloogia tabel'!$C$1:$T$51,MATCH($A515,'Tüpoloogia tabel'!$C$1:$T$1,0),FALSE)</f>
        <v>0.40500000000000003</v>
      </c>
      <c r="AU515" s="16">
        <f>VLOOKUP(AU$4,'Tüpoloogia tabel'!$C$1:$T$51,MATCH($A515,'Tüpoloogia tabel'!$C$1:$T$1,0),FALSE)</f>
        <v>0.15</v>
      </c>
      <c r="AV515" s="273">
        <f>VLOOKUP(AV$4,'Tüpoloogia tabel'!$C$1:$T$51,MATCH($A515,'Tüpoloogia tabel'!$C$1:$T$1,0),FALSE)</f>
        <v>0.02</v>
      </c>
      <c r="AW515" s="16">
        <f>VLOOKUP(AW$4,'Tüpoloogia tabel'!$C$1:$T$51,MATCH($A515,'Tüpoloogia tabel'!$C$1:$T$1,0),FALSE)</f>
        <v>0.01</v>
      </c>
      <c r="AX515" s="16">
        <f>VLOOKUP(AX$4,'Tüpoloogia tabel'!$C$1:$T$51,MATCH($A515,'Tüpoloogia tabel'!$C$1:$T$1,0),FALSE)</f>
        <v>0</v>
      </c>
      <c r="AY515" s="16">
        <f>VLOOKUP(AY$4,'Tüpoloogia tabel'!$C$1:$T$51,MATCH($A515,'Tüpoloogia tabel'!$C$1:$T$1,0),FALSE)</f>
        <v>0.42</v>
      </c>
      <c r="AZ515" s="16">
        <f>VLOOKUP(AZ$4,'Tüpoloogia tabel'!$C$1:$T$51,MATCH($A515,'Tüpoloogia tabel'!$C$1:$T$1,0),FALSE)</f>
        <v>3.7</v>
      </c>
      <c r="BA515" s="232">
        <f>VLOOKUP(BA$4,'Tüpoloogia tabel'!$C$1:$T$51,MATCH($A515,'Tüpoloogia tabel'!$C$1:$T$1,0),FALSE)</f>
        <v>0.43</v>
      </c>
      <c r="BB515" s="232">
        <f>VLOOKUP(BB$4,'Tüpoloogia tabel'!$C$1:$T$51,MATCH($A515,'Tüpoloogia tabel'!$C$1:$T$1,0),FALSE)</f>
        <v>0.37</v>
      </c>
      <c r="BC515" s="232">
        <f>VLOOKUP(BC$4,'Tüpoloogia tabel'!$C$1:$T$51,MATCH($A515,'Tüpoloogia tabel'!$C$1:$T$1,0),FALSE)</f>
        <v>0.35</v>
      </c>
      <c r="BD515" s="232">
        <f>VLOOKUP(BD$4,'Tüpoloogia tabel'!$C$1:$T$51,MATCH($A515,'Tüpoloogia tabel'!$C$1:$T$1,0),FALSE)</f>
        <v>0.5</v>
      </c>
      <c r="BE515" s="232">
        <f>VLOOKUP(BE$4,'Tüpoloogia tabel'!$C$1:$T$51,MATCH($A515,'Tüpoloogia tabel'!$C$1:$T$1,0),FALSE)</f>
        <v>0.3</v>
      </c>
      <c r="BF515" s="16">
        <f>VLOOKUP(BF$4,'Tüpoloogia tabel'!$C$1:$T$51,MATCH($A515,'Tüpoloogia tabel'!$C$1:$T$1,0),FALSE)</f>
        <v>1.8</v>
      </c>
      <c r="BG515" s="16">
        <f>VLOOKUP(BG$4,'Tüpoloogia tabel'!$C$1:$T$51,MATCH($A515,'Tüpoloogia tabel'!$C$1:$T$1,0),FALSE)</f>
        <v>2.2000000000000002</v>
      </c>
      <c r="BH515" s="16">
        <f>VLOOKUP(BH$4,'Tüpoloogia tabel'!$C$1:$T$51,MATCH($A515,'Tüpoloogia tabel'!$C$1:$T$1,0),FALSE)</f>
        <v>1.46</v>
      </c>
      <c r="BI515" s="16">
        <f>VLOOKUP(BI$4,'Tüpoloogia tabel'!$C$1:$T$51,MATCH($A515,'Tüpoloogia tabel'!$C$1:$T$1,0),FALSE)</f>
        <v>1.5793333333333333</v>
      </c>
      <c r="BJ515" s="16">
        <f>VLOOKUP(BJ$4,'Tüpoloogia tabel'!$C$1:$T$51,MATCH($A515,'Tüpoloogia tabel'!$C$1:$T$1,0),FALSE)</f>
        <v>0.8</v>
      </c>
      <c r="BK515" s="16">
        <f>VLOOKUP(BK$4,'Tüpoloogia tabel'!$C$1:$T$51,MATCH($A515,'Tüpoloogia tabel'!$C$1:$T$1,0),FALSE)</f>
        <v>2.0649999999999999</v>
      </c>
      <c r="BL515" s="216">
        <f t="shared" si="620"/>
        <v>11065.324116820089</v>
      </c>
      <c r="BM515" s="1">
        <v>4</v>
      </c>
      <c r="BN515" s="1">
        <v>0</v>
      </c>
      <c r="BO515" s="1">
        <f t="shared" si="639"/>
        <v>30</v>
      </c>
      <c r="BP515" s="217">
        <f t="shared" si="640"/>
        <v>302.72656153525242</v>
      </c>
      <c r="BQ515" s="217">
        <f t="shared" ref="BQ515:BS515" si="701">BP515</f>
        <v>302.72656153525242</v>
      </c>
      <c r="BR515" s="217">
        <f t="shared" si="701"/>
        <v>302.72656153525242</v>
      </c>
      <c r="BS515" s="217">
        <f t="shared" si="701"/>
        <v>302.72656153525242</v>
      </c>
      <c r="BT515" s="217">
        <f t="shared" si="642"/>
        <v>605.45312307050483</v>
      </c>
      <c r="BU515" s="217">
        <f t="shared" si="643"/>
        <v>1762.994570135746</v>
      </c>
      <c r="BV515" s="217">
        <f t="shared" si="644"/>
        <v>2054.0857599904816</v>
      </c>
      <c r="BW515" s="217">
        <f t="shared" si="622"/>
        <v>1192.919807231046</v>
      </c>
      <c r="BX515" s="216">
        <f t="shared" si="645"/>
        <v>0.81230481042542513</v>
      </c>
      <c r="BY515" s="216">
        <f t="shared" si="669"/>
        <v>979.63960137306265</v>
      </c>
      <c r="BZ515" s="216">
        <f t="shared" si="653"/>
        <v>13237.883525424199</v>
      </c>
      <c r="CA515" s="216">
        <f t="shared" si="654"/>
        <v>12044.963718193152</v>
      </c>
      <c r="CB515" s="218">
        <f t="shared" si="646"/>
        <v>3.3973897007948901</v>
      </c>
    </row>
    <row r="516" spans="1:80" x14ac:dyDescent="0.25">
      <c r="A516" s="248" t="s">
        <v>486</v>
      </c>
      <c r="B516" s="231" t="s">
        <v>1044</v>
      </c>
      <c r="C516" s="231" t="s">
        <v>464</v>
      </c>
      <c r="D516" s="249">
        <v>8</v>
      </c>
      <c r="E516" s="249">
        <v>4</v>
      </c>
      <c r="F516" s="250"/>
      <c r="G516" s="15">
        <f>(VLOOKUP(G$4,'Tüpoloogia tabel'!$C$1:$T$51,MATCH($A516,'Tüpoloogia tabel'!$C$1:$T$1,0),FALSE))*D516</f>
        <v>1553.1884162895929</v>
      </c>
      <c r="H516" s="15">
        <f>(VLOOKUP(H$4,'Tüpoloogia tabel'!$C$1:$T$51,MATCH($A516,'Tüpoloogia tabel'!$C$1:$T$1,0),FALSE))*D516*E516</f>
        <v>102.88136752136752</v>
      </c>
      <c r="I516" s="15">
        <f>(VLOOKUP(I$4,'Tüpoloogia tabel'!$C$1:$T$51,MATCH($A516,'Tüpoloogia tabel'!$C$1:$T$1,0),FALSE))*D516*E516</f>
        <v>302.75459024635484</v>
      </c>
      <c r="J516" s="15">
        <f>(VLOOKUP(J$4,'Tüpoloogia tabel'!$C$1:$T$51,MATCH($A516,'Tüpoloogia tabel'!$C$1:$T$1,0),FALSE))*D516*E516</f>
        <v>5637.0210799396673</v>
      </c>
      <c r="K516" s="15">
        <f>(VLOOKUP(K$4,'Tüpoloogia tabel'!$C$1:$T$51,MATCH($A516,'Tüpoloogia tabel'!$C$1:$T$1,0),FALSE))*D516*E516</f>
        <v>4727.1443780794343</v>
      </c>
      <c r="L516" s="244">
        <f>VLOOKUP(L$4,'Tüpoloogia tabel'!$C$1:$T$51,MATCH($A516,'Tüpoloogia tabel'!$C$1:$T$1,0),FALSE)</f>
        <v>87.692307692307693</v>
      </c>
      <c r="M516" s="228">
        <f>VLOOKUP(M$4,'Tüpoloogia tabel'!$C$1:$T$51,MATCH($A516,'Tüpoloogia tabel'!$C$1:$T$1,0),FALSE)</f>
        <v>3.0769230769230771</v>
      </c>
      <c r="N516" s="228">
        <f>VLOOKUP(N$4,'Tüpoloogia tabel'!$C$1:$T$51,MATCH($A516,'Tüpoloogia tabel'!$C$1:$T$1,0),FALSE)</f>
        <v>93.84615384615384</v>
      </c>
      <c r="O516" s="245">
        <f>VLOOKUP(O$4,'Tüpoloogia tabel'!$C$1:$T$51,MATCH($A516,'Tüpoloogia tabel'!$C$1:$T$1,0),FALSE)</f>
        <v>0.24539823394414367</v>
      </c>
      <c r="P516" s="228">
        <f>VLOOKUP(P$4,'Tüpoloogia tabel'!$C$1:$T$51,MATCH($A516,'Tüpoloogia tabel'!$C$1:$T$1,0),FALSE)</f>
        <v>78.461538461538467</v>
      </c>
      <c r="Q516" s="335">
        <f t="shared" si="633"/>
        <v>11257.93054651648</v>
      </c>
      <c r="R516" s="336">
        <f t="shared" si="651"/>
        <v>8463.5742725355067</v>
      </c>
      <c r="S516" s="14">
        <f t="shared" si="634"/>
        <v>1553.1884162895929</v>
      </c>
      <c r="T516" s="336">
        <f t="shared" si="635"/>
        <v>1553.1884162895929</v>
      </c>
      <c r="U516" s="4">
        <f t="shared" si="636"/>
        <v>31.680000000000003</v>
      </c>
      <c r="V516" s="337">
        <f t="shared" si="637"/>
        <v>2762.6762739809724</v>
      </c>
      <c r="W516" s="338">
        <f t="shared" si="619"/>
        <v>4.4445063354152401</v>
      </c>
      <c r="X516" s="228">
        <f>VLOOKUP(X$4,'Tüpoloogia tabel'!$C$1:$T$51,MATCH($A516,'Tüpoloogia tabel'!$C$1:$T$1,0),FALSE)</f>
        <v>232.3125</v>
      </c>
      <c r="Y516" s="228">
        <f>VLOOKUP(Y$4,'Tüpoloogia tabel'!$C$1:$T$51,MATCH($A516,'Tüpoloogia tabel'!$C$1:$T$1,0),FALSE)</f>
        <v>155.609375</v>
      </c>
      <c r="Z516" s="229">
        <f>VLOOKUP(Z$4,'Tüpoloogia tabel'!$C$1:$T$51,MATCH($A516,'Tüpoloogia tabel'!$C$1:$T$1,0),FALSE)</f>
        <v>41.375</v>
      </c>
      <c r="AA516" s="235"/>
      <c r="AB516" s="235"/>
      <c r="AC516" s="15">
        <f>VLOOKUP(AC$4,'Tüpoloogia tabel'!$C$1:$T$51,MATCH($A516,'Tüpoloogia tabel'!$C$1:$T$1,0),FALSE)</f>
        <v>4.009769230769229</v>
      </c>
      <c r="AD516" s="15">
        <f>VLOOKUP(AD$4,'Tüpoloogia tabel'!$C$1:$T$51,MATCH($A516,'Tüpoloogia tabel'!$C$1:$T$1,0),FALSE)</f>
        <v>2.5</v>
      </c>
      <c r="AE516" s="15">
        <f>VLOOKUP(AE$4,'Tüpoloogia tabel'!$C$1:$T$51,MATCH($A516,'Tüpoloogia tabel'!$C$1:$T$1,0),FALSE)</f>
        <v>2.2999999999999998</v>
      </c>
      <c r="AF516" s="15">
        <f>VLOOKUP(AF$4,'Tüpoloogia tabel'!$C$1:$T$51,MATCH($A516,'Tüpoloogia tabel'!$C$1:$T$1,0),FALSE)</f>
        <v>11.821276595744679</v>
      </c>
      <c r="AG516" s="15">
        <f>VLOOKUP(AG$4,'Tüpoloogia tabel'!$C$1:$T$51,MATCH($A516,'Tüpoloogia tabel'!$C$1:$T$1,0),FALSE)</f>
        <v>17.442750521485191</v>
      </c>
      <c r="AH516" s="15">
        <f>(VLOOKUP(AH$4,'Tüpoloogia tabel'!$C$1:$T$51,MATCH($A516,'Tüpoloogia tabel'!$C$1:$T$1,0),FALSE))*E516</f>
        <v>10</v>
      </c>
      <c r="AI516" s="15">
        <f>(VLOOKUP(AI$4,'Tüpoloogia tabel'!$C$1:$T$51,MATCH($A516,'Tüpoloogia tabel'!$C$1:$T$1,0),FALSE))*D516*E516</f>
        <v>28300</v>
      </c>
      <c r="AJ516" s="15">
        <f t="shared" si="638"/>
        <v>302.72656153525242</v>
      </c>
      <c r="AK516" s="15">
        <f>VLOOKUP(AK$4,'Tüpoloogia tabel'!$C$1:$T$51,MATCH($A516,'Tüpoloogia tabel'!$C$1:$T$1,0),FALSE)</f>
        <v>1.2</v>
      </c>
      <c r="AL516" s="15">
        <f>VLOOKUP(AL$4,'Tüpoloogia tabel'!$C$1:$T$51,MATCH($A516,'Tüpoloogia tabel'!$C$1:$T$1,0),FALSE)</f>
        <v>1</v>
      </c>
      <c r="AM516" s="15">
        <f>VLOOKUP(AM$4,'Tüpoloogia tabel'!$C$1:$T$51,MATCH($A516,'Tüpoloogia tabel'!$C$1:$T$1,0),FALSE)</f>
        <v>0.7</v>
      </c>
      <c r="AN516" s="15">
        <f>VLOOKUP(AN$4,'Tüpoloogia tabel'!$C$1:$T$51,MATCH($A516,'Tüpoloogia tabel'!$C$1:$T$1,0),FALSE)</f>
        <v>0.7</v>
      </c>
      <c r="AO516" s="15">
        <f>VLOOKUP(AO$4,'Tüpoloogia tabel'!$C$1:$T$51,MATCH($A516,'Tüpoloogia tabel'!$C$1:$T$1,0),FALSE)</f>
        <v>2.44</v>
      </c>
      <c r="AP516" s="15">
        <f>VLOOKUP(AP$4,'Tüpoloogia tabel'!$C$1:$T$51,MATCH($A516,'Tüpoloogia tabel'!$C$1:$T$1,0),FALSE)</f>
        <v>2</v>
      </c>
      <c r="AQ516" s="15">
        <f>VLOOKUP(AQ$4,'Tüpoloogia tabel'!$C$1:$T$51,MATCH($A516,'Tüpoloogia tabel'!$C$1:$T$1,0),FALSE)</f>
        <v>2.9</v>
      </c>
      <c r="AR516" s="232">
        <f>VLOOKUP(AR$4,'Tüpoloogia tabel'!$C$1:$T$51,MATCH($A511,'Tüpoloogia tabel'!$C$1:$T$1,0),FALSE)</f>
        <v>0.26</v>
      </c>
      <c r="AS516" s="16">
        <f>VLOOKUP(AS$4,'Tüpoloogia tabel'!$C$1:$T$51,MATCH($A516,'Tüpoloogia tabel'!$C$1:$T$1,0),FALSE)</f>
        <v>0.49</v>
      </c>
      <c r="AT516" s="16">
        <f>VLOOKUP(AT$4,'Tüpoloogia tabel'!$C$1:$T$51,MATCH($A516,'Tüpoloogia tabel'!$C$1:$T$1,0),FALSE)</f>
        <v>0.40500000000000003</v>
      </c>
      <c r="AU516" s="16">
        <f>VLOOKUP(AU$4,'Tüpoloogia tabel'!$C$1:$T$51,MATCH($A516,'Tüpoloogia tabel'!$C$1:$T$1,0),FALSE)</f>
        <v>0.15</v>
      </c>
      <c r="AV516" s="273">
        <f>VLOOKUP(AV$4,'Tüpoloogia tabel'!$C$1:$T$51,MATCH($A516,'Tüpoloogia tabel'!$C$1:$T$1,0),FALSE)</f>
        <v>0.02</v>
      </c>
      <c r="AW516" s="16">
        <f>VLOOKUP(AW$4,'Tüpoloogia tabel'!$C$1:$T$51,MATCH($A516,'Tüpoloogia tabel'!$C$1:$T$1,0),FALSE)</f>
        <v>0.01</v>
      </c>
      <c r="AX516" s="16">
        <f>VLOOKUP(AX$4,'Tüpoloogia tabel'!$C$1:$T$51,MATCH($A516,'Tüpoloogia tabel'!$C$1:$T$1,0),FALSE)</f>
        <v>0</v>
      </c>
      <c r="AY516" s="16">
        <f>VLOOKUP(AY$4,'Tüpoloogia tabel'!$C$1:$T$51,MATCH($A516,'Tüpoloogia tabel'!$C$1:$T$1,0),FALSE)</f>
        <v>0.42</v>
      </c>
      <c r="AZ516" s="16">
        <f>VLOOKUP(AZ$4,'Tüpoloogia tabel'!$C$1:$T$51,MATCH($A516,'Tüpoloogia tabel'!$C$1:$T$1,0),FALSE)</f>
        <v>3.7</v>
      </c>
      <c r="BA516" s="232">
        <f>VLOOKUP(BA$4,'Tüpoloogia tabel'!$C$1:$T$51,MATCH($A516,'Tüpoloogia tabel'!$C$1:$T$1,0),FALSE)</f>
        <v>0.43</v>
      </c>
      <c r="BB516" s="232">
        <f>VLOOKUP(BB$4,'Tüpoloogia tabel'!$C$1:$T$51,MATCH($A516,'Tüpoloogia tabel'!$C$1:$T$1,0),FALSE)</f>
        <v>0.37</v>
      </c>
      <c r="BC516" s="232">
        <f>VLOOKUP(BC$4,'Tüpoloogia tabel'!$C$1:$T$51,MATCH($A516,'Tüpoloogia tabel'!$C$1:$T$1,0),FALSE)</f>
        <v>0.35</v>
      </c>
      <c r="BD516" s="232">
        <f>VLOOKUP(BD$4,'Tüpoloogia tabel'!$C$1:$T$51,MATCH($A516,'Tüpoloogia tabel'!$C$1:$T$1,0),FALSE)</f>
        <v>0.5</v>
      </c>
      <c r="BE516" s="232">
        <f>VLOOKUP(BE$4,'Tüpoloogia tabel'!$C$1:$T$51,MATCH($A516,'Tüpoloogia tabel'!$C$1:$T$1,0),FALSE)</f>
        <v>0.3</v>
      </c>
      <c r="BF516" s="16">
        <f>VLOOKUP(BF$4,'Tüpoloogia tabel'!$C$1:$T$51,MATCH($A516,'Tüpoloogia tabel'!$C$1:$T$1,0),FALSE)</f>
        <v>1.8</v>
      </c>
      <c r="BG516" s="16">
        <f>VLOOKUP(BG$4,'Tüpoloogia tabel'!$C$1:$T$51,MATCH($A516,'Tüpoloogia tabel'!$C$1:$T$1,0),FALSE)</f>
        <v>2.2000000000000002</v>
      </c>
      <c r="BH516" s="16">
        <f>VLOOKUP(BH$4,'Tüpoloogia tabel'!$C$1:$T$51,MATCH($A516,'Tüpoloogia tabel'!$C$1:$T$1,0),FALSE)</f>
        <v>1.46</v>
      </c>
      <c r="BI516" s="16">
        <f>VLOOKUP(BI$4,'Tüpoloogia tabel'!$C$1:$T$51,MATCH($A516,'Tüpoloogia tabel'!$C$1:$T$1,0),FALSE)</f>
        <v>1.5793333333333333</v>
      </c>
      <c r="BJ516" s="16">
        <f>VLOOKUP(BJ$4,'Tüpoloogia tabel'!$C$1:$T$51,MATCH($A516,'Tüpoloogia tabel'!$C$1:$T$1,0),FALSE)</f>
        <v>0.8</v>
      </c>
      <c r="BK516" s="16">
        <f>VLOOKUP(BK$4,'Tüpoloogia tabel'!$C$1:$T$51,MATCH($A516,'Tüpoloogia tabel'!$C$1:$T$1,0),FALSE)</f>
        <v>2.0649999999999999</v>
      </c>
      <c r="BL516" s="216">
        <f t="shared" si="620"/>
        <v>17556.619100502568</v>
      </c>
      <c r="BM516" s="1">
        <v>4</v>
      </c>
      <c r="BN516" s="1">
        <v>0</v>
      </c>
      <c r="BO516" s="1">
        <f t="shared" si="639"/>
        <v>40</v>
      </c>
      <c r="BP516" s="217">
        <f t="shared" si="640"/>
        <v>302.72656153525242</v>
      </c>
      <c r="BQ516" s="217">
        <f t="shared" ref="BQ516:BS516" si="702">BP516</f>
        <v>302.72656153525242</v>
      </c>
      <c r="BR516" s="217">
        <f t="shared" si="702"/>
        <v>302.72656153525242</v>
      </c>
      <c r="BS516" s="217">
        <f t="shared" si="702"/>
        <v>302.72656153525242</v>
      </c>
      <c r="BT516" s="217">
        <f t="shared" si="642"/>
        <v>908.1796846057573</v>
      </c>
      <c r="BU516" s="217">
        <f t="shared" si="643"/>
        <v>3107.5459024635484</v>
      </c>
      <c r="BV516" s="217">
        <f t="shared" si="644"/>
        <v>3641.5113981042969</v>
      </c>
      <c r="BW516" s="217">
        <f t="shared" si="622"/>
        <v>1865.2658408542011</v>
      </c>
      <c r="BX516" s="216">
        <f t="shared" si="645"/>
        <v>1.3166983378439574</v>
      </c>
      <c r="BY516" s="216">
        <f t="shared" si="669"/>
        <v>1587.9381954398125</v>
      </c>
      <c r="BZ516" s="216">
        <f t="shared" si="653"/>
        <v>21009.823136796582</v>
      </c>
      <c r="CA516" s="216">
        <f t="shared" si="654"/>
        <v>19144.557295942381</v>
      </c>
      <c r="CB516" s="218">
        <f t="shared" si="646"/>
        <v>4.0499201557538465</v>
      </c>
    </row>
    <row r="517" spans="1:80" x14ac:dyDescent="0.25">
      <c r="A517" s="248" t="s">
        <v>486</v>
      </c>
      <c r="B517" s="231" t="s">
        <v>1045</v>
      </c>
      <c r="C517" s="231" t="s">
        <v>464</v>
      </c>
      <c r="D517" s="249">
        <v>8</v>
      </c>
      <c r="E517" s="249">
        <v>5</v>
      </c>
      <c r="F517" s="250"/>
      <c r="G517" s="15">
        <f>(VLOOKUP(G$4,'Tüpoloogia tabel'!$C$1:$T$51,MATCH($A517,'Tüpoloogia tabel'!$C$1:$T$1,0),FALSE))*D517</f>
        <v>1553.1884162895929</v>
      </c>
      <c r="H517" s="15">
        <f>(VLOOKUP(H$4,'Tüpoloogia tabel'!$C$1:$T$51,MATCH($A517,'Tüpoloogia tabel'!$C$1:$T$1,0),FALSE))*D517*E517</f>
        <v>128.6017094017094</v>
      </c>
      <c r="I517" s="15">
        <f>(VLOOKUP(I$4,'Tüpoloogia tabel'!$C$1:$T$51,MATCH($A517,'Tüpoloogia tabel'!$C$1:$T$1,0),FALSE))*D517*E517</f>
        <v>378.44323780794355</v>
      </c>
      <c r="J517" s="15">
        <f>(VLOOKUP(J$4,'Tüpoloogia tabel'!$C$1:$T$51,MATCH($A517,'Tüpoloogia tabel'!$C$1:$T$1,0),FALSE))*D517*E517</f>
        <v>7046.2763499245839</v>
      </c>
      <c r="K517" s="15">
        <f>(VLOOKUP(K$4,'Tüpoloogia tabel'!$C$1:$T$51,MATCH($A517,'Tüpoloogia tabel'!$C$1:$T$1,0),FALSE))*D517*E517</f>
        <v>5908.9304725992934</v>
      </c>
      <c r="L517" s="244">
        <f>VLOOKUP(L$4,'Tüpoloogia tabel'!$C$1:$T$51,MATCH($A517,'Tüpoloogia tabel'!$C$1:$T$1,0),FALSE)</f>
        <v>87.692307692307693</v>
      </c>
      <c r="M517" s="228">
        <f>VLOOKUP(M$4,'Tüpoloogia tabel'!$C$1:$T$51,MATCH($A517,'Tüpoloogia tabel'!$C$1:$T$1,0),FALSE)</f>
        <v>3.0769230769230771</v>
      </c>
      <c r="N517" s="228">
        <f>VLOOKUP(N$4,'Tüpoloogia tabel'!$C$1:$T$51,MATCH($A517,'Tüpoloogia tabel'!$C$1:$T$1,0),FALSE)</f>
        <v>93.84615384615384</v>
      </c>
      <c r="O517" s="245">
        <f>VLOOKUP(O$4,'Tüpoloogia tabel'!$C$1:$T$51,MATCH($A517,'Tüpoloogia tabel'!$C$1:$T$1,0),FALSE)</f>
        <v>0.24539823394414367</v>
      </c>
      <c r="P517" s="228">
        <f>VLOOKUP(P$4,'Tüpoloogia tabel'!$C$1:$T$51,MATCH($A517,'Tüpoloogia tabel'!$C$1:$T$1,0),FALSE)</f>
        <v>78.461538461538467</v>
      </c>
      <c r="Q517" s="335">
        <f t="shared" si="633"/>
        <v>17560.963287442639</v>
      </c>
      <c r="R517" s="336">
        <f t="shared" si="651"/>
        <v>13219.853910346272</v>
      </c>
      <c r="S517" s="14">
        <f t="shared" si="634"/>
        <v>1553.1884162895929</v>
      </c>
      <c r="T517" s="336">
        <f t="shared" si="635"/>
        <v>1553.1884162895929</v>
      </c>
      <c r="U517" s="4">
        <f t="shared" si="636"/>
        <v>31.680000000000003</v>
      </c>
      <c r="V517" s="337">
        <f t="shared" si="637"/>
        <v>4309.4293770963668</v>
      </c>
      <c r="W517" s="338">
        <f t="shared" ref="W517:W580" si="703">(BY517+BW517+BL517)/K517</f>
        <v>5.2446071998709645</v>
      </c>
      <c r="X517" s="228">
        <f>VLOOKUP(X$4,'Tüpoloogia tabel'!$C$1:$T$51,MATCH($A517,'Tüpoloogia tabel'!$C$1:$T$1,0),FALSE)</f>
        <v>232.3125</v>
      </c>
      <c r="Y517" s="228">
        <f>VLOOKUP(Y$4,'Tüpoloogia tabel'!$C$1:$T$51,MATCH($A517,'Tüpoloogia tabel'!$C$1:$T$1,0),FALSE)</f>
        <v>155.609375</v>
      </c>
      <c r="Z517" s="229">
        <f>VLOOKUP(Z$4,'Tüpoloogia tabel'!$C$1:$T$51,MATCH($A517,'Tüpoloogia tabel'!$C$1:$T$1,0),FALSE)</f>
        <v>41.375</v>
      </c>
      <c r="AA517" s="235"/>
      <c r="AB517" s="235"/>
      <c r="AC517" s="15">
        <f>VLOOKUP(AC$4,'Tüpoloogia tabel'!$C$1:$T$51,MATCH($A517,'Tüpoloogia tabel'!$C$1:$T$1,0),FALSE)</f>
        <v>4.009769230769229</v>
      </c>
      <c r="AD517" s="15">
        <f>VLOOKUP(AD$4,'Tüpoloogia tabel'!$C$1:$T$51,MATCH($A517,'Tüpoloogia tabel'!$C$1:$T$1,0),FALSE)</f>
        <v>2.5</v>
      </c>
      <c r="AE517" s="15">
        <f>VLOOKUP(AE$4,'Tüpoloogia tabel'!$C$1:$T$51,MATCH($A517,'Tüpoloogia tabel'!$C$1:$T$1,0),FALSE)</f>
        <v>2.2999999999999998</v>
      </c>
      <c r="AF517" s="15">
        <f>VLOOKUP(AF$4,'Tüpoloogia tabel'!$C$1:$T$51,MATCH($A517,'Tüpoloogia tabel'!$C$1:$T$1,0),FALSE)</f>
        <v>11.821276595744679</v>
      </c>
      <c r="AG517" s="15">
        <f>VLOOKUP(AG$4,'Tüpoloogia tabel'!$C$1:$T$51,MATCH($A517,'Tüpoloogia tabel'!$C$1:$T$1,0),FALSE)</f>
        <v>17.442750521485191</v>
      </c>
      <c r="AH517" s="15">
        <f>(VLOOKUP(AH$4,'Tüpoloogia tabel'!$C$1:$T$51,MATCH($A517,'Tüpoloogia tabel'!$C$1:$T$1,0),FALSE))*E517</f>
        <v>12.5</v>
      </c>
      <c r="AI517" s="15">
        <f>(VLOOKUP(AI$4,'Tüpoloogia tabel'!$C$1:$T$51,MATCH($A517,'Tüpoloogia tabel'!$C$1:$T$1,0),FALSE))*D517*E517</f>
        <v>35375</v>
      </c>
      <c r="AJ517" s="15">
        <f t="shared" si="638"/>
        <v>302.72656153525242</v>
      </c>
      <c r="AK517" s="15">
        <f>VLOOKUP(AK$4,'Tüpoloogia tabel'!$C$1:$T$51,MATCH($A517,'Tüpoloogia tabel'!$C$1:$T$1,0),FALSE)</f>
        <v>1.2</v>
      </c>
      <c r="AL517" s="15">
        <f>VLOOKUP(AL$4,'Tüpoloogia tabel'!$C$1:$T$51,MATCH($A517,'Tüpoloogia tabel'!$C$1:$T$1,0),FALSE)</f>
        <v>1</v>
      </c>
      <c r="AM517" s="15">
        <f>VLOOKUP(AM$4,'Tüpoloogia tabel'!$C$1:$T$51,MATCH($A517,'Tüpoloogia tabel'!$C$1:$T$1,0),FALSE)</f>
        <v>0.7</v>
      </c>
      <c r="AN517" s="15">
        <f>VLOOKUP(AN$4,'Tüpoloogia tabel'!$C$1:$T$51,MATCH($A517,'Tüpoloogia tabel'!$C$1:$T$1,0),FALSE)</f>
        <v>0.7</v>
      </c>
      <c r="AO517" s="15">
        <f>VLOOKUP(AO$4,'Tüpoloogia tabel'!$C$1:$T$51,MATCH($A517,'Tüpoloogia tabel'!$C$1:$T$1,0),FALSE)</f>
        <v>2.44</v>
      </c>
      <c r="AP517" s="15">
        <f>VLOOKUP(AP$4,'Tüpoloogia tabel'!$C$1:$T$51,MATCH($A517,'Tüpoloogia tabel'!$C$1:$T$1,0),FALSE)</f>
        <v>2</v>
      </c>
      <c r="AQ517" s="15">
        <f>VLOOKUP(AQ$4,'Tüpoloogia tabel'!$C$1:$T$51,MATCH($A517,'Tüpoloogia tabel'!$C$1:$T$1,0),FALSE)</f>
        <v>2.9</v>
      </c>
      <c r="AR517" s="232">
        <f>VLOOKUP(AR$4,'Tüpoloogia tabel'!$C$1:$T$51,MATCH($A512,'Tüpoloogia tabel'!$C$1:$T$1,0),FALSE)</f>
        <v>0.26</v>
      </c>
      <c r="AS517" s="16">
        <f>VLOOKUP(AS$4,'Tüpoloogia tabel'!$C$1:$T$51,MATCH($A517,'Tüpoloogia tabel'!$C$1:$T$1,0),FALSE)</f>
        <v>0.49</v>
      </c>
      <c r="AT517" s="16">
        <f>VLOOKUP(AT$4,'Tüpoloogia tabel'!$C$1:$T$51,MATCH($A517,'Tüpoloogia tabel'!$C$1:$T$1,0),FALSE)</f>
        <v>0.40500000000000003</v>
      </c>
      <c r="AU517" s="16">
        <f>VLOOKUP(AU$4,'Tüpoloogia tabel'!$C$1:$T$51,MATCH($A517,'Tüpoloogia tabel'!$C$1:$T$1,0),FALSE)</f>
        <v>0.15</v>
      </c>
      <c r="AV517" s="273">
        <f>VLOOKUP(AV$4,'Tüpoloogia tabel'!$C$1:$T$51,MATCH($A517,'Tüpoloogia tabel'!$C$1:$T$1,0),FALSE)</f>
        <v>0.02</v>
      </c>
      <c r="AW517" s="16">
        <f>VLOOKUP(AW$4,'Tüpoloogia tabel'!$C$1:$T$51,MATCH($A517,'Tüpoloogia tabel'!$C$1:$T$1,0),FALSE)</f>
        <v>0.01</v>
      </c>
      <c r="AX517" s="16">
        <f>VLOOKUP(AX$4,'Tüpoloogia tabel'!$C$1:$T$51,MATCH($A517,'Tüpoloogia tabel'!$C$1:$T$1,0),FALSE)</f>
        <v>0</v>
      </c>
      <c r="AY517" s="16">
        <f>VLOOKUP(AY$4,'Tüpoloogia tabel'!$C$1:$T$51,MATCH($A517,'Tüpoloogia tabel'!$C$1:$T$1,0),FALSE)</f>
        <v>0.42</v>
      </c>
      <c r="AZ517" s="16">
        <f>VLOOKUP(AZ$4,'Tüpoloogia tabel'!$C$1:$T$51,MATCH($A517,'Tüpoloogia tabel'!$C$1:$T$1,0),FALSE)</f>
        <v>3.7</v>
      </c>
      <c r="BA517" s="232">
        <f>VLOOKUP(BA$4,'Tüpoloogia tabel'!$C$1:$T$51,MATCH($A517,'Tüpoloogia tabel'!$C$1:$T$1,0),FALSE)</f>
        <v>0.43</v>
      </c>
      <c r="BB517" s="232">
        <f>VLOOKUP(BB$4,'Tüpoloogia tabel'!$C$1:$T$51,MATCH($A517,'Tüpoloogia tabel'!$C$1:$T$1,0),FALSE)</f>
        <v>0.37</v>
      </c>
      <c r="BC517" s="232">
        <f>VLOOKUP(BC$4,'Tüpoloogia tabel'!$C$1:$T$51,MATCH($A517,'Tüpoloogia tabel'!$C$1:$T$1,0),FALSE)</f>
        <v>0.35</v>
      </c>
      <c r="BD517" s="232">
        <f>VLOOKUP(BD$4,'Tüpoloogia tabel'!$C$1:$T$51,MATCH($A517,'Tüpoloogia tabel'!$C$1:$T$1,0),FALSE)</f>
        <v>0.5</v>
      </c>
      <c r="BE517" s="232">
        <f>VLOOKUP(BE$4,'Tüpoloogia tabel'!$C$1:$T$51,MATCH($A517,'Tüpoloogia tabel'!$C$1:$T$1,0),FALSE)</f>
        <v>0.3</v>
      </c>
      <c r="BF517" s="16">
        <f>VLOOKUP(BF$4,'Tüpoloogia tabel'!$C$1:$T$51,MATCH($A517,'Tüpoloogia tabel'!$C$1:$T$1,0),FALSE)</f>
        <v>1.8</v>
      </c>
      <c r="BG517" s="16">
        <f>VLOOKUP(BG$4,'Tüpoloogia tabel'!$C$1:$T$51,MATCH($A517,'Tüpoloogia tabel'!$C$1:$T$1,0),FALSE)</f>
        <v>2.2000000000000002</v>
      </c>
      <c r="BH517" s="16">
        <f>VLOOKUP(BH$4,'Tüpoloogia tabel'!$C$1:$T$51,MATCH($A517,'Tüpoloogia tabel'!$C$1:$T$1,0),FALSE)</f>
        <v>1.46</v>
      </c>
      <c r="BI517" s="16">
        <f>VLOOKUP(BI$4,'Tüpoloogia tabel'!$C$1:$T$51,MATCH($A517,'Tüpoloogia tabel'!$C$1:$T$1,0),FALSE)</f>
        <v>1.5793333333333333</v>
      </c>
      <c r="BJ517" s="16">
        <f>VLOOKUP(BJ$4,'Tüpoloogia tabel'!$C$1:$T$51,MATCH($A517,'Tüpoloogia tabel'!$C$1:$T$1,0),FALSE)</f>
        <v>0.8</v>
      </c>
      <c r="BK517" s="16">
        <f>VLOOKUP(BK$4,'Tüpoloogia tabel'!$C$1:$T$51,MATCH($A517,'Tüpoloogia tabel'!$C$1:$T$1,0),FALSE)</f>
        <v>2.0649999999999999</v>
      </c>
      <c r="BL517" s="216">
        <f t="shared" ref="BL517:BL580" si="704">(R517-V517)*AK517+AL517*T517+S517*AN517+U517*AP517+AQ517*V517</f>
        <v>25893.634941171658</v>
      </c>
      <c r="BM517" s="1">
        <v>4</v>
      </c>
      <c r="BN517" s="1">
        <v>0</v>
      </c>
      <c r="BO517" s="1">
        <f t="shared" si="639"/>
        <v>50</v>
      </c>
      <c r="BP517" s="217">
        <f t="shared" si="640"/>
        <v>302.72656153525242</v>
      </c>
      <c r="BQ517" s="217">
        <f t="shared" ref="BQ517:BS517" si="705">BP517</f>
        <v>302.72656153525242</v>
      </c>
      <c r="BR517" s="217">
        <f t="shared" si="705"/>
        <v>302.72656153525242</v>
      </c>
      <c r="BS517" s="217">
        <f t="shared" si="705"/>
        <v>302.72656153525242</v>
      </c>
      <c r="BT517" s="217">
        <f t="shared" si="642"/>
        <v>1210.9062461410097</v>
      </c>
      <c r="BU517" s="217">
        <f t="shared" si="643"/>
        <v>4830.5404725992948</v>
      </c>
      <c r="BV517" s="217">
        <f t="shared" si="644"/>
        <v>5680.3022286099385</v>
      </c>
      <c r="BW517" s="217">
        <f t="shared" ref="BW517:BW580" si="706">BO517*AR517+BP517*AS517+BQ517*AT517+BR517*AU517+BT517*AW517+BU517*AX517+BV517*AY517</f>
        <v>2727.1852552819228</v>
      </c>
      <c r="BX517" s="216">
        <f t="shared" si="645"/>
        <v>1.9645100362169243</v>
      </c>
      <c r="BY517" s="216">
        <f t="shared" si="669"/>
        <v>2369.1991036776108</v>
      </c>
      <c r="BZ517" s="216">
        <f t="shared" si="653"/>
        <v>30990.019300131193</v>
      </c>
      <c r="CA517" s="216">
        <f t="shared" si="654"/>
        <v>28262.834044849267</v>
      </c>
      <c r="CB517" s="218">
        <f t="shared" si="646"/>
        <v>4.7830710102122191</v>
      </c>
    </row>
    <row r="518" spans="1:80" x14ac:dyDescent="0.25">
      <c r="A518" s="248" t="s">
        <v>486</v>
      </c>
      <c r="B518" s="231" t="s">
        <v>1046</v>
      </c>
      <c r="C518" s="231" t="s">
        <v>464</v>
      </c>
      <c r="D518" s="249">
        <v>9</v>
      </c>
      <c r="E518" s="249">
        <v>1</v>
      </c>
      <c r="F518" s="250"/>
      <c r="G518" s="15">
        <f>(VLOOKUP(G$4,'Tüpoloogia tabel'!$C$1:$T$51,MATCH($A518,'Tüpoloogia tabel'!$C$1:$T$1,0),FALSE))*D518</f>
        <v>1747.336968325792</v>
      </c>
      <c r="H518" s="15">
        <f>(VLOOKUP(H$4,'Tüpoloogia tabel'!$C$1:$T$51,MATCH($A518,'Tüpoloogia tabel'!$C$1:$T$1,0),FALSE))*D518*E518</f>
        <v>28.935384615384617</v>
      </c>
      <c r="I518" s="15">
        <f>(VLOOKUP(I$4,'Tüpoloogia tabel'!$C$1:$T$51,MATCH($A518,'Tüpoloogia tabel'!$C$1:$T$1,0),FALSE))*D518*E518</f>
        <v>85.149728506787298</v>
      </c>
      <c r="J518" s="15">
        <f>(VLOOKUP(J$4,'Tüpoloogia tabel'!$C$1:$T$51,MATCH($A518,'Tüpoloogia tabel'!$C$1:$T$1,0),FALSE))*D518*E518</f>
        <v>1585.4121787330314</v>
      </c>
      <c r="K518" s="15">
        <f>(VLOOKUP(K$4,'Tüpoloogia tabel'!$C$1:$T$51,MATCH($A518,'Tüpoloogia tabel'!$C$1:$T$1,0),FALSE))*D518*E518</f>
        <v>1329.509356334841</v>
      </c>
      <c r="L518" s="244">
        <f>VLOOKUP(L$4,'Tüpoloogia tabel'!$C$1:$T$51,MATCH($A518,'Tüpoloogia tabel'!$C$1:$T$1,0),FALSE)</f>
        <v>87.692307692307693</v>
      </c>
      <c r="M518" s="228">
        <f>VLOOKUP(M$4,'Tüpoloogia tabel'!$C$1:$T$51,MATCH($A518,'Tüpoloogia tabel'!$C$1:$T$1,0),FALSE)</f>
        <v>3.0769230769230771</v>
      </c>
      <c r="N518" s="228">
        <f>VLOOKUP(N$4,'Tüpoloogia tabel'!$C$1:$T$51,MATCH($A518,'Tüpoloogia tabel'!$C$1:$T$1,0),FALSE)</f>
        <v>93.84615384615384</v>
      </c>
      <c r="O518" s="245">
        <f>VLOOKUP(O$4,'Tüpoloogia tabel'!$C$1:$T$51,MATCH($A518,'Tüpoloogia tabel'!$C$1:$T$1,0),FALSE)</f>
        <v>0.24539823394414367</v>
      </c>
      <c r="P518" s="228">
        <f>VLOOKUP(P$4,'Tüpoloogia tabel'!$C$1:$T$51,MATCH($A518,'Tüpoloogia tabel'!$C$1:$T$1,0),FALSE)</f>
        <v>78.461538461538467</v>
      </c>
      <c r="Q518" s="335">
        <f t="shared" si="633"/>
        <v>808.56632665832296</v>
      </c>
      <c r="R518" s="336">
        <f t="shared" si="651"/>
        <v>574.50557806966697</v>
      </c>
      <c r="S518" s="14">
        <f t="shared" si="634"/>
        <v>1747.336968325792</v>
      </c>
      <c r="T518" s="336">
        <f t="shared" si="635"/>
        <v>1747.336968325792</v>
      </c>
      <c r="U518" s="4">
        <f t="shared" si="636"/>
        <v>35.64</v>
      </c>
      <c r="V518" s="337">
        <f t="shared" si="637"/>
        <v>198.42074858865604</v>
      </c>
      <c r="W518" s="338">
        <f t="shared" si="703"/>
        <v>3.5462385701576573</v>
      </c>
      <c r="X518" s="228">
        <f>VLOOKUP(X$4,'Tüpoloogia tabel'!$C$1:$T$51,MATCH($A518,'Tüpoloogia tabel'!$C$1:$T$1,0),FALSE)</f>
        <v>232.3125</v>
      </c>
      <c r="Y518" s="228">
        <f>VLOOKUP(Y$4,'Tüpoloogia tabel'!$C$1:$T$51,MATCH($A518,'Tüpoloogia tabel'!$C$1:$T$1,0),FALSE)</f>
        <v>155.609375</v>
      </c>
      <c r="Z518" s="229">
        <f>VLOOKUP(Z$4,'Tüpoloogia tabel'!$C$1:$T$51,MATCH($A518,'Tüpoloogia tabel'!$C$1:$T$1,0),FALSE)</f>
        <v>41.375</v>
      </c>
      <c r="AA518" s="235"/>
      <c r="AB518" s="235"/>
      <c r="AC518" s="15">
        <f>VLOOKUP(AC$4,'Tüpoloogia tabel'!$C$1:$T$51,MATCH($A518,'Tüpoloogia tabel'!$C$1:$T$1,0),FALSE)</f>
        <v>4.009769230769229</v>
      </c>
      <c r="AD518" s="15">
        <f>VLOOKUP(AD$4,'Tüpoloogia tabel'!$C$1:$T$51,MATCH($A518,'Tüpoloogia tabel'!$C$1:$T$1,0),FALSE)</f>
        <v>2.5</v>
      </c>
      <c r="AE518" s="15">
        <f>VLOOKUP(AE$4,'Tüpoloogia tabel'!$C$1:$T$51,MATCH($A518,'Tüpoloogia tabel'!$C$1:$T$1,0),FALSE)</f>
        <v>2.2999999999999998</v>
      </c>
      <c r="AF518" s="15">
        <f>VLOOKUP(AF$4,'Tüpoloogia tabel'!$C$1:$T$51,MATCH($A518,'Tüpoloogia tabel'!$C$1:$T$1,0),FALSE)</f>
        <v>11.821276595744679</v>
      </c>
      <c r="AG518" s="15">
        <f>VLOOKUP(AG$4,'Tüpoloogia tabel'!$C$1:$T$51,MATCH($A518,'Tüpoloogia tabel'!$C$1:$T$1,0),FALSE)</f>
        <v>17.442750521485191</v>
      </c>
      <c r="AH518" s="15">
        <f>(VLOOKUP(AH$4,'Tüpoloogia tabel'!$C$1:$T$51,MATCH($A518,'Tüpoloogia tabel'!$C$1:$T$1,0),FALSE))*E518</f>
        <v>2.5</v>
      </c>
      <c r="AI518" s="15">
        <f>(VLOOKUP(AI$4,'Tüpoloogia tabel'!$C$1:$T$51,MATCH($A518,'Tüpoloogia tabel'!$C$1:$T$1,0),FALSE))*D518*E518</f>
        <v>7959.375</v>
      </c>
      <c r="AJ518" s="15">
        <f t="shared" si="638"/>
        <v>337.61206257822278</v>
      </c>
      <c r="AK518" s="15">
        <f>VLOOKUP(AK$4,'Tüpoloogia tabel'!$C$1:$T$51,MATCH($A518,'Tüpoloogia tabel'!$C$1:$T$1,0),FALSE)</f>
        <v>1.2</v>
      </c>
      <c r="AL518" s="15">
        <f>VLOOKUP(AL$4,'Tüpoloogia tabel'!$C$1:$T$51,MATCH($A518,'Tüpoloogia tabel'!$C$1:$T$1,0),FALSE)</f>
        <v>1</v>
      </c>
      <c r="AM518" s="15">
        <f>VLOOKUP(AM$4,'Tüpoloogia tabel'!$C$1:$T$51,MATCH($A518,'Tüpoloogia tabel'!$C$1:$T$1,0),FALSE)</f>
        <v>0.7</v>
      </c>
      <c r="AN518" s="15">
        <f>VLOOKUP(AN$4,'Tüpoloogia tabel'!$C$1:$T$51,MATCH($A518,'Tüpoloogia tabel'!$C$1:$T$1,0),FALSE)</f>
        <v>0.7</v>
      </c>
      <c r="AO518" s="15">
        <f>VLOOKUP(AO$4,'Tüpoloogia tabel'!$C$1:$T$51,MATCH($A518,'Tüpoloogia tabel'!$C$1:$T$1,0),FALSE)</f>
        <v>2.44</v>
      </c>
      <c r="AP518" s="15">
        <f>VLOOKUP(AP$4,'Tüpoloogia tabel'!$C$1:$T$51,MATCH($A518,'Tüpoloogia tabel'!$C$1:$T$1,0),FALSE)</f>
        <v>2</v>
      </c>
      <c r="AQ518" s="15">
        <f>VLOOKUP(AQ$4,'Tüpoloogia tabel'!$C$1:$T$51,MATCH($A518,'Tüpoloogia tabel'!$C$1:$T$1,0),FALSE)</f>
        <v>2.9</v>
      </c>
      <c r="AR518" s="232">
        <f>VLOOKUP(AR$4,'Tüpoloogia tabel'!$C$1:$T$51,MATCH($A513,'Tüpoloogia tabel'!$C$1:$T$1,0),FALSE)</f>
        <v>0.26</v>
      </c>
      <c r="AS518" s="16">
        <f>VLOOKUP(AS$4,'Tüpoloogia tabel'!$C$1:$T$51,MATCH($A518,'Tüpoloogia tabel'!$C$1:$T$1,0),FALSE)</f>
        <v>0.49</v>
      </c>
      <c r="AT518" s="16">
        <f>VLOOKUP(AT$4,'Tüpoloogia tabel'!$C$1:$T$51,MATCH($A518,'Tüpoloogia tabel'!$C$1:$T$1,0),FALSE)</f>
        <v>0.40500000000000003</v>
      </c>
      <c r="AU518" s="16">
        <f>VLOOKUP(AU$4,'Tüpoloogia tabel'!$C$1:$T$51,MATCH($A518,'Tüpoloogia tabel'!$C$1:$T$1,0),FALSE)</f>
        <v>0.15</v>
      </c>
      <c r="AV518" s="273">
        <f>VLOOKUP(AV$4,'Tüpoloogia tabel'!$C$1:$T$51,MATCH($A518,'Tüpoloogia tabel'!$C$1:$T$1,0),FALSE)</f>
        <v>0.02</v>
      </c>
      <c r="AW518" s="16">
        <f>VLOOKUP(AW$4,'Tüpoloogia tabel'!$C$1:$T$51,MATCH($A518,'Tüpoloogia tabel'!$C$1:$T$1,0),FALSE)</f>
        <v>0.01</v>
      </c>
      <c r="AX518" s="16">
        <f>VLOOKUP(AX$4,'Tüpoloogia tabel'!$C$1:$T$51,MATCH($A518,'Tüpoloogia tabel'!$C$1:$T$1,0),FALSE)</f>
        <v>0</v>
      </c>
      <c r="AY518" s="16">
        <f>VLOOKUP(AY$4,'Tüpoloogia tabel'!$C$1:$T$51,MATCH($A518,'Tüpoloogia tabel'!$C$1:$T$1,0),FALSE)</f>
        <v>0.42</v>
      </c>
      <c r="AZ518" s="16">
        <f>VLOOKUP(AZ$4,'Tüpoloogia tabel'!$C$1:$T$51,MATCH($A518,'Tüpoloogia tabel'!$C$1:$T$1,0),FALSE)</f>
        <v>3.7</v>
      </c>
      <c r="BA518" s="232">
        <f>VLOOKUP(BA$4,'Tüpoloogia tabel'!$C$1:$T$51,MATCH($A518,'Tüpoloogia tabel'!$C$1:$T$1,0),FALSE)</f>
        <v>0.43</v>
      </c>
      <c r="BB518" s="232">
        <f>VLOOKUP(BB$4,'Tüpoloogia tabel'!$C$1:$T$51,MATCH($A518,'Tüpoloogia tabel'!$C$1:$T$1,0),FALSE)</f>
        <v>0.37</v>
      </c>
      <c r="BC518" s="232">
        <f>VLOOKUP(BC$4,'Tüpoloogia tabel'!$C$1:$T$51,MATCH($A518,'Tüpoloogia tabel'!$C$1:$T$1,0),FALSE)</f>
        <v>0.35</v>
      </c>
      <c r="BD518" s="232">
        <f>VLOOKUP(BD$4,'Tüpoloogia tabel'!$C$1:$T$51,MATCH($A518,'Tüpoloogia tabel'!$C$1:$T$1,0),FALSE)</f>
        <v>0.5</v>
      </c>
      <c r="BE518" s="232">
        <f>VLOOKUP(BE$4,'Tüpoloogia tabel'!$C$1:$T$51,MATCH($A518,'Tüpoloogia tabel'!$C$1:$T$1,0),FALSE)</f>
        <v>0.3</v>
      </c>
      <c r="BF518" s="16">
        <f>VLOOKUP(BF$4,'Tüpoloogia tabel'!$C$1:$T$51,MATCH($A518,'Tüpoloogia tabel'!$C$1:$T$1,0),FALSE)</f>
        <v>1.8</v>
      </c>
      <c r="BG518" s="16">
        <f>VLOOKUP(BG$4,'Tüpoloogia tabel'!$C$1:$T$51,MATCH($A518,'Tüpoloogia tabel'!$C$1:$T$1,0),FALSE)</f>
        <v>2.2000000000000002</v>
      </c>
      <c r="BH518" s="16">
        <f>VLOOKUP(BH$4,'Tüpoloogia tabel'!$C$1:$T$51,MATCH($A518,'Tüpoloogia tabel'!$C$1:$T$1,0),FALSE)</f>
        <v>1.46</v>
      </c>
      <c r="BI518" s="16">
        <f>VLOOKUP(BI$4,'Tüpoloogia tabel'!$C$1:$T$51,MATCH($A518,'Tüpoloogia tabel'!$C$1:$T$1,0),FALSE)</f>
        <v>1.5793333333333333</v>
      </c>
      <c r="BJ518" s="16">
        <f>VLOOKUP(BJ$4,'Tüpoloogia tabel'!$C$1:$T$51,MATCH($A518,'Tüpoloogia tabel'!$C$1:$T$1,0),FALSE)</f>
        <v>0.8</v>
      </c>
      <c r="BK518" s="16">
        <f>VLOOKUP(BK$4,'Tüpoloogia tabel'!$C$1:$T$51,MATCH($A518,'Tüpoloogia tabel'!$C$1:$T$1,0),FALSE)</f>
        <v>2.0649999999999999</v>
      </c>
      <c r="BL518" s="216">
        <f t="shared" si="704"/>
        <v>4068.4748124381622</v>
      </c>
      <c r="BM518" s="1">
        <v>4</v>
      </c>
      <c r="BN518" s="1">
        <v>0</v>
      </c>
      <c r="BO518" s="1">
        <f t="shared" si="639"/>
        <v>10</v>
      </c>
      <c r="BP518" s="217">
        <f t="shared" si="640"/>
        <v>337.61206257822278</v>
      </c>
      <c r="BQ518" s="217">
        <f t="shared" ref="BQ518:BS518" si="707">BP518</f>
        <v>337.61206257822278</v>
      </c>
      <c r="BR518" s="217">
        <f t="shared" si="707"/>
        <v>337.61206257822278</v>
      </c>
      <c r="BS518" s="217">
        <f t="shared" si="707"/>
        <v>337.61206257822278</v>
      </c>
      <c r="BT518" s="217">
        <f t="shared" si="642"/>
        <v>0</v>
      </c>
      <c r="BU518" s="217">
        <f t="shared" si="643"/>
        <v>235.37432126696825</v>
      </c>
      <c r="BV518" s="217">
        <f t="shared" si="644"/>
        <v>261.5403854628226</v>
      </c>
      <c r="BW518" s="217">
        <f t="shared" si="706"/>
        <v>465.25156728862828</v>
      </c>
      <c r="BX518" s="216">
        <f t="shared" si="645"/>
        <v>0.15010860621335281</v>
      </c>
      <c r="BY518" s="216">
        <f t="shared" si="669"/>
        <v>181.03097909330347</v>
      </c>
      <c r="BZ518" s="216">
        <f t="shared" si="653"/>
        <v>4714.7573588200939</v>
      </c>
      <c r="CA518" s="216">
        <f t="shared" si="654"/>
        <v>4249.5057915314655</v>
      </c>
      <c r="CB518" s="218">
        <f t="shared" si="646"/>
        <v>3.1962962662003371</v>
      </c>
    </row>
    <row r="519" spans="1:80" x14ac:dyDescent="0.25">
      <c r="A519" s="248" t="s">
        <v>486</v>
      </c>
      <c r="B519" s="231" t="s">
        <v>1047</v>
      </c>
      <c r="C519" s="231" t="s">
        <v>464</v>
      </c>
      <c r="D519" s="249">
        <v>9</v>
      </c>
      <c r="E519" s="249">
        <v>2</v>
      </c>
      <c r="F519" s="250"/>
      <c r="G519" s="15">
        <f>(VLOOKUP(G$4,'Tüpoloogia tabel'!$C$1:$T$51,MATCH($A519,'Tüpoloogia tabel'!$C$1:$T$1,0),FALSE))*D519</f>
        <v>1747.336968325792</v>
      </c>
      <c r="H519" s="15">
        <f>(VLOOKUP(H$4,'Tüpoloogia tabel'!$C$1:$T$51,MATCH($A519,'Tüpoloogia tabel'!$C$1:$T$1,0),FALSE))*D519*E519</f>
        <v>57.870769230769234</v>
      </c>
      <c r="I519" s="15">
        <f>(VLOOKUP(I$4,'Tüpoloogia tabel'!$C$1:$T$51,MATCH($A519,'Tüpoloogia tabel'!$C$1:$T$1,0),FALSE))*D519*E519</f>
        <v>170.2994570135746</v>
      </c>
      <c r="J519" s="15">
        <f>(VLOOKUP(J$4,'Tüpoloogia tabel'!$C$1:$T$51,MATCH($A519,'Tüpoloogia tabel'!$C$1:$T$1,0),FALSE))*D519*E519</f>
        <v>3170.8243574660628</v>
      </c>
      <c r="K519" s="15">
        <f>(VLOOKUP(K$4,'Tüpoloogia tabel'!$C$1:$T$51,MATCH($A519,'Tüpoloogia tabel'!$C$1:$T$1,0),FALSE))*D519*E519</f>
        <v>2659.0187126696819</v>
      </c>
      <c r="L519" s="244">
        <f>VLOOKUP(L$4,'Tüpoloogia tabel'!$C$1:$T$51,MATCH($A519,'Tüpoloogia tabel'!$C$1:$T$1,0),FALSE)</f>
        <v>87.692307692307693</v>
      </c>
      <c r="M519" s="228">
        <f>VLOOKUP(M$4,'Tüpoloogia tabel'!$C$1:$T$51,MATCH($A519,'Tüpoloogia tabel'!$C$1:$T$1,0),FALSE)</f>
        <v>3.0769230769230771</v>
      </c>
      <c r="N519" s="228">
        <f>VLOOKUP(N$4,'Tüpoloogia tabel'!$C$1:$T$51,MATCH($A519,'Tüpoloogia tabel'!$C$1:$T$1,0),FALSE)</f>
        <v>93.84615384615384</v>
      </c>
      <c r="O519" s="245">
        <f>VLOOKUP(O$4,'Tüpoloogia tabel'!$C$1:$T$51,MATCH($A519,'Tüpoloogia tabel'!$C$1:$T$1,0),FALSE)</f>
        <v>0.24539823394414367</v>
      </c>
      <c r="P519" s="228">
        <f>VLOOKUP(P$4,'Tüpoloogia tabel'!$C$1:$T$51,MATCH($A519,'Tüpoloogia tabel'!$C$1:$T$1,0),FALSE)</f>
        <v>78.461538461538467</v>
      </c>
      <c r="Q519" s="335">
        <f t="shared" si="633"/>
        <v>3186.9802002503134</v>
      </c>
      <c r="R519" s="336">
        <f t="shared" si="651"/>
        <v>2369.2608874939333</v>
      </c>
      <c r="S519" s="14">
        <f t="shared" si="634"/>
        <v>1747.336968325792</v>
      </c>
      <c r="T519" s="336">
        <f t="shared" si="635"/>
        <v>1747.336968325792</v>
      </c>
      <c r="U519" s="4">
        <f t="shared" si="636"/>
        <v>35.64</v>
      </c>
      <c r="V519" s="337">
        <f t="shared" si="637"/>
        <v>782.0793127563802</v>
      </c>
      <c r="W519" s="338">
        <f t="shared" si="703"/>
        <v>3.2035950892944038</v>
      </c>
      <c r="X519" s="228">
        <f>VLOOKUP(X$4,'Tüpoloogia tabel'!$C$1:$T$51,MATCH($A519,'Tüpoloogia tabel'!$C$1:$T$1,0),FALSE)</f>
        <v>232.3125</v>
      </c>
      <c r="Y519" s="228">
        <f>VLOOKUP(Y$4,'Tüpoloogia tabel'!$C$1:$T$51,MATCH($A519,'Tüpoloogia tabel'!$C$1:$T$1,0),FALSE)</f>
        <v>155.609375</v>
      </c>
      <c r="Z519" s="229">
        <f>VLOOKUP(Z$4,'Tüpoloogia tabel'!$C$1:$T$51,MATCH($A519,'Tüpoloogia tabel'!$C$1:$T$1,0),FALSE)</f>
        <v>41.375</v>
      </c>
      <c r="AA519" s="235"/>
      <c r="AB519" s="235"/>
      <c r="AC519" s="15">
        <f>VLOOKUP(AC$4,'Tüpoloogia tabel'!$C$1:$T$51,MATCH($A519,'Tüpoloogia tabel'!$C$1:$T$1,0),FALSE)</f>
        <v>4.009769230769229</v>
      </c>
      <c r="AD519" s="15">
        <f>VLOOKUP(AD$4,'Tüpoloogia tabel'!$C$1:$T$51,MATCH($A519,'Tüpoloogia tabel'!$C$1:$T$1,0),FALSE)</f>
        <v>2.5</v>
      </c>
      <c r="AE519" s="15">
        <f>VLOOKUP(AE$4,'Tüpoloogia tabel'!$C$1:$T$51,MATCH($A519,'Tüpoloogia tabel'!$C$1:$T$1,0),FALSE)</f>
        <v>2.2999999999999998</v>
      </c>
      <c r="AF519" s="15">
        <f>VLOOKUP(AF$4,'Tüpoloogia tabel'!$C$1:$T$51,MATCH($A519,'Tüpoloogia tabel'!$C$1:$T$1,0),FALSE)</f>
        <v>11.821276595744679</v>
      </c>
      <c r="AG519" s="15">
        <f>VLOOKUP(AG$4,'Tüpoloogia tabel'!$C$1:$T$51,MATCH($A519,'Tüpoloogia tabel'!$C$1:$T$1,0),FALSE)</f>
        <v>17.442750521485191</v>
      </c>
      <c r="AH519" s="15">
        <f>(VLOOKUP(AH$4,'Tüpoloogia tabel'!$C$1:$T$51,MATCH($A519,'Tüpoloogia tabel'!$C$1:$T$1,0),FALSE))*E519</f>
        <v>5</v>
      </c>
      <c r="AI519" s="15">
        <f>(VLOOKUP(AI$4,'Tüpoloogia tabel'!$C$1:$T$51,MATCH($A519,'Tüpoloogia tabel'!$C$1:$T$1,0),FALSE))*D519*E519</f>
        <v>15918.75</v>
      </c>
      <c r="AJ519" s="15">
        <f t="shared" si="638"/>
        <v>337.61206257822278</v>
      </c>
      <c r="AK519" s="15">
        <f>VLOOKUP(AK$4,'Tüpoloogia tabel'!$C$1:$T$51,MATCH($A519,'Tüpoloogia tabel'!$C$1:$T$1,0),FALSE)</f>
        <v>1.2</v>
      </c>
      <c r="AL519" s="15">
        <f>VLOOKUP(AL$4,'Tüpoloogia tabel'!$C$1:$T$51,MATCH($A519,'Tüpoloogia tabel'!$C$1:$T$1,0),FALSE)</f>
        <v>1</v>
      </c>
      <c r="AM519" s="15">
        <f>VLOOKUP(AM$4,'Tüpoloogia tabel'!$C$1:$T$51,MATCH($A519,'Tüpoloogia tabel'!$C$1:$T$1,0),FALSE)</f>
        <v>0.7</v>
      </c>
      <c r="AN519" s="15">
        <f>VLOOKUP(AN$4,'Tüpoloogia tabel'!$C$1:$T$51,MATCH($A519,'Tüpoloogia tabel'!$C$1:$T$1,0),FALSE)</f>
        <v>0.7</v>
      </c>
      <c r="AO519" s="15">
        <f>VLOOKUP(AO$4,'Tüpoloogia tabel'!$C$1:$T$51,MATCH($A519,'Tüpoloogia tabel'!$C$1:$T$1,0),FALSE)</f>
        <v>2.44</v>
      </c>
      <c r="AP519" s="15">
        <f>VLOOKUP(AP$4,'Tüpoloogia tabel'!$C$1:$T$51,MATCH($A519,'Tüpoloogia tabel'!$C$1:$T$1,0),FALSE)</f>
        <v>2</v>
      </c>
      <c r="AQ519" s="15">
        <f>VLOOKUP(AQ$4,'Tüpoloogia tabel'!$C$1:$T$51,MATCH($A519,'Tüpoloogia tabel'!$C$1:$T$1,0),FALSE)</f>
        <v>2.9</v>
      </c>
      <c r="AR519" s="232">
        <f>VLOOKUP(AR$4,'Tüpoloogia tabel'!$C$1:$T$51,MATCH($A514,'Tüpoloogia tabel'!$C$1:$T$1,0),FALSE)</f>
        <v>0.26</v>
      </c>
      <c r="AS519" s="16">
        <f>VLOOKUP(AS$4,'Tüpoloogia tabel'!$C$1:$T$51,MATCH($A519,'Tüpoloogia tabel'!$C$1:$T$1,0),FALSE)</f>
        <v>0.49</v>
      </c>
      <c r="AT519" s="16">
        <f>VLOOKUP(AT$4,'Tüpoloogia tabel'!$C$1:$T$51,MATCH($A519,'Tüpoloogia tabel'!$C$1:$T$1,0),FALSE)</f>
        <v>0.40500000000000003</v>
      </c>
      <c r="AU519" s="16">
        <f>VLOOKUP(AU$4,'Tüpoloogia tabel'!$C$1:$T$51,MATCH($A519,'Tüpoloogia tabel'!$C$1:$T$1,0),FALSE)</f>
        <v>0.15</v>
      </c>
      <c r="AV519" s="273">
        <f>VLOOKUP(AV$4,'Tüpoloogia tabel'!$C$1:$T$51,MATCH($A519,'Tüpoloogia tabel'!$C$1:$T$1,0),FALSE)</f>
        <v>0.02</v>
      </c>
      <c r="AW519" s="16">
        <f>VLOOKUP(AW$4,'Tüpoloogia tabel'!$C$1:$T$51,MATCH($A519,'Tüpoloogia tabel'!$C$1:$T$1,0),FALSE)</f>
        <v>0.01</v>
      </c>
      <c r="AX519" s="16">
        <f>VLOOKUP(AX$4,'Tüpoloogia tabel'!$C$1:$T$51,MATCH($A519,'Tüpoloogia tabel'!$C$1:$T$1,0),FALSE)</f>
        <v>0</v>
      </c>
      <c r="AY519" s="16">
        <f>VLOOKUP(AY$4,'Tüpoloogia tabel'!$C$1:$T$51,MATCH($A519,'Tüpoloogia tabel'!$C$1:$T$1,0),FALSE)</f>
        <v>0.42</v>
      </c>
      <c r="AZ519" s="16">
        <f>VLOOKUP(AZ$4,'Tüpoloogia tabel'!$C$1:$T$51,MATCH($A519,'Tüpoloogia tabel'!$C$1:$T$1,0),FALSE)</f>
        <v>3.7</v>
      </c>
      <c r="BA519" s="232">
        <f>VLOOKUP(BA$4,'Tüpoloogia tabel'!$C$1:$T$51,MATCH($A519,'Tüpoloogia tabel'!$C$1:$T$1,0),FALSE)</f>
        <v>0.43</v>
      </c>
      <c r="BB519" s="232">
        <f>VLOOKUP(BB$4,'Tüpoloogia tabel'!$C$1:$T$51,MATCH($A519,'Tüpoloogia tabel'!$C$1:$T$1,0),FALSE)</f>
        <v>0.37</v>
      </c>
      <c r="BC519" s="232">
        <f>VLOOKUP(BC$4,'Tüpoloogia tabel'!$C$1:$T$51,MATCH($A519,'Tüpoloogia tabel'!$C$1:$T$1,0),FALSE)</f>
        <v>0.35</v>
      </c>
      <c r="BD519" s="232">
        <f>VLOOKUP(BD$4,'Tüpoloogia tabel'!$C$1:$T$51,MATCH($A519,'Tüpoloogia tabel'!$C$1:$T$1,0),FALSE)</f>
        <v>0.5</v>
      </c>
      <c r="BE519" s="232">
        <f>VLOOKUP(BE$4,'Tüpoloogia tabel'!$C$1:$T$51,MATCH($A519,'Tüpoloogia tabel'!$C$1:$T$1,0),FALSE)</f>
        <v>0.3</v>
      </c>
      <c r="BF519" s="16">
        <f>VLOOKUP(BF$4,'Tüpoloogia tabel'!$C$1:$T$51,MATCH($A519,'Tüpoloogia tabel'!$C$1:$T$1,0),FALSE)</f>
        <v>1.8</v>
      </c>
      <c r="BG519" s="16">
        <f>VLOOKUP(BG$4,'Tüpoloogia tabel'!$C$1:$T$51,MATCH($A519,'Tüpoloogia tabel'!$C$1:$T$1,0),FALSE)</f>
        <v>2.2000000000000002</v>
      </c>
      <c r="BH519" s="16">
        <f>VLOOKUP(BH$4,'Tüpoloogia tabel'!$C$1:$T$51,MATCH($A519,'Tüpoloogia tabel'!$C$1:$T$1,0),FALSE)</f>
        <v>1.46</v>
      </c>
      <c r="BI519" s="16">
        <f>VLOOKUP(BI$4,'Tüpoloogia tabel'!$C$1:$T$51,MATCH($A519,'Tüpoloogia tabel'!$C$1:$T$1,0),FALSE)</f>
        <v>1.5793333333333333</v>
      </c>
      <c r="BJ519" s="16">
        <f>VLOOKUP(BJ$4,'Tüpoloogia tabel'!$C$1:$T$51,MATCH($A519,'Tüpoloogia tabel'!$C$1:$T$1,0),FALSE)</f>
        <v>0.8</v>
      </c>
      <c r="BK519" s="16">
        <f>VLOOKUP(BK$4,'Tüpoloogia tabel'!$C$1:$T$51,MATCH($A519,'Tüpoloogia tabel'!$C$1:$T$1,0),FALSE)</f>
        <v>2.0649999999999999</v>
      </c>
      <c r="BL519" s="216">
        <f t="shared" si="704"/>
        <v>7214.400742832413</v>
      </c>
      <c r="BM519" s="1">
        <v>4</v>
      </c>
      <c r="BN519" s="1">
        <v>0</v>
      </c>
      <c r="BO519" s="1">
        <f t="shared" si="639"/>
        <v>20</v>
      </c>
      <c r="BP519" s="217">
        <f t="shared" si="640"/>
        <v>337.61206257822278</v>
      </c>
      <c r="BQ519" s="217">
        <f t="shared" ref="BQ519:BS519" si="708">BP519</f>
        <v>337.61206257822278</v>
      </c>
      <c r="BR519" s="217">
        <f t="shared" si="708"/>
        <v>337.61206257822278</v>
      </c>
      <c r="BS519" s="217">
        <f t="shared" si="708"/>
        <v>337.61206257822278</v>
      </c>
      <c r="BT519" s="217">
        <f t="shared" si="642"/>
        <v>337.61206257822278</v>
      </c>
      <c r="BU519" s="217">
        <f t="shared" si="643"/>
        <v>896.49728506787301</v>
      </c>
      <c r="BV519" s="217">
        <f t="shared" si="644"/>
        <v>1030.8666123664507</v>
      </c>
      <c r="BW519" s="217">
        <f t="shared" si="706"/>
        <v>794.34470321393428</v>
      </c>
      <c r="BX519" s="216">
        <f t="shared" si="645"/>
        <v>0.42261512786415711</v>
      </c>
      <c r="BY519" s="216">
        <f t="shared" si="669"/>
        <v>509.67384420417346</v>
      </c>
      <c r="BZ519" s="216">
        <f t="shared" si="653"/>
        <v>8518.4192902505201</v>
      </c>
      <c r="CA519" s="216">
        <f t="shared" si="654"/>
        <v>7724.0745870365863</v>
      </c>
      <c r="CB519" s="218">
        <f t="shared" si="646"/>
        <v>2.9048590557986471</v>
      </c>
    </row>
    <row r="520" spans="1:80" x14ac:dyDescent="0.25">
      <c r="A520" s="248" t="s">
        <v>486</v>
      </c>
      <c r="B520" s="231" t="s">
        <v>1048</v>
      </c>
      <c r="C520" s="231" t="s">
        <v>464</v>
      </c>
      <c r="D520" s="249">
        <v>9</v>
      </c>
      <c r="E520" s="249">
        <v>3</v>
      </c>
      <c r="F520" s="250"/>
      <c r="G520" s="15">
        <f>(VLOOKUP(G$4,'Tüpoloogia tabel'!$C$1:$T$51,MATCH($A520,'Tüpoloogia tabel'!$C$1:$T$1,0),FALSE))*D520</f>
        <v>1747.336968325792</v>
      </c>
      <c r="H520" s="15">
        <f>(VLOOKUP(H$4,'Tüpoloogia tabel'!$C$1:$T$51,MATCH($A520,'Tüpoloogia tabel'!$C$1:$T$1,0),FALSE))*D520*E520</f>
        <v>86.806153846153848</v>
      </c>
      <c r="I520" s="15">
        <f>(VLOOKUP(I$4,'Tüpoloogia tabel'!$C$1:$T$51,MATCH($A520,'Tüpoloogia tabel'!$C$1:$T$1,0),FALSE))*D520*E520</f>
        <v>255.44918552036188</v>
      </c>
      <c r="J520" s="15">
        <f>(VLOOKUP(J$4,'Tüpoloogia tabel'!$C$1:$T$51,MATCH($A520,'Tüpoloogia tabel'!$C$1:$T$1,0),FALSE))*D520*E520</f>
        <v>4756.2365361990942</v>
      </c>
      <c r="K520" s="15">
        <f>(VLOOKUP(K$4,'Tüpoloogia tabel'!$C$1:$T$51,MATCH($A520,'Tüpoloogia tabel'!$C$1:$T$1,0),FALSE))*D520*E520</f>
        <v>3988.5280690045229</v>
      </c>
      <c r="L520" s="244">
        <f>VLOOKUP(L$4,'Tüpoloogia tabel'!$C$1:$T$51,MATCH($A520,'Tüpoloogia tabel'!$C$1:$T$1,0),FALSE)</f>
        <v>87.692307692307693</v>
      </c>
      <c r="M520" s="228">
        <f>VLOOKUP(M$4,'Tüpoloogia tabel'!$C$1:$T$51,MATCH($A520,'Tüpoloogia tabel'!$C$1:$T$1,0),FALSE)</f>
        <v>3.0769230769230771</v>
      </c>
      <c r="N520" s="228">
        <f>VLOOKUP(N$4,'Tüpoloogia tabel'!$C$1:$T$51,MATCH($A520,'Tüpoloogia tabel'!$C$1:$T$1,0),FALSE)</f>
        <v>93.84615384615384</v>
      </c>
      <c r="O520" s="245">
        <f>VLOOKUP(O$4,'Tüpoloogia tabel'!$C$1:$T$51,MATCH($A520,'Tüpoloogia tabel'!$C$1:$T$1,0),FALSE)</f>
        <v>0.24539823394414367</v>
      </c>
      <c r="P520" s="228">
        <f>VLOOKUP(P$4,'Tüpoloogia tabel'!$C$1:$T$51,MATCH($A520,'Tüpoloogia tabel'!$C$1:$T$1,0),FALSE)</f>
        <v>78.461538461538467</v>
      </c>
      <c r="Q520" s="335">
        <f t="shared" si="633"/>
        <v>7135.2416207759697</v>
      </c>
      <c r="R520" s="336">
        <f t="shared" si="651"/>
        <v>5348.625928272797</v>
      </c>
      <c r="S520" s="14">
        <f t="shared" si="634"/>
        <v>1747.336968325792</v>
      </c>
      <c r="T520" s="336">
        <f t="shared" si="635"/>
        <v>1747.336968325792</v>
      </c>
      <c r="U520" s="4">
        <f t="shared" si="636"/>
        <v>35.64</v>
      </c>
      <c r="V520" s="337">
        <f t="shared" si="637"/>
        <v>1750.9756925031722</v>
      </c>
      <c r="W520" s="338">
        <f t="shared" si="703"/>
        <v>3.7293121393809274</v>
      </c>
      <c r="X520" s="228">
        <f>VLOOKUP(X$4,'Tüpoloogia tabel'!$C$1:$T$51,MATCH($A520,'Tüpoloogia tabel'!$C$1:$T$1,0),FALSE)</f>
        <v>232.3125</v>
      </c>
      <c r="Y520" s="228">
        <f>VLOOKUP(Y$4,'Tüpoloogia tabel'!$C$1:$T$51,MATCH($A520,'Tüpoloogia tabel'!$C$1:$T$1,0),FALSE)</f>
        <v>155.609375</v>
      </c>
      <c r="Z520" s="229">
        <f>VLOOKUP(Z$4,'Tüpoloogia tabel'!$C$1:$T$51,MATCH($A520,'Tüpoloogia tabel'!$C$1:$T$1,0),FALSE)</f>
        <v>41.375</v>
      </c>
      <c r="AA520" s="235"/>
      <c r="AB520" s="235"/>
      <c r="AC520" s="15">
        <f>VLOOKUP(AC$4,'Tüpoloogia tabel'!$C$1:$T$51,MATCH($A520,'Tüpoloogia tabel'!$C$1:$T$1,0),FALSE)</f>
        <v>4.009769230769229</v>
      </c>
      <c r="AD520" s="15">
        <f>VLOOKUP(AD$4,'Tüpoloogia tabel'!$C$1:$T$51,MATCH($A520,'Tüpoloogia tabel'!$C$1:$T$1,0),FALSE)</f>
        <v>2.5</v>
      </c>
      <c r="AE520" s="15">
        <f>VLOOKUP(AE$4,'Tüpoloogia tabel'!$C$1:$T$51,MATCH($A520,'Tüpoloogia tabel'!$C$1:$T$1,0),FALSE)</f>
        <v>2.2999999999999998</v>
      </c>
      <c r="AF520" s="15">
        <f>VLOOKUP(AF$4,'Tüpoloogia tabel'!$C$1:$T$51,MATCH($A520,'Tüpoloogia tabel'!$C$1:$T$1,0),FALSE)</f>
        <v>11.821276595744679</v>
      </c>
      <c r="AG520" s="15">
        <f>VLOOKUP(AG$4,'Tüpoloogia tabel'!$C$1:$T$51,MATCH($A520,'Tüpoloogia tabel'!$C$1:$T$1,0),FALSE)</f>
        <v>17.442750521485191</v>
      </c>
      <c r="AH520" s="15">
        <f>(VLOOKUP(AH$4,'Tüpoloogia tabel'!$C$1:$T$51,MATCH($A520,'Tüpoloogia tabel'!$C$1:$T$1,0),FALSE))*E520</f>
        <v>7.5</v>
      </c>
      <c r="AI520" s="15">
        <f>(VLOOKUP(AI$4,'Tüpoloogia tabel'!$C$1:$T$51,MATCH($A520,'Tüpoloogia tabel'!$C$1:$T$1,0),FALSE))*D520*E520</f>
        <v>23878.125</v>
      </c>
      <c r="AJ520" s="15">
        <f t="shared" si="638"/>
        <v>337.61206257822278</v>
      </c>
      <c r="AK520" s="15">
        <f>VLOOKUP(AK$4,'Tüpoloogia tabel'!$C$1:$T$51,MATCH($A520,'Tüpoloogia tabel'!$C$1:$T$1,0),FALSE)</f>
        <v>1.2</v>
      </c>
      <c r="AL520" s="15">
        <f>VLOOKUP(AL$4,'Tüpoloogia tabel'!$C$1:$T$51,MATCH($A520,'Tüpoloogia tabel'!$C$1:$T$1,0),FALSE)</f>
        <v>1</v>
      </c>
      <c r="AM520" s="15">
        <f>VLOOKUP(AM$4,'Tüpoloogia tabel'!$C$1:$T$51,MATCH($A520,'Tüpoloogia tabel'!$C$1:$T$1,0),FALSE)</f>
        <v>0.7</v>
      </c>
      <c r="AN520" s="15">
        <f>VLOOKUP(AN$4,'Tüpoloogia tabel'!$C$1:$T$51,MATCH($A520,'Tüpoloogia tabel'!$C$1:$T$1,0),FALSE)</f>
        <v>0.7</v>
      </c>
      <c r="AO520" s="15">
        <f>VLOOKUP(AO$4,'Tüpoloogia tabel'!$C$1:$T$51,MATCH($A520,'Tüpoloogia tabel'!$C$1:$T$1,0),FALSE)</f>
        <v>2.44</v>
      </c>
      <c r="AP520" s="15">
        <f>VLOOKUP(AP$4,'Tüpoloogia tabel'!$C$1:$T$51,MATCH($A520,'Tüpoloogia tabel'!$C$1:$T$1,0),FALSE)</f>
        <v>2</v>
      </c>
      <c r="AQ520" s="15">
        <f>VLOOKUP(AQ$4,'Tüpoloogia tabel'!$C$1:$T$51,MATCH($A520,'Tüpoloogia tabel'!$C$1:$T$1,0),FALSE)</f>
        <v>2.9</v>
      </c>
      <c r="AR520" s="232">
        <f>VLOOKUP(AR$4,'Tüpoloogia tabel'!$C$1:$T$51,MATCH($A515,'Tüpoloogia tabel'!$C$1:$T$1,0),FALSE)</f>
        <v>0.26</v>
      </c>
      <c r="AS520" s="16">
        <f>VLOOKUP(AS$4,'Tüpoloogia tabel'!$C$1:$T$51,MATCH($A520,'Tüpoloogia tabel'!$C$1:$T$1,0),FALSE)</f>
        <v>0.49</v>
      </c>
      <c r="AT520" s="16">
        <f>VLOOKUP(AT$4,'Tüpoloogia tabel'!$C$1:$T$51,MATCH($A520,'Tüpoloogia tabel'!$C$1:$T$1,0),FALSE)</f>
        <v>0.40500000000000003</v>
      </c>
      <c r="AU520" s="16">
        <f>VLOOKUP(AU$4,'Tüpoloogia tabel'!$C$1:$T$51,MATCH($A520,'Tüpoloogia tabel'!$C$1:$T$1,0),FALSE)</f>
        <v>0.15</v>
      </c>
      <c r="AV520" s="273">
        <f>VLOOKUP(AV$4,'Tüpoloogia tabel'!$C$1:$T$51,MATCH($A520,'Tüpoloogia tabel'!$C$1:$T$1,0),FALSE)</f>
        <v>0.02</v>
      </c>
      <c r="AW520" s="16">
        <f>VLOOKUP(AW$4,'Tüpoloogia tabel'!$C$1:$T$51,MATCH($A520,'Tüpoloogia tabel'!$C$1:$T$1,0),FALSE)</f>
        <v>0.01</v>
      </c>
      <c r="AX520" s="16">
        <f>VLOOKUP(AX$4,'Tüpoloogia tabel'!$C$1:$T$51,MATCH($A520,'Tüpoloogia tabel'!$C$1:$T$1,0),FALSE)</f>
        <v>0</v>
      </c>
      <c r="AY520" s="16">
        <f>VLOOKUP(AY$4,'Tüpoloogia tabel'!$C$1:$T$51,MATCH($A520,'Tüpoloogia tabel'!$C$1:$T$1,0),FALSE)</f>
        <v>0.42</v>
      </c>
      <c r="AZ520" s="16">
        <f>VLOOKUP(AZ$4,'Tüpoloogia tabel'!$C$1:$T$51,MATCH($A520,'Tüpoloogia tabel'!$C$1:$T$1,0),FALSE)</f>
        <v>3.7</v>
      </c>
      <c r="BA520" s="232">
        <f>VLOOKUP(BA$4,'Tüpoloogia tabel'!$C$1:$T$51,MATCH($A520,'Tüpoloogia tabel'!$C$1:$T$1,0),FALSE)</f>
        <v>0.43</v>
      </c>
      <c r="BB520" s="232">
        <f>VLOOKUP(BB$4,'Tüpoloogia tabel'!$C$1:$T$51,MATCH($A520,'Tüpoloogia tabel'!$C$1:$T$1,0),FALSE)</f>
        <v>0.37</v>
      </c>
      <c r="BC520" s="232">
        <f>VLOOKUP(BC$4,'Tüpoloogia tabel'!$C$1:$T$51,MATCH($A520,'Tüpoloogia tabel'!$C$1:$T$1,0),FALSE)</f>
        <v>0.35</v>
      </c>
      <c r="BD520" s="232">
        <f>VLOOKUP(BD$4,'Tüpoloogia tabel'!$C$1:$T$51,MATCH($A520,'Tüpoloogia tabel'!$C$1:$T$1,0),FALSE)</f>
        <v>0.5</v>
      </c>
      <c r="BE520" s="232">
        <f>VLOOKUP(BE$4,'Tüpoloogia tabel'!$C$1:$T$51,MATCH($A520,'Tüpoloogia tabel'!$C$1:$T$1,0),FALSE)</f>
        <v>0.3</v>
      </c>
      <c r="BF520" s="16">
        <f>VLOOKUP(BF$4,'Tüpoloogia tabel'!$C$1:$T$51,MATCH($A520,'Tüpoloogia tabel'!$C$1:$T$1,0),FALSE)</f>
        <v>1.8</v>
      </c>
      <c r="BG520" s="16">
        <f>VLOOKUP(BG$4,'Tüpoloogia tabel'!$C$1:$T$51,MATCH($A520,'Tüpoloogia tabel'!$C$1:$T$1,0),FALSE)</f>
        <v>2.2000000000000002</v>
      </c>
      <c r="BH520" s="16">
        <f>VLOOKUP(BH$4,'Tüpoloogia tabel'!$C$1:$T$51,MATCH($A520,'Tüpoloogia tabel'!$C$1:$T$1,0),FALSE)</f>
        <v>1.46</v>
      </c>
      <c r="BI520" s="16">
        <f>VLOOKUP(BI$4,'Tüpoloogia tabel'!$C$1:$T$51,MATCH($A520,'Tüpoloogia tabel'!$C$1:$T$1,0),FALSE)</f>
        <v>1.5793333333333333</v>
      </c>
      <c r="BJ520" s="16">
        <f>VLOOKUP(BJ$4,'Tüpoloogia tabel'!$C$1:$T$51,MATCH($A520,'Tüpoloogia tabel'!$C$1:$T$1,0),FALSE)</f>
        <v>0.8</v>
      </c>
      <c r="BK520" s="16">
        <f>VLOOKUP(BK$4,'Tüpoloogia tabel'!$C$1:$T$51,MATCH($A520,'Tüpoloogia tabel'!$C$1:$T$1,0),FALSE)</f>
        <v>2.0649999999999999</v>
      </c>
      <c r="BL520" s="216">
        <f t="shared" si="704"/>
        <v>12436.762637336595</v>
      </c>
      <c r="BM520" s="1">
        <v>4</v>
      </c>
      <c r="BN520" s="1">
        <v>0</v>
      </c>
      <c r="BO520" s="1">
        <f t="shared" si="639"/>
        <v>30</v>
      </c>
      <c r="BP520" s="217">
        <f t="shared" si="640"/>
        <v>337.61206257822278</v>
      </c>
      <c r="BQ520" s="217">
        <f t="shared" ref="BQ520:BS520" si="709">BP520</f>
        <v>337.61206257822278</v>
      </c>
      <c r="BR520" s="217">
        <f t="shared" si="709"/>
        <v>337.61206257822278</v>
      </c>
      <c r="BS520" s="217">
        <f t="shared" si="709"/>
        <v>337.61206257822278</v>
      </c>
      <c r="BT520" s="217">
        <f t="shared" si="642"/>
        <v>675.22412515644555</v>
      </c>
      <c r="BU520" s="217">
        <f t="shared" si="643"/>
        <v>1983.3688914027141</v>
      </c>
      <c r="BV520" s="217">
        <f t="shared" si="644"/>
        <v>2307.978680710884</v>
      </c>
      <c r="BW520" s="217">
        <f t="shared" si="706"/>
        <v>1336.7078925443784</v>
      </c>
      <c r="BX520" s="216">
        <f t="shared" si="645"/>
        <v>0.91293168832434757</v>
      </c>
      <c r="BY520" s="216">
        <f t="shared" si="669"/>
        <v>1100.9956161191631</v>
      </c>
      <c r="BZ520" s="216">
        <f t="shared" si="653"/>
        <v>14874.466146000137</v>
      </c>
      <c r="CA520" s="216">
        <f t="shared" si="654"/>
        <v>13537.758253455759</v>
      </c>
      <c r="CB520" s="218">
        <f t="shared" si="646"/>
        <v>3.3941739958306427</v>
      </c>
    </row>
    <row r="521" spans="1:80" x14ac:dyDescent="0.25">
      <c r="A521" s="248" t="s">
        <v>486</v>
      </c>
      <c r="B521" s="231" t="s">
        <v>1049</v>
      </c>
      <c r="C521" s="231" t="s">
        <v>464</v>
      </c>
      <c r="D521" s="249">
        <v>9</v>
      </c>
      <c r="E521" s="249">
        <v>4</v>
      </c>
      <c r="F521" s="250"/>
      <c r="G521" s="15">
        <f>(VLOOKUP(G$4,'Tüpoloogia tabel'!$C$1:$T$51,MATCH($A521,'Tüpoloogia tabel'!$C$1:$T$1,0),FALSE))*D521</f>
        <v>1747.336968325792</v>
      </c>
      <c r="H521" s="15">
        <f>(VLOOKUP(H$4,'Tüpoloogia tabel'!$C$1:$T$51,MATCH($A521,'Tüpoloogia tabel'!$C$1:$T$1,0),FALSE))*D521*E521</f>
        <v>115.74153846153847</v>
      </c>
      <c r="I521" s="15">
        <f>(VLOOKUP(I$4,'Tüpoloogia tabel'!$C$1:$T$51,MATCH($A521,'Tüpoloogia tabel'!$C$1:$T$1,0),FALSE))*D521*E521</f>
        <v>340.59891402714919</v>
      </c>
      <c r="J521" s="15">
        <f>(VLOOKUP(J$4,'Tüpoloogia tabel'!$C$1:$T$51,MATCH($A521,'Tüpoloogia tabel'!$C$1:$T$1,0),FALSE))*D521*E521</f>
        <v>6341.6487149321256</v>
      </c>
      <c r="K521" s="15">
        <f>(VLOOKUP(K$4,'Tüpoloogia tabel'!$C$1:$T$51,MATCH($A521,'Tüpoloogia tabel'!$C$1:$T$1,0),FALSE))*D521*E521</f>
        <v>5318.0374253393638</v>
      </c>
      <c r="L521" s="244">
        <f>VLOOKUP(L$4,'Tüpoloogia tabel'!$C$1:$T$51,MATCH($A521,'Tüpoloogia tabel'!$C$1:$T$1,0),FALSE)</f>
        <v>87.692307692307693</v>
      </c>
      <c r="M521" s="228">
        <f>VLOOKUP(M$4,'Tüpoloogia tabel'!$C$1:$T$51,MATCH($A521,'Tüpoloogia tabel'!$C$1:$T$1,0),FALSE)</f>
        <v>3.0769230769230771</v>
      </c>
      <c r="N521" s="228">
        <f>VLOOKUP(N$4,'Tüpoloogia tabel'!$C$1:$T$51,MATCH($A521,'Tüpoloogia tabel'!$C$1:$T$1,0),FALSE)</f>
        <v>93.84615384615384</v>
      </c>
      <c r="O521" s="245">
        <f>VLOOKUP(O$4,'Tüpoloogia tabel'!$C$1:$T$51,MATCH($A521,'Tüpoloogia tabel'!$C$1:$T$1,0),FALSE)</f>
        <v>0.24539823394414367</v>
      </c>
      <c r="P521" s="228">
        <f>VLOOKUP(P$4,'Tüpoloogia tabel'!$C$1:$T$51,MATCH($A521,'Tüpoloogia tabel'!$C$1:$T$1,0),FALSE)</f>
        <v>78.461538461538467</v>
      </c>
      <c r="Q521" s="335">
        <f t="shared" si="633"/>
        <v>12653.350588235295</v>
      </c>
      <c r="R521" s="336">
        <f t="shared" si="651"/>
        <v>9512.6007004062631</v>
      </c>
      <c r="S521" s="14">
        <f t="shared" si="634"/>
        <v>1747.336968325792</v>
      </c>
      <c r="T521" s="336">
        <f t="shared" si="635"/>
        <v>1747.336968325792</v>
      </c>
      <c r="U521" s="4">
        <f t="shared" si="636"/>
        <v>35.64</v>
      </c>
      <c r="V521" s="337">
        <f t="shared" si="637"/>
        <v>3105.1098878290327</v>
      </c>
      <c r="W521" s="338">
        <f t="shared" si="703"/>
        <v>4.4401467995234354</v>
      </c>
      <c r="X521" s="228">
        <f>VLOOKUP(X$4,'Tüpoloogia tabel'!$C$1:$T$51,MATCH($A521,'Tüpoloogia tabel'!$C$1:$T$1,0),FALSE)</f>
        <v>232.3125</v>
      </c>
      <c r="Y521" s="228">
        <f>VLOOKUP(Y$4,'Tüpoloogia tabel'!$C$1:$T$51,MATCH($A521,'Tüpoloogia tabel'!$C$1:$T$1,0),FALSE)</f>
        <v>155.609375</v>
      </c>
      <c r="Z521" s="229">
        <f>VLOOKUP(Z$4,'Tüpoloogia tabel'!$C$1:$T$51,MATCH($A521,'Tüpoloogia tabel'!$C$1:$T$1,0),FALSE)</f>
        <v>41.375</v>
      </c>
      <c r="AA521" s="235"/>
      <c r="AB521" s="235"/>
      <c r="AC521" s="15">
        <f>VLOOKUP(AC$4,'Tüpoloogia tabel'!$C$1:$T$51,MATCH($A521,'Tüpoloogia tabel'!$C$1:$T$1,0),FALSE)</f>
        <v>4.009769230769229</v>
      </c>
      <c r="AD521" s="15">
        <f>VLOOKUP(AD$4,'Tüpoloogia tabel'!$C$1:$T$51,MATCH($A521,'Tüpoloogia tabel'!$C$1:$T$1,0),FALSE)</f>
        <v>2.5</v>
      </c>
      <c r="AE521" s="15">
        <f>VLOOKUP(AE$4,'Tüpoloogia tabel'!$C$1:$T$51,MATCH($A521,'Tüpoloogia tabel'!$C$1:$T$1,0),FALSE)</f>
        <v>2.2999999999999998</v>
      </c>
      <c r="AF521" s="15">
        <f>VLOOKUP(AF$4,'Tüpoloogia tabel'!$C$1:$T$51,MATCH($A521,'Tüpoloogia tabel'!$C$1:$T$1,0),FALSE)</f>
        <v>11.821276595744679</v>
      </c>
      <c r="AG521" s="15">
        <f>VLOOKUP(AG$4,'Tüpoloogia tabel'!$C$1:$T$51,MATCH($A521,'Tüpoloogia tabel'!$C$1:$T$1,0),FALSE)</f>
        <v>17.442750521485191</v>
      </c>
      <c r="AH521" s="15">
        <f>(VLOOKUP(AH$4,'Tüpoloogia tabel'!$C$1:$T$51,MATCH($A521,'Tüpoloogia tabel'!$C$1:$T$1,0),FALSE))*E521</f>
        <v>10</v>
      </c>
      <c r="AI521" s="15">
        <f>(VLOOKUP(AI$4,'Tüpoloogia tabel'!$C$1:$T$51,MATCH($A521,'Tüpoloogia tabel'!$C$1:$T$1,0),FALSE))*D521*E521</f>
        <v>31837.5</v>
      </c>
      <c r="AJ521" s="15">
        <f t="shared" si="638"/>
        <v>337.61206257822278</v>
      </c>
      <c r="AK521" s="15">
        <f>VLOOKUP(AK$4,'Tüpoloogia tabel'!$C$1:$T$51,MATCH($A521,'Tüpoloogia tabel'!$C$1:$T$1,0),FALSE)</f>
        <v>1.2</v>
      </c>
      <c r="AL521" s="15">
        <f>VLOOKUP(AL$4,'Tüpoloogia tabel'!$C$1:$T$51,MATCH($A521,'Tüpoloogia tabel'!$C$1:$T$1,0),FALSE)</f>
        <v>1</v>
      </c>
      <c r="AM521" s="15">
        <f>VLOOKUP(AM$4,'Tüpoloogia tabel'!$C$1:$T$51,MATCH($A521,'Tüpoloogia tabel'!$C$1:$T$1,0),FALSE)</f>
        <v>0.7</v>
      </c>
      <c r="AN521" s="15">
        <f>VLOOKUP(AN$4,'Tüpoloogia tabel'!$C$1:$T$51,MATCH($A521,'Tüpoloogia tabel'!$C$1:$T$1,0),FALSE)</f>
        <v>0.7</v>
      </c>
      <c r="AO521" s="15">
        <f>VLOOKUP(AO$4,'Tüpoloogia tabel'!$C$1:$T$51,MATCH($A521,'Tüpoloogia tabel'!$C$1:$T$1,0),FALSE)</f>
        <v>2.44</v>
      </c>
      <c r="AP521" s="15">
        <f>VLOOKUP(AP$4,'Tüpoloogia tabel'!$C$1:$T$51,MATCH($A521,'Tüpoloogia tabel'!$C$1:$T$1,0),FALSE)</f>
        <v>2</v>
      </c>
      <c r="AQ521" s="15">
        <f>VLOOKUP(AQ$4,'Tüpoloogia tabel'!$C$1:$T$51,MATCH($A521,'Tüpoloogia tabel'!$C$1:$T$1,0),FALSE)</f>
        <v>2.9</v>
      </c>
      <c r="AR521" s="232">
        <f>VLOOKUP(AR$4,'Tüpoloogia tabel'!$C$1:$T$51,MATCH($A516,'Tüpoloogia tabel'!$C$1:$T$1,0),FALSE)</f>
        <v>0.26</v>
      </c>
      <c r="AS521" s="16">
        <f>VLOOKUP(AS$4,'Tüpoloogia tabel'!$C$1:$T$51,MATCH($A521,'Tüpoloogia tabel'!$C$1:$T$1,0),FALSE)</f>
        <v>0.49</v>
      </c>
      <c r="AT521" s="16">
        <f>VLOOKUP(AT$4,'Tüpoloogia tabel'!$C$1:$T$51,MATCH($A521,'Tüpoloogia tabel'!$C$1:$T$1,0),FALSE)</f>
        <v>0.40500000000000003</v>
      </c>
      <c r="AU521" s="16">
        <f>VLOOKUP(AU$4,'Tüpoloogia tabel'!$C$1:$T$51,MATCH($A521,'Tüpoloogia tabel'!$C$1:$T$1,0),FALSE)</f>
        <v>0.15</v>
      </c>
      <c r="AV521" s="273">
        <f>VLOOKUP(AV$4,'Tüpoloogia tabel'!$C$1:$T$51,MATCH($A521,'Tüpoloogia tabel'!$C$1:$T$1,0),FALSE)</f>
        <v>0.02</v>
      </c>
      <c r="AW521" s="16">
        <f>VLOOKUP(AW$4,'Tüpoloogia tabel'!$C$1:$T$51,MATCH($A521,'Tüpoloogia tabel'!$C$1:$T$1,0),FALSE)</f>
        <v>0.01</v>
      </c>
      <c r="AX521" s="16">
        <f>VLOOKUP(AX$4,'Tüpoloogia tabel'!$C$1:$T$51,MATCH($A521,'Tüpoloogia tabel'!$C$1:$T$1,0),FALSE)</f>
        <v>0</v>
      </c>
      <c r="AY521" s="16">
        <f>VLOOKUP(AY$4,'Tüpoloogia tabel'!$C$1:$T$51,MATCH($A521,'Tüpoloogia tabel'!$C$1:$T$1,0),FALSE)</f>
        <v>0.42</v>
      </c>
      <c r="AZ521" s="16">
        <f>VLOOKUP(AZ$4,'Tüpoloogia tabel'!$C$1:$T$51,MATCH($A521,'Tüpoloogia tabel'!$C$1:$T$1,0),FALSE)</f>
        <v>3.7</v>
      </c>
      <c r="BA521" s="232">
        <f>VLOOKUP(BA$4,'Tüpoloogia tabel'!$C$1:$T$51,MATCH($A521,'Tüpoloogia tabel'!$C$1:$T$1,0),FALSE)</f>
        <v>0.43</v>
      </c>
      <c r="BB521" s="232">
        <f>VLOOKUP(BB$4,'Tüpoloogia tabel'!$C$1:$T$51,MATCH($A521,'Tüpoloogia tabel'!$C$1:$T$1,0),FALSE)</f>
        <v>0.37</v>
      </c>
      <c r="BC521" s="232">
        <f>VLOOKUP(BC$4,'Tüpoloogia tabel'!$C$1:$T$51,MATCH($A521,'Tüpoloogia tabel'!$C$1:$T$1,0),FALSE)</f>
        <v>0.35</v>
      </c>
      <c r="BD521" s="232">
        <f>VLOOKUP(BD$4,'Tüpoloogia tabel'!$C$1:$T$51,MATCH($A521,'Tüpoloogia tabel'!$C$1:$T$1,0),FALSE)</f>
        <v>0.5</v>
      </c>
      <c r="BE521" s="232">
        <f>VLOOKUP(BE$4,'Tüpoloogia tabel'!$C$1:$T$51,MATCH($A521,'Tüpoloogia tabel'!$C$1:$T$1,0),FALSE)</f>
        <v>0.3</v>
      </c>
      <c r="BF521" s="16">
        <f>VLOOKUP(BF$4,'Tüpoloogia tabel'!$C$1:$T$51,MATCH($A521,'Tüpoloogia tabel'!$C$1:$T$1,0),FALSE)</f>
        <v>1.8</v>
      </c>
      <c r="BG521" s="16">
        <f>VLOOKUP(BG$4,'Tüpoloogia tabel'!$C$1:$T$51,MATCH($A521,'Tüpoloogia tabel'!$C$1:$T$1,0),FALSE)</f>
        <v>2.2000000000000002</v>
      </c>
      <c r="BH521" s="16">
        <f>VLOOKUP(BH$4,'Tüpoloogia tabel'!$C$1:$T$51,MATCH($A521,'Tüpoloogia tabel'!$C$1:$T$1,0),FALSE)</f>
        <v>1.46</v>
      </c>
      <c r="BI521" s="16">
        <f>VLOOKUP(BI$4,'Tüpoloogia tabel'!$C$1:$T$51,MATCH($A521,'Tüpoloogia tabel'!$C$1:$T$1,0),FALSE)</f>
        <v>1.5793333333333333</v>
      </c>
      <c r="BJ521" s="16">
        <f>VLOOKUP(BJ$4,'Tüpoloogia tabel'!$C$1:$T$51,MATCH($A521,'Tüpoloogia tabel'!$C$1:$T$1,0),FALSE)</f>
        <v>0.8</v>
      </c>
      <c r="BK521" s="16">
        <f>VLOOKUP(BK$4,'Tüpoloogia tabel'!$C$1:$T$51,MATCH($A521,'Tüpoloogia tabel'!$C$1:$T$1,0),FALSE)</f>
        <v>2.0649999999999999</v>
      </c>
      <c r="BL521" s="216">
        <f t="shared" si="704"/>
        <v>19735.560495950718</v>
      </c>
      <c r="BM521" s="1">
        <v>4</v>
      </c>
      <c r="BN521" s="1">
        <v>0</v>
      </c>
      <c r="BO521" s="1">
        <f t="shared" si="639"/>
        <v>40</v>
      </c>
      <c r="BP521" s="217">
        <f t="shared" si="640"/>
        <v>337.61206257822278</v>
      </c>
      <c r="BQ521" s="217">
        <f t="shared" ref="BQ521:BS521" si="710">BP521</f>
        <v>337.61206257822278</v>
      </c>
      <c r="BR521" s="217">
        <f t="shared" si="710"/>
        <v>337.61206257822278</v>
      </c>
      <c r="BS521" s="217">
        <f t="shared" si="710"/>
        <v>337.61206257822278</v>
      </c>
      <c r="BT521" s="217">
        <f t="shared" si="642"/>
        <v>1012.8361877346683</v>
      </c>
      <c r="BU521" s="217">
        <f t="shared" si="643"/>
        <v>3495.989140271492</v>
      </c>
      <c r="BV521" s="217">
        <f t="shared" si="644"/>
        <v>4092.8765904961238</v>
      </c>
      <c r="BW521" s="217">
        <f t="shared" si="706"/>
        <v>2092.3411352799612</v>
      </c>
      <c r="BX521" s="216">
        <f t="shared" si="645"/>
        <v>1.4800706655354452</v>
      </c>
      <c r="BY521" s="216">
        <f t="shared" si="669"/>
        <v>1784.9652226357468</v>
      </c>
      <c r="BZ521" s="216">
        <f t="shared" si="653"/>
        <v>23612.866853866428</v>
      </c>
      <c r="CA521" s="216">
        <f t="shared" si="654"/>
        <v>21520.525718586465</v>
      </c>
      <c r="CB521" s="218">
        <f t="shared" si="646"/>
        <v>4.0467044507895995</v>
      </c>
    </row>
    <row r="522" spans="1:80" x14ac:dyDescent="0.25">
      <c r="A522" s="248" t="s">
        <v>486</v>
      </c>
      <c r="B522" s="231" t="s">
        <v>1050</v>
      </c>
      <c r="C522" s="231" t="s">
        <v>464</v>
      </c>
      <c r="D522" s="249">
        <v>9</v>
      </c>
      <c r="E522" s="249">
        <v>5</v>
      </c>
      <c r="F522" s="250"/>
      <c r="G522" s="15">
        <f>(VLOOKUP(G$4,'Tüpoloogia tabel'!$C$1:$T$51,MATCH($A522,'Tüpoloogia tabel'!$C$1:$T$1,0),FALSE))*D522</f>
        <v>1747.336968325792</v>
      </c>
      <c r="H522" s="15">
        <f>(VLOOKUP(H$4,'Tüpoloogia tabel'!$C$1:$T$51,MATCH($A522,'Tüpoloogia tabel'!$C$1:$T$1,0),FALSE))*D522*E522</f>
        <v>144.67692307692309</v>
      </c>
      <c r="I522" s="15">
        <f>(VLOOKUP(I$4,'Tüpoloogia tabel'!$C$1:$T$51,MATCH($A522,'Tüpoloogia tabel'!$C$1:$T$1,0),FALSE))*D522*E522</f>
        <v>425.7486425339365</v>
      </c>
      <c r="J522" s="15">
        <f>(VLOOKUP(J$4,'Tüpoloogia tabel'!$C$1:$T$51,MATCH($A522,'Tüpoloogia tabel'!$C$1:$T$1,0),FALSE))*D522*E522</f>
        <v>7927.060893665157</v>
      </c>
      <c r="K522" s="15">
        <f>(VLOOKUP(K$4,'Tüpoloogia tabel'!$C$1:$T$51,MATCH($A522,'Tüpoloogia tabel'!$C$1:$T$1,0),FALSE))*D522*E522</f>
        <v>6647.5467816742048</v>
      </c>
      <c r="L522" s="244">
        <f>VLOOKUP(L$4,'Tüpoloogia tabel'!$C$1:$T$51,MATCH($A522,'Tüpoloogia tabel'!$C$1:$T$1,0),FALSE)</f>
        <v>87.692307692307693</v>
      </c>
      <c r="M522" s="228">
        <f>VLOOKUP(M$4,'Tüpoloogia tabel'!$C$1:$T$51,MATCH($A522,'Tüpoloogia tabel'!$C$1:$T$1,0),FALSE)</f>
        <v>3.0769230769230771</v>
      </c>
      <c r="N522" s="228">
        <f>VLOOKUP(N$4,'Tüpoloogia tabel'!$C$1:$T$51,MATCH($A522,'Tüpoloogia tabel'!$C$1:$T$1,0),FALSE)</f>
        <v>93.84615384615384</v>
      </c>
      <c r="O522" s="245">
        <f>VLOOKUP(O$4,'Tüpoloogia tabel'!$C$1:$T$51,MATCH($A522,'Tüpoloogia tabel'!$C$1:$T$1,0),FALSE)</f>
        <v>0.24539823394414367</v>
      </c>
      <c r="P522" s="228">
        <f>VLOOKUP(P$4,'Tüpoloogia tabel'!$C$1:$T$51,MATCH($A522,'Tüpoloogia tabel'!$C$1:$T$1,0),FALSE)</f>
        <v>78.461538461538467</v>
      </c>
      <c r="Q522" s="335">
        <f t="shared" si="633"/>
        <v>19741.307102628285</v>
      </c>
      <c r="R522" s="336">
        <f t="shared" si="651"/>
        <v>14861.185203894325</v>
      </c>
      <c r="S522" s="14">
        <f t="shared" si="634"/>
        <v>1747.336968325792</v>
      </c>
      <c r="T522" s="336">
        <f t="shared" si="635"/>
        <v>1747.336968325792</v>
      </c>
      <c r="U522" s="4">
        <f t="shared" si="636"/>
        <v>35.64</v>
      </c>
      <c r="V522" s="337">
        <f t="shared" si="637"/>
        <v>4844.4818987339613</v>
      </c>
      <c r="W522" s="338">
        <f t="shared" si="703"/>
        <v>5.2403626972169679</v>
      </c>
      <c r="X522" s="228">
        <f>VLOOKUP(X$4,'Tüpoloogia tabel'!$C$1:$T$51,MATCH($A522,'Tüpoloogia tabel'!$C$1:$T$1,0),FALSE)</f>
        <v>232.3125</v>
      </c>
      <c r="Y522" s="228">
        <f>VLOOKUP(Y$4,'Tüpoloogia tabel'!$C$1:$T$51,MATCH($A522,'Tüpoloogia tabel'!$C$1:$T$1,0),FALSE)</f>
        <v>155.609375</v>
      </c>
      <c r="Z522" s="229">
        <f>VLOOKUP(Z$4,'Tüpoloogia tabel'!$C$1:$T$51,MATCH($A522,'Tüpoloogia tabel'!$C$1:$T$1,0),FALSE)</f>
        <v>41.375</v>
      </c>
      <c r="AA522" s="235"/>
      <c r="AB522" s="235"/>
      <c r="AC522" s="15">
        <f>VLOOKUP(AC$4,'Tüpoloogia tabel'!$C$1:$T$51,MATCH($A522,'Tüpoloogia tabel'!$C$1:$T$1,0),FALSE)</f>
        <v>4.009769230769229</v>
      </c>
      <c r="AD522" s="15">
        <f>VLOOKUP(AD$4,'Tüpoloogia tabel'!$C$1:$T$51,MATCH($A522,'Tüpoloogia tabel'!$C$1:$T$1,0),FALSE)</f>
        <v>2.5</v>
      </c>
      <c r="AE522" s="15">
        <f>VLOOKUP(AE$4,'Tüpoloogia tabel'!$C$1:$T$51,MATCH($A522,'Tüpoloogia tabel'!$C$1:$T$1,0),FALSE)</f>
        <v>2.2999999999999998</v>
      </c>
      <c r="AF522" s="15">
        <f>VLOOKUP(AF$4,'Tüpoloogia tabel'!$C$1:$T$51,MATCH($A522,'Tüpoloogia tabel'!$C$1:$T$1,0),FALSE)</f>
        <v>11.821276595744679</v>
      </c>
      <c r="AG522" s="15">
        <f>VLOOKUP(AG$4,'Tüpoloogia tabel'!$C$1:$T$51,MATCH($A522,'Tüpoloogia tabel'!$C$1:$T$1,0),FALSE)</f>
        <v>17.442750521485191</v>
      </c>
      <c r="AH522" s="15">
        <f>(VLOOKUP(AH$4,'Tüpoloogia tabel'!$C$1:$T$51,MATCH($A522,'Tüpoloogia tabel'!$C$1:$T$1,0),FALSE))*E522</f>
        <v>12.5</v>
      </c>
      <c r="AI522" s="15">
        <f>(VLOOKUP(AI$4,'Tüpoloogia tabel'!$C$1:$T$51,MATCH($A522,'Tüpoloogia tabel'!$C$1:$T$1,0),FALSE))*D522*E522</f>
        <v>39796.875</v>
      </c>
      <c r="AJ522" s="15">
        <f t="shared" si="638"/>
        <v>337.61206257822278</v>
      </c>
      <c r="AK522" s="15">
        <f>VLOOKUP(AK$4,'Tüpoloogia tabel'!$C$1:$T$51,MATCH($A522,'Tüpoloogia tabel'!$C$1:$T$1,0),FALSE)</f>
        <v>1.2</v>
      </c>
      <c r="AL522" s="15">
        <f>VLOOKUP(AL$4,'Tüpoloogia tabel'!$C$1:$T$51,MATCH($A522,'Tüpoloogia tabel'!$C$1:$T$1,0),FALSE)</f>
        <v>1</v>
      </c>
      <c r="AM522" s="15">
        <f>VLOOKUP(AM$4,'Tüpoloogia tabel'!$C$1:$T$51,MATCH($A522,'Tüpoloogia tabel'!$C$1:$T$1,0),FALSE)</f>
        <v>0.7</v>
      </c>
      <c r="AN522" s="15">
        <f>VLOOKUP(AN$4,'Tüpoloogia tabel'!$C$1:$T$51,MATCH($A522,'Tüpoloogia tabel'!$C$1:$T$1,0),FALSE)</f>
        <v>0.7</v>
      </c>
      <c r="AO522" s="15">
        <f>VLOOKUP(AO$4,'Tüpoloogia tabel'!$C$1:$T$51,MATCH($A522,'Tüpoloogia tabel'!$C$1:$T$1,0),FALSE)</f>
        <v>2.44</v>
      </c>
      <c r="AP522" s="15">
        <f>VLOOKUP(AP$4,'Tüpoloogia tabel'!$C$1:$T$51,MATCH($A522,'Tüpoloogia tabel'!$C$1:$T$1,0),FALSE)</f>
        <v>2</v>
      </c>
      <c r="AQ522" s="15">
        <f>VLOOKUP(AQ$4,'Tüpoloogia tabel'!$C$1:$T$51,MATCH($A522,'Tüpoloogia tabel'!$C$1:$T$1,0),FALSE)</f>
        <v>2.9</v>
      </c>
      <c r="AR522" s="232">
        <f>VLOOKUP(AR$4,'Tüpoloogia tabel'!$C$1:$T$51,MATCH($A517,'Tüpoloogia tabel'!$C$1:$T$1,0),FALSE)</f>
        <v>0.26</v>
      </c>
      <c r="AS522" s="16">
        <f>VLOOKUP(AS$4,'Tüpoloogia tabel'!$C$1:$T$51,MATCH($A522,'Tüpoloogia tabel'!$C$1:$T$1,0),FALSE)</f>
        <v>0.49</v>
      </c>
      <c r="AT522" s="16">
        <f>VLOOKUP(AT$4,'Tüpoloogia tabel'!$C$1:$T$51,MATCH($A522,'Tüpoloogia tabel'!$C$1:$T$1,0),FALSE)</f>
        <v>0.40500000000000003</v>
      </c>
      <c r="AU522" s="16">
        <f>VLOOKUP(AU$4,'Tüpoloogia tabel'!$C$1:$T$51,MATCH($A522,'Tüpoloogia tabel'!$C$1:$T$1,0),FALSE)</f>
        <v>0.15</v>
      </c>
      <c r="AV522" s="273">
        <f>VLOOKUP(AV$4,'Tüpoloogia tabel'!$C$1:$T$51,MATCH($A522,'Tüpoloogia tabel'!$C$1:$T$1,0),FALSE)</f>
        <v>0.02</v>
      </c>
      <c r="AW522" s="16">
        <f>VLOOKUP(AW$4,'Tüpoloogia tabel'!$C$1:$T$51,MATCH($A522,'Tüpoloogia tabel'!$C$1:$T$1,0),FALSE)</f>
        <v>0.01</v>
      </c>
      <c r="AX522" s="16">
        <f>VLOOKUP(AX$4,'Tüpoloogia tabel'!$C$1:$T$51,MATCH($A522,'Tüpoloogia tabel'!$C$1:$T$1,0),FALSE)</f>
        <v>0</v>
      </c>
      <c r="AY522" s="16">
        <f>VLOOKUP(AY$4,'Tüpoloogia tabel'!$C$1:$T$51,MATCH($A522,'Tüpoloogia tabel'!$C$1:$T$1,0),FALSE)</f>
        <v>0.42</v>
      </c>
      <c r="AZ522" s="16">
        <f>VLOOKUP(AZ$4,'Tüpoloogia tabel'!$C$1:$T$51,MATCH($A522,'Tüpoloogia tabel'!$C$1:$T$1,0),FALSE)</f>
        <v>3.7</v>
      </c>
      <c r="BA522" s="232">
        <f>VLOOKUP(BA$4,'Tüpoloogia tabel'!$C$1:$T$51,MATCH($A522,'Tüpoloogia tabel'!$C$1:$T$1,0),FALSE)</f>
        <v>0.43</v>
      </c>
      <c r="BB522" s="232">
        <f>VLOOKUP(BB$4,'Tüpoloogia tabel'!$C$1:$T$51,MATCH($A522,'Tüpoloogia tabel'!$C$1:$T$1,0),FALSE)</f>
        <v>0.37</v>
      </c>
      <c r="BC522" s="232">
        <f>VLOOKUP(BC$4,'Tüpoloogia tabel'!$C$1:$T$51,MATCH($A522,'Tüpoloogia tabel'!$C$1:$T$1,0),FALSE)</f>
        <v>0.35</v>
      </c>
      <c r="BD522" s="232">
        <f>VLOOKUP(BD$4,'Tüpoloogia tabel'!$C$1:$T$51,MATCH($A522,'Tüpoloogia tabel'!$C$1:$T$1,0),FALSE)</f>
        <v>0.5</v>
      </c>
      <c r="BE522" s="232">
        <f>VLOOKUP(BE$4,'Tüpoloogia tabel'!$C$1:$T$51,MATCH($A522,'Tüpoloogia tabel'!$C$1:$T$1,0),FALSE)</f>
        <v>0.3</v>
      </c>
      <c r="BF522" s="16">
        <f>VLOOKUP(BF$4,'Tüpoloogia tabel'!$C$1:$T$51,MATCH($A522,'Tüpoloogia tabel'!$C$1:$T$1,0),FALSE)</f>
        <v>1.8</v>
      </c>
      <c r="BG522" s="16">
        <f>VLOOKUP(BG$4,'Tüpoloogia tabel'!$C$1:$T$51,MATCH($A522,'Tüpoloogia tabel'!$C$1:$T$1,0),FALSE)</f>
        <v>2.2000000000000002</v>
      </c>
      <c r="BH522" s="16">
        <f>VLOOKUP(BH$4,'Tüpoloogia tabel'!$C$1:$T$51,MATCH($A522,'Tüpoloogia tabel'!$C$1:$T$1,0),FALSE)</f>
        <v>1.46</v>
      </c>
      <c r="BI522" s="16">
        <f>VLOOKUP(BI$4,'Tüpoloogia tabel'!$C$1:$T$51,MATCH($A522,'Tüpoloogia tabel'!$C$1:$T$1,0),FALSE)</f>
        <v>1.5793333333333333</v>
      </c>
      <c r="BJ522" s="16">
        <f>VLOOKUP(BJ$4,'Tüpoloogia tabel'!$C$1:$T$51,MATCH($A522,'Tüpoloogia tabel'!$C$1:$T$1,0),FALSE)</f>
        <v>0.8</v>
      </c>
      <c r="BK522" s="16">
        <f>VLOOKUP(BK$4,'Tüpoloogia tabel'!$C$1:$T$51,MATCH($A522,'Tüpoloogia tabel'!$C$1:$T$1,0),FALSE)</f>
        <v>2.0649999999999999</v>
      </c>
      <c r="BL522" s="216">
        <f t="shared" si="704"/>
        <v>29110.794318674773</v>
      </c>
      <c r="BM522" s="1">
        <v>4</v>
      </c>
      <c r="BN522" s="1">
        <v>0</v>
      </c>
      <c r="BO522" s="1">
        <f t="shared" si="639"/>
        <v>50</v>
      </c>
      <c r="BP522" s="217">
        <f t="shared" si="640"/>
        <v>337.61206257822278</v>
      </c>
      <c r="BQ522" s="217">
        <f t="shared" ref="BQ522:BS522" si="711">BP522</f>
        <v>337.61206257822278</v>
      </c>
      <c r="BR522" s="217">
        <f t="shared" si="711"/>
        <v>337.61206257822278</v>
      </c>
      <c r="BS522" s="217">
        <f t="shared" si="711"/>
        <v>337.61206257822278</v>
      </c>
      <c r="BT522" s="217">
        <f t="shared" si="642"/>
        <v>1350.4482503128911</v>
      </c>
      <c r="BU522" s="217">
        <f t="shared" si="643"/>
        <v>5434.3580316742064</v>
      </c>
      <c r="BV522" s="217">
        <f t="shared" si="644"/>
        <v>6385.5603417221682</v>
      </c>
      <c r="BW522" s="217">
        <f t="shared" si="706"/>
        <v>3061.2444314206823</v>
      </c>
      <c r="BX522" s="216">
        <f t="shared" si="645"/>
        <v>2.2085550850702802</v>
      </c>
      <c r="BY522" s="216">
        <f t="shared" si="669"/>
        <v>2663.5174325947578</v>
      </c>
      <c r="BZ522" s="216">
        <f t="shared" si="653"/>
        <v>34835.556182690212</v>
      </c>
      <c r="CA522" s="216">
        <f t="shared" si="654"/>
        <v>31774.311751269532</v>
      </c>
      <c r="CB522" s="218">
        <f t="shared" si="646"/>
        <v>4.7798553052479722</v>
      </c>
    </row>
    <row r="523" spans="1:80" x14ac:dyDescent="0.25">
      <c r="A523" s="248" t="s">
        <v>486</v>
      </c>
      <c r="B523" s="231" t="s">
        <v>1051</v>
      </c>
      <c r="C523" s="231" t="s">
        <v>464</v>
      </c>
      <c r="D523" s="249">
        <v>10</v>
      </c>
      <c r="E523" s="249">
        <v>1</v>
      </c>
      <c r="F523" s="250"/>
      <c r="G523" s="15">
        <f>(VLOOKUP(G$4,'Tüpoloogia tabel'!$C$1:$T$51,MATCH($A523,'Tüpoloogia tabel'!$C$1:$T$1,0),FALSE))*D523</f>
        <v>1941.4855203619911</v>
      </c>
      <c r="H523" s="15">
        <f>(VLOOKUP(H$4,'Tüpoloogia tabel'!$C$1:$T$51,MATCH($A523,'Tüpoloogia tabel'!$C$1:$T$1,0),FALSE))*D523*E523</f>
        <v>32.15042735042735</v>
      </c>
      <c r="I523" s="15">
        <f>(VLOOKUP(I$4,'Tüpoloogia tabel'!$C$1:$T$51,MATCH($A523,'Tüpoloogia tabel'!$C$1:$T$1,0),FALSE))*D523*E523</f>
        <v>94.610809451985887</v>
      </c>
      <c r="J523" s="15">
        <f>(VLOOKUP(J$4,'Tüpoloogia tabel'!$C$1:$T$51,MATCH($A523,'Tüpoloogia tabel'!$C$1:$T$1,0),FALSE))*D523*E523</f>
        <v>1761.569087481146</v>
      </c>
      <c r="K523" s="15">
        <f>(VLOOKUP(K$4,'Tüpoloogia tabel'!$C$1:$T$51,MATCH($A523,'Tüpoloogia tabel'!$C$1:$T$1,0),FALSE))*D523*E523</f>
        <v>1477.2326181498233</v>
      </c>
      <c r="L523" s="244">
        <f>VLOOKUP(L$4,'Tüpoloogia tabel'!$C$1:$T$51,MATCH($A523,'Tüpoloogia tabel'!$C$1:$T$1,0),FALSE)</f>
        <v>87.692307692307693</v>
      </c>
      <c r="M523" s="228">
        <f>VLOOKUP(M$4,'Tüpoloogia tabel'!$C$1:$T$51,MATCH($A523,'Tüpoloogia tabel'!$C$1:$T$1,0),FALSE)</f>
        <v>3.0769230769230771</v>
      </c>
      <c r="N523" s="228">
        <f>VLOOKUP(N$4,'Tüpoloogia tabel'!$C$1:$T$51,MATCH($A523,'Tüpoloogia tabel'!$C$1:$T$1,0),FALSE)</f>
        <v>93.84615384615384</v>
      </c>
      <c r="O523" s="245">
        <f>VLOOKUP(O$4,'Tüpoloogia tabel'!$C$1:$T$51,MATCH($A523,'Tüpoloogia tabel'!$C$1:$T$1,0),FALSE)</f>
        <v>0.24539823394414367</v>
      </c>
      <c r="P523" s="228">
        <f>VLOOKUP(P$4,'Tüpoloogia tabel'!$C$1:$T$51,MATCH($A523,'Tüpoloogia tabel'!$C$1:$T$1,0),FALSE)</f>
        <v>78.461538461538467</v>
      </c>
      <c r="Q523" s="335">
        <f t="shared" si="633"/>
        <v>895.7800792657489</v>
      </c>
      <c r="R523" s="336">
        <f t="shared" si="651"/>
        <v>636.35722981158904</v>
      </c>
      <c r="S523" s="14">
        <f t="shared" si="634"/>
        <v>1941.4855203619911</v>
      </c>
      <c r="T523" s="336">
        <f t="shared" si="635"/>
        <v>1941.4855203619911</v>
      </c>
      <c r="U523" s="4">
        <f t="shared" si="636"/>
        <v>39.6</v>
      </c>
      <c r="V523" s="337">
        <f t="shared" si="637"/>
        <v>219.82284945415981</v>
      </c>
      <c r="W523" s="338">
        <f t="shared" si="703"/>
        <v>3.5414650079806513</v>
      </c>
      <c r="X523" s="228">
        <f>VLOOKUP(X$4,'Tüpoloogia tabel'!$C$1:$T$51,MATCH($A523,'Tüpoloogia tabel'!$C$1:$T$1,0),FALSE)</f>
        <v>232.3125</v>
      </c>
      <c r="Y523" s="228">
        <f>VLOOKUP(Y$4,'Tüpoloogia tabel'!$C$1:$T$51,MATCH($A523,'Tüpoloogia tabel'!$C$1:$T$1,0),FALSE)</f>
        <v>155.609375</v>
      </c>
      <c r="Z523" s="229">
        <f>VLOOKUP(Z$4,'Tüpoloogia tabel'!$C$1:$T$51,MATCH($A523,'Tüpoloogia tabel'!$C$1:$T$1,0),FALSE)</f>
        <v>41.375</v>
      </c>
      <c r="AA523" s="235"/>
      <c r="AB523" s="235"/>
      <c r="AC523" s="15">
        <f>VLOOKUP(AC$4,'Tüpoloogia tabel'!$C$1:$T$51,MATCH($A523,'Tüpoloogia tabel'!$C$1:$T$1,0),FALSE)</f>
        <v>4.009769230769229</v>
      </c>
      <c r="AD523" s="15">
        <f>VLOOKUP(AD$4,'Tüpoloogia tabel'!$C$1:$T$51,MATCH($A523,'Tüpoloogia tabel'!$C$1:$T$1,0),FALSE)</f>
        <v>2.5</v>
      </c>
      <c r="AE523" s="15">
        <f>VLOOKUP(AE$4,'Tüpoloogia tabel'!$C$1:$T$51,MATCH($A523,'Tüpoloogia tabel'!$C$1:$T$1,0),FALSE)</f>
        <v>2.2999999999999998</v>
      </c>
      <c r="AF523" s="15">
        <f>VLOOKUP(AF$4,'Tüpoloogia tabel'!$C$1:$T$51,MATCH($A523,'Tüpoloogia tabel'!$C$1:$T$1,0),FALSE)</f>
        <v>11.821276595744679</v>
      </c>
      <c r="AG523" s="15">
        <f>VLOOKUP(AG$4,'Tüpoloogia tabel'!$C$1:$T$51,MATCH($A523,'Tüpoloogia tabel'!$C$1:$T$1,0),FALSE)</f>
        <v>17.442750521485191</v>
      </c>
      <c r="AH523" s="15">
        <f>(VLOOKUP(AH$4,'Tüpoloogia tabel'!$C$1:$T$51,MATCH($A523,'Tüpoloogia tabel'!$C$1:$T$1,0),FALSE))*E523</f>
        <v>2.5</v>
      </c>
      <c r="AI523" s="15">
        <f>(VLOOKUP(AI$4,'Tüpoloogia tabel'!$C$1:$T$51,MATCH($A523,'Tüpoloogia tabel'!$C$1:$T$1,0),FALSE))*D523*E523</f>
        <v>8843.75</v>
      </c>
      <c r="AJ523" s="15">
        <f t="shared" si="638"/>
        <v>372.49756362119319</v>
      </c>
      <c r="AK523" s="15">
        <f>VLOOKUP(AK$4,'Tüpoloogia tabel'!$C$1:$T$51,MATCH($A523,'Tüpoloogia tabel'!$C$1:$T$1,0),FALSE)</f>
        <v>1.2</v>
      </c>
      <c r="AL523" s="15">
        <f>VLOOKUP(AL$4,'Tüpoloogia tabel'!$C$1:$T$51,MATCH($A523,'Tüpoloogia tabel'!$C$1:$T$1,0),FALSE)</f>
        <v>1</v>
      </c>
      <c r="AM523" s="15">
        <f>VLOOKUP(AM$4,'Tüpoloogia tabel'!$C$1:$T$51,MATCH($A523,'Tüpoloogia tabel'!$C$1:$T$1,0),FALSE)</f>
        <v>0.7</v>
      </c>
      <c r="AN523" s="15">
        <f>VLOOKUP(AN$4,'Tüpoloogia tabel'!$C$1:$T$51,MATCH($A523,'Tüpoloogia tabel'!$C$1:$T$1,0),FALSE)</f>
        <v>0.7</v>
      </c>
      <c r="AO523" s="15">
        <f>VLOOKUP(AO$4,'Tüpoloogia tabel'!$C$1:$T$51,MATCH($A523,'Tüpoloogia tabel'!$C$1:$T$1,0),FALSE)</f>
        <v>2.44</v>
      </c>
      <c r="AP523" s="15">
        <f>VLOOKUP(AP$4,'Tüpoloogia tabel'!$C$1:$T$51,MATCH($A523,'Tüpoloogia tabel'!$C$1:$T$1,0),FALSE)</f>
        <v>2</v>
      </c>
      <c r="AQ523" s="15">
        <f>VLOOKUP(AQ$4,'Tüpoloogia tabel'!$C$1:$T$51,MATCH($A523,'Tüpoloogia tabel'!$C$1:$T$1,0),FALSE)</f>
        <v>2.9</v>
      </c>
      <c r="AR523" s="232">
        <f>VLOOKUP(AR$4,'Tüpoloogia tabel'!$C$1:$T$51,MATCH($A518,'Tüpoloogia tabel'!$C$1:$T$1,0),FALSE)</f>
        <v>0.26</v>
      </c>
      <c r="AS523" s="16">
        <f>VLOOKUP(AS$4,'Tüpoloogia tabel'!$C$1:$T$51,MATCH($A523,'Tüpoloogia tabel'!$C$1:$T$1,0),FALSE)</f>
        <v>0.49</v>
      </c>
      <c r="AT523" s="16">
        <f>VLOOKUP(AT$4,'Tüpoloogia tabel'!$C$1:$T$51,MATCH($A523,'Tüpoloogia tabel'!$C$1:$T$1,0),FALSE)</f>
        <v>0.40500000000000003</v>
      </c>
      <c r="AU523" s="16">
        <f>VLOOKUP(AU$4,'Tüpoloogia tabel'!$C$1:$T$51,MATCH($A523,'Tüpoloogia tabel'!$C$1:$T$1,0),FALSE)</f>
        <v>0.15</v>
      </c>
      <c r="AV523" s="273">
        <f>VLOOKUP(AV$4,'Tüpoloogia tabel'!$C$1:$T$51,MATCH($A523,'Tüpoloogia tabel'!$C$1:$T$1,0),FALSE)</f>
        <v>0.02</v>
      </c>
      <c r="AW523" s="16">
        <f>VLOOKUP(AW$4,'Tüpoloogia tabel'!$C$1:$T$51,MATCH($A523,'Tüpoloogia tabel'!$C$1:$T$1,0),FALSE)</f>
        <v>0.01</v>
      </c>
      <c r="AX523" s="16">
        <f>VLOOKUP(AX$4,'Tüpoloogia tabel'!$C$1:$T$51,MATCH($A523,'Tüpoloogia tabel'!$C$1:$T$1,0),FALSE)</f>
        <v>0</v>
      </c>
      <c r="AY523" s="16">
        <f>VLOOKUP(AY$4,'Tüpoloogia tabel'!$C$1:$T$51,MATCH($A523,'Tüpoloogia tabel'!$C$1:$T$1,0),FALSE)</f>
        <v>0.42</v>
      </c>
      <c r="AZ523" s="16">
        <f>VLOOKUP(AZ$4,'Tüpoloogia tabel'!$C$1:$T$51,MATCH($A523,'Tüpoloogia tabel'!$C$1:$T$1,0),FALSE)</f>
        <v>3.7</v>
      </c>
      <c r="BA523" s="232">
        <f>VLOOKUP(BA$4,'Tüpoloogia tabel'!$C$1:$T$51,MATCH($A523,'Tüpoloogia tabel'!$C$1:$T$1,0),FALSE)</f>
        <v>0.43</v>
      </c>
      <c r="BB523" s="232">
        <f>VLOOKUP(BB$4,'Tüpoloogia tabel'!$C$1:$T$51,MATCH($A523,'Tüpoloogia tabel'!$C$1:$T$1,0),FALSE)</f>
        <v>0.37</v>
      </c>
      <c r="BC523" s="232">
        <f>VLOOKUP(BC$4,'Tüpoloogia tabel'!$C$1:$T$51,MATCH($A523,'Tüpoloogia tabel'!$C$1:$T$1,0),FALSE)</f>
        <v>0.35</v>
      </c>
      <c r="BD523" s="232">
        <f>VLOOKUP(BD$4,'Tüpoloogia tabel'!$C$1:$T$51,MATCH($A523,'Tüpoloogia tabel'!$C$1:$T$1,0),FALSE)</f>
        <v>0.5</v>
      </c>
      <c r="BE523" s="232">
        <f>VLOOKUP(BE$4,'Tüpoloogia tabel'!$C$1:$T$51,MATCH($A523,'Tüpoloogia tabel'!$C$1:$T$1,0),FALSE)</f>
        <v>0.3</v>
      </c>
      <c r="BF523" s="16">
        <f>VLOOKUP(BF$4,'Tüpoloogia tabel'!$C$1:$T$51,MATCH($A523,'Tüpoloogia tabel'!$C$1:$T$1,0),FALSE)</f>
        <v>1.8</v>
      </c>
      <c r="BG523" s="16">
        <f>VLOOKUP(BG$4,'Tüpoloogia tabel'!$C$1:$T$51,MATCH($A523,'Tüpoloogia tabel'!$C$1:$T$1,0),FALSE)</f>
        <v>2.2000000000000002</v>
      </c>
      <c r="BH523" s="16">
        <f>VLOOKUP(BH$4,'Tüpoloogia tabel'!$C$1:$T$51,MATCH($A523,'Tüpoloogia tabel'!$C$1:$T$1,0),FALSE)</f>
        <v>1.46</v>
      </c>
      <c r="BI523" s="16">
        <f>VLOOKUP(BI$4,'Tüpoloogia tabel'!$C$1:$T$51,MATCH($A523,'Tüpoloogia tabel'!$C$1:$T$1,0),FALSE)</f>
        <v>1.5793333333333333</v>
      </c>
      <c r="BJ523" s="16">
        <f>VLOOKUP(BJ$4,'Tüpoloogia tabel'!$C$1:$T$51,MATCH($A523,'Tüpoloogia tabel'!$C$1:$T$1,0),FALSE)</f>
        <v>0.8</v>
      </c>
      <c r="BK523" s="16">
        <f>VLOOKUP(BK$4,'Tüpoloogia tabel'!$C$1:$T$51,MATCH($A523,'Tüpoloogia tabel'!$C$1:$T$1,0),FALSE)</f>
        <v>2.0649999999999999</v>
      </c>
      <c r="BL523" s="216">
        <f t="shared" si="704"/>
        <v>4517.0529044613631</v>
      </c>
      <c r="BM523" s="1">
        <v>4</v>
      </c>
      <c r="BN523" s="1">
        <v>0</v>
      </c>
      <c r="BO523" s="1">
        <f t="shared" si="639"/>
        <v>10</v>
      </c>
      <c r="BP523" s="217">
        <f t="shared" si="640"/>
        <v>372.49756362119319</v>
      </c>
      <c r="BQ523" s="217">
        <f t="shared" ref="BQ523:BS523" si="712">BP523</f>
        <v>372.49756362119319</v>
      </c>
      <c r="BR523" s="217">
        <f t="shared" si="712"/>
        <v>372.49756362119319</v>
      </c>
      <c r="BS523" s="217">
        <f t="shared" si="712"/>
        <v>372.49756362119319</v>
      </c>
      <c r="BT523" s="217">
        <f t="shared" si="642"/>
        <v>0</v>
      </c>
      <c r="BU523" s="217">
        <f t="shared" si="643"/>
        <v>261.52702362996473</v>
      </c>
      <c r="BV523" s="217">
        <f t="shared" si="644"/>
        <v>289.75070998731178</v>
      </c>
      <c r="BW523" s="217">
        <f t="shared" si="706"/>
        <v>513.5552521788178</v>
      </c>
      <c r="BX523" s="216">
        <f t="shared" si="645"/>
        <v>0.16663305902575618</v>
      </c>
      <c r="BY523" s="216">
        <f t="shared" si="669"/>
        <v>200.95946918506195</v>
      </c>
      <c r="BZ523" s="216">
        <f t="shared" si="653"/>
        <v>5231.5676258252424</v>
      </c>
      <c r="CA523" s="216">
        <f t="shared" si="654"/>
        <v>4718.0123736464247</v>
      </c>
      <c r="CB523" s="218">
        <f t="shared" si="646"/>
        <v>3.1938181676190935</v>
      </c>
    </row>
    <row r="524" spans="1:80" x14ac:dyDescent="0.25">
      <c r="A524" s="248" t="s">
        <v>486</v>
      </c>
      <c r="B524" s="231" t="s">
        <v>1052</v>
      </c>
      <c r="C524" s="231" t="s">
        <v>464</v>
      </c>
      <c r="D524" s="249">
        <v>10</v>
      </c>
      <c r="E524" s="249">
        <v>2</v>
      </c>
      <c r="F524" s="250"/>
      <c r="G524" s="15">
        <f>(VLOOKUP(G$4,'Tüpoloogia tabel'!$C$1:$T$51,MATCH($A524,'Tüpoloogia tabel'!$C$1:$T$1,0),FALSE))*D524</f>
        <v>1941.4855203619911</v>
      </c>
      <c r="H524" s="15">
        <f>(VLOOKUP(H$4,'Tüpoloogia tabel'!$C$1:$T$51,MATCH($A524,'Tüpoloogia tabel'!$C$1:$T$1,0),FALSE))*D524*E524</f>
        <v>64.3008547008547</v>
      </c>
      <c r="I524" s="15">
        <f>(VLOOKUP(I$4,'Tüpoloogia tabel'!$C$1:$T$51,MATCH($A524,'Tüpoloogia tabel'!$C$1:$T$1,0),FALSE))*D524*E524</f>
        <v>189.22161890397177</v>
      </c>
      <c r="J524" s="15">
        <f>(VLOOKUP(J$4,'Tüpoloogia tabel'!$C$1:$T$51,MATCH($A524,'Tüpoloogia tabel'!$C$1:$T$1,0),FALSE))*D524*E524</f>
        <v>3523.1381749622919</v>
      </c>
      <c r="K524" s="15">
        <f>(VLOOKUP(K$4,'Tüpoloogia tabel'!$C$1:$T$51,MATCH($A524,'Tüpoloogia tabel'!$C$1:$T$1,0),FALSE))*D524*E524</f>
        <v>2954.4652362996467</v>
      </c>
      <c r="L524" s="244">
        <f>VLOOKUP(L$4,'Tüpoloogia tabel'!$C$1:$T$51,MATCH($A524,'Tüpoloogia tabel'!$C$1:$T$1,0),FALSE)</f>
        <v>87.692307692307693</v>
      </c>
      <c r="M524" s="228">
        <f>VLOOKUP(M$4,'Tüpoloogia tabel'!$C$1:$T$51,MATCH($A524,'Tüpoloogia tabel'!$C$1:$T$1,0),FALSE)</f>
        <v>3.0769230769230771</v>
      </c>
      <c r="N524" s="228">
        <f>VLOOKUP(N$4,'Tüpoloogia tabel'!$C$1:$T$51,MATCH($A524,'Tüpoloogia tabel'!$C$1:$T$1,0),FALSE)</f>
        <v>93.84615384615384</v>
      </c>
      <c r="O524" s="245">
        <f>VLOOKUP(O$4,'Tüpoloogia tabel'!$C$1:$T$51,MATCH($A524,'Tüpoloogia tabel'!$C$1:$T$1,0),FALSE)</f>
        <v>0.24539823394414367</v>
      </c>
      <c r="P524" s="228">
        <f>VLOOKUP(P$4,'Tüpoloogia tabel'!$C$1:$T$51,MATCH($A524,'Tüpoloogia tabel'!$C$1:$T$1,0),FALSE)</f>
        <v>78.461538461538467</v>
      </c>
      <c r="Q524" s="335">
        <f t="shared" si="633"/>
        <v>3535.8352106800171</v>
      </c>
      <c r="R524" s="336">
        <f t="shared" si="651"/>
        <v>2628.5474944616217</v>
      </c>
      <c r="S524" s="14">
        <f t="shared" si="634"/>
        <v>1941.4855203619911</v>
      </c>
      <c r="T524" s="336">
        <f t="shared" si="635"/>
        <v>1941.4855203619911</v>
      </c>
      <c r="U524" s="4">
        <f t="shared" si="636"/>
        <v>39.6</v>
      </c>
      <c r="V524" s="337">
        <f t="shared" si="637"/>
        <v>867.68771621839539</v>
      </c>
      <c r="W524" s="338">
        <f t="shared" si="703"/>
        <v>3.1996840641703366</v>
      </c>
      <c r="X524" s="228">
        <f>VLOOKUP(X$4,'Tüpoloogia tabel'!$C$1:$T$51,MATCH($A524,'Tüpoloogia tabel'!$C$1:$T$1,0),FALSE)</f>
        <v>232.3125</v>
      </c>
      <c r="Y524" s="228">
        <f>VLOOKUP(Y$4,'Tüpoloogia tabel'!$C$1:$T$51,MATCH($A524,'Tüpoloogia tabel'!$C$1:$T$1,0),FALSE)</f>
        <v>155.609375</v>
      </c>
      <c r="Z524" s="229">
        <f>VLOOKUP(Z$4,'Tüpoloogia tabel'!$C$1:$T$51,MATCH($A524,'Tüpoloogia tabel'!$C$1:$T$1,0),FALSE)</f>
        <v>41.375</v>
      </c>
      <c r="AA524" s="235"/>
      <c r="AB524" s="235"/>
      <c r="AC524" s="15">
        <f>VLOOKUP(AC$4,'Tüpoloogia tabel'!$C$1:$T$51,MATCH($A524,'Tüpoloogia tabel'!$C$1:$T$1,0),FALSE)</f>
        <v>4.009769230769229</v>
      </c>
      <c r="AD524" s="15">
        <f>VLOOKUP(AD$4,'Tüpoloogia tabel'!$C$1:$T$51,MATCH($A524,'Tüpoloogia tabel'!$C$1:$T$1,0),FALSE)</f>
        <v>2.5</v>
      </c>
      <c r="AE524" s="15">
        <f>VLOOKUP(AE$4,'Tüpoloogia tabel'!$C$1:$T$51,MATCH($A524,'Tüpoloogia tabel'!$C$1:$T$1,0),FALSE)</f>
        <v>2.2999999999999998</v>
      </c>
      <c r="AF524" s="15">
        <f>VLOOKUP(AF$4,'Tüpoloogia tabel'!$C$1:$T$51,MATCH($A524,'Tüpoloogia tabel'!$C$1:$T$1,0),FALSE)</f>
        <v>11.821276595744679</v>
      </c>
      <c r="AG524" s="15">
        <f>VLOOKUP(AG$4,'Tüpoloogia tabel'!$C$1:$T$51,MATCH($A524,'Tüpoloogia tabel'!$C$1:$T$1,0),FALSE)</f>
        <v>17.442750521485191</v>
      </c>
      <c r="AH524" s="15">
        <f>(VLOOKUP(AH$4,'Tüpoloogia tabel'!$C$1:$T$51,MATCH($A524,'Tüpoloogia tabel'!$C$1:$T$1,0),FALSE))*E524</f>
        <v>5</v>
      </c>
      <c r="AI524" s="15">
        <f>(VLOOKUP(AI$4,'Tüpoloogia tabel'!$C$1:$T$51,MATCH($A524,'Tüpoloogia tabel'!$C$1:$T$1,0),FALSE))*D524*E524</f>
        <v>17687.5</v>
      </c>
      <c r="AJ524" s="15">
        <f t="shared" si="638"/>
        <v>372.49756362119319</v>
      </c>
      <c r="AK524" s="15">
        <f>VLOOKUP(AK$4,'Tüpoloogia tabel'!$C$1:$T$51,MATCH($A524,'Tüpoloogia tabel'!$C$1:$T$1,0),FALSE)</f>
        <v>1.2</v>
      </c>
      <c r="AL524" s="15">
        <f>VLOOKUP(AL$4,'Tüpoloogia tabel'!$C$1:$T$51,MATCH($A524,'Tüpoloogia tabel'!$C$1:$T$1,0),FALSE)</f>
        <v>1</v>
      </c>
      <c r="AM524" s="15">
        <f>VLOOKUP(AM$4,'Tüpoloogia tabel'!$C$1:$T$51,MATCH($A524,'Tüpoloogia tabel'!$C$1:$T$1,0),FALSE)</f>
        <v>0.7</v>
      </c>
      <c r="AN524" s="15">
        <f>VLOOKUP(AN$4,'Tüpoloogia tabel'!$C$1:$T$51,MATCH($A524,'Tüpoloogia tabel'!$C$1:$T$1,0),FALSE)</f>
        <v>0.7</v>
      </c>
      <c r="AO524" s="15">
        <f>VLOOKUP(AO$4,'Tüpoloogia tabel'!$C$1:$T$51,MATCH($A524,'Tüpoloogia tabel'!$C$1:$T$1,0),FALSE)</f>
        <v>2.44</v>
      </c>
      <c r="AP524" s="15">
        <f>VLOOKUP(AP$4,'Tüpoloogia tabel'!$C$1:$T$51,MATCH($A524,'Tüpoloogia tabel'!$C$1:$T$1,0),FALSE)</f>
        <v>2</v>
      </c>
      <c r="AQ524" s="15">
        <f>VLOOKUP(AQ$4,'Tüpoloogia tabel'!$C$1:$T$51,MATCH($A524,'Tüpoloogia tabel'!$C$1:$T$1,0),FALSE)</f>
        <v>2.9</v>
      </c>
      <c r="AR524" s="232">
        <f>VLOOKUP(AR$4,'Tüpoloogia tabel'!$C$1:$T$51,MATCH($A519,'Tüpoloogia tabel'!$C$1:$T$1,0),FALSE)</f>
        <v>0.26</v>
      </c>
      <c r="AS524" s="16">
        <f>VLOOKUP(AS$4,'Tüpoloogia tabel'!$C$1:$T$51,MATCH($A524,'Tüpoloogia tabel'!$C$1:$T$1,0),FALSE)</f>
        <v>0.49</v>
      </c>
      <c r="AT524" s="16">
        <f>VLOOKUP(AT$4,'Tüpoloogia tabel'!$C$1:$T$51,MATCH($A524,'Tüpoloogia tabel'!$C$1:$T$1,0),FALSE)</f>
        <v>0.40500000000000003</v>
      </c>
      <c r="AU524" s="16">
        <f>VLOOKUP(AU$4,'Tüpoloogia tabel'!$C$1:$T$51,MATCH($A524,'Tüpoloogia tabel'!$C$1:$T$1,0),FALSE)</f>
        <v>0.15</v>
      </c>
      <c r="AV524" s="273">
        <f>VLOOKUP(AV$4,'Tüpoloogia tabel'!$C$1:$T$51,MATCH($A524,'Tüpoloogia tabel'!$C$1:$T$1,0),FALSE)</f>
        <v>0.02</v>
      </c>
      <c r="AW524" s="16">
        <f>VLOOKUP(AW$4,'Tüpoloogia tabel'!$C$1:$T$51,MATCH($A524,'Tüpoloogia tabel'!$C$1:$T$1,0),FALSE)</f>
        <v>0.01</v>
      </c>
      <c r="AX524" s="16">
        <f>VLOOKUP(AX$4,'Tüpoloogia tabel'!$C$1:$T$51,MATCH($A524,'Tüpoloogia tabel'!$C$1:$T$1,0),FALSE)</f>
        <v>0</v>
      </c>
      <c r="AY524" s="16">
        <f>VLOOKUP(AY$4,'Tüpoloogia tabel'!$C$1:$T$51,MATCH($A524,'Tüpoloogia tabel'!$C$1:$T$1,0),FALSE)</f>
        <v>0.42</v>
      </c>
      <c r="AZ524" s="16">
        <f>VLOOKUP(AZ$4,'Tüpoloogia tabel'!$C$1:$T$51,MATCH($A524,'Tüpoloogia tabel'!$C$1:$T$1,0),FALSE)</f>
        <v>3.7</v>
      </c>
      <c r="BA524" s="232">
        <f>VLOOKUP(BA$4,'Tüpoloogia tabel'!$C$1:$T$51,MATCH($A524,'Tüpoloogia tabel'!$C$1:$T$1,0),FALSE)</f>
        <v>0.43</v>
      </c>
      <c r="BB524" s="232">
        <f>VLOOKUP(BB$4,'Tüpoloogia tabel'!$C$1:$T$51,MATCH($A524,'Tüpoloogia tabel'!$C$1:$T$1,0),FALSE)</f>
        <v>0.37</v>
      </c>
      <c r="BC524" s="232">
        <f>VLOOKUP(BC$4,'Tüpoloogia tabel'!$C$1:$T$51,MATCH($A524,'Tüpoloogia tabel'!$C$1:$T$1,0),FALSE)</f>
        <v>0.35</v>
      </c>
      <c r="BD524" s="232">
        <f>VLOOKUP(BD$4,'Tüpoloogia tabel'!$C$1:$T$51,MATCH($A524,'Tüpoloogia tabel'!$C$1:$T$1,0),FALSE)</f>
        <v>0.5</v>
      </c>
      <c r="BE524" s="232">
        <f>VLOOKUP(BE$4,'Tüpoloogia tabel'!$C$1:$T$51,MATCH($A524,'Tüpoloogia tabel'!$C$1:$T$1,0),FALSE)</f>
        <v>0.3</v>
      </c>
      <c r="BF524" s="16">
        <f>VLOOKUP(BF$4,'Tüpoloogia tabel'!$C$1:$T$51,MATCH($A524,'Tüpoloogia tabel'!$C$1:$T$1,0),FALSE)</f>
        <v>1.8</v>
      </c>
      <c r="BG524" s="16">
        <f>VLOOKUP(BG$4,'Tüpoloogia tabel'!$C$1:$T$51,MATCH($A524,'Tüpoloogia tabel'!$C$1:$T$1,0),FALSE)</f>
        <v>2.2000000000000002</v>
      </c>
      <c r="BH524" s="16">
        <f>VLOOKUP(BH$4,'Tüpoloogia tabel'!$C$1:$T$51,MATCH($A524,'Tüpoloogia tabel'!$C$1:$T$1,0),FALSE)</f>
        <v>1.46</v>
      </c>
      <c r="BI524" s="16">
        <f>VLOOKUP(BI$4,'Tüpoloogia tabel'!$C$1:$T$51,MATCH($A524,'Tüpoloogia tabel'!$C$1:$T$1,0),FALSE)</f>
        <v>1.5793333333333333</v>
      </c>
      <c r="BJ524" s="16">
        <f>VLOOKUP(BJ$4,'Tüpoloogia tabel'!$C$1:$T$51,MATCH($A524,'Tüpoloogia tabel'!$C$1:$T$1,0),FALSE)</f>
        <v>0.8</v>
      </c>
      <c r="BK524" s="16">
        <f>VLOOKUP(BK$4,'Tüpoloogia tabel'!$C$1:$T$51,MATCH($A524,'Tüpoloogia tabel'!$C$1:$T$1,0),FALSE)</f>
        <v>2.0649999999999999</v>
      </c>
      <c r="BL524" s="216">
        <f t="shared" si="704"/>
        <v>8009.0514955406024</v>
      </c>
      <c r="BM524" s="1">
        <v>4</v>
      </c>
      <c r="BN524" s="1">
        <v>0</v>
      </c>
      <c r="BO524" s="1">
        <f t="shared" si="639"/>
        <v>20</v>
      </c>
      <c r="BP524" s="217">
        <f t="shared" si="640"/>
        <v>372.49756362119319</v>
      </c>
      <c r="BQ524" s="217">
        <f t="shared" ref="BQ524:BS524" si="713">BP524</f>
        <v>372.49756362119319</v>
      </c>
      <c r="BR524" s="217">
        <f t="shared" si="713"/>
        <v>372.49756362119319</v>
      </c>
      <c r="BS524" s="217">
        <f t="shared" si="713"/>
        <v>372.49756362119319</v>
      </c>
      <c r="BT524" s="217">
        <f t="shared" si="642"/>
        <v>372.49756362119319</v>
      </c>
      <c r="BU524" s="217">
        <f t="shared" si="643"/>
        <v>996.10809451985892</v>
      </c>
      <c r="BV524" s="217">
        <f t="shared" si="644"/>
        <v>1143.7079104644076</v>
      </c>
      <c r="BW524" s="217">
        <f t="shared" si="706"/>
        <v>878.54225201540999</v>
      </c>
      <c r="BX524" s="216">
        <f t="shared" si="645"/>
        <v>0.46912237742720908</v>
      </c>
      <c r="BY524" s="216">
        <f t="shared" si="669"/>
        <v>565.7615871772141</v>
      </c>
      <c r="BZ524" s="216">
        <f t="shared" si="653"/>
        <v>9453.3553347332272</v>
      </c>
      <c r="CA524" s="216">
        <f t="shared" si="654"/>
        <v>8574.8130827178175</v>
      </c>
      <c r="CB524" s="218">
        <f t="shared" si="646"/>
        <v>2.902323228367865</v>
      </c>
    </row>
    <row r="525" spans="1:80" x14ac:dyDescent="0.25">
      <c r="A525" s="248" t="s">
        <v>486</v>
      </c>
      <c r="B525" s="231" t="s">
        <v>1053</v>
      </c>
      <c r="C525" s="231" t="s">
        <v>464</v>
      </c>
      <c r="D525" s="249">
        <v>10</v>
      </c>
      <c r="E525" s="249">
        <v>3</v>
      </c>
      <c r="F525" s="250"/>
      <c r="G525" s="15">
        <f>(VLOOKUP(G$4,'Tüpoloogia tabel'!$C$1:$T$51,MATCH($A525,'Tüpoloogia tabel'!$C$1:$T$1,0),FALSE))*D525</f>
        <v>1941.4855203619911</v>
      </c>
      <c r="H525" s="15">
        <f>(VLOOKUP(H$4,'Tüpoloogia tabel'!$C$1:$T$51,MATCH($A525,'Tüpoloogia tabel'!$C$1:$T$1,0),FALSE))*D525*E525</f>
        <v>96.45128205128205</v>
      </c>
      <c r="I525" s="15">
        <f>(VLOOKUP(I$4,'Tüpoloogia tabel'!$C$1:$T$51,MATCH($A525,'Tüpoloogia tabel'!$C$1:$T$1,0),FALSE))*D525*E525</f>
        <v>283.83242835595763</v>
      </c>
      <c r="J525" s="15">
        <f>(VLOOKUP(J$4,'Tüpoloogia tabel'!$C$1:$T$51,MATCH($A525,'Tüpoloogia tabel'!$C$1:$T$1,0),FALSE))*D525*E525</f>
        <v>5284.7072624434377</v>
      </c>
      <c r="K525" s="15">
        <f>(VLOOKUP(K$4,'Tüpoloogia tabel'!$C$1:$T$51,MATCH($A525,'Tüpoloogia tabel'!$C$1:$T$1,0),FALSE))*D525*E525</f>
        <v>4431.6978544494705</v>
      </c>
      <c r="L525" s="244">
        <f>VLOOKUP(L$4,'Tüpoloogia tabel'!$C$1:$T$51,MATCH($A525,'Tüpoloogia tabel'!$C$1:$T$1,0),FALSE)</f>
        <v>87.692307692307693</v>
      </c>
      <c r="M525" s="228">
        <f>VLOOKUP(M$4,'Tüpoloogia tabel'!$C$1:$T$51,MATCH($A525,'Tüpoloogia tabel'!$C$1:$T$1,0),FALSE)</f>
        <v>3.0769230769230771</v>
      </c>
      <c r="N525" s="228">
        <f>VLOOKUP(N$4,'Tüpoloogia tabel'!$C$1:$T$51,MATCH($A525,'Tüpoloogia tabel'!$C$1:$T$1,0),FALSE)</f>
        <v>93.84615384615384</v>
      </c>
      <c r="O525" s="245">
        <f>VLOOKUP(O$4,'Tüpoloogia tabel'!$C$1:$T$51,MATCH($A525,'Tüpoloogia tabel'!$C$1:$T$1,0),FALSE)</f>
        <v>0.24539823394414367</v>
      </c>
      <c r="P525" s="228">
        <f>VLOOKUP(P$4,'Tüpoloogia tabel'!$C$1:$T$51,MATCH($A525,'Tüpoloogia tabel'!$C$1:$T$1,0),FALSE)</f>
        <v>78.461538461538467</v>
      </c>
      <c r="Q525" s="335">
        <f t="shared" si="633"/>
        <v>7920.1653942428047</v>
      </c>
      <c r="R525" s="336">
        <f t="shared" si="651"/>
        <v>5936.9707939500977</v>
      </c>
      <c r="S525" s="14">
        <f t="shared" si="634"/>
        <v>1941.4855203619911</v>
      </c>
      <c r="T525" s="336">
        <f t="shared" si="635"/>
        <v>1941.4855203619911</v>
      </c>
      <c r="U525" s="4">
        <f t="shared" si="636"/>
        <v>39.6</v>
      </c>
      <c r="V525" s="337">
        <f t="shared" si="637"/>
        <v>1943.5946002927067</v>
      </c>
      <c r="W525" s="338">
        <f t="shared" si="703"/>
        <v>3.72567113301707</v>
      </c>
      <c r="X525" s="228">
        <f>VLOOKUP(X$4,'Tüpoloogia tabel'!$C$1:$T$51,MATCH($A525,'Tüpoloogia tabel'!$C$1:$T$1,0),FALSE)</f>
        <v>232.3125</v>
      </c>
      <c r="Y525" s="228">
        <f>VLOOKUP(Y$4,'Tüpoloogia tabel'!$C$1:$T$51,MATCH($A525,'Tüpoloogia tabel'!$C$1:$T$1,0),FALSE)</f>
        <v>155.609375</v>
      </c>
      <c r="Z525" s="229">
        <f>VLOOKUP(Z$4,'Tüpoloogia tabel'!$C$1:$T$51,MATCH($A525,'Tüpoloogia tabel'!$C$1:$T$1,0),FALSE)</f>
        <v>41.375</v>
      </c>
      <c r="AA525" s="235"/>
      <c r="AB525" s="235"/>
      <c r="AC525" s="15">
        <f>VLOOKUP(AC$4,'Tüpoloogia tabel'!$C$1:$T$51,MATCH($A525,'Tüpoloogia tabel'!$C$1:$T$1,0),FALSE)</f>
        <v>4.009769230769229</v>
      </c>
      <c r="AD525" s="15">
        <f>VLOOKUP(AD$4,'Tüpoloogia tabel'!$C$1:$T$51,MATCH($A525,'Tüpoloogia tabel'!$C$1:$T$1,0),FALSE)</f>
        <v>2.5</v>
      </c>
      <c r="AE525" s="15">
        <f>VLOOKUP(AE$4,'Tüpoloogia tabel'!$C$1:$T$51,MATCH($A525,'Tüpoloogia tabel'!$C$1:$T$1,0),FALSE)</f>
        <v>2.2999999999999998</v>
      </c>
      <c r="AF525" s="15">
        <f>VLOOKUP(AF$4,'Tüpoloogia tabel'!$C$1:$T$51,MATCH($A525,'Tüpoloogia tabel'!$C$1:$T$1,0),FALSE)</f>
        <v>11.821276595744679</v>
      </c>
      <c r="AG525" s="15">
        <f>VLOOKUP(AG$4,'Tüpoloogia tabel'!$C$1:$T$51,MATCH($A525,'Tüpoloogia tabel'!$C$1:$T$1,0),FALSE)</f>
        <v>17.442750521485191</v>
      </c>
      <c r="AH525" s="15">
        <f>(VLOOKUP(AH$4,'Tüpoloogia tabel'!$C$1:$T$51,MATCH($A525,'Tüpoloogia tabel'!$C$1:$T$1,0),FALSE))*E525</f>
        <v>7.5</v>
      </c>
      <c r="AI525" s="15">
        <f>(VLOOKUP(AI$4,'Tüpoloogia tabel'!$C$1:$T$51,MATCH($A525,'Tüpoloogia tabel'!$C$1:$T$1,0),FALSE))*D525*E525</f>
        <v>26531.25</v>
      </c>
      <c r="AJ525" s="15">
        <f t="shared" si="638"/>
        <v>372.49756362119319</v>
      </c>
      <c r="AK525" s="15">
        <f>VLOOKUP(AK$4,'Tüpoloogia tabel'!$C$1:$T$51,MATCH($A525,'Tüpoloogia tabel'!$C$1:$T$1,0),FALSE)</f>
        <v>1.2</v>
      </c>
      <c r="AL525" s="15">
        <f>VLOOKUP(AL$4,'Tüpoloogia tabel'!$C$1:$T$51,MATCH($A525,'Tüpoloogia tabel'!$C$1:$T$1,0),FALSE)</f>
        <v>1</v>
      </c>
      <c r="AM525" s="15">
        <f>VLOOKUP(AM$4,'Tüpoloogia tabel'!$C$1:$T$51,MATCH($A525,'Tüpoloogia tabel'!$C$1:$T$1,0),FALSE)</f>
        <v>0.7</v>
      </c>
      <c r="AN525" s="15">
        <f>VLOOKUP(AN$4,'Tüpoloogia tabel'!$C$1:$T$51,MATCH($A525,'Tüpoloogia tabel'!$C$1:$T$1,0),FALSE)</f>
        <v>0.7</v>
      </c>
      <c r="AO525" s="15">
        <f>VLOOKUP(AO$4,'Tüpoloogia tabel'!$C$1:$T$51,MATCH($A525,'Tüpoloogia tabel'!$C$1:$T$1,0),FALSE)</f>
        <v>2.44</v>
      </c>
      <c r="AP525" s="15">
        <f>VLOOKUP(AP$4,'Tüpoloogia tabel'!$C$1:$T$51,MATCH($A525,'Tüpoloogia tabel'!$C$1:$T$1,0),FALSE)</f>
        <v>2</v>
      </c>
      <c r="AQ525" s="15">
        <f>VLOOKUP(AQ$4,'Tüpoloogia tabel'!$C$1:$T$51,MATCH($A525,'Tüpoloogia tabel'!$C$1:$T$1,0),FALSE)</f>
        <v>2.9</v>
      </c>
      <c r="AR525" s="232">
        <f>VLOOKUP(AR$4,'Tüpoloogia tabel'!$C$1:$T$51,MATCH($A520,'Tüpoloogia tabel'!$C$1:$T$1,0),FALSE)</f>
        <v>0.26</v>
      </c>
      <c r="AS525" s="16">
        <f>VLOOKUP(AS$4,'Tüpoloogia tabel'!$C$1:$T$51,MATCH($A525,'Tüpoloogia tabel'!$C$1:$T$1,0),FALSE)</f>
        <v>0.49</v>
      </c>
      <c r="AT525" s="16">
        <f>VLOOKUP(AT$4,'Tüpoloogia tabel'!$C$1:$T$51,MATCH($A525,'Tüpoloogia tabel'!$C$1:$T$1,0),FALSE)</f>
        <v>0.40500000000000003</v>
      </c>
      <c r="AU525" s="16">
        <f>VLOOKUP(AU$4,'Tüpoloogia tabel'!$C$1:$T$51,MATCH($A525,'Tüpoloogia tabel'!$C$1:$T$1,0),FALSE)</f>
        <v>0.15</v>
      </c>
      <c r="AV525" s="273">
        <f>VLOOKUP(AV$4,'Tüpoloogia tabel'!$C$1:$T$51,MATCH($A525,'Tüpoloogia tabel'!$C$1:$T$1,0),FALSE)</f>
        <v>0.02</v>
      </c>
      <c r="AW525" s="16">
        <f>VLOOKUP(AW$4,'Tüpoloogia tabel'!$C$1:$T$51,MATCH($A525,'Tüpoloogia tabel'!$C$1:$T$1,0),FALSE)</f>
        <v>0.01</v>
      </c>
      <c r="AX525" s="16">
        <f>VLOOKUP(AX$4,'Tüpoloogia tabel'!$C$1:$T$51,MATCH($A525,'Tüpoloogia tabel'!$C$1:$T$1,0),FALSE)</f>
        <v>0</v>
      </c>
      <c r="AY525" s="16">
        <f>VLOOKUP(AY$4,'Tüpoloogia tabel'!$C$1:$T$51,MATCH($A525,'Tüpoloogia tabel'!$C$1:$T$1,0),FALSE)</f>
        <v>0.42</v>
      </c>
      <c r="AZ525" s="16">
        <f>VLOOKUP(AZ$4,'Tüpoloogia tabel'!$C$1:$T$51,MATCH($A525,'Tüpoloogia tabel'!$C$1:$T$1,0),FALSE)</f>
        <v>3.7</v>
      </c>
      <c r="BA525" s="232">
        <f>VLOOKUP(BA$4,'Tüpoloogia tabel'!$C$1:$T$51,MATCH($A525,'Tüpoloogia tabel'!$C$1:$T$1,0),FALSE)</f>
        <v>0.43</v>
      </c>
      <c r="BB525" s="232">
        <f>VLOOKUP(BB$4,'Tüpoloogia tabel'!$C$1:$T$51,MATCH($A525,'Tüpoloogia tabel'!$C$1:$T$1,0),FALSE)</f>
        <v>0.37</v>
      </c>
      <c r="BC525" s="232">
        <f>VLOOKUP(BC$4,'Tüpoloogia tabel'!$C$1:$T$51,MATCH($A525,'Tüpoloogia tabel'!$C$1:$T$1,0),FALSE)</f>
        <v>0.35</v>
      </c>
      <c r="BD525" s="232">
        <f>VLOOKUP(BD$4,'Tüpoloogia tabel'!$C$1:$T$51,MATCH($A525,'Tüpoloogia tabel'!$C$1:$T$1,0),FALSE)</f>
        <v>0.5</v>
      </c>
      <c r="BE525" s="232">
        <f>VLOOKUP(BE$4,'Tüpoloogia tabel'!$C$1:$T$51,MATCH($A525,'Tüpoloogia tabel'!$C$1:$T$1,0),FALSE)</f>
        <v>0.3</v>
      </c>
      <c r="BF525" s="16">
        <f>VLOOKUP(BF$4,'Tüpoloogia tabel'!$C$1:$T$51,MATCH($A525,'Tüpoloogia tabel'!$C$1:$T$1,0),FALSE)</f>
        <v>1.8</v>
      </c>
      <c r="BG525" s="16">
        <f>VLOOKUP(BG$4,'Tüpoloogia tabel'!$C$1:$T$51,MATCH($A525,'Tüpoloogia tabel'!$C$1:$T$1,0),FALSE)</f>
        <v>2.2000000000000002</v>
      </c>
      <c r="BH525" s="16">
        <f>VLOOKUP(BH$4,'Tüpoloogia tabel'!$C$1:$T$51,MATCH($A525,'Tüpoloogia tabel'!$C$1:$T$1,0),FALSE)</f>
        <v>1.46</v>
      </c>
      <c r="BI525" s="16">
        <f>VLOOKUP(BI$4,'Tüpoloogia tabel'!$C$1:$T$51,MATCH($A525,'Tüpoloogia tabel'!$C$1:$T$1,0),FALSE)</f>
        <v>1.5793333333333333</v>
      </c>
      <c r="BJ525" s="16">
        <f>VLOOKUP(BJ$4,'Tüpoloogia tabel'!$C$1:$T$51,MATCH($A525,'Tüpoloogia tabel'!$C$1:$T$1,0),FALSE)</f>
        <v>0.8</v>
      </c>
      <c r="BK525" s="16">
        <f>VLOOKUP(BK$4,'Tüpoloogia tabel'!$C$1:$T$51,MATCH($A525,'Tüpoloogia tabel'!$C$1:$T$1,0),FALSE)</f>
        <v>2.0649999999999999</v>
      </c>
      <c r="BL525" s="216">
        <f t="shared" si="704"/>
        <v>13808.201157853102</v>
      </c>
      <c r="BM525" s="1">
        <v>4</v>
      </c>
      <c r="BN525" s="1">
        <v>0</v>
      </c>
      <c r="BO525" s="1">
        <f t="shared" si="639"/>
        <v>30</v>
      </c>
      <c r="BP525" s="217">
        <f t="shared" si="640"/>
        <v>372.49756362119319</v>
      </c>
      <c r="BQ525" s="217">
        <f t="shared" ref="BQ525:BS525" si="714">BP525</f>
        <v>372.49756362119319</v>
      </c>
      <c r="BR525" s="217">
        <f t="shared" si="714"/>
        <v>372.49756362119319</v>
      </c>
      <c r="BS525" s="217">
        <f t="shared" si="714"/>
        <v>372.49756362119319</v>
      </c>
      <c r="BT525" s="217">
        <f t="shared" si="642"/>
        <v>744.99512724238639</v>
      </c>
      <c r="BU525" s="217">
        <f t="shared" si="643"/>
        <v>2203.7432126696822</v>
      </c>
      <c r="BV525" s="217">
        <f t="shared" si="644"/>
        <v>2561.8716014312872</v>
      </c>
      <c r="BW525" s="217">
        <f t="shared" si="706"/>
        <v>1480.4959778577113</v>
      </c>
      <c r="BX525" s="216">
        <f t="shared" si="645"/>
        <v>1.0135585662232705</v>
      </c>
      <c r="BY525" s="216">
        <f t="shared" si="669"/>
        <v>1222.3516308652643</v>
      </c>
      <c r="BZ525" s="216">
        <f t="shared" si="653"/>
        <v>16511.048766576077</v>
      </c>
      <c r="CA525" s="216">
        <f t="shared" si="654"/>
        <v>15030.552788718367</v>
      </c>
      <c r="CB525" s="218">
        <f t="shared" si="646"/>
        <v>3.3916014318592449</v>
      </c>
    </row>
    <row r="526" spans="1:80" x14ac:dyDescent="0.25">
      <c r="A526" s="248" t="s">
        <v>486</v>
      </c>
      <c r="B526" s="231" t="s">
        <v>1054</v>
      </c>
      <c r="C526" s="231" t="s">
        <v>464</v>
      </c>
      <c r="D526" s="249">
        <v>10</v>
      </c>
      <c r="E526" s="249">
        <v>4</v>
      </c>
      <c r="F526" s="250"/>
      <c r="G526" s="15">
        <f>(VLOOKUP(G$4,'Tüpoloogia tabel'!$C$1:$T$51,MATCH($A526,'Tüpoloogia tabel'!$C$1:$T$1,0),FALSE))*D526</f>
        <v>1941.4855203619911</v>
      </c>
      <c r="H526" s="15">
        <f>(VLOOKUP(H$4,'Tüpoloogia tabel'!$C$1:$T$51,MATCH($A526,'Tüpoloogia tabel'!$C$1:$T$1,0),FALSE))*D526*E526</f>
        <v>128.6017094017094</v>
      </c>
      <c r="I526" s="15">
        <f>(VLOOKUP(I$4,'Tüpoloogia tabel'!$C$1:$T$51,MATCH($A526,'Tüpoloogia tabel'!$C$1:$T$1,0),FALSE))*D526*E526</f>
        <v>378.44323780794355</v>
      </c>
      <c r="J526" s="15">
        <f>(VLOOKUP(J$4,'Tüpoloogia tabel'!$C$1:$T$51,MATCH($A526,'Tüpoloogia tabel'!$C$1:$T$1,0),FALSE))*D526*E526</f>
        <v>7046.2763499245839</v>
      </c>
      <c r="K526" s="15">
        <f>(VLOOKUP(K$4,'Tüpoloogia tabel'!$C$1:$T$51,MATCH($A526,'Tüpoloogia tabel'!$C$1:$T$1,0),FALSE))*D526*E526</f>
        <v>5908.9304725992934</v>
      </c>
      <c r="L526" s="244">
        <f>VLOOKUP(L$4,'Tüpoloogia tabel'!$C$1:$T$51,MATCH($A526,'Tüpoloogia tabel'!$C$1:$T$1,0),FALSE)</f>
        <v>87.692307692307693</v>
      </c>
      <c r="M526" s="228">
        <f>VLOOKUP(M$4,'Tüpoloogia tabel'!$C$1:$T$51,MATCH($A526,'Tüpoloogia tabel'!$C$1:$T$1,0),FALSE)</f>
        <v>3.0769230769230771</v>
      </c>
      <c r="N526" s="228">
        <f>VLOOKUP(N$4,'Tüpoloogia tabel'!$C$1:$T$51,MATCH($A526,'Tüpoloogia tabel'!$C$1:$T$1,0),FALSE)</f>
        <v>93.84615384615384</v>
      </c>
      <c r="O526" s="245">
        <f>VLOOKUP(O$4,'Tüpoloogia tabel'!$C$1:$T$51,MATCH($A526,'Tüpoloogia tabel'!$C$1:$T$1,0),FALSE)</f>
        <v>0.24539823394414367</v>
      </c>
      <c r="P526" s="228">
        <f>VLOOKUP(P$4,'Tüpoloogia tabel'!$C$1:$T$51,MATCH($A526,'Tüpoloogia tabel'!$C$1:$T$1,0),FALSE)</f>
        <v>78.461538461538467</v>
      </c>
      <c r="Q526" s="335">
        <f t="shared" si="633"/>
        <v>14048.77062995411</v>
      </c>
      <c r="R526" s="336">
        <f t="shared" si="651"/>
        <v>10561.627128277016</v>
      </c>
      <c r="S526" s="14">
        <f t="shared" si="634"/>
        <v>1941.4855203619911</v>
      </c>
      <c r="T526" s="336">
        <f t="shared" si="635"/>
        <v>1941.4855203619911</v>
      </c>
      <c r="U526" s="4">
        <f t="shared" si="636"/>
        <v>39.6</v>
      </c>
      <c r="V526" s="337">
        <f t="shared" si="637"/>
        <v>3447.5435016770934</v>
      </c>
      <c r="W526" s="338">
        <f t="shared" si="703"/>
        <v>4.4366591708099907</v>
      </c>
      <c r="X526" s="228">
        <f>VLOOKUP(X$4,'Tüpoloogia tabel'!$C$1:$T$51,MATCH($A526,'Tüpoloogia tabel'!$C$1:$T$1,0),FALSE)</f>
        <v>232.3125</v>
      </c>
      <c r="Y526" s="228">
        <f>VLOOKUP(Y$4,'Tüpoloogia tabel'!$C$1:$T$51,MATCH($A526,'Tüpoloogia tabel'!$C$1:$T$1,0),FALSE)</f>
        <v>155.609375</v>
      </c>
      <c r="Z526" s="229">
        <f>VLOOKUP(Z$4,'Tüpoloogia tabel'!$C$1:$T$51,MATCH($A526,'Tüpoloogia tabel'!$C$1:$T$1,0),FALSE)</f>
        <v>41.375</v>
      </c>
      <c r="AA526" s="235"/>
      <c r="AB526" s="235"/>
      <c r="AC526" s="15">
        <f>VLOOKUP(AC$4,'Tüpoloogia tabel'!$C$1:$T$51,MATCH($A526,'Tüpoloogia tabel'!$C$1:$T$1,0),FALSE)</f>
        <v>4.009769230769229</v>
      </c>
      <c r="AD526" s="15">
        <f>VLOOKUP(AD$4,'Tüpoloogia tabel'!$C$1:$T$51,MATCH($A526,'Tüpoloogia tabel'!$C$1:$T$1,0),FALSE)</f>
        <v>2.5</v>
      </c>
      <c r="AE526" s="15">
        <f>VLOOKUP(AE$4,'Tüpoloogia tabel'!$C$1:$T$51,MATCH($A526,'Tüpoloogia tabel'!$C$1:$T$1,0),FALSE)</f>
        <v>2.2999999999999998</v>
      </c>
      <c r="AF526" s="15">
        <f>VLOOKUP(AF$4,'Tüpoloogia tabel'!$C$1:$T$51,MATCH($A526,'Tüpoloogia tabel'!$C$1:$T$1,0),FALSE)</f>
        <v>11.821276595744679</v>
      </c>
      <c r="AG526" s="15">
        <f>VLOOKUP(AG$4,'Tüpoloogia tabel'!$C$1:$T$51,MATCH($A526,'Tüpoloogia tabel'!$C$1:$T$1,0),FALSE)</f>
        <v>17.442750521485191</v>
      </c>
      <c r="AH526" s="15">
        <f>(VLOOKUP(AH$4,'Tüpoloogia tabel'!$C$1:$T$51,MATCH($A526,'Tüpoloogia tabel'!$C$1:$T$1,0),FALSE))*E526</f>
        <v>10</v>
      </c>
      <c r="AI526" s="15">
        <f>(VLOOKUP(AI$4,'Tüpoloogia tabel'!$C$1:$T$51,MATCH($A526,'Tüpoloogia tabel'!$C$1:$T$1,0),FALSE))*D526*E526</f>
        <v>35375</v>
      </c>
      <c r="AJ526" s="15">
        <f t="shared" si="638"/>
        <v>372.49756362119319</v>
      </c>
      <c r="AK526" s="15">
        <f>VLOOKUP(AK$4,'Tüpoloogia tabel'!$C$1:$T$51,MATCH($A526,'Tüpoloogia tabel'!$C$1:$T$1,0),FALSE)</f>
        <v>1.2</v>
      </c>
      <c r="AL526" s="15">
        <f>VLOOKUP(AL$4,'Tüpoloogia tabel'!$C$1:$T$51,MATCH($A526,'Tüpoloogia tabel'!$C$1:$T$1,0),FALSE)</f>
        <v>1</v>
      </c>
      <c r="AM526" s="15">
        <f>VLOOKUP(AM$4,'Tüpoloogia tabel'!$C$1:$T$51,MATCH($A526,'Tüpoloogia tabel'!$C$1:$T$1,0),FALSE)</f>
        <v>0.7</v>
      </c>
      <c r="AN526" s="15">
        <f>VLOOKUP(AN$4,'Tüpoloogia tabel'!$C$1:$T$51,MATCH($A526,'Tüpoloogia tabel'!$C$1:$T$1,0),FALSE)</f>
        <v>0.7</v>
      </c>
      <c r="AO526" s="15">
        <f>VLOOKUP(AO$4,'Tüpoloogia tabel'!$C$1:$T$51,MATCH($A526,'Tüpoloogia tabel'!$C$1:$T$1,0),FALSE)</f>
        <v>2.44</v>
      </c>
      <c r="AP526" s="15">
        <f>VLOOKUP(AP$4,'Tüpoloogia tabel'!$C$1:$T$51,MATCH($A526,'Tüpoloogia tabel'!$C$1:$T$1,0),FALSE)</f>
        <v>2</v>
      </c>
      <c r="AQ526" s="15">
        <f>VLOOKUP(AQ$4,'Tüpoloogia tabel'!$C$1:$T$51,MATCH($A526,'Tüpoloogia tabel'!$C$1:$T$1,0),FALSE)</f>
        <v>2.9</v>
      </c>
      <c r="AR526" s="232">
        <f>VLOOKUP(AR$4,'Tüpoloogia tabel'!$C$1:$T$51,MATCH($A521,'Tüpoloogia tabel'!$C$1:$T$1,0),FALSE)</f>
        <v>0.26</v>
      </c>
      <c r="AS526" s="16">
        <f>VLOOKUP(AS$4,'Tüpoloogia tabel'!$C$1:$T$51,MATCH($A526,'Tüpoloogia tabel'!$C$1:$T$1,0),FALSE)</f>
        <v>0.49</v>
      </c>
      <c r="AT526" s="16">
        <f>VLOOKUP(AT$4,'Tüpoloogia tabel'!$C$1:$T$51,MATCH($A526,'Tüpoloogia tabel'!$C$1:$T$1,0),FALSE)</f>
        <v>0.40500000000000003</v>
      </c>
      <c r="AU526" s="16">
        <f>VLOOKUP(AU$4,'Tüpoloogia tabel'!$C$1:$T$51,MATCH($A526,'Tüpoloogia tabel'!$C$1:$T$1,0),FALSE)</f>
        <v>0.15</v>
      </c>
      <c r="AV526" s="273">
        <f>VLOOKUP(AV$4,'Tüpoloogia tabel'!$C$1:$T$51,MATCH($A526,'Tüpoloogia tabel'!$C$1:$T$1,0),FALSE)</f>
        <v>0.02</v>
      </c>
      <c r="AW526" s="16">
        <f>VLOOKUP(AW$4,'Tüpoloogia tabel'!$C$1:$T$51,MATCH($A526,'Tüpoloogia tabel'!$C$1:$T$1,0),FALSE)</f>
        <v>0.01</v>
      </c>
      <c r="AX526" s="16">
        <f>VLOOKUP(AX$4,'Tüpoloogia tabel'!$C$1:$T$51,MATCH($A526,'Tüpoloogia tabel'!$C$1:$T$1,0),FALSE)</f>
        <v>0</v>
      </c>
      <c r="AY526" s="16">
        <f>VLOOKUP(AY$4,'Tüpoloogia tabel'!$C$1:$T$51,MATCH($A526,'Tüpoloogia tabel'!$C$1:$T$1,0),FALSE)</f>
        <v>0.42</v>
      </c>
      <c r="AZ526" s="16">
        <f>VLOOKUP(AZ$4,'Tüpoloogia tabel'!$C$1:$T$51,MATCH($A526,'Tüpoloogia tabel'!$C$1:$T$1,0),FALSE)</f>
        <v>3.7</v>
      </c>
      <c r="BA526" s="232">
        <f>VLOOKUP(BA$4,'Tüpoloogia tabel'!$C$1:$T$51,MATCH($A526,'Tüpoloogia tabel'!$C$1:$T$1,0),FALSE)</f>
        <v>0.43</v>
      </c>
      <c r="BB526" s="232">
        <f>VLOOKUP(BB$4,'Tüpoloogia tabel'!$C$1:$T$51,MATCH($A526,'Tüpoloogia tabel'!$C$1:$T$1,0),FALSE)</f>
        <v>0.37</v>
      </c>
      <c r="BC526" s="232">
        <f>VLOOKUP(BC$4,'Tüpoloogia tabel'!$C$1:$T$51,MATCH($A526,'Tüpoloogia tabel'!$C$1:$T$1,0),FALSE)</f>
        <v>0.35</v>
      </c>
      <c r="BD526" s="232">
        <f>VLOOKUP(BD$4,'Tüpoloogia tabel'!$C$1:$T$51,MATCH($A526,'Tüpoloogia tabel'!$C$1:$T$1,0),FALSE)</f>
        <v>0.5</v>
      </c>
      <c r="BE526" s="232">
        <f>VLOOKUP(BE$4,'Tüpoloogia tabel'!$C$1:$T$51,MATCH($A526,'Tüpoloogia tabel'!$C$1:$T$1,0),FALSE)</f>
        <v>0.3</v>
      </c>
      <c r="BF526" s="16">
        <f>VLOOKUP(BF$4,'Tüpoloogia tabel'!$C$1:$T$51,MATCH($A526,'Tüpoloogia tabel'!$C$1:$T$1,0),FALSE)</f>
        <v>1.8</v>
      </c>
      <c r="BG526" s="16">
        <f>VLOOKUP(BG$4,'Tüpoloogia tabel'!$C$1:$T$51,MATCH($A526,'Tüpoloogia tabel'!$C$1:$T$1,0),FALSE)</f>
        <v>2.2000000000000002</v>
      </c>
      <c r="BH526" s="16">
        <f>VLOOKUP(BH$4,'Tüpoloogia tabel'!$C$1:$T$51,MATCH($A526,'Tüpoloogia tabel'!$C$1:$T$1,0),FALSE)</f>
        <v>1.46</v>
      </c>
      <c r="BI526" s="16">
        <f>VLOOKUP(BI$4,'Tüpoloogia tabel'!$C$1:$T$51,MATCH($A526,'Tüpoloogia tabel'!$C$1:$T$1,0),FALSE)</f>
        <v>1.5793333333333333</v>
      </c>
      <c r="BJ526" s="16">
        <f>VLOOKUP(BJ$4,'Tüpoloogia tabel'!$C$1:$T$51,MATCH($A526,'Tüpoloogia tabel'!$C$1:$T$1,0),FALSE)</f>
        <v>0.8</v>
      </c>
      <c r="BK526" s="16">
        <f>VLOOKUP(BK$4,'Tüpoloogia tabel'!$C$1:$T$51,MATCH($A526,'Tüpoloogia tabel'!$C$1:$T$1,0),FALSE)</f>
        <v>2.0649999999999999</v>
      </c>
      <c r="BL526" s="216">
        <f t="shared" si="704"/>
        <v>21914.501891398864</v>
      </c>
      <c r="BM526" s="1">
        <v>4</v>
      </c>
      <c r="BN526" s="1">
        <v>0</v>
      </c>
      <c r="BO526" s="1">
        <f t="shared" si="639"/>
        <v>40</v>
      </c>
      <c r="BP526" s="217">
        <f t="shared" si="640"/>
        <v>372.49756362119319</v>
      </c>
      <c r="BQ526" s="217">
        <f t="shared" ref="BQ526:BS526" si="715">BP526</f>
        <v>372.49756362119319</v>
      </c>
      <c r="BR526" s="217">
        <f t="shared" si="715"/>
        <v>372.49756362119319</v>
      </c>
      <c r="BS526" s="217">
        <f t="shared" si="715"/>
        <v>372.49756362119319</v>
      </c>
      <c r="BT526" s="217">
        <f t="shared" si="642"/>
        <v>1117.4926908635796</v>
      </c>
      <c r="BU526" s="217">
        <f t="shared" si="643"/>
        <v>3884.4323780794357</v>
      </c>
      <c r="BV526" s="217">
        <f t="shared" si="644"/>
        <v>4544.2417828879506</v>
      </c>
      <c r="BW526" s="217">
        <f t="shared" si="706"/>
        <v>2319.4164297057218</v>
      </c>
      <c r="BX526" s="216">
        <f t="shared" si="645"/>
        <v>1.6434429932269325</v>
      </c>
      <c r="BY526" s="216">
        <f t="shared" si="669"/>
        <v>1981.9922498316805</v>
      </c>
      <c r="BZ526" s="216">
        <f t="shared" si="653"/>
        <v>26215.910570936267</v>
      </c>
      <c r="CA526" s="216">
        <f t="shared" si="654"/>
        <v>23896.494141230545</v>
      </c>
      <c r="CB526" s="218">
        <f t="shared" si="646"/>
        <v>4.0441318868182012</v>
      </c>
    </row>
    <row r="527" spans="1:80" s="220" customFormat="1" ht="15.75" thickBot="1" x14ac:dyDescent="0.3">
      <c r="A527" s="251" t="s">
        <v>486</v>
      </c>
      <c r="B527" s="241" t="s">
        <v>1055</v>
      </c>
      <c r="C527" s="241" t="s">
        <v>464</v>
      </c>
      <c r="D527" s="252">
        <v>10</v>
      </c>
      <c r="E527" s="252">
        <v>5</v>
      </c>
      <c r="F527" s="253"/>
      <c r="G527" s="221">
        <f>(VLOOKUP(G$4,'Tüpoloogia tabel'!$C$1:$T$51,MATCH($A527,'Tüpoloogia tabel'!$C$1:$T$1,0),FALSE))*D527</f>
        <v>1941.4855203619911</v>
      </c>
      <c r="H527" s="221">
        <f>(VLOOKUP(H$4,'Tüpoloogia tabel'!$C$1:$T$51,MATCH($A527,'Tüpoloogia tabel'!$C$1:$T$1,0),FALSE))*D527*E527</f>
        <v>160.75213675213675</v>
      </c>
      <c r="I527" s="221">
        <f>(VLOOKUP(I$4,'Tüpoloogia tabel'!$C$1:$T$51,MATCH($A527,'Tüpoloogia tabel'!$C$1:$T$1,0),FALSE))*D527*E527</f>
        <v>473.05404725992946</v>
      </c>
      <c r="J527" s="221">
        <f>(VLOOKUP(J$4,'Tüpoloogia tabel'!$C$1:$T$51,MATCH($A527,'Tüpoloogia tabel'!$C$1:$T$1,0),FALSE))*D527*E527</f>
        <v>8807.8454374057292</v>
      </c>
      <c r="K527" s="221">
        <f>(VLOOKUP(K$4,'Tüpoloogia tabel'!$C$1:$T$51,MATCH($A527,'Tüpoloogia tabel'!$C$1:$T$1,0),FALSE))*D527*E527</f>
        <v>7386.1630907491162</v>
      </c>
      <c r="L527" s="246">
        <f>VLOOKUP(L$4,'Tüpoloogia tabel'!$C$1:$T$51,MATCH($A527,'Tüpoloogia tabel'!$C$1:$T$1,0),FALSE)</f>
        <v>87.692307692307693</v>
      </c>
      <c r="M527" s="226">
        <f>VLOOKUP(M$4,'Tüpoloogia tabel'!$C$1:$T$51,MATCH($A527,'Tüpoloogia tabel'!$C$1:$T$1,0),FALSE)</f>
        <v>3.0769230769230771</v>
      </c>
      <c r="N527" s="226">
        <f>VLOOKUP(N$4,'Tüpoloogia tabel'!$C$1:$T$51,MATCH($A527,'Tüpoloogia tabel'!$C$1:$T$1,0),FALSE)</f>
        <v>93.84615384615384</v>
      </c>
      <c r="O527" s="242">
        <f>VLOOKUP(O$4,'Tüpoloogia tabel'!$C$1:$T$51,MATCH($A527,'Tüpoloogia tabel'!$C$1:$T$1,0),FALSE)</f>
        <v>0.24539823394414367</v>
      </c>
      <c r="P527" s="226">
        <f>VLOOKUP(P$4,'Tüpoloogia tabel'!$C$1:$T$51,MATCH($A527,'Tüpoloogia tabel'!$C$1:$T$1,0),FALSE)</f>
        <v>78.461538461538467</v>
      </c>
      <c r="Q527" s="339">
        <f t="shared" si="633"/>
        <v>21921.650917813939</v>
      </c>
      <c r="R527" s="341">
        <f t="shared" si="651"/>
        <v>16502.516497442382</v>
      </c>
      <c r="S527" s="340">
        <f t="shared" si="634"/>
        <v>1941.4855203619911</v>
      </c>
      <c r="T527" s="341">
        <f t="shared" si="635"/>
        <v>1941.4855203619911</v>
      </c>
      <c r="U527" s="342">
        <f t="shared" si="636"/>
        <v>39.6</v>
      </c>
      <c r="V527" s="343">
        <f t="shared" si="637"/>
        <v>5379.5344203715567</v>
      </c>
      <c r="W527" s="344">
        <f t="shared" si="703"/>
        <v>5.2369670950937728</v>
      </c>
      <c r="X527" s="226">
        <f>VLOOKUP(X$4,'Tüpoloogia tabel'!$C$1:$T$51,MATCH($A527,'Tüpoloogia tabel'!$C$1:$T$1,0),FALSE)</f>
        <v>232.3125</v>
      </c>
      <c r="Y527" s="226">
        <f>VLOOKUP(Y$4,'Tüpoloogia tabel'!$C$1:$T$51,MATCH($A527,'Tüpoloogia tabel'!$C$1:$T$1,0),FALSE)</f>
        <v>155.609375</v>
      </c>
      <c r="Z527" s="230">
        <f>VLOOKUP(Z$4,'Tüpoloogia tabel'!$C$1:$T$51,MATCH($A527,'Tüpoloogia tabel'!$C$1:$T$1,0),FALSE)</f>
        <v>41.375</v>
      </c>
      <c r="AA527" s="236"/>
      <c r="AB527" s="236"/>
      <c r="AC527" s="221">
        <f>VLOOKUP(AC$4,'Tüpoloogia tabel'!$C$1:$T$51,MATCH($A527,'Tüpoloogia tabel'!$C$1:$T$1,0),FALSE)</f>
        <v>4.009769230769229</v>
      </c>
      <c r="AD527" s="221">
        <f>VLOOKUP(AD$4,'Tüpoloogia tabel'!$C$1:$T$51,MATCH($A527,'Tüpoloogia tabel'!$C$1:$T$1,0),FALSE)</f>
        <v>2.5</v>
      </c>
      <c r="AE527" s="221">
        <f>VLOOKUP(AE$4,'Tüpoloogia tabel'!$C$1:$T$51,MATCH($A527,'Tüpoloogia tabel'!$C$1:$T$1,0),FALSE)</f>
        <v>2.2999999999999998</v>
      </c>
      <c r="AF527" s="221">
        <f>VLOOKUP(AF$4,'Tüpoloogia tabel'!$C$1:$T$51,MATCH($A527,'Tüpoloogia tabel'!$C$1:$T$1,0),FALSE)</f>
        <v>11.821276595744679</v>
      </c>
      <c r="AG527" s="221">
        <f>VLOOKUP(AG$4,'Tüpoloogia tabel'!$C$1:$T$51,MATCH($A527,'Tüpoloogia tabel'!$C$1:$T$1,0),FALSE)</f>
        <v>17.442750521485191</v>
      </c>
      <c r="AH527" s="221">
        <f>(VLOOKUP(AH$4,'Tüpoloogia tabel'!$C$1:$T$51,MATCH($A527,'Tüpoloogia tabel'!$C$1:$T$1,0),FALSE))*E527</f>
        <v>12.5</v>
      </c>
      <c r="AI527" s="221">
        <f>(VLOOKUP(AI$4,'Tüpoloogia tabel'!$C$1:$T$51,MATCH($A527,'Tüpoloogia tabel'!$C$1:$T$1,0),FALSE))*D527*E527</f>
        <v>44218.75</v>
      </c>
      <c r="AJ527" s="221">
        <f t="shared" si="638"/>
        <v>372.49756362119319</v>
      </c>
      <c r="AK527" s="221">
        <f>VLOOKUP(AK$4,'Tüpoloogia tabel'!$C$1:$T$51,MATCH($A527,'Tüpoloogia tabel'!$C$1:$T$1,0),FALSE)</f>
        <v>1.2</v>
      </c>
      <c r="AL527" s="221">
        <f>VLOOKUP(AL$4,'Tüpoloogia tabel'!$C$1:$T$51,MATCH($A527,'Tüpoloogia tabel'!$C$1:$T$1,0),FALSE)</f>
        <v>1</v>
      </c>
      <c r="AM527" s="221">
        <f>VLOOKUP(AM$4,'Tüpoloogia tabel'!$C$1:$T$51,MATCH($A527,'Tüpoloogia tabel'!$C$1:$T$1,0),FALSE)</f>
        <v>0.7</v>
      </c>
      <c r="AN527" s="221">
        <f>VLOOKUP(AN$4,'Tüpoloogia tabel'!$C$1:$T$51,MATCH($A527,'Tüpoloogia tabel'!$C$1:$T$1,0),FALSE)</f>
        <v>0.7</v>
      </c>
      <c r="AO527" s="221">
        <f>VLOOKUP(AO$4,'Tüpoloogia tabel'!$C$1:$T$51,MATCH($A527,'Tüpoloogia tabel'!$C$1:$T$1,0),FALSE)</f>
        <v>2.44</v>
      </c>
      <c r="AP527" s="221">
        <f>VLOOKUP(AP$4,'Tüpoloogia tabel'!$C$1:$T$51,MATCH($A527,'Tüpoloogia tabel'!$C$1:$T$1,0),FALSE)</f>
        <v>2</v>
      </c>
      <c r="AQ527" s="221">
        <f>VLOOKUP(AQ$4,'Tüpoloogia tabel'!$C$1:$T$51,MATCH($A527,'Tüpoloogia tabel'!$C$1:$T$1,0),FALSE)</f>
        <v>2.9</v>
      </c>
      <c r="AR527" s="233">
        <f>VLOOKUP(AR$4,'Tüpoloogia tabel'!$C$1:$T$51,MATCH($A522,'Tüpoloogia tabel'!$C$1:$T$1,0),FALSE)</f>
        <v>0.26</v>
      </c>
      <c r="AS527" s="222">
        <f>VLOOKUP(AS$4,'Tüpoloogia tabel'!$C$1:$T$51,MATCH($A527,'Tüpoloogia tabel'!$C$1:$T$1,0),FALSE)</f>
        <v>0.49</v>
      </c>
      <c r="AT527" s="222">
        <f>VLOOKUP(AT$4,'Tüpoloogia tabel'!$C$1:$T$51,MATCH($A527,'Tüpoloogia tabel'!$C$1:$T$1,0),FALSE)</f>
        <v>0.40500000000000003</v>
      </c>
      <c r="AU527" s="222">
        <f>VLOOKUP(AU$4,'Tüpoloogia tabel'!$C$1:$T$51,MATCH($A527,'Tüpoloogia tabel'!$C$1:$T$1,0),FALSE)</f>
        <v>0.15</v>
      </c>
      <c r="AV527" s="273">
        <f>VLOOKUP(AV$4,'Tüpoloogia tabel'!$C$1:$T$51,MATCH($A527,'Tüpoloogia tabel'!$C$1:$T$1,0),FALSE)</f>
        <v>0.02</v>
      </c>
      <c r="AW527" s="222">
        <f>VLOOKUP(AW$4,'Tüpoloogia tabel'!$C$1:$T$51,MATCH($A527,'Tüpoloogia tabel'!$C$1:$T$1,0),FALSE)</f>
        <v>0.01</v>
      </c>
      <c r="AX527" s="222">
        <f>VLOOKUP(AX$4,'Tüpoloogia tabel'!$C$1:$T$51,MATCH($A527,'Tüpoloogia tabel'!$C$1:$T$1,0),FALSE)</f>
        <v>0</v>
      </c>
      <c r="AY527" s="222">
        <f>VLOOKUP(AY$4,'Tüpoloogia tabel'!$C$1:$T$51,MATCH($A527,'Tüpoloogia tabel'!$C$1:$T$1,0),FALSE)</f>
        <v>0.42</v>
      </c>
      <c r="AZ527" s="222">
        <f>VLOOKUP(AZ$4,'Tüpoloogia tabel'!$C$1:$T$51,MATCH($A527,'Tüpoloogia tabel'!$C$1:$T$1,0),FALSE)</f>
        <v>3.7</v>
      </c>
      <c r="BA527" s="233">
        <f>VLOOKUP(BA$4,'Tüpoloogia tabel'!$C$1:$T$51,MATCH($A527,'Tüpoloogia tabel'!$C$1:$T$1,0),FALSE)</f>
        <v>0.43</v>
      </c>
      <c r="BB527" s="233">
        <f>VLOOKUP(BB$4,'Tüpoloogia tabel'!$C$1:$T$51,MATCH($A527,'Tüpoloogia tabel'!$C$1:$T$1,0),FALSE)</f>
        <v>0.37</v>
      </c>
      <c r="BC527" s="233">
        <f>VLOOKUP(BC$4,'Tüpoloogia tabel'!$C$1:$T$51,MATCH($A527,'Tüpoloogia tabel'!$C$1:$T$1,0),FALSE)</f>
        <v>0.35</v>
      </c>
      <c r="BD527" s="233">
        <f>VLOOKUP(BD$4,'Tüpoloogia tabel'!$C$1:$T$51,MATCH($A527,'Tüpoloogia tabel'!$C$1:$T$1,0),FALSE)</f>
        <v>0.5</v>
      </c>
      <c r="BE527" s="233">
        <f>VLOOKUP(BE$4,'Tüpoloogia tabel'!$C$1:$T$51,MATCH($A527,'Tüpoloogia tabel'!$C$1:$T$1,0),FALSE)</f>
        <v>0.3</v>
      </c>
      <c r="BF527" s="222">
        <f>VLOOKUP(BF$4,'Tüpoloogia tabel'!$C$1:$T$51,MATCH($A527,'Tüpoloogia tabel'!$C$1:$T$1,0),FALSE)</f>
        <v>1.8</v>
      </c>
      <c r="BG527" s="222">
        <f>VLOOKUP(BG$4,'Tüpoloogia tabel'!$C$1:$T$51,MATCH($A527,'Tüpoloogia tabel'!$C$1:$T$1,0),FALSE)</f>
        <v>2.2000000000000002</v>
      </c>
      <c r="BH527" s="222">
        <f>VLOOKUP(BH$4,'Tüpoloogia tabel'!$C$1:$T$51,MATCH($A527,'Tüpoloogia tabel'!$C$1:$T$1,0),FALSE)</f>
        <v>1.46</v>
      </c>
      <c r="BI527" s="222">
        <f>VLOOKUP(BI$4,'Tüpoloogia tabel'!$C$1:$T$51,MATCH($A527,'Tüpoloogia tabel'!$C$1:$T$1,0),FALSE)</f>
        <v>1.5793333333333333</v>
      </c>
      <c r="BJ527" s="222">
        <f>VLOOKUP(BJ$4,'Tüpoloogia tabel'!$C$1:$T$51,MATCH($A527,'Tüpoloogia tabel'!$C$1:$T$1,0),FALSE)</f>
        <v>0.8</v>
      </c>
      <c r="BK527" s="222">
        <f>VLOOKUP(BK$4,'Tüpoloogia tabel'!$C$1:$T$51,MATCH($A527,'Tüpoloogia tabel'!$C$1:$T$1,0),FALSE)</f>
        <v>2.0649999999999999</v>
      </c>
      <c r="BL527" s="223">
        <f t="shared" si="704"/>
        <v>32327.953696177887</v>
      </c>
      <c r="BM527" s="220">
        <v>4</v>
      </c>
      <c r="BN527" s="220">
        <v>0</v>
      </c>
      <c r="BO527" s="220">
        <f t="shared" si="639"/>
        <v>50</v>
      </c>
      <c r="BP527" s="224">
        <f t="shared" si="640"/>
        <v>372.49756362119319</v>
      </c>
      <c r="BQ527" s="224">
        <f t="shared" ref="BQ527:BS527" si="716">BP527</f>
        <v>372.49756362119319</v>
      </c>
      <c r="BR527" s="224">
        <f t="shared" si="716"/>
        <v>372.49756362119319</v>
      </c>
      <c r="BS527" s="224">
        <f t="shared" si="716"/>
        <v>372.49756362119319</v>
      </c>
      <c r="BT527" s="224">
        <f t="shared" si="642"/>
        <v>1489.9902544847728</v>
      </c>
      <c r="BU527" s="224">
        <f t="shared" si="643"/>
        <v>6038.1755907491188</v>
      </c>
      <c r="BV527" s="224">
        <f t="shared" si="644"/>
        <v>7090.8184548343988</v>
      </c>
      <c r="BW527" s="217">
        <f t="shared" si="706"/>
        <v>3395.3036075594418</v>
      </c>
      <c r="BX527" s="223">
        <f t="shared" si="645"/>
        <v>2.452600133923637</v>
      </c>
      <c r="BY527" s="223">
        <f t="shared" si="669"/>
        <v>2957.8357615119062</v>
      </c>
      <c r="BZ527" s="223">
        <f t="shared" si="653"/>
        <v>38681.093065249239</v>
      </c>
      <c r="CA527" s="223">
        <f t="shared" si="654"/>
        <v>35285.789457689796</v>
      </c>
      <c r="CB527" s="225">
        <f t="shared" si="646"/>
        <v>4.7772827412765748</v>
      </c>
    </row>
    <row r="528" spans="1:80" s="219" customFormat="1" x14ac:dyDescent="0.25">
      <c r="A528" s="258" t="s">
        <v>487</v>
      </c>
      <c r="B528" s="259" t="s">
        <v>1056</v>
      </c>
      <c r="C528" s="259" t="s">
        <v>464</v>
      </c>
      <c r="D528" s="260">
        <v>1</v>
      </c>
      <c r="E528" s="260">
        <v>1</v>
      </c>
      <c r="F528" s="261"/>
      <c r="G528" s="262">
        <f>(VLOOKUP(G$4,'Tüpoloogia tabel'!$C$1:$T$51,MATCH($A528,'Tüpoloogia tabel'!$C$1:$T$1,0),FALSE))*D528</f>
        <v>205.55481949610447</v>
      </c>
      <c r="H528" s="262">
        <f>(VLOOKUP(H$4,'Tüpoloogia tabel'!$C$1:$T$51,MATCH($A528,'Tüpoloogia tabel'!$C$1:$T$1,0),FALSE))*D528*E528</f>
        <v>2.5801563958916898</v>
      </c>
      <c r="I528" s="262">
        <f>(VLOOKUP(I$4,'Tüpoloogia tabel'!$C$1:$T$51,MATCH($A528,'Tüpoloogia tabel'!$C$1:$T$1,0),FALSE))*D528*E528</f>
        <v>8.5742834565520205</v>
      </c>
      <c r="J528" s="262">
        <f>(VLOOKUP(J$4,'Tüpoloogia tabel'!$C$1:$T$51,MATCH($A528,'Tüpoloogia tabel'!$C$1:$T$1,0),FALSE))*D528*E528</f>
        <v>183.73325160464913</v>
      </c>
      <c r="K528" s="262">
        <f>(VLOOKUP(K$4,'Tüpoloogia tabel'!$C$1:$T$51,MATCH($A528,'Tüpoloogia tabel'!$C$1:$T$1,0),FALSE))*D528*E528</f>
        <v>151.4732432331767</v>
      </c>
      <c r="L528" s="263">
        <f>VLOOKUP(L$4,'Tüpoloogia tabel'!$C$1:$T$51,MATCH($A528,'Tüpoloogia tabel'!$C$1:$T$1,0),FALSE)</f>
        <v>19.607843137254903</v>
      </c>
      <c r="M528" s="264">
        <f>VLOOKUP(M$4,'Tüpoloogia tabel'!$C$1:$T$51,MATCH($A528,'Tüpoloogia tabel'!$C$1:$T$1,0),FALSE)</f>
        <v>58.82352941176471</v>
      </c>
      <c r="N528" s="264">
        <f>VLOOKUP(N$4,'Tüpoloogia tabel'!$C$1:$T$51,MATCH($A528,'Tüpoloogia tabel'!$C$1:$T$1,0),FALSE)</f>
        <v>96.078431372549019</v>
      </c>
      <c r="O528" s="265">
        <f>VLOOKUP(O$4,'Tüpoloogia tabel'!$C$1:$T$51,MATCH($A528,'Tüpoloogia tabel'!$C$1:$T$1,0),FALSE)</f>
        <v>0.2155284834325106</v>
      </c>
      <c r="P528" s="264">
        <f>VLOOKUP(P$4,'Tüpoloogia tabel'!$C$1:$T$51,MATCH($A528,'Tüpoloogia tabel'!$C$1:$T$1,0),FALSE)</f>
        <v>50.980392156862742</v>
      </c>
      <c r="Q528" s="345">
        <f t="shared" ref="Q528:Q591" si="717">D528*AG528*2*AH528*E528+2*E528*AF528</f>
        <v>116.27703869047619</v>
      </c>
      <c r="R528" s="346">
        <f t="shared" si="651"/>
        <v>87.256024883494504</v>
      </c>
      <c r="S528" s="347">
        <f t="shared" ref="S528:S591" si="718">G528</f>
        <v>205.55481949610447</v>
      </c>
      <c r="T528" s="346">
        <f t="shared" ref="T528:T591" si="719">S528</f>
        <v>205.55481949610447</v>
      </c>
      <c r="U528" s="348">
        <f t="shared" ref="U528:U591" si="720">D528*BF528*BG528</f>
        <v>3.9599999999999991</v>
      </c>
      <c r="V528" s="349">
        <f t="shared" ref="V528:V591" si="721">Q528*O528</f>
        <v>25.061013806981691</v>
      </c>
      <c r="W528" s="350">
        <f t="shared" si="703"/>
        <v>3.7167098465583925</v>
      </c>
      <c r="X528" s="264">
        <f>VLOOKUP(X$4,'Tüpoloogia tabel'!$C$1:$T$51,MATCH($A528,'Tüpoloogia tabel'!$C$1:$T$1,0),FALSE)</f>
        <v>227.2608695652174</v>
      </c>
      <c r="Y528" s="264">
        <f>VLOOKUP(Y$4,'Tüpoloogia tabel'!$C$1:$T$51,MATCH($A528,'Tüpoloogia tabel'!$C$1:$T$1,0),FALSE)</f>
        <v>160.65217391304347</v>
      </c>
      <c r="Z528" s="268">
        <f>VLOOKUP(Z$4,'Tüpoloogia tabel'!$C$1:$T$51,MATCH($A528,'Tüpoloogia tabel'!$C$1:$T$1,0),FALSE)</f>
        <v>41.282608695652172</v>
      </c>
      <c r="AA528" s="269"/>
      <c r="AB528" s="269"/>
      <c r="AC528" s="262">
        <f>VLOOKUP(AC$4,'Tüpoloogia tabel'!$C$1:$T$51,MATCH($A528,'Tüpoloogia tabel'!$C$1:$T$1,0),FALSE)</f>
        <v>3.5002483660130723</v>
      </c>
      <c r="AD528" s="262">
        <f>VLOOKUP(AD$4,'Tüpoloogia tabel'!$C$1:$T$51,MATCH($A528,'Tüpoloogia tabel'!$C$1:$T$1,0),FALSE)</f>
        <v>2.5</v>
      </c>
      <c r="AE528" s="262">
        <f>VLOOKUP(AE$4,'Tüpoloogia tabel'!$C$1:$T$51,MATCH($A528,'Tüpoloogia tabel'!$C$1:$T$1,0),FALSE)</f>
        <v>2.2999999999999998</v>
      </c>
      <c r="AF528" s="262">
        <f>VLOOKUP(AF$4,'Tüpoloogia tabel'!$C$1:$T$51,MATCH($A528,'Tüpoloogia tabel'!$C$1:$T$1,0),FALSE)</f>
        <v>12.642142857142858</v>
      </c>
      <c r="AG528" s="262">
        <f>VLOOKUP(AG$4,'Tüpoloogia tabel'!$C$1:$T$51,MATCH($A528,'Tüpoloogia tabel'!$C$1:$T$1,0),FALSE)</f>
        <v>15.963640873015873</v>
      </c>
      <c r="AH528" s="262">
        <f>(VLOOKUP(AH$4,'Tüpoloogia tabel'!$C$1:$T$51,MATCH($A528,'Tüpoloogia tabel'!$C$1:$T$1,0),FALSE))*E528</f>
        <v>2.85</v>
      </c>
      <c r="AI528" s="262">
        <f>(VLOOKUP(AI$4,'Tüpoloogia tabel'!$C$1:$T$51,MATCH($A528,'Tüpoloogia tabel'!$C$1:$T$1,0),FALSE))*D528*E528</f>
        <v>647.14952659862752</v>
      </c>
      <c r="AJ528" s="262">
        <f t="shared" ref="AJ528:AJ591" si="722">2*AF528+2*AG528*D528</f>
        <v>57.211567460317461</v>
      </c>
      <c r="AK528" s="262">
        <f>VLOOKUP(AK$4,'Tüpoloogia tabel'!$C$1:$T$51,MATCH($A528,'Tüpoloogia tabel'!$C$1:$T$1,0),FALSE)</f>
        <v>1.2</v>
      </c>
      <c r="AL528" s="262">
        <f>VLOOKUP(AL$4,'Tüpoloogia tabel'!$C$1:$T$51,MATCH($A528,'Tüpoloogia tabel'!$C$1:$T$1,0),FALSE)</f>
        <v>0.8</v>
      </c>
      <c r="AM528" s="262">
        <f>VLOOKUP(AM$4,'Tüpoloogia tabel'!$C$1:$T$51,MATCH($A528,'Tüpoloogia tabel'!$C$1:$T$1,0),FALSE)</f>
        <v>0.7</v>
      </c>
      <c r="AN528" s="262">
        <f>VLOOKUP(AN$4,'Tüpoloogia tabel'!$C$1:$T$51,MATCH($A528,'Tüpoloogia tabel'!$C$1:$T$1,0),FALSE)</f>
        <v>0.7</v>
      </c>
      <c r="AO528" s="262">
        <f>VLOOKUP(AO$4,'Tüpoloogia tabel'!$C$1:$T$51,MATCH($A528,'Tüpoloogia tabel'!$C$1:$T$1,0),FALSE)</f>
        <v>2.44</v>
      </c>
      <c r="AP528" s="262">
        <f>VLOOKUP(AP$4,'Tüpoloogia tabel'!$C$1:$T$51,MATCH($A528,'Tüpoloogia tabel'!$C$1:$T$1,0),FALSE)</f>
        <v>2</v>
      </c>
      <c r="AQ528" s="262">
        <f>VLOOKUP(AQ$4,'Tüpoloogia tabel'!$C$1:$T$51,MATCH($A528,'Tüpoloogia tabel'!$C$1:$T$1,0),FALSE)</f>
        <v>2.9</v>
      </c>
      <c r="AR528" s="271">
        <f>VLOOKUP(AR$4,'Tüpoloogia tabel'!$C$1:$T$51,MATCH($A523,'Tüpoloogia tabel'!$C$1:$T$1,0),FALSE)</f>
        <v>0.26</v>
      </c>
      <c r="AS528" s="270">
        <f>VLOOKUP(AS$4,'Tüpoloogia tabel'!$C$1:$T$51,MATCH($A528,'Tüpoloogia tabel'!$C$1:$T$1,0),FALSE)</f>
        <v>0.4900000000000001</v>
      </c>
      <c r="AT528" s="270">
        <f>VLOOKUP(AT$4,'Tüpoloogia tabel'!$C$1:$T$51,MATCH($A528,'Tüpoloogia tabel'!$C$1:$T$1,0),FALSE)</f>
        <v>0.40500000000000014</v>
      </c>
      <c r="AU528" s="270">
        <f>VLOOKUP(AU$4,'Tüpoloogia tabel'!$C$1:$T$51,MATCH($A528,'Tüpoloogia tabel'!$C$1:$T$1,0),FALSE)</f>
        <v>0.15</v>
      </c>
      <c r="AV528" s="273">
        <f>VLOOKUP(AV$4,'Tüpoloogia tabel'!$C$1:$T$51,MATCH($A528,'Tüpoloogia tabel'!$C$1:$T$1,0),FALSE)</f>
        <v>0.02</v>
      </c>
      <c r="AW528" s="270">
        <f>VLOOKUP(AW$4,'Tüpoloogia tabel'!$C$1:$T$51,MATCH($A528,'Tüpoloogia tabel'!$C$1:$T$1,0),FALSE)</f>
        <v>0.01</v>
      </c>
      <c r="AX528" s="270">
        <f>VLOOKUP(AX$4,'Tüpoloogia tabel'!$C$1:$T$51,MATCH($A528,'Tüpoloogia tabel'!$C$1:$T$1,0),FALSE)</f>
        <v>0</v>
      </c>
      <c r="AY528" s="270">
        <f>VLOOKUP(AY$4,'Tüpoloogia tabel'!$C$1:$T$51,MATCH($A528,'Tüpoloogia tabel'!$C$1:$T$1,0),FALSE)</f>
        <v>0.42</v>
      </c>
      <c r="AZ528" s="270">
        <f>VLOOKUP(AZ$4,'Tüpoloogia tabel'!$C$1:$T$51,MATCH($A528,'Tüpoloogia tabel'!$C$1:$T$1,0),FALSE)</f>
        <v>3.7</v>
      </c>
      <c r="BA528" s="271">
        <f>VLOOKUP(BA$4,'Tüpoloogia tabel'!$C$1:$T$51,MATCH($A528,'Tüpoloogia tabel'!$C$1:$T$1,0),FALSE)</f>
        <v>0.43</v>
      </c>
      <c r="BB528" s="271">
        <f>VLOOKUP(BB$4,'Tüpoloogia tabel'!$C$1:$T$51,MATCH($A528,'Tüpoloogia tabel'!$C$1:$T$1,0),FALSE)</f>
        <v>0.41499999999999998</v>
      </c>
      <c r="BC528" s="271">
        <f>VLOOKUP(BC$4,'Tüpoloogia tabel'!$C$1:$T$51,MATCH($A528,'Tüpoloogia tabel'!$C$1:$T$1,0),FALSE)</f>
        <v>0.35</v>
      </c>
      <c r="BD528" s="271">
        <f>VLOOKUP(BD$4,'Tüpoloogia tabel'!$C$1:$T$51,MATCH($A528,'Tüpoloogia tabel'!$C$1:$T$1,0),FALSE)</f>
        <v>0.4</v>
      </c>
      <c r="BE528" s="271">
        <f>VLOOKUP(BE$4,'Tüpoloogia tabel'!$C$1:$T$51,MATCH($A528,'Tüpoloogia tabel'!$C$1:$T$1,0),FALSE)</f>
        <v>0.3</v>
      </c>
      <c r="BF528" s="270">
        <f>VLOOKUP(BF$4,'Tüpoloogia tabel'!$C$1:$T$51,MATCH($A528,'Tüpoloogia tabel'!$C$1:$T$1,0),FALSE)</f>
        <v>1.7999999999999998</v>
      </c>
      <c r="BG528" s="270">
        <f>VLOOKUP(BG$4,'Tüpoloogia tabel'!$C$1:$T$51,MATCH($A528,'Tüpoloogia tabel'!$C$1:$T$1,0),FALSE)</f>
        <v>2.1999999999999997</v>
      </c>
      <c r="BH528" s="270">
        <f>VLOOKUP(BH$4,'Tüpoloogia tabel'!$C$1:$T$51,MATCH($A528,'Tüpoloogia tabel'!$C$1:$T$1,0),FALSE)</f>
        <v>1.46</v>
      </c>
      <c r="BI528" s="270">
        <f>VLOOKUP(BI$4,'Tüpoloogia tabel'!$C$1:$T$51,MATCH($A528,'Tüpoloogia tabel'!$C$1:$T$1,0),FALSE)</f>
        <v>1.5793333333333333</v>
      </c>
      <c r="BJ528" s="270">
        <f>VLOOKUP(BJ$4,'Tüpoloogia tabel'!$C$1:$T$51,MATCH($A528,'Tüpoloogia tabel'!$C$1:$T$1,0),FALSE)</f>
        <v>0.79999999999999993</v>
      </c>
      <c r="BK528" s="270">
        <f>VLOOKUP(BK$4,'Tüpoloogia tabel'!$C$1:$T$51,MATCH($A528,'Tüpoloogia tabel'!$C$1:$T$1,0),FALSE)</f>
        <v>2.0649999999999999</v>
      </c>
      <c r="BL528" s="266">
        <f t="shared" si="704"/>
        <v>463.56318257621899</v>
      </c>
      <c r="BM528" s="219">
        <v>4</v>
      </c>
      <c r="BN528" s="219">
        <v>0</v>
      </c>
      <c r="BO528" s="219">
        <f t="shared" ref="BO528:BO591" si="723">AH528*BM528</f>
        <v>11.4</v>
      </c>
      <c r="BP528" s="267">
        <f t="shared" ref="BP528:BP591" si="724">AJ528</f>
        <v>57.211567460317461</v>
      </c>
      <c r="BQ528" s="267">
        <f t="shared" ref="BQ528:BS528" si="725">BP528</f>
        <v>57.211567460317461</v>
      </c>
      <c r="BR528" s="267">
        <f t="shared" si="725"/>
        <v>57.211567460317461</v>
      </c>
      <c r="BS528" s="267">
        <f t="shared" si="725"/>
        <v>57.211567460317461</v>
      </c>
      <c r="BT528" s="267">
        <f t="shared" ref="BT528:BT591" si="726">BS528*(E528-1)</f>
        <v>0</v>
      </c>
      <c r="BU528" s="267">
        <f t="shared" ref="BU528:BU591" si="727">(D528+I528)*E528*AD528</f>
        <v>23.935708641380053</v>
      </c>
      <c r="BV528" s="267">
        <f t="shared" ref="BV528:BV591" si="728">(V528/(BH528*BI528))*(BH528+BI528)</f>
        <v>33.033174493032014</v>
      </c>
      <c r="BW528" s="217">
        <f t="shared" si="706"/>
        <v>76.624021283105208</v>
      </c>
      <c r="BX528" s="266">
        <f t="shared" ref="BX528:BX591" si="729">AZ528*SUM(Q528:V528)/(3600*IF(E528=1,35,IF(E528=2,24,IF(E528&lt;6,20,15))))</f>
        <v>1.8901236115719821E-2</v>
      </c>
      <c r="BY528" s="266">
        <f t="shared" si="669"/>
        <v>22.794890755558104</v>
      </c>
      <c r="BZ528" s="266">
        <f t="shared" si="653"/>
        <v>562.98209461488227</v>
      </c>
      <c r="CA528" s="266">
        <f t="shared" si="654"/>
        <v>486.35807333177712</v>
      </c>
      <c r="CB528" s="272">
        <f t="shared" ref="CB528:CB591" si="730">(BY528+BL528)/K528</f>
        <v>3.2108513883411169</v>
      </c>
    </row>
    <row r="529" spans="1:80" x14ac:dyDescent="0.25">
      <c r="A529" s="248" t="s">
        <v>487</v>
      </c>
      <c r="B529" s="231" t="s">
        <v>1057</v>
      </c>
      <c r="C529" s="231" t="s">
        <v>464</v>
      </c>
      <c r="D529" s="249">
        <v>1</v>
      </c>
      <c r="E529" s="249">
        <v>2</v>
      </c>
      <c r="F529" s="250"/>
      <c r="G529" s="15">
        <f>(VLOOKUP(G$4,'Tüpoloogia tabel'!$C$1:$T$51,MATCH($A529,'Tüpoloogia tabel'!$C$1:$T$1,0),FALSE))*D529</f>
        <v>205.55481949610447</v>
      </c>
      <c r="H529" s="15">
        <f>(VLOOKUP(H$4,'Tüpoloogia tabel'!$C$1:$T$51,MATCH($A529,'Tüpoloogia tabel'!$C$1:$T$1,0),FALSE))*D529*E529</f>
        <v>5.1603127917833795</v>
      </c>
      <c r="I529" s="15">
        <f>(VLOOKUP(I$4,'Tüpoloogia tabel'!$C$1:$T$51,MATCH($A529,'Tüpoloogia tabel'!$C$1:$T$1,0),FALSE))*D529*E529</f>
        <v>17.148566913104041</v>
      </c>
      <c r="J529" s="15">
        <f>(VLOOKUP(J$4,'Tüpoloogia tabel'!$C$1:$T$51,MATCH($A529,'Tüpoloogia tabel'!$C$1:$T$1,0),FALSE))*D529*E529</f>
        <v>367.46650320929825</v>
      </c>
      <c r="K529" s="15">
        <f>(VLOOKUP(K$4,'Tüpoloogia tabel'!$C$1:$T$51,MATCH($A529,'Tüpoloogia tabel'!$C$1:$T$1,0),FALSE))*D529*E529</f>
        <v>302.94648646635341</v>
      </c>
      <c r="L529" s="244">
        <f>VLOOKUP(L$4,'Tüpoloogia tabel'!$C$1:$T$51,MATCH($A529,'Tüpoloogia tabel'!$C$1:$T$1,0),FALSE)</f>
        <v>19.607843137254903</v>
      </c>
      <c r="M529" s="228">
        <f>VLOOKUP(M$4,'Tüpoloogia tabel'!$C$1:$T$51,MATCH($A529,'Tüpoloogia tabel'!$C$1:$T$1,0),FALSE)</f>
        <v>58.82352941176471</v>
      </c>
      <c r="N529" s="228">
        <f>VLOOKUP(N$4,'Tüpoloogia tabel'!$C$1:$T$51,MATCH($A529,'Tüpoloogia tabel'!$C$1:$T$1,0),FALSE)</f>
        <v>96.078431372549019</v>
      </c>
      <c r="O529" s="245">
        <f>VLOOKUP(O$4,'Tüpoloogia tabel'!$C$1:$T$51,MATCH($A529,'Tüpoloogia tabel'!$C$1:$T$1,0),FALSE)</f>
        <v>0.2155284834325106</v>
      </c>
      <c r="P529" s="228">
        <f>VLOOKUP(P$4,'Tüpoloogia tabel'!$C$1:$T$51,MATCH($A529,'Tüpoloogia tabel'!$C$1:$T$1,0),FALSE)</f>
        <v>50.980392156862742</v>
      </c>
      <c r="Q529" s="335">
        <f t="shared" si="717"/>
        <v>414.53958333333333</v>
      </c>
      <c r="R529" s="336">
        <f t="shared" si="651"/>
        <v>321.23449561475513</v>
      </c>
      <c r="S529" s="14">
        <f t="shared" si="718"/>
        <v>205.55481949610447</v>
      </c>
      <c r="T529" s="336">
        <f t="shared" si="719"/>
        <v>205.55481949610447</v>
      </c>
      <c r="U529" s="4">
        <f t="shared" si="720"/>
        <v>3.9599999999999991</v>
      </c>
      <c r="V529" s="337">
        <f t="shared" si="721"/>
        <v>89.345087718578185</v>
      </c>
      <c r="W529" s="338">
        <f t="shared" si="703"/>
        <v>3.4112264184321162</v>
      </c>
      <c r="X529" s="228">
        <f>VLOOKUP(X$4,'Tüpoloogia tabel'!$C$1:$T$51,MATCH($A529,'Tüpoloogia tabel'!$C$1:$T$1,0),FALSE)</f>
        <v>227.2608695652174</v>
      </c>
      <c r="Y529" s="228">
        <f>VLOOKUP(Y$4,'Tüpoloogia tabel'!$C$1:$T$51,MATCH($A529,'Tüpoloogia tabel'!$C$1:$T$1,0),FALSE)</f>
        <v>160.65217391304347</v>
      </c>
      <c r="Z529" s="229">
        <f>VLOOKUP(Z$4,'Tüpoloogia tabel'!$C$1:$T$51,MATCH($A529,'Tüpoloogia tabel'!$C$1:$T$1,0),FALSE)</f>
        <v>41.282608695652172</v>
      </c>
      <c r="AA529" s="235"/>
      <c r="AB529" s="235"/>
      <c r="AC529" s="15">
        <f>VLOOKUP(AC$4,'Tüpoloogia tabel'!$C$1:$T$51,MATCH($A529,'Tüpoloogia tabel'!$C$1:$T$1,0),FALSE)</f>
        <v>3.5002483660130723</v>
      </c>
      <c r="AD529" s="15">
        <f>VLOOKUP(AD$4,'Tüpoloogia tabel'!$C$1:$T$51,MATCH($A529,'Tüpoloogia tabel'!$C$1:$T$1,0),FALSE)</f>
        <v>2.5</v>
      </c>
      <c r="AE529" s="15">
        <f>VLOOKUP(AE$4,'Tüpoloogia tabel'!$C$1:$T$51,MATCH($A529,'Tüpoloogia tabel'!$C$1:$T$1,0),FALSE)</f>
        <v>2.2999999999999998</v>
      </c>
      <c r="AF529" s="15">
        <f>VLOOKUP(AF$4,'Tüpoloogia tabel'!$C$1:$T$51,MATCH($A529,'Tüpoloogia tabel'!$C$1:$T$1,0),FALSE)</f>
        <v>12.642142857142858</v>
      </c>
      <c r="AG529" s="15">
        <f>VLOOKUP(AG$4,'Tüpoloogia tabel'!$C$1:$T$51,MATCH($A529,'Tüpoloogia tabel'!$C$1:$T$1,0),FALSE)</f>
        <v>15.963640873015873</v>
      </c>
      <c r="AH529" s="15">
        <f>(VLOOKUP(AH$4,'Tüpoloogia tabel'!$C$1:$T$51,MATCH($A529,'Tüpoloogia tabel'!$C$1:$T$1,0),FALSE))*E529</f>
        <v>5.7</v>
      </c>
      <c r="AI529" s="15">
        <f>(VLOOKUP(AI$4,'Tüpoloogia tabel'!$C$1:$T$51,MATCH($A529,'Tüpoloogia tabel'!$C$1:$T$1,0),FALSE))*D529*E529</f>
        <v>1294.299053197255</v>
      </c>
      <c r="AJ529" s="15">
        <f t="shared" si="722"/>
        <v>57.211567460317461</v>
      </c>
      <c r="AK529" s="15">
        <f>VLOOKUP(AK$4,'Tüpoloogia tabel'!$C$1:$T$51,MATCH($A529,'Tüpoloogia tabel'!$C$1:$T$1,0),FALSE)</f>
        <v>1.2</v>
      </c>
      <c r="AL529" s="15">
        <f>VLOOKUP(AL$4,'Tüpoloogia tabel'!$C$1:$T$51,MATCH($A529,'Tüpoloogia tabel'!$C$1:$T$1,0),FALSE)</f>
        <v>0.8</v>
      </c>
      <c r="AM529" s="15">
        <f>VLOOKUP(AM$4,'Tüpoloogia tabel'!$C$1:$T$51,MATCH($A529,'Tüpoloogia tabel'!$C$1:$T$1,0),FALSE)</f>
        <v>0.7</v>
      </c>
      <c r="AN529" s="15">
        <f>VLOOKUP(AN$4,'Tüpoloogia tabel'!$C$1:$T$51,MATCH($A529,'Tüpoloogia tabel'!$C$1:$T$1,0),FALSE)</f>
        <v>0.7</v>
      </c>
      <c r="AO529" s="15">
        <f>VLOOKUP(AO$4,'Tüpoloogia tabel'!$C$1:$T$51,MATCH($A529,'Tüpoloogia tabel'!$C$1:$T$1,0),FALSE)</f>
        <v>2.44</v>
      </c>
      <c r="AP529" s="15">
        <f>VLOOKUP(AP$4,'Tüpoloogia tabel'!$C$1:$T$51,MATCH($A529,'Tüpoloogia tabel'!$C$1:$T$1,0),FALSE)</f>
        <v>2</v>
      </c>
      <c r="AQ529" s="15">
        <f>VLOOKUP(AQ$4,'Tüpoloogia tabel'!$C$1:$T$51,MATCH($A529,'Tüpoloogia tabel'!$C$1:$T$1,0),FALSE)</f>
        <v>2.9</v>
      </c>
      <c r="AR529" s="232">
        <f>VLOOKUP(AR$4,'Tüpoloogia tabel'!$C$1:$T$51,MATCH($A524,'Tüpoloogia tabel'!$C$1:$T$1,0),FALSE)</f>
        <v>0.26</v>
      </c>
      <c r="AS529" s="16">
        <f>VLOOKUP(AS$4,'Tüpoloogia tabel'!$C$1:$T$51,MATCH($A529,'Tüpoloogia tabel'!$C$1:$T$1,0),FALSE)</f>
        <v>0.4900000000000001</v>
      </c>
      <c r="AT529" s="16">
        <f>VLOOKUP(AT$4,'Tüpoloogia tabel'!$C$1:$T$51,MATCH($A529,'Tüpoloogia tabel'!$C$1:$T$1,0),FALSE)</f>
        <v>0.40500000000000014</v>
      </c>
      <c r="AU529" s="16">
        <f>VLOOKUP(AU$4,'Tüpoloogia tabel'!$C$1:$T$51,MATCH($A529,'Tüpoloogia tabel'!$C$1:$T$1,0),FALSE)</f>
        <v>0.15</v>
      </c>
      <c r="AV529" s="273">
        <f>VLOOKUP(AV$4,'Tüpoloogia tabel'!$C$1:$T$51,MATCH($A529,'Tüpoloogia tabel'!$C$1:$T$1,0),FALSE)</f>
        <v>0.02</v>
      </c>
      <c r="AW529" s="16">
        <f>VLOOKUP(AW$4,'Tüpoloogia tabel'!$C$1:$T$51,MATCH($A529,'Tüpoloogia tabel'!$C$1:$T$1,0),FALSE)</f>
        <v>0.01</v>
      </c>
      <c r="AX529" s="16">
        <f>VLOOKUP(AX$4,'Tüpoloogia tabel'!$C$1:$T$51,MATCH($A529,'Tüpoloogia tabel'!$C$1:$T$1,0),FALSE)</f>
        <v>0</v>
      </c>
      <c r="AY529" s="16">
        <f>VLOOKUP(AY$4,'Tüpoloogia tabel'!$C$1:$T$51,MATCH($A529,'Tüpoloogia tabel'!$C$1:$T$1,0),FALSE)</f>
        <v>0.42</v>
      </c>
      <c r="AZ529" s="16">
        <f>VLOOKUP(AZ$4,'Tüpoloogia tabel'!$C$1:$T$51,MATCH($A529,'Tüpoloogia tabel'!$C$1:$T$1,0),FALSE)</f>
        <v>3.7</v>
      </c>
      <c r="BA529" s="232">
        <f>VLOOKUP(BA$4,'Tüpoloogia tabel'!$C$1:$T$51,MATCH($A529,'Tüpoloogia tabel'!$C$1:$T$1,0),FALSE)</f>
        <v>0.43</v>
      </c>
      <c r="BB529" s="232">
        <f>VLOOKUP(BB$4,'Tüpoloogia tabel'!$C$1:$T$51,MATCH($A529,'Tüpoloogia tabel'!$C$1:$T$1,0),FALSE)</f>
        <v>0.41499999999999998</v>
      </c>
      <c r="BC529" s="232">
        <f>VLOOKUP(BC$4,'Tüpoloogia tabel'!$C$1:$T$51,MATCH($A529,'Tüpoloogia tabel'!$C$1:$T$1,0),FALSE)</f>
        <v>0.35</v>
      </c>
      <c r="BD529" s="232">
        <f>VLOOKUP(BD$4,'Tüpoloogia tabel'!$C$1:$T$51,MATCH($A529,'Tüpoloogia tabel'!$C$1:$T$1,0),FALSE)</f>
        <v>0.4</v>
      </c>
      <c r="BE529" s="232">
        <f>VLOOKUP(BE$4,'Tüpoloogia tabel'!$C$1:$T$51,MATCH($A529,'Tüpoloogia tabel'!$C$1:$T$1,0),FALSE)</f>
        <v>0.3</v>
      </c>
      <c r="BF529" s="16">
        <f>VLOOKUP(BF$4,'Tüpoloogia tabel'!$C$1:$T$51,MATCH($A529,'Tüpoloogia tabel'!$C$1:$T$1,0),FALSE)</f>
        <v>1.7999999999999998</v>
      </c>
      <c r="BG529" s="16">
        <f>VLOOKUP(BG$4,'Tüpoloogia tabel'!$C$1:$T$51,MATCH($A529,'Tüpoloogia tabel'!$C$1:$T$1,0),FALSE)</f>
        <v>2.1999999999999997</v>
      </c>
      <c r="BH529" s="16">
        <f>VLOOKUP(BH$4,'Tüpoloogia tabel'!$C$1:$T$51,MATCH($A529,'Tüpoloogia tabel'!$C$1:$T$1,0),FALSE)</f>
        <v>1.46</v>
      </c>
      <c r="BI529" s="16">
        <f>VLOOKUP(BI$4,'Tüpoloogia tabel'!$C$1:$T$51,MATCH($A529,'Tüpoloogia tabel'!$C$1:$T$1,0),FALSE)</f>
        <v>1.5793333333333333</v>
      </c>
      <c r="BJ529" s="16">
        <f>VLOOKUP(BJ$4,'Tüpoloogia tabel'!$C$1:$T$51,MATCH($A529,'Tüpoloogia tabel'!$C$1:$T$1,0),FALSE)</f>
        <v>0.79999999999999993</v>
      </c>
      <c r="BK529" s="16">
        <f>VLOOKUP(BK$4,'Tüpoloogia tabel'!$C$1:$T$51,MATCH($A529,'Tüpoloogia tabel'!$C$1:$T$1,0),FALSE)</f>
        <v>2.0649999999999999</v>
      </c>
      <c r="BL529" s="216">
        <f t="shared" si="704"/>
        <v>853.6202731034457</v>
      </c>
      <c r="BM529" s="1">
        <v>4</v>
      </c>
      <c r="BN529" s="1">
        <v>0</v>
      </c>
      <c r="BO529" s="1">
        <f t="shared" si="723"/>
        <v>22.8</v>
      </c>
      <c r="BP529" s="217">
        <f t="shared" si="724"/>
        <v>57.211567460317461</v>
      </c>
      <c r="BQ529" s="217">
        <f t="shared" ref="BQ529:BS529" si="731">BP529</f>
        <v>57.211567460317461</v>
      </c>
      <c r="BR529" s="217">
        <f t="shared" si="731"/>
        <v>57.211567460317461</v>
      </c>
      <c r="BS529" s="217">
        <f t="shared" si="731"/>
        <v>57.211567460317461</v>
      </c>
      <c r="BT529" s="217">
        <f t="shared" si="726"/>
        <v>57.211567460317461</v>
      </c>
      <c r="BU529" s="217">
        <f t="shared" si="727"/>
        <v>90.742834565520212</v>
      </c>
      <c r="BV529" s="217">
        <f t="shared" si="728"/>
        <v>117.76665921954179</v>
      </c>
      <c r="BW529" s="217">
        <f t="shared" si="706"/>
        <v>115.74820054284248</v>
      </c>
      <c r="BX529" s="216">
        <f t="shared" si="729"/>
        <v>5.3109937279373153E-2</v>
      </c>
      <c r="BY529" s="216">
        <f t="shared" si="669"/>
        <v>64.050584358924013</v>
      </c>
      <c r="BZ529" s="216">
        <f t="shared" si="653"/>
        <v>1033.4190580052123</v>
      </c>
      <c r="CA529" s="216">
        <f t="shared" si="654"/>
        <v>917.67085746236967</v>
      </c>
      <c r="CB529" s="218">
        <f t="shared" si="730"/>
        <v>3.0291516768070861</v>
      </c>
    </row>
    <row r="530" spans="1:80" x14ac:dyDescent="0.25">
      <c r="A530" s="248" t="s">
        <v>487</v>
      </c>
      <c r="B530" s="231" t="s">
        <v>1058</v>
      </c>
      <c r="C530" s="231" t="s">
        <v>464</v>
      </c>
      <c r="D530" s="249">
        <v>1</v>
      </c>
      <c r="E530" s="249">
        <v>3</v>
      </c>
      <c r="F530" s="250"/>
      <c r="G530" s="15">
        <f>(VLOOKUP(G$4,'Tüpoloogia tabel'!$C$1:$T$51,MATCH($A530,'Tüpoloogia tabel'!$C$1:$T$1,0),FALSE))*D530</f>
        <v>205.55481949610447</v>
      </c>
      <c r="H530" s="15">
        <f>(VLOOKUP(H$4,'Tüpoloogia tabel'!$C$1:$T$51,MATCH($A530,'Tüpoloogia tabel'!$C$1:$T$1,0),FALSE))*D530*E530</f>
        <v>7.7404691876750693</v>
      </c>
      <c r="I530" s="15">
        <f>(VLOOKUP(I$4,'Tüpoloogia tabel'!$C$1:$T$51,MATCH($A530,'Tüpoloogia tabel'!$C$1:$T$1,0),FALSE))*D530*E530</f>
        <v>25.722850369656062</v>
      </c>
      <c r="J530" s="15">
        <f>(VLOOKUP(J$4,'Tüpoloogia tabel'!$C$1:$T$51,MATCH($A530,'Tüpoloogia tabel'!$C$1:$T$1,0),FALSE))*D530*E530</f>
        <v>551.19975481394738</v>
      </c>
      <c r="K530" s="15">
        <f>(VLOOKUP(K$4,'Tüpoloogia tabel'!$C$1:$T$51,MATCH($A530,'Tüpoloogia tabel'!$C$1:$T$1,0),FALSE))*D530*E530</f>
        <v>454.41972969953008</v>
      </c>
      <c r="L530" s="244">
        <f>VLOOKUP(L$4,'Tüpoloogia tabel'!$C$1:$T$51,MATCH($A530,'Tüpoloogia tabel'!$C$1:$T$1,0),FALSE)</f>
        <v>19.607843137254903</v>
      </c>
      <c r="M530" s="228">
        <f>VLOOKUP(M$4,'Tüpoloogia tabel'!$C$1:$T$51,MATCH($A530,'Tüpoloogia tabel'!$C$1:$T$1,0),FALSE)</f>
        <v>58.82352941176471</v>
      </c>
      <c r="N530" s="228">
        <f>VLOOKUP(N$4,'Tüpoloogia tabel'!$C$1:$T$51,MATCH($A530,'Tüpoloogia tabel'!$C$1:$T$1,0),FALSE)</f>
        <v>96.078431372549019</v>
      </c>
      <c r="O530" s="245">
        <f>VLOOKUP(O$4,'Tüpoloogia tabel'!$C$1:$T$51,MATCH($A530,'Tüpoloogia tabel'!$C$1:$T$1,0),FALSE)</f>
        <v>0.2155284834325106</v>
      </c>
      <c r="P530" s="228">
        <f>VLOOKUP(P$4,'Tüpoloogia tabel'!$C$1:$T$51,MATCH($A530,'Tüpoloogia tabel'!$C$1:$T$1,0),FALSE)</f>
        <v>50.980392156862742</v>
      </c>
      <c r="Q530" s="335">
        <f t="shared" si="717"/>
        <v>894.78763392857149</v>
      </c>
      <c r="R530" s="336">
        <f t="shared" si="651"/>
        <v>697.97541219378195</v>
      </c>
      <c r="S530" s="14">
        <f t="shared" si="718"/>
        <v>205.55481949610447</v>
      </c>
      <c r="T530" s="336">
        <f t="shared" si="719"/>
        <v>205.55481949610447</v>
      </c>
      <c r="U530" s="4">
        <f t="shared" si="720"/>
        <v>3.9599999999999991</v>
      </c>
      <c r="V530" s="337">
        <f t="shared" si="721"/>
        <v>192.85222173478948</v>
      </c>
      <c r="W530" s="338">
        <f t="shared" si="703"/>
        <v>3.9493123663779208</v>
      </c>
      <c r="X530" s="228">
        <f>VLOOKUP(X$4,'Tüpoloogia tabel'!$C$1:$T$51,MATCH($A530,'Tüpoloogia tabel'!$C$1:$T$1,0),FALSE)</f>
        <v>227.2608695652174</v>
      </c>
      <c r="Y530" s="228">
        <f>VLOOKUP(Y$4,'Tüpoloogia tabel'!$C$1:$T$51,MATCH($A530,'Tüpoloogia tabel'!$C$1:$T$1,0),FALSE)</f>
        <v>160.65217391304347</v>
      </c>
      <c r="Z530" s="229">
        <f>VLOOKUP(Z$4,'Tüpoloogia tabel'!$C$1:$T$51,MATCH($A530,'Tüpoloogia tabel'!$C$1:$T$1,0),FALSE)</f>
        <v>41.282608695652172</v>
      </c>
      <c r="AA530" s="235"/>
      <c r="AB530" s="235"/>
      <c r="AC530" s="15">
        <f>VLOOKUP(AC$4,'Tüpoloogia tabel'!$C$1:$T$51,MATCH($A530,'Tüpoloogia tabel'!$C$1:$T$1,0),FALSE)</f>
        <v>3.5002483660130723</v>
      </c>
      <c r="AD530" s="15">
        <f>VLOOKUP(AD$4,'Tüpoloogia tabel'!$C$1:$T$51,MATCH($A530,'Tüpoloogia tabel'!$C$1:$T$1,0),FALSE)</f>
        <v>2.5</v>
      </c>
      <c r="AE530" s="15">
        <f>VLOOKUP(AE$4,'Tüpoloogia tabel'!$C$1:$T$51,MATCH($A530,'Tüpoloogia tabel'!$C$1:$T$1,0),FALSE)</f>
        <v>2.2999999999999998</v>
      </c>
      <c r="AF530" s="15">
        <f>VLOOKUP(AF$4,'Tüpoloogia tabel'!$C$1:$T$51,MATCH($A530,'Tüpoloogia tabel'!$C$1:$T$1,0),FALSE)</f>
        <v>12.642142857142858</v>
      </c>
      <c r="AG530" s="15">
        <f>VLOOKUP(AG$4,'Tüpoloogia tabel'!$C$1:$T$51,MATCH($A530,'Tüpoloogia tabel'!$C$1:$T$1,0),FALSE)</f>
        <v>15.963640873015873</v>
      </c>
      <c r="AH530" s="15">
        <f>(VLOOKUP(AH$4,'Tüpoloogia tabel'!$C$1:$T$51,MATCH($A530,'Tüpoloogia tabel'!$C$1:$T$1,0),FALSE))*E530</f>
        <v>8.5500000000000007</v>
      </c>
      <c r="AI530" s="15">
        <f>(VLOOKUP(AI$4,'Tüpoloogia tabel'!$C$1:$T$51,MATCH($A530,'Tüpoloogia tabel'!$C$1:$T$1,0),FALSE))*D530*E530</f>
        <v>1941.4485797958826</v>
      </c>
      <c r="AJ530" s="15">
        <f t="shared" si="722"/>
        <v>57.211567460317461</v>
      </c>
      <c r="AK530" s="15">
        <f>VLOOKUP(AK$4,'Tüpoloogia tabel'!$C$1:$T$51,MATCH($A530,'Tüpoloogia tabel'!$C$1:$T$1,0),FALSE)</f>
        <v>1.2</v>
      </c>
      <c r="AL530" s="15">
        <f>VLOOKUP(AL$4,'Tüpoloogia tabel'!$C$1:$T$51,MATCH($A530,'Tüpoloogia tabel'!$C$1:$T$1,0),FALSE)</f>
        <v>0.8</v>
      </c>
      <c r="AM530" s="15">
        <f>VLOOKUP(AM$4,'Tüpoloogia tabel'!$C$1:$T$51,MATCH($A530,'Tüpoloogia tabel'!$C$1:$T$1,0),FALSE)</f>
        <v>0.7</v>
      </c>
      <c r="AN530" s="15">
        <f>VLOOKUP(AN$4,'Tüpoloogia tabel'!$C$1:$T$51,MATCH($A530,'Tüpoloogia tabel'!$C$1:$T$1,0),FALSE)</f>
        <v>0.7</v>
      </c>
      <c r="AO530" s="15">
        <f>VLOOKUP(AO$4,'Tüpoloogia tabel'!$C$1:$T$51,MATCH($A530,'Tüpoloogia tabel'!$C$1:$T$1,0),FALSE)</f>
        <v>2.44</v>
      </c>
      <c r="AP530" s="15">
        <f>VLOOKUP(AP$4,'Tüpoloogia tabel'!$C$1:$T$51,MATCH($A530,'Tüpoloogia tabel'!$C$1:$T$1,0),FALSE)</f>
        <v>2</v>
      </c>
      <c r="AQ530" s="15">
        <f>VLOOKUP(AQ$4,'Tüpoloogia tabel'!$C$1:$T$51,MATCH($A530,'Tüpoloogia tabel'!$C$1:$T$1,0),FALSE)</f>
        <v>2.9</v>
      </c>
      <c r="AR530" s="232">
        <f>VLOOKUP(AR$4,'Tüpoloogia tabel'!$C$1:$T$51,MATCH($A525,'Tüpoloogia tabel'!$C$1:$T$1,0),FALSE)</f>
        <v>0.26</v>
      </c>
      <c r="AS530" s="16">
        <f>VLOOKUP(AS$4,'Tüpoloogia tabel'!$C$1:$T$51,MATCH($A530,'Tüpoloogia tabel'!$C$1:$T$1,0),FALSE)</f>
        <v>0.4900000000000001</v>
      </c>
      <c r="AT530" s="16">
        <f>VLOOKUP(AT$4,'Tüpoloogia tabel'!$C$1:$T$51,MATCH($A530,'Tüpoloogia tabel'!$C$1:$T$1,0),FALSE)</f>
        <v>0.40500000000000014</v>
      </c>
      <c r="AU530" s="16">
        <f>VLOOKUP(AU$4,'Tüpoloogia tabel'!$C$1:$T$51,MATCH($A530,'Tüpoloogia tabel'!$C$1:$T$1,0),FALSE)</f>
        <v>0.15</v>
      </c>
      <c r="AV530" s="273">
        <f>VLOOKUP(AV$4,'Tüpoloogia tabel'!$C$1:$T$51,MATCH($A530,'Tüpoloogia tabel'!$C$1:$T$1,0),FALSE)</f>
        <v>0.02</v>
      </c>
      <c r="AW530" s="16">
        <f>VLOOKUP(AW$4,'Tüpoloogia tabel'!$C$1:$T$51,MATCH($A530,'Tüpoloogia tabel'!$C$1:$T$1,0),FALSE)</f>
        <v>0.01</v>
      </c>
      <c r="AX530" s="16">
        <f>VLOOKUP(AX$4,'Tüpoloogia tabel'!$C$1:$T$51,MATCH($A530,'Tüpoloogia tabel'!$C$1:$T$1,0),FALSE)</f>
        <v>0</v>
      </c>
      <c r="AY530" s="16">
        <f>VLOOKUP(AY$4,'Tüpoloogia tabel'!$C$1:$T$51,MATCH($A530,'Tüpoloogia tabel'!$C$1:$T$1,0),FALSE)</f>
        <v>0.42</v>
      </c>
      <c r="AZ530" s="16">
        <f>VLOOKUP(AZ$4,'Tüpoloogia tabel'!$C$1:$T$51,MATCH($A530,'Tüpoloogia tabel'!$C$1:$T$1,0),FALSE)</f>
        <v>3.7</v>
      </c>
      <c r="BA530" s="232">
        <f>VLOOKUP(BA$4,'Tüpoloogia tabel'!$C$1:$T$51,MATCH($A530,'Tüpoloogia tabel'!$C$1:$T$1,0),FALSE)</f>
        <v>0.43</v>
      </c>
      <c r="BB530" s="232">
        <f>VLOOKUP(BB$4,'Tüpoloogia tabel'!$C$1:$T$51,MATCH($A530,'Tüpoloogia tabel'!$C$1:$T$1,0),FALSE)</f>
        <v>0.41499999999999998</v>
      </c>
      <c r="BC530" s="232">
        <f>VLOOKUP(BC$4,'Tüpoloogia tabel'!$C$1:$T$51,MATCH($A530,'Tüpoloogia tabel'!$C$1:$T$1,0),FALSE)</f>
        <v>0.35</v>
      </c>
      <c r="BD530" s="232">
        <f>VLOOKUP(BD$4,'Tüpoloogia tabel'!$C$1:$T$51,MATCH($A530,'Tüpoloogia tabel'!$C$1:$T$1,0),FALSE)</f>
        <v>0.4</v>
      </c>
      <c r="BE530" s="232">
        <f>VLOOKUP(BE$4,'Tüpoloogia tabel'!$C$1:$T$51,MATCH($A530,'Tüpoloogia tabel'!$C$1:$T$1,0),FALSE)</f>
        <v>0.3</v>
      </c>
      <c r="BF530" s="16">
        <f>VLOOKUP(BF$4,'Tüpoloogia tabel'!$C$1:$T$51,MATCH($A530,'Tüpoloogia tabel'!$C$1:$T$1,0),FALSE)</f>
        <v>1.7999999999999998</v>
      </c>
      <c r="BG530" s="16">
        <f>VLOOKUP(BG$4,'Tüpoloogia tabel'!$C$1:$T$51,MATCH($A530,'Tüpoloogia tabel'!$C$1:$T$1,0),FALSE)</f>
        <v>2.1999999999999997</v>
      </c>
      <c r="BH530" s="16">
        <f>VLOOKUP(BH$4,'Tüpoloogia tabel'!$C$1:$T$51,MATCH($A530,'Tüpoloogia tabel'!$C$1:$T$1,0),FALSE)</f>
        <v>1.46</v>
      </c>
      <c r="BI530" s="16">
        <f>VLOOKUP(BI$4,'Tüpoloogia tabel'!$C$1:$T$51,MATCH($A530,'Tüpoloogia tabel'!$C$1:$T$1,0),FALSE)</f>
        <v>1.5793333333333333</v>
      </c>
      <c r="BJ530" s="16">
        <f>VLOOKUP(BJ$4,'Tüpoloogia tabel'!$C$1:$T$51,MATCH($A530,'Tüpoloogia tabel'!$C$1:$T$1,0),FALSE)</f>
        <v>0.79999999999999993</v>
      </c>
      <c r="BK530" s="16">
        <f>VLOOKUP(BK$4,'Tüpoloogia tabel'!$C$1:$T$51,MATCH($A530,'Tüpoloogia tabel'!$C$1:$T$1,0),FALSE)</f>
        <v>2.0649999999999999</v>
      </c>
      <c r="BL530" s="216">
        <f t="shared" si="704"/>
        <v>1481.671500825837</v>
      </c>
      <c r="BM530" s="1">
        <v>4</v>
      </c>
      <c r="BN530" s="1">
        <v>0</v>
      </c>
      <c r="BO530" s="1">
        <f t="shared" si="723"/>
        <v>34.200000000000003</v>
      </c>
      <c r="BP530" s="217">
        <f t="shared" si="724"/>
        <v>57.211567460317461</v>
      </c>
      <c r="BQ530" s="217">
        <f t="shared" ref="BQ530:BS530" si="732">BP530</f>
        <v>57.211567460317461</v>
      </c>
      <c r="BR530" s="217">
        <f t="shared" si="732"/>
        <v>57.211567460317461</v>
      </c>
      <c r="BS530" s="217">
        <f t="shared" si="732"/>
        <v>57.211567460317461</v>
      </c>
      <c r="BT530" s="217">
        <f t="shared" si="726"/>
        <v>114.42313492063492</v>
      </c>
      <c r="BU530" s="217">
        <f t="shared" si="727"/>
        <v>200.42137777242047</v>
      </c>
      <c r="BV530" s="217">
        <f t="shared" si="728"/>
        <v>254.20045417952934</v>
      </c>
      <c r="BW530" s="217">
        <f t="shared" si="706"/>
        <v>176.58651010064045</v>
      </c>
      <c r="BX530" s="216">
        <f t="shared" si="729"/>
        <v>0.11309075215753615</v>
      </c>
      <c r="BY530" s="216">
        <f t="shared" si="669"/>
        <v>136.38744710198861</v>
      </c>
      <c r="BZ530" s="216">
        <f t="shared" si="653"/>
        <v>1794.6454580284662</v>
      </c>
      <c r="CA530" s="216">
        <f t="shared" si="654"/>
        <v>1618.0589479278256</v>
      </c>
      <c r="CB530" s="218">
        <f t="shared" si="730"/>
        <v>3.560714560077999</v>
      </c>
    </row>
    <row r="531" spans="1:80" x14ac:dyDescent="0.25">
      <c r="A531" s="248" t="s">
        <v>487</v>
      </c>
      <c r="B531" s="231" t="s">
        <v>1059</v>
      </c>
      <c r="C531" s="231" t="s">
        <v>464</v>
      </c>
      <c r="D531" s="249">
        <v>1</v>
      </c>
      <c r="E531" s="249">
        <v>4</v>
      </c>
      <c r="F531" s="250"/>
      <c r="G531" s="15">
        <f>(VLOOKUP(G$4,'Tüpoloogia tabel'!$C$1:$T$51,MATCH($A531,'Tüpoloogia tabel'!$C$1:$T$1,0),FALSE))*D531</f>
        <v>205.55481949610447</v>
      </c>
      <c r="H531" s="15">
        <f>(VLOOKUP(H$4,'Tüpoloogia tabel'!$C$1:$T$51,MATCH($A531,'Tüpoloogia tabel'!$C$1:$T$1,0),FALSE))*D531*E531</f>
        <v>10.320625583566759</v>
      </c>
      <c r="I531" s="15">
        <f>(VLOOKUP(I$4,'Tüpoloogia tabel'!$C$1:$T$51,MATCH($A531,'Tüpoloogia tabel'!$C$1:$T$1,0),FALSE))*D531*E531</f>
        <v>34.297133826208082</v>
      </c>
      <c r="J531" s="15">
        <f>(VLOOKUP(J$4,'Tüpoloogia tabel'!$C$1:$T$51,MATCH($A531,'Tüpoloogia tabel'!$C$1:$T$1,0),FALSE))*D531*E531</f>
        <v>734.93300641859651</v>
      </c>
      <c r="K531" s="15">
        <f>(VLOOKUP(K$4,'Tüpoloogia tabel'!$C$1:$T$51,MATCH($A531,'Tüpoloogia tabel'!$C$1:$T$1,0),FALSE))*D531*E531</f>
        <v>605.89297293270681</v>
      </c>
      <c r="L531" s="244">
        <f>VLOOKUP(L$4,'Tüpoloogia tabel'!$C$1:$T$51,MATCH($A531,'Tüpoloogia tabel'!$C$1:$T$1,0),FALSE)</f>
        <v>19.607843137254903</v>
      </c>
      <c r="M531" s="228">
        <f>VLOOKUP(M$4,'Tüpoloogia tabel'!$C$1:$T$51,MATCH($A531,'Tüpoloogia tabel'!$C$1:$T$1,0),FALSE)</f>
        <v>58.82352941176471</v>
      </c>
      <c r="N531" s="228">
        <f>VLOOKUP(N$4,'Tüpoloogia tabel'!$C$1:$T$51,MATCH($A531,'Tüpoloogia tabel'!$C$1:$T$1,0),FALSE)</f>
        <v>96.078431372549019</v>
      </c>
      <c r="O531" s="245">
        <f>VLOOKUP(O$4,'Tüpoloogia tabel'!$C$1:$T$51,MATCH($A531,'Tüpoloogia tabel'!$C$1:$T$1,0),FALSE)</f>
        <v>0.2155284834325106</v>
      </c>
      <c r="P531" s="228">
        <f>VLOOKUP(P$4,'Tüpoloogia tabel'!$C$1:$T$51,MATCH($A531,'Tüpoloogia tabel'!$C$1:$T$1,0),FALSE)</f>
        <v>50.980392156862742</v>
      </c>
      <c r="Q531" s="335">
        <f t="shared" si="717"/>
        <v>1557.0211904761904</v>
      </c>
      <c r="R531" s="336">
        <f t="shared" si="651"/>
        <v>1217.4787746205748</v>
      </c>
      <c r="S531" s="14">
        <f t="shared" si="718"/>
        <v>205.55481949610447</v>
      </c>
      <c r="T531" s="336">
        <f t="shared" si="719"/>
        <v>205.55481949610447</v>
      </c>
      <c r="U531" s="4">
        <f t="shared" si="720"/>
        <v>3.9599999999999991</v>
      </c>
      <c r="V531" s="337">
        <f t="shared" si="721"/>
        <v>335.58241585561552</v>
      </c>
      <c r="W531" s="338">
        <f t="shared" si="703"/>
        <v>4.6630795179229629</v>
      </c>
      <c r="X531" s="228">
        <f>VLOOKUP(X$4,'Tüpoloogia tabel'!$C$1:$T$51,MATCH($A531,'Tüpoloogia tabel'!$C$1:$T$1,0),FALSE)</f>
        <v>227.2608695652174</v>
      </c>
      <c r="Y531" s="228">
        <f>VLOOKUP(Y$4,'Tüpoloogia tabel'!$C$1:$T$51,MATCH($A531,'Tüpoloogia tabel'!$C$1:$T$1,0),FALSE)</f>
        <v>160.65217391304347</v>
      </c>
      <c r="Z531" s="229">
        <f>VLOOKUP(Z$4,'Tüpoloogia tabel'!$C$1:$T$51,MATCH($A531,'Tüpoloogia tabel'!$C$1:$T$1,0),FALSE)</f>
        <v>41.282608695652172</v>
      </c>
      <c r="AA531" s="235"/>
      <c r="AB531" s="235"/>
      <c r="AC531" s="15">
        <f>VLOOKUP(AC$4,'Tüpoloogia tabel'!$C$1:$T$51,MATCH($A531,'Tüpoloogia tabel'!$C$1:$T$1,0),FALSE)</f>
        <v>3.5002483660130723</v>
      </c>
      <c r="AD531" s="15">
        <f>VLOOKUP(AD$4,'Tüpoloogia tabel'!$C$1:$T$51,MATCH($A531,'Tüpoloogia tabel'!$C$1:$T$1,0),FALSE)</f>
        <v>2.5</v>
      </c>
      <c r="AE531" s="15">
        <f>VLOOKUP(AE$4,'Tüpoloogia tabel'!$C$1:$T$51,MATCH($A531,'Tüpoloogia tabel'!$C$1:$T$1,0),FALSE)</f>
        <v>2.2999999999999998</v>
      </c>
      <c r="AF531" s="15">
        <f>VLOOKUP(AF$4,'Tüpoloogia tabel'!$C$1:$T$51,MATCH($A531,'Tüpoloogia tabel'!$C$1:$T$1,0),FALSE)</f>
        <v>12.642142857142858</v>
      </c>
      <c r="AG531" s="15">
        <f>VLOOKUP(AG$4,'Tüpoloogia tabel'!$C$1:$T$51,MATCH($A531,'Tüpoloogia tabel'!$C$1:$T$1,0),FALSE)</f>
        <v>15.963640873015873</v>
      </c>
      <c r="AH531" s="15">
        <f>(VLOOKUP(AH$4,'Tüpoloogia tabel'!$C$1:$T$51,MATCH($A531,'Tüpoloogia tabel'!$C$1:$T$1,0),FALSE))*E531</f>
        <v>11.4</v>
      </c>
      <c r="AI531" s="15">
        <f>(VLOOKUP(AI$4,'Tüpoloogia tabel'!$C$1:$T$51,MATCH($A531,'Tüpoloogia tabel'!$C$1:$T$1,0),FALSE))*D531*E531</f>
        <v>2588.5981063945101</v>
      </c>
      <c r="AJ531" s="15">
        <f t="shared" si="722"/>
        <v>57.211567460317461</v>
      </c>
      <c r="AK531" s="15">
        <f>VLOOKUP(AK$4,'Tüpoloogia tabel'!$C$1:$T$51,MATCH($A531,'Tüpoloogia tabel'!$C$1:$T$1,0),FALSE)</f>
        <v>1.2</v>
      </c>
      <c r="AL531" s="15">
        <f>VLOOKUP(AL$4,'Tüpoloogia tabel'!$C$1:$T$51,MATCH($A531,'Tüpoloogia tabel'!$C$1:$T$1,0),FALSE)</f>
        <v>0.8</v>
      </c>
      <c r="AM531" s="15">
        <f>VLOOKUP(AM$4,'Tüpoloogia tabel'!$C$1:$T$51,MATCH($A531,'Tüpoloogia tabel'!$C$1:$T$1,0),FALSE)</f>
        <v>0.7</v>
      </c>
      <c r="AN531" s="15">
        <f>VLOOKUP(AN$4,'Tüpoloogia tabel'!$C$1:$T$51,MATCH($A531,'Tüpoloogia tabel'!$C$1:$T$1,0),FALSE)</f>
        <v>0.7</v>
      </c>
      <c r="AO531" s="15">
        <f>VLOOKUP(AO$4,'Tüpoloogia tabel'!$C$1:$T$51,MATCH($A531,'Tüpoloogia tabel'!$C$1:$T$1,0),FALSE)</f>
        <v>2.44</v>
      </c>
      <c r="AP531" s="15">
        <f>VLOOKUP(AP$4,'Tüpoloogia tabel'!$C$1:$T$51,MATCH($A531,'Tüpoloogia tabel'!$C$1:$T$1,0),FALSE)</f>
        <v>2</v>
      </c>
      <c r="AQ531" s="15">
        <f>VLOOKUP(AQ$4,'Tüpoloogia tabel'!$C$1:$T$51,MATCH($A531,'Tüpoloogia tabel'!$C$1:$T$1,0),FALSE)</f>
        <v>2.9</v>
      </c>
      <c r="AR531" s="232">
        <f>VLOOKUP(AR$4,'Tüpoloogia tabel'!$C$1:$T$51,MATCH($A526,'Tüpoloogia tabel'!$C$1:$T$1,0),FALSE)</f>
        <v>0.26</v>
      </c>
      <c r="AS531" s="16">
        <f>VLOOKUP(AS$4,'Tüpoloogia tabel'!$C$1:$T$51,MATCH($A531,'Tüpoloogia tabel'!$C$1:$T$1,0),FALSE)</f>
        <v>0.4900000000000001</v>
      </c>
      <c r="AT531" s="16">
        <f>VLOOKUP(AT$4,'Tüpoloogia tabel'!$C$1:$T$51,MATCH($A531,'Tüpoloogia tabel'!$C$1:$T$1,0),FALSE)</f>
        <v>0.40500000000000014</v>
      </c>
      <c r="AU531" s="16">
        <f>VLOOKUP(AU$4,'Tüpoloogia tabel'!$C$1:$T$51,MATCH($A531,'Tüpoloogia tabel'!$C$1:$T$1,0),FALSE)</f>
        <v>0.15</v>
      </c>
      <c r="AV531" s="273">
        <f>VLOOKUP(AV$4,'Tüpoloogia tabel'!$C$1:$T$51,MATCH($A531,'Tüpoloogia tabel'!$C$1:$T$1,0),FALSE)</f>
        <v>0.02</v>
      </c>
      <c r="AW531" s="16">
        <f>VLOOKUP(AW$4,'Tüpoloogia tabel'!$C$1:$T$51,MATCH($A531,'Tüpoloogia tabel'!$C$1:$T$1,0),FALSE)</f>
        <v>0.01</v>
      </c>
      <c r="AX531" s="16">
        <f>VLOOKUP(AX$4,'Tüpoloogia tabel'!$C$1:$T$51,MATCH($A531,'Tüpoloogia tabel'!$C$1:$T$1,0),FALSE)</f>
        <v>0</v>
      </c>
      <c r="AY531" s="16">
        <f>VLOOKUP(AY$4,'Tüpoloogia tabel'!$C$1:$T$51,MATCH($A531,'Tüpoloogia tabel'!$C$1:$T$1,0),FALSE)</f>
        <v>0.42</v>
      </c>
      <c r="AZ531" s="16">
        <f>VLOOKUP(AZ$4,'Tüpoloogia tabel'!$C$1:$T$51,MATCH($A531,'Tüpoloogia tabel'!$C$1:$T$1,0),FALSE)</f>
        <v>3.7</v>
      </c>
      <c r="BA531" s="232">
        <f>VLOOKUP(BA$4,'Tüpoloogia tabel'!$C$1:$T$51,MATCH($A531,'Tüpoloogia tabel'!$C$1:$T$1,0),FALSE)</f>
        <v>0.43</v>
      </c>
      <c r="BB531" s="232">
        <f>VLOOKUP(BB$4,'Tüpoloogia tabel'!$C$1:$T$51,MATCH($A531,'Tüpoloogia tabel'!$C$1:$T$1,0),FALSE)</f>
        <v>0.41499999999999998</v>
      </c>
      <c r="BC531" s="232">
        <f>VLOOKUP(BC$4,'Tüpoloogia tabel'!$C$1:$T$51,MATCH($A531,'Tüpoloogia tabel'!$C$1:$T$1,0),FALSE)</f>
        <v>0.35</v>
      </c>
      <c r="BD531" s="232">
        <f>VLOOKUP(BD$4,'Tüpoloogia tabel'!$C$1:$T$51,MATCH($A531,'Tüpoloogia tabel'!$C$1:$T$1,0),FALSE)</f>
        <v>0.4</v>
      </c>
      <c r="BE531" s="232">
        <f>VLOOKUP(BE$4,'Tüpoloogia tabel'!$C$1:$T$51,MATCH($A531,'Tüpoloogia tabel'!$C$1:$T$1,0),FALSE)</f>
        <v>0.3</v>
      </c>
      <c r="BF531" s="16">
        <f>VLOOKUP(BF$4,'Tüpoloogia tabel'!$C$1:$T$51,MATCH($A531,'Tüpoloogia tabel'!$C$1:$T$1,0),FALSE)</f>
        <v>1.7999999999999998</v>
      </c>
      <c r="BG531" s="16">
        <f>VLOOKUP(BG$4,'Tüpoloogia tabel'!$C$1:$T$51,MATCH($A531,'Tüpoloogia tabel'!$C$1:$T$1,0),FALSE)</f>
        <v>2.1999999999999997</v>
      </c>
      <c r="BH531" s="16">
        <f>VLOOKUP(BH$4,'Tüpoloogia tabel'!$C$1:$T$51,MATCH($A531,'Tüpoloogia tabel'!$C$1:$T$1,0),FALSE)</f>
        <v>1.46</v>
      </c>
      <c r="BI531" s="16">
        <f>VLOOKUP(BI$4,'Tüpoloogia tabel'!$C$1:$T$51,MATCH($A531,'Tüpoloogia tabel'!$C$1:$T$1,0),FALSE)</f>
        <v>1.5793333333333333</v>
      </c>
      <c r="BJ531" s="16">
        <f>VLOOKUP(BJ$4,'Tüpoloogia tabel'!$C$1:$T$51,MATCH($A531,'Tüpoloogia tabel'!$C$1:$T$1,0),FALSE)</f>
        <v>0.79999999999999993</v>
      </c>
      <c r="BK531" s="16">
        <f>VLOOKUP(BK$4,'Tüpoloogia tabel'!$C$1:$T$51,MATCH($A531,'Tüpoloogia tabel'!$C$1:$T$1,0),FALSE)</f>
        <v>2.0649999999999999</v>
      </c>
      <c r="BL531" s="216">
        <f t="shared" si="704"/>
        <v>2347.7168657433926</v>
      </c>
      <c r="BM531" s="1">
        <v>4</v>
      </c>
      <c r="BN531" s="1">
        <v>0</v>
      </c>
      <c r="BO531" s="1">
        <f t="shared" si="723"/>
        <v>45.6</v>
      </c>
      <c r="BP531" s="217">
        <f t="shared" si="724"/>
        <v>57.211567460317461</v>
      </c>
      <c r="BQ531" s="217">
        <f t="shared" ref="BQ531:BS531" si="733">BP531</f>
        <v>57.211567460317461</v>
      </c>
      <c r="BR531" s="217">
        <f t="shared" si="733"/>
        <v>57.211567460317461</v>
      </c>
      <c r="BS531" s="217">
        <f t="shared" si="733"/>
        <v>57.211567460317461</v>
      </c>
      <c r="BT531" s="217">
        <f t="shared" si="726"/>
        <v>171.63470238095238</v>
      </c>
      <c r="BU531" s="217">
        <f t="shared" si="727"/>
        <v>352.97133826208085</v>
      </c>
      <c r="BV531" s="217">
        <f t="shared" si="728"/>
        <v>442.33455937299459</v>
      </c>
      <c r="BW531" s="217">
        <f t="shared" si="706"/>
        <v>259.138949956499</v>
      </c>
      <c r="BX531" s="216">
        <f t="shared" si="729"/>
        <v>0.18115364546937476</v>
      </c>
      <c r="BY531" s="216">
        <f t="shared" si="669"/>
        <v>218.47129643606596</v>
      </c>
      <c r="BZ531" s="216">
        <f t="shared" si="653"/>
        <v>2825.3271121359576</v>
      </c>
      <c r="CA531" s="216">
        <f t="shared" si="654"/>
        <v>2566.1881621794587</v>
      </c>
      <c r="CB531" s="218">
        <f t="shared" si="730"/>
        <v>4.2353819516313669</v>
      </c>
    </row>
    <row r="532" spans="1:80" x14ac:dyDescent="0.25">
      <c r="A532" s="248" t="s">
        <v>487</v>
      </c>
      <c r="B532" s="231" t="s">
        <v>1060</v>
      </c>
      <c r="C532" s="231" t="s">
        <v>464</v>
      </c>
      <c r="D532" s="249">
        <v>1</v>
      </c>
      <c r="E532" s="249">
        <v>5</v>
      </c>
      <c r="F532" s="250"/>
      <c r="G532" s="15">
        <f>(VLOOKUP(G$4,'Tüpoloogia tabel'!$C$1:$T$51,MATCH($A532,'Tüpoloogia tabel'!$C$1:$T$1,0),FALSE))*D532</f>
        <v>205.55481949610447</v>
      </c>
      <c r="H532" s="15">
        <f>(VLOOKUP(H$4,'Tüpoloogia tabel'!$C$1:$T$51,MATCH($A532,'Tüpoloogia tabel'!$C$1:$T$1,0),FALSE))*D532*E532</f>
        <v>12.900781979458449</v>
      </c>
      <c r="I532" s="15">
        <f>(VLOOKUP(I$4,'Tüpoloogia tabel'!$C$1:$T$51,MATCH($A532,'Tüpoloogia tabel'!$C$1:$T$1,0),FALSE))*D532*E532</f>
        <v>42.871417282760106</v>
      </c>
      <c r="J532" s="15">
        <f>(VLOOKUP(J$4,'Tüpoloogia tabel'!$C$1:$T$51,MATCH($A532,'Tüpoloogia tabel'!$C$1:$T$1,0),FALSE))*D532*E532</f>
        <v>918.66625802324563</v>
      </c>
      <c r="K532" s="15">
        <f>(VLOOKUP(K$4,'Tüpoloogia tabel'!$C$1:$T$51,MATCH($A532,'Tüpoloogia tabel'!$C$1:$T$1,0),FALSE))*D532*E532</f>
        <v>757.36621616588354</v>
      </c>
      <c r="L532" s="244">
        <f>VLOOKUP(L$4,'Tüpoloogia tabel'!$C$1:$T$51,MATCH($A532,'Tüpoloogia tabel'!$C$1:$T$1,0),FALSE)</f>
        <v>19.607843137254903</v>
      </c>
      <c r="M532" s="228">
        <f>VLOOKUP(M$4,'Tüpoloogia tabel'!$C$1:$T$51,MATCH($A532,'Tüpoloogia tabel'!$C$1:$T$1,0),FALSE)</f>
        <v>58.82352941176471</v>
      </c>
      <c r="N532" s="228">
        <f>VLOOKUP(N$4,'Tüpoloogia tabel'!$C$1:$T$51,MATCH($A532,'Tüpoloogia tabel'!$C$1:$T$1,0),FALSE)</f>
        <v>96.078431372549019</v>
      </c>
      <c r="O532" s="245">
        <f>VLOOKUP(O$4,'Tüpoloogia tabel'!$C$1:$T$51,MATCH($A532,'Tüpoloogia tabel'!$C$1:$T$1,0),FALSE)</f>
        <v>0.2155284834325106</v>
      </c>
      <c r="P532" s="228">
        <f>VLOOKUP(P$4,'Tüpoloogia tabel'!$C$1:$T$51,MATCH($A532,'Tüpoloogia tabel'!$C$1:$T$1,0),FALSE)</f>
        <v>50.980392156862742</v>
      </c>
      <c r="Q532" s="335">
        <f t="shared" si="717"/>
        <v>2401.2402529761903</v>
      </c>
      <c r="R532" s="336">
        <f t="shared" si="651"/>
        <v>1879.7445828951338</v>
      </c>
      <c r="S532" s="14">
        <f t="shared" si="718"/>
        <v>205.55481949610447</v>
      </c>
      <c r="T532" s="336">
        <f t="shared" si="719"/>
        <v>205.55481949610447</v>
      </c>
      <c r="U532" s="4">
        <f t="shared" si="720"/>
        <v>3.9599999999999991</v>
      </c>
      <c r="V532" s="337">
        <f t="shared" si="721"/>
        <v>517.53567008105642</v>
      </c>
      <c r="W532" s="338">
        <f t="shared" si="703"/>
        <v>5.4640331835095735</v>
      </c>
      <c r="X532" s="228">
        <f>VLOOKUP(X$4,'Tüpoloogia tabel'!$C$1:$T$51,MATCH($A532,'Tüpoloogia tabel'!$C$1:$T$1,0),FALSE)</f>
        <v>227.2608695652174</v>
      </c>
      <c r="Y532" s="228">
        <f>VLOOKUP(Y$4,'Tüpoloogia tabel'!$C$1:$T$51,MATCH($A532,'Tüpoloogia tabel'!$C$1:$T$1,0),FALSE)</f>
        <v>160.65217391304347</v>
      </c>
      <c r="Z532" s="229">
        <f>VLOOKUP(Z$4,'Tüpoloogia tabel'!$C$1:$T$51,MATCH($A532,'Tüpoloogia tabel'!$C$1:$T$1,0),FALSE)</f>
        <v>41.282608695652172</v>
      </c>
      <c r="AA532" s="235"/>
      <c r="AB532" s="235"/>
      <c r="AC532" s="15">
        <f>VLOOKUP(AC$4,'Tüpoloogia tabel'!$C$1:$T$51,MATCH($A532,'Tüpoloogia tabel'!$C$1:$T$1,0),FALSE)</f>
        <v>3.5002483660130723</v>
      </c>
      <c r="AD532" s="15">
        <f>VLOOKUP(AD$4,'Tüpoloogia tabel'!$C$1:$T$51,MATCH($A532,'Tüpoloogia tabel'!$C$1:$T$1,0),FALSE)</f>
        <v>2.5</v>
      </c>
      <c r="AE532" s="15">
        <f>VLOOKUP(AE$4,'Tüpoloogia tabel'!$C$1:$T$51,MATCH($A532,'Tüpoloogia tabel'!$C$1:$T$1,0),FALSE)</f>
        <v>2.2999999999999998</v>
      </c>
      <c r="AF532" s="15">
        <f>VLOOKUP(AF$4,'Tüpoloogia tabel'!$C$1:$T$51,MATCH($A532,'Tüpoloogia tabel'!$C$1:$T$1,0),FALSE)</f>
        <v>12.642142857142858</v>
      </c>
      <c r="AG532" s="15">
        <f>VLOOKUP(AG$4,'Tüpoloogia tabel'!$C$1:$T$51,MATCH($A532,'Tüpoloogia tabel'!$C$1:$T$1,0),FALSE)</f>
        <v>15.963640873015873</v>
      </c>
      <c r="AH532" s="15">
        <f>(VLOOKUP(AH$4,'Tüpoloogia tabel'!$C$1:$T$51,MATCH($A532,'Tüpoloogia tabel'!$C$1:$T$1,0),FALSE))*E532</f>
        <v>14.25</v>
      </c>
      <c r="AI532" s="15">
        <f>(VLOOKUP(AI$4,'Tüpoloogia tabel'!$C$1:$T$51,MATCH($A532,'Tüpoloogia tabel'!$C$1:$T$1,0),FALSE))*D532*E532</f>
        <v>3235.7476329931378</v>
      </c>
      <c r="AJ532" s="15">
        <f t="shared" si="722"/>
        <v>57.211567460317461</v>
      </c>
      <c r="AK532" s="15">
        <f>VLOOKUP(AK$4,'Tüpoloogia tabel'!$C$1:$T$51,MATCH($A532,'Tüpoloogia tabel'!$C$1:$T$1,0),FALSE)</f>
        <v>1.2</v>
      </c>
      <c r="AL532" s="15">
        <f>VLOOKUP(AL$4,'Tüpoloogia tabel'!$C$1:$T$51,MATCH($A532,'Tüpoloogia tabel'!$C$1:$T$1,0),FALSE)</f>
        <v>0.8</v>
      </c>
      <c r="AM532" s="15">
        <f>VLOOKUP(AM$4,'Tüpoloogia tabel'!$C$1:$T$51,MATCH($A532,'Tüpoloogia tabel'!$C$1:$T$1,0),FALSE)</f>
        <v>0.7</v>
      </c>
      <c r="AN532" s="15">
        <f>VLOOKUP(AN$4,'Tüpoloogia tabel'!$C$1:$T$51,MATCH($A532,'Tüpoloogia tabel'!$C$1:$T$1,0),FALSE)</f>
        <v>0.7</v>
      </c>
      <c r="AO532" s="15">
        <f>VLOOKUP(AO$4,'Tüpoloogia tabel'!$C$1:$T$51,MATCH($A532,'Tüpoloogia tabel'!$C$1:$T$1,0),FALSE)</f>
        <v>2.44</v>
      </c>
      <c r="AP532" s="15">
        <f>VLOOKUP(AP$4,'Tüpoloogia tabel'!$C$1:$T$51,MATCH($A532,'Tüpoloogia tabel'!$C$1:$T$1,0),FALSE)</f>
        <v>2</v>
      </c>
      <c r="AQ532" s="15">
        <f>VLOOKUP(AQ$4,'Tüpoloogia tabel'!$C$1:$T$51,MATCH($A532,'Tüpoloogia tabel'!$C$1:$T$1,0),FALSE)</f>
        <v>2.9</v>
      </c>
      <c r="AR532" s="232">
        <f>VLOOKUP(AR$4,'Tüpoloogia tabel'!$C$1:$T$51,MATCH($A527,'Tüpoloogia tabel'!$C$1:$T$1,0),FALSE)</f>
        <v>0.26</v>
      </c>
      <c r="AS532" s="16">
        <f>VLOOKUP(AS$4,'Tüpoloogia tabel'!$C$1:$T$51,MATCH($A532,'Tüpoloogia tabel'!$C$1:$T$1,0),FALSE)</f>
        <v>0.4900000000000001</v>
      </c>
      <c r="AT532" s="16">
        <f>VLOOKUP(AT$4,'Tüpoloogia tabel'!$C$1:$T$51,MATCH($A532,'Tüpoloogia tabel'!$C$1:$T$1,0),FALSE)</f>
        <v>0.40500000000000014</v>
      </c>
      <c r="AU532" s="16">
        <f>VLOOKUP(AU$4,'Tüpoloogia tabel'!$C$1:$T$51,MATCH($A532,'Tüpoloogia tabel'!$C$1:$T$1,0),FALSE)</f>
        <v>0.15</v>
      </c>
      <c r="AV532" s="273">
        <f>VLOOKUP(AV$4,'Tüpoloogia tabel'!$C$1:$T$51,MATCH($A532,'Tüpoloogia tabel'!$C$1:$T$1,0),FALSE)</f>
        <v>0.02</v>
      </c>
      <c r="AW532" s="16">
        <f>VLOOKUP(AW$4,'Tüpoloogia tabel'!$C$1:$T$51,MATCH($A532,'Tüpoloogia tabel'!$C$1:$T$1,0),FALSE)</f>
        <v>0.01</v>
      </c>
      <c r="AX532" s="16">
        <f>VLOOKUP(AX$4,'Tüpoloogia tabel'!$C$1:$T$51,MATCH($A532,'Tüpoloogia tabel'!$C$1:$T$1,0),FALSE)</f>
        <v>0</v>
      </c>
      <c r="AY532" s="16">
        <f>VLOOKUP(AY$4,'Tüpoloogia tabel'!$C$1:$T$51,MATCH($A532,'Tüpoloogia tabel'!$C$1:$T$1,0),FALSE)</f>
        <v>0.42</v>
      </c>
      <c r="AZ532" s="16">
        <f>VLOOKUP(AZ$4,'Tüpoloogia tabel'!$C$1:$T$51,MATCH($A532,'Tüpoloogia tabel'!$C$1:$T$1,0),FALSE)</f>
        <v>3.7</v>
      </c>
      <c r="BA532" s="232">
        <f>VLOOKUP(BA$4,'Tüpoloogia tabel'!$C$1:$T$51,MATCH($A532,'Tüpoloogia tabel'!$C$1:$T$1,0),FALSE)</f>
        <v>0.43</v>
      </c>
      <c r="BB532" s="232">
        <f>VLOOKUP(BB$4,'Tüpoloogia tabel'!$C$1:$T$51,MATCH($A532,'Tüpoloogia tabel'!$C$1:$T$1,0),FALSE)</f>
        <v>0.41499999999999998</v>
      </c>
      <c r="BC532" s="232">
        <f>VLOOKUP(BC$4,'Tüpoloogia tabel'!$C$1:$T$51,MATCH($A532,'Tüpoloogia tabel'!$C$1:$T$1,0),FALSE)</f>
        <v>0.35</v>
      </c>
      <c r="BD532" s="232">
        <f>VLOOKUP(BD$4,'Tüpoloogia tabel'!$C$1:$T$51,MATCH($A532,'Tüpoloogia tabel'!$C$1:$T$1,0),FALSE)</f>
        <v>0.4</v>
      </c>
      <c r="BE532" s="232">
        <f>VLOOKUP(BE$4,'Tüpoloogia tabel'!$C$1:$T$51,MATCH($A532,'Tüpoloogia tabel'!$C$1:$T$1,0),FALSE)</f>
        <v>0.3</v>
      </c>
      <c r="BF532" s="16">
        <f>VLOOKUP(BF$4,'Tüpoloogia tabel'!$C$1:$T$51,MATCH($A532,'Tüpoloogia tabel'!$C$1:$T$1,0),FALSE)</f>
        <v>1.7999999999999998</v>
      </c>
      <c r="BG532" s="16">
        <f>VLOOKUP(BG$4,'Tüpoloogia tabel'!$C$1:$T$51,MATCH($A532,'Tüpoloogia tabel'!$C$1:$T$1,0),FALSE)</f>
        <v>2.1999999999999997</v>
      </c>
      <c r="BH532" s="16">
        <f>VLOOKUP(BH$4,'Tüpoloogia tabel'!$C$1:$T$51,MATCH($A532,'Tüpoloogia tabel'!$C$1:$T$1,0),FALSE)</f>
        <v>1.46</v>
      </c>
      <c r="BI532" s="16">
        <f>VLOOKUP(BI$4,'Tüpoloogia tabel'!$C$1:$T$51,MATCH($A532,'Tüpoloogia tabel'!$C$1:$T$1,0),FALSE)</f>
        <v>1.5793333333333333</v>
      </c>
      <c r="BJ532" s="16">
        <f>VLOOKUP(BJ$4,'Tüpoloogia tabel'!$C$1:$T$51,MATCH($A532,'Tüpoloogia tabel'!$C$1:$T$1,0),FALSE)</f>
        <v>0.79999999999999993</v>
      </c>
      <c r="BK532" s="16">
        <f>VLOOKUP(BK$4,'Tüpoloogia tabel'!$C$1:$T$51,MATCH($A532,'Tüpoloogia tabel'!$C$1:$T$1,0),FALSE)</f>
        <v>2.0649999999999999</v>
      </c>
      <c r="BL532" s="216">
        <f t="shared" si="704"/>
        <v>3451.7563678561132</v>
      </c>
      <c r="BM532" s="1">
        <v>4</v>
      </c>
      <c r="BN532" s="1">
        <v>0</v>
      </c>
      <c r="BO532" s="1">
        <f t="shared" si="723"/>
        <v>57</v>
      </c>
      <c r="BP532" s="217">
        <f t="shared" si="724"/>
        <v>57.211567460317461</v>
      </c>
      <c r="BQ532" s="217">
        <f t="shared" ref="BQ532:BS532" si="734">BP532</f>
        <v>57.211567460317461</v>
      </c>
      <c r="BR532" s="217">
        <f t="shared" si="734"/>
        <v>57.211567460317461</v>
      </c>
      <c r="BS532" s="217">
        <f t="shared" si="734"/>
        <v>57.211567460317461</v>
      </c>
      <c r="BT532" s="217">
        <f t="shared" si="726"/>
        <v>228.84626984126984</v>
      </c>
      <c r="BU532" s="217">
        <f t="shared" si="727"/>
        <v>548.39271603450129</v>
      </c>
      <c r="BV532" s="217">
        <f t="shared" si="728"/>
        <v>682.1689747999377</v>
      </c>
      <c r="BW532" s="217">
        <f t="shared" si="706"/>
        <v>363.40552011041825</v>
      </c>
      <c r="BX532" s="216">
        <f t="shared" si="729"/>
        <v>0.26792060467076367</v>
      </c>
      <c r="BY532" s="216">
        <f t="shared" si="669"/>
        <v>323.11224923294094</v>
      </c>
      <c r="BZ532" s="216">
        <f t="shared" si="653"/>
        <v>4138.2741371994725</v>
      </c>
      <c r="CA532" s="216">
        <f t="shared" si="654"/>
        <v>3774.8686170890542</v>
      </c>
      <c r="CB532" s="218">
        <f t="shared" si="730"/>
        <v>4.9842051790995869</v>
      </c>
    </row>
    <row r="533" spans="1:80" x14ac:dyDescent="0.25">
      <c r="A533" s="248" t="s">
        <v>487</v>
      </c>
      <c r="B533" s="231" t="s">
        <v>1061</v>
      </c>
      <c r="C533" s="231" t="s">
        <v>464</v>
      </c>
      <c r="D533" s="249">
        <v>2</v>
      </c>
      <c r="E533" s="249">
        <v>1</v>
      </c>
      <c r="F533" s="250"/>
      <c r="G533" s="15">
        <f>(VLOOKUP(G$4,'Tüpoloogia tabel'!$C$1:$T$51,MATCH($A533,'Tüpoloogia tabel'!$C$1:$T$1,0),FALSE))*D533</f>
        <v>411.10963899220894</v>
      </c>
      <c r="H533" s="15">
        <f>(VLOOKUP(H$4,'Tüpoloogia tabel'!$C$1:$T$51,MATCH($A533,'Tüpoloogia tabel'!$C$1:$T$1,0),FALSE))*D533*E533</f>
        <v>5.1603127917833795</v>
      </c>
      <c r="I533" s="15">
        <f>(VLOOKUP(I$4,'Tüpoloogia tabel'!$C$1:$T$51,MATCH($A533,'Tüpoloogia tabel'!$C$1:$T$1,0),FALSE))*D533*E533</f>
        <v>17.148566913104041</v>
      </c>
      <c r="J533" s="15">
        <f>(VLOOKUP(J$4,'Tüpoloogia tabel'!$C$1:$T$51,MATCH($A533,'Tüpoloogia tabel'!$C$1:$T$1,0),FALSE))*D533*E533</f>
        <v>367.46650320929825</v>
      </c>
      <c r="K533" s="15">
        <f>(VLOOKUP(K$4,'Tüpoloogia tabel'!$C$1:$T$51,MATCH($A533,'Tüpoloogia tabel'!$C$1:$T$1,0),FALSE))*D533*E533</f>
        <v>302.94648646635341</v>
      </c>
      <c r="L533" s="244">
        <f>VLOOKUP(L$4,'Tüpoloogia tabel'!$C$1:$T$51,MATCH($A533,'Tüpoloogia tabel'!$C$1:$T$1,0),FALSE)</f>
        <v>19.607843137254903</v>
      </c>
      <c r="M533" s="228">
        <f>VLOOKUP(M$4,'Tüpoloogia tabel'!$C$1:$T$51,MATCH($A533,'Tüpoloogia tabel'!$C$1:$T$1,0),FALSE)</f>
        <v>58.82352941176471</v>
      </c>
      <c r="N533" s="228">
        <f>VLOOKUP(N$4,'Tüpoloogia tabel'!$C$1:$T$51,MATCH($A533,'Tüpoloogia tabel'!$C$1:$T$1,0),FALSE)</f>
        <v>96.078431372549019</v>
      </c>
      <c r="O533" s="245">
        <f>VLOOKUP(O$4,'Tüpoloogia tabel'!$C$1:$T$51,MATCH($A533,'Tüpoloogia tabel'!$C$1:$T$1,0),FALSE)</f>
        <v>0.2155284834325106</v>
      </c>
      <c r="P533" s="228">
        <f>VLOOKUP(P$4,'Tüpoloogia tabel'!$C$1:$T$51,MATCH($A533,'Tüpoloogia tabel'!$C$1:$T$1,0),FALSE)</f>
        <v>50.980392156862742</v>
      </c>
      <c r="Q533" s="335">
        <f t="shared" si="717"/>
        <v>207.26979166666666</v>
      </c>
      <c r="R533" s="336">
        <f t="shared" ref="R533:R577" si="735">Q533-U533-V533</f>
        <v>154.67724780737757</v>
      </c>
      <c r="S533" s="14">
        <f t="shared" si="718"/>
        <v>411.10963899220894</v>
      </c>
      <c r="T533" s="336">
        <f t="shared" si="719"/>
        <v>411.10963899220894</v>
      </c>
      <c r="U533" s="4">
        <f t="shared" si="720"/>
        <v>7.9199999999999982</v>
      </c>
      <c r="V533" s="337">
        <f t="shared" si="721"/>
        <v>44.672543859289092</v>
      </c>
      <c r="W533" s="338">
        <f t="shared" si="703"/>
        <v>3.4989719481919344</v>
      </c>
      <c r="X533" s="228">
        <f>VLOOKUP(X$4,'Tüpoloogia tabel'!$C$1:$T$51,MATCH($A533,'Tüpoloogia tabel'!$C$1:$T$1,0),FALSE)</f>
        <v>227.2608695652174</v>
      </c>
      <c r="Y533" s="228">
        <f>VLOOKUP(Y$4,'Tüpoloogia tabel'!$C$1:$T$51,MATCH($A533,'Tüpoloogia tabel'!$C$1:$T$1,0),FALSE)</f>
        <v>160.65217391304347</v>
      </c>
      <c r="Z533" s="229">
        <f>VLOOKUP(Z$4,'Tüpoloogia tabel'!$C$1:$T$51,MATCH($A533,'Tüpoloogia tabel'!$C$1:$T$1,0),FALSE)</f>
        <v>41.282608695652172</v>
      </c>
      <c r="AA533" s="235"/>
      <c r="AB533" s="235"/>
      <c r="AC533" s="15">
        <f>VLOOKUP(AC$4,'Tüpoloogia tabel'!$C$1:$T$51,MATCH($A533,'Tüpoloogia tabel'!$C$1:$T$1,0),FALSE)</f>
        <v>3.5002483660130723</v>
      </c>
      <c r="AD533" s="15">
        <f>VLOOKUP(AD$4,'Tüpoloogia tabel'!$C$1:$T$51,MATCH($A533,'Tüpoloogia tabel'!$C$1:$T$1,0),FALSE)</f>
        <v>2.5</v>
      </c>
      <c r="AE533" s="15">
        <f>VLOOKUP(AE$4,'Tüpoloogia tabel'!$C$1:$T$51,MATCH($A533,'Tüpoloogia tabel'!$C$1:$T$1,0),FALSE)</f>
        <v>2.2999999999999998</v>
      </c>
      <c r="AF533" s="15">
        <f>VLOOKUP(AF$4,'Tüpoloogia tabel'!$C$1:$T$51,MATCH($A533,'Tüpoloogia tabel'!$C$1:$T$1,0),FALSE)</f>
        <v>12.642142857142858</v>
      </c>
      <c r="AG533" s="15">
        <f>VLOOKUP(AG$4,'Tüpoloogia tabel'!$C$1:$T$51,MATCH($A533,'Tüpoloogia tabel'!$C$1:$T$1,0),FALSE)</f>
        <v>15.963640873015873</v>
      </c>
      <c r="AH533" s="15">
        <f>(VLOOKUP(AH$4,'Tüpoloogia tabel'!$C$1:$T$51,MATCH($A533,'Tüpoloogia tabel'!$C$1:$T$1,0),FALSE))*E533</f>
        <v>2.85</v>
      </c>
      <c r="AI533" s="15">
        <f>(VLOOKUP(AI$4,'Tüpoloogia tabel'!$C$1:$T$51,MATCH($A533,'Tüpoloogia tabel'!$C$1:$T$1,0),FALSE))*D533*E533</f>
        <v>1294.299053197255</v>
      </c>
      <c r="AJ533" s="15">
        <f t="shared" si="722"/>
        <v>89.138849206349207</v>
      </c>
      <c r="AK533" s="15">
        <f>VLOOKUP(AK$4,'Tüpoloogia tabel'!$C$1:$T$51,MATCH($A533,'Tüpoloogia tabel'!$C$1:$T$1,0),FALSE)</f>
        <v>1.2</v>
      </c>
      <c r="AL533" s="15">
        <f>VLOOKUP(AL$4,'Tüpoloogia tabel'!$C$1:$T$51,MATCH($A533,'Tüpoloogia tabel'!$C$1:$T$1,0),FALSE)</f>
        <v>0.8</v>
      </c>
      <c r="AM533" s="15">
        <f>VLOOKUP(AM$4,'Tüpoloogia tabel'!$C$1:$T$51,MATCH($A533,'Tüpoloogia tabel'!$C$1:$T$1,0),FALSE)</f>
        <v>0.7</v>
      </c>
      <c r="AN533" s="15">
        <f>VLOOKUP(AN$4,'Tüpoloogia tabel'!$C$1:$T$51,MATCH($A533,'Tüpoloogia tabel'!$C$1:$T$1,0),FALSE)</f>
        <v>0.7</v>
      </c>
      <c r="AO533" s="15">
        <f>VLOOKUP(AO$4,'Tüpoloogia tabel'!$C$1:$T$51,MATCH($A533,'Tüpoloogia tabel'!$C$1:$T$1,0),FALSE)</f>
        <v>2.44</v>
      </c>
      <c r="AP533" s="15">
        <f>VLOOKUP(AP$4,'Tüpoloogia tabel'!$C$1:$T$51,MATCH($A533,'Tüpoloogia tabel'!$C$1:$T$1,0),FALSE)</f>
        <v>2</v>
      </c>
      <c r="AQ533" s="15">
        <f>VLOOKUP(AQ$4,'Tüpoloogia tabel'!$C$1:$T$51,MATCH($A533,'Tüpoloogia tabel'!$C$1:$T$1,0),FALSE)</f>
        <v>2.9</v>
      </c>
      <c r="AR533" s="232">
        <f>VLOOKUP(AR$4,'Tüpoloogia tabel'!$C$1:$T$51,MATCH($A528,'Tüpoloogia tabel'!$C$1:$T$1,0),FALSE)</f>
        <v>0.37375000000000003</v>
      </c>
      <c r="AS533" s="16">
        <f>VLOOKUP(AS$4,'Tüpoloogia tabel'!$C$1:$T$51,MATCH($A533,'Tüpoloogia tabel'!$C$1:$T$1,0),FALSE)</f>
        <v>0.4900000000000001</v>
      </c>
      <c r="AT533" s="16">
        <f>VLOOKUP(AT$4,'Tüpoloogia tabel'!$C$1:$T$51,MATCH($A533,'Tüpoloogia tabel'!$C$1:$T$1,0),FALSE)</f>
        <v>0.40500000000000014</v>
      </c>
      <c r="AU533" s="16">
        <f>VLOOKUP(AU$4,'Tüpoloogia tabel'!$C$1:$T$51,MATCH($A533,'Tüpoloogia tabel'!$C$1:$T$1,0),FALSE)</f>
        <v>0.15</v>
      </c>
      <c r="AV533" s="273">
        <f>VLOOKUP(AV$4,'Tüpoloogia tabel'!$C$1:$T$51,MATCH($A533,'Tüpoloogia tabel'!$C$1:$T$1,0),FALSE)</f>
        <v>0.02</v>
      </c>
      <c r="AW533" s="16">
        <f>VLOOKUP(AW$4,'Tüpoloogia tabel'!$C$1:$T$51,MATCH($A533,'Tüpoloogia tabel'!$C$1:$T$1,0),FALSE)</f>
        <v>0.01</v>
      </c>
      <c r="AX533" s="16">
        <f>VLOOKUP(AX$4,'Tüpoloogia tabel'!$C$1:$T$51,MATCH($A533,'Tüpoloogia tabel'!$C$1:$T$1,0),FALSE)</f>
        <v>0</v>
      </c>
      <c r="AY533" s="16">
        <f>VLOOKUP(AY$4,'Tüpoloogia tabel'!$C$1:$T$51,MATCH($A533,'Tüpoloogia tabel'!$C$1:$T$1,0),FALSE)</f>
        <v>0.42</v>
      </c>
      <c r="AZ533" s="16">
        <f>VLOOKUP(AZ$4,'Tüpoloogia tabel'!$C$1:$T$51,MATCH($A533,'Tüpoloogia tabel'!$C$1:$T$1,0),FALSE)</f>
        <v>3.7</v>
      </c>
      <c r="BA533" s="232">
        <f>VLOOKUP(BA$4,'Tüpoloogia tabel'!$C$1:$T$51,MATCH($A533,'Tüpoloogia tabel'!$C$1:$T$1,0),FALSE)</f>
        <v>0.43</v>
      </c>
      <c r="BB533" s="232">
        <f>VLOOKUP(BB$4,'Tüpoloogia tabel'!$C$1:$T$51,MATCH($A533,'Tüpoloogia tabel'!$C$1:$T$1,0),FALSE)</f>
        <v>0.41499999999999998</v>
      </c>
      <c r="BC533" s="232">
        <f>VLOOKUP(BC$4,'Tüpoloogia tabel'!$C$1:$T$51,MATCH($A533,'Tüpoloogia tabel'!$C$1:$T$1,0),FALSE)</f>
        <v>0.35</v>
      </c>
      <c r="BD533" s="232">
        <f>VLOOKUP(BD$4,'Tüpoloogia tabel'!$C$1:$T$51,MATCH($A533,'Tüpoloogia tabel'!$C$1:$T$1,0),FALSE)</f>
        <v>0.4</v>
      </c>
      <c r="BE533" s="232">
        <f>VLOOKUP(BE$4,'Tüpoloogia tabel'!$C$1:$T$51,MATCH($A533,'Tüpoloogia tabel'!$C$1:$T$1,0),FALSE)</f>
        <v>0.3</v>
      </c>
      <c r="BF533" s="16">
        <f>VLOOKUP(BF$4,'Tüpoloogia tabel'!$C$1:$T$51,MATCH($A533,'Tüpoloogia tabel'!$C$1:$T$1,0),FALSE)</f>
        <v>1.7999999999999998</v>
      </c>
      <c r="BG533" s="16">
        <f>VLOOKUP(BG$4,'Tüpoloogia tabel'!$C$1:$T$51,MATCH($A533,'Tüpoloogia tabel'!$C$1:$T$1,0),FALSE)</f>
        <v>2.1999999999999997</v>
      </c>
      <c r="BH533" s="16">
        <f>VLOOKUP(BH$4,'Tüpoloogia tabel'!$C$1:$T$51,MATCH($A533,'Tüpoloogia tabel'!$C$1:$T$1,0),FALSE)</f>
        <v>1.46</v>
      </c>
      <c r="BI533" s="16">
        <f>VLOOKUP(BI$4,'Tüpoloogia tabel'!$C$1:$T$51,MATCH($A533,'Tüpoloogia tabel'!$C$1:$T$1,0),FALSE)</f>
        <v>1.5793333333333333</v>
      </c>
      <c r="BJ533" s="16">
        <f>VLOOKUP(BJ$4,'Tüpoloogia tabel'!$C$1:$T$51,MATCH($A533,'Tüpoloogia tabel'!$C$1:$T$1,0),FALSE)</f>
        <v>0.79999999999999993</v>
      </c>
      <c r="BK533" s="16">
        <f>VLOOKUP(BK$4,'Tüpoloogia tabel'!$C$1:$T$51,MATCH($A533,'Tüpoloogia tabel'!$C$1:$T$1,0),FALSE)</f>
        <v>2.0649999999999999</v>
      </c>
      <c r="BL533" s="216">
        <f t="shared" si="704"/>
        <v>894.06048041795793</v>
      </c>
      <c r="BM533" s="1">
        <v>4</v>
      </c>
      <c r="BN533" s="1">
        <v>0</v>
      </c>
      <c r="BO533" s="1">
        <f t="shared" si="723"/>
        <v>11.4</v>
      </c>
      <c r="BP533" s="217">
        <f t="shared" si="724"/>
        <v>89.138849206349207</v>
      </c>
      <c r="BQ533" s="217">
        <f t="shared" ref="BQ533:BS533" si="736">BP533</f>
        <v>89.138849206349207</v>
      </c>
      <c r="BR533" s="217">
        <f t="shared" si="736"/>
        <v>89.138849206349207</v>
      </c>
      <c r="BS533" s="217">
        <f t="shared" si="736"/>
        <v>89.138849206349207</v>
      </c>
      <c r="BT533" s="217">
        <f t="shared" si="726"/>
        <v>0</v>
      </c>
      <c r="BU533" s="217">
        <f t="shared" si="727"/>
        <v>47.871417282760106</v>
      </c>
      <c r="BV533" s="217">
        <f t="shared" si="728"/>
        <v>58.883329609770897</v>
      </c>
      <c r="BW533" s="217">
        <f t="shared" si="706"/>
        <v>122.14184585673871</v>
      </c>
      <c r="BX533" s="216">
        <f t="shared" si="729"/>
        <v>3.6317522118060948E-2</v>
      </c>
      <c r="BY533" s="216">
        <f t="shared" si="669"/>
        <v>43.798931674381507</v>
      </c>
      <c r="BZ533" s="216">
        <f t="shared" ref="BZ533:BZ577" si="737">(BY533+BW533+BL533)</f>
        <v>1060.0012579490781</v>
      </c>
      <c r="CA533" s="216">
        <f t="shared" ref="CA533:CA577" si="738">(BY533+BL533)</f>
        <v>937.85941209233943</v>
      </c>
      <c r="CB533" s="218">
        <f t="shared" si="730"/>
        <v>3.0957923395375055</v>
      </c>
    </row>
    <row r="534" spans="1:80" x14ac:dyDescent="0.25">
      <c r="A534" s="248" t="s">
        <v>487</v>
      </c>
      <c r="B534" s="231" t="s">
        <v>1062</v>
      </c>
      <c r="C534" s="231" t="s">
        <v>464</v>
      </c>
      <c r="D534" s="249">
        <v>2</v>
      </c>
      <c r="E534" s="249">
        <v>2</v>
      </c>
      <c r="F534" s="250"/>
      <c r="G534" s="15">
        <f>(VLOOKUP(G$4,'Tüpoloogia tabel'!$C$1:$T$51,MATCH($A534,'Tüpoloogia tabel'!$C$1:$T$1,0),FALSE))*D534</f>
        <v>411.10963899220894</v>
      </c>
      <c r="H534" s="15">
        <f>(VLOOKUP(H$4,'Tüpoloogia tabel'!$C$1:$T$51,MATCH($A534,'Tüpoloogia tabel'!$C$1:$T$1,0),FALSE))*D534*E534</f>
        <v>10.320625583566759</v>
      </c>
      <c r="I534" s="15">
        <f>(VLOOKUP(I$4,'Tüpoloogia tabel'!$C$1:$T$51,MATCH($A534,'Tüpoloogia tabel'!$C$1:$T$1,0),FALSE))*D534*E534</f>
        <v>34.297133826208082</v>
      </c>
      <c r="J534" s="15">
        <f>(VLOOKUP(J$4,'Tüpoloogia tabel'!$C$1:$T$51,MATCH($A534,'Tüpoloogia tabel'!$C$1:$T$1,0),FALSE))*D534*E534</f>
        <v>734.93300641859651</v>
      </c>
      <c r="K534" s="15">
        <f>(VLOOKUP(K$4,'Tüpoloogia tabel'!$C$1:$T$51,MATCH($A534,'Tüpoloogia tabel'!$C$1:$T$1,0),FALSE))*D534*E534</f>
        <v>605.89297293270681</v>
      </c>
      <c r="L534" s="244">
        <f>VLOOKUP(L$4,'Tüpoloogia tabel'!$C$1:$T$51,MATCH($A534,'Tüpoloogia tabel'!$C$1:$T$1,0),FALSE)</f>
        <v>19.607843137254903</v>
      </c>
      <c r="M534" s="228">
        <f>VLOOKUP(M$4,'Tüpoloogia tabel'!$C$1:$T$51,MATCH($A534,'Tüpoloogia tabel'!$C$1:$T$1,0),FALSE)</f>
        <v>58.82352941176471</v>
      </c>
      <c r="N534" s="228">
        <f>VLOOKUP(N$4,'Tüpoloogia tabel'!$C$1:$T$51,MATCH($A534,'Tüpoloogia tabel'!$C$1:$T$1,0),FALSE)</f>
        <v>96.078431372549019</v>
      </c>
      <c r="O534" s="245">
        <f>VLOOKUP(O$4,'Tüpoloogia tabel'!$C$1:$T$51,MATCH($A534,'Tüpoloogia tabel'!$C$1:$T$1,0),FALSE)</f>
        <v>0.2155284834325106</v>
      </c>
      <c r="P534" s="228">
        <f>VLOOKUP(P$4,'Tüpoloogia tabel'!$C$1:$T$51,MATCH($A534,'Tüpoloogia tabel'!$C$1:$T$1,0),FALSE)</f>
        <v>50.980392156862742</v>
      </c>
      <c r="Q534" s="335">
        <f t="shared" si="717"/>
        <v>778.51059523809522</v>
      </c>
      <c r="R534" s="336">
        <f t="shared" si="735"/>
        <v>602.79938731028756</v>
      </c>
      <c r="S534" s="14">
        <f t="shared" si="718"/>
        <v>411.10963899220894</v>
      </c>
      <c r="T534" s="336">
        <f t="shared" si="719"/>
        <v>411.10963899220894</v>
      </c>
      <c r="U534" s="4">
        <f t="shared" si="720"/>
        <v>7.9199999999999982</v>
      </c>
      <c r="V534" s="337">
        <f t="shared" si="721"/>
        <v>167.79120792780776</v>
      </c>
      <c r="W534" s="338">
        <f t="shared" si="703"/>
        <v>3.2339702956591667</v>
      </c>
      <c r="X534" s="228">
        <f>VLOOKUP(X$4,'Tüpoloogia tabel'!$C$1:$T$51,MATCH($A534,'Tüpoloogia tabel'!$C$1:$T$1,0),FALSE)</f>
        <v>227.2608695652174</v>
      </c>
      <c r="Y534" s="228">
        <f>VLOOKUP(Y$4,'Tüpoloogia tabel'!$C$1:$T$51,MATCH($A534,'Tüpoloogia tabel'!$C$1:$T$1,0),FALSE)</f>
        <v>160.65217391304347</v>
      </c>
      <c r="Z534" s="229">
        <f>VLOOKUP(Z$4,'Tüpoloogia tabel'!$C$1:$T$51,MATCH($A534,'Tüpoloogia tabel'!$C$1:$T$1,0),FALSE)</f>
        <v>41.282608695652172</v>
      </c>
      <c r="AA534" s="235"/>
      <c r="AB534" s="235"/>
      <c r="AC534" s="15">
        <f>VLOOKUP(AC$4,'Tüpoloogia tabel'!$C$1:$T$51,MATCH($A534,'Tüpoloogia tabel'!$C$1:$T$1,0),FALSE)</f>
        <v>3.5002483660130723</v>
      </c>
      <c r="AD534" s="15">
        <f>VLOOKUP(AD$4,'Tüpoloogia tabel'!$C$1:$T$51,MATCH($A534,'Tüpoloogia tabel'!$C$1:$T$1,0),FALSE)</f>
        <v>2.5</v>
      </c>
      <c r="AE534" s="15">
        <f>VLOOKUP(AE$4,'Tüpoloogia tabel'!$C$1:$T$51,MATCH($A534,'Tüpoloogia tabel'!$C$1:$T$1,0),FALSE)</f>
        <v>2.2999999999999998</v>
      </c>
      <c r="AF534" s="15">
        <f>VLOOKUP(AF$4,'Tüpoloogia tabel'!$C$1:$T$51,MATCH($A534,'Tüpoloogia tabel'!$C$1:$T$1,0),FALSE)</f>
        <v>12.642142857142858</v>
      </c>
      <c r="AG534" s="15">
        <f>VLOOKUP(AG$4,'Tüpoloogia tabel'!$C$1:$T$51,MATCH($A534,'Tüpoloogia tabel'!$C$1:$T$1,0),FALSE)</f>
        <v>15.963640873015873</v>
      </c>
      <c r="AH534" s="15">
        <f>(VLOOKUP(AH$4,'Tüpoloogia tabel'!$C$1:$T$51,MATCH($A534,'Tüpoloogia tabel'!$C$1:$T$1,0),FALSE))*E534</f>
        <v>5.7</v>
      </c>
      <c r="AI534" s="15">
        <f>(VLOOKUP(AI$4,'Tüpoloogia tabel'!$C$1:$T$51,MATCH($A534,'Tüpoloogia tabel'!$C$1:$T$1,0),FALSE))*D534*E534</f>
        <v>2588.5981063945101</v>
      </c>
      <c r="AJ534" s="15">
        <f t="shared" si="722"/>
        <v>89.138849206349207</v>
      </c>
      <c r="AK534" s="15">
        <f>VLOOKUP(AK$4,'Tüpoloogia tabel'!$C$1:$T$51,MATCH($A534,'Tüpoloogia tabel'!$C$1:$T$1,0),FALSE)</f>
        <v>1.2</v>
      </c>
      <c r="AL534" s="15">
        <f>VLOOKUP(AL$4,'Tüpoloogia tabel'!$C$1:$T$51,MATCH($A534,'Tüpoloogia tabel'!$C$1:$T$1,0),FALSE)</f>
        <v>0.8</v>
      </c>
      <c r="AM534" s="15">
        <f>VLOOKUP(AM$4,'Tüpoloogia tabel'!$C$1:$T$51,MATCH($A534,'Tüpoloogia tabel'!$C$1:$T$1,0),FALSE)</f>
        <v>0.7</v>
      </c>
      <c r="AN534" s="15">
        <f>VLOOKUP(AN$4,'Tüpoloogia tabel'!$C$1:$T$51,MATCH($A534,'Tüpoloogia tabel'!$C$1:$T$1,0),FALSE)</f>
        <v>0.7</v>
      </c>
      <c r="AO534" s="15">
        <f>VLOOKUP(AO$4,'Tüpoloogia tabel'!$C$1:$T$51,MATCH($A534,'Tüpoloogia tabel'!$C$1:$T$1,0),FALSE)</f>
        <v>2.44</v>
      </c>
      <c r="AP534" s="15">
        <f>VLOOKUP(AP$4,'Tüpoloogia tabel'!$C$1:$T$51,MATCH($A534,'Tüpoloogia tabel'!$C$1:$T$1,0),FALSE)</f>
        <v>2</v>
      </c>
      <c r="AQ534" s="15">
        <f>VLOOKUP(AQ$4,'Tüpoloogia tabel'!$C$1:$T$51,MATCH($A534,'Tüpoloogia tabel'!$C$1:$T$1,0),FALSE)</f>
        <v>2.9</v>
      </c>
      <c r="AR534" s="232">
        <f>VLOOKUP(AR$4,'Tüpoloogia tabel'!$C$1:$T$51,MATCH($A529,'Tüpoloogia tabel'!$C$1:$T$1,0),FALSE)</f>
        <v>0.37375000000000003</v>
      </c>
      <c r="AS534" s="16">
        <f>VLOOKUP(AS$4,'Tüpoloogia tabel'!$C$1:$T$51,MATCH($A534,'Tüpoloogia tabel'!$C$1:$T$1,0),FALSE)</f>
        <v>0.4900000000000001</v>
      </c>
      <c r="AT534" s="16">
        <f>VLOOKUP(AT$4,'Tüpoloogia tabel'!$C$1:$T$51,MATCH($A534,'Tüpoloogia tabel'!$C$1:$T$1,0),FALSE)</f>
        <v>0.40500000000000014</v>
      </c>
      <c r="AU534" s="16">
        <f>VLOOKUP(AU$4,'Tüpoloogia tabel'!$C$1:$T$51,MATCH($A534,'Tüpoloogia tabel'!$C$1:$T$1,0),FALSE)</f>
        <v>0.15</v>
      </c>
      <c r="AV534" s="273">
        <f>VLOOKUP(AV$4,'Tüpoloogia tabel'!$C$1:$T$51,MATCH($A534,'Tüpoloogia tabel'!$C$1:$T$1,0),FALSE)</f>
        <v>0.02</v>
      </c>
      <c r="AW534" s="16">
        <f>VLOOKUP(AW$4,'Tüpoloogia tabel'!$C$1:$T$51,MATCH($A534,'Tüpoloogia tabel'!$C$1:$T$1,0),FALSE)</f>
        <v>0.01</v>
      </c>
      <c r="AX534" s="16">
        <f>VLOOKUP(AX$4,'Tüpoloogia tabel'!$C$1:$T$51,MATCH($A534,'Tüpoloogia tabel'!$C$1:$T$1,0),FALSE)</f>
        <v>0</v>
      </c>
      <c r="AY534" s="16">
        <f>VLOOKUP(AY$4,'Tüpoloogia tabel'!$C$1:$T$51,MATCH($A534,'Tüpoloogia tabel'!$C$1:$T$1,0),FALSE)</f>
        <v>0.42</v>
      </c>
      <c r="AZ534" s="16">
        <f>VLOOKUP(AZ$4,'Tüpoloogia tabel'!$C$1:$T$51,MATCH($A534,'Tüpoloogia tabel'!$C$1:$T$1,0),FALSE)</f>
        <v>3.7</v>
      </c>
      <c r="BA534" s="232">
        <f>VLOOKUP(BA$4,'Tüpoloogia tabel'!$C$1:$T$51,MATCH($A534,'Tüpoloogia tabel'!$C$1:$T$1,0),FALSE)</f>
        <v>0.43</v>
      </c>
      <c r="BB534" s="232">
        <f>VLOOKUP(BB$4,'Tüpoloogia tabel'!$C$1:$T$51,MATCH($A534,'Tüpoloogia tabel'!$C$1:$T$1,0),FALSE)</f>
        <v>0.41499999999999998</v>
      </c>
      <c r="BC534" s="232">
        <f>VLOOKUP(BC$4,'Tüpoloogia tabel'!$C$1:$T$51,MATCH($A534,'Tüpoloogia tabel'!$C$1:$T$1,0),FALSE)</f>
        <v>0.35</v>
      </c>
      <c r="BD534" s="232">
        <f>VLOOKUP(BD$4,'Tüpoloogia tabel'!$C$1:$T$51,MATCH($A534,'Tüpoloogia tabel'!$C$1:$T$1,0),FALSE)</f>
        <v>0.4</v>
      </c>
      <c r="BE534" s="232">
        <f>VLOOKUP(BE$4,'Tüpoloogia tabel'!$C$1:$T$51,MATCH($A534,'Tüpoloogia tabel'!$C$1:$T$1,0),FALSE)</f>
        <v>0.3</v>
      </c>
      <c r="BF534" s="16">
        <f>VLOOKUP(BF$4,'Tüpoloogia tabel'!$C$1:$T$51,MATCH($A534,'Tüpoloogia tabel'!$C$1:$T$1,0),FALSE)</f>
        <v>1.7999999999999998</v>
      </c>
      <c r="BG534" s="16">
        <f>VLOOKUP(BG$4,'Tüpoloogia tabel'!$C$1:$T$51,MATCH($A534,'Tüpoloogia tabel'!$C$1:$T$1,0),FALSE)</f>
        <v>2.1999999999999997</v>
      </c>
      <c r="BH534" s="16">
        <f>VLOOKUP(BH$4,'Tüpoloogia tabel'!$C$1:$T$51,MATCH($A534,'Tüpoloogia tabel'!$C$1:$T$1,0),FALSE)</f>
        <v>1.46</v>
      </c>
      <c r="BI534" s="16">
        <f>VLOOKUP(BI$4,'Tüpoloogia tabel'!$C$1:$T$51,MATCH($A534,'Tüpoloogia tabel'!$C$1:$T$1,0),FALSE)</f>
        <v>1.5793333333333333</v>
      </c>
      <c r="BJ534" s="16">
        <f>VLOOKUP(BJ$4,'Tüpoloogia tabel'!$C$1:$T$51,MATCH($A534,'Tüpoloogia tabel'!$C$1:$T$1,0),FALSE)</f>
        <v>0.79999999999999993</v>
      </c>
      <c r="BK534" s="16">
        <f>VLOOKUP(BK$4,'Tüpoloogia tabel'!$C$1:$T$51,MATCH($A534,'Tüpoloogia tabel'!$C$1:$T$1,0),FALSE)</f>
        <v>2.0649999999999999</v>
      </c>
      <c r="BL534" s="216">
        <f t="shared" si="704"/>
        <v>1641.1087767379315</v>
      </c>
      <c r="BM534" s="1">
        <v>4</v>
      </c>
      <c r="BN534" s="1">
        <v>0</v>
      </c>
      <c r="BO534" s="1">
        <f t="shared" si="723"/>
        <v>22.8</v>
      </c>
      <c r="BP534" s="217">
        <f t="shared" si="724"/>
        <v>89.138849206349207</v>
      </c>
      <c r="BQ534" s="217">
        <f t="shared" ref="BQ534:BS534" si="739">BP534</f>
        <v>89.138849206349207</v>
      </c>
      <c r="BR534" s="217">
        <f t="shared" si="739"/>
        <v>89.138849206349207</v>
      </c>
      <c r="BS534" s="217">
        <f t="shared" si="739"/>
        <v>89.138849206349207</v>
      </c>
      <c r="BT534" s="217">
        <f t="shared" si="726"/>
        <v>89.138849206349207</v>
      </c>
      <c r="BU534" s="217">
        <f t="shared" si="727"/>
        <v>181.48566913104042</v>
      </c>
      <c r="BV534" s="217">
        <f t="shared" si="728"/>
        <v>221.1672796864973</v>
      </c>
      <c r="BW534" s="217">
        <f t="shared" si="706"/>
        <v>195.45324338102728</v>
      </c>
      <c r="BX534" s="216">
        <f t="shared" si="729"/>
        <v>0.10188877006139181</v>
      </c>
      <c r="BY534" s="216">
        <f t="shared" si="669"/>
        <v>122.87785669403851</v>
      </c>
      <c r="BZ534" s="216">
        <f t="shared" si="737"/>
        <v>1959.4398768129972</v>
      </c>
      <c r="CA534" s="216">
        <f t="shared" si="738"/>
        <v>1763.9866334319699</v>
      </c>
      <c r="CB534" s="218">
        <f t="shared" si="730"/>
        <v>2.9113832182171326</v>
      </c>
    </row>
    <row r="535" spans="1:80" x14ac:dyDescent="0.25">
      <c r="A535" s="248" t="s">
        <v>487</v>
      </c>
      <c r="B535" s="231" t="s">
        <v>1063</v>
      </c>
      <c r="C535" s="231" t="s">
        <v>464</v>
      </c>
      <c r="D535" s="249">
        <v>2</v>
      </c>
      <c r="E535" s="249">
        <v>3</v>
      </c>
      <c r="F535" s="250"/>
      <c r="G535" s="15">
        <f>(VLOOKUP(G$4,'Tüpoloogia tabel'!$C$1:$T$51,MATCH($A535,'Tüpoloogia tabel'!$C$1:$T$1,0),FALSE))*D535</f>
        <v>411.10963899220894</v>
      </c>
      <c r="H535" s="15">
        <f>(VLOOKUP(H$4,'Tüpoloogia tabel'!$C$1:$T$51,MATCH($A535,'Tüpoloogia tabel'!$C$1:$T$1,0),FALSE))*D535*E535</f>
        <v>15.480938375350139</v>
      </c>
      <c r="I535" s="15">
        <f>(VLOOKUP(I$4,'Tüpoloogia tabel'!$C$1:$T$51,MATCH($A535,'Tüpoloogia tabel'!$C$1:$T$1,0),FALSE))*D535*E535</f>
        <v>51.445700739312123</v>
      </c>
      <c r="J535" s="15">
        <f>(VLOOKUP(J$4,'Tüpoloogia tabel'!$C$1:$T$51,MATCH($A535,'Tüpoloogia tabel'!$C$1:$T$1,0),FALSE))*D535*E535</f>
        <v>1102.3995096278948</v>
      </c>
      <c r="K535" s="15">
        <f>(VLOOKUP(K$4,'Tüpoloogia tabel'!$C$1:$T$51,MATCH($A535,'Tüpoloogia tabel'!$C$1:$T$1,0),FALSE))*D535*E535</f>
        <v>908.83945939906016</v>
      </c>
      <c r="L535" s="244">
        <f>VLOOKUP(L$4,'Tüpoloogia tabel'!$C$1:$T$51,MATCH($A535,'Tüpoloogia tabel'!$C$1:$T$1,0),FALSE)</f>
        <v>19.607843137254903</v>
      </c>
      <c r="M535" s="228">
        <f>VLOOKUP(M$4,'Tüpoloogia tabel'!$C$1:$T$51,MATCH($A535,'Tüpoloogia tabel'!$C$1:$T$1,0),FALSE)</f>
        <v>58.82352941176471</v>
      </c>
      <c r="N535" s="228">
        <f>VLOOKUP(N$4,'Tüpoloogia tabel'!$C$1:$T$51,MATCH($A535,'Tüpoloogia tabel'!$C$1:$T$1,0),FALSE)</f>
        <v>96.078431372549019</v>
      </c>
      <c r="O535" s="245">
        <f>VLOOKUP(O$4,'Tüpoloogia tabel'!$C$1:$T$51,MATCH($A535,'Tüpoloogia tabel'!$C$1:$T$1,0),FALSE)</f>
        <v>0.2155284834325106</v>
      </c>
      <c r="P535" s="228">
        <f>VLOOKUP(P$4,'Tüpoloogia tabel'!$C$1:$T$51,MATCH($A535,'Tüpoloogia tabel'!$C$1:$T$1,0),FALSE)</f>
        <v>50.980392156862742</v>
      </c>
      <c r="Q535" s="335">
        <f t="shared" si="717"/>
        <v>1713.7224107142858</v>
      </c>
      <c r="R535" s="336">
        <f t="shared" si="735"/>
        <v>1336.4464185087297</v>
      </c>
      <c r="S535" s="14">
        <f t="shared" si="718"/>
        <v>411.10963899220894</v>
      </c>
      <c r="T535" s="336">
        <f t="shared" si="719"/>
        <v>411.10963899220894</v>
      </c>
      <c r="U535" s="4">
        <f t="shared" si="720"/>
        <v>7.9199999999999982</v>
      </c>
      <c r="V535" s="337">
        <f t="shared" si="721"/>
        <v>369.35599220555611</v>
      </c>
      <c r="W535" s="338">
        <f t="shared" si="703"/>
        <v>3.7847291355342185</v>
      </c>
      <c r="X535" s="228">
        <f>VLOOKUP(X$4,'Tüpoloogia tabel'!$C$1:$T$51,MATCH($A535,'Tüpoloogia tabel'!$C$1:$T$1,0),FALSE)</f>
        <v>227.2608695652174</v>
      </c>
      <c r="Y535" s="228">
        <f>VLOOKUP(Y$4,'Tüpoloogia tabel'!$C$1:$T$51,MATCH($A535,'Tüpoloogia tabel'!$C$1:$T$1,0),FALSE)</f>
        <v>160.65217391304347</v>
      </c>
      <c r="Z535" s="229">
        <f>VLOOKUP(Z$4,'Tüpoloogia tabel'!$C$1:$T$51,MATCH($A535,'Tüpoloogia tabel'!$C$1:$T$1,0),FALSE)</f>
        <v>41.282608695652172</v>
      </c>
      <c r="AA535" s="235"/>
      <c r="AB535" s="235"/>
      <c r="AC535" s="15">
        <f>VLOOKUP(AC$4,'Tüpoloogia tabel'!$C$1:$T$51,MATCH($A535,'Tüpoloogia tabel'!$C$1:$T$1,0),FALSE)</f>
        <v>3.5002483660130723</v>
      </c>
      <c r="AD535" s="15">
        <f>VLOOKUP(AD$4,'Tüpoloogia tabel'!$C$1:$T$51,MATCH($A535,'Tüpoloogia tabel'!$C$1:$T$1,0),FALSE)</f>
        <v>2.5</v>
      </c>
      <c r="AE535" s="15">
        <f>VLOOKUP(AE$4,'Tüpoloogia tabel'!$C$1:$T$51,MATCH($A535,'Tüpoloogia tabel'!$C$1:$T$1,0),FALSE)</f>
        <v>2.2999999999999998</v>
      </c>
      <c r="AF535" s="15">
        <f>VLOOKUP(AF$4,'Tüpoloogia tabel'!$C$1:$T$51,MATCH($A535,'Tüpoloogia tabel'!$C$1:$T$1,0),FALSE)</f>
        <v>12.642142857142858</v>
      </c>
      <c r="AG535" s="15">
        <f>VLOOKUP(AG$4,'Tüpoloogia tabel'!$C$1:$T$51,MATCH($A535,'Tüpoloogia tabel'!$C$1:$T$1,0),FALSE)</f>
        <v>15.963640873015873</v>
      </c>
      <c r="AH535" s="15">
        <f>(VLOOKUP(AH$4,'Tüpoloogia tabel'!$C$1:$T$51,MATCH($A535,'Tüpoloogia tabel'!$C$1:$T$1,0),FALSE))*E535</f>
        <v>8.5500000000000007</v>
      </c>
      <c r="AI535" s="15">
        <f>(VLOOKUP(AI$4,'Tüpoloogia tabel'!$C$1:$T$51,MATCH($A535,'Tüpoloogia tabel'!$C$1:$T$1,0),FALSE))*D535*E535</f>
        <v>3882.8971595917651</v>
      </c>
      <c r="AJ535" s="15">
        <f t="shared" si="722"/>
        <v>89.138849206349207</v>
      </c>
      <c r="AK535" s="15">
        <f>VLOOKUP(AK$4,'Tüpoloogia tabel'!$C$1:$T$51,MATCH($A535,'Tüpoloogia tabel'!$C$1:$T$1,0),FALSE)</f>
        <v>1.2</v>
      </c>
      <c r="AL535" s="15">
        <f>VLOOKUP(AL$4,'Tüpoloogia tabel'!$C$1:$T$51,MATCH($A535,'Tüpoloogia tabel'!$C$1:$T$1,0),FALSE)</f>
        <v>0.8</v>
      </c>
      <c r="AM535" s="15">
        <f>VLOOKUP(AM$4,'Tüpoloogia tabel'!$C$1:$T$51,MATCH($A535,'Tüpoloogia tabel'!$C$1:$T$1,0),FALSE)</f>
        <v>0.7</v>
      </c>
      <c r="AN535" s="15">
        <f>VLOOKUP(AN$4,'Tüpoloogia tabel'!$C$1:$T$51,MATCH($A535,'Tüpoloogia tabel'!$C$1:$T$1,0),FALSE)</f>
        <v>0.7</v>
      </c>
      <c r="AO535" s="15">
        <f>VLOOKUP(AO$4,'Tüpoloogia tabel'!$C$1:$T$51,MATCH($A535,'Tüpoloogia tabel'!$C$1:$T$1,0),FALSE)</f>
        <v>2.44</v>
      </c>
      <c r="AP535" s="15">
        <f>VLOOKUP(AP$4,'Tüpoloogia tabel'!$C$1:$T$51,MATCH($A535,'Tüpoloogia tabel'!$C$1:$T$1,0),FALSE)</f>
        <v>2</v>
      </c>
      <c r="AQ535" s="15">
        <f>VLOOKUP(AQ$4,'Tüpoloogia tabel'!$C$1:$T$51,MATCH($A535,'Tüpoloogia tabel'!$C$1:$T$1,0),FALSE)</f>
        <v>2.9</v>
      </c>
      <c r="AR535" s="232">
        <f>VLOOKUP(AR$4,'Tüpoloogia tabel'!$C$1:$T$51,MATCH($A530,'Tüpoloogia tabel'!$C$1:$T$1,0),FALSE)</f>
        <v>0.37375000000000003</v>
      </c>
      <c r="AS535" s="16">
        <f>VLOOKUP(AS$4,'Tüpoloogia tabel'!$C$1:$T$51,MATCH($A535,'Tüpoloogia tabel'!$C$1:$T$1,0),FALSE)</f>
        <v>0.4900000000000001</v>
      </c>
      <c r="AT535" s="16">
        <f>VLOOKUP(AT$4,'Tüpoloogia tabel'!$C$1:$T$51,MATCH($A535,'Tüpoloogia tabel'!$C$1:$T$1,0),FALSE)</f>
        <v>0.40500000000000014</v>
      </c>
      <c r="AU535" s="16">
        <f>VLOOKUP(AU$4,'Tüpoloogia tabel'!$C$1:$T$51,MATCH($A535,'Tüpoloogia tabel'!$C$1:$T$1,0),FALSE)</f>
        <v>0.15</v>
      </c>
      <c r="AV535" s="273">
        <f>VLOOKUP(AV$4,'Tüpoloogia tabel'!$C$1:$T$51,MATCH($A535,'Tüpoloogia tabel'!$C$1:$T$1,0),FALSE)</f>
        <v>0.02</v>
      </c>
      <c r="AW535" s="16">
        <f>VLOOKUP(AW$4,'Tüpoloogia tabel'!$C$1:$T$51,MATCH($A535,'Tüpoloogia tabel'!$C$1:$T$1,0),FALSE)</f>
        <v>0.01</v>
      </c>
      <c r="AX535" s="16">
        <f>VLOOKUP(AX$4,'Tüpoloogia tabel'!$C$1:$T$51,MATCH($A535,'Tüpoloogia tabel'!$C$1:$T$1,0),FALSE)</f>
        <v>0</v>
      </c>
      <c r="AY535" s="16">
        <f>VLOOKUP(AY$4,'Tüpoloogia tabel'!$C$1:$T$51,MATCH($A535,'Tüpoloogia tabel'!$C$1:$T$1,0),FALSE)</f>
        <v>0.42</v>
      </c>
      <c r="AZ535" s="16">
        <f>VLOOKUP(AZ$4,'Tüpoloogia tabel'!$C$1:$T$51,MATCH($A535,'Tüpoloogia tabel'!$C$1:$T$1,0),FALSE)</f>
        <v>3.7</v>
      </c>
      <c r="BA535" s="232">
        <f>VLOOKUP(BA$4,'Tüpoloogia tabel'!$C$1:$T$51,MATCH($A535,'Tüpoloogia tabel'!$C$1:$T$1,0),FALSE)</f>
        <v>0.43</v>
      </c>
      <c r="BB535" s="232">
        <f>VLOOKUP(BB$4,'Tüpoloogia tabel'!$C$1:$T$51,MATCH($A535,'Tüpoloogia tabel'!$C$1:$T$1,0),FALSE)</f>
        <v>0.41499999999999998</v>
      </c>
      <c r="BC535" s="232">
        <f>VLOOKUP(BC$4,'Tüpoloogia tabel'!$C$1:$T$51,MATCH($A535,'Tüpoloogia tabel'!$C$1:$T$1,0),FALSE)</f>
        <v>0.35</v>
      </c>
      <c r="BD535" s="232">
        <f>VLOOKUP(BD$4,'Tüpoloogia tabel'!$C$1:$T$51,MATCH($A535,'Tüpoloogia tabel'!$C$1:$T$1,0),FALSE)</f>
        <v>0.4</v>
      </c>
      <c r="BE535" s="232">
        <f>VLOOKUP(BE$4,'Tüpoloogia tabel'!$C$1:$T$51,MATCH($A535,'Tüpoloogia tabel'!$C$1:$T$1,0),FALSE)</f>
        <v>0.3</v>
      </c>
      <c r="BF535" s="16">
        <f>VLOOKUP(BF$4,'Tüpoloogia tabel'!$C$1:$T$51,MATCH($A535,'Tüpoloogia tabel'!$C$1:$T$1,0),FALSE)</f>
        <v>1.7999999999999998</v>
      </c>
      <c r="BG535" s="16">
        <f>VLOOKUP(BG$4,'Tüpoloogia tabel'!$C$1:$T$51,MATCH($A535,'Tüpoloogia tabel'!$C$1:$T$1,0),FALSE)</f>
        <v>2.1999999999999997</v>
      </c>
      <c r="BH535" s="16">
        <f>VLOOKUP(BH$4,'Tüpoloogia tabel'!$C$1:$T$51,MATCH($A535,'Tüpoloogia tabel'!$C$1:$T$1,0),FALSE)</f>
        <v>1.46</v>
      </c>
      <c r="BI535" s="16">
        <f>VLOOKUP(BI$4,'Tüpoloogia tabel'!$C$1:$T$51,MATCH($A535,'Tüpoloogia tabel'!$C$1:$T$1,0),FALSE)</f>
        <v>1.5793333333333333</v>
      </c>
      <c r="BJ535" s="16">
        <f>VLOOKUP(BJ$4,'Tüpoloogia tabel'!$C$1:$T$51,MATCH($A535,'Tüpoloogia tabel'!$C$1:$T$1,0),FALSE)</f>
        <v>0.79999999999999993</v>
      </c>
      <c r="BK535" s="16">
        <f>VLOOKUP(BK$4,'Tüpoloogia tabel'!$C$1:$T$51,MATCH($A535,'Tüpoloogia tabel'!$C$1:$T$1,0),FALSE)</f>
        <v>2.0649999999999999</v>
      </c>
      <c r="BL535" s="216">
        <f t="shared" si="704"/>
        <v>2864.1453474482341</v>
      </c>
      <c r="BM535" s="1">
        <v>4</v>
      </c>
      <c r="BN535" s="1">
        <v>0</v>
      </c>
      <c r="BO535" s="1">
        <f t="shared" si="723"/>
        <v>34.200000000000003</v>
      </c>
      <c r="BP535" s="217">
        <f t="shared" si="724"/>
        <v>89.138849206349207</v>
      </c>
      <c r="BQ535" s="217">
        <f t="shared" ref="BQ535:BS535" si="740">BP535</f>
        <v>89.138849206349207</v>
      </c>
      <c r="BR535" s="217">
        <f t="shared" si="740"/>
        <v>89.138849206349207</v>
      </c>
      <c r="BS535" s="217">
        <f t="shared" si="740"/>
        <v>89.138849206349207</v>
      </c>
      <c r="BT535" s="217">
        <f t="shared" si="726"/>
        <v>178.27769841269841</v>
      </c>
      <c r="BU535" s="217">
        <f t="shared" si="727"/>
        <v>400.84275554484094</v>
      </c>
      <c r="BV535" s="217">
        <f t="shared" si="728"/>
        <v>486.85185023017937</v>
      </c>
      <c r="BW535" s="217">
        <f t="shared" si="706"/>
        <v>312.19290150143729</v>
      </c>
      <c r="BX535" s="216">
        <f t="shared" si="729"/>
        <v>0.21838551621983424</v>
      </c>
      <c r="BY535" s="216">
        <f t="shared" si="669"/>
        <v>263.37293256112008</v>
      </c>
      <c r="BZ535" s="216">
        <f t="shared" si="737"/>
        <v>3439.7111815107914</v>
      </c>
      <c r="CA535" s="216">
        <f t="shared" si="738"/>
        <v>3127.5182800093544</v>
      </c>
      <c r="CB535" s="218">
        <f t="shared" si="730"/>
        <v>3.4412219316240096</v>
      </c>
    </row>
    <row r="536" spans="1:80" x14ac:dyDescent="0.25">
      <c r="A536" s="248" t="s">
        <v>487</v>
      </c>
      <c r="B536" s="231" t="s">
        <v>1064</v>
      </c>
      <c r="C536" s="231" t="s">
        <v>464</v>
      </c>
      <c r="D536" s="249">
        <v>2</v>
      </c>
      <c r="E536" s="249">
        <v>4</v>
      </c>
      <c r="F536" s="250"/>
      <c r="G536" s="15">
        <f>(VLOOKUP(G$4,'Tüpoloogia tabel'!$C$1:$T$51,MATCH($A536,'Tüpoloogia tabel'!$C$1:$T$1,0),FALSE))*D536</f>
        <v>411.10963899220894</v>
      </c>
      <c r="H536" s="15">
        <f>(VLOOKUP(H$4,'Tüpoloogia tabel'!$C$1:$T$51,MATCH($A536,'Tüpoloogia tabel'!$C$1:$T$1,0),FALSE))*D536*E536</f>
        <v>20.641251167133518</v>
      </c>
      <c r="I536" s="15">
        <f>(VLOOKUP(I$4,'Tüpoloogia tabel'!$C$1:$T$51,MATCH($A536,'Tüpoloogia tabel'!$C$1:$T$1,0),FALSE))*D536*E536</f>
        <v>68.594267652416164</v>
      </c>
      <c r="J536" s="15">
        <f>(VLOOKUP(J$4,'Tüpoloogia tabel'!$C$1:$T$51,MATCH($A536,'Tüpoloogia tabel'!$C$1:$T$1,0),FALSE))*D536*E536</f>
        <v>1469.866012837193</v>
      </c>
      <c r="K536" s="15">
        <f>(VLOOKUP(K$4,'Tüpoloogia tabel'!$C$1:$T$51,MATCH($A536,'Tüpoloogia tabel'!$C$1:$T$1,0),FALSE))*D536*E536</f>
        <v>1211.7859458654136</v>
      </c>
      <c r="L536" s="244">
        <f>VLOOKUP(L$4,'Tüpoloogia tabel'!$C$1:$T$51,MATCH($A536,'Tüpoloogia tabel'!$C$1:$T$1,0),FALSE)</f>
        <v>19.607843137254903</v>
      </c>
      <c r="M536" s="228">
        <f>VLOOKUP(M$4,'Tüpoloogia tabel'!$C$1:$T$51,MATCH($A536,'Tüpoloogia tabel'!$C$1:$T$1,0),FALSE)</f>
        <v>58.82352941176471</v>
      </c>
      <c r="N536" s="228">
        <f>VLOOKUP(N$4,'Tüpoloogia tabel'!$C$1:$T$51,MATCH($A536,'Tüpoloogia tabel'!$C$1:$T$1,0),FALSE)</f>
        <v>96.078431372549019</v>
      </c>
      <c r="O536" s="245">
        <f>VLOOKUP(O$4,'Tüpoloogia tabel'!$C$1:$T$51,MATCH($A536,'Tüpoloogia tabel'!$C$1:$T$1,0),FALSE)</f>
        <v>0.2155284834325106</v>
      </c>
      <c r="P536" s="228">
        <f>VLOOKUP(P$4,'Tüpoloogia tabel'!$C$1:$T$51,MATCH($A536,'Tüpoloogia tabel'!$C$1:$T$1,0),FALSE)</f>
        <v>50.980392156862742</v>
      </c>
      <c r="Q536" s="335">
        <f t="shared" si="717"/>
        <v>3012.905238095238</v>
      </c>
      <c r="R536" s="336">
        <f t="shared" si="735"/>
        <v>2355.6183414027041</v>
      </c>
      <c r="S536" s="14">
        <f t="shared" si="718"/>
        <v>411.10963899220894</v>
      </c>
      <c r="T536" s="336">
        <f t="shared" si="719"/>
        <v>411.10963899220894</v>
      </c>
      <c r="U536" s="4">
        <f t="shared" si="720"/>
        <v>7.9199999999999982</v>
      </c>
      <c r="V536" s="337">
        <f t="shared" si="721"/>
        <v>649.36689669253394</v>
      </c>
      <c r="W536" s="338">
        <f t="shared" si="703"/>
        <v>4.505694817975904</v>
      </c>
      <c r="X536" s="228">
        <f>VLOOKUP(X$4,'Tüpoloogia tabel'!$C$1:$T$51,MATCH($A536,'Tüpoloogia tabel'!$C$1:$T$1,0),FALSE)</f>
        <v>227.2608695652174</v>
      </c>
      <c r="Y536" s="228">
        <f>VLOOKUP(Y$4,'Tüpoloogia tabel'!$C$1:$T$51,MATCH($A536,'Tüpoloogia tabel'!$C$1:$T$1,0),FALSE)</f>
        <v>160.65217391304347</v>
      </c>
      <c r="Z536" s="229">
        <f>VLOOKUP(Z$4,'Tüpoloogia tabel'!$C$1:$T$51,MATCH($A536,'Tüpoloogia tabel'!$C$1:$T$1,0),FALSE)</f>
        <v>41.282608695652172</v>
      </c>
      <c r="AA536" s="235"/>
      <c r="AB536" s="235"/>
      <c r="AC536" s="15">
        <f>VLOOKUP(AC$4,'Tüpoloogia tabel'!$C$1:$T$51,MATCH($A536,'Tüpoloogia tabel'!$C$1:$T$1,0),FALSE)</f>
        <v>3.5002483660130723</v>
      </c>
      <c r="AD536" s="15">
        <f>VLOOKUP(AD$4,'Tüpoloogia tabel'!$C$1:$T$51,MATCH($A536,'Tüpoloogia tabel'!$C$1:$T$1,0),FALSE)</f>
        <v>2.5</v>
      </c>
      <c r="AE536" s="15">
        <f>VLOOKUP(AE$4,'Tüpoloogia tabel'!$C$1:$T$51,MATCH($A536,'Tüpoloogia tabel'!$C$1:$T$1,0),FALSE)</f>
        <v>2.2999999999999998</v>
      </c>
      <c r="AF536" s="15">
        <f>VLOOKUP(AF$4,'Tüpoloogia tabel'!$C$1:$T$51,MATCH($A536,'Tüpoloogia tabel'!$C$1:$T$1,0),FALSE)</f>
        <v>12.642142857142858</v>
      </c>
      <c r="AG536" s="15">
        <f>VLOOKUP(AG$4,'Tüpoloogia tabel'!$C$1:$T$51,MATCH($A536,'Tüpoloogia tabel'!$C$1:$T$1,0),FALSE)</f>
        <v>15.963640873015873</v>
      </c>
      <c r="AH536" s="15">
        <f>(VLOOKUP(AH$4,'Tüpoloogia tabel'!$C$1:$T$51,MATCH($A536,'Tüpoloogia tabel'!$C$1:$T$1,0),FALSE))*E536</f>
        <v>11.4</v>
      </c>
      <c r="AI536" s="15">
        <f>(VLOOKUP(AI$4,'Tüpoloogia tabel'!$C$1:$T$51,MATCH($A536,'Tüpoloogia tabel'!$C$1:$T$1,0),FALSE))*D536*E536</f>
        <v>5177.1962127890201</v>
      </c>
      <c r="AJ536" s="15">
        <f t="shared" si="722"/>
        <v>89.138849206349207</v>
      </c>
      <c r="AK536" s="15">
        <f>VLOOKUP(AK$4,'Tüpoloogia tabel'!$C$1:$T$51,MATCH($A536,'Tüpoloogia tabel'!$C$1:$T$1,0),FALSE)</f>
        <v>1.2</v>
      </c>
      <c r="AL536" s="15">
        <f>VLOOKUP(AL$4,'Tüpoloogia tabel'!$C$1:$T$51,MATCH($A536,'Tüpoloogia tabel'!$C$1:$T$1,0),FALSE)</f>
        <v>0.8</v>
      </c>
      <c r="AM536" s="15">
        <f>VLOOKUP(AM$4,'Tüpoloogia tabel'!$C$1:$T$51,MATCH($A536,'Tüpoloogia tabel'!$C$1:$T$1,0),FALSE)</f>
        <v>0.7</v>
      </c>
      <c r="AN536" s="15">
        <f>VLOOKUP(AN$4,'Tüpoloogia tabel'!$C$1:$T$51,MATCH($A536,'Tüpoloogia tabel'!$C$1:$T$1,0),FALSE)</f>
        <v>0.7</v>
      </c>
      <c r="AO536" s="15">
        <f>VLOOKUP(AO$4,'Tüpoloogia tabel'!$C$1:$T$51,MATCH($A536,'Tüpoloogia tabel'!$C$1:$T$1,0),FALSE)</f>
        <v>2.44</v>
      </c>
      <c r="AP536" s="15">
        <f>VLOOKUP(AP$4,'Tüpoloogia tabel'!$C$1:$T$51,MATCH($A536,'Tüpoloogia tabel'!$C$1:$T$1,0),FALSE)</f>
        <v>2</v>
      </c>
      <c r="AQ536" s="15">
        <f>VLOOKUP(AQ$4,'Tüpoloogia tabel'!$C$1:$T$51,MATCH($A536,'Tüpoloogia tabel'!$C$1:$T$1,0),FALSE)</f>
        <v>2.9</v>
      </c>
      <c r="AR536" s="232">
        <f>VLOOKUP(AR$4,'Tüpoloogia tabel'!$C$1:$T$51,MATCH($A531,'Tüpoloogia tabel'!$C$1:$T$1,0),FALSE)</f>
        <v>0.37375000000000003</v>
      </c>
      <c r="AS536" s="16">
        <f>VLOOKUP(AS$4,'Tüpoloogia tabel'!$C$1:$T$51,MATCH($A536,'Tüpoloogia tabel'!$C$1:$T$1,0),FALSE)</f>
        <v>0.4900000000000001</v>
      </c>
      <c r="AT536" s="16">
        <f>VLOOKUP(AT$4,'Tüpoloogia tabel'!$C$1:$T$51,MATCH($A536,'Tüpoloogia tabel'!$C$1:$T$1,0),FALSE)</f>
        <v>0.40500000000000014</v>
      </c>
      <c r="AU536" s="16">
        <f>VLOOKUP(AU$4,'Tüpoloogia tabel'!$C$1:$T$51,MATCH($A536,'Tüpoloogia tabel'!$C$1:$T$1,0),FALSE)</f>
        <v>0.15</v>
      </c>
      <c r="AV536" s="273">
        <f>VLOOKUP(AV$4,'Tüpoloogia tabel'!$C$1:$T$51,MATCH($A536,'Tüpoloogia tabel'!$C$1:$T$1,0),FALSE)</f>
        <v>0.02</v>
      </c>
      <c r="AW536" s="16">
        <f>VLOOKUP(AW$4,'Tüpoloogia tabel'!$C$1:$T$51,MATCH($A536,'Tüpoloogia tabel'!$C$1:$T$1,0),FALSE)</f>
        <v>0.01</v>
      </c>
      <c r="AX536" s="16">
        <f>VLOOKUP(AX$4,'Tüpoloogia tabel'!$C$1:$T$51,MATCH($A536,'Tüpoloogia tabel'!$C$1:$T$1,0),FALSE)</f>
        <v>0</v>
      </c>
      <c r="AY536" s="16">
        <f>VLOOKUP(AY$4,'Tüpoloogia tabel'!$C$1:$T$51,MATCH($A536,'Tüpoloogia tabel'!$C$1:$T$1,0),FALSE)</f>
        <v>0.42</v>
      </c>
      <c r="AZ536" s="16">
        <f>VLOOKUP(AZ$4,'Tüpoloogia tabel'!$C$1:$T$51,MATCH($A536,'Tüpoloogia tabel'!$C$1:$T$1,0),FALSE)</f>
        <v>3.7</v>
      </c>
      <c r="BA536" s="232">
        <f>VLOOKUP(BA$4,'Tüpoloogia tabel'!$C$1:$T$51,MATCH($A536,'Tüpoloogia tabel'!$C$1:$T$1,0),FALSE)</f>
        <v>0.43</v>
      </c>
      <c r="BB536" s="232">
        <f>VLOOKUP(BB$4,'Tüpoloogia tabel'!$C$1:$T$51,MATCH($A536,'Tüpoloogia tabel'!$C$1:$T$1,0),FALSE)</f>
        <v>0.41499999999999998</v>
      </c>
      <c r="BC536" s="232">
        <f>VLOOKUP(BC$4,'Tüpoloogia tabel'!$C$1:$T$51,MATCH($A536,'Tüpoloogia tabel'!$C$1:$T$1,0),FALSE)</f>
        <v>0.35</v>
      </c>
      <c r="BD536" s="232">
        <f>VLOOKUP(BD$4,'Tüpoloogia tabel'!$C$1:$T$51,MATCH($A536,'Tüpoloogia tabel'!$C$1:$T$1,0),FALSE)</f>
        <v>0.4</v>
      </c>
      <c r="BE536" s="232">
        <f>VLOOKUP(BE$4,'Tüpoloogia tabel'!$C$1:$T$51,MATCH($A536,'Tüpoloogia tabel'!$C$1:$T$1,0),FALSE)</f>
        <v>0.3</v>
      </c>
      <c r="BF536" s="16">
        <f>VLOOKUP(BF$4,'Tüpoloogia tabel'!$C$1:$T$51,MATCH($A536,'Tüpoloogia tabel'!$C$1:$T$1,0),FALSE)</f>
        <v>1.7999999999999998</v>
      </c>
      <c r="BG536" s="16">
        <f>VLOOKUP(BG$4,'Tüpoloogia tabel'!$C$1:$T$51,MATCH($A536,'Tüpoloogia tabel'!$C$1:$T$1,0),FALSE)</f>
        <v>2.1999999999999997</v>
      </c>
      <c r="BH536" s="16">
        <f>VLOOKUP(BH$4,'Tüpoloogia tabel'!$C$1:$T$51,MATCH($A536,'Tüpoloogia tabel'!$C$1:$T$1,0),FALSE)</f>
        <v>1.46</v>
      </c>
      <c r="BI536" s="16">
        <f>VLOOKUP(BI$4,'Tüpoloogia tabel'!$C$1:$T$51,MATCH($A536,'Tüpoloogia tabel'!$C$1:$T$1,0),FALSE)</f>
        <v>1.5793333333333333</v>
      </c>
      <c r="BJ536" s="16">
        <f>VLOOKUP(BJ$4,'Tüpoloogia tabel'!$C$1:$T$51,MATCH($A536,'Tüpoloogia tabel'!$C$1:$T$1,0),FALSE)</f>
        <v>0.79999999999999993</v>
      </c>
      <c r="BK536" s="16">
        <f>VLOOKUP(BK$4,'Tüpoloogia tabel'!$C$1:$T$51,MATCH($A536,'Tüpoloogia tabel'!$C$1:$T$1,0),FALSE)</f>
        <v>2.0649999999999999</v>
      </c>
      <c r="BL536" s="216">
        <f t="shared" si="704"/>
        <v>4563.170192548866</v>
      </c>
      <c r="BM536" s="1">
        <v>4</v>
      </c>
      <c r="BN536" s="1">
        <v>0</v>
      </c>
      <c r="BO536" s="1">
        <f t="shared" si="723"/>
        <v>45.6</v>
      </c>
      <c r="BP536" s="217">
        <f t="shared" si="724"/>
        <v>89.138849206349207</v>
      </c>
      <c r="BQ536" s="217">
        <f t="shared" ref="BQ536:BS536" si="741">BP536</f>
        <v>89.138849206349207</v>
      </c>
      <c r="BR536" s="217">
        <f t="shared" si="741"/>
        <v>89.138849206349207</v>
      </c>
      <c r="BS536" s="217">
        <f t="shared" si="741"/>
        <v>89.138849206349207</v>
      </c>
      <c r="BT536" s="217">
        <f t="shared" si="726"/>
        <v>267.41654761904761</v>
      </c>
      <c r="BU536" s="217">
        <f t="shared" si="727"/>
        <v>705.9426765241617</v>
      </c>
      <c r="BV536" s="217">
        <f t="shared" si="728"/>
        <v>855.93704124081671</v>
      </c>
      <c r="BW536" s="217">
        <f t="shared" si="706"/>
        <v>472.36082021796841</v>
      </c>
      <c r="BX536" s="216">
        <f t="shared" si="729"/>
        <v>0.35191264014509865</v>
      </c>
      <c r="BY536" s="216">
        <f t="shared" si="669"/>
        <v>424.40664401498896</v>
      </c>
      <c r="BZ536" s="216">
        <f t="shared" si="737"/>
        <v>5459.9376567818235</v>
      </c>
      <c r="CA536" s="216">
        <f t="shared" si="738"/>
        <v>4987.5768365638551</v>
      </c>
      <c r="CB536" s="218">
        <f t="shared" si="730"/>
        <v>4.1158893231773774</v>
      </c>
    </row>
    <row r="537" spans="1:80" x14ac:dyDescent="0.25">
      <c r="A537" s="248" t="s">
        <v>487</v>
      </c>
      <c r="B537" s="231" t="s">
        <v>1065</v>
      </c>
      <c r="C537" s="231" t="s">
        <v>464</v>
      </c>
      <c r="D537" s="249">
        <v>2</v>
      </c>
      <c r="E537" s="249">
        <v>5</v>
      </c>
      <c r="F537" s="250"/>
      <c r="G537" s="15">
        <f>(VLOOKUP(G$4,'Tüpoloogia tabel'!$C$1:$T$51,MATCH($A537,'Tüpoloogia tabel'!$C$1:$T$1,0),FALSE))*D537</f>
        <v>411.10963899220894</v>
      </c>
      <c r="H537" s="15">
        <f>(VLOOKUP(H$4,'Tüpoloogia tabel'!$C$1:$T$51,MATCH($A537,'Tüpoloogia tabel'!$C$1:$T$1,0),FALSE))*D537*E537</f>
        <v>25.801563958916898</v>
      </c>
      <c r="I537" s="15">
        <f>(VLOOKUP(I$4,'Tüpoloogia tabel'!$C$1:$T$51,MATCH($A537,'Tüpoloogia tabel'!$C$1:$T$1,0),FALSE))*D537*E537</f>
        <v>85.742834565520212</v>
      </c>
      <c r="J537" s="15">
        <f>(VLOOKUP(J$4,'Tüpoloogia tabel'!$C$1:$T$51,MATCH($A537,'Tüpoloogia tabel'!$C$1:$T$1,0),FALSE))*D537*E537</f>
        <v>1837.3325160464913</v>
      </c>
      <c r="K537" s="15">
        <f>(VLOOKUP(K$4,'Tüpoloogia tabel'!$C$1:$T$51,MATCH($A537,'Tüpoloogia tabel'!$C$1:$T$1,0),FALSE))*D537*E537</f>
        <v>1514.7324323317671</v>
      </c>
      <c r="L537" s="244">
        <f>VLOOKUP(L$4,'Tüpoloogia tabel'!$C$1:$T$51,MATCH($A537,'Tüpoloogia tabel'!$C$1:$T$1,0),FALSE)</f>
        <v>19.607843137254903</v>
      </c>
      <c r="M537" s="228">
        <f>VLOOKUP(M$4,'Tüpoloogia tabel'!$C$1:$T$51,MATCH($A537,'Tüpoloogia tabel'!$C$1:$T$1,0),FALSE)</f>
        <v>58.82352941176471</v>
      </c>
      <c r="N537" s="228">
        <f>VLOOKUP(N$4,'Tüpoloogia tabel'!$C$1:$T$51,MATCH($A537,'Tüpoloogia tabel'!$C$1:$T$1,0),FALSE)</f>
        <v>96.078431372549019</v>
      </c>
      <c r="O537" s="245">
        <f>VLOOKUP(O$4,'Tüpoloogia tabel'!$C$1:$T$51,MATCH($A537,'Tüpoloogia tabel'!$C$1:$T$1,0),FALSE)</f>
        <v>0.2155284834325106</v>
      </c>
      <c r="P537" s="228">
        <f>VLOOKUP(P$4,'Tüpoloogia tabel'!$C$1:$T$51,MATCH($A537,'Tüpoloogia tabel'!$C$1:$T$1,0),FALSE)</f>
        <v>50.980392156862742</v>
      </c>
      <c r="Q537" s="335">
        <f t="shared" si="717"/>
        <v>4676.0590773809527</v>
      </c>
      <c r="R537" s="336">
        <f t="shared" si="735"/>
        <v>3660.3151559922112</v>
      </c>
      <c r="S537" s="14">
        <f t="shared" si="718"/>
        <v>411.10963899220894</v>
      </c>
      <c r="T537" s="336">
        <f t="shared" si="719"/>
        <v>411.10963899220894</v>
      </c>
      <c r="U537" s="4">
        <f t="shared" si="720"/>
        <v>7.9199999999999982</v>
      </c>
      <c r="V537" s="337">
        <f t="shared" si="721"/>
        <v>1007.8239213887415</v>
      </c>
      <c r="W537" s="338">
        <f t="shared" si="703"/>
        <v>5.3109676021004999</v>
      </c>
      <c r="X537" s="228">
        <f>VLOOKUP(X$4,'Tüpoloogia tabel'!$C$1:$T$51,MATCH($A537,'Tüpoloogia tabel'!$C$1:$T$1,0),FALSE)</f>
        <v>227.2608695652174</v>
      </c>
      <c r="Y537" s="228">
        <f>VLOOKUP(Y$4,'Tüpoloogia tabel'!$C$1:$T$51,MATCH($A537,'Tüpoloogia tabel'!$C$1:$T$1,0),FALSE)</f>
        <v>160.65217391304347</v>
      </c>
      <c r="Z537" s="229">
        <f>VLOOKUP(Z$4,'Tüpoloogia tabel'!$C$1:$T$51,MATCH($A537,'Tüpoloogia tabel'!$C$1:$T$1,0),FALSE)</f>
        <v>41.282608695652172</v>
      </c>
      <c r="AA537" s="235"/>
      <c r="AB537" s="235"/>
      <c r="AC537" s="15">
        <f>VLOOKUP(AC$4,'Tüpoloogia tabel'!$C$1:$T$51,MATCH($A537,'Tüpoloogia tabel'!$C$1:$T$1,0),FALSE)</f>
        <v>3.5002483660130723</v>
      </c>
      <c r="AD537" s="15">
        <f>VLOOKUP(AD$4,'Tüpoloogia tabel'!$C$1:$T$51,MATCH($A537,'Tüpoloogia tabel'!$C$1:$T$1,0),FALSE)</f>
        <v>2.5</v>
      </c>
      <c r="AE537" s="15">
        <f>VLOOKUP(AE$4,'Tüpoloogia tabel'!$C$1:$T$51,MATCH($A537,'Tüpoloogia tabel'!$C$1:$T$1,0),FALSE)</f>
        <v>2.2999999999999998</v>
      </c>
      <c r="AF537" s="15">
        <f>VLOOKUP(AF$4,'Tüpoloogia tabel'!$C$1:$T$51,MATCH($A537,'Tüpoloogia tabel'!$C$1:$T$1,0),FALSE)</f>
        <v>12.642142857142858</v>
      </c>
      <c r="AG537" s="15">
        <f>VLOOKUP(AG$4,'Tüpoloogia tabel'!$C$1:$T$51,MATCH($A537,'Tüpoloogia tabel'!$C$1:$T$1,0),FALSE)</f>
        <v>15.963640873015873</v>
      </c>
      <c r="AH537" s="15">
        <f>(VLOOKUP(AH$4,'Tüpoloogia tabel'!$C$1:$T$51,MATCH($A537,'Tüpoloogia tabel'!$C$1:$T$1,0),FALSE))*E537</f>
        <v>14.25</v>
      </c>
      <c r="AI537" s="15">
        <f>(VLOOKUP(AI$4,'Tüpoloogia tabel'!$C$1:$T$51,MATCH($A537,'Tüpoloogia tabel'!$C$1:$T$1,0),FALSE))*D537*E537</f>
        <v>6471.4952659862756</v>
      </c>
      <c r="AJ537" s="15">
        <f t="shared" si="722"/>
        <v>89.138849206349207</v>
      </c>
      <c r="AK537" s="15">
        <f>VLOOKUP(AK$4,'Tüpoloogia tabel'!$C$1:$T$51,MATCH($A537,'Tüpoloogia tabel'!$C$1:$T$1,0),FALSE)</f>
        <v>1.2</v>
      </c>
      <c r="AL537" s="15">
        <f>VLOOKUP(AL$4,'Tüpoloogia tabel'!$C$1:$T$51,MATCH($A537,'Tüpoloogia tabel'!$C$1:$T$1,0),FALSE)</f>
        <v>0.8</v>
      </c>
      <c r="AM537" s="15">
        <f>VLOOKUP(AM$4,'Tüpoloogia tabel'!$C$1:$T$51,MATCH($A537,'Tüpoloogia tabel'!$C$1:$T$1,0),FALSE)</f>
        <v>0.7</v>
      </c>
      <c r="AN537" s="15">
        <f>VLOOKUP(AN$4,'Tüpoloogia tabel'!$C$1:$T$51,MATCH($A537,'Tüpoloogia tabel'!$C$1:$T$1,0),FALSE)</f>
        <v>0.7</v>
      </c>
      <c r="AO537" s="15">
        <f>VLOOKUP(AO$4,'Tüpoloogia tabel'!$C$1:$T$51,MATCH($A537,'Tüpoloogia tabel'!$C$1:$T$1,0),FALSE)</f>
        <v>2.44</v>
      </c>
      <c r="AP537" s="15">
        <f>VLOOKUP(AP$4,'Tüpoloogia tabel'!$C$1:$T$51,MATCH($A537,'Tüpoloogia tabel'!$C$1:$T$1,0),FALSE)</f>
        <v>2</v>
      </c>
      <c r="AQ537" s="15">
        <f>VLOOKUP(AQ$4,'Tüpoloogia tabel'!$C$1:$T$51,MATCH($A537,'Tüpoloogia tabel'!$C$1:$T$1,0),FALSE)</f>
        <v>2.9</v>
      </c>
      <c r="AR537" s="232">
        <f>VLOOKUP(AR$4,'Tüpoloogia tabel'!$C$1:$T$51,MATCH($A532,'Tüpoloogia tabel'!$C$1:$T$1,0),FALSE)</f>
        <v>0.37375000000000003</v>
      </c>
      <c r="AS537" s="16">
        <f>VLOOKUP(AS$4,'Tüpoloogia tabel'!$C$1:$T$51,MATCH($A537,'Tüpoloogia tabel'!$C$1:$T$1,0),FALSE)</f>
        <v>0.4900000000000001</v>
      </c>
      <c r="AT537" s="16">
        <f>VLOOKUP(AT$4,'Tüpoloogia tabel'!$C$1:$T$51,MATCH($A537,'Tüpoloogia tabel'!$C$1:$T$1,0),FALSE)</f>
        <v>0.40500000000000014</v>
      </c>
      <c r="AU537" s="16">
        <f>VLOOKUP(AU$4,'Tüpoloogia tabel'!$C$1:$T$51,MATCH($A537,'Tüpoloogia tabel'!$C$1:$T$1,0),FALSE)</f>
        <v>0.15</v>
      </c>
      <c r="AV537" s="273">
        <f>VLOOKUP(AV$4,'Tüpoloogia tabel'!$C$1:$T$51,MATCH($A537,'Tüpoloogia tabel'!$C$1:$T$1,0),FALSE)</f>
        <v>0.02</v>
      </c>
      <c r="AW537" s="16">
        <f>VLOOKUP(AW$4,'Tüpoloogia tabel'!$C$1:$T$51,MATCH($A537,'Tüpoloogia tabel'!$C$1:$T$1,0),FALSE)</f>
        <v>0.01</v>
      </c>
      <c r="AX537" s="16">
        <f>VLOOKUP(AX$4,'Tüpoloogia tabel'!$C$1:$T$51,MATCH($A537,'Tüpoloogia tabel'!$C$1:$T$1,0),FALSE)</f>
        <v>0</v>
      </c>
      <c r="AY537" s="16">
        <f>VLOOKUP(AY$4,'Tüpoloogia tabel'!$C$1:$T$51,MATCH($A537,'Tüpoloogia tabel'!$C$1:$T$1,0),FALSE)</f>
        <v>0.42</v>
      </c>
      <c r="AZ537" s="16">
        <f>VLOOKUP(AZ$4,'Tüpoloogia tabel'!$C$1:$T$51,MATCH($A537,'Tüpoloogia tabel'!$C$1:$T$1,0),FALSE)</f>
        <v>3.7</v>
      </c>
      <c r="BA537" s="232">
        <f>VLOOKUP(BA$4,'Tüpoloogia tabel'!$C$1:$T$51,MATCH($A537,'Tüpoloogia tabel'!$C$1:$T$1,0),FALSE)</f>
        <v>0.43</v>
      </c>
      <c r="BB537" s="232">
        <f>VLOOKUP(BB$4,'Tüpoloogia tabel'!$C$1:$T$51,MATCH($A537,'Tüpoloogia tabel'!$C$1:$T$1,0),FALSE)</f>
        <v>0.41499999999999998</v>
      </c>
      <c r="BC537" s="232">
        <f>VLOOKUP(BC$4,'Tüpoloogia tabel'!$C$1:$T$51,MATCH($A537,'Tüpoloogia tabel'!$C$1:$T$1,0),FALSE)</f>
        <v>0.35</v>
      </c>
      <c r="BD537" s="232">
        <f>VLOOKUP(BD$4,'Tüpoloogia tabel'!$C$1:$T$51,MATCH($A537,'Tüpoloogia tabel'!$C$1:$T$1,0),FALSE)</f>
        <v>0.4</v>
      </c>
      <c r="BE537" s="232">
        <f>VLOOKUP(BE$4,'Tüpoloogia tabel'!$C$1:$T$51,MATCH($A537,'Tüpoloogia tabel'!$C$1:$T$1,0),FALSE)</f>
        <v>0.3</v>
      </c>
      <c r="BF537" s="16">
        <f>VLOOKUP(BF$4,'Tüpoloogia tabel'!$C$1:$T$51,MATCH($A537,'Tüpoloogia tabel'!$C$1:$T$1,0),FALSE)</f>
        <v>1.7999999999999998</v>
      </c>
      <c r="BG537" s="16">
        <f>VLOOKUP(BG$4,'Tüpoloogia tabel'!$C$1:$T$51,MATCH($A537,'Tüpoloogia tabel'!$C$1:$T$1,0),FALSE)</f>
        <v>2.1999999999999997</v>
      </c>
      <c r="BH537" s="16">
        <f>VLOOKUP(BH$4,'Tüpoloogia tabel'!$C$1:$T$51,MATCH($A537,'Tüpoloogia tabel'!$C$1:$T$1,0),FALSE)</f>
        <v>1.46</v>
      </c>
      <c r="BI537" s="16">
        <f>VLOOKUP(BI$4,'Tüpoloogia tabel'!$C$1:$T$51,MATCH($A537,'Tüpoloogia tabel'!$C$1:$T$1,0),FALSE)</f>
        <v>1.5793333333333333</v>
      </c>
      <c r="BJ537" s="16">
        <f>VLOOKUP(BJ$4,'Tüpoloogia tabel'!$C$1:$T$51,MATCH($A537,'Tüpoloogia tabel'!$C$1:$T$1,0),FALSE)</f>
        <v>0.79999999999999993</v>
      </c>
      <c r="BK537" s="16">
        <f>VLOOKUP(BK$4,'Tüpoloogia tabel'!$C$1:$T$51,MATCH($A537,'Tüpoloogia tabel'!$C$1:$T$1,0),FALSE)</f>
        <v>2.0649999999999999</v>
      </c>
      <c r="BL537" s="216">
        <f t="shared" si="704"/>
        <v>6738.1833120398278</v>
      </c>
      <c r="BM537" s="1">
        <v>4</v>
      </c>
      <c r="BN537" s="1">
        <v>0</v>
      </c>
      <c r="BO537" s="1">
        <f t="shared" si="723"/>
        <v>57</v>
      </c>
      <c r="BP537" s="217">
        <f t="shared" si="724"/>
        <v>89.138849206349207</v>
      </c>
      <c r="BQ537" s="217">
        <f t="shared" ref="BQ537:BS537" si="742">BP537</f>
        <v>89.138849206349207</v>
      </c>
      <c r="BR537" s="217">
        <f t="shared" si="742"/>
        <v>89.138849206349207</v>
      </c>
      <c r="BS537" s="217">
        <f t="shared" si="742"/>
        <v>89.138849206349207</v>
      </c>
      <c r="BT537" s="217">
        <f t="shared" si="726"/>
        <v>356.55539682539683</v>
      </c>
      <c r="BU537" s="217">
        <f t="shared" si="727"/>
        <v>1096.7854320690026</v>
      </c>
      <c r="BV537" s="217">
        <f t="shared" si="728"/>
        <v>1328.42285271841</v>
      </c>
      <c r="BW537" s="217">
        <f t="shared" si="706"/>
        <v>675.95699953062115</v>
      </c>
      <c r="BX537" s="216">
        <f t="shared" si="729"/>
        <v>0.5228478958494639</v>
      </c>
      <c r="BY537" s="216">
        <f t="shared" si="669"/>
        <v>630.55456239445346</v>
      </c>
      <c r="BZ537" s="216">
        <f t="shared" si="737"/>
        <v>8044.6948739649024</v>
      </c>
      <c r="CA537" s="216">
        <f t="shared" si="738"/>
        <v>7368.7378744342814</v>
      </c>
      <c r="CB537" s="218">
        <f t="shared" si="730"/>
        <v>4.8647125506455984</v>
      </c>
    </row>
    <row r="538" spans="1:80" x14ac:dyDescent="0.25">
      <c r="A538" s="248" t="s">
        <v>487</v>
      </c>
      <c r="B538" s="231" t="s">
        <v>1066</v>
      </c>
      <c r="C538" s="231" t="s">
        <v>464</v>
      </c>
      <c r="D538" s="249">
        <v>3</v>
      </c>
      <c r="E538" s="249">
        <v>1</v>
      </c>
      <c r="F538" s="250"/>
      <c r="G538" s="15">
        <f>(VLOOKUP(G$4,'Tüpoloogia tabel'!$C$1:$T$51,MATCH($A538,'Tüpoloogia tabel'!$C$1:$T$1,0),FALSE))*D538</f>
        <v>616.66445848831336</v>
      </c>
      <c r="H538" s="15">
        <f>(VLOOKUP(H$4,'Tüpoloogia tabel'!$C$1:$T$51,MATCH($A538,'Tüpoloogia tabel'!$C$1:$T$1,0),FALSE))*D538*E538</f>
        <v>7.7404691876750693</v>
      </c>
      <c r="I538" s="15">
        <f>(VLOOKUP(I$4,'Tüpoloogia tabel'!$C$1:$T$51,MATCH($A538,'Tüpoloogia tabel'!$C$1:$T$1,0),FALSE))*D538*E538</f>
        <v>25.722850369656062</v>
      </c>
      <c r="J538" s="15">
        <f>(VLOOKUP(J$4,'Tüpoloogia tabel'!$C$1:$T$51,MATCH($A538,'Tüpoloogia tabel'!$C$1:$T$1,0),FALSE))*D538*E538</f>
        <v>551.19975481394738</v>
      </c>
      <c r="K538" s="15">
        <f>(VLOOKUP(K$4,'Tüpoloogia tabel'!$C$1:$T$51,MATCH($A538,'Tüpoloogia tabel'!$C$1:$T$1,0),FALSE))*D538*E538</f>
        <v>454.41972969953008</v>
      </c>
      <c r="L538" s="244">
        <f>VLOOKUP(L$4,'Tüpoloogia tabel'!$C$1:$T$51,MATCH($A538,'Tüpoloogia tabel'!$C$1:$T$1,0),FALSE)</f>
        <v>19.607843137254903</v>
      </c>
      <c r="M538" s="228">
        <f>VLOOKUP(M$4,'Tüpoloogia tabel'!$C$1:$T$51,MATCH($A538,'Tüpoloogia tabel'!$C$1:$T$1,0),FALSE)</f>
        <v>58.82352941176471</v>
      </c>
      <c r="N538" s="228">
        <f>VLOOKUP(N$4,'Tüpoloogia tabel'!$C$1:$T$51,MATCH($A538,'Tüpoloogia tabel'!$C$1:$T$1,0),FALSE)</f>
        <v>96.078431372549019</v>
      </c>
      <c r="O538" s="245">
        <f>VLOOKUP(O$4,'Tüpoloogia tabel'!$C$1:$T$51,MATCH($A538,'Tüpoloogia tabel'!$C$1:$T$1,0),FALSE)</f>
        <v>0.2155284834325106</v>
      </c>
      <c r="P538" s="228">
        <f>VLOOKUP(P$4,'Tüpoloogia tabel'!$C$1:$T$51,MATCH($A538,'Tüpoloogia tabel'!$C$1:$T$1,0),FALSE)</f>
        <v>50.980392156862742</v>
      </c>
      <c r="Q538" s="335">
        <f t="shared" si="717"/>
        <v>298.26254464285711</v>
      </c>
      <c r="R538" s="336">
        <f t="shared" si="735"/>
        <v>222.09847073126065</v>
      </c>
      <c r="S538" s="14">
        <f t="shared" si="718"/>
        <v>616.66445848831336</v>
      </c>
      <c r="T538" s="336">
        <f t="shared" si="719"/>
        <v>616.66445848831336</v>
      </c>
      <c r="U538" s="4">
        <f t="shared" si="720"/>
        <v>11.879999999999997</v>
      </c>
      <c r="V538" s="337">
        <f t="shared" si="721"/>
        <v>64.284073911596479</v>
      </c>
      <c r="W538" s="338">
        <f t="shared" si="703"/>
        <v>3.423539009435054</v>
      </c>
      <c r="X538" s="228">
        <f>VLOOKUP(X$4,'Tüpoloogia tabel'!$C$1:$T$51,MATCH($A538,'Tüpoloogia tabel'!$C$1:$T$1,0),FALSE)</f>
        <v>227.2608695652174</v>
      </c>
      <c r="Y538" s="228">
        <f>VLOOKUP(Y$4,'Tüpoloogia tabel'!$C$1:$T$51,MATCH($A538,'Tüpoloogia tabel'!$C$1:$T$1,0),FALSE)</f>
        <v>160.65217391304347</v>
      </c>
      <c r="Z538" s="229">
        <f>VLOOKUP(Z$4,'Tüpoloogia tabel'!$C$1:$T$51,MATCH($A538,'Tüpoloogia tabel'!$C$1:$T$1,0),FALSE)</f>
        <v>41.282608695652172</v>
      </c>
      <c r="AA538" s="235"/>
      <c r="AB538" s="235"/>
      <c r="AC538" s="15">
        <f>VLOOKUP(AC$4,'Tüpoloogia tabel'!$C$1:$T$51,MATCH($A538,'Tüpoloogia tabel'!$C$1:$T$1,0),FALSE)</f>
        <v>3.5002483660130723</v>
      </c>
      <c r="AD538" s="15">
        <f>VLOOKUP(AD$4,'Tüpoloogia tabel'!$C$1:$T$51,MATCH($A538,'Tüpoloogia tabel'!$C$1:$T$1,0),FALSE)</f>
        <v>2.5</v>
      </c>
      <c r="AE538" s="15">
        <f>VLOOKUP(AE$4,'Tüpoloogia tabel'!$C$1:$T$51,MATCH($A538,'Tüpoloogia tabel'!$C$1:$T$1,0),FALSE)</f>
        <v>2.2999999999999998</v>
      </c>
      <c r="AF538" s="15">
        <f>VLOOKUP(AF$4,'Tüpoloogia tabel'!$C$1:$T$51,MATCH($A538,'Tüpoloogia tabel'!$C$1:$T$1,0),FALSE)</f>
        <v>12.642142857142858</v>
      </c>
      <c r="AG538" s="15">
        <f>VLOOKUP(AG$4,'Tüpoloogia tabel'!$C$1:$T$51,MATCH($A538,'Tüpoloogia tabel'!$C$1:$T$1,0),FALSE)</f>
        <v>15.963640873015873</v>
      </c>
      <c r="AH538" s="15">
        <f>(VLOOKUP(AH$4,'Tüpoloogia tabel'!$C$1:$T$51,MATCH($A538,'Tüpoloogia tabel'!$C$1:$T$1,0),FALSE))*E538</f>
        <v>2.85</v>
      </c>
      <c r="AI538" s="15">
        <f>(VLOOKUP(AI$4,'Tüpoloogia tabel'!$C$1:$T$51,MATCH($A538,'Tüpoloogia tabel'!$C$1:$T$1,0),FALSE))*D538*E538</f>
        <v>1941.4485797958826</v>
      </c>
      <c r="AJ538" s="15">
        <f t="shared" si="722"/>
        <v>121.06613095238095</v>
      </c>
      <c r="AK538" s="15">
        <f>VLOOKUP(AK$4,'Tüpoloogia tabel'!$C$1:$T$51,MATCH($A538,'Tüpoloogia tabel'!$C$1:$T$1,0),FALSE)</f>
        <v>1.2</v>
      </c>
      <c r="AL538" s="15">
        <f>VLOOKUP(AL$4,'Tüpoloogia tabel'!$C$1:$T$51,MATCH($A538,'Tüpoloogia tabel'!$C$1:$T$1,0),FALSE)</f>
        <v>0.8</v>
      </c>
      <c r="AM538" s="15">
        <f>VLOOKUP(AM$4,'Tüpoloogia tabel'!$C$1:$T$51,MATCH($A538,'Tüpoloogia tabel'!$C$1:$T$1,0),FALSE)</f>
        <v>0.7</v>
      </c>
      <c r="AN538" s="15">
        <f>VLOOKUP(AN$4,'Tüpoloogia tabel'!$C$1:$T$51,MATCH($A538,'Tüpoloogia tabel'!$C$1:$T$1,0),FALSE)</f>
        <v>0.7</v>
      </c>
      <c r="AO538" s="15">
        <f>VLOOKUP(AO$4,'Tüpoloogia tabel'!$C$1:$T$51,MATCH($A538,'Tüpoloogia tabel'!$C$1:$T$1,0),FALSE)</f>
        <v>2.44</v>
      </c>
      <c r="AP538" s="15">
        <f>VLOOKUP(AP$4,'Tüpoloogia tabel'!$C$1:$T$51,MATCH($A538,'Tüpoloogia tabel'!$C$1:$T$1,0),FALSE)</f>
        <v>2</v>
      </c>
      <c r="AQ538" s="15">
        <f>VLOOKUP(AQ$4,'Tüpoloogia tabel'!$C$1:$T$51,MATCH($A538,'Tüpoloogia tabel'!$C$1:$T$1,0),FALSE)</f>
        <v>2.9</v>
      </c>
      <c r="AR538" s="232">
        <f>VLOOKUP(AR$4,'Tüpoloogia tabel'!$C$1:$T$51,MATCH($A533,'Tüpoloogia tabel'!$C$1:$T$1,0),FALSE)</f>
        <v>0.37375000000000003</v>
      </c>
      <c r="AS538" s="16">
        <f>VLOOKUP(AS$4,'Tüpoloogia tabel'!$C$1:$T$51,MATCH($A538,'Tüpoloogia tabel'!$C$1:$T$1,0),FALSE)</f>
        <v>0.4900000000000001</v>
      </c>
      <c r="AT538" s="16">
        <f>VLOOKUP(AT$4,'Tüpoloogia tabel'!$C$1:$T$51,MATCH($A538,'Tüpoloogia tabel'!$C$1:$T$1,0),FALSE)</f>
        <v>0.40500000000000014</v>
      </c>
      <c r="AU538" s="16">
        <f>VLOOKUP(AU$4,'Tüpoloogia tabel'!$C$1:$T$51,MATCH($A538,'Tüpoloogia tabel'!$C$1:$T$1,0),FALSE)</f>
        <v>0.15</v>
      </c>
      <c r="AV538" s="273">
        <f>VLOOKUP(AV$4,'Tüpoloogia tabel'!$C$1:$T$51,MATCH($A538,'Tüpoloogia tabel'!$C$1:$T$1,0),FALSE)</f>
        <v>0.02</v>
      </c>
      <c r="AW538" s="16">
        <f>VLOOKUP(AW$4,'Tüpoloogia tabel'!$C$1:$T$51,MATCH($A538,'Tüpoloogia tabel'!$C$1:$T$1,0),FALSE)</f>
        <v>0.01</v>
      </c>
      <c r="AX538" s="16">
        <f>VLOOKUP(AX$4,'Tüpoloogia tabel'!$C$1:$T$51,MATCH($A538,'Tüpoloogia tabel'!$C$1:$T$1,0),FALSE)</f>
        <v>0</v>
      </c>
      <c r="AY538" s="16">
        <f>VLOOKUP(AY$4,'Tüpoloogia tabel'!$C$1:$T$51,MATCH($A538,'Tüpoloogia tabel'!$C$1:$T$1,0),FALSE)</f>
        <v>0.42</v>
      </c>
      <c r="AZ538" s="16">
        <f>VLOOKUP(AZ$4,'Tüpoloogia tabel'!$C$1:$T$51,MATCH($A538,'Tüpoloogia tabel'!$C$1:$T$1,0),FALSE)</f>
        <v>3.7</v>
      </c>
      <c r="BA538" s="232">
        <f>VLOOKUP(BA$4,'Tüpoloogia tabel'!$C$1:$T$51,MATCH($A538,'Tüpoloogia tabel'!$C$1:$T$1,0),FALSE)</f>
        <v>0.43</v>
      </c>
      <c r="BB538" s="232">
        <f>VLOOKUP(BB$4,'Tüpoloogia tabel'!$C$1:$T$51,MATCH($A538,'Tüpoloogia tabel'!$C$1:$T$1,0),FALSE)</f>
        <v>0.41499999999999998</v>
      </c>
      <c r="BC538" s="232">
        <f>VLOOKUP(BC$4,'Tüpoloogia tabel'!$C$1:$T$51,MATCH($A538,'Tüpoloogia tabel'!$C$1:$T$1,0),FALSE)</f>
        <v>0.35</v>
      </c>
      <c r="BD538" s="232">
        <f>VLOOKUP(BD$4,'Tüpoloogia tabel'!$C$1:$T$51,MATCH($A538,'Tüpoloogia tabel'!$C$1:$T$1,0),FALSE)</f>
        <v>0.4</v>
      </c>
      <c r="BE538" s="232">
        <f>VLOOKUP(BE$4,'Tüpoloogia tabel'!$C$1:$T$51,MATCH($A538,'Tüpoloogia tabel'!$C$1:$T$1,0),FALSE)</f>
        <v>0.3</v>
      </c>
      <c r="BF538" s="16">
        <f>VLOOKUP(BF$4,'Tüpoloogia tabel'!$C$1:$T$51,MATCH($A538,'Tüpoloogia tabel'!$C$1:$T$1,0),FALSE)</f>
        <v>1.7999999999999998</v>
      </c>
      <c r="BG538" s="16">
        <f>VLOOKUP(BG$4,'Tüpoloogia tabel'!$C$1:$T$51,MATCH($A538,'Tüpoloogia tabel'!$C$1:$T$1,0),FALSE)</f>
        <v>2.1999999999999997</v>
      </c>
      <c r="BH538" s="16">
        <f>VLOOKUP(BH$4,'Tüpoloogia tabel'!$C$1:$T$51,MATCH($A538,'Tüpoloogia tabel'!$C$1:$T$1,0),FALSE)</f>
        <v>1.46</v>
      </c>
      <c r="BI538" s="16">
        <f>VLOOKUP(BI$4,'Tüpoloogia tabel'!$C$1:$T$51,MATCH($A538,'Tüpoloogia tabel'!$C$1:$T$1,0),FALSE)</f>
        <v>1.5793333333333333</v>
      </c>
      <c r="BJ538" s="16">
        <f>VLOOKUP(BJ$4,'Tüpoloogia tabel'!$C$1:$T$51,MATCH($A538,'Tüpoloogia tabel'!$C$1:$T$1,0),FALSE)</f>
        <v>0.79999999999999993</v>
      </c>
      <c r="BK538" s="16">
        <f>VLOOKUP(BK$4,'Tüpoloogia tabel'!$C$1:$T$51,MATCH($A538,'Tüpoloogia tabel'!$C$1:$T$1,0),FALSE)</f>
        <v>2.0649999999999999</v>
      </c>
      <c r="BL538" s="216">
        <f t="shared" si="704"/>
        <v>1324.557778259697</v>
      </c>
      <c r="BM538" s="1">
        <v>4</v>
      </c>
      <c r="BN538" s="1">
        <v>0</v>
      </c>
      <c r="BO538" s="1">
        <f t="shared" si="723"/>
        <v>11.4</v>
      </c>
      <c r="BP538" s="217">
        <f t="shared" si="724"/>
        <v>121.06613095238095</v>
      </c>
      <c r="BQ538" s="217">
        <f t="shared" ref="BQ538:BS538" si="743">BP538</f>
        <v>121.06613095238095</v>
      </c>
      <c r="BR538" s="217">
        <f t="shared" si="743"/>
        <v>121.06613095238095</v>
      </c>
      <c r="BS538" s="217">
        <f t="shared" si="743"/>
        <v>121.06613095238095</v>
      </c>
      <c r="BT538" s="217">
        <f t="shared" si="726"/>
        <v>0</v>
      </c>
      <c r="BU538" s="217">
        <f t="shared" si="727"/>
        <v>71.807125924140152</v>
      </c>
      <c r="BV538" s="217">
        <f t="shared" si="728"/>
        <v>84.733484726509772</v>
      </c>
      <c r="BW538" s="217">
        <f t="shared" si="706"/>
        <v>166.36292043037221</v>
      </c>
      <c r="BX538" s="216">
        <f t="shared" si="729"/>
        <v>5.3733808120402092E-2</v>
      </c>
      <c r="BY538" s="216">
        <f t="shared" si="669"/>
        <v>64.802972593204913</v>
      </c>
      <c r="BZ538" s="216">
        <f t="shared" si="737"/>
        <v>1555.7236712832741</v>
      </c>
      <c r="CA538" s="216">
        <f t="shared" si="738"/>
        <v>1389.3607508529019</v>
      </c>
      <c r="CB538" s="218">
        <f t="shared" si="730"/>
        <v>3.0574393232696355</v>
      </c>
    </row>
    <row r="539" spans="1:80" x14ac:dyDescent="0.25">
      <c r="A539" s="248" t="s">
        <v>487</v>
      </c>
      <c r="B539" s="231" t="s">
        <v>1067</v>
      </c>
      <c r="C539" s="231" t="s">
        <v>464</v>
      </c>
      <c r="D539" s="249">
        <v>3</v>
      </c>
      <c r="E539" s="249">
        <v>2</v>
      </c>
      <c r="F539" s="250"/>
      <c r="G539" s="15">
        <f>(VLOOKUP(G$4,'Tüpoloogia tabel'!$C$1:$T$51,MATCH($A539,'Tüpoloogia tabel'!$C$1:$T$1,0),FALSE))*D539</f>
        <v>616.66445848831336</v>
      </c>
      <c r="H539" s="15">
        <f>(VLOOKUP(H$4,'Tüpoloogia tabel'!$C$1:$T$51,MATCH($A539,'Tüpoloogia tabel'!$C$1:$T$1,0),FALSE))*D539*E539</f>
        <v>15.480938375350139</v>
      </c>
      <c r="I539" s="15">
        <f>(VLOOKUP(I$4,'Tüpoloogia tabel'!$C$1:$T$51,MATCH($A539,'Tüpoloogia tabel'!$C$1:$T$1,0),FALSE))*D539*E539</f>
        <v>51.445700739312123</v>
      </c>
      <c r="J539" s="15">
        <f>(VLOOKUP(J$4,'Tüpoloogia tabel'!$C$1:$T$51,MATCH($A539,'Tüpoloogia tabel'!$C$1:$T$1,0),FALSE))*D539*E539</f>
        <v>1102.3995096278948</v>
      </c>
      <c r="K539" s="15">
        <f>(VLOOKUP(K$4,'Tüpoloogia tabel'!$C$1:$T$51,MATCH($A539,'Tüpoloogia tabel'!$C$1:$T$1,0),FALSE))*D539*E539</f>
        <v>908.83945939906016</v>
      </c>
      <c r="L539" s="244">
        <f>VLOOKUP(L$4,'Tüpoloogia tabel'!$C$1:$T$51,MATCH($A539,'Tüpoloogia tabel'!$C$1:$T$1,0),FALSE)</f>
        <v>19.607843137254903</v>
      </c>
      <c r="M539" s="228">
        <f>VLOOKUP(M$4,'Tüpoloogia tabel'!$C$1:$T$51,MATCH($A539,'Tüpoloogia tabel'!$C$1:$T$1,0),FALSE)</f>
        <v>58.82352941176471</v>
      </c>
      <c r="N539" s="228">
        <f>VLOOKUP(N$4,'Tüpoloogia tabel'!$C$1:$T$51,MATCH($A539,'Tüpoloogia tabel'!$C$1:$T$1,0),FALSE)</f>
        <v>96.078431372549019</v>
      </c>
      <c r="O539" s="245">
        <f>VLOOKUP(O$4,'Tüpoloogia tabel'!$C$1:$T$51,MATCH($A539,'Tüpoloogia tabel'!$C$1:$T$1,0),FALSE)</f>
        <v>0.2155284834325106</v>
      </c>
      <c r="P539" s="228">
        <f>VLOOKUP(P$4,'Tüpoloogia tabel'!$C$1:$T$51,MATCH($A539,'Tüpoloogia tabel'!$C$1:$T$1,0),FALSE)</f>
        <v>50.980392156862742</v>
      </c>
      <c r="Q539" s="335">
        <f t="shared" si="717"/>
        <v>1142.481607142857</v>
      </c>
      <c r="R539" s="336">
        <f t="shared" si="735"/>
        <v>884.36427900581953</v>
      </c>
      <c r="S539" s="14">
        <f t="shared" si="718"/>
        <v>616.66445848831336</v>
      </c>
      <c r="T539" s="336">
        <f t="shared" si="719"/>
        <v>616.66445848831336</v>
      </c>
      <c r="U539" s="4">
        <f t="shared" si="720"/>
        <v>11.879999999999997</v>
      </c>
      <c r="V539" s="337">
        <f t="shared" si="721"/>
        <v>246.23732813703734</v>
      </c>
      <c r="W539" s="338">
        <f t="shared" si="703"/>
        <v>3.1720312821001211</v>
      </c>
      <c r="X539" s="228">
        <f>VLOOKUP(X$4,'Tüpoloogia tabel'!$C$1:$T$51,MATCH($A539,'Tüpoloogia tabel'!$C$1:$T$1,0),FALSE)</f>
        <v>227.2608695652174</v>
      </c>
      <c r="Y539" s="228">
        <f>VLOOKUP(Y$4,'Tüpoloogia tabel'!$C$1:$T$51,MATCH($A539,'Tüpoloogia tabel'!$C$1:$T$1,0),FALSE)</f>
        <v>160.65217391304347</v>
      </c>
      <c r="Z539" s="229">
        <f>VLOOKUP(Z$4,'Tüpoloogia tabel'!$C$1:$T$51,MATCH($A539,'Tüpoloogia tabel'!$C$1:$T$1,0),FALSE)</f>
        <v>41.282608695652172</v>
      </c>
      <c r="AA539" s="235"/>
      <c r="AB539" s="235"/>
      <c r="AC539" s="15">
        <f>VLOOKUP(AC$4,'Tüpoloogia tabel'!$C$1:$T$51,MATCH($A539,'Tüpoloogia tabel'!$C$1:$T$1,0),FALSE)</f>
        <v>3.5002483660130723</v>
      </c>
      <c r="AD539" s="15">
        <f>VLOOKUP(AD$4,'Tüpoloogia tabel'!$C$1:$T$51,MATCH($A539,'Tüpoloogia tabel'!$C$1:$T$1,0),FALSE)</f>
        <v>2.5</v>
      </c>
      <c r="AE539" s="15">
        <f>VLOOKUP(AE$4,'Tüpoloogia tabel'!$C$1:$T$51,MATCH($A539,'Tüpoloogia tabel'!$C$1:$T$1,0),FALSE)</f>
        <v>2.2999999999999998</v>
      </c>
      <c r="AF539" s="15">
        <f>VLOOKUP(AF$4,'Tüpoloogia tabel'!$C$1:$T$51,MATCH($A539,'Tüpoloogia tabel'!$C$1:$T$1,0),FALSE)</f>
        <v>12.642142857142858</v>
      </c>
      <c r="AG539" s="15">
        <f>VLOOKUP(AG$4,'Tüpoloogia tabel'!$C$1:$T$51,MATCH($A539,'Tüpoloogia tabel'!$C$1:$T$1,0),FALSE)</f>
        <v>15.963640873015873</v>
      </c>
      <c r="AH539" s="15">
        <f>(VLOOKUP(AH$4,'Tüpoloogia tabel'!$C$1:$T$51,MATCH($A539,'Tüpoloogia tabel'!$C$1:$T$1,0),FALSE))*E539</f>
        <v>5.7</v>
      </c>
      <c r="AI539" s="15">
        <f>(VLOOKUP(AI$4,'Tüpoloogia tabel'!$C$1:$T$51,MATCH($A539,'Tüpoloogia tabel'!$C$1:$T$1,0),FALSE))*D539*E539</f>
        <v>3882.8971595917651</v>
      </c>
      <c r="AJ539" s="15">
        <f t="shared" si="722"/>
        <v>121.06613095238095</v>
      </c>
      <c r="AK539" s="15">
        <f>VLOOKUP(AK$4,'Tüpoloogia tabel'!$C$1:$T$51,MATCH($A539,'Tüpoloogia tabel'!$C$1:$T$1,0),FALSE)</f>
        <v>1.2</v>
      </c>
      <c r="AL539" s="15">
        <f>VLOOKUP(AL$4,'Tüpoloogia tabel'!$C$1:$T$51,MATCH($A539,'Tüpoloogia tabel'!$C$1:$T$1,0),FALSE)</f>
        <v>0.8</v>
      </c>
      <c r="AM539" s="15">
        <f>VLOOKUP(AM$4,'Tüpoloogia tabel'!$C$1:$T$51,MATCH($A539,'Tüpoloogia tabel'!$C$1:$T$1,0),FALSE)</f>
        <v>0.7</v>
      </c>
      <c r="AN539" s="15">
        <f>VLOOKUP(AN$4,'Tüpoloogia tabel'!$C$1:$T$51,MATCH($A539,'Tüpoloogia tabel'!$C$1:$T$1,0),FALSE)</f>
        <v>0.7</v>
      </c>
      <c r="AO539" s="15">
        <f>VLOOKUP(AO$4,'Tüpoloogia tabel'!$C$1:$T$51,MATCH($A539,'Tüpoloogia tabel'!$C$1:$T$1,0),FALSE)</f>
        <v>2.44</v>
      </c>
      <c r="AP539" s="15">
        <f>VLOOKUP(AP$4,'Tüpoloogia tabel'!$C$1:$T$51,MATCH($A539,'Tüpoloogia tabel'!$C$1:$T$1,0),FALSE)</f>
        <v>2</v>
      </c>
      <c r="AQ539" s="15">
        <f>VLOOKUP(AQ$4,'Tüpoloogia tabel'!$C$1:$T$51,MATCH($A539,'Tüpoloogia tabel'!$C$1:$T$1,0),FALSE)</f>
        <v>2.9</v>
      </c>
      <c r="AR539" s="232">
        <f>VLOOKUP(AR$4,'Tüpoloogia tabel'!$C$1:$T$51,MATCH($A534,'Tüpoloogia tabel'!$C$1:$T$1,0),FALSE)</f>
        <v>0.37375000000000003</v>
      </c>
      <c r="AS539" s="16">
        <f>VLOOKUP(AS$4,'Tüpoloogia tabel'!$C$1:$T$51,MATCH($A539,'Tüpoloogia tabel'!$C$1:$T$1,0),FALSE)</f>
        <v>0.4900000000000001</v>
      </c>
      <c r="AT539" s="16">
        <f>VLOOKUP(AT$4,'Tüpoloogia tabel'!$C$1:$T$51,MATCH($A539,'Tüpoloogia tabel'!$C$1:$T$1,0),FALSE)</f>
        <v>0.40500000000000014</v>
      </c>
      <c r="AU539" s="16">
        <f>VLOOKUP(AU$4,'Tüpoloogia tabel'!$C$1:$T$51,MATCH($A539,'Tüpoloogia tabel'!$C$1:$T$1,0),FALSE)</f>
        <v>0.15</v>
      </c>
      <c r="AV539" s="273">
        <f>VLOOKUP(AV$4,'Tüpoloogia tabel'!$C$1:$T$51,MATCH($A539,'Tüpoloogia tabel'!$C$1:$T$1,0),FALSE)</f>
        <v>0.02</v>
      </c>
      <c r="AW539" s="16">
        <f>VLOOKUP(AW$4,'Tüpoloogia tabel'!$C$1:$T$51,MATCH($A539,'Tüpoloogia tabel'!$C$1:$T$1,0),FALSE)</f>
        <v>0.01</v>
      </c>
      <c r="AX539" s="16">
        <f>VLOOKUP(AX$4,'Tüpoloogia tabel'!$C$1:$T$51,MATCH($A539,'Tüpoloogia tabel'!$C$1:$T$1,0),FALSE)</f>
        <v>0</v>
      </c>
      <c r="AY539" s="16">
        <f>VLOOKUP(AY$4,'Tüpoloogia tabel'!$C$1:$T$51,MATCH($A539,'Tüpoloogia tabel'!$C$1:$T$1,0),FALSE)</f>
        <v>0.42</v>
      </c>
      <c r="AZ539" s="16">
        <f>VLOOKUP(AZ$4,'Tüpoloogia tabel'!$C$1:$T$51,MATCH($A539,'Tüpoloogia tabel'!$C$1:$T$1,0),FALSE)</f>
        <v>3.7</v>
      </c>
      <c r="BA539" s="232">
        <f>VLOOKUP(BA$4,'Tüpoloogia tabel'!$C$1:$T$51,MATCH($A539,'Tüpoloogia tabel'!$C$1:$T$1,0),FALSE)</f>
        <v>0.43</v>
      </c>
      <c r="BB539" s="232">
        <f>VLOOKUP(BB$4,'Tüpoloogia tabel'!$C$1:$T$51,MATCH($A539,'Tüpoloogia tabel'!$C$1:$T$1,0),FALSE)</f>
        <v>0.41499999999999998</v>
      </c>
      <c r="BC539" s="232">
        <f>VLOOKUP(BC$4,'Tüpoloogia tabel'!$C$1:$T$51,MATCH($A539,'Tüpoloogia tabel'!$C$1:$T$1,0),FALSE)</f>
        <v>0.35</v>
      </c>
      <c r="BD539" s="232">
        <f>VLOOKUP(BD$4,'Tüpoloogia tabel'!$C$1:$T$51,MATCH($A539,'Tüpoloogia tabel'!$C$1:$T$1,0),FALSE)</f>
        <v>0.4</v>
      </c>
      <c r="BE539" s="232">
        <f>VLOOKUP(BE$4,'Tüpoloogia tabel'!$C$1:$T$51,MATCH($A539,'Tüpoloogia tabel'!$C$1:$T$1,0),FALSE)</f>
        <v>0.3</v>
      </c>
      <c r="BF539" s="16">
        <f>VLOOKUP(BF$4,'Tüpoloogia tabel'!$C$1:$T$51,MATCH($A539,'Tüpoloogia tabel'!$C$1:$T$1,0),FALSE)</f>
        <v>1.7999999999999998</v>
      </c>
      <c r="BG539" s="16">
        <f>VLOOKUP(BG$4,'Tüpoloogia tabel'!$C$1:$T$51,MATCH($A539,'Tüpoloogia tabel'!$C$1:$T$1,0),FALSE)</f>
        <v>2.1999999999999997</v>
      </c>
      <c r="BH539" s="16">
        <f>VLOOKUP(BH$4,'Tüpoloogia tabel'!$C$1:$T$51,MATCH($A539,'Tüpoloogia tabel'!$C$1:$T$1,0),FALSE)</f>
        <v>1.46</v>
      </c>
      <c r="BI539" s="16">
        <f>VLOOKUP(BI$4,'Tüpoloogia tabel'!$C$1:$T$51,MATCH($A539,'Tüpoloogia tabel'!$C$1:$T$1,0),FALSE)</f>
        <v>1.5793333333333333</v>
      </c>
      <c r="BJ539" s="16">
        <f>VLOOKUP(BJ$4,'Tüpoloogia tabel'!$C$1:$T$51,MATCH($A539,'Tüpoloogia tabel'!$C$1:$T$1,0),FALSE)</f>
        <v>0.79999999999999993</v>
      </c>
      <c r="BK539" s="16">
        <f>VLOOKUP(BK$4,'Tüpoloogia tabel'!$C$1:$T$51,MATCH($A539,'Tüpoloogia tabel'!$C$1:$T$1,0),FALSE)</f>
        <v>2.0649999999999999</v>
      </c>
      <c r="BL539" s="216">
        <f t="shared" si="704"/>
        <v>2428.5972803724167</v>
      </c>
      <c r="BM539" s="1">
        <v>4</v>
      </c>
      <c r="BN539" s="1">
        <v>0</v>
      </c>
      <c r="BO539" s="1">
        <f t="shared" si="723"/>
        <v>22.8</v>
      </c>
      <c r="BP539" s="217">
        <f t="shared" si="724"/>
        <v>121.06613095238095</v>
      </c>
      <c r="BQ539" s="217">
        <f t="shared" ref="BQ539:BS539" si="744">BP539</f>
        <v>121.06613095238095</v>
      </c>
      <c r="BR539" s="217">
        <f t="shared" si="744"/>
        <v>121.06613095238095</v>
      </c>
      <c r="BS539" s="217">
        <f t="shared" si="744"/>
        <v>121.06613095238095</v>
      </c>
      <c r="BT539" s="217">
        <f t="shared" si="726"/>
        <v>121.06613095238095</v>
      </c>
      <c r="BU539" s="217">
        <f t="shared" si="727"/>
        <v>272.22850369656061</v>
      </c>
      <c r="BV539" s="217">
        <f t="shared" si="728"/>
        <v>324.5679001534528</v>
      </c>
      <c r="BW539" s="217">
        <f t="shared" si="706"/>
        <v>272.56478621921207</v>
      </c>
      <c r="BX539" s="216">
        <f t="shared" si="729"/>
        <v>0.15066760284341044</v>
      </c>
      <c r="BY539" s="216">
        <f t="shared" si="669"/>
        <v>181.70512902915297</v>
      </c>
      <c r="BZ539" s="216">
        <f t="shared" si="737"/>
        <v>2882.8671956207818</v>
      </c>
      <c r="CA539" s="216">
        <f t="shared" si="738"/>
        <v>2610.3024094015695</v>
      </c>
      <c r="CB539" s="218">
        <f t="shared" si="730"/>
        <v>2.8721270653538142</v>
      </c>
    </row>
    <row r="540" spans="1:80" x14ac:dyDescent="0.25">
      <c r="A540" s="248" t="s">
        <v>487</v>
      </c>
      <c r="B540" s="231" t="s">
        <v>1068</v>
      </c>
      <c r="C540" s="231" t="s">
        <v>464</v>
      </c>
      <c r="D540" s="249">
        <v>3</v>
      </c>
      <c r="E540" s="249">
        <v>3</v>
      </c>
      <c r="F540" s="250"/>
      <c r="G540" s="15">
        <f>(VLOOKUP(G$4,'Tüpoloogia tabel'!$C$1:$T$51,MATCH($A540,'Tüpoloogia tabel'!$C$1:$T$1,0),FALSE))*D540</f>
        <v>616.66445848831336</v>
      </c>
      <c r="H540" s="15">
        <f>(VLOOKUP(H$4,'Tüpoloogia tabel'!$C$1:$T$51,MATCH($A540,'Tüpoloogia tabel'!$C$1:$T$1,0),FALSE))*D540*E540</f>
        <v>23.22140756302521</v>
      </c>
      <c r="I540" s="15">
        <f>(VLOOKUP(I$4,'Tüpoloogia tabel'!$C$1:$T$51,MATCH($A540,'Tüpoloogia tabel'!$C$1:$T$1,0),FALSE))*D540*E540</f>
        <v>77.168551108968188</v>
      </c>
      <c r="J540" s="15">
        <f>(VLOOKUP(J$4,'Tüpoloogia tabel'!$C$1:$T$51,MATCH($A540,'Tüpoloogia tabel'!$C$1:$T$1,0),FALSE))*D540*E540</f>
        <v>1653.599264441842</v>
      </c>
      <c r="K540" s="15">
        <f>(VLOOKUP(K$4,'Tüpoloogia tabel'!$C$1:$T$51,MATCH($A540,'Tüpoloogia tabel'!$C$1:$T$1,0),FALSE))*D540*E540</f>
        <v>1363.2591890985902</v>
      </c>
      <c r="L540" s="244">
        <f>VLOOKUP(L$4,'Tüpoloogia tabel'!$C$1:$T$51,MATCH($A540,'Tüpoloogia tabel'!$C$1:$T$1,0),FALSE)</f>
        <v>19.607843137254903</v>
      </c>
      <c r="M540" s="228">
        <f>VLOOKUP(M$4,'Tüpoloogia tabel'!$C$1:$T$51,MATCH($A540,'Tüpoloogia tabel'!$C$1:$T$1,0),FALSE)</f>
        <v>58.82352941176471</v>
      </c>
      <c r="N540" s="228">
        <f>VLOOKUP(N$4,'Tüpoloogia tabel'!$C$1:$T$51,MATCH($A540,'Tüpoloogia tabel'!$C$1:$T$1,0),FALSE)</f>
        <v>96.078431372549019</v>
      </c>
      <c r="O540" s="245">
        <f>VLOOKUP(O$4,'Tüpoloogia tabel'!$C$1:$T$51,MATCH($A540,'Tüpoloogia tabel'!$C$1:$T$1,0),FALSE)</f>
        <v>0.2155284834325106</v>
      </c>
      <c r="P540" s="228">
        <f>VLOOKUP(P$4,'Tüpoloogia tabel'!$C$1:$T$51,MATCH($A540,'Tüpoloogia tabel'!$C$1:$T$1,0),FALSE)</f>
        <v>50.980392156862742</v>
      </c>
      <c r="Q540" s="335">
        <f t="shared" si="717"/>
        <v>2532.6571875</v>
      </c>
      <c r="R540" s="336">
        <f t="shared" si="735"/>
        <v>1974.9174248236773</v>
      </c>
      <c r="S540" s="14">
        <f t="shared" si="718"/>
        <v>616.66445848831336</v>
      </c>
      <c r="T540" s="336">
        <f t="shared" si="719"/>
        <v>616.66445848831336</v>
      </c>
      <c r="U540" s="4">
        <f t="shared" si="720"/>
        <v>11.879999999999997</v>
      </c>
      <c r="V540" s="337">
        <f t="shared" si="721"/>
        <v>545.85976267632259</v>
      </c>
      <c r="W540" s="338">
        <f t="shared" si="703"/>
        <v>3.7270144192849224</v>
      </c>
      <c r="X540" s="228">
        <f>VLOOKUP(X$4,'Tüpoloogia tabel'!$C$1:$T$51,MATCH($A540,'Tüpoloogia tabel'!$C$1:$T$1,0),FALSE)</f>
        <v>227.2608695652174</v>
      </c>
      <c r="Y540" s="228">
        <f>VLOOKUP(Y$4,'Tüpoloogia tabel'!$C$1:$T$51,MATCH($A540,'Tüpoloogia tabel'!$C$1:$T$1,0),FALSE)</f>
        <v>160.65217391304347</v>
      </c>
      <c r="Z540" s="229">
        <f>VLOOKUP(Z$4,'Tüpoloogia tabel'!$C$1:$T$51,MATCH($A540,'Tüpoloogia tabel'!$C$1:$T$1,0),FALSE)</f>
        <v>41.282608695652172</v>
      </c>
      <c r="AA540" s="235"/>
      <c r="AB540" s="235"/>
      <c r="AC540" s="15">
        <f>VLOOKUP(AC$4,'Tüpoloogia tabel'!$C$1:$T$51,MATCH($A540,'Tüpoloogia tabel'!$C$1:$T$1,0),FALSE)</f>
        <v>3.5002483660130723</v>
      </c>
      <c r="AD540" s="15">
        <f>VLOOKUP(AD$4,'Tüpoloogia tabel'!$C$1:$T$51,MATCH($A540,'Tüpoloogia tabel'!$C$1:$T$1,0),FALSE)</f>
        <v>2.5</v>
      </c>
      <c r="AE540" s="15">
        <f>VLOOKUP(AE$4,'Tüpoloogia tabel'!$C$1:$T$51,MATCH($A540,'Tüpoloogia tabel'!$C$1:$T$1,0),FALSE)</f>
        <v>2.2999999999999998</v>
      </c>
      <c r="AF540" s="15">
        <f>VLOOKUP(AF$4,'Tüpoloogia tabel'!$C$1:$T$51,MATCH($A540,'Tüpoloogia tabel'!$C$1:$T$1,0),FALSE)</f>
        <v>12.642142857142858</v>
      </c>
      <c r="AG540" s="15">
        <f>VLOOKUP(AG$4,'Tüpoloogia tabel'!$C$1:$T$51,MATCH($A540,'Tüpoloogia tabel'!$C$1:$T$1,0),FALSE)</f>
        <v>15.963640873015873</v>
      </c>
      <c r="AH540" s="15">
        <f>(VLOOKUP(AH$4,'Tüpoloogia tabel'!$C$1:$T$51,MATCH($A540,'Tüpoloogia tabel'!$C$1:$T$1,0),FALSE))*E540</f>
        <v>8.5500000000000007</v>
      </c>
      <c r="AI540" s="15">
        <f>(VLOOKUP(AI$4,'Tüpoloogia tabel'!$C$1:$T$51,MATCH($A540,'Tüpoloogia tabel'!$C$1:$T$1,0),FALSE))*D540*E540</f>
        <v>5824.3457393876479</v>
      </c>
      <c r="AJ540" s="15">
        <f t="shared" si="722"/>
        <v>121.06613095238095</v>
      </c>
      <c r="AK540" s="15">
        <f>VLOOKUP(AK$4,'Tüpoloogia tabel'!$C$1:$T$51,MATCH($A540,'Tüpoloogia tabel'!$C$1:$T$1,0),FALSE)</f>
        <v>1.2</v>
      </c>
      <c r="AL540" s="15">
        <f>VLOOKUP(AL$4,'Tüpoloogia tabel'!$C$1:$T$51,MATCH($A540,'Tüpoloogia tabel'!$C$1:$T$1,0),FALSE)</f>
        <v>0.8</v>
      </c>
      <c r="AM540" s="15">
        <f>VLOOKUP(AM$4,'Tüpoloogia tabel'!$C$1:$T$51,MATCH($A540,'Tüpoloogia tabel'!$C$1:$T$1,0),FALSE)</f>
        <v>0.7</v>
      </c>
      <c r="AN540" s="15">
        <f>VLOOKUP(AN$4,'Tüpoloogia tabel'!$C$1:$T$51,MATCH($A540,'Tüpoloogia tabel'!$C$1:$T$1,0),FALSE)</f>
        <v>0.7</v>
      </c>
      <c r="AO540" s="15">
        <f>VLOOKUP(AO$4,'Tüpoloogia tabel'!$C$1:$T$51,MATCH($A540,'Tüpoloogia tabel'!$C$1:$T$1,0),FALSE)</f>
        <v>2.44</v>
      </c>
      <c r="AP540" s="15">
        <f>VLOOKUP(AP$4,'Tüpoloogia tabel'!$C$1:$T$51,MATCH($A540,'Tüpoloogia tabel'!$C$1:$T$1,0),FALSE)</f>
        <v>2</v>
      </c>
      <c r="AQ540" s="15">
        <f>VLOOKUP(AQ$4,'Tüpoloogia tabel'!$C$1:$T$51,MATCH($A540,'Tüpoloogia tabel'!$C$1:$T$1,0),FALSE)</f>
        <v>2.9</v>
      </c>
      <c r="AR540" s="232">
        <f>VLOOKUP(AR$4,'Tüpoloogia tabel'!$C$1:$T$51,MATCH($A535,'Tüpoloogia tabel'!$C$1:$T$1,0),FALSE)</f>
        <v>0.37375000000000003</v>
      </c>
      <c r="AS540" s="16">
        <f>VLOOKUP(AS$4,'Tüpoloogia tabel'!$C$1:$T$51,MATCH($A540,'Tüpoloogia tabel'!$C$1:$T$1,0),FALSE)</f>
        <v>0.4900000000000001</v>
      </c>
      <c r="AT540" s="16">
        <f>VLOOKUP(AT$4,'Tüpoloogia tabel'!$C$1:$T$51,MATCH($A540,'Tüpoloogia tabel'!$C$1:$T$1,0),FALSE)</f>
        <v>0.40500000000000014</v>
      </c>
      <c r="AU540" s="16">
        <f>VLOOKUP(AU$4,'Tüpoloogia tabel'!$C$1:$T$51,MATCH($A540,'Tüpoloogia tabel'!$C$1:$T$1,0),FALSE)</f>
        <v>0.15</v>
      </c>
      <c r="AV540" s="273">
        <f>VLOOKUP(AV$4,'Tüpoloogia tabel'!$C$1:$T$51,MATCH($A540,'Tüpoloogia tabel'!$C$1:$T$1,0),FALSE)</f>
        <v>0.02</v>
      </c>
      <c r="AW540" s="16">
        <f>VLOOKUP(AW$4,'Tüpoloogia tabel'!$C$1:$T$51,MATCH($A540,'Tüpoloogia tabel'!$C$1:$T$1,0),FALSE)</f>
        <v>0.01</v>
      </c>
      <c r="AX540" s="16">
        <f>VLOOKUP(AX$4,'Tüpoloogia tabel'!$C$1:$T$51,MATCH($A540,'Tüpoloogia tabel'!$C$1:$T$1,0),FALSE)</f>
        <v>0</v>
      </c>
      <c r="AY540" s="16">
        <f>VLOOKUP(AY$4,'Tüpoloogia tabel'!$C$1:$T$51,MATCH($A540,'Tüpoloogia tabel'!$C$1:$T$1,0),FALSE)</f>
        <v>0.42</v>
      </c>
      <c r="AZ540" s="16">
        <f>VLOOKUP(AZ$4,'Tüpoloogia tabel'!$C$1:$T$51,MATCH($A540,'Tüpoloogia tabel'!$C$1:$T$1,0),FALSE)</f>
        <v>3.7</v>
      </c>
      <c r="BA540" s="232">
        <f>VLOOKUP(BA$4,'Tüpoloogia tabel'!$C$1:$T$51,MATCH($A540,'Tüpoloogia tabel'!$C$1:$T$1,0),FALSE)</f>
        <v>0.43</v>
      </c>
      <c r="BB540" s="232">
        <f>VLOOKUP(BB$4,'Tüpoloogia tabel'!$C$1:$T$51,MATCH($A540,'Tüpoloogia tabel'!$C$1:$T$1,0),FALSE)</f>
        <v>0.41499999999999998</v>
      </c>
      <c r="BC540" s="232">
        <f>VLOOKUP(BC$4,'Tüpoloogia tabel'!$C$1:$T$51,MATCH($A540,'Tüpoloogia tabel'!$C$1:$T$1,0),FALSE)</f>
        <v>0.35</v>
      </c>
      <c r="BD540" s="232">
        <f>VLOOKUP(BD$4,'Tüpoloogia tabel'!$C$1:$T$51,MATCH($A540,'Tüpoloogia tabel'!$C$1:$T$1,0),FALSE)</f>
        <v>0.4</v>
      </c>
      <c r="BE540" s="232">
        <f>VLOOKUP(BE$4,'Tüpoloogia tabel'!$C$1:$T$51,MATCH($A540,'Tüpoloogia tabel'!$C$1:$T$1,0),FALSE)</f>
        <v>0.3</v>
      </c>
      <c r="BF540" s="16">
        <f>VLOOKUP(BF$4,'Tüpoloogia tabel'!$C$1:$T$51,MATCH($A540,'Tüpoloogia tabel'!$C$1:$T$1,0),FALSE)</f>
        <v>1.7999999999999998</v>
      </c>
      <c r="BG540" s="16">
        <f>VLOOKUP(BG$4,'Tüpoloogia tabel'!$C$1:$T$51,MATCH($A540,'Tüpoloogia tabel'!$C$1:$T$1,0),FALSE)</f>
        <v>2.1999999999999997</v>
      </c>
      <c r="BH540" s="16">
        <f>VLOOKUP(BH$4,'Tüpoloogia tabel'!$C$1:$T$51,MATCH($A540,'Tüpoloogia tabel'!$C$1:$T$1,0),FALSE)</f>
        <v>1.46</v>
      </c>
      <c r="BI540" s="16">
        <f>VLOOKUP(BI$4,'Tüpoloogia tabel'!$C$1:$T$51,MATCH($A540,'Tüpoloogia tabel'!$C$1:$T$1,0),FALSE)</f>
        <v>1.5793333333333333</v>
      </c>
      <c r="BJ540" s="16">
        <f>VLOOKUP(BJ$4,'Tüpoloogia tabel'!$C$1:$T$51,MATCH($A540,'Tüpoloogia tabel'!$C$1:$T$1,0),FALSE)</f>
        <v>0.79999999999999993</v>
      </c>
      <c r="BK540" s="16">
        <f>VLOOKUP(BK$4,'Tüpoloogia tabel'!$C$1:$T$51,MATCH($A540,'Tüpoloogia tabel'!$C$1:$T$1,0),FALSE)</f>
        <v>2.0649999999999999</v>
      </c>
      <c r="BL540" s="216">
        <f t="shared" si="704"/>
        <v>4246.6191940706312</v>
      </c>
      <c r="BM540" s="1">
        <v>4</v>
      </c>
      <c r="BN540" s="1">
        <v>0</v>
      </c>
      <c r="BO540" s="1">
        <f t="shared" si="723"/>
        <v>34.200000000000003</v>
      </c>
      <c r="BP540" s="217">
        <f t="shared" si="724"/>
        <v>121.06613095238095</v>
      </c>
      <c r="BQ540" s="217">
        <f t="shared" ref="BQ540:BS540" si="745">BP540</f>
        <v>121.06613095238095</v>
      </c>
      <c r="BR540" s="217">
        <f t="shared" si="745"/>
        <v>121.06613095238095</v>
      </c>
      <c r="BS540" s="217">
        <f t="shared" si="745"/>
        <v>121.06613095238095</v>
      </c>
      <c r="BT540" s="217">
        <f t="shared" si="726"/>
        <v>242.13226190476189</v>
      </c>
      <c r="BU540" s="217">
        <f t="shared" si="727"/>
        <v>601.26413331726144</v>
      </c>
      <c r="BV540" s="217">
        <f t="shared" si="728"/>
        <v>719.5032462808291</v>
      </c>
      <c r="BW540" s="217">
        <f t="shared" si="706"/>
        <v>443.90904290223398</v>
      </c>
      <c r="BX540" s="216">
        <f t="shared" si="729"/>
        <v>0.32368028028213219</v>
      </c>
      <c r="BY540" s="216">
        <f t="shared" si="669"/>
        <v>390.35841802025141</v>
      </c>
      <c r="BZ540" s="216">
        <f t="shared" si="737"/>
        <v>5080.8866549931163</v>
      </c>
      <c r="CA540" s="216">
        <f t="shared" si="738"/>
        <v>4636.9776120908828</v>
      </c>
      <c r="CB540" s="218">
        <f t="shared" si="730"/>
        <v>3.4013910554726792</v>
      </c>
    </row>
    <row r="541" spans="1:80" x14ac:dyDescent="0.25">
      <c r="A541" s="248" t="s">
        <v>487</v>
      </c>
      <c r="B541" s="231" t="s">
        <v>1069</v>
      </c>
      <c r="C541" s="231" t="s">
        <v>464</v>
      </c>
      <c r="D541" s="249">
        <v>3</v>
      </c>
      <c r="E541" s="249">
        <v>4</v>
      </c>
      <c r="F541" s="250"/>
      <c r="G541" s="15">
        <f>(VLOOKUP(G$4,'Tüpoloogia tabel'!$C$1:$T$51,MATCH($A541,'Tüpoloogia tabel'!$C$1:$T$1,0),FALSE))*D541</f>
        <v>616.66445848831336</v>
      </c>
      <c r="H541" s="15">
        <f>(VLOOKUP(H$4,'Tüpoloogia tabel'!$C$1:$T$51,MATCH($A541,'Tüpoloogia tabel'!$C$1:$T$1,0),FALSE))*D541*E541</f>
        <v>30.961876750700277</v>
      </c>
      <c r="I541" s="15">
        <f>(VLOOKUP(I$4,'Tüpoloogia tabel'!$C$1:$T$51,MATCH($A541,'Tüpoloogia tabel'!$C$1:$T$1,0),FALSE))*D541*E541</f>
        <v>102.89140147862425</v>
      </c>
      <c r="J541" s="15">
        <f>(VLOOKUP(J$4,'Tüpoloogia tabel'!$C$1:$T$51,MATCH($A541,'Tüpoloogia tabel'!$C$1:$T$1,0),FALSE))*D541*E541</f>
        <v>2204.7990192557895</v>
      </c>
      <c r="K541" s="15">
        <f>(VLOOKUP(K$4,'Tüpoloogia tabel'!$C$1:$T$51,MATCH($A541,'Tüpoloogia tabel'!$C$1:$T$1,0),FALSE))*D541*E541</f>
        <v>1817.6789187981203</v>
      </c>
      <c r="L541" s="244">
        <f>VLOOKUP(L$4,'Tüpoloogia tabel'!$C$1:$T$51,MATCH($A541,'Tüpoloogia tabel'!$C$1:$T$1,0),FALSE)</f>
        <v>19.607843137254903</v>
      </c>
      <c r="M541" s="228">
        <f>VLOOKUP(M$4,'Tüpoloogia tabel'!$C$1:$T$51,MATCH($A541,'Tüpoloogia tabel'!$C$1:$T$1,0),FALSE)</f>
        <v>58.82352941176471</v>
      </c>
      <c r="N541" s="228">
        <f>VLOOKUP(N$4,'Tüpoloogia tabel'!$C$1:$T$51,MATCH($A541,'Tüpoloogia tabel'!$C$1:$T$1,0),FALSE)</f>
        <v>96.078431372549019</v>
      </c>
      <c r="O541" s="245">
        <f>VLOOKUP(O$4,'Tüpoloogia tabel'!$C$1:$T$51,MATCH($A541,'Tüpoloogia tabel'!$C$1:$T$1,0),FALSE)</f>
        <v>0.2155284834325106</v>
      </c>
      <c r="P541" s="228">
        <f>VLOOKUP(P$4,'Tüpoloogia tabel'!$C$1:$T$51,MATCH($A541,'Tüpoloogia tabel'!$C$1:$T$1,0),FALSE)</f>
        <v>50.980392156862742</v>
      </c>
      <c r="Q541" s="335">
        <f t="shared" si="717"/>
        <v>4468.7892857142851</v>
      </c>
      <c r="R541" s="336">
        <f t="shared" si="735"/>
        <v>3493.7579081848326</v>
      </c>
      <c r="S541" s="14">
        <f t="shared" si="718"/>
        <v>616.66445848831336</v>
      </c>
      <c r="T541" s="336">
        <f t="shared" si="719"/>
        <v>616.66445848831336</v>
      </c>
      <c r="U541" s="4">
        <f t="shared" si="720"/>
        <v>11.879999999999997</v>
      </c>
      <c r="V541" s="337">
        <f t="shared" si="721"/>
        <v>963.15137752945225</v>
      </c>
      <c r="W541" s="338">
        <f t="shared" si="703"/>
        <v>4.4503796120254879</v>
      </c>
      <c r="X541" s="228">
        <f>VLOOKUP(X$4,'Tüpoloogia tabel'!$C$1:$T$51,MATCH($A541,'Tüpoloogia tabel'!$C$1:$T$1,0),FALSE)</f>
        <v>227.2608695652174</v>
      </c>
      <c r="Y541" s="228">
        <f>VLOOKUP(Y$4,'Tüpoloogia tabel'!$C$1:$T$51,MATCH($A541,'Tüpoloogia tabel'!$C$1:$T$1,0),FALSE)</f>
        <v>160.65217391304347</v>
      </c>
      <c r="Z541" s="229">
        <f>VLOOKUP(Z$4,'Tüpoloogia tabel'!$C$1:$T$51,MATCH($A541,'Tüpoloogia tabel'!$C$1:$T$1,0),FALSE)</f>
        <v>41.282608695652172</v>
      </c>
      <c r="AA541" s="235"/>
      <c r="AB541" s="235"/>
      <c r="AC541" s="15">
        <f>VLOOKUP(AC$4,'Tüpoloogia tabel'!$C$1:$T$51,MATCH($A541,'Tüpoloogia tabel'!$C$1:$T$1,0),FALSE)</f>
        <v>3.5002483660130723</v>
      </c>
      <c r="AD541" s="15">
        <f>VLOOKUP(AD$4,'Tüpoloogia tabel'!$C$1:$T$51,MATCH($A541,'Tüpoloogia tabel'!$C$1:$T$1,0),FALSE)</f>
        <v>2.5</v>
      </c>
      <c r="AE541" s="15">
        <f>VLOOKUP(AE$4,'Tüpoloogia tabel'!$C$1:$T$51,MATCH($A541,'Tüpoloogia tabel'!$C$1:$T$1,0),FALSE)</f>
        <v>2.2999999999999998</v>
      </c>
      <c r="AF541" s="15">
        <f>VLOOKUP(AF$4,'Tüpoloogia tabel'!$C$1:$T$51,MATCH($A541,'Tüpoloogia tabel'!$C$1:$T$1,0),FALSE)</f>
        <v>12.642142857142858</v>
      </c>
      <c r="AG541" s="15">
        <f>VLOOKUP(AG$4,'Tüpoloogia tabel'!$C$1:$T$51,MATCH($A541,'Tüpoloogia tabel'!$C$1:$T$1,0),FALSE)</f>
        <v>15.963640873015873</v>
      </c>
      <c r="AH541" s="15">
        <f>(VLOOKUP(AH$4,'Tüpoloogia tabel'!$C$1:$T$51,MATCH($A541,'Tüpoloogia tabel'!$C$1:$T$1,0),FALSE))*E541</f>
        <v>11.4</v>
      </c>
      <c r="AI541" s="15">
        <f>(VLOOKUP(AI$4,'Tüpoloogia tabel'!$C$1:$T$51,MATCH($A541,'Tüpoloogia tabel'!$C$1:$T$1,0),FALSE))*D541*E541</f>
        <v>7765.7943191835302</v>
      </c>
      <c r="AJ541" s="15">
        <f t="shared" si="722"/>
        <v>121.06613095238095</v>
      </c>
      <c r="AK541" s="15">
        <f>VLOOKUP(AK$4,'Tüpoloogia tabel'!$C$1:$T$51,MATCH($A541,'Tüpoloogia tabel'!$C$1:$T$1,0),FALSE)</f>
        <v>1.2</v>
      </c>
      <c r="AL541" s="15">
        <f>VLOOKUP(AL$4,'Tüpoloogia tabel'!$C$1:$T$51,MATCH($A541,'Tüpoloogia tabel'!$C$1:$T$1,0),FALSE)</f>
        <v>0.8</v>
      </c>
      <c r="AM541" s="15">
        <f>VLOOKUP(AM$4,'Tüpoloogia tabel'!$C$1:$T$51,MATCH($A541,'Tüpoloogia tabel'!$C$1:$T$1,0),FALSE)</f>
        <v>0.7</v>
      </c>
      <c r="AN541" s="15">
        <f>VLOOKUP(AN$4,'Tüpoloogia tabel'!$C$1:$T$51,MATCH($A541,'Tüpoloogia tabel'!$C$1:$T$1,0),FALSE)</f>
        <v>0.7</v>
      </c>
      <c r="AO541" s="15">
        <f>VLOOKUP(AO$4,'Tüpoloogia tabel'!$C$1:$T$51,MATCH($A541,'Tüpoloogia tabel'!$C$1:$T$1,0),FALSE)</f>
        <v>2.44</v>
      </c>
      <c r="AP541" s="15">
        <f>VLOOKUP(AP$4,'Tüpoloogia tabel'!$C$1:$T$51,MATCH($A541,'Tüpoloogia tabel'!$C$1:$T$1,0),FALSE)</f>
        <v>2</v>
      </c>
      <c r="AQ541" s="15">
        <f>VLOOKUP(AQ$4,'Tüpoloogia tabel'!$C$1:$T$51,MATCH($A541,'Tüpoloogia tabel'!$C$1:$T$1,0),FALSE)</f>
        <v>2.9</v>
      </c>
      <c r="AR541" s="232">
        <f>VLOOKUP(AR$4,'Tüpoloogia tabel'!$C$1:$T$51,MATCH($A536,'Tüpoloogia tabel'!$C$1:$T$1,0),FALSE)</f>
        <v>0.37375000000000003</v>
      </c>
      <c r="AS541" s="16">
        <f>VLOOKUP(AS$4,'Tüpoloogia tabel'!$C$1:$T$51,MATCH($A541,'Tüpoloogia tabel'!$C$1:$T$1,0),FALSE)</f>
        <v>0.4900000000000001</v>
      </c>
      <c r="AT541" s="16">
        <f>VLOOKUP(AT$4,'Tüpoloogia tabel'!$C$1:$T$51,MATCH($A541,'Tüpoloogia tabel'!$C$1:$T$1,0),FALSE)</f>
        <v>0.40500000000000014</v>
      </c>
      <c r="AU541" s="16">
        <f>VLOOKUP(AU$4,'Tüpoloogia tabel'!$C$1:$T$51,MATCH($A541,'Tüpoloogia tabel'!$C$1:$T$1,0),FALSE)</f>
        <v>0.15</v>
      </c>
      <c r="AV541" s="273">
        <f>VLOOKUP(AV$4,'Tüpoloogia tabel'!$C$1:$T$51,MATCH($A541,'Tüpoloogia tabel'!$C$1:$T$1,0),FALSE)</f>
        <v>0.02</v>
      </c>
      <c r="AW541" s="16">
        <f>VLOOKUP(AW$4,'Tüpoloogia tabel'!$C$1:$T$51,MATCH($A541,'Tüpoloogia tabel'!$C$1:$T$1,0),FALSE)</f>
        <v>0.01</v>
      </c>
      <c r="AX541" s="16">
        <f>VLOOKUP(AX$4,'Tüpoloogia tabel'!$C$1:$T$51,MATCH($A541,'Tüpoloogia tabel'!$C$1:$T$1,0),FALSE)</f>
        <v>0</v>
      </c>
      <c r="AY541" s="16">
        <f>VLOOKUP(AY$4,'Tüpoloogia tabel'!$C$1:$T$51,MATCH($A541,'Tüpoloogia tabel'!$C$1:$T$1,0),FALSE)</f>
        <v>0.42</v>
      </c>
      <c r="AZ541" s="16">
        <f>VLOOKUP(AZ$4,'Tüpoloogia tabel'!$C$1:$T$51,MATCH($A541,'Tüpoloogia tabel'!$C$1:$T$1,0),FALSE)</f>
        <v>3.7</v>
      </c>
      <c r="BA541" s="232">
        <f>VLOOKUP(BA$4,'Tüpoloogia tabel'!$C$1:$T$51,MATCH($A541,'Tüpoloogia tabel'!$C$1:$T$1,0),FALSE)</f>
        <v>0.43</v>
      </c>
      <c r="BB541" s="232">
        <f>VLOOKUP(BB$4,'Tüpoloogia tabel'!$C$1:$T$51,MATCH($A541,'Tüpoloogia tabel'!$C$1:$T$1,0),FALSE)</f>
        <v>0.41499999999999998</v>
      </c>
      <c r="BC541" s="232">
        <f>VLOOKUP(BC$4,'Tüpoloogia tabel'!$C$1:$T$51,MATCH($A541,'Tüpoloogia tabel'!$C$1:$T$1,0),FALSE)</f>
        <v>0.35</v>
      </c>
      <c r="BD541" s="232">
        <f>VLOOKUP(BD$4,'Tüpoloogia tabel'!$C$1:$T$51,MATCH($A541,'Tüpoloogia tabel'!$C$1:$T$1,0),FALSE)</f>
        <v>0.4</v>
      </c>
      <c r="BE541" s="232">
        <f>VLOOKUP(BE$4,'Tüpoloogia tabel'!$C$1:$T$51,MATCH($A541,'Tüpoloogia tabel'!$C$1:$T$1,0),FALSE)</f>
        <v>0.3</v>
      </c>
      <c r="BF541" s="16">
        <f>VLOOKUP(BF$4,'Tüpoloogia tabel'!$C$1:$T$51,MATCH($A541,'Tüpoloogia tabel'!$C$1:$T$1,0),FALSE)</f>
        <v>1.7999999999999998</v>
      </c>
      <c r="BG541" s="16">
        <f>VLOOKUP(BG$4,'Tüpoloogia tabel'!$C$1:$T$51,MATCH($A541,'Tüpoloogia tabel'!$C$1:$T$1,0),FALSE)</f>
        <v>2.1999999999999997</v>
      </c>
      <c r="BH541" s="16">
        <f>VLOOKUP(BH$4,'Tüpoloogia tabel'!$C$1:$T$51,MATCH($A541,'Tüpoloogia tabel'!$C$1:$T$1,0),FALSE)</f>
        <v>1.46</v>
      </c>
      <c r="BI541" s="16">
        <f>VLOOKUP(BI$4,'Tüpoloogia tabel'!$C$1:$T$51,MATCH($A541,'Tüpoloogia tabel'!$C$1:$T$1,0),FALSE)</f>
        <v>1.5793333333333333</v>
      </c>
      <c r="BJ541" s="16">
        <f>VLOOKUP(BJ$4,'Tüpoloogia tabel'!$C$1:$T$51,MATCH($A541,'Tüpoloogia tabel'!$C$1:$T$1,0),FALSE)</f>
        <v>0.79999999999999993</v>
      </c>
      <c r="BK541" s="16">
        <f>VLOOKUP(BK$4,'Tüpoloogia tabel'!$C$1:$T$51,MATCH($A541,'Tüpoloogia tabel'!$C$1:$T$1,0),FALSE)</f>
        <v>2.0649999999999999</v>
      </c>
      <c r="BL541" s="216">
        <f t="shared" si="704"/>
        <v>6778.623519354338</v>
      </c>
      <c r="BM541" s="1">
        <v>4</v>
      </c>
      <c r="BN541" s="1">
        <v>0</v>
      </c>
      <c r="BO541" s="1">
        <f t="shared" si="723"/>
        <v>45.6</v>
      </c>
      <c r="BP541" s="217">
        <f t="shared" si="724"/>
        <v>121.06613095238095</v>
      </c>
      <c r="BQ541" s="217">
        <f t="shared" ref="BQ541:BS541" si="746">BP541</f>
        <v>121.06613095238095</v>
      </c>
      <c r="BR541" s="217">
        <f t="shared" si="746"/>
        <v>121.06613095238095</v>
      </c>
      <c r="BS541" s="217">
        <f t="shared" si="746"/>
        <v>121.06613095238095</v>
      </c>
      <c r="BT541" s="217">
        <f t="shared" si="726"/>
        <v>363.19839285714284</v>
      </c>
      <c r="BU541" s="217">
        <f t="shared" si="727"/>
        <v>1058.9140147862424</v>
      </c>
      <c r="BV541" s="217">
        <f t="shared" si="728"/>
        <v>1269.5395231086388</v>
      </c>
      <c r="BW541" s="217">
        <f t="shared" si="706"/>
        <v>680.3956904794378</v>
      </c>
      <c r="BX541" s="216">
        <f t="shared" si="729"/>
        <v>0.52267163482082268</v>
      </c>
      <c r="BY541" s="216">
        <f t="shared" si="669"/>
        <v>630.34199159391221</v>
      </c>
      <c r="BZ541" s="216">
        <f t="shared" si="737"/>
        <v>8089.3612014276878</v>
      </c>
      <c r="CA541" s="216">
        <f t="shared" si="738"/>
        <v>7408.9655109482501</v>
      </c>
      <c r="CB541" s="218">
        <f t="shared" si="730"/>
        <v>4.076058447026047</v>
      </c>
    </row>
    <row r="542" spans="1:80" x14ac:dyDescent="0.25">
      <c r="A542" s="248" t="s">
        <v>487</v>
      </c>
      <c r="B542" s="231" t="s">
        <v>1070</v>
      </c>
      <c r="C542" s="231" t="s">
        <v>464</v>
      </c>
      <c r="D542" s="249">
        <v>3</v>
      </c>
      <c r="E542" s="249">
        <v>5</v>
      </c>
      <c r="F542" s="250"/>
      <c r="G542" s="15">
        <f>(VLOOKUP(G$4,'Tüpoloogia tabel'!$C$1:$T$51,MATCH($A542,'Tüpoloogia tabel'!$C$1:$T$1,0),FALSE))*D542</f>
        <v>616.66445848831336</v>
      </c>
      <c r="H542" s="15">
        <f>(VLOOKUP(H$4,'Tüpoloogia tabel'!$C$1:$T$51,MATCH($A542,'Tüpoloogia tabel'!$C$1:$T$1,0),FALSE))*D542*E542</f>
        <v>38.702345938375345</v>
      </c>
      <c r="I542" s="15">
        <f>(VLOOKUP(I$4,'Tüpoloogia tabel'!$C$1:$T$51,MATCH($A542,'Tüpoloogia tabel'!$C$1:$T$1,0),FALSE))*D542*E542</f>
        <v>128.6142518482803</v>
      </c>
      <c r="J542" s="15">
        <f>(VLOOKUP(J$4,'Tüpoloogia tabel'!$C$1:$T$51,MATCH($A542,'Tüpoloogia tabel'!$C$1:$T$1,0),FALSE))*D542*E542</f>
        <v>2755.998774069737</v>
      </c>
      <c r="K542" s="15">
        <f>(VLOOKUP(K$4,'Tüpoloogia tabel'!$C$1:$T$51,MATCH($A542,'Tüpoloogia tabel'!$C$1:$T$1,0),FALSE))*D542*E542</f>
        <v>2272.0986484976502</v>
      </c>
      <c r="L542" s="244">
        <f>VLOOKUP(L$4,'Tüpoloogia tabel'!$C$1:$T$51,MATCH($A542,'Tüpoloogia tabel'!$C$1:$T$1,0),FALSE)</f>
        <v>19.607843137254903</v>
      </c>
      <c r="M542" s="228">
        <f>VLOOKUP(M$4,'Tüpoloogia tabel'!$C$1:$T$51,MATCH($A542,'Tüpoloogia tabel'!$C$1:$T$1,0),FALSE)</f>
        <v>58.82352941176471</v>
      </c>
      <c r="N542" s="228">
        <f>VLOOKUP(N$4,'Tüpoloogia tabel'!$C$1:$T$51,MATCH($A542,'Tüpoloogia tabel'!$C$1:$T$1,0),FALSE)</f>
        <v>96.078431372549019</v>
      </c>
      <c r="O542" s="245">
        <f>VLOOKUP(O$4,'Tüpoloogia tabel'!$C$1:$T$51,MATCH($A542,'Tüpoloogia tabel'!$C$1:$T$1,0),FALSE)</f>
        <v>0.2155284834325106</v>
      </c>
      <c r="P542" s="228">
        <f>VLOOKUP(P$4,'Tüpoloogia tabel'!$C$1:$T$51,MATCH($A542,'Tüpoloogia tabel'!$C$1:$T$1,0),FALSE)</f>
        <v>50.980392156862742</v>
      </c>
      <c r="Q542" s="335">
        <f t="shared" si="717"/>
        <v>6950.8779017857141</v>
      </c>
      <c r="R542" s="336">
        <f t="shared" si="735"/>
        <v>5440.8857290892875</v>
      </c>
      <c r="S542" s="14">
        <f t="shared" si="718"/>
        <v>616.66445848831336</v>
      </c>
      <c r="T542" s="336">
        <f t="shared" si="719"/>
        <v>616.66445848831336</v>
      </c>
      <c r="U542" s="4">
        <f t="shared" si="720"/>
        <v>11.879999999999997</v>
      </c>
      <c r="V542" s="337">
        <f t="shared" si="721"/>
        <v>1498.1121726964263</v>
      </c>
      <c r="W542" s="338">
        <f t="shared" si="703"/>
        <v>5.2570921023294126</v>
      </c>
      <c r="X542" s="228">
        <f>VLOOKUP(X$4,'Tüpoloogia tabel'!$C$1:$T$51,MATCH($A542,'Tüpoloogia tabel'!$C$1:$T$1,0),FALSE)</f>
        <v>227.2608695652174</v>
      </c>
      <c r="Y542" s="228">
        <f>VLOOKUP(Y$4,'Tüpoloogia tabel'!$C$1:$T$51,MATCH($A542,'Tüpoloogia tabel'!$C$1:$T$1,0),FALSE)</f>
        <v>160.65217391304347</v>
      </c>
      <c r="Z542" s="229">
        <f>VLOOKUP(Z$4,'Tüpoloogia tabel'!$C$1:$T$51,MATCH($A542,'Tüpoloogia tabel'!$C$1:$T$1,0),FALSE)</f>
        <v>41.282608695652172</v>
      </c>
      <c r="AA542" s="235"/>
      <c r="AB542" s="235"/>
      <c r="AC542" s="15">
        <f>VLOOKUP(AC$4,'Tüpoloogia tabel'!$C$1:$T$51,MATCH($A542,'Tüpoloogia tabel'!$C$1:$T$1,0),FALSE)</f>
        <v>3.5002483660130723</v>
      </c>
      <c r="AD542" s="15">
        <f>VLOOKUP(AD$4,'Tüpoloogia tabel'!$C$1:$T$51,MATCH($A542,'Tüpoloogia tabel'!$C$1:$T$1,0),FALSE)</f>
        <v>2.5</v>
      </c>
      <c r="AE542" s="15">
        <f>VLOOKUP(AE$4,'Tüpoloogia tabel'!$C$1:$T$51,MATCH($A542,'Tüpoloogia tabel'!$C$1:$T$1,0),FALSE)</f>
        <v>2.2999999999999998</v>
      </c>
      <c r="AF542" s="15">
        <f>VLOOKUP(AF$4,'Tüpoloogia tabel'!$C$1:$T$51,MATCH($A542,'Tüpoloogia tabel'!$C$1:$T$1,0),FALSE)</f>
        <v>12.642142857142858</v>
      </c>
      <c r="AG542" s="15">
        <f>VLOOKUP(AG$4,'Tüpoloogia tabel'!$C$1:$T$51,MATCH($A542,'Tüpoloogia tabel'!$C$1:$T$1,0),FALSE)</f>
        <v>15.963640873015873</v>
      </c>
      <c r="AH542" s="15">
        <f>(VLOOKUP(AH$4,'Tüpoloogia tabel'!$C$1:$T$51,MATCH($A542,'Tüpoloogia tabel'!$C$1:$T$1,0),FALSE))*E542</f>
        <v>14.25</v>
      </c>
      <c r="AI542" s="15">
        <f>(VLOOKUP(AI$4,'Tüpoloogia tabel'!$C$1:$T$51,MATCH($A542,'Tüpoloogia tabel'!$C$1:$T$1,0),FALSE))*D542*E542</f>
        <v>9707.2428989794134</v>
      </c>
      <c r="AJ542" s="15">
        <f t="shared" si="722"/>
        <v>121.06613095238095</v>
      </c>
      <c r="AK542" s="15">
        <f>VLOOKUP(AK$4,'Tüpoloogia tabel'!$C$1:$T$51,MATCH($A542,'Tüpoloogia tabel'!$C$1:$T$1,0),FALSE)</f>
        <v>1.2</v>
      </c>
      <c r="AL542" s="15">
        <f>VLOOKUP(AL$4,'Tüpoloogia tabel'!$C$1:$T$51,MATCH($A542,'Tüpoloogia tabel'!$C$1:$T$1,0),FALSE)</f>
        <v>0.8</v>
      </c>
      <c r="AM542" s="15">
        <f>VLOOKUP(AM$4,'Tüpoloogia tabel'!$C$1:$T$51,MATCH($A542,'Tüpoloogia tabel'!$C$1:$T$1,0),FALSE)</f>
        <v>0.7</v>
      </c>
      <c r="AN542" s="15">
        <f>VLOOKUP(AN$4,'Tüpoloogia tabel'!$C$1:$T$51,MATCH($A542,'Tüpoloogia tabel'!$C$1:$T$1,0),FALSE)</f>
        <v>0.7</v>
      </c>
      <c r="AO542" s="15">
        <f>VLOOKUP(AO$4,'Tüpoloogia tabel'!$C$1:$T$51,MATCH($A542,'Tüpoloogia tabel'!$C$1:$T$1,0),FALSE)</f>
        <v>2.44</v>
      </c>
      <c r="AP542" s="15">
        <f>VLOOKUP(AP$4,'Tüpoloogia tabel'!$C$1:$T$51,MATCH($A542,'Tüpoloogia tabel'!$C$1:$T$1,0),FALSE)</f>
        <v>2</v>
      </c>
      <c r="AQ542" s="15">
        <f>VLOOKUP(AQ$4,'Tüpoloogia tabel'!$C$1:$T$51,MATCH($A542,'Tüpoloogia tabel'!$C$1:$T$1,0),FALSE)</f>
        <v>2.9</v>
      </c>
      <c r="AR542" s="232">
        <f>VLOOKUP(AR$4,'Tüpoloogia tabel'!$C$1:$T$51,MATCH($A537,'Tüpoloogia tabel'!$C$1:$T$1,0),FALSE)</f>
        <v>0.37375000000000003</v>
      </c>
      <c r="AS542" s="16">
        <f>VLOOKUP(AS$4,'Tüpoloogia tabel'!$C$1:$T$51,MATCH($A542,'Tüpoloogia tabel'!$C$1:$T$1,0),FALSE)</f>
        <v>0.4900000000000001</v>
      </c>
      <c r="AT542" s="16">
        <f>VLOOKUP(AT$4,'Tüpoloogia tabel'!$C$1:$T$51,MATCH($A542,'Tüpoloogia tabel'!$C$1:$T$1,0),FALSE)</f>
        <v>0.40500000000000014</v>
      </c>
      <c r="AU542" s="16">
        <f>VLOOKUP(AU$4,'Tüpoloogia tabel'!$C$1:$T$51,MATCH($A542,'Tüpoloogia tabel'!$C$1:$T$1,0),FALSE)</f>
        <v>0.15</v>
      </c>
      <c r="AV542" s="273">
        <f>VLOOKUP(AV$4,'Tüpoloogia tabel'!$C$1:$T$51,MATCH($A542,'Tüpoloogia tabel'!$C$1:$T$1,0),FALSE)</f>
        <v>0.02</v>
      </c>
      <c r="AW542" s="16">
        <f>VLOOKUP(AW$4,'Tüpoloogia tabel'!$C$1:$T$51,MATCH($A542,'Tüpoloogia tabel'!$C$1:$T$1,0),FALSE)</f>
        <v>0.01</v>
      </c>
      <c r="AX542" s="16">
        <f>VLOOKUP(AX$4,'Tüpoloogia tabel'!$C$1:$T$51,MATCH($A542,'Tüpoloogia tabel'!$C$1:$T$1,0),FALSE)</f>
        <v>0</v>
      </c>
      <c r="AY542" s="16">
        <f>VLOOKUP(AY$4,'Tüpoloogia tabel'!$C$1:$T$51,MATCH($A542,'Tüpoloogia tabel'!$C$1:$T$1,0),FALSE)</f>
        <v>0.42</v>
      </c>
      <c r="AZ542" s="16">
        <f>VLOOKUP(AZ$4,'Tüpoloogia tabel'!$C$1:$T$51,MATCH($A542,'Tüpoloogia tabel'!$C$1:$T$1,0),FALSE)</f>
        <v>3.7</v>
      </c>
      <c r="BA542" s="232">
        <f>VLOOKUP(BA$4,'Tüpoloogia tabel'!$C$1:$T$51,MATCH($A542,'Tüpoloogia tabel'!$C$1:$T$1,0),FALSE)</f>
        <v>0.43</v>
      </c>
      <c r="BB542" s="232">
        <f>VLOOKUP(BB$4,'Tüpoloogia tabel'!$C$1:$T$51,MATCH($A542,'Tüpoloogia tabel'!$C$1:$T$1,0),FALSE)</f>
        <v>0.41499999999999998</v>
      </c>
      <c r="BC542" s="232">
        <f>VLOOKUP(BC$4,'Tüpoloogia tabel'!$C$1:$T$51,MATCH($A542,'Tüpoloogia tabel'!$C$1:$T$1,0),FALSE)</f>
        <v>0.35</v>
      </c>
      <c r="BD542" s="232">
        <f>VLOOKUP(BD$4,'Tüpoloogia tabel'!$C$1:$T$51,MATCH($A542,'Tüpoloogia tabel'!$C$1:$T$1,0),FALSE)</f>
        <v>0.4</v>
      </c>
      <c r="BE542" s="232">
        <f>VLOOKUP(BE$4,'Tüpoloogia tabel'!$C$1:$T$51,MATCH($A542,'Tüpoloogia tabel'!$C$1:$T$1,0),FALSE)</f>
        <v>0.3</v>
      </c>
      <c r="BF542" s="16">
        <f>VLOOKUP(BF$4,'Tüpoloogia tabel'!$C$1:$T$51,MATCH($A542,'Tüpoloogia tabel'!$C$1:$T$1,0),FALSE)</f>
        <v>1.7999999999999998</v>
      </c>
      <c r="BG542" s="16">
        <f>VLOOKUP(BG$4,'Tüpoloogia tabel'!$C$1:$T$51,MATCH($A542,'Tüpoloogia tabel'!$C$1:$T$1,0),FALSE)</f>
        <v>2.1999999999999997</v>
      </c>
      <c r="BH542" s="16">
        <f>VLOOKUP(BH$4,'Tüpoloogia tabel'!$C$1:$T$51,MATCH($A542,'Tüpoloogia tabel'!$C$1:$T$1,0),FALSE)</f>
        <v>1.46</v>
      </c>
      <c r="BI542" s="16">
        <f>VLOOKUP(BI$4,'Tüpoloogia tabel'!$C$1:$T$51,MATCH($A542,'Tüpoloogia tabel'!$C$1:$T$1,0),FALSE)</f>
        <v>1.5793333333333333</v>
      </c>
      <c r="BJ542" s="16">
        <f>VLOOKUP(BJ$4,'Tüpoloogia tabel'!$C$1:$T$51,MATCH($A542,'Tüpoloogia tabel'!$C$1:$T$1,0),FALSE)</f>
        <v>0.79999999999999993</v>
      </c>
      <c r="BK542" s="16">
        <f>VLOOKUP(BK$4,'Tüpoloogia tabel'!$C$1:$T$51,MATCH($A542,'Tüpoloogia tabel'!$C$1:$T$1,0),FALSE)</f>
        <v>2.0649999999999999</v>
      </c>
      <c r="BL542" s="216">
        <f t="shared" si="704"/>
        <v>10024.610256223539</v>
      </c>
      <c r="BM542" s="1">
        <v>4</v>
      </c>
      <c r="BN542" s="1">
        <v>0</v>
      </c>
      <c r="BO542" s="1">
        <f t="shared" si="723"/>
        <v>57</v>
      </c>
      <c r="BP542" s="217">
        <f t="shared" si="724"/>
        <v>121.06613095238095</v>
      </c>
      <c r="BQ542" s="217">
        <f t="shared" ref="BQ542:BS542" si="747">BP542</f>
        <v>121.06613095238095</v>
      </c>
      <c r="BR542" s="217">
        <f t="shared" si="747"/>
        <v>121.06613095238095</v>
      </c>
      <c r="BS542" s="217">
        <f t="shared" si="747"/>
        <v>121.06613095238095</v>
      </c>
      <c r="BT542" s="217">
        <f t="shared" si="726"/>
        <v>484.26452380952378</v>
      </c>
      <c r="BU542" s="217">
        <f t="shared" si="727"/>
        <v>1645.1781481035039</v>
      </c>
      <c r="BV542" s="217">
        <f t="shared" si="728"/>
        <v>1974.6767306368818</v>
      </c>
      <c r="BW542" s="217">
        <f t="shared" si="706"/>
        <v>982.0247289508236</v>
      </c>
      <c r="BX542" s="216">
        <f t="shared" si="729"/>
        <v>0.77777518702816395</v>
      </c>
      <c r="BY542" s="216">
        <f t="shared" si="669"/>
        <v>937.99687555596563</v>
      </c>
      <c r="BZ542" s="216">
        <f t="shared" si="737"/>
        <v>11944.631860730329</v>
      </c>
      <c r="CA542" s="216">
        <f t="shared" si="738"/>
        <v>10962.607131779505</v>
      </c>
      <c r="CB542" s="218">
        <f t="shared" si="730"/>
        <v>4.824881674494268</v>
      </c>
    </row>
    <row r="543" spans="1:80" x14ac:dyDescent="0.25">
      <c r="A543" s="248" t="s">
        <v>487</v>
      </c>
      <c r="B543" s="231" t="s">
        <v>1071</v>
      </c>
      <c r="C543" s="231" t="s">
        <v>464</v>
      </c>
      <c r="D543" s="249">
        <v>4</v>
      </c>
      <c r="E543" s="249">
        <v>1</v>
      </c>
      <c r="F543" s="250"/>
      <c r="G543" s="15">
        <f>(VLOOKUP(G$4,'Tüpoloogia tabel'!$C$1:$T$51,MATCH($A543,'Tüpoloogia tabel'!$C$1:$T$1,0),FALSE))*D543</f>
        <v>822.21927798441789</v>
      </c>
      <c r="H543" s="15">
        <f>(VLOOKUP(H$4,'Tüpoloogia tabel'!$C$1:$T$51,MATCH($A543,'Tüpoloogia tabel'!$C$1:$T$1,0),FALSE))*D543*E543</f>
        <v>10.320625583566759</v>
      </c>
      <c r="I543" s="15">
        <f>(VLOOKUP(I$4,'Tüpoloogia tabel'!$C$1:$T$51,MATCH($A543,'Tüpoloogia tabel'!$C$1:$T$1,0),FALSE))*D543*E543</f>
        <v>34.297133826208082</v>
      </c>
      <c r="J543" s="15">
        <f>(VLOOKUP(J$4,'Tüpoloogia tabel'!$C$1:$T$51,MATCH($A543,'Tüpoloogia tabel'!$C$1:$T$1,0),FALSE))*D543*E543</f>
        <v>734.93300641859651</v>
      </c>
      <c r="K543" s="15">
        <f>(VLOOKUP(K$4,'Tüpoloogia tabel'!$C$1:$T$51,MATCH($A543,'Tüpoloogia tabel'!$C$1:$T$1,0),FALSE))*D543*E543</f>
        <v>605.89297293270681</v>
      </c>
      <c r="L543" s="244">
        <f>VLOOKUP(L$4,'Tüpoloogia tabel'!$C$1:$T$51,MATCH($A543,'Tüpoloogia tabel'!$C$1:$T$1,0),FALSE)</f>
        <v>19.607843137254903</v>
      </c>
      <c r="M543" s="228">
        <f>VLOOKUP(M$4,'Tüpoloogia tabel'!$C$1:$T$51,MATCH($A543,'Tüpoloogia tabel'!$C$1:$T$1,0),FALSE)</f>
        <v>58.82352941176471</v>
      </c>
      <c r="N543" s="228">
        <f>VLOOKUP(N$4,'Tüpoloogia tabel'!$C$1:$T$51,MATCH($A543,'Tüpoloogia tabel'!$C$1:$T$1,0),FALSE)</f>
        <v>96.078431372549019</v>
      </c>
      <c r="O543" s="245">
        <f>VLOOKUP(O$4,'Tüpoloogia tabel'!$C$1:$T$51,MATCH($A543,'Tüpoloogia tabel'!$C$1:$T$1,0),FALSE)</f>
        <v>0.2155284834325106</v>
      </c>
      <c r="P543" s="228">
        <f>VLOOKUP(P$4,'Tüpoloogia tabel'!$C$1:$T$51,MATCH($A543,'Tüpoloogia tabel'!$C$1:$T$1,0),FALSE)</f>
        <v>50.980392156862742</v>
      </c>
      <c r="Q543" s="335">
        <f t="shared" si="717"/>
        <v>389.25529761904761</v>
      </c>
      <c r="R543" s="336">
        <f t="shared" si="735"/>
        <v>289.51969365514378</v>
      </c>
      <c r="S543" s="14">
        <f t="shared" si="718"/>
        <v>822.21927798441789</v>
      </c>
      <c r="T543" s="336">
        <f t="shared" si="719"/>
        <v>822.21927798441789</v>
      </c>
      <c r="U543" s="4">
        <f t="shared" si="720"/>
        <v>15.839999999999996</v>
      </c>
      <c r="V543" s="337">
        <f t="shared" si="721"/>
        <v>83.895603963903881</v>
      </c>
      <c r="W543" s="338">
        <f t="shared" si="703"/>
        <v>3.3858225400566133</v>
      </c>
      <c r="X543" s="228">
        <f>VLOOKUP(X$4,'Tüpoloogia tabel'!$C$1:$T$51,MATCH($A543,'Tüpoloogia tabel'!$C$1:$T$1,0),FALSE)</f>
        <v>227.2608695652174</v>
      </c>
      <c r="Y543" s="228">
        <f>VLOOKUP(Y$4,'Tüpoloogia tabel'!$C$1:$T$51,MATCH($A543,'Tüpoloogia tabel'!$C$1:$T$1,0),FALSE)</f>
        <v>160.65217391304347</v>
      </c>
      <c r="Z543" s="229">
        <f>VLOOKUP(Z$4,'Tüpoloogia tabel'!$C$1:$T$51,MATCH($A543,'Tüpoloogia tabel'!$C$1:$T$1,0),FALSE)</f>
        <v>41.282608695652172</v>
      </c>
      <c r="AA543" s="235"/>
      <c r="AB543" s="235"/>
      <c r="AC543" s="15">
        <f>VLOOKUP(AC$4,'Tüpoloogia tabel'!$C$1:$T$51,MATCH($A543,'Tüpoloogia tabel'!$C$1:$T$1,0),FALSE)</f>
        <v>3.5002483660130723</v>
      </c>
      <c r="AD543" s="15">
        <f>VLOOKUP(AD$4,'Tüpoloogia tabel'!$C$1:$T$51,MATCH($A543,'Tüpoloogia tabel'!$C$1:$T$1,0),FALSE)</f>
        <v>2.5</v>
      </c>
      <c r="AE543" s="15">
        <f>VLOOKUP(AE$4,'Tüpoloogia tabel'!$C$1:$T$51,MATCH($A543,'Tüpoloogia tabel'!$C$1:$T$1,0),FALSE)</f>
        <v>2.2999999999999998</v>
      </c>
      <c r="AF543" s="15">
        <f>VLOOKUP(AF$4,'Tüpoloogia tabel'!$C$1:$T$51,MATCH($A543,'Tüpoloogia tabel'!$C$1:$T$1,0),FALSE)</f>
        <v>12.642142857142858</v>
      </c>
      <c r="AG543" s="15">
        <f>VLOOKUP(AG$4,'Tüpoloogia tabel'!$C$1:$T$51,MATCH($A543,'Tüpoloogia tabel'!$C$1:$T$1,0),FALSE)</f>
        <v>15.963640873015873</v>
      </c>
      <c r="AH543" s="15">
        <f>(VLOOKUP(AH$4,'Tüpoloogia tabel'!$C$1:$T$51,MATCH($A543,'Tüpoloogia tabel'!$C$1:$T$1,0),FALSE))*E543</f>
        <v>2.85</v>
      </c>
      <c r="AI543" s="15">
        <f>(VLOOKUP(AI$4,'Tüpoloogia tabel'!$C$1:$T$51,MATCH($A543,'Tüpoloogia tabel'!$C$1:$T$1,0),FALSE))*D543*E543</f>
        <v>2588.5981063945101</v>
      </c>
      <c r="AJ543" s="15">
        <f t="shared" si="722"/>
        <v>152.9934126984127</v>
      </c>
      <c r="AK543" s="15">
        <f>VLOOKUP(AK$4,'Tüpoloogia tabel'!$C$1:$T$51,MATCH($A543,'Tüpoloogia tabel'!$C$1:$T$1,0),FALSE)</f>
        <v>1.2</v>
      </c>
      <c r="AL543" s="15">
        <f>VLOOKUP(AL$4,'Tüpoloogia tabel'!$C$1:$T$51,MATCH($A543,'Tüpoloogia tabel'!$C$1:$T$1,0),FALSE)</f>
        <v>0.8</v>
      </c>
      <c r="AM543" s="15">
        <f>VLOOKUP(AM$4,'Tüpoloogia tabel'!$C$1:$T$51,MATCH($A543,'Tüpoloogia tabel'!$C$1:$T$1,0),FALSE)</f>
        <v>0.7</v>
      </c>
      <c r="AN543" s="15">
        <f>VLOOKUP(AN$4,'Tüpoloogia tabel'!$C$1:$T$51,MATCH($A543,'Tüpoloogia tabel'!$C$1:$T$1,0),FALSE)</f>
        <v>0.7</v>
      </c>
      <c r="AO543" s="15">
        <f>VLOOKUP(AO$4,'Tüpoloogia tabel'!$C$1:$T$51,MATCH($A543,'Tüpoloogia tabel'!$C$1:$T$1,0),FALSE)</f>
        <v>2.44</v>
      </c>
      <c r="AP543" s="15">
        <f>VLOOKUP(AP$4,'Tüpoloogia tabel'!$C$1:$T$51,MATCH($A543,'Tüpoloogia tabel'!$C$1:$T$1,0),FALSE)</f>
        <v>2</v>
      </c>
      <c r="AQ543" s="15">
        <f>VLOOKUP(AQ$4,'Tüpoloogia tabel'!$C$1:$T$51,MATCH($A543,'Tüpoloogia tabel'!$C$1:$T$1,0),FALSE)</f>
        <v>2.9</v>
      </c>
      <c r="AR543" s="232">
        <f>VLOOKUP(AR$4,'Tüpoloogia tabel'!$C$1:$T$51,MATCH($A538,'Tüpoloogia tabel'!$C$1:$T$1,0),FALSE)</f>
        <v>0.37375000000000003</v>
      </c>
      <c r="AS543" s="16">
        <f>VLOOKUP(AS$4,'Tüpoloogia tabel'!$C$1:$T$51,MATCH($A543,'Tüpoloogia tabel'!$C$1:$T$1,0),FALSE)</f>
        <v>0.4900000000000001</v>
      </c>
      <c r="AT543" s="16">
        <f>VLOOKUP(AT$4,'Tüpoloogia tabel'!$C$1:$T$51,MATCH($A543,'Tüpoloogia tabel'!$C$1:$T$1,0),FALSE)</f>
        <v>0.40500000000000014</v>
      </c>
      <c r="AU543" s="16">
        <f>VLOOKUP(AU$4,'Tüpoloogia tabel'!$C$1:$T$51,MATCH($A543,'Tüpoloogia tabel'!$C$1:$T$1,0),FALSE)</f>
        <v>0.15</v>
      </c>
      <c r="AV543" s="273">
        <f>VLOOKUP(AV$4,'Tüpoloogia tabel'!$C$1:$T$51,MATCH($A543,'Tüpoloogia tabel'!$C$1:$T$1,0),FALSE)</f>
        <v>0.02</v>
      </c>
      <c r="AW543" s="16">
        <f>VLOOKUP(AW$4,'Tüpoloogia tabel'!$C$1:$T$51,MATCH($A543,'Tüpoloogia tabel'!$C$1:$T$1,0),FALSE)</f>
        <v>0.01</v>
      </c>
      <c r="AX543" s="16">
        <f>VLOOKUP(AX$4,'Tüpoloogia tabel'!$C$1:$T$51,MATCH($A543,'Tüpoloogia tabel'!$C$1:$T$1,0),FALSE)</f>
        <v>0</v>
      </c>
      <c r="AY543" s="16">
        <f>VLOOKUP(AY$4,'Tüpoloogia tabel'!$C$1:$T$51,MATCH($A543,'Tüpoloogia tabel'!$C$1:$T$1,0),FALSE)</f>
        <v>0.42</v>
      </c>
      <c r="AZ543" s="16">
        <f>VLOOKUP(AZ$4,'Tüpoloogia tabel'!$C$1:$T$51,MATCH($A543,'Tüpoloogia tabel'!$C$1:$T$1,0),FALSE)</f>
        <v>3.7</v>
      </c>
      <c r="BA543" s="232">
        <f>VLOOKUP(BA$4,'Tüpoloogia tabel'!$C$1:$T$51,MATCH($A543,'Tüpoloogia tabel'!$C$1:$T$1,0),FALSE)</f>
        <v>0.43</v>
      </c>
      <c r="BB543" s="232">
        <f>VLOOKUP(BB$4,'Tüpoloogia tabel'!$C$1:$T$51,MATCH($A543,'Tüpoloogia tabel'!$C$1:$T$1,0),FALSE)</f>
        <v>0.41499999999999998</v>
      </c>
      <c r="BC543" s="232">
        <f>VLOOKUP(BC$4,'Tüpoloogia tabel'!$C$1:$T$51,MATCH($A543,'Tüpoloogia tabel'!$C$1:$T$1,0),FALSE)</f>
        <v>0.35</v>
      </c>
      <c r="BD543" s="232">
        <f>VLOOKUP(BD$4,'Tüpoloogia tabel'!$C$1:$T$51,MATCH($A543,'Tüpoloogia tabel'!$C$1:$T$1,0),FALSE)</f>
        <v>0.4</v>
      </c>
      <c r="BE543" s="232">
        <f>VLOOKUP(BE$4,'Tüpoloogia tabel'!$C$1:$T$51,MATCH($A543,'Tüpoloogia tabel'!$C$1:$T$1,0),FALSE)</f>
        <v>0.3</v>
      </c>
      <c r="BF543" s="16">
        <f>VLOOKUP(BF$4,'Tüpoloogia tabel'!$C$1:$T$51,MATCH($A543,'Tüpoloogia tabel'!$C$1:$T$1,0),FALSE)</f>
        <v>1.7999999999999998</v>
      </c>
      <c r="BG543" s="16">
        <f>VLOOKUP(BG$4,'Tüpoloogia tabel'!$C$1:$T$51,MATCH($A543,'Tüpoloogia tabel'!$C$1:$T$1,0),FALSE)</f>
        <v>2.1999999999999997</v>
      </c>
      <c r="BH543" s="16">
        <f>VLOOKUP(BH$4,'Tüpoloogia tabel'!$C$1:$T$51,MATCH($A543,'Tüpoloogia tabel'!$C$1:$T$1,0),FALSE)</f>
        <v>1.46</v>
      </c>
      <c r="BI543" s="16">
        <f>VLOOKUP(BI$4,'Tüpoloogia tabel'!$C$1:$T$51,MATCH($A543,'Tüpoloogia tabel'!$C$1:$T$1,0),FALSE)</f>
        <v>1.5793333333333333</v>
      </c>
      <c r="BJ543" s="16">
        <f>VLOOKUP(BJ$4,'Tüpoloogia tabel'!$C$1:$T$51,MATCH($A543,'Tüpoloogia tabel'!$C$1:$T$1,0),FALSE)</f>
        <v>0.79999999999999993</v>
      </c>
      <c r="BK543" s="16">
        <f>VLOOKUP(BK$4,'Tüpoloogia tabel'!$C$1:$T$51,MATCH($A543,'Tüpoloogia tabel'!$C$1:$T$1,0),FALSE)</f>
        <v>2.0649999999999999</v>
      </c>
      <c r="BL543" s="216">
        <f t="shared" si="704"/>
        <v>1755.055076101436</v>
      </c>
      <c r="BM543" s="1">
        <v>4</v>
      </c>
      <c r="BN543" s="1">
        <v>0</v>
      </c>
      <c r="BO543" s="1">
        <f t="shared" si="723"/>
        <v>11.4</v>
      </c>
      <c r="BP543" s="217">
        <f t="shared" si="724"/>
        <v>152.9934126984127</v>
      </c>
      <c r="BQ543" s="217">
        <f t="shared" ref="BQ543:BS543" si="748">BP543</f>
        <v>152.9934126984127</v>
      </c>
      <c r="BR543" s="217">
        <f t="shared" si="748"/>
        <v>152.9934126984127</v>
      </c>
      <c r="BS543" s="217">
        <f t="shared" si="748"/>
        <v>152.9934126984127</v>
      </c>
      <c r="BT543" s="217">
        <f t="shared" si="726"/>
        <v>0</v>
      </c>
      <c r="BU543" s="217">
        <f t="shared" si="727"/>
        <v>95.742834565520212</v>
      </c>
      <c r="BV543" s="217">
        <f t="shared" si="728"/>
        <v>110.58363984324865</v>
      </c>
      <c r="BW543" s="217">
        <f t="shared" si="706"/>
        <v>210.58399500400571</v>
      </c>
      <c r="BX543" s="216">
        <f t="shared" si="729"/>
        <v>7.1150094122743229E-2</v>
      </c>
      <c r="BY543" s="216">
        <f t="shared" si="669"/>
        <v>85.807013512028334</v>
      </c>
      <c r="BZ543" s="216">
        <f t="shared" si="737"/>
        <v>2051.4460846174702</v>
      </c>
      <c r="CA543" s="216">
        <f t="shared" si="738"/>
        <v>1840.8620896134644</v>
      </c>
      <c r="CB543" s="218">
        <f t="shared" si="730"/>
        <v>3.0382628151357003</v>
      </c>
    </row>
    <row r="544" spans="1:80" x14ac:dyDescent="0.25">
      <c r="A544" s="248" t="s">
        <v>487</v>
      </c>
      <c r="B544" s="231" t="s">
        <v>1072</v>
      </c>
      <c r="C544" s="231" t="s">
        <v>464</v>
      </c>
      <c r="D544" s="249">
        <v>4</v>
      </c>
      <c r="E544" s="249">
        <v>2</v>
      </c>
      <c r="F544" s="250"/>
      <c r="G544" s="15">
        <f>(VLOOKUP(G$4,'Tüpoloogia tabel'!$C$1:$T$51,MATCH($A544,'Tüpoloogia tabel'!$C$1:$T$1,0),FALSE))*D544</f>
        <v>822.21927798441789</v>
      </c>
      <c r="H544" s="15">
        <f>(VLOOKUP(H$4,'Tüpoloogia tabel'!$C$1:$T$51,MATCH($A544,'Tüpoloogia tabel'!$C$1:$T$1,0),FALSE))*D544*E544</f>
        <v>20.641251167133518</v>
      </c>
      <c r="I544" s="15">
        <f>(VLOOKUP(I$4,'Tüpoloogia tabel'!$C$1:$T$51,MATCH($A544,'Tüpoloogia tabel'!$C$1:$T$1,0),FALSE))*D544*E544</f>
        <v>68.594267652416164</v>
      </c>
      <c r="J544" s="15">
        <f>(VLOOKUP(J$4,'Tüpoloogia tabel'!$C$1:$T$51,MATCH($A544,'Tüpoloogia tabel'!$C$1:$T$1,0),FALSE))*D544*E544</f>
        <v>1469.866012837193</v>
      </c>
      <c r="K544" s="15">
        <f>(VLOOKUP(K$4,'Tüpoloogia tabel'!$C$1:$T$51,MATCH($A544,'Tüpoloogia tabel'!$C$1:$T$1,0),FALSE))*D544*E544</f>
        <v>1211.7859458654136</v>
      </c>
      <c r="L544" s="244">
        <f>VLOOKUP(L$4,'Tüpoloogia tabel'!$C$1:$T$51,MATCH($A544,'Tüpoloogia tabel'!$C$1:$T$1,0),FALSE)</f>
        <v>19.607843137254903</v>
      </c>
      <c r="M544" s="228">
        <f>VLOOKUP(M$4,'Tüpoloogia tabel'!$C$1:$T$51,MATCH($A544,'Tüpoloogia tabel'!$C$1:$T$1,0),FALSE)</f>
        <v>58.82352941176471</v>
      </c>
      <c r="N544" s="228">
        <f>VLOOKUP(N$4,'Tüpoloogia tabel'!$C$1:$T$51,MATCH($A544,'Tüpoloogia tabel'!$C$1:$T$1,0),FALSE)</f>
        <v>96.078431372549019</v>
      </c>
      <c r="O544" s="245">
        <f>VLOOKUP(O$4,'Tüpoloogia tabel'!$C$1:$T$51,MATCH($A544,'Tüpoloogia tabel'!$C$1:$T$1,0),FALSE)</f>
        <v>0.2155284834325106</v>
      </c>
      <c r="P544" s="228">
        <f>VLOOKUP(P$4,'Tüpoloogia tabel'!$C$1:$T$51,MATCH($A544,'Tüpoloogia tabel'!$C$1:$T$1,0),FALSE)</f>
        <v>50.980392156862742</v>
      </c>
      <c r="Q544" s="335">
        <f t="shared" si="717"/>
        <v>1506.452619047619</v>
      </c>
      <c r="R544" s="336">
        <f t="shared" si="735"/>
        <v>1165.9291707013522</v>
      </c>
      <c r="S544" s="14">
        <f t="shared" si="718"/>
        <v>822.21927798441789</v>
      </c>
      <c r="T544" s="336">
        <f t="shared" si="719"/>
        <v>822.21927798441789</v>
      </c>
      <c r="U544" s="4">
        <f t="shared" si="720"/>
        <v>15.839999999999996</v>
      </c>
      <c r="V544" s="337">
        <f t="shared" si="721"/>
        <v>324.68344834626697</v>
      </c>
      <c r="W544" s="338">
        <f t="shared" si="703"/>
        <v>3.1410617753205989</v>
      </c>
      <c r="X544" s="228">
        <f>VLOOKUP(X$4,'Tüpoloogia tabel'!$C$1:$T$51,MATCH($A544,'Tüpoloogia tabel'!$C$1:$T$1,0),FALSE)</f>
        <v>227.2608695652174</v>
      </c>
      <c r="Y544" s="228">
        <f>VLOOKUP(Y$4,'Tüpoloogia tabel'!$C$1:$T$51,MATCH($A544,'Tüpoloogia tabel'!$C$1:$T$1,0),FALSE)</f>
        <v>160.65217391304347</v>
      </c>
      <c r="Z544" s="229">
        <f>VLOOKUP(Z$4,'Tüpoloogia tabel'!$C$1:$T$51,MATCH($A544,'Tüpoloogia tabel'!$C$1:$T$1,0),FALSE)</f>
        <v>41.282608695652172</v>
      </c>
      <c r="AA544" s="235"/>
      <c r="AB544" s="235"/>
      <c r="AC544" s="15">
        <f>VLOOKUP(AC$4,'Tüpoloogia tabel'!$C$1:$T$51,MATCH($A544,'Tüpoloogia tabel'!$C$1:$T$1,0),FALSE)</f>
        <v>3.5002483660130723</v>
      </c>
      <c r="AD544" s="15">
        <f>VLOOKUP(AD$4,'Tüpoloogia tabel'!$C$1:$T$51,MATCH($A544,'Tüpoloogia tabel'!$C$1:$T$1,0),FALSE)</f>
        <v>2.5</v>
      </c>
      <c r="AE544" s="15">
        <f>VLOOKUP(AE$4,'Tüpoloogia tabel'!$C$1:$T$51,MATCH($A544,'Tüpoloogia tabel'!$C$1:$T$1,0),FALSE)</f>
        <v>2.2999999999999998</v>
      </c>
      <c r="AF544" s="15">
        <f>VLOOKUP(AF$4,'Tüpoloogia tabel'!$C$1:$T$51,MATCH($A544,'Tüpoloogia tabel'!$C$1:$T$1,0),FALSE)</f>
        <v>12.642142857142858</v>
      </c>
      <c r="AG544" s="15">
        <f>VLOOKUP(AG$4,'Tüpoloogia tabel'!$C$1:$T$51,MATCH($A544,'Tüpoloogia tabel'!$C$1:$T$1,0),FALSE)</f>
        <v>15.963640873015873</v>
      </c>
      <c r="AH544" s="15">
        <f>(VLOOKUP(AH$4,'Tüpoloogia tabel'!$C$1:$T$51,MATCH($A544,'Tüpoloogia tabel'!$C$1:$T$1,0),FALSE))*E544</f>
        <v>5.7</v>
      </c>
      <c r="AI544" s="15">
        <f>(VLOOKUP(AI$4,'Tüpoloogia tabel'!$C$1:$T$51,MATCH($A544,'Tüpoloogia tabel'!$C$1:$T$1,0),FALSE))*D544*E544</f>
        <v>5177.1962127890201</v>
      </c>
      <c r="AJ544" s="15">
        <f t="shared" si="722"/>
        <v>152.9934126984127</v>
      </c>
      <c r="AK544" s="15">
        <f>VLOOKUP(AK$4,'Tüpoloogia tabel'!$C$1:$T$51,MATCH($A544,'Tüpoloogia tabel'!$C$1:$T$1,0),FALSE)</f>
        <v>1.2</v>
      </c>
      <c r="AL544" s="15">
        <f>VLOOKUP(AL$4,'Tüpoloogia tabel'!$C$1:$T$51,MATCH($A544,'Tüpoloogia tabel'!$C$1:$T$1,0),FALSE)</f>
        <v>0.8</v>
      </c>
      <c r="AM544" s="15">
        <f>VLOOKUP(AM$4,'Tüpoloogia tabel'!$C$1:$T$51,MATCH($A544,'Tüpoloogia tabel'!$C$1:$T$1,0),FALSE)</f>
        <v>0.7</v>
      </c>
      <c r="AN544" s="15">
        <f>VLOOKUP(AN$4,'Tüpoloogia tabel'!$C$1:$T$51,MATCH($A544,'Tüpoloogia tabel'!$C$1:$T$1,0),FALSE)</f>
        <v>0.7</v>
      </c>
      <c r="AO544" s="15">
        <f>VLOOKUP(AO$4,'Tüpoloogia tabel'!$C$1:$T$51,MATCH($A544,'Tüpoloogia tabel'!$C$1:$T$1,0),FALSE)</f>
        <v>2.44</v>
      </c>
      <c r="AP544" s="15">
        <f>VLOOKUP(AP$4,'Tüpoloogia tabel'!$C$1:$T$51,MATCH($A544,'Tüpoloogia tabel'!$C$1:$T$1,0),FALSE)</f>
        <v>2</v>
      </c>
      <c r="AQ544" s="15">
        <f>VLOOKUP(AQ$4,'Tüpoloogia tabel'!$C$1:$T$51,MATCH($A544,'Tüpoloogia tabel'!$C$1:$T$1,0),FALSE)</f>
        <v>2.9</v>
      </c>
      <c r="AR544" s="232">
        <f>VLOOKUP(AR$4,'Tüpoloogia tabel'!$C$1:$T$51,MATCH($A539,'Tüpoloogia tabel'!$C$1:$T$1,0),FALSE)</f>
        <v>0.37375000000000003</v>
      </c>
      <c r="AS544" s="16">
        <f>VLOOKUP(AS$4,'Tüpoloogia tabel'!$C$1:$T$51,MATCH($A544,'Tüpoloogia tabel'!$C$1:$T$1,0),FALSE)</f>
        <v>0.4900000000000001</v>
      </c>
      <c r="AT544" s="16">
        <f>VLOOKUP(AT$4,'Tüpoloogia tabel'!$C$1:$T$51,MATCH($A544,'Tüpoloogia tabel'!$C$1:$T$1,0),FALSE)</f>
        <v>0.40500000000000014</v>
      </c>
      <c r="AU544" s="16">
        <f>VLOOKUP(AU$4,'Tüpoloogia tabel'!$C$1:$T$51,MATCH($A544,'Tüpoloogia tabel'!$C$1:$T$1,0),FALSE)</f>
        <v>0.15</v>
      </c>
      <c r="AV544" s="273">
        <f>VLOOKUP(AV$4,'Tüpoloogia tabel'!$C$1:$T$51,MATCH($A544,'Tüpoloogia tabel'!$C$1:$T$1,0),FALSE)</f>
        <v>0.02</v>
      </c>
      <c r="AW544" s="16">
        <f>VLOOKUP(AW$4,'Tüpoloogia tabel'!$C$1:$T$51,MATCH($A544,'Tüpoloogia tabel'!$C$1:$T$1,0),FALSE)</f>
        <v>0.01</v>
      </c>
      <c r="AX544" s="16">
        <f>VLOOKUP(AX$4,'Tüpoloogia tabel'!$C$1:$T$51,MATCH($A544,'Tüpoloogia tabel'!$C$1:$T$1,0),FALSE)</f>
        <v>0</v>
      </c>
      <c r="AY544" s="16">
        <f>VLOOKUP(AY$4,'Tüpoloogia tabel'!$C$1:$T$51,MATCH($A544,'Tüpoloogia tabel'!$C$1:$T$1,0),FALSE)</f>
        <v>0.42</v>
      </c>
      <c r="AZ544" s="16">
        <f>VLOOKUP(AZ$4,'Tüpoloogia tabel'!$C$1:$T$51,MATCH($A544,'Tüpoloogia tabel'!$C$1:$T$1,0),FALSE)</f>
        <v>3.7</v>
      </c>
      <c r="BA544" s="232">
        <f>VLOOKUP(BA$4,'Tüpoloogia tabel'!$C$1:$T$51,MATCH($A544,'Tüpoloogia tabel'!$C$1:$T$1,0),FALSE)</f>
        <v>0.43</v>
      </c>
      <c r="BB544" s="232">
        <f>VLOOKUP(BB$4,'Tüpoloogia tabel'!$C$1:$T$51,MATCH($A544,'Tüpoloogia tabel'!$C$1:$T$1,0),FALSE)</f>
        <v>0.41499999999999998</v>
      </c>
      <c r="BC544" s="232">
        <f>VLOOKUP(BC$4,'Tüpoloogia tabel'!$C$1:$T$51,MATCH($A544,'Tüpoloogia tabel'!$C$1:$T$1,0),FALSE)</f>
        <v>0.35</v>
      </c>
      <c r="BD544" s="232">
        <f>VLOOKUP(BD$4,'Tüpoloogia tabel'!$C$1:$T$51,MATCH($A544,'Tüpoloogia tabel'!$C$1:$T$1,0),FALSE)</f>
        <v>0.4</v>
      </c>
      <c r="BE544" s="232">
        <f>VLOOKUP(BE$4,'Tüpoloogia tabel'!$C$1:$T$51,MATCH($A544,'Tüpoloogia tabel'!$C$1:$T$1,0),FALSE)</f>
        <v>0.3</v>
      </c>
      <c r="BF544" s="16">
        <f>VLOOKUP(BF$4,'Tüpoloogia tabel'!$C$1:$T$51,MATCH($A544,'Tüpoloogia tabel'!$C$1:$T$1,0),FALSE)</f>
        <v>1.7999999999999998</v>
      </c>
      <c r="BG544" s="16">
        <f>VLOOKUP(BG$4,'Tüpoloogia tabel'!$C$1:$T$51,MATCH($A544,'Tüpoloogia tabel'!$C$1:$T$1,0),FALSE)</f>
        <v>2.1999999999999997</v>
      </c>
      <c r="BH544" s="16">
        <f>VLOOKUP(BH$4,'Tüpoloogia tabel'!$C$1:$T$51,MATCH($A544,'Tüpoloogia tabel'!$C$1:$T$1,0),FALSE)</f>
        <v>1.46</v>
      </c>
      <c r="BI544" s="16">
        <f>VLOOKUP(BI$4,'Tüpoloogia tabel'!$C$1:$T$51,MATCH($A544,'Tüpoloogia tabel'!$C$1:$T$1,0),FALSE)</f>
        <v>1.5793333333333333</v>
      </c>
      <c r="BJ544" s="16">
        <f>VLOOKUP(BJ$4,'Tüpoloogia tabel'!$C$1:$T$51,MATCH($A544,'Tüpoloogia tabel'!$C$1:$T$1,0),FALSE)</f>
        <v>0.79999999999999993</v>
      </c>
      <c r="BK544" s="16">
        <f>VLOOKUP(BK$4,'Tüpoloogia tabel'!$C$1:$T$51,MATCH($A544,'Tüpoloogia tabel'!$C$1:$T$1,0),FALSE)</f>
        <v>2.0649999999999999</v>
      </c>
      <c r="BL544" s="216">
        <f t="shared" si="704"/>
        <v>3216.0857840069029</v>
      </c>
      <c r="BM544" s="1">
        <v>4</v>
      </c>
      <c r="BN544" s="1">
        <v>0</v>
      </c>
      <c r="BO544" s="1">
        <f t="shared" si="723"/>
        <v>22.8</v>
      </c>
      <c r="BP544" s="217">
        <f t="shared" si="724"/>
        <v>152.9934126984127</v>
      </c>
      <c r="BQ544" s="217">
        <f t="shared" ref="BQ544:BS544" si="749">BP544</f>
        <v>152.9934126984127</v>
      </c>
      <c r="BR544" s="217">
        <f t="shared" si="749"/>
        <v>152.9934126984127</v>
      </c>
      <c r="BS544" s="217">
        <f t="shared" si="749"/>
        <v>152.9934126984127</v>
      </c>
      <c r="BT544" s="217">
        <f t="shared" si="726"/>
        <v>152.9934126984127</v>
      </c>
      <c r="BU544" s="217">
        <f t="shared" si="727"/>
        <v>362.97133826208085</v>
      </c>
      <c r="BV544" s="217">
        <f t="shared" si="728"/>
        <v>427.96852062040836</v>
      </c>
      <c r="BW544" s="217">
        <f t="shared" si="706"/>
        <v>349.67632905739697</v>
      </c>
      <c r="BX544" s="216">
        <f t="shared" si="729"/>
        <v>0.1994464356254291</v>
      </c>
      <c r="BY544" s="216">
        <f t="shared" si="669"/>
        <v>240.53240136426749</v>
      </c>
      <c r="BZ544" s="216">
        <f t="shared" si="737"/>
        <v>3806.2945144285673</v>
      </c>
      <c r="CA544" s="216">
        <f t="shared" si="738"/>
        <v>3456.6181853711705</v>
      </c>
      <c r="CB544" s="218">
        <f t="shared" si="730"/>
        <v>2.8524989889221559</v>
      </c>
    </row>
    <row r="545" spans="1:80" x14ac:dyDescent="0.25">
      <c r="A545" s="248" t="s">
        <v>487</v>
      </c>
      <c r="B545" s="231" t="s">
        <v>1073</v>
      </c>
      <c r="C545" s="231" t="s">
        <v>464</v>
      </c>
      <c r="D545" s="249">
        <v>4</v>
      </c>
      <c r="E545" s="249">
        <v>3</v>
      </c>
      <c r="F545" s="250"/>
      <c r="G545" s="15">
        <f>(VLOOKUP(G$4,'Tüpoloogia tabel'!$C$1:$T$51,MATCH($A545,'Tüpoloogia tabel'!$C$1:$T$1,0),FALSE))*D545</f>
        <v>822.21927798441789</v>
      </c>
      <c r="H545" s="15">
        <f>(VLOOKUP(H$4,'Tüpoloogia tabel'!$C$1:$T$51,MATCH($A545,'Tüpoloogia tabel'!$C$1:$T$1,0),FALSE))*D545*E545</f>
        <v>30.961876750700277</v>
      </c>
      <c r="I545" s="15">
        <f>(VLOOKUP(I$4,'Tüpoloogia tabel'!$C$1:$T$51,MATCH($A545,'Tüpoloogia tabel'!$C$1:$T$1,0),FALSE))*D545*E545</f>
        <v>102.89140147862425</v>
      </c>
      <c r="J545" s="15">
        <f>(VLOOKUP(J$4,'Tüpoloogia tabel'!$C$1:$T$51,MATCH($A545,'Tüpoloogia tabel'!$C$1:$T$1,0),FALSE))*D545*E545</f>
        <v>2204.7990192557895</v>
      </c>
      <c r="K545" s="15">
        <f>(VLOOKUP(K$4,'Tüpoloogia tabel'!$C$1:$T$51,MATCH($A545,'Tüpoloogia tabel'!$C$1:$T$1,0),FALSE))*D545*E545</f>
        <v>1817.6789187981203</v>
      </c>
      <c r="L545" s="244">
        <f>VLOOKUP(L$4,'Tüpoloogia tabel'!$C$1:$T$51,MATCH($A545,'Tüpoloogia tabel'!$C$1:$T$1,0),FALSE)</f>
        <v>19.607843137254903</v>
      </c>
      <c r="M545" s="228">
        <f>VLOOKUP(M$4,'Tüpoloogia tabel'!$C$1:$T$51,MATCH($A545,'Tüpoloogia tabel'!$C$1:$T$1,0),FALSE)</f>
        <v>58.82352941176471</v>
      </c>
      <c r="N545" s="228">
        <f>VLOOKUP(N$4,'Tüpoloogia tabel'!$C$1:$T$51,MATCH($A545,'Tüpoloogia tabel'!$C$1:$T$1,0),FALSE)</f>
        <v>96.078431372549019</v>
      </c>
      <c r="O545" s="245">
        <f>VLOOKUP(O$4,'Tüpoloogia tabel'!$C$1:$T$51,MATCH($A545,'Tüpoloogia tabel'!$C$1:$T$1,0),FALSE)</f>
        <v>0.2155284834325106</v>
      </c>
      <c r="P545" s="228">
        <f>VLOOKUP(P$4,'Tüpoloogia tabel'!$C$1:$T$51,MATCH($A545,'Tüpoloogia tabel'!$C$1:$T$1,0),FALSE)</f>
        <v>50.980392156862742</v>
      </c>
      <c r="Q545" s="335">
        <f t="shared" si="717"/>
        <v>3351.5919642857143</v>
      </c>
      <c r="R545" s="336">
        <f t="shared" si="735"/>
        <v>2613.388431138625</v>
      </c>
      <c r="S545" s="14">
        <f t="shared" si="718"/>
        <v>822.21927798441789</v>
      </c>
      <c r="T545" s="336">
        <f t="shared" si="719"/>
        <v>822.21927798441789</v>
      </c>
      <c r="U545" s="4">
        <f t="shared" si="720"/>
        <v>15.839999999999996</v>
      </c>
      <c r="V545" s="337">
        <f t="shared" si="721"/>
        <v>722.36353314708924</v>
      </c>
      <c r="W545" s="338">
        <f t="shared" si="703"/>
        <v>3.6981570611602752</v>
      </c>
      <c r="X545" s="228">
        <f>VLOOKUP(X$4,'Tüpoloogia tabel'!$C$1:$T$51,MATCH($A545,'Tüpoloogia tabel'!$C$1:$T$1,0),FALSE)</f>
        <v>227.2608695652174</v>
      </c>
      <c r="Y545" s="228">
        <f>VLOOKUP(Y$4,'Tüpoloogia tabel'!$C$1:$T$51,MATCH($A545,'Tüpoloogia tabel'!$C$1:$T$1,0),FALSE)</f>
        <v>160.65217391304347</v>
      </c>
      <c r="Z545" s="229">
        <f>VLOOKUP(Z$4,'Tüpoloogia tabel'!$C$1:$T$51,MATCH($A545,'Tüpoloogia tabel'!$C$1:$T$1,0),FALSE)</f>
        <v>41.282608695652172</v>
      </c>
      <c r="AA545" s="235"/>
      <c r="AB545" s="235"/>
      <c r="AC545" s="15">
        <f>VLOOKUP(AC$4,'Tüpoloogia tabel'!$C$1:$T$51,MATCH($A545,'Tüpoloogia tabel'!$C$1:$T$1,0),FALSE)</f>
        <v>3.5002483660130723</v>
      </c>
      <c r="AD545" s="15">
        <f>VLOOKUP(AD$4,'Tüpoloogia tabel'!$C$1:$T$51,MATCH($A545,'Tüpoloogia tabel'!$C$1:$T$1,0),FALSE)</f>
        <v>2.5</v>
      </c>
      <c r="AE545" s="15">
        <f>VLOOKUP(AE$4,'Tüpoloogia tabel'!$C$1:$T$51,MATCH($A545,'Tüpoloogia tabel'!$C$1:$T$1,0),FALSE)</f>
        <v>2.2999999999999998</v>
      </c>
      <c r="AF545" s="15">
        <f>VLOOKUP(AF$4,'Tüpoloogia tabel'!$C$1:$T$51,MATCH($A545,'Tüpoloogia tabel'!$C$1:$T$1,0),FALSE)</f>
        <v>12.642142857142858</v>
      </c>
      <c r="AG545" s="15">
        <f>VLOOKUP(AG$4,'Tüpoloogia tabel'!$C$1:$T$51,MATCH($A545,'Tüpoloogia tabel'!$C$1:$T$1,0),FALSE)</f>
        <v>15.963640873015873</v>
      </c>
      <c r="AH545" s="15">
        <f>(VLOOKUP(AH$4,'Tüpoloogia tabel'!$C$1:$T$51,MATCH($A545,'Tüpoloogia tabel'!$C$1:$T$1,0),FALSE))*E545</f>
        <v>8.5500000000000007</v>
      </c>
      <c r="AI545" s="15">
        <f>(VLOOKUP(AI$4,'Tüpoloogia tabel'!$C$1:$T$51,MATCH($A545,'Tüpoloogia tabel'!$C$1:$T$1,0),FALSE))*D545*E545</f>
        <v>7765.7943191835302</v>
      </c>
      <c r="AJ545" s="15">
        <f t="shared" si="722"/>
        <v>152.9934126984127</v>
      </c>
      <c r="AK545" s="15">
        <f>VLOOKUP(AK$4,'Tüpoloogia tabel'!$C$1:$T$51,MATCH($A545,'Tüpoloogia tabel'!$C$1:$T$1,0),FALSE)</f>
        <v>1.2</v>
      </c>
      <c r="AL545" s="15">
        <f>VLOOKUP(AL$4,'Tüpoloogia tabel'!$C$1:$T$51,MATCH($A545,'Tüpoloogia tabel'!$C$1:$T$1,0),FALSE)</f>
        <v>0.8</v>
      </c>
      <c r="AM545" s="15">
        <f>VLOOKUP(AM$4,'Tüpoloogia tabel'!$C$1:$T$51,MATCH($A545,'Tüpoloogia tabel'!$C$1:$T$1,0),FALSE)</f>
        <v>0.7</v>
      </c>
      <c r="AN545" s="15">
        <f>VLOOKUP(AN$4,'Tüpoloogia tabel'!$C$1:$T$51,MATCH($A545,'Tüpoloogia tabel'!$C$1:$T$1,0),FALSE)</f>
        <v>0.7</v>
      </c>
      <c r="AO545" s="15">
        <f>VLOOKUP(AO$4,'Tüpoloogia tabel'!$C$1:$T$51,MATCH($A545,'Tüpoloogia tabel'!$C$1:$T$1,0),FALSE)</f>
        <v>2.44</v>
      </c>
      <c r="AP545" s="15">
        <f>VLOOKUP(AP$4,'Tüpoloogia tabel'!$C$1:$T$51,MATCH($A545,'Tüpoloogia tabel'!$C$1:$T$1,0),FALSE)</f>
        <v>2</v>
      </c>
      <c r="AQ545" s="15">
        <f>VLOOKUP(AQ$4,'Tüpoloogia tabel'!$C$1:$T$51,MATCH($A545,'Tüpoloogia tabel'!$C$1:$T$1,0),FALSE)</f>
        <v>2.9</v>
      </c>
      <c r="AR545" s="232">
        <f>VLOOKUP(AR$4,'Tüpoloogia tabel'!$C$1:$T$51,MATCH($A540,'Tüpoloogia tabel'!$C$1:$T$1,0),FALSE)</f>
        <v>0.37375000000000003</v>
      </c>
      <c r="AS545" s="16">
        <f>VLOOKUP(AS$4,'Tüpoloogia tabel'!$C$1:$T$51,MATCH($A545,'Tüpoloogia tabel'!$C$1:$T$1,0),FALSE)</f>
        <v>0.4900000000000001</v>
      </c>
      <c r="AT545" s="16">
        <f>VLOOKUP(AT$4,'Tüpoloogia tabel'!$C$1:$T$51,MATCH($A545,'Tüpoloogia tabel'!$C$1:$T$1,0),FALSE)</f>
        <v>0.40500000000000014</v>
      </c>
      <c r="AU545" s="16">
        <f>VLOOKUP(AU$4,'Tüpoloogia tabel'!$C$1:$T$51,MATCH($A545,'Tüpoloogia tabel'!$C$1:$T$1,0),FALSE)</f>
        <v>0.15</v>
      </c>
      <c r="AV545" s="273">
        <f>VLOOKUP(AV$4,'Tüpoloogia tabel'!$C$1:$T$51,MATCH($A545,'Tüpoloogia tabel'!$C$1:$T$1,0),FALSE)</f>
        <v>0.02</v>
      </c>
      <c r="AW545" s="16">
        <f>VLOOKUP(AW$4,'Tüpoloogia tabel'!$C$1:$T$51,MATCH($A545,'Tüpoloogia tabel'!$C$1:$T$1,0),FALSE)</f>
        <v>0.01</v>
      </c>
      <c r="AX545" s="16">
        <f>VLOOKUP(AX$4,'Tüpoloogia tabel'!$C$1:$T$51,MATCH($A545,'Tüpoloogia tabel'!$C$1:$T$1,0),FALSE)</f>
        <v>0</v>
      </c>
      <c r="AY545" s="16">
        <f>VLOOKUP(AY$4,'Tüpoloogia tabel'!$C$1:$T$51,MATCH($A545,'Tüpoloogia tabel'!$C$1:$T$1,0),FALSE)</f>
        <v>0.42</v>
      </c>
      <c r="AZ545" s="16">
        <f>VLOOKUP(AZ$4,'Tüpoloogia tabel'!$C$1:$T$51,MATCH($A545,'Tüpoloogia tabel'!$C$1:$T$1,0),FALSE)</f>
        <v>3.7</v>
      </c>
      <c r="BA545" s="232">
        <f>VLOOKUP(BA$4,'Tüpoloogia tabel'!$C$1:$T$51,MATCH($A545,'Tüpoloogia tabel'!$C$1:$T$1,0),FALSE)</f>
        <v>0.43</v>
      </c>
      <c r="BB545" s="232">
        <f>VLOOKUP(BB$4,'Tüpoloogia tabel'!$C$1:$T$51,MATCH($A545,'Tüpoloogia tabel'!$C$1:$T$1,0),FALSE)</f>
        <v>0.41499999999999998</v>
      </c>
      <c r="BC545" s="232">
        <f>VLOOKUP(BC$4,'Tüpoloogia tabel'!$C$1:$T$51,MATCH($A545,'Tüpoloogia tabel'!$C$1:$T$1,0),FALSE)</f>
        <v>0.35</v>
      </c>
      <c r="BD545" s="232">
        <f>VLOOKUP(BD$4,'Tüpoloogia tabel'!$C$1:$T$51,MATCH($A545,'Tüpoloogia tabel'!$C$1:$T$1,0),FALSE)</f>
        <v>0.4</v>
      </c>
      <c r="BE545" s="232">
        <f>VLOOKUP(BE$4,'Tüpoloogia tabel'!$C$1:$T$51,MATCH($A545,'Tüpoloogia tabel'!$C$1:$T$1,0),FALSE)</f>
        <v>0.3</v>
      </c>
      <c r="BF545" s="16">
        <f>VLOOKUP(BF$4,'Tüpoloogia tabel'!$C$1:$T$51,MATCH($A545,'Tüpoloogia tabel'!$C$1:$T$1,0),FALSE)</f>
        <v>1.7999999999999998</v>
      </c>
      <c r="BG545" s="16">
        <f>VLOOKUP(BG$4,'Tüpoloogia tabel'!$C$1:$T$51,MATCH($A545,'Tüpoloogia tabel'!$C$1:$T$1,0),FALSE)</f>
        <v>2.1999999999999997</v>
      </c>
      <c r="BH545" s="16">
        <f>VLOOKUP(BH$4,'Tüpoloogia tabel'!$C$1:$T$51,MATCH($A545,'Tüpoloogia tabel'!$C$1:$T$1,0),FALSE)</f>
        <v>1.46</v>
      </c>
      <c r="BI545" s="16">
        <f>VLOOKUP(BI$4,'Tüpoloogia tabel'!$C$1:$T$51,MATCH($A545,'Tüpoloogia tabel'!$C$1:$T$1,0),FALSE)</f>
        <v>1.5793333333333333</v>
      </c>
      <c r="BJ545" s="16">
        <f>VLOOKUP(BJ$4,'Tüpoloogia tabel'!$C$1:$T$51,MATCH($A545,'Tüpoloogia tabel'!$C$1:$T$1,0),FALSE)</f>
        <v>0.79999999999999993</v>
      </c>
      <c r="BK545" s="16">
        <f>VLOOKUP(BK$4,'Tüpoloogia tabel'!$C$1:$T$51,MATCH($A545,'Tüpoloogia tabel'!$C$1:$T$1,0),FALSE)</f>
        <v>2.0649999999999999</v>
      </c>
      <c r="BL545" s="216">
        <f t="shared" si="704"/>
        <v>5629.0930406930293</v>
      </c>
      <c r="BM545" s="1">
        <v>4</v>
      </c>
      <c r="BN545" s="1">
        <v>0</v>
      </c>
      <c r="BO545" s="1">
        <f t="shared" si="723"/>
        <v>34.200000000000003</v>
      </c>
      <c r="BP545" s="217">
        <f t="shared" si="724"/>
        <v>152.9934126984127</v>
      </c>
      <c r="BQ545" s="217">
        <f t="shared" ref="BQ545:BS545" si="750">BP545</f>
        <v>152.9934126984127</v>
      </c>
      <c r="BR545" s="217">
        <f t="shared" si="750"/>
        <v>152.9934126984127</v>
      </c>
      <c r="BS545" s="217">
        <f t="shared" si="750"/>
        <v>152.9934126984127</v>
      </c>
      <c r="BT545" s="217">
        <f t="shared" si="726"/>
        <v>305.9868253968254</v>
      </c>
      <c r="BU545" s="217">
        <f t="shared" si="727"/>
        <v>801.68551108968188</v>
      </c>
      <c r="BV545" s="217">
        <f t="shared" si="728"/>
        <v>952.15464233147918</v>
      </c>
      <c r="BW545" s="217">
        <f t="shared" si="706"/>
        <v>575.62518430303078</v>
      </c>
      <c r="BX545" s="216">
        <f t="shared" si="729"/>
        <v>0.42897504434443029</v>
      </c>
      <c r="BY545" s="216">
        <f t="shared" si="669"/>
        <v>517.3439034793829</v>
      </c>
      <c r="BZ545" s="216">
        <f t="shared" si="737"/>
        <v>6722.0621284754434</v>
      </c>
      <c r="CA545" s="216">
        <f t="shared" si="738"/>
        <v>6146.436944172412</v>
      </c>
      <c r="CB545" s="218">
        <f t="shared" si="730"/>
        <v>3.3814756173970149</v>
      </c>
    </row>
    <row r="546" spans="1:80" x14ac:dyDescent="0.25">
      <c r="A546" s="248" t="s">
        <v>487</v>
      </c>
      <c r="B546" s="231" t="s">
        <v>1074</v>
      </c>
      <c r="C546" s="231" t="s">
        <v>464</v>
      </c>
      <c r="D546" s="249">
        <v>4</v>
      </c>
      <c r="E546" s="249">
        <v>4</v>
      </c>
      <c r="F546" s="250"/>
      <c r="G546" s="15">
        <f>(VLOOKUP(G$4,'Tüpoloogia tabel'!$C$1:$T$51,MATCH($A546,'Tüpoloogia tabel'!$C$1:$T$1,0),FALSE))*D546</f>
        <v>822.21927798441789</v>
      </c>
      <c r="H546" s="15">
        <f>(VLOOKUP(H$4,'Tüpoloogia tabel'!$C$1:$T$51,MATCH($A546,'Tüpoloogia tabel'!$C$1:$T$1,0),FALSE))*D546*E546</f>
        <v>41.282502334267036</v>
      </c>
      <c r="I546" s="15">
        <f>(VLOOKUP(I$4,'Tüpoloogia tabel'!$C$1:$T$51,MATCH($A546,'Tüpoloogia tabel'!$C$1:$T$1,0),FALSE))*D546*E546</f>
        <v>137.18853530483233</v>
      </c>
      <c r="J546" s="15">
        <f>(VLOOKUP(J$4,'Tüpoloogia tabel'!$C$1:$T$51,MATCH($A546,'Tüpoloogia tabel'!$C$1:$T$1,0),FALSE))*D546*E546</f>
        <v>2939.732025674386</v>
      </c>
      <c r="K546" s="15">
        <f>(VLOOKUP(K$4,'Tüpoloogia tabel'!$C$1:$T$51,MATCH($A546,'Tüpoloogia tabel'!$C$1:$T$1,0),FALSE))*D546*E546</f>
        <v>2423.5718917308272</v>
      </c>
      <c r="L546" s="244">
        <f>VLOOKUP(L$4,'Tüpoloogia tabel'!$C$1:$T$51,MATCH($A546,'Tüpoloogia tabel'!$C$1:$T$1,0),FALSE)</f>
        <v>19.607843137254903</v>
      </c>
      <c r="M546" s="228">
        <f>VLOOKUP(M$4,'Tüpoloogia tabel'!$C$1:$T$51,MATCH($A546,'Tüpoloogia tabel'!$C$1:$T$1,0),FALSE)</f>
        <v>58.82352941176471</v>
      </c>
      <c r="N546" s="228">
        <f>VLOOKUP(N$4,'Tüpoloogia tabel'!$C$1:$T$51,MATCH($A546,'Tüpoloogia tabel'!$C$1:$T$1,0),FALSE)</f>
        <v>96.078431372549019</v>
      </c>
      <c r="O546" s="245">
        <f>VLOOKUP(O$4,'Tüpoloogia tabel'!$C$1:$T$51,MATCH($A546,'Tüpoloogia tabel'!$C$1:$T$1,0),FALSE)</f>
        <v>0.2155284834325106</v>
      </c>
      <c r="P546" s="228">
        <f>VLOOKUP(P$4,'Tüpoloogia tabel'!$C$1:$T$51,MATCH($A546,'Tüpoloogia tabel'!$C$1:$T$1,0),FALSE)</f>
        <v>50.980392156862742</v>
      </c>
      <c r="Q546" s="335">
        <f t="shared" si="717"/>
        <v>5924.6733333333332</v>
      </c>
      <c r="R546" s="336">
        <f t="shared" si="735"/>
        <v>4631.8974749669624</v>
      </c>
      <c r="S546" s="14">
        <f t="shared" si="718"/>
        <v>822.21927798441789</v>
      </c>
      <c r="T546" s="336">
        <f t="shared" si="719"/>
        <v>822.21927798441789</v>
      </c>
      <c r="U546" s="4">
        <f t="shared" si="720"/>
        <v>15.839999999999996</v>
      </c>
      <c r="V546" s="337">
        <f t="shared" si="721"/>
        <v>1276.9358583663707</v>
      </c>
      <c r="W546" s="338">
        <f t="shared" si="703"/>
        <v>4.4227220090502808</v>
      </c>
      <c r="X546" s="228">
        <f>VLOOKUP(X$4,'Tüpoloogia tabel'!$C$1:$T$51,MATCH($A546,'Tüpoloogia tabel'!$C$1:$T$1,0),FALSE)</f>
        <v>227.2608695652174</v>
      </c>
      <c r="Y546" s="228">
        <f>VLOOKUP(Y$4,'Tüpoloogia tabel'!$C$1:$T$51,MATCH($A546,'Tüpoloogia tabel'!$C$1:$T$1,0),FALSE)</f>
        <v>160.65217391304347</v>
      </c>
      <c r="Z546" s="229">
        <f>VLOOKUP(Z$4,'Tüpoloogia tabel'!$C$1:$T$51,MATCH($A546,'Tüpoloogia tabel'!$C$1:$T$1,0),FALSE)</f>
        <v>41.282608695652172</v>
      </c>
      <c r="AA546" s="235"/>
      <c r="AB546" s="235"/>
      <c r="AC546" s="15">
        <f>VLOOKUP(AC$4,'Tüpoloogia tabel'!$C$1:$T$51,MATCH($A546,'Tüpoloogia tabel'!$C$1:$T$1,0),FALSE)</f>
        <v>3.5002483660130723</v>
      </c>
      <c r="AD546" s="15">
        <f>VLOOKUP(AD$4,'Tüpoloogia tabel'!$C$1:$T$51,MATCH($A546,'Tüpoloogia tabel'!$C$1:$T$1,0),FALSE)</f>
        <v>2.5</v>
      </c>
      <c r="AE546" s="15">
        <f>VLOOKUP(AE$4,'Tüpoloogia tabel'!$C$1:$T$51,MATCH($A546,'Tüpoloogia tabel'!$C$1:$T$1,0),FALSE)</f>
        <v>2.2999999999999998</v>
      </c>
      <c r="AF546" s="15">
        <f>VLOOKUP(AF$4,'Tüpoloogia tabel'!$C$1:$T$51,MATCH($A546,'Tüpoloogia tabel'!$C$1:$T$1,0),FALSE)</f>
        <v>12.642142857142858</v>
      </c>
      <c r="AG546" s="15">
        <f>VLOOKUP(AG$4,'Tüpoloogia tabel'!$C$1:$T$51,MATCH($A546,'Tüpoloogia tabel'!$C$1:$T$1,0),FALSE)</f>
        <v>15.963640873015873</v>
      </c>
      <c r="AH546" s="15">
        <f>(VLOOKUP(AH$4,'Tüpoloogia tabel'!$C$1:$T$51,MATCH($A546,'Tüpoloogia tabel'!$C$1:$T$1,0),FALSE))*E546</f>
        <v>11.4</v>
      </c>
      <c r="AI546" s="15">
        <f>(VLOOKUP(AI$4,'Tüpoloogia tabel'!$C$1:$T$51,MATCH($A546,'Tüpoloogia tabel'!$C$1:$T$1,0),FALSE))*D546*E546</f>
        <v>10354.39242557804</v>
      </c>
      <c r="AJ546" s="15">
        <f t="shared" si="722"/>
        <v>152.9934126984127</v>
      </c>
      <c r="AK546" s="15">
        <f>VLOOKUP(AK$4,'Tüpoloogia tabel'!$C$1:$T$51,MATCH($A546,'Tüpoloogia tabel'!$C$1:$T$1,0),FALSE)</f>
        <v>1.2</v>
      </c>
      <c r="AL546" s="15">
        <f>VLOOKUP(AL$4,'Tüpoloogia tabel'!$C$1:$T$51,MATCH($A546,'Tüpoloogia tabel'!$C$1:$T$1,0),FALSE)</f>
        <v>0.8</v>
      </c>
      <c r="AM546" s="15">
        <f>VLOOKUP(AM$4,'Tüpoloogia tabel'!$C$1:$T$51,MATCH($A546,'Tüpoloogia tabel'!$C$1:$T$1,0),FALSE)</f>
        <v>0.7</v>
      </c>
      <c r="AN546" s="15">
        <f>VLOOKUP(AN$4,'Tüpoloogia tabel'!$C$1:$T$51,MATCH($A546,'Tüpoloogia tabel'!$C$1:$T$1,0),FALSE)</f>
        <v>0.7</v>
      </c>
      <c r="AO546" s="15">
        <f>VLOOKUP(AO$4,'Tüpoloogia tabel'!$C$1:$T$51,MATCH($A546,'Tüpoloogia tabel'!$C$1:$T$1,0),FALSE)</f>
        <v>2.44</v>
      </c>
      <c r="AP546" s="15">
        <f>VLOOKUP(AP$4,'Tüpoloogia tabel'!$C$1:$T$51,MATCH($A546,'Tüpoloogia tabel'!$C$1:$T$1,0),FALSE)</f>
        <v>2</v>
      </c>
      <c r="AQ546" s="15">
        <f>VLOOKUP(AQ$4,'Tüpoloogia tabel'!$C$1:$T$51,MATCH($A546,'Tüpoloogia tabel'!$C$1:$T$1,0),FALSE)</f>
        <v>2.9</v>
      </c>
      <c r="AR546" s="232">
        <f>VLOOKUP(AR$4,'Tüpoloogia tabel'!$C$1:$T$51,MATCH($A541,'Tüpoloogia tabel'!$C$1:$T$1,0),FALSE)</f>
        <v>0.37375000000000003</v>
      </c>
      <c r="AS546" s="16">
        <f>VLOOKUP(AS$4,'Tüpoloogia tabel'!$C$1:$T$51,MATCH($A546,'Tüpoloogia tabel'!$C$1:$T$1,0),FALSE)</f>
        <v>0.4900000000000001</v>
      </c>
      <c r="AT546" s="16">
        <f>VLOOKUP(AT$4,'Tüpoloogia tabel'!$C$1:$T$51,MATCH($A546,'Tüpoloogia tabel'!$C$1:$T$1,0),FALSE)</f>
        <v>0.40500000000000014</v>
      </c>
      <c r="AU546" s="16">
        <f>VLOOKUP(AU$4,'Tüpoloogia tabel'!$C$1:$T$51,MATCH($A546,'Tüpoloogia tabel'!$C$1:$T$1,0),FALSE)</f>
        <v>0.15</v>
      </c>
      <c r="AV546" s="273">
        <f>VLOOKUP(AV$4,'Tüpoloogia tabel'!$C$1:$T$51,MATCH($A546,'Tüpoloogia tabel'!$C$1:$T$1,0),FALSE)</f>
        <v>0.02</v>
      </c>
      <c r="AW546" s="16">
        <f>VLOOKUP(AW$4,'Tüpoloogia tabel'!$C$1:$T$51,MATCH($A546,'Tüpoloogia tabel'!$C$1:$T$1,0),FALSE)</f>
        <v>0.01</v>
      </c>
      <c r="AX546" s="16">
        <f>VLOOKUP(AX$4,'Tüpoloogia tabel'!$C$1:$T$51,MATCH($A546,'Tüpoloogia tabel'!$C$1:$T$1,0),FALSE)</f>
        <v>0</v>
      </c>
      <c r="AY546" s="16">
        <f>VLOOKUP(AY$4,'Tüpoloogia tabel'!$C$1:$T$51,MATCH($A546,'Tüpoloogia tabel'!$C$1:$T$1,0),FALSE)</f>
        <v>0.42</v>
      </c>
      <c r="AZ546" s="16">
        <f>VLOOKUP(AZ$4,'Tüpoloogia tabel'!$C$1:$T$51,MATCH($A546,'Tüpoloogia tabel'!$C$1:$T$1,0),FALSE)</f>
        <v>3.7</v>
      </c>
      <c r="BA546" s="232">
        <f>VLOOKUP(BA$4,'Tüpoloogia tabel'!$C$1:$T$51,MATCH($A546,'Tüpoloogia tabel'!$C$1:$T$1,0),FALSE)</f>
        <v>0.43</v>
      </c>
      <c r="BB546" s="232">
        <f>VLOOKUP(BB$4,'Tüpoloogia tabel'!$C$1:$T$51,MATCH($A546,'Tüpoloogia tabel'!$C$1:$T$1,0),FALSE)</f>
        <v>0.41499999999999998</v>
      </c>
      <c r="BC546" s="232">
        <f>VLOOKUP(BC$4,'Tüpoloogia tabel'!$C$1:$T$51,MATCH($A546,'Tüpoloogia tabel'!$C$1:$T$1,0),FALSE)</f>
        <v>0.35</v>
      </c>
      <c r="BD546" s="232">
        <f>VLOOKUP(BD$4,'Tüpoloogia tabel'!$C$1:$T$51,MATCH($A546,'Tüpoloogia tabel'!$C$1:$T$1,0),FALSE)</f>
        <v>0.4</v>
      </c>
      <c r="BE546" s="232">
        <f>VLOOKUP(BE$4,'Tüpoloogia tabel'!$C$1:$T$51,MATCH($A546,'Tüpoloogia tabel'!$C$1:$T$1,0),FALSE)</f>
        <v>0.3</v>
      </c>
      <c r="BF546" s="16">
        <f>VLOOKUP(BF$4,'Tüpoloogia tabel'!$C$1:$T$51,MATCH($A546,'Tüpoloogia tabel'!$C$1:$T$1,0),FALSE)</f>
        <v>1.7999999999999998</v>
      </c>
      <c r="BG546" s="16">
        <f>VLOOKUP(BG$4,'Tüpoloogia tabel'!$C$1:$T$51,MATCH($A546,'Tüpoloogia tabel'!$C$1:$T$1,0),FALSE)</f>
        <v>2.1999999999999997</v>
      </c>
      <c r="BH546" s="16">
        <f>VLOOKUP(BH$4,'Tüpoloogia tabel'!$C$1:$T$51,MATCH($A546,'Tüpoloogia tabel'!$C$1:$T$1,0),FALSE)</f>
        <v>1.46</v>
      </c>
      <c r="BI546" s="16">
        <f>VLOOKUP(BI$4,'Tüpoloogia tabel'!$C$1:$T$51,MATCH($A546,'Tüpoloogia tabel'!$C$1:$T$1,0),FALSE)</f>
        <v>1.5793333333333333</v>
      </c>
      <c r="BJ546" s="16">
        <f>VLOOKUP(BJ$4,'Tüpoloogia tabel'!$C$1:$T$51,MATCH($A546,'Tüpoloogia tabel'!$C$1:$T$1,0),FALSE)</f>
        <v>0.79999999999999993</v>
      </c>
      <c r="BK546" s="16">
        <f>VLOOKUP(BK$4,'Tüpoloogia tabel'!$C$1:$T$51,MATCH($A546,'Tüpoloogia tabel'!$C$1:$T$1,0),FALSE)</f>
        <v>2.0649999999999999</v>
      </c>
      <c r="BL546" s="216">
        <f t="shared" si="704"/>
        <v>8994.0768461598109</v>
      </c>
      <c r="BM546" s="1">
        <v>4</v>
      </c>
      <c r="BN546" s="1">
        <v>0</v>
      </c>
      <c r="BO546" s="1">
        <f t="shared" si="723"/>
        <v>45.6</v>
      </c>
      <c r="BP546" s="217">
        <f t="shared" si="724"/>
        <v>152.9934126984127</v>
      </c>
      <c r="BQ546" s="217">
        <f t="shared" ref="BQ546:BS546" si="751">BP546</f>
        <v>152.9934126984127</v>
      </c>
      <c r="BR546" s="217">
        <f t="shared" si="751"/>
        <v>152.9934126984127</v>
      </c>
      <c r="BS546" s="217">
        <f t="shared" si="751"/>
        <v>152.9934126984127</v>
      </c>
      <c r="BT546" s="217">
        <f t="shared" si="726"/>
        <v>458.98023809523806</v>
      </c>
      <c r="BU546" s="217">
        <f t="shared" si="727"/>
        <v>1411.8853530483234</v>
      </c>
      <c r="BV546" s="217">
        <f t="shared" si="728"/>
        <v>1683.1420049764611</v>
      </c>
      <c r="BW546" s="217">
        <f t="shared" si="706"/>
        <v>888.43056074090737</v>
      </c>
      <c r="BX546" s="216">
        <f t="shared" si="729"/>
        <v>0.69343062949654666</v>
      </c>
      <c r="BY546" s="216">
        <f t="shared" si="669"/>
        <v>836.27733917283524</v>
      </c>
      <c r="BZ546" s="216">
        <f t="shared" si="737"/>
        <v>10718.784746073554</v>
      </c>
      <c r="CA546" s="216">
        <f t="shared" si="738"/>
        <v>9830.354185332646</v>
      </c>
      <c r="CB546" s="218">
        <f t="shared" si="730"/>
        <v>4.0561430089503814</v>
      </c>
    </row>
    <row r="547" spans="1:80" x14ac:dyDescent="0.25">
      <c r="A547" s="248" t="s">
        <v>487</v>
      </c>
      <c r="B547" s="231" t="s">
        <v>1075</v>
      </c>
      <c r="C547" s="231" t="s">
        <v>464</v>
      </c>
      <c r="D547" s="249">
        <v>4</v>
      </c>
      <c r="E547" s="249">
        <v>5</v>
      </c>
      <c r="F547" s="250"/>
      <c r="G547" s="15">
        <f>(VLOOKUP(G$4,'Tüpoloogia tabel'!$C$1:$T$51,MATCH($A547,'Tüpoloogia tabel'!$C$1:$T$1,0),FALSE))*D547</f>
        <v>822.21927798441789</v>
      </c>
      <c r="H547" s="15">
        <f>(VLOOKUP(H$4,'Tüpoloogia tabel'!$C$1:$T$51,MATCH($A547,'Tüpoloogia tabel'!$C$1:$T$1,0),FALSE))*D547*E547</f>
        <v>51.603127917833795</v>
      </c>
      <c r="I547" s="15">
        <f>(VLOOKUP(I$4,'Tüpoloogia tabel'!$C$1:$T$51,MATCH($A547,'Tüpoloogia tabel'!$C$1:$T$1,0),FALSE))*D547*E547</f>
        <v>171.48566913104042</v>
      </c>
      <c r="J547" s="15">
        <f>(VLOOKUP(J$4,'Tüpoloogia tabel'!$C$1:$T$51,MATCH($A547,'Tüpoloogia tabel'!$C$1:$T$1,0),FALSE))*D547*E547</f>
        <v>3674.6650320929825</v>
      </c>
      <c r="K547" s="15">
        <f>(VLOOKUP(K$4,'Tüpoloogia tabel'!$C$1:$T$51,MATCH($A547,'Tüpoloogia tabel'!$C$1:$T$1,0),FALSE))*D547*E547</f>
        <v>3029.4648646635342</v>
      </c>
      <c r="L547" s="244">
        <f>VLOOKUP(L$4,'Tüpoloogia tabel'!$C$1:$T$51,MATCH($A547,'Tüpoloogia tabel'!$C$1:$T$1,0),FALSE)</f>
        <v>19.607843137254903</v>
      </c>
      <c r="M547" s="228">
        <f>VLOOKUP(M$4,'Tüpoloogia tabel'!$C$1:$T$51,MATCH($A547,'Tüpoloogia tabel'!$C$1:$T$1,0),FALSE)</f>
        <v>58.82352941176471</v>
      </c>
      <c r="N547" s="228">
        <f>VLOOKUP(N$4,'Tüpoloogia tabel'!$C$1:$T$51,MATCH($A547,'Tüpoloogia tabel'!$C$1:$T$1,0),FALSE)</f>
        <v>96.078431372549019</v>
      </c>
      <c r="O547" s="245">
        <f>VLOOKUP(O$4,'Tüpoloogia tabel'!$C$1:$T$51,MATCH($A547,'Tüpoloogia tabel'!$C$1:$T$1,0),FALSE)</f>
        <v>0.2155284834325106</v>
      </c>
      <c r="P547" s="228">
        <f>VLOOKUP(P$4,'Tüpoloogia tabel'!$C$1:$T$51,MATCH($A547,'Tüpoloogia tabel'!$C$1:$T$1,0),FALSE)</f>
        <v>50.980392156862742</v>
      </c>
      <c r="Q547" s="335">
        <f t="shared" si="717"/>
        <v>9225.6967261904756</v>
      </c>
      <c r="R547" s="336">
        <f t="shared" si="735"/>
        <v>7221.4563021863642</v>
      </c>
      <c r="S547" s="14">
        <f t="shared" si="718"/>
        <v>822.21927798441789</v>
      </c>
      <c r="T547" s="336">
        <f t="shared" si="719"/>
        <v>822.21927798441789</v>
      </c>
      <c r="U547" s="4">
        <f t="shared" si="720"/>
        <v>15.839999999999996</v>
      </c>
      <c r="V547" s="337">
        <f t="shared" si="721"/>
        <v>1988.4004240041113</v>
      </c>
      <c r="W547" s="338">
        <f t="shared" si="703"/>
        <v>5.2301543524438676</v>
      </c>
      <c r="X547" s="228">
        <f>VLOOKUP(X$4,'Tüpoloogia tabel'!$C$1:$T$51,MATCH($A547,'Tüpoloogia tabel'!$C$1:$T$1,0),FALSE)</f>
        <v>227.2608695652174</v>
      </c>
      <c r="Y547" s="228">
        <f>VLOOKUP(Y$4,'Tüpoloogia tabel'!$C$1:$T$51,MATCH($A547,'Tüpoloogia tabel'!$C$1:$T$1,0),FALSE)</f>
        <v>160.65217391304347</v>
      </c>
      <c r="Z547" s="229">
        <f>VLOOKUP(Z$4,'Tüpoloogia tabel'!$C$1:$T$51,MATCH($A547,'Tüpoloogia tabel'!$C$1:$T$1,0),FALSE)</f>
        <v>41.282608695652172</v>
      </c>
      <c r="AA547" s="235"/>
      <c r="AB547" s="235"/>
      <c r="AC547" s="15">
        <f>VLOOKUP(AC$4,'Tüpoloogia tabel'!$C$1:$T$51,MATCH($A547,'Tüpoloogia tabel'!$C$1:$T$1,0),FALSE)</f>
        <v>3.5002483660130723</v>
      </c>
      <c r="AD547" s="15">
        <f>VLOOKUP(AD$4,'Tüpoloogia tabel'!$C$1:$T$51,MATCH($A547,'Tüpoloogia tabel'!$C$1:$T$1,0),FALSE)</f>
        <v>2.5</v>
      </c>
      <c r="AE547" s="15">
        <f>VLOOKUP(AE$4,'Tüpoloogia tabel'!$C$1:$T$51,MATCH($A547,'Tüpoloogia tabel'!$C$1:$T$1,0),FALSE)</f>
        <v>2.2999999999999998</v>
      </c>
      <c r="AF547" s="15">
        <f>VLOOKUP(AF$4,'Tüpoloogia tabel'!$C$1:$T$51,MATCH($A547,'Tüpoloogia tabel'!$C$1:$T$1,0),FALSE)</f>
        <v>12.642142857142858</v>
      </c>
      <c r="AG547" s="15">
        <f>VLOOKUP(AG$4,'Tüpoloogia tabel'!$C$1:$T$51,MATCH($A547,'Tüpoloogia tabel'!$C$1:$T$1,0),FALSE)</f>
        <v>15.963640873015873</v>
      </c>
      <c r="AH547" s="15">
        <f>(VLOOKUP(AH$4,'Tüpoloogia tabel'!$C$1:$T$51,MATCH($A547,'Tüpoloogia tabel'!$C$1:$T$1,0),FALSE))*E547</f>
        <v>14.25</v>
      </c>
      <c r="AI547" s="15">
        <f>(VLOOKUP(AI$4,'Tüpoloogia tabel'!$C$1:$T$51,MATCH($A547,'Tüpoloogia tabel'!$C$1:$T$1,0),FALSE))*D547*E547</f>
        <v>12942.990531972551</v>
      </c>
      <c r="AJ547" s="15">
        <f t="shared" si="722"/>
        <v>152.9934126984127</v>
      </c>
      <c r="AK547" s="15">
        <f>VLOOKUP(AK$4,'Tüpoloogia tabel'!$C$1:$T$51,MATCH($A547,'Tüpoloogia tabel'!$C$1:$T$1,0),FALSE)</f>
        <v>1.2</v>
      </c>
      <c r="AL547" s="15">
        <f>VLOOKUP(AL$4,'Tüpoloogia tabel'!$C$1:$T$51,MATCH($A547,'Tüpoloogia tabel'!$C$1:$T$1,0),FALSE)</f>
        <v>0.8</v>
      </c>
      <c r="AM547" s="15">
        <f>VLOOKUP(AM$4,'Tüpoloogia tabel'!$C$1:$T$51,MATCH($A547,'Tüpoloogia tabel'!$C$1:$T$1,0),FALSE)</f>
        <v>0.7</v>
      </c>
      <c r="AN547" s="15">
        <f>VLOOKUP(AN$4,'Tüpoloogia tabel'!$C$1:$T$51,MATCH($A547,'Tüpoloogia tabel'!$C$1:$T$1,0),FALSE)</f>
        <v>0.7</v>
      </c>
      <c r="AO547" s="15">
        <f>VLOOKUP(AO$4,'Tüpoloogia tabel'!$C$1:$T$51,MATCH($A547,'Tüpoloogia tabel'!$C$1:$T$1,0),FALSE)</f>
        <v>2.44</v>
      </c>
      <c r="AP547" s="15">
        <f>VLOOKUP(AP$4,'Tüpoloogia tabel'!$C$1:$T$51,MATCH($A547,'Tüpoloogia tabel'!$C$1:$T$1,0),FALSE)</f>
        <v>2</v>
      </c>
      <c r="AQ547" s="15">
        <f>VLOOKUP(AQ$4,'Tüpoloogia tabel'!$C$1:$T$51,MATCH($A547,'Tüpoloogia tabel'!$C$1:$T$1,0),FALSE)</f>
        <v>2.9</v>
      </c>
      <c r="AR547" s="232">
        <f>VLOOKUP(AR$4,'Tüpoloogia tabel'!$C$1:$T$51,MATCH($A542,'Tüpoloogia tabel'!$C$1:$T$1,0),FALSE)</f>
        <v>0.37375000000000003</v>
      </c>
      <c r="AS547" s="16">
        <f>VLOOKUP(AS$4,'Tüpoloogia tabel'!$C$1:$T$51,MATCH($A547,'Tüpoloogia tabel'!$C$1:$T$1,0),FALSE)</f>
        <v>0.4900000000000001</v>
      </c>
      <c r="AT547" s="16">
        <f>VLOOKUP(AT$4,'Tüpoloogia tabel'!$C$1:$T$51,MATCH($A547,'Tüpoloogia tabel'!$C$1:$T$1,0),FALSE)</f>
        <v>0.40500000000000014</v>
      </c>
      <c r="AU547" s="16">
        <f>VLOOKUP(AU$4,'Tüpoloogia tabel'!$C$1:$T$51,MATCH($A547,'Tüpoloogia tabel'!$C$1:$T$1,0),FALSE)</f>
        <v>0.15</v>
      </c>
      <c r="AV547" s="273">
        <f>VLOOKUP(AV$4,'Tüpoloogia tabel'!$C$1:$T$51,MATCH($A547,'Tüpoloogia tabel'!$C$1:$T$1,0),FALSE)</f>
        <v>0.02</v>
      </c>
      <c r="AW547" s="16">
        <f>VLOOKUP(AW$4,'Tüpoloogia tabel'!$C$1:$T$51,MATCH($A547,'Tüpoloogia tabel'!$C$1:$T$1,0),FALSE)</f>
        <v>0.01</v>
      </c>
      <c r="AX547" s="16">
        <f>VLOOKUP(AX$4,'Tüpoloogia tabel'!$C$1:$T$51,MATCH($A547,'Tüpoloogia tabel'!$C$1:$T$1,0),FALSE)</f>
        <v>0</v>
      </c>
      <c r="AY547" s="16">
        <f>VLOOKUP(AY$4,'Tüpoloogia tabel'!$C$1:$T$51,MATCH($A547,'Tüpoloogia tabel'!$C$1:$T$1,0),FALSE)</f>
        <v>0.42</v>
      </c>
      <c r="AZ547" s="16">
        <f>VLOOKUP(AZ$4,'Tüpoloogia tabel'!$C$1:$T$51,MATCH($A547,'Tüpoloogia tabel'!$C$1:$T$1,0),FALSE)</f>
        <v>3.7</v>
      </c>
      <c r="BA547" s="232">
        <f>VLOOKUP(BA$4,'Tüpoloogia tabel'!$C$1:$T$51,MATCH($A547,'Tüpoloogia tabel'!$C$1:$T$1,0),FALSE)</f>
        <v>0.43</v>
      </c>
      <c r="BB547" s="232">
        <f>VLOOKUP(BB$4,'Tüpoloogia tabel'!$C$1:$T$51,MATCH($A547,'Tüpoloogia tabel'!$C$1:$T$1,0),FALSE)</f>
        <v>0.41499999999999998</v>
      </c>
      <c r="BC547" s="232">
        <f>VLOOKUP(BC$4,'Tüpoloogia tabel'!$C$1:$T$51,MATCH($A547,'Tüpoloogia tabel'!$C$1:$T$1,0),FALSE)</f>
        <v>0.35</v>
      </c>
      <c r="BD547" s="232">
        <f>VLOOKUP(BD$4,'Tüpoloogia tabel'!$C$1:$T$51,MATCH($A547,'Tüpoloogia tabel'!$C$1:$T$1,0),FALSE)</f>
        <v>0.4</v>
      </c>
      <c r="BE547" s="232">
        <f>VLOOKUP(BE$4,'Tüpoloogia tabel'!$C$1:$T$51,MATCH($A547,'Tüpoloogia tabel'!$C$1:$T$1,0),FALSE)</f>
        <v>0.3</v>
      </c>
      <c r="BF547" s="16">
        <f>VLOOKUP(BF$4,'Tüpoloogia tabel'!$C$1:$T$51,MATCH($A547,'Tüpoloogia tabel'!$C$1:$T$1,0),FALSE)</f>
        <v>1.7999999999999998</v>
      </c>
      <c r="BG547" s="16">
        <f>VLOOKUP(BG$4,'Tüpoloogia tabel'!$C$1:$T$51,MATCH($A547,'Tüpoloogia tabel'!$C$1:$T$1,0),FALSE)</f>
        <v>2.1999999999999997</v>
      </c>
      <c r="BH547" s="16">
        <f>VLOOKUP(BH$4,'Tüpoloogia tabel'!$C$1:$T$51,MATCH($A547,'Tüpoloogia tabel'!$C$1:$T$1,0),FALSE)</f>
        <v>1.46</v>
      </c>
      <c r="BI547" s="16">
        <f>VLOOKUP(BI$4,'Tüpoloogia tabel'!$C$1:$T$51,MATCH($A547,'Tüpoloogia tabel'!$C$1:$T$1,0),FALSE)</f>
        <v>1.5793333333333333</v>
      </c>
      <c r="BJ547" s="16">
        <f>VLOOKUP(BJ$4,'Tüpoloogia tabel'!$C$1:$T$51,MATCH($A547,'Tüpoloogia tabel'!$C$1:$T$1,0),FALSE)</f>
        <v>0.79999999999999993</v>
      </c>
      <c r="BK547" s="16">
        <f>VLOOKUP(BK$4,'Tüpoloogia tabel'!$C$1:$T$51,MATCH($A547,'Tüpoloogia tabel'!$C$1:$T$1,0),FALSE)</f>
        <v>2.0649999999999999</v>
      </c>
      <c r="BL547" s="216">
        <f t="shared" si="704"/>
        <v>13311.037200407252</v>
      </c>
      <c r="BM547" s="1">
        <v>4</v>
      </c>
      <c r="BN547" s="1">
        <v>0</v>
      </c>
      <c r="BO547" s="1">
        <f t="shared" si="723"/>
        <v>57</v>
      </c>
      <c r="BP547" s="217">
        <f t="shared" si="724"/>
        <v>152.9934126984127</v>
      </c>
      <c r="BQ547" s="217">
        <f t="shared" ref="BQ547:BS547" si="752">BP547</f>
        <v>152.9934126984127</v>
      </c>
      <c r="BR547" s="217">
        <f t="shared" si="752"/>
        <v>152.9934126984127</v>
      </c>
      <c r="BS547" s="217">
        <f t="shared" si="752"/>
        <v>152.9934126984127</v>
      </c>
      <c r="BT547" s="217">
        <f t="shared" si="726"/>
        <v>611.97365079365079</v>
      </c>
      <c r="BU547" s="217">
        <f t="shared" si="727"/>
        <v>2193.5708641380052</v>
      </c>
      <c r="BV547" s="217">
        <f t="shared" si="728"/>
        <v>2620.9306085553535</v>
      </c>
      <c r="BW547" s="217">
        <f t="shared" si="706"/>
        <v>1288.0924583710262</v>
      </c>
      <c r="BX547" s="216">
        <f t="shared" si="729"/>
        <v>1.0327024782068641</v>
      </c>
      <c r="BY547" s="216">
        <f t="shared" ref="BY547:BY577" si="753">BX547*1.2*1005</f>
        <v>1245.4391887174781</v>
      </c>
      <c r="BZ547" s="216">
        <f t="shared" si="737"/>
        <v>15844.568847495757</v>
      </c>
      <c r="CA547" s="216">
        <f t="shared" si="738"/>
        <v>14556.476389124731</v>
      </c>
      <c r="CB547" s="218">
        <f t="shared" si="730"/>
        <v>4.8049662364186023</v>
      </c>
    </row>
    <row r="548" spans="1:80" x14ac:dyDescent="0.25">
      <c r="A548" s="248" t="s">
        <v>487</v>
      </c>
      <c r="B548" s="231" t="s">
        <v>1076</v>
      </c>
      <c r="C548" s="231" t="s">
        <v>464</v>
      </c>
      <c r="D548" s="249">
        <v>5</v>
      </c>
      <c r="E548" s="249">
        <v>1</v>
      </c>
      <c r="F548" s="250"/>
      <c r="G548" s="15">
        <f>(VLOOKUP(G$4,'Tüpoloogia tabel'!$C$1:$T$51,MATCH($A548,'Tüpoloogia tabel'!$C$1:$T$1,0),FALSE))*D548</f>
        <v>1027.7740974805224</v>
      </c>
      <c r="H548" s="15">
        <f>(VLOOKUP(H$4,'Tüpoloogia tabel'!$C$1:$T$51,MATCH($A548,'Tüpoloogia tabel'!$C$1:$T$1,0),FALSE))*D548*E548</f>
        <v>12.900781979458449</v>
      </c>
      <c r="I548" s="15">
        <f>(VLOOKUP(I$4,'Tüpoloogia tabel'!$C$1:$T$51,MATCH($A548,'Tüpoloogia tabel'!$C$1:$T$1,0),FALSE))*D548*E548</f>
        <v>42.871417282760106</v>
      </c>
      <c r="J548" s="15">
        <f>(VLOOKUP(J$4,'Tüpoloogia tabel'!$C$1:$T$51,MATCH($A548,'Tüpoloogia tabel'!$C$1:$T$1,0),FALSE))*D548*E548</f>
        <v>918.66625802324563</v>
      </c>
      <c r="K548" s="15">
        <f>(VLOOKUP(K$4,'Tüpoloogia tabel'!$C$1:$T$51,MATCH($A548,'Tüpoloogia tabel'!$C$1:$T$1,0),FALSE))*D548*E548</f>
        <v>757.36621616588354</v>
      </c>
      <c r="L548" s="244">
        <f>VLOOKUP(L$4,'Tüpoloogia tabel'!$C$1:$T$51,MATCH($A548,'Tüpoloogia tabel'!$C$1:$T$1,0),FALSE)</f>
        <v>19.607843137254903</v>
      </c>
      <c r="M548" s="228">
        <f>VLOOKUP(M$4,'Tüpoloogia tabel'!$C$1:$T$51,MATCH($A548,'Tüpoloogia tabel'!$C$1:$T$1,0),FALSE)</f>
        <v>58.82352941176471</v>
      </c>
      <c r="N548" s="228">
        <f>VLOOKUP(N$4,'Tüpoloogia tabel'!$C$1:$T$51,MATCH($A548,'Tüpoloogia tabel'!$C$1:$T$1,0),FALSE)</f>
        <v>96.078431372549019</v>
      </c>
      <c r="O548" s="245">
        <f>VLOOKUP(O$4,'Tüpoloogia tabel'!$C$1:$T$51,MATCH($A548,'Tüpoloogia tabel'!$C$1:$T$1,0),FALSE)</f>
        <v>0.2155284834325106</v>
      </c>
      <c r="P548" s="228">
        <f>VLOOKUP(P$4,'Tüpoloogia tabel'!$C$1:$T$51,MATCH($A548,'Tüpoloogia tabel'!$C$1:$T$1,0),FALSE)</f>
        <v>50.980392156862742</v>
      </c>
      <c r="Q548" s="335">
        <f t="shared" si="717"/>
        <v>480.24805059523811</v>
      </c>
      <c r="R548" s="336">
        <f t="shared" si="735"/>
        <v>356.9409165790268</v>
      </c>
      <c r="S548" s="14">
        <f t="shared" si="718"/>
        <v>1027.7740974805224</v>
      </c>
      <c r="T548" s="336">
        <f t="shared" si="719"/>
        <v>1027.7740974805224</v>
      </c>
      <c r="U548" s="4">
        <f t="shared" si="720"/>
        <v>19.799999999999997</v>
      </c>
      <c r="V548" s="337">
        <f t="shared" si="721"/>
        <v>103.5071340162113</v>
      </c>
      <c r="W548" s="338">
        <f t="shared" si="703"/>
        <v>3.3631926584295488</v>
      </c>
      <c r="X548" s="228">
        <f>VLOOKUP(X$4,'Tüpoloogia tabel'!$C$1:$T$51,MATCH($A548,'Tüpoloogia tabel'!$C$1:$T$1,0),FALSE)</f>
        <v>227.2608695652174</v>
      </c>
      <c r="Y548" s="228">
        <f>VLOOKUP(Y$4,'Tüpoloogia tabel'!$C$1:$T$51,MATCH($A548,'Tüpoloogia tabel'!$C$1:$T$1,0),FALSE)</f>
        <v>160.65217391304347</v>
      </c>
      <c r="Z548" s="229">
        <f>VLOOKUP(Z$4,'Tüpoloogia tabel'!$C$1:$T$51,MATCH($A548,'Tüpoloogia tabel'!$C$1:$T$1,0),FALSE)</f>
        <v>41.282608695652172</v>
      </c>
      <c r="AA548" s="235"/>
      <c r="AB548" s="235"/>
      <c r="AC548" s="15">
        <f>VLOOKUP(AC$4,'Tüpoloogia tabel'!$C$1:$T$51,MATCH($A548,'Tüpoloogia tabel'!$C$1:$T$1,0),FALSE)</f>
        <v>3.5002483660130723</v>
      </c>
      <c r="AD548" s="15">
        <f>VLOOKUP(AD$4,'Tüpoloogia tabel'!$C$1:$T$51,MATCH($A548,'Tüpoloogia tabel'!$C$1:$T$1,0),FALSE)</f>
        <v>2.5</v>
      </c>
      <c r="AE548" s="15">
        <f>VLOOKUP(AE$4,'Tüpoloogia tabel'!$C$1:$T$51,MATCH($A548,'Tüpoloogia tabel'!$C$1:$T$1,0),FALSE)</f>
        <v>2.2999999999999998</v>
      </c>
      <c r="AF548" s="15">
        <f>VLOOKUP(AF$4,'Tüpoloogia tabel'!$C$1:$T$51,MATCH($A548,'Tüpoloogia tabel'!$C$1:$T$1,0),FALSE)</f>
        <v>12.642142857142858</v>
      </c>
      <c r="AG548" s="15">
        <f>VLOOKUP(AG$4,'Tüpoloogia tabel'!$C$1:$T$51,MATCH($A548,'Tüpoloogia tabel'!$C$1:$T$1,0),FALSE)</f>
        <v>15.963640873015873</v>
      </c>
      <c r="AH548" s="15">
        <f>(VLOOKUP(AH$4,'Tüpoloogia tabel'!$C$1:$T$51,MATCH($A548,'Tüpoloogia tabel'!$C$1:$T$1,0),FALSE))*E548</f>
        <v>2.85</v>
      </c>
      <c r="AI548" s="15">
        <f>(VLOOKUP(AI$4,'Tüpoloogia tabel'!$C$1:$T$51,MATCH($A548,'Tüpoloogia tabel'!$C$1:$T$1,0),FALSE))*D548*E548</f>
        <v>3235.7476329931378</v>
      </c>
      <c r="AJ548" s="15">
        <f t="shared" si="722"/>
        <v>184.92069444444445</v>
      </c>
      <c r="AK548" s="15">
        <f>VLOOKUP(AK$4,'Tüpoloogia tabel'!$C$1:$T$51,MATCH($A548,'Tüpoloogia tabel'!$C$1:$T$1,0),FALSE)</f>
        <v>1.2</v>
      </c>
      <c r="AL548" s="15">
        <f>VLOOKUP(AL$4,'Tüpoloogia tabel'!$C$1:$T$51,MATCH($A548,'Tüpoloogia tabel'!$C$1:$T$1,0),FALSE)</f>
        <v>0.8</v>
      </c>
      <c r="AM548" s="15">
        <f>VLOOKUP(AM$4,'Tüpoloogia tabel'!$C$1:$T$51,MATCH($A548,'Tüpoloogia tabel'!$C$1:$T$1,0),FALSE)</f>
        <v>0.7</v>
      </c>
      <c r="AN548" s="15">
        <f>VLOOKUP(AN$4,'Tüpoloogia tabel'!$C$1:$T$51,MATCH($A548,'Tüpoloogia tabel'!$C$1:$T$1,0),FALSE)</f>
        <v>0.7</v>
      </c>
      <c r="AO548" s="15">
        <f>VLOOKUP(AO$4,'Tüpoloogia tabel'!$C$1:$T$51,MATCH($A548,'Tüpoloogia tabel'!$C$1:$T$1,0),FALSE)</f>
        <v>2.44</v>
      </c>
      <c r="AP548" s="15">
        <f>VLOOKUP(AP$4,'Tüpoloogia tabel'!$C$1:$T$51,MATCH($A548,'Tüpoloogia tabel'!$C$1:$T$1,0),FALSE)</f>
        <v>2</v>
      </c>
      <c r="AQ548" s="15">
        <f>VLOOKUP(AQ$4,'Tüpoloogia tabel'!$C$1:$T$51,MATCH($A548,'Tüpoloogia tabel'!$C$1:$T$1,0),FALSE)</f>
        <v>2.9</v>
      </c>
      <c r="AR548" s="232">
        <f>VLOOKUP(AR$4,'Tüpoloogia tabel'!$C$1:$T$51,MATCH($A543,'Tüpoloogia tabel'!$C$1:$T$1,0),FALSE)</f>
        <v>0.37375000000000003</v>
      </c>
      <c r="AS548" s="16">
        <f>VLOOKUP(AS$4,'Tüpoloogia tabel'!$C$1:$T$51,MATCH($A548,'Tüpoloogia tabel'!$C$1:$T$1,0),FALSE)</f>
        <v>0.4900000000000001</v>
      </c>
      <c r="AT548" s="16">
        <f>VLOOKUP(AT$4,'Tüpoloogia tabel'!$C$1:$T$51,MATCH($A548,'Tüpoloogia tabel'!$C$1:$T$1,0),FALSE)</f>
        <v>0.40500000000000014</v>
      </c>
      <c r="AU548" s="16">
        <f>VLOOKUP(AU$4,'Tüpoloogia tabel'!$C$1:$T$51,MATCH($A548,'Tüpoloogia tabel'!$C$1:$T$1,0),FALSE)</f>
        <v>0.15</v>
      </c>
      <c r="AV548" s="273">
        <f>VLOOKUP(AV$4,'Tüpoloogia tabel'!$C$1:$T$51,MATCH($A548,'Tüpoloogia tabel'!$C$1:$T$1,0),FALSE)</f>
        <v>0.02</v>
      </c>
      <c r="AW548" s="16">
        <f>VLOOKUP(AW$4,'Tüpoloogia tabel'!$C$1:$T$51,MATCH($A548,'Tüpoloogia tabel'!$C$1:$T$1,0),FALSE)</f>
        <v>0.01</v>
      </c>
      <c r="AX548" s="16">
        <f>VLOOKUP(AX$4,'Tüpoloogia tabel'!$C$1:$T$51,MATCH($A548,'Tüpoloogia tabel'!$C$1:$T$1,0),FALSE)</f>
        <v>0</v>
      </c>
      <c r="AY548" s="16">
        <f>VLOOKUP(AY$4,'Tüpoloogia tabel'!$C$1:$T$51,MATCH($A548,'Tüpoloogia tabel'!$C$1:$T$1,0),FALSE)</f>
        <v>0.42</v>
      </c>
      <c r="AZ548" s="16">
        <f>VLOOKUP(AZ$4,'Tüpoloogia tabel'!$C$1:$T$51,MATCH($A548,'Tüpoloogia tabel'!$C$1:$T$1,0),FALSE)</f>
        <v>3.7</v>
      </c>
      <c r="BA548" s="232">
        <f>VLOOKUP(BA$4,'Tüpoloogia tabel'!$C$1:$T$51,MATCH($A548,'Tüpoloogia tabel'!$C$1:$T$1,0),FALSE)</f>
        <v>0.43</v>
      </c>
      <c r="BB548" s="232">
        <f>VLOOKUP(BB$4,'Tüpoloogia tabel'!$C$1:$T$51,MATCH($A548,'Tüpoloogia tabel'!$C$1:$T$1,0),FALSE)</f>
        <v>0.41499999999999998</v>
      </c>
      <c r="BC548" s="232">
        <f>VLOOKUP(BC$4,'Tüpoloogia tabel'!$C$1:$T$51,MATCH($A548,'Tüpoloogia tabel'!$C$1:$T$1,0),FALSE)</f>
        <v>0.35</v>
      </c>
      <c r="BD548" s="232">
        <f>VLOOKUP(BD$4,'Tüpoloogia tabel'!$C$1:$T$51,MATCH($A548,'Tüpoloogia tabel'!$C$1:$T$1,0),FALSE)</f>
        <v>0.4</v>
      </c>
      <c r="BE548" s="232">
        <f>VLOOKUP(BE$4,'Tüpoloogia tabel'!$C$1:$T$51,MATCH($A548,'Tüpoloogia tabel'!$C$1:$T$1,0),FALSE)</f>
        <v>0.3</v>
      </c>
      <c r="BF548" s="16">
        <f>VLOOKUP(BF$4,'Tüpoloogia tabel'!$C$1:$T$51,MATCH($A548,'Tüpoloogia tabel'!$C$1:$T$1,0),FALSE)</f>
        <v>1.7999999999999998</v>
      </c>
      <c r="BG548" s="16">
        <f>VLOOKUP(BG$4,'Tüpoloogia tabel'!$C$1:$T$51,MATCH($A548,'Tüpoloogia tabel'!$C$1:$T$1,0),FALSE)</f>
        <v>2.1999999999999997</v>
      </c>
      <c r="BH548" s="16">
        <f>VLOOKUP(BH$4,'Tüpoloogia tabel'!$C$1:$T$51,MATCH($A548,'Tüpoloogia tabel'!$C$1:$T$1,0),FALSE)</f>
        <v>1.46</v>
      </c>
      <c r="BI548" s="16">
        <f>VLOOKUP(BI$4,'Tüpoloogia tabel'!$C$1:$T$51,MATCH($A548,'Tüpoloogia tabel'!$C$1:$T$1,0),FALSE)</f>
        <v>1.5793333333333333</v>
      </c>
      <c r="BJ548" s="16">
        <f>VLOOKUP(BJ$4,'Tüpoloogia tabel'!$C$1:$T$51,MATCH($A548,'Tüpoloogia tabel'!$C$1:$T$1,0),FALSE)</f>
        <v>0.79999999999999993</v>
      </c>
      <c r="BK548" s="16">
        <f>VLOOKUP(BK$4,'Tüpoloogia tabel'!$C$1:$T$51,MATCH($A548,'Tüpoloogia tabel'!$C$1:$T$1,0),FALSE)</f>
        <v>2.0649999999999999</v>
      </c>
      <c r="BL548" s="216">
        <f t="shared" si="704"/>
        <v>2185.5523739431751</v>
      </c>
      <c r="BM548" s="1">
        <v>4</v>
      </c>
      <c r="BN548" s="1">
        <v>0</v>
      </c>
      <c r="BO548" s="1">
        <f t="shared" si="723"/>
        <v>11.4</v>
      </c>
      <c r="BP548" s="217">
        <f t="shared" si="724"/>
        <v>184.92069444444445</v>
      </c>
      <c r="BQ548" s="217">
        <f t="shared" ref="BQ548:BS548" si="754">BP548</f>
        <v>184.92069444444445</v>
      </c>
      <c r="BR548" s="217">
        <f t="shared" si="754"/>
        <v>184.92069444444445</v>
      </c>
      <c r="BS548" s="217">
        <f t="shared" si="754"/>
        <v>184.92069444444445</v>
      </c>
      <c r="BT548" s="217">
        <f t="shared" si="726"/>
        <v>0</v>
      </c>
      <c r="BU548" s="217">
        <f t="shared" si="727"/>
        <v>119.67854320690026</v>
      </c>
      <c r="BV548" s="217">
        <f t="shared" si="728"/>
        <v>136.43379495998755</v>
      </c>
      <c r="BW548" s="217">
        <f t="shared" si="706"/>
        <v>254.80506957763927</v>
      </c>
      <c r="BX548" s="216">
        <f t="shared" si="729"/>
        <v>8.8566380125084346E-2</v>
      </c>
      <c r="BY548" s="216">
        <f t="shared" si="753"/>
        <v>106.81105443085171</v>
      </c>
      <c r="BZ548" s="216">
        <f t="shared" si="737"/>
        <v>2547.1684979516663</v>
      </c>
      <c r="CA548" s="216">
        <f t="shared" si="738"/>
        <v>2292.3634283740266</v>
      </c>
      <c r="CB548" s="218">
        <f t="shared" si="730"/>
        <v>3.0267569102553389</v>
      </c>
    </row>
    <row r="549" spans="1:80" x14ac:dyDescent="0.25">
      <c r="A549" s="248" t="s">
        <v>487</v>
      </c>
      <c r="B549" s="231" t="s">
        <v>1077</v>
      </c>
      <c r="C549" s="231" t="s">
        <v>464</v>
      </c>
      <c r="D549" s="249">
        <v>5</v>
      </c>
      <c r="E549" s="249">
        <v>2</v>
      </c>
      <c r="F549" s="250"/>
      <c r="G549" s="15">
        <f>(VLOOKUP(G$4,'Tüpoloogia tabel'!$C$1:$T$51,MATCH($A549,'Tüpoloogia tabel'!$C$1:$T$1,0),FALSE))*D549</f>
        <v>1027.7740974805224</v>
      </c>
      <c r="H549" s="15">
        <f>(VLOOKUP(H$4,'Tüpoloogia tabel'!$C$1:$T$51,MATCH($A549,'Tüpoloogia tabel'!$C$1:$T$1,0),FALSE))*D549*E549</f>
        <v>25.801563958916898</v>
      </c>
      <c r="I549" s="15">
        <f>(VLOOKUP(I$4,'Tüpoloogia tabel'!$C$1:$T$51,MATCH($A549,'Tüpoloogia tabel'!$C$1:$T$1,0),FALSE))*D549*E549</f>
        <v>85.742834565520212</v>
      </c>
      <c r="J549" s="15">
        <f>(VLOOKUP(J$4,'Tüpoloogia tabel'!$C$1:$T$51,MATCH($A549,'Tüpoloogia tabel'!$C$1:$T$1,0),FALSE))*D549*E549</f>
        <v>1837.3325160464913</v>
      </c>
      <c r="K549" s="15">
        <f>(VLOOKUP(K$4,'Tüpoloogia tabel'!$C$1:$T$51,MATCH($A549,'Tüpoloogia tabel'!$C$1:$T$1,0),FALSE))*D549*E549</f>
        <v>1514.7324323317671</v>
      </c>
      <c r="L549" s="244">
        <f>VLOOKUP(L$4,'Tüpoloogia tabel'!$C$1:$T$51,MATCH($A549,'Tüpoloogia tabel'!$C$1:$T$1,0),FALSE)</f>
        <v>19.607843137254903</v>
      </c>
      <c r="M549" s="228">
        <f>VLOOKUP(M$4,'Tüpoloogia tabel'!$C$1:$T$51,MATCH($A549,'Tüpoloogia tabel'!$C$1:$T$1,0),FALSE)</f>
        <v>58.82352941176471</v>
      </c>
      <c r="N549" s="228">
        <f>VLOOKUP(N$4,'Tüpoloogia tabel'!$C$1:$T$51,MATCH($A549,'Tüpoloogia tabel'!$C$1:$T$1,0),FALSE)</f>
        <v>96.078431372549019</v>
      </c>
      <c r="O549" s="245">
        <f>VLOOKUP(O$4,'Tüpoloogia tabel'!$C$1:$T$51,MATCH($A549,'Tüpoloogia tabel'!$C$1:$T$1,0),FALSE)</f>
        <v>0.2155284834325106</v>
      </c>
      <c r="P549" s="228">
        <f>VLOOKUP(P$4,'Tüpoloogia tabel'!$C$1:$T$51,MATCH($A549,'Tüpoloogia tabel'!$C$1:$T$1,0),FALSE)</f>
        <v>50.980392156862742</v>
      </c>
      <c r="Q549" s="335">
        <f t="shared" si="717"/>
        <v>1870.423630952381</v>
      </c>
      <c r="R549" s="336">
        <f t="shared" si="735"/>
        <v>1447.4940623968846</v>
      </c>
      <c r="S549" s="14">
        <f t="shared" si="718"/>
        <v>1027.7740974805224</v>
      </c>
      <c r="T549" s="336">
        <f t="shared" si="719"/>
        <v>1027.7740974805224</v>
      </c>
      <c r="U549" s="4">
        <f t="shared" si="720"/>
        <v>19.799999999999997</v>
      </c>
      <c r="V549" s="337">
        <f t="shared" si="721"/>
        <v>403.12956855549658</v>
      </c>
      <c r="W549" s="338">
        <f t="shared" si="703"/>
        <v>3.1224800712528862</v>
      </c>
      <c r="X549" s="228">
        <f>VLOOKUP(X$4,'Tüpoloogia tabel'!$C$1:$T$51,MATCH($A549,'Tüpoloogia tabel'!$C$1:$T$1,0),FALSE)</f>
        <v>227.2608695652174</v>
      </c>
      <c r="Y549" s="228">
        <f>VLOOKUP(Y$4,'Tüpoloogia tabel'!$C$1:$T$51,MATCH($A549,'Tüpoloogia tabel'!$C$1:$T$1,0),FALSE)</f>
        <v>160.65217391304347</v>
      </c>
      <c r="Z549" s="229">
        <f>VLOOKUP(Z$4,'Tüpoloogia tabel'!$C$1:$T$51,MATCH($A549,'Tüpoloogia tabel'!$C$1:$T$1,0),FALSE)</f>
        <v>41.282608695652172</v>
      </c>
      <c r="AA549" s="235"/>
      <c r="AB549" s="235"/>
      <c r="AC549" s="15">
        <f>VLOOKUP(AC$4,'Tüpoloogia tabel'!$C$1:$T$51,MATCH($A549,'Tüpoloogia tabel'!$C$1:$T$1,0),FALSE)</f>
        <v>3.5002483660130723</v>
      </c>
      <c r="AD549" s="15">
        <f>VLOOKUP(AD$4,'Tüpoloogia tabel'!$C$1:$T$51,MATCH($A549,'Tüpoloogia tabel'!$C$1:$T$1,0),FALSE)</f>
        <v>2.5</v>
      </c>
      <c r="AE549" s="15">
        <f>VLOOKUP(AE$4,'Tüpoloogia tabel'!$C$1:$T$51,MATCH($A549,'Tüpoloogia tabel'!$C$1:$T$1,0),FALSE)</f>
        <v>2.2999999999999998</v>
      </c>
      <c r="AF549" s="15">
        <f>VLOOKUP(AF$4,'Tüpoloogia tabel'!$C$1:$T$51,MATCH($A549,'Tüpoloogia tabel'!$C$1:$T$1,0),FALSE)</f>
        <v>12.642142857142858</v>
      </c>
      <c r="AG549" s="15">
        <f>VLOOKUP(AG$4,'Tüpoloogia tabel'!$C$1:$T$51,MATCH($A549,'Tüpoloogia tabel'!$C$1:$T$1,0),FALSE)</f>
        <v>15.963640873015873</v>
      </c>
      <c r="AH549" s="15">
        <f>(VLOOKUP(AH$4,'Tüpoloogia tabel'!$C$1:$T$51,MATCH($A549,'Tüpoloogia tabel'!$C$1:$T$1,0),FALSE))*E549</f>
        <v>5.7</v>
      </c>
      <c r="AI549" s="15">
        <f>(VLOOKUP(AI$4,'Tüpoloogia tabel'!$C$1:$T$51,MATCH($A549,'Tüpoloogia tabel'!$C$1:$T$1,0),FALSE))*D549*E549</f>
        <v>6471.4952659862756</v>
      </c>
      <c r="AJ549" s="15">
        <f t="shared" si="722"/>
        <v>184.92069444444445</v>
      </c>
      <c r="AK549" s="15">
        <f>VLOOKUP(AK$4,'Tüpoloogia tabel'!$C$1:$T$51,MATCH($A549,'Tüpoloogia tabel'!$C$1:$T$1,0),FALSE)</f>
        <v>1.2</v>
      </c>
      <c r="AL549" s="15">
        <f>VLOOKUP(AL$4,'Tüpoloogia tabel'!$C$1:$T$51,MATCH($A549,'Tüpoloogia tabel'!$C$1:$T$1,0),FALSE)</f>
        <v>0.8</v>
      </c>
      <c r="AM549" s="15">
        <f>VLOOKUP(AM$4,'Tüpoloogia tabel'!$C$1:$T$51,MATCH($A549,'Tüpoloogia tabel'!$C$1:$T$1,0),FALSE)</f>
        <v>0.7</v>
      </c>
      <c r="AN549" s="15">
        <f>VLOOKUP(AN$4,'Tüpoloogia tabel'!$C$1:$T$51,MATCH($A549,'Tüpoloogia tabel'!$C$1:$T$1,0),FALSE)</f>
        <v>0.7</v>
      </c>
      <c r="AO549" s="15">
        <f>VLOOKUP(AO$4,'Tüpoloogia tabel'!$C$1:$T$51,MATCH($A549,'Tüpoloogia tabel'!$C$1:$T$1,0),FALSE)</f>
        <v>2.44</v>
      </c>
      <c r="AP549" s="15">
        <f>VLOOKUP(AP$4,'Tüpoloogia tabel'!$C$1:$T$51,MATCH($A549,'Tüpoloogia tabel'!$C$1:$T$1,0),FALSE)</f>
        <v>2</v>
      </c>
      <c r="AQ549" s="15">
        <f>VLOOKUP(AQ$4,'Tüpoloogia tabel'!$C$1:$T$51,MATCH($A549,'Tüpoloogia tabel'!$C$1:$T$1,0),FALSE)</f>
        <v>2.9</v>
      </c>
      <c r="AR549" s="232">
        <f>VLOOKUP(AR$4,'Tüpoloogia tabel'!$C$1:$T$51,MATCH($A544,'Tüpoloogia tabel'!$C$1:$T$1,0),FALSE)</f>
        <v>0.37375000000000003</v>
      </c>
      <c r="AS549" s="16">
        <f>VLOOKUP(AS$4,'Tüpoloogia tabel'!$C$1:$T$51,MATCH($A549,'Tüpoloogia tabel'!$C$1:$T$1,0),FALSE)</f>
        <v>0.4900000000000001</v>
      </c>
      <c r="AT549" s="16">
        <f>VLOOKUP(AT$4,'Tüpoloogia tabel'!$C$1:$T$51,MATCH($A549,'Tüpoloogia tabel'!$C$1:$T$1,0),FALSE)</f>
        <v>0.40500000000000014</v>
      </c>
      <c r="AU549" s="16">
        <f>VLOOKUP(AU$4,'Tüpoloogia tabel'!$C$1:$T$51,MATCH($A549,'Tüpoloogia tabel'!$C$1:$T$1,0),FALSE)</f>
        <v>0.15</v>
      </c>
      <c r="AV549" s="273">
        <f>VLOOKUP(AV$4,'Tüpoloogia tabel'!$C$1:$T$51,MATCH($A549,'Tüpoloogia tabel'!$C$1:$T$1,0),FALSE)</f>
        <v>0.02</v>
      </c>
      <c r="AW549" s="16">
        <f>VLOOKUP(AW$4,'Tüpoloogia tabel'!$C$1:$T$51,MATCH($A549,'Tüpoloogia tabel'!$C$1:$T$1,0),FALSE)</f>
        <v>0.01</v>
      </c>
      <c r="AX549" s="16">
        <f>VLOOKUP(AX$4,'Tüpoloogia tabel'!$C$1:$T$51,MATCH($A549,'Tüpoloogia tabel'!$C$1:$T$1,0),FALSE)</f>
        <v>0</v>
      </c>
      <c r="AY549" s="16">
        <f>VLOOKUP(AY$4,'Tüpoloogia tabel'!$C$1:$T$51,MATCH($A549,'Tüpoloogia tabel'!$C$1:$T$1,0),FALSE)</f>
        <v>0.42</v>
      </c>
      <c r="AZ549" s="16">
        <f>VLOOKUP(AZ$4,'Tüpoloogia tabel'!$C$1:$T$51,MATCH($A549,'Tüpoloogia tabel'!$C$1:$T$1,0),FALSE)</f>
        <v>3.7</v>
      </c>
      <c r="BA549" s="232">
        <f>VLOOKUP(BA$4,'Tüpoloogia tabel'!$C$1:$T$51,MATCH($A549,'Tüpoloogia tabel'!$C$1:$T$1,0),FALSE)</f>
        <v>0.43</v>
      </c>
      <c r="BB549" s="232">
        <f>VLOOKUP(BB$4,'Tüpoloogia tabel'!$C$1:$T$51,MATCH($A549,'Tüpoloogia tabel'!$C$1:$T$1,0),FALSE)</f>
        <v>0.41499999999999998</v>
      </c>
      <c r="BC549" s="232">
        <f>VLOOKUP(BC$4,'Tüpoloogia tabel'!$C$1:$T$51,MATCH($A549,'Tüpoloogia tabel'!$C$1:$T$1,0),FALSE)</f>
        <v>0.35</v>
      </c>
      <c r="BD549" s="232">
        <f>VLOOKUP(BD$4,'Tüpoloogia tabel'!$C$1:$T$51,MATCH($A549,'Tüpoloogia tabel'!$C$1:$T$1,0),FALSE)</f>
        <v>0.4</v>
      </c>
      <c r="BE549" s="232">
        <f>VLOOKUP(BE$4,'Tüpoloogia tabel'!$C$1:$T$51,MATCH($A549,'Tüpoloogia tabel'!$C$1:$T$1,0),FALSE)</f>
        <v>0.3</v>
      </c>
      <c r="BF549" s="16">
        <f>VLOOKUP(BF$4,'Tüpoloogia tabel'!$C$1:$T$51,MATCH($A549,'Tüpoloogia tabel'!$C$1:$T$1,0),FALSE)</f>
        <v>1.7999999999999998</v>
      </c>
      <c r="BG549" s="16">
        <f>VLOOKUP(BG$4,'Tüpoloogia tabel'!$C$1:$T$51,MATCH($A549,'Tüpoloogia tabel'!$C$1:$T$1,0),FALSE)</f>
        <v>2.1999999999999997</v>
      </c>
      <c r="BH549" s="16">
        <f>VLOOKUP(BH$4,'Tüpoloogia tabel'!$C$1:$T$51,MATCH($A549,'Tüpoloogia tabel'!$C$1:$T$1,0),FALSE)</f>
        <v>1.46</v>
      </c>
      <c r="BI549" s="16">
        <f>VLOOKUP(BI$4,'Tüpoloogia tabel'!$C$1:$T$51,MATCH($A549,'Tüpoloogia tabel'!$C$1:$T$1,0),FALSE)</f>
        <v>1.5793333333333333</v>
      </c>
      <c r="BJ549" s="16">
        <f>VLOOKUP(BJ$4,'Tüpoloogia tabel'!$C$1:$T$51,MATCH($A549,'Tüpoloogia tabel'!$C$1:$T$1,0),FALSE)</f>
        <v>0.79999999999999993</v>
      </c>
      <c r="BK549" s="16">
        <f>VLOOKUP(BK$4,'Tüpoloogia tabel'!$C$1:$T$51,MATCH($A549,'Tüpoloogia tabel'!$C$1:$T$1,0),FALSE)</f>
        <v>2.0649999999999999</v>
      </c>
      <c r="BL549" s="216">
        <f t="shared" si="704"/>
        <v>4003.5742876413897</v>
      </c>
      <c r="BM549" s="1">
        <v>4</v>
      </c>
      <c r="BN549" s="1">
        <v>0</v>
      </c>
      <c r="BO549" s="1">
        <f t="shared" si="723"/>
        <v>22.8</v>
      </c>
      <c r="BP549" s="217">
        <f t="shared" si="724"/>
        <v>184.92069444444445</v>
      </c>
      <c r="BQ549" s="217">
        <f t="shared" ref="BQ549:BS549" si="755">BP549</f>
        <v>184.92069444444445</v>
      </c>
      <c r="BR549" s="217">
        <f t="shared" si="755"/>
        <v>184.92069444444445</v>
      </c>
      <c r="BS549" s="217">
        <f t="shared" si="755"/>
        <v>184.92069444444445</v>
      </c>
      <c r="BT549" s="217">
        <f t="shared" si="726"/>
        <v>184.92069444444445</v>
      </c>
      <c r="BU549" s="217">
        <f t="shared" si="727"/>
        <v>453.71417282760103</v>
      </c>
      <c r="BV549" s="217">
        <f t="shared" si="728"/>
        <v>531.36914108736391</v>
      </c>
      <c r="BW549" s="217">
        <f t="shared" si="706"/>
        <v>426.7878718955817</v>
      </c>
      <c r="BX549" s="216">
        <f t="shared" si="729"/>
        <v>0.24822526840744774</v>
      </c>
      <c r="BY549" s="216">
        <f t="shared" si="753"/>
        <v>299.35967369938197</v>
      </c>
      <c r="BZ549" s="216">
        <f t="shared" si="737"/>
        <v>4729.7218332363536</v>
      </c>
      <c r="CA549" s="216">
        <f t="shared" si="738"/>
        <v>4302.9339613407719</v>
      </c>
      <c r="CB549" s="218">
        <f t="shared" si="730"/>
        <v>2.8407221430631608</v>
      </c>
    </row>
    <row r="550" spans="1:80" x14ac:dyDescent="0.25">
      <c r="A550" s="248" t="s">
        <v>487</v>
      </c>
      <c r="B550" s="231" t="s">
        <v>1078</v>
      </c>
      <c r="C550" s="231" t="s">
        <v>464</v>
      </c>
      <c r="D550" s="249">
        <v>5</v>
      </c>
      <c r="E550" s="249">
        <v>3</v>
      </c>
      <c r="F550" s="250"/>
      <c r="G550" s="15">
        <f>(VLOOKUP(G$4,'Tüpoloogia tabel'!$C$1:$T$51,MATCH($A550,'Tüpoloogia tabel'!$C$1:$T$1,0),FALSE))*D550</f>
        <v>1027.7740974805224</v>
      </c>
      <c r="H550" s="15">
        <f>(VLOOKUP(H$4,'Tüpoloogia tabel'!$C$1:$T$51,MATCH($A550,'Tüpoloogia tabel'!$C$1:$T$1,0),FALSE))*D550*E550</f>
        <v>38.702345938375345</v>
      </c>
      <c r="I550" s="15">
        <f>(VLOOKUP(I$4,'Tüpoloogia tabel'!$C$1:$T$51,MATCH($A550,'Tüpoloogia tabel'!$C$1:$T$1,0),FALSE))*D550*E550</f>
        <v>128.61425184828033</v>
      </c>
      <c r="J550" s="15">
        <f>(VLOOKUP(J$4,'Tüpoloogia tabel'!$C$1:$T$51,MATCH($A550,'Tüpoloogia tabel'!$C$1:$T$1,0),FALSE))*D550*E550</f>
        <v>2755.998774069737</v>
      </c>
      <c r="K550" s="15">
        <f>(VLOOKUP(K$4,'Tüpoloogia tabel'!$C$1:$T$51,MATCH($A550,'Tüpoloogia tabel'!$C$1:$T$1,0),FALSE))*D550*E550</f>
        <v>2272.0986484976506</v>
      </c>
      <c r="L550" s="244">
        <f>VLOOKUP(L$4,'Tüpoloogia tabel'!$C$1:$T$51,MATCH($A550,'Tüpoloogia tabel'!$C$1:$T$1,0),FALSE)</f>
        <v>19.607843137254903</v>
      </c>
      <c r="M550" s="228">
        <f>VLOOKUP(M$4,'Tüpoloogia tabel'!$C$1:$T$51,MATCH($A550,'Tüpoloogia tabel'!$C$1:$T$1,0),FALSE)</f>
        <v>58.82352941176471</v>
      </c>
      <c r="N550" s="228">
        <f>VLOOKUP(N$4,'Tüpoloogia tabel'!$C$1:$T$51,MATCH($A550,'Tüpoloogia tabel'!$C$1:$T$1,0),FALSE)</f>
        <v>96.078431372549019</v>
      </c>
      <c r="O550" s="245">
        <f>VLOOKUP(O$4,'Tüpoloogia tabel'!$C$1:$T$51,MATCH($A550,'Tüpoloogia tabel'!$C$1:$T$1,0),FALSE)</f>
        <v>0.2155284834325106</v>
      </c>
      <c r="P550" s="228">
        <f>VLOOKUP(P$4,'Tüpoloogia tabel'!$C$1:$T$51,MATCH($A550,'Tüpoloogia tabel'!$C$1:$T$1,0),FALSE)</f>
        <v>50.980392156862742</v>
      </c>
      <c r="Q550" s="335">
        <f t="shared" si="717"/>
        <v>4170.5267410714287</v>
      </c>
      <c r="R550" s="336">
        <f t="shared" si="735"/>
        <v>3251.8594374535724</v>
      </c>
      <c r="S550" s="14">
        <f t="shared" si="718"/>
        <v>1027.7740974805224</v>
      </c>
      <c r="T550" s="336">
        <f t="shared" si="719"/>
        <v>1027.7740974805224</v>
      </c>
      <c r="U550" s="4">
        <f t="shared" si="720"/>
        <v>19.799999999999997</v>
      </c>
      <c r="V550" s="337">
        <f t="shared" si="721"/>
        <v>898.8673036178559</v>
      </c>
      <c r="W550" s="338">
        <f t="shared" si="703"/>
        <v>3.6808426462854857</v>
      </c>
      <c r="X550" s="228">
        <f>VLOOKUP(X$4,'Tüpoloogia tabel'!$C$1:$T$51,MATCH($A550,'Tüpoloogia tabel'!$C$1:$T$1,0),FALSE)</f>
        <v>227.2608695652174</v>
      </c>
      <c r="Y550" s="228">
        <f>VLOOKUP(Y$4,'Tüpoloogia tabel'!$C$1:$T$51,MATCH($A550,'Tüpoloogia tabel'!$C$1:$T$1,0),FALSE)</f>
        <v>160.65217391304347</v>
      </c>
      <c r="Z550" s="229">
        <f>VLOOKUP(Z$4,'Tüpoloogia tabel'!$C$1:$T$51,MATCH($A550,'Tüpoloogia tabel'!$C$1:$T$1,0),FALSE)</f>
        <v>41.282608695652172</v>
      </c>
      <c r="AA550" s="235"/>
      <c r="AB550" s="235"/>
      <c r="AC550" s="15">
        <f>VLOOKUP(AC$4,'Tüpoloogia tabel'!$C$1:$T$51,MATCH($A550,'Tüpoloogia tabel'!$C$1:$T$1,0),FALSE)</f>
        <v>3.5002483660130723</v>
      </c>
      <c r="AD550" s="15">
        <f>VLOOKUP(AD$4,'Tüpoloogia tabel'!$C$1:$T$51,MATCH($A550,'Tüpoloogia tabel'!$C$1:$T$1,0),FALSE)</f>
        <v>2.5</v>
      </c>
      <c r="AE550" s="15">
        <f>VLOOKUP(AE$4,'Tüpoloogia tabel'!$C$1:$T$51,MATCH($A550,'Tüpoloogia tabel'!$C$1:$T$1,0),FALSE)</f>
        <v>2.2999999999999998</v>
      </c>
      <c r="AF550" s="15">
        <f>VLOOKUP(AF$4,'Tüpoloogia tabel'!$C$1:$T$51,MATCH($A550,'Tüpoloogia tabel'!$C$1:$T$1,0),FALSE)</f>
        <v>12.642142857142858</v>
      </c>
      <c r="AG550" s="15">
        <f>VLOOKUP(AG$4,'Tüpoloogia tabel'!$C$1:$T$51,MATCH($A550,'Tüpoloogia tabel'!$C$1:$T$1,0),FALSE)</f>
        <v>15.963640873015873</v>
      </c>
      <c r="AH550" s="15">
        <f>(VLOOKUP(AH$4,'Tüpoloogia tabel'!$C$1:$T$51,MATCH($A550,'Tüpoloogia tabel'!$C$1:$T$1,0),FALSE))*E550</f>
        <v>8.5500000000000007</v>
      </c>
      <c r="AI550" s="15">
        <f>(VLOOKUP(AI$4,'Tüpoloogia tabel'!$C$1:$T$51,MATCH($A550,'Tüpoloogia tabel'!$C$1:$T$1,0),FALSE))*D550*E550</f>
        <v>9707.2428989794134</v>
      </c>
      <c r="AJ550" s="15">
        <f t="shared" si="722"/>
        <v>184.92069444444445</v>
      </c>
      <c r="AK550" s="15">
        <f>VLOOKUP(AK$4,'Tüpoloogia tabel'!$C$1:$T$51,MATCH($A550,'Tüpoloogia tabel'!$C$1:$T$1,0),FALSE)</f>
        <v>1.2</v>
      </c>
      <c r="AL550" s="15">
        <f>VLOOKUP(AL$4,'Tüpoloogia tabel'!$C$1:$T$51,MATCH($A550,'Tüpoloogia tabel'!$C$1:$T$1,0),FALSE)</f>
        <v>0.8</v>
      </c>
      <c r="AM550" s="15">
        <f>VLOOKUP(AM$4,'Tüpoloogia tabel'!$C$1:$T$51,MATCH($A550,'Tüpoloogia tabel'!$C$1:$T$1,0),FALSE)</f>
        <v>0.7</v>
      </c>
      <c r="AN550" s="15">
        <f>VLOOKUP(AN$4,'Tüpoloogia tabel'!$C$1:$T$51,MATCH($A550,'Tüpoloogia tabel'!$C$1:$T$1,0),FALSE)</f>
        <v>0.7</v>
      </c>
      <c r="AO550" s="15">
        <f>VLOOKUP(AO$4,'Tüpoloogia tabel'!$C$1:$T$51,MATCH($A550,'Tüpoloogia tabel'!$C$1:$T$1,0),FALSE)</f>
        <v>2.44</v>
      </c>
      <c r="AP550" s="15">
        <f>VLOOKUP(AP$4,'Tüpoloogia tabel'!$C$1:$T$51,MATCH($A550,'Tüpoloogia tabel'!$C$1:$T$1,0),FALSE)</f>
        <v>2</v>
      </c>
      <c r="AQ550" s="15">
        <f>VLOOKUP(AQ$4,'Tüpoloogia tabel'!$C$1:$T$51,MATCH($A550,'Tüpoloogia tabel'!$C$1:$T$1,0),FALSE)</f>
        <v>2.9</v>
      </c>
      <c r="AR550" s="232">
        <f>VLOOKUP(AR$4,'Tüpoloogia tabel'!$C$1:$T$51,MATCH($A545,'Tüpoloogia tabel'!$C$1:$T$1,0),FALSE)</f>
        <v>0.37375000000000003</v>
      </c>
      <c r="AS550" s="16">
        <f>VLOOKUP(AS$4,'Tüpoloogia tabel'!$C$1:$T$51,MATCH($A550,'Tüpoloogia tabel'!$C$1:$T$1,0),FALSE)</f>
        <v>0.4900000000000001</v>
      </c>
      <c r="AT550" s="16">
        <f>VLOOKUP(AT$4,'Tüpoloogia tabel'!$C$1:$T$51,MATCH($A550,'Tüpoloogia tabel'!$C$1:$T$1,0),FALSE)</f>
        <v>0.40500000000000014</v>
      </c>
      <c r="AU550" s="16">
        <f>VLOOKUP(AU$4,'Tüpoloogia tabel'!$C$1:$T$51,MATCH($A550,'Tüpoloogia tabel'!$C$1:$T$1,0),FALSE)</f>
        <v>0.15</v>
      </c>
      <c r="AV550" s="273">
        <f>VLOOKUP(AV$4,'Tüpoloogia tabel'!$C$1:$T$51,MATCH($A550,'Tüpoloogia tabel'!$C$1:$T$1,0),FALSE)</f>
        <v>0.02</v>
      </c>
      <c r="AW550" s="16">
        <f>VLOOKUP(AW$4,'Tüpoloogia tabel'!$C$1:$T$51,MATCH($A550,'Tüpoloogia tabel'!$C$1:$T$1,0),FALSE)</f>
        <v>0.01</v>
      </c>
      <c r="AX550" s="16">
        <f>VLOOKUP(AX$4,'Tüpoloogia tabel'!$C$1:$T$51,MATCH($A550,'Tüpoloogia tabel'!$C$1:$T$1,0),FALSE)</f>
        <v>0</v>
      </c>
      <c r="AY550" s="16">
        <f>VLOOKUP(AY$4,'Tüpoloogia tabel'!$C$1:$T$51,MATCH($A550,'Tüpoloogia tabel'!$C$1:$T$1,0),FALSE)</f>
        <v>0.42</v>
      </c>
      <c r="AZ550" s="16">
        <f>VLOOKUP(AZ$4,'Tüpoloogia tabel'!$C$1:$T$51,MATCH($A550,'Tüpoloogia tabel'!$C$1:$T$1,0),FALSE)</f>
        <v>3.7</v>
      </c>
      <c r="BA550" s="232">
        <f>VLOOKUP(BA$4,'Tüpoloogia tabel'!$C$1:$T$51,MATCH($A550,'Tüpoloogia tabel'!$C$1:$T$1,0),FALSE)</f>
        <v>0.43</v>
      </c>
      <c r="BB550" s="232">
        <f>VLOOKUP(BB$4,'Tüpoloogia tabel'!$C$1:$T$51,MATCH($A550,'Tüpoloogia tabel'!$C$1:$T$1,0),FALSE)</f>
        <v>0.41499999999999998</v>
      </c>
      <c r="BC550" s="232">
        <f>VLOOKUP(BC$4,'Tüpoloogia tabel'!$C$1:$T$51,MATCH($A550,'Tüpoloogia tabel'!$C$1:$T$1,0),FALSE)</f>
        <v>0.35</v>
      </c>
      <c r="BD550" s="232">
        <f>VLOOKUP(BD$4,'Tüpoloogia tabel'!$C$1:$T$51,MATCH($A550,'Tüpoloogia tabel'!$C$1:$T$1,0),FALSE)</f>
        <v>0.4</v>
      </c>
      <c r="BE550" s="232">
        <f>VLOOKUP(BE$4,'Tüpoloogia tabel'!$C$1:$T$51,MATCH($A550,'Tüpoloogia tabel'!$C$1:$T$1,0),FALSE)</f>
        <v>0.3</v>
      </c>
      <c r="BF550" s="16">
        <f>VLOOKUP(BF$4,'Tüpoloogia tabel'!$C$1:$T$51,MATCH($A550,'Tüpoloogia tabel'!$C$1:$T$1,0),FALSE)</f>
        <v>1.7999999999999998</v>
      </c>
      <c r="BG550" s="16">
        <f>VLOOKUP(BG$4,'Tüpoloogia tabel'!$C$1:$T$51,MATCH($A550,'Tüpoloogia tabel'!$C$1:$T$1,0),FALSE)</f>
        <v>2.1999999999999997</v>
      </c>
      <c r="BH550" s="16">
        <f>VLOOKUP(BH$4,'Tüpoloogia tabel'!$C$1:$T$51,MATCH($A550,'Tüpoloogia tabel'!$C$1:$T$1,0),FALSE)</f>
        <v>1.46</v>
      </c>
      <c r="BI550" s="16">
        <f>VLOOKUP(BI$4,'Tüpoloogia tabel'!$C$1:$T$51,MATCH($A550,'Tüpoloogia tabel'!$C$1:$T$1,0),FALSE)</f>
        <v>1.5793333333333333</v>
      </c>
      <c r="BJ550" s="16">
        <f>VLOOKUP(BJ$4,'Tüpoloogia tabel'!$C$1:$T$51,MATCH($A550,'Tüpoloogia tabel'!$C$1:$T$1,0),FALSE)</f>
        <v>0.79999999999999993</v>
      </c>
      <c r="BK550" s="16">
        <f>VLOOKUP(BK$4,'Tüpoloogia tabel'!$C$1:$T$51,MATCH($A550,'Tüpoloogia tabel'!$C$1:$T$1,0),FALSE)</f>
        <v>2.0649999999999999</v>
      </c>
      <c r="BL550" s="216">
        <f t="shared" si="704"/>
        <v>7011.5668873154254</v>
      </c>
      <c r="BM550" s="1">
        <v>4</v>
      </c>
      <c r="BN550" s="1">
        <v>0</v>
      </c>
      <c r="BO550" s="1">
        <f t="shared" si="723"/>
        <v>34.200000000000003</v>
      </c>
      <c r="BP550" s="217">
        <f t="shared" si="724"/>
        <v>184.92069444444445</v>
      </c>
      <c r="BQ550" s="217">
        <f t="shared" ref="BQ550:BS550" si="756">BP550</f>
        <v>184.92069444444445</v>
      </c>
      <c r="BR550" s="217">
        <f t="shared" si="756"/>
        <v>184.92069444444445</v>
      </c>
      <c r="BS550" s="217">
        <f t="shared" si="756"/>
        <v>184.92069444444445</v>
      </c>
      <c r="BT550" s="217">
        <f t="shared" si="726"/>
        <v>369.8413888888889</v>
      </c>
      <c r="BU550" s="217">
        <f t="shared" si="727"/>
        <v>1002.1068888621026</v>
      </c>
      <c r="BV550" s="217">
        <f t="shared" si="728"/>
        <v>1184.8060383821291</v>
      </c>
      <c r="BW550" s="217">
        <f t="shared" si="706"/>
        <v>707.34132570382758</v>
      </c>
      <c r="BX550" s="216">
        <f t="shared" si="729"/>
        <v>0.53426980840672822</v>
      </c>
      <c r="BY550" s="216">
        <f t="shared" si="753"/>
        <v>644.32938893851428</v>
      </c>
      <c r="BZ550" s="216">
        <f t="shared" si="737"/>
        <v>8363.2376019577678</v>
      </c>
      <c r="CA550" s="216">
        <f t="shared" si="738"/>
        <v>7655.8962762539395</v>
      </c>
      <c r="CB550" s="218">
        <f t="shared" si="730"/>
        <v>3.3695263545516148</v>
      </c>
    </row>
    <row r="551" spans="1:80" x14ac:dyDescent="0.25">
      <c r="A551" s="248" t="s">
        <v>487</v>
      </c>
      <c r="B551" s="231" t="s">
        <v>1079</v>
      </c>
      <c r="C551" s="231" t="s">
        <v>464</v>
      </c>
      <c r="D551" s="249">
        <v>5</v>
      </c>
      <c r="E551" s="249">
        <v>4</v>
      </c>
      <c r="F551" s="250"/>
      <c r="G551" s="15">
        <f>(VLOOKUP(G$4,'Tüpoloogia tabel'!$C$1:$T$51,MATCH($A551,'Tüpoloogia tabel'!$C$1:$T$1,0),FALSE))*D551</f>
        <v>1027.7740974805224</v>
      </c>
      <c r="H551" s="15">
        <f>(VLOOKUP(H$4,'Tüpoloogia tabel'!$C$1:$T$51,MATCH($A551,'Tüpoloogia tabel'!$C$1:$T$1,0),FALSE))*D551*E551</f>
        <v>51.603127917833795</v>
      </c>
      <c r="I551" s="15">
        <f>(VLOOKUP(I$4,'Tüpoloogia tabel'!$C$1:$T$51,MATCH($A551,'Tüpoloogia tabel'!$C$1:$T$1,0),FALSE))*D551*E551</f>
        <v>171.48566913104042</v>
      </c>
      <c r="J551" s="15">
        <f>(VLOOKUP(J$4,'Tüpoloogia tabel'!$C$1:$T$51,MATCH($A551,'Tüpoloogia tabel'!$C$1:$T$1,0),FALSE))*D551*E551</f>
        <v>3674.6650320929825</v>
      </c>
      <c r="K551" s="15">
        <f>(VLOOKUP(K$4,'Tüpoloogia tabel'!$C$1:$T$51,MATCH($A551,'Tüpoloogia tabel'!$C$1:$T$1,0),FALSE))*D551*E551</f>
        <v>3029.4648646635342</v>
      </c>
      <c r="L551" s="244">
        <f>VLOOKUP(L$4,'Tüpoloogia tabel'!$C$1:$T$51,MATCH($A551,'Tüpoloogia tabel'!$C$1:$T$1,0),FALSE)</f>
        <v>19.607843137254903</v>
      </c>
      <c r="M551" s="228">
        <f>VLOOKUP(M$4,'Tüpoloogia tabel'!$C$1:$T$51,MATCH($A551,'Tüpoloogia tabel'!$C$1:$T$1,0),FALSE)</f>
        <v>58.82352941176471</v>
      </c>
      <c r="N551" s="228">
        <f>VLOOKUP(N$4,'Tüpoloogia tabel'!$C$1:$T$51,MATCH($A551,'Tüpoloogia tabel'!$C$1:$T$1,0),FALSE)</f>
        <v>96.078431372549019</v>
      </c>
      <c r="O551" s="245">
        <f>VLOOKUP(O$4,'Tüpoloogia tabel'!$C$1:$T$51,MATCH($A551,'Tüpoloogia tabel'!$C$1:$T$1,0),FALSE)</f>
        <v>0.2155284834325106</v>
      </c>
      <c r="P551" s="228">
        <f>VLOOKUP(P$4,'Tüpoloogia tabel'!$C$1:$T$51,MATCH($A551,'Tüpoloogia tabel'!$C$1:$T$1,0),FALSE)</f>
        <v>50.980392156862742</v>
      </c>
      <c r="Q551" s="335">
        <f t="shared" si="717"/>
        <v>7380.5573809523812</v>
      </c>
      <c r="R551" s="336">
        <f t="shared" si="735"/>
        <v>5770.0370417490922</v>
      </c>
      <c r="S551" s="14">
        <f t="shared" si="718"/>
        <v>1027.7740974805224</v>
      </c>
      <c r="T551" s="336">
        <f t="shared" si="719"/>
        <v>1027.7740974805224</v>
      </c>
      <c r="U551" s="4">
        <f t="shared" si="720"/>
        <v>19.799999999999997</v>
      </c>
      <c r="V551" s="337">
        <f t="shared" si="721"/>
        <v>1590.7203392032891</v>
      </c>
      <c r="W551" s="338">
        <f t="shared" si="703"/>
        <v>4.4061274472651561</v>
      </c>
      <c r="X551" s="228">
        <f>VLOOKUP(X$4,'Tüpoloogia tabel'!$C$1:$T$51,MATCH($A551,'Tüpoloogia tabel'!$C$1:$T$1,0),FALSE)</f>
        <v>227.2608695652174</v>
      </c>
      <c r="Y551" s="228">
        <f>VLOOKUP(Y$4,'Tüpoloogia tabel'!$C$1:$T$51,MATCH($A551,'Tüpoloogia tabel'!$C$1:$T$1,0),FALSE)</f>
        <v>160.65217391304347</v>
      </c>
      <c r="Z551" s="229">
        <f>VLOOKUP(Z$4,'Tüpoloogia tabel'!$C$1:$T$51,MATCH($A551,'Tüpoloogia tabel'!$C$1:$T$1,0),FALSE)</f>
        <v>41.282608695652172</v>
      </c>
      <c r="AA551" s="235"/>
      <c r="AB551" s="235"/>
      <c r="AC551" s="15">
        <f>VLOOKUP(AC$4,'Tüpoloogia tabel'!$C$1:$T$51,MATCH($A551,'Tüpoloogia tabel'!$C$1:$T$1,0),FALSE)</f>
        <v>3.5002483660130723</v>
      </c>
      <c r="AD551" s="15">
        <f>VLOOKUP(AD$4,'Tüpoloogia tabel'!$C$1:$T$51,MATCH($A551,'Tüpoloogia tabel'!$C$1:$T$1,0),FALSE)</f>
        <v>2.5</v>
      </c>
      <c r="AE551" s="15">
        <f>VLOOKUP(AE$4,'Tüpoloogia tabel'!$C$1:$T$51,MATCH($A551,'Tüpoloogia tabel'!$C$1:$T$1,0),FALSE)</f>
        <v>2.2999999999999998</v>
      </c>
      <c r="AF551" s="15">
        <f>VLOOKUP(AF$4,'Tüpoloogia tabel'!$C$1:$T$51,MATCH($A551,'Tüpoloogia tabel'!$C$1:$T$1,0),FALSE)</f>
        <v>12.642142857142858</v>
      </c>
      <c r="AG551" s="15">
        <f>VLOOKUP(AG$4,'Tüpoloogia tabel'!$C$1:$T$51,MATCH($A551,'Tüpoloogia tabel'!$C$1:$T$1,0),FALSE)</f>
        <v>15.963640873015873</v>
      </c>
      <c r="AH551" s="15">
        <f>(VLOOKUP(AH$4,'Tüpoloogia tabel'!$C$1:$T$51,MATCH($A551,'Tüpoloogia tabel'!$C$1:$T$1,0),FALSE))*E551</f>
        <v>11.4</v>
      </c>
      <c r="AI551" s="15">
        <f>(VLOOKUP(AI$4,'Tüpoloogia tabel'!$C$1:$T$51,MATCH($A551,'Tüpoloogia tabel'!$C$1:$T$1,0),FALSE))*D551*E551</f>
        <v>12942.990531972551</v>
      </c>
      <c r="AJ551" s="15">
        <f t="shared" si="722"/>
        <v>184.92069444444445</v>
      </c>
      <c r="AK551" s="15">
        <f>VLOOKUP(AK$4,'Tüpoloogia tabel'!$C$1:$T$51,MATCH($A551,'Tüpoloogia tabel'!$C$1:$T$1,0),FALSE)</f>
        <v>1.2</v>
      </c>
      <c r="AL551" s="15">
        <f>VLOOKUP(AL$4,'Tüpoloogia tabel'!$C$1:$T$51,MATCH($A551,'Tüpoloogia tabel'!$C$1:$T$1,0),FALSE)</f>
        <v>0.8</v>
      </c>
      <c r="AM551" s="15">
        <f>VLOOKUP(AM$4,'Tüpoloogia tabel'!$C$1:$T$51,MATCH($A551,'Tüpoloogia tabel'!$C$1:$T$1,0),FALSE)</f>
        <v>0.7</v>
      </c>
      <c r="AN551" s="15">
        <f>VLOOKUP(AN$4,'Tüpoloogia tabel'!$C$1:$T$51,MATCH($A551,'Tüpoloogia tabel'!$C$1:$T$1,0),FALSE)</f>
        <v>0.7</v>
      </c>
      <c r="AO551" s="15">
        <f>VLOOKUP(AO$4,'Tüpoloogia tabel'!$C$1:$T$51,MATCH($A551,'Tüpoloogia tabel'!$C$1:$T$1,0),FALSE)</f>
        <v>2.44</v>
      </c>
      <c r="AP551" s="15">
        <f>VLOOKUP(AP$4,'Tüpoloogia tabel'!$C$1:$T$51,MATCH($A551,'Tüpoloogia tabel'!$C$1:$T$1,0),FALSE)</f>
        <v>2</v>
      </c>
      <c r="AQ551" s="15">
        <f>VLOOKUP(AQ$4,'Tüpoloogia tabel'!$C$1:$T$51,MATCH($A551,'Tüpoloogia tabel'!$C$1:$T$1,0),FALSE)</f>
        <v>2.9</v>
      </c>
      <c r="AR551" s="232">
        <f>VLOOKUP(AR$4,'Tüpoloogia tabel'!$C$1:$T$51,MATCH($A546,'Tüpoloogia tabel'!$C$1:$T$1,0),FALSE)</f>
        <v>0.37375000000000003</v>
      </c>
      <c r="AS551" s="16">
        <f>VLOOKUP(AS$4,'Tüpoloogia tabel'!$C$1:$T$51,MATCH($A551,'Tüpoloogia tabel'!$C$1:$T$1,0),FALSE)</f>
        <v>0.4900000000000001</v>
      </c>
      <c r="AT551" s="16">
        <f>VLOOKUP(AT$4,'Tüpoloogia tabel'!$C$1:$T$51,MATCH($A551,'Tüpoloogia tabel'!$C$1:$T$1,0),FALSE)</f>
        <v>0.40500000000000014</v>
      </c>
      <c r="AU551" s="16">
        <f>VLOOKUP(AU$4,'Tüpoloogia tabel'!$C$1:$T$51,MATCH($A551,'Tüpoloogia tabel'!$C$1:$T$1,0),FALSE)</f>
        <v>0.15</v>
      </c>
      <c r="AV551" s="273">
        <f>VLOOKUP(AV$4,'Tüpoloogia tabel'!$C$1:$T$51,MATCH($A551,'Tüpoloogia tabel'!$C$1:$T$1,0),FALSE)</f>
        <v>0.02</v>
      </c>
      <c r="AW551" s="16">
        <f>VLOOKUP(AW$4,'Tüpoloogia tabel'!$C$1:$T$51,MATCH($A551,'Tüpoloogia tabel'!$C$1:$T$1,0),FALSE)</f>
        <v>0.01</v>
      </c>
      <c r="AX551" s="16">
        <f>VLOOKUP(AX$4,'Tüpoloogia tabel'!$C$1:$T$51,MATCH($A551,'Tüpoloogia tabel'!$C$1:$T$1,0),FALSE)</f>
        <v>0</v>
      </c>
      <c r="AY551" s="16">
        <f>VLOOKUP(AY$4,'Tüpoloogia tabel'!$C$1:$T$51,MATCH($A551,'Tüpoloogia tabel'!$C$1:$T$1,0),FALSE)</f>
        <v>0.42</v>
      </c>
      <c r="AZ551" s="16">
        <f>VLOOKUP(AZ$4,'Tüpoloogia tabel'!$C$1:$T$51,MATCH($A551,'Tüpoloogia tabel'!$C$1:$T$1,0),FALSE)</f>
        <v>3.7</v>
      </c>
      <c r="BA551" s="232">
        <f>VLOOKUP(BA$4,'Tüpoloogia tabel'!$C$1:$T$51,MATCH($A551,'Tüpoloogia tabel'!$C$1:$T$1,0),FALSE)</f>
        <v>0.43</v>
      </c>
      <c r="BB551" s="232">
        <f>VLOOKUP(BB$4,'Tüpoloogia tabel'!$C$1:$T$51,MATCH($A551,'Tüpoloogia tabel'!$C$1:$T$1,0),FALSE)</f>
        <v>0.41499999999999998</v>
      </c>
      <c r="BC551" s="232">
        <f>VLOOKUP(BC$4,'Tüpoloogia tabel'!$C$1:$T$51,MATCH($A551,'Tüpoloogia tabel'!$C$1:$T$1,0),FALSE)</f>
        <v>0.35</v>
      </c>
      <c r="BD551" s="232">
        <f>VLOOKUP(BD$4,'Tüpoloogia tabel'!$C$1:$T$51,MATCH($A551,'Tüpoloogia tabel'!$C$1:$T$1,0),FALSE)</f>
        <v>0.4</v>
      </c>
      <c r="BE551" s="232">
        <f>VLOOKUP(BE$4,'Tüpoloogia tabel'!$C$1:$T$51,MATCH($A551,'Tüpoloogia tabel'!$C$1:$T$1,0),FALSE)</f>
        <v>0.3</v>
      </c>
      <c r="BF551" s="16">
        <f>VLOOKUP(BF$4,'Tüpoloogia tabel'!$C$1:$T$51,MATCH($A551,'Tüpoloogia tabel'!$C$1:$T$1,0),FALSE)</f>
        <v>1.7999999999999998</v>
      </c>
      <c r="BG551" s="16">
        <f>VLOOKUP(BG$4,'Tüpoloogia tabel'!$C$1:$T$51,MATCH($A551,'Tüpoloogia tabel'!$C$1:$T$1,0),FALSE)</f>
        <v>2.1999999999999997</v>
      </c>
      <c r="BH551" s="16">
        <f>VLOOKUP(BH$4,'Tüpoloogia tabel'!$C$1:$T$51,MATCH($A551,'Tüpoloogia tabel'!$C$1:$T$1,0),FALSE)</f>
        <v>1.46</v>
      </c>
      <c r="BI551" s="16">
        <f>VLOOKUP(BI$4,'Tüpoloogia tabel'!$C$1:$T$51,MATCH($A551,'Tüpoloogia tabel'!$C$1:$T$1,0),FALSE)</f>
        <v>1.5793333333333333</v>
      </c>
      <c r="BJ551" s="16">
        <f>VLOOKUP(BJ$4,'Tüpoloogia tabel'!$C$1:$T$51,MATCH($A551,'Tüpoloogia tabel'!$C$1:$T$1,0),FALSE)</f>
        <v>0.79999999999999993</v>
      </c>
      <c r="BK551" s="16">
        <f>VLOOKUP(BK$4,'Tüpoloogia tabel'!$C$1:$T$51,MATCH($A551,'Tüpoloogia tabel'!$C$1:$T$1,0),FALSE)</f>
        <v>2.0649999999999999</v>
      </c>
      <c r="BL551" s="216">
        <f t="shared" si="704"/>
        <v>11209.530172965286</v>
      </c>
      <c r="BM551" s="1">
        <v>4</v>
      </c>
      <c r="BN551" s="1">
        <v>0</v>
      </c>
      <c r="BO551" s="1">
        <f t="shared" si="723"/>
        <v>45.6</v>
      </c>
      <c r="BP551" s="217">
        <f t="shared" si="724"/>
        <v>184.92069444444445</v>
      </c>
      <c r="BQ551" s="217">
        <f t="shared" ref="BQ551:BS551" si="757">BP551</f>
        <v>184.92069444444445</v>
      </c>
      <c r="BR551" s="217">
        <f t="shared" si="757"/>
        <v>184.92069444444445</v>
      </c>
      <c r="BS551" s="217">
        <f t="shared" si="757"/>
        <v>184.92069444444445</v>
      </c>
      <c r="BT551" s="217">
        <f t="shared" si="726"/>
        <v>554.76208333333329</v>
      </c>
      <c r="BU551" s="217">
        <f t="shared" si="727"/>
        <v>1764.8566913104041</v>
      </c>
      <c r="BV551" s="217">
        <f t="shared" si="728"/>
        <v>2096.7444868442831</v>
      </c>
      <c r="BW551" s="217">
        <f t="shared" si="706"/>
        <v>1096.4654310023766</v>
      </c>
      <c r="BX551" s="216">
        <f t="shared" si="729"/>
        <v>0.86418962417227063</v>
      </c>
      <c r="BY551" s="216">
        <f t="shared" si="753"/>
        <v>1042.2126867517584</v>
      </c>
      <c r="BZ551" s="216">
        <f t="shared" si="737"/>
        <v>13348.20829071942</v>
      </c>
      <c r="CA551" s="216">
        <f t="shared" si="738"/>
        <v>12251.742859717044</v>
      </c>
      <c r="CB551" s="218">
        <f t="shared" si="730"/>
        <v>4.0441937461049831</v>
      </c>
    </row>
    <row r="552" spans="1:80" x14ac:dyDescent="0.25">
      <c r="A552" s="248" t="s">
        <v>487</v>
      </c>
      <c r="B552" s="231" t="s">
        <v>1080</v>
      </c>
      <c r="C552" s="231" t="s">
        <v>464</v>
      </c>
      <c r="D552" s="249">
        <v>5</v>
      </c>
      <c r="E552" s="249">
        <v>5</v>
      </c>
      <c r="F552" s="250"/>
      <c r="G552" s="15">
        <f>(VLOOKUP(G$4,'Tüpoloogia tabel'!$C$1:$T$51,MATCH($A552,'Tüpoloogia tabel'!$C$1:$T$1,0),FALSE))*D552</f>
        <v>1027.7740974805224</v>
      </c>
      <c r="H552" s="15">
        <f>(VLOOKUP(H$4,'Tüpoloogia tabel'!$C$1:$T$51,MATCH($A552,'Tüpoloogia tabel'!$C$1:$T$1,0),FALSE))*D552*E552</f>
        <v>64.503909897292246</v>
      </c>
      <c r="I552" s="15">
        <f>(VLOOKUP(I$4,'Tüpoloogia tabel'!$C$1:$T$51,MATCH($A552,'Tüpoloogia tabel'!$C$1:$T$1,0),FALSE))*D552*E552</f>
        <v>214.35708641380052</v>
      </c>
      <c r="J552" s="15">
        <f>(VLOOKUP(J$4,'Tüpoloogia tabel'!$C$1:$T$51,MATCH($A552,'Tüpoloogia tabel'!$C$1:$T$1,0),FALSE))*D552*E552</f>
        <v>4593.331290116228</v>
      </c>
      <c r="K552" s="15">
        <f>(VLOOKUP(K$4,'Tüpoloogia tabel'!$C$1:$T$51,MATCH($A552,'Tüpoloogia tabel'!$C$1:$T$1,0),FALSE))*D552*E552</f>
        <v>3786.8310808294177</v>
      </c>
      <c r="L552" s="244">
        <f>VLOOKUP(L$4,'Tüpoloogia tabel'!$C$1:$T$51,MATCH($A552,'Tüpoloogia tabel'!$C$1:$T$1,0),FALSE)</f>
        <v>19.607843137254903</v>
      </c>
      <c r="M552" s="228">
        <f>VLOOKUP(M$4,'Tüpoloogia tabel'!$C$1:$T$51,MATCH($A552,'Tüpoloogia tabel'!$C$1:$T$1,0),FALSE)</f>
        <v>58.82352941176471</v>
      </c>
      <c r="N552" s="228">
        <f>VLOOKUP(N$4,'Tüpoloogia tabel'!$C$1:$T$51,MATCH($A552,'Tüpoloogia tabel'!$C$1:$T$1,0),FALSE)</f>
        <v>96.078431372549019</v>
      </c>
      <c r="O552" s="245">
        <f>VLOOKUP(O$4,'Tüpoloogia tabel'!$C$1:$T$51,MATCH($A552,'Tüpoloogia tabel'!$C$1:$T$1,0),FALSE)</f>
        <v>0.2155284834325106</v>
      </c>
      <c r="P552" s="228">
        <f>VLOOKUP(P$4,'Tüpoloogia tabel'!$C$1:$T$51,MATCH($A552,'Tüpoloogia tabel'!$C$1:$T$1,0),FALSE)</f>
        <v>50.980392156862742</v>
      </c>
      <c r="Q552" s="335">
        <f t="shared" si="717"/>
        <v>11500.515550595237</v>
      </c>
      <c r="R552" s="336">
        <f t="shared" si="735"/>
        <v>9002.0268752834418</v>
      </c>
      <c r="S552" s="14">
        <f t="shared" si="718"/>
        <v>1027.7740974805224</v>
      </c>
      <c r="T552" s="336">
        <f t="shared" si="719"/>
        <v>1027.7740974805224</v>
      </c>
      <c r="U552" s="4">
        <f t="shared" si="720"/>
        <v>19.799999999999997</v>
      </c>
      <c r="V552" s="337">
        <f t="shared" si="721"/>
        <v>2478.688675311796</v>
      </c>
      <c r="W552" s="338">
        <f t="shared" si="703"/>
        <v>5.2139917025125415</v>
      </c>
      <c r="X552" s="228">
        <f>VLOOKUP(X$4,'Tüpoloogia tabel'!$C$1:$T$51,MATCH($A552,'Tüpoloogia tabel'!$C$1:$T$1,0),FALSE)</f>
        <v>227.2608695652174</v>
      </c>
      <c r="Y552" s="228">
        <f>VLOOKUP(Y$4,'Tüpoloogia tabel'!$C$1:$T$51,MATCH($A552,'Tüpoloogia tabel'!$C$1:$T$1,0),FALSE)</f>
        <v>160.65217391304347</v>
      </c>
      <c r="Z552" s="229">
        <f>VLOOKUP(Z$4,'Tüpoloogia tabel'!$C$1:$T$51,MATCH($A552,'Tüpoloogia tabel'!$C$1:$T$1,0),FALSE)</f>
        <v>41.282608695652172</v>
      </c>
      <c r="AA552" s="235"/>
      <c r="AB552" s="235"/>
      <c r="AC552" s="15">
        <f>VLOOKUP(AC$4,'Tüpoloogia tabel'!$C$1:$T$51,MATCH($A552,'Tüpoloogia tabel'!$C$1:$T$1,0),FALSE)</f>
        <v>3.5002483660130723</v>
      </c>
      <c r="AD552" s="15">
        <f>VLOOKUP(AD$4,'Tüpoloogia tabel'!$C$1:$T$51,MATCH($A552,'Tüpoloogia tabel'!$C$1:$T$1,0),FALSE)</f>
        <v>2.5</v>
      </c>
      <c r="AE552" s="15">
        <f>VLOOKUP(AE$4,'Tüpoloogia tabel'!$C$1:$T$51,MATCH($A552,'Tüpoloogia tabel'!$C$1:$T$1,0),FALSE)</f>
        <v>2.2999999999999998</v>
      </c>
      <c r="AF552" s="15">
        <f>VLOOKUP(AF$4,'Tüpoloogia tabel'!$C$1:$T$51,MATCH($A552,'Tüpoloogia tabel'!$C$1:$T$1,0),FALSE)</f>
        <v>12.642142857142858</v>
      </c>
      <c r="AG552" s="15">
        <f>VLOOKUP(AG$4,'Tüpoloogia tabel'!$C$1:$T$51,MATCH($A552,'Tüpoloogia tabel'!$C$1:$T$1,0),FALSE)</f>
        <v>15.963640873015873</v>
      </c>
      <c r="AH552" s="15">
        <f>(VLOOKUP(AH$4,'Tüpoloogia tabel'!$C$1:$T$51,MATCH($A552,'Tüpoloogia tabel'!$C$1:$T$1,0),FALSE))*E552</f>
        <v>14.25</v>
      </c>
      <c r="AI552" s="15">
        <f>(VLOOKUP(AI$4,'Tüpoloogia tabel'!$C$1:$T$51,MATCH($A552,'Tüpoloogia tabel'!$C$1:$T$1,0),FALSE))*D552*E552</f>
        <v>16178.738164965689</v>
      </c>
      <c r="AJ552" s="15">
        <f t="shared" si="722"/>
        <v>184.92069444444445</v>
      </c>
      <c r="AK552" s="15">
        <f>VLOOKUP(AK$4,'Tüpoloogia tabel'!$C$1:$T$51,MATCH($A552,'Tüpoloogia tabel'!$C$1:$T$1,0),FALSE)</f>
        <v>1.2</v>
      </c>
      <c r="AL552" s="15">
        <f>VLOOKUP(AL$4,'Tüpoloogia tabel'!$C$1:$T$51,MATCH($A552,'Tüpoloogia tabel'!$C$1:$T$1,0),FALSE)</f>
        <v>0.8</v>
      </c>
      <c r="AM552" s="15">
        <f>VLOOKUP(AM$4,'Tüpoloogia tabel'!$C$1:$T$51,MATCH($A552,'Tüpoloogia tabel'!$C$1:$T$1,0),FALSE)</f>
        <v>0.7</v>
      </c>
      <c r="AN552" s="15">
        <f>VLOOKUP(AN$4,'Tüpoloogia tabel'!$C$1:$T$51,MATCH($A552,'Tüpoloogia tabel'!$C$1:$T$1,0),FALSE)</f>
        <v>0.7</v>
      </c>
      <c r="AO552" s="15">
        <f>VLOOKUP(AO$4,'Tüpoloogia tabel'!$C$1:$T$51,MATCH($A552,'Tüpoloogia tabel'!$C$1:$T$1,0),FALSE)</f>
        <v>2.44</v>
      </c>
      <c r="AP552" s="15">
        <f>VLOOKUP(AP$4,'Tüpoloogia tabel'!$C$1:$T$51,MATCH($A552,'Tüpoloogia tabel'!$C$1:$T$1,0),FALSE)</f>
        <v>2</v>
      </c>
      <c r="AQ552" s="15">
        <f>VLOOKUP(AQ$4,'Tüpoloogia tabel'!$C$1:$T$51,MATCH($A552,'Tüpoloogia tabel'!$C$1:$T$1,0),FALSE)</f>
        <v>2.9</v>
      </c>
      <c r="AR552" s="232">
        <f>VLOOKUP(AR$4,'Tüpoloogia tabel'!$C$1:$T$51,MATCH($A547,'Tüpoloogia tabel'!$C$1:$T$1,0),FALSE)</f>
        <v>0.37375000000000003</v>
      </c>
      <c r="AS552" s="16">
        <f>VLOOKUP(AS$4,'Tüpoloogia tabel'!$C$1:$T$51,MATCH($A552,'Tüpoloogia tabel'!$C$1:$T$1,0),FALSE)</f>
        <v>0.4900000000000001</v>
      </c>
      <c r="AT552" s="16">
        <f>VLOOKUP(AT$4,'Tüpoloogia tabel'!$C$1:$T$51,MATCH($A552,'Tüpoloogia tabel'!$C$1:$T$1,0),FALSE)</f>
        <v>0.40500000000000014</v>
      </c>
      <c r="AU552" s="16">
        <f>VLOOKUP(AU$4,'Tüpoloogia tabel'!$C$1:$T$51,MATCH($A552,'Tüpoloogia tabel'!$C$1:$T$1,0),FALSE)</f>
        <v>0.15</v>
      </c>
      <c r="AV552" s="273">
        <f>VLOOKUP(AV$4,'Tüpoloogia tabel'!$C$1:$T$51,MATCH($A552,'Tüpoloogia tabel'!$C$1:$T$1,0),FALSE)</f>
        <v>0.02</v>
      </c>
      <c r="AW552" s="16">
        <f>VLOOKUP(AW$4,'Tüpoloogia tabel'!$C$1:$T$51,MATCH($A552,'Tüpoloogia tabel'!$C$1:$T$1,0),FALSE)</f>
        <v>0.01</v>
      </c>
      <c r="AX552" s="16">
        <f>VLOOKUP(AX$4,'Tüpoloogia tabel'!$C$1:$T$51,MATCH($A552,'Tüpoloogia tabel'!$C$1:$T$1,0),FALSE)</f>
        <v>0</v>
      </c>
      <c r="AY552" s="16">
        <f>VLOOKUP(AY$4,'Tüpoloogia tabel'!$C$1:$T$51,MATCH($A552,'Tüpoloogia tabel'!$C$1:$T$1,0),FALSE)</f>
        <v>0.42</v>
      </c>
      <c r="AZ552" s="16">
        <f>VLOOKUP(AZ$4,'Tüpoloogia tabel'!$C$1:$T$51,MATCH($A552,'Tüpoloogia tabel'!$C$1:$T$1,0),FALSE)</f>
        <v>3.7</v>
      </c>
      <c r="BA552" s="232">
        <f>VLOOKUP(BA$4,'Tüpoloogia tabel'!$C$1:$T$51,MATCH($A552,'Tüpoloogia tabel'!$C$1:$T$1,0),FALSE)</f>
        <v>0.43</v>
      </c>
      <c r="BB552" s="232">
        <f>VLOOKUP(BB$4,'Tüpoloogia tabel'!$C$1:$T$51,MATCH($A552,'Tüpoloogia tabel'!$C$1:$T$1,0),FALSE)</f>
        <v>0.41499999999999998</v>
      </c>
      <c r="BC552" s="232">
        <f>VLOOKUP(BC$4,'Tüpoloogia tabel'!$C$1:$T$51,MATCH($A552,'Tüpoloogia tabel'!$C$1:$T$1,0),FALSE)</f>
        <v>0.35</v>
      </c>
      <c r="BD552" s="232">
        <f>VLOOKUP(BD$4,'Tüpoloogia tabel'!$C$1:$T$51,MATCH($A552,'Tüpoloogia tabel'!$C$1:$T$1,0),FALSE)</f>
        <v>0.4</v>
      </c>
      <c r="BE552" s="232">
        <f>VLOOKUP(BE$4,'Tüpoloogia tabel'!$C$1:$T$51,MATCH($A552,'Tüpoloogia tabel'!$C$1:$T$1,0),FALSE)</f>
        <v>0.3</v>
      </c>
      <c r="BF552" s="16">
        <f>VLOOKUP(BF$4,'Tüpoloogia tabel'!$C$1:$T$51,MATCH($A552,'Tüpoloogia tabel'!$C$1:$T$1,0),FALSE)</f>
        <v>1.7999999999999998</v>
      </c>
      <c r="BG552" s="16">
        <f>VLOOKUP(BG$4,'Tüpoloogia tabel'!$C$1:$T$51,MATCH($A552,'Tüpoloogia tabel'!$C$1:$T$1,0),FALSE)</f>
        <v>2.1999999999999997</v>
      </c>
      <c r="BH552" s="16">
        <f>VLOOKUP(BH$4,'Tüpoloogia tabel'!$C$1:$T$51,MATCH($A552,'Tüpoloogia tabel'!$C$1:$T$1,0),FALSE)</f>
        <v>1.46</v>
      </c>
      <c r="BI552" s="16">
        <f>VLOOKUP(BI$4,'Tüpoloogia tabel'!$C$1:$T$51,MATCH($A552,'Tüpoloogia tabel'!$C$1:$T$1,0),FALSE)</f>
        <v>1.5793333333333333</v>
      </c>
      <c r="BJ552" s="16">
        <f>VLOOKUP(BJ$4,'Tüpoloogia tabel'!$C$1:$T$51,MATCH($A552,'Tüpoloogia tabel'!$C$1:$T$1,0),FALSE)</f>
        <v>0.79999999999999993</v>
      </c>
      <c r="BK552" s="16">
        <f>VLOOKUP(BK$4,'Tüpoloogia tabel'!$C$1:$T$51,MATCH($A552,'Tüpoloogia tabel'!$C$1:$T$1,0),FALSE)</f>
        <v>2.0649999999999999</v>
      </c>
      <c r="BL552" s="216">
        <f t="shared" si="704"/>
        <v>16597.464144590966</v>
      </c>
      <c r="BM552" s="1">
        <v>4</v>
      </c>
      <c r="BN552" s="1">
        <v>0</v>
      </c>
      <c r="BO552" s="1">
        <f t="shared" si="723"/>
        <v>57</v>
      </c>
      <c r="BP552" s="217">
        <f t="shared" si="724"/>
        <v>184.92069444444445</v>
      </c>
      <c r="BQ552" s="217">
        <f t="shared" ref="BQ552:BS552" si="758">BP552</f>
        <v>184.92069444444445</v>
      </c>
      <c r="BR552" s="217">
        <f t="shared" si="758"/>
        <v>184.92069444444445</v>
      </c>
      <c r="BS552" s="217">
        <f t="shared" si="758"/>
        <v>184.92069444444445</v>
      </c>
      <c r="BT552" s="217">
        <f t="shared" si="726"/>
        <v>739.6827777777778</v>
      </c>
      <c r="BU552" s="217">
        <f t="shared" si="727"/>
        <v>2741.9635801725062</v>
      </c>
      <c r="BV552" s="217">
        <f t="shared" si="728"/>
        <v>3267.1844864738255</v>
      </c>
      <c r="BW552" s="217">
        <f t="shared" si="706"/>
        <v>1594.160187791229</v>
      </c>
      <c r="BX552" s="216">
        <f t="shared" si="729"/>
        <v>1.2876297693855645</v>
      </c>
      <c r="BY552" s="216">
        <f t="shared" si="753"/>
        <v>1552.8815018789908</v>
      </c>
      <c r="BZ552" s="216">
        <f t="shared" si="737"/>
        <v>19744.505834261185</v>
      </c>
      <c r="CA552" s="216">
        <f t="shared" si="738"/>
        <v>18150.345646469956</v>
      </c>
      <c r="CB552" s="218">
        <f t="shared" si="730"/>
        <v>4.7930169735732022</v>
      </c>
    </row>
    <row r="553" spans="1:80" x14ac:dyDescent="0.25">
      <c r="A553" s="248" t="s">
        <v>487</v>
      </c>
      <c r="B553" s="231" t="s">
        <v>1081</v>
      </c>
      <c r="C553" s="231" t="s">
        <v>464</v>
      </c>
      <c r="D553" s="249">
        <v>6</v>
      </c>
      <c r="E553" s="249">
        <v>1</v>
      </c>
      <c r="F553" s="250"/>
      <c r="G553" s="15">
        <f>(VLOOKUP(G$4,'Tüpoloogia tabel'!$C$1:$T$51,MATCH($A553,'Tüpoloogia tabel'!$C$1:$T$1,0),FALSE))*D553</f>
        <v>1233.3289169766267</v>
      </c>
      <c r="H553" s="15">
        <f>(VLOOKUP(H$4,'Tüpoloogia tabel'!$C$1:$T$51,MATCH($A553,'Tüpoloogia tabel'!$C$1:$T$1,0),FALSE))*D553*E553</f>
        <v>15.480938375350139</v>
      </c>
      <c r="I553" s="15">
        <f>(VLOOKUP(I$4,'Tüpoloogia tabel'!$C$1:$T$51,MATCH($A553,'Tüpoloogia tabel'!$C$1:$T$1,0),FALSE))*D553*E553</f>
        <v>51.445700739312123</v>
      </c>
      <c r="J553" s="15">
        <f>(VLOOKUP(J$4,'Tüpoloogia tabel'!$C$1:$T$51,MATCH($A553,'Tüpoloogia tabel'!$C$1:$T$1,0),FALSE))*D553*E553</f>
        <v>1102.3995096278948</v>
      </c>
      <c r="K553" s="15">
        <f>(VLOOKUP(K$4,'Tüpoloogia tabel'!$C$1:$T$51,MATCH($A553,'Tüpoloogia tabel'!$C$1:$T$1,0),FALSE))*D553*E553</f>
        <v>908.83945939906016</v>
      </c>
      <c r="L553" s="244">
        <f>VLOOKUP(L$4,'Tüpoloogia tabel'!$C$1:$T$51,MATCH($A553,'Tüpoloogia tabel'!$C$1:$T$1,0),FALSE)</f>
        <v>19.607843137254903</v>
      </c>
      <c r="M553" s="228">
        <f>VLOOKUP(M$4,'Tüpoloogia tabel'!$C$1:$T$51,MATCH($A553,'Tüpoloogia tabel'!$C$1:$T$1,0),FALSE)</f>
        <v>58.82352941176471</v>
      </c>
      <c r="N553" s="228">
        <f>VLOOKUP(N$4,'Tüpoloogia tabel'!$C$1:$T$51,MATCH($A553,'Tüpoloogia tabel'!$C$1:$T$1,0),FALSE)</f>
        <v>96.078431372549019</v>
      </c>
      <c r="O553" s="245">
        <f>VLOOKUP(O$4,'Tüpoloogia tabel'!$C$1:$T$51,MATCH($A553,'Tüpoloogia tabel'!$C$1:$T$1,0),FALSE)</f>
        <v>0.2155284834325106</v>
      </c>
      <c r="P553" s="228">
        <f>VLOOKUP(P$4,'Tüpoloogia tabel'!$C$1:$T$51,MATCH($A553,'Tüpoloogia tabel'!$C$1:$T$1,0),FALSE)</f>
        <v>50.980392156862742</v>
      </c>
      <c r="Q553" s="335">
        <f t="shared" si="717"/>
        <v>571.2408035714285</v>
      </c>
      <c r="R553" s="336">
        <f t="shared" si="735"/>
        <v>424.36213950290983</v>
      </c>
      <c r="S553" s="14">
        <f t="shared" si="718"/>
        <v>1233.3289169766267</v>
      </c>
      <c r="T553" s="336">
        <f t="shared" si="719"/>
        <v>1233.3289169766267</v>
      </c>
      <c r="U553" s="4">
        <f t="shared" si="720"/>
        <v>23.759999999999994</v>
      </c>
      <c r="V553" s="337">
        <f t="shared" si="721"/>
        <v>123.11866406851867</v>
      </c>
      <c r="W553" s="338">
        <f t="shared" si="703"/>
        <v>3.3481060706781722</v>
      </c>
      <c r="X553" s="228">
        <f>VLOOKUP(X$4,'Tüpoloogia tabel'!$C$1:$T$51,MATCH($A553,'Tüpoloogia tabel'!$C$1:$T$1,0),FALSE)</f>
        <v>227.2608695652174</v>
      </c>
      <c r="Y553" s="228">
        <f>VLOOKUP(Y$4,'Tüpoloogia tabel'!$C$1:$T$51,MATCH($A553,'Tüpoloogia tabel'!$C$1:$T$1,0),FALSE)</f>
        <v>160.65217391304347</v>
      </c>
      <c r="Z553" s="229">
        <f>VLOOKUP(Z$4,'Tüpoloogia tabel'!$C$1:$T$51,MATCH($A553,'Tüpoloogia tabel'!$C$1:$T$1,0),FALSE)</f>
        <v>41.282608695652172</v>
      </c>
      <c r="AA553" s="235"/>
      <c r="AB553" s="235"/>
      <c r="AC553" s="15">
        <f>VLOOKUP(AC$4,'Tüpoloogia tabel'!$C$1:$T$51,MATCH($A553,'Tüpoloogia tabel'!$C$1:$T$1,0),FALSE)</f>
        <v>3.5002483660130723</v>
      </c>
      <c r="AD553" s="15">
        <f>VLOOKUP(AD$4,'Tüpoloogia tabel'!$C$1:$T$51,MATCH($A553,'Tüpoloogia tabel'!$C$1:$T$1,0),FALSE)</f>
        <v>2.5</v>
      </c>
      <c r="AE553" s="15">
        <f>VLOOKUP(AE$4,'Tüpoloogia tabel'!$C$1:$T$51,MATCH($A553,'Tüpoloogia tabel'!$C$1:$T$1,0),FALSE)</f>
        <v>2.2999999999999998</v>
      </c>
      <c r="AF553" s="15">
        <f>VLOOKUP(AF$4,'Tüpoloogia tabel'!$C$1:$T$51,MATCH($A553,'Tüpoloogia tabel'!$C$1:$T$1,0),FALSE)</f>
        <v>12.642142857142858</v>
      </c>
      <c r="AG553" s="15">
        <f>VLOOKUP(AG$4,'Tüpoloogia tabel'!$C$1:$T$51,MATCH($A553,'Tüpoloogia tabel'!$C$1:$T$1,0),FALSE)</f>
        <v>15.963640873015873</v>
      </c>
      <c r="AH553" s="15">
        <f>(VLOOKUP(AH$4,'Tüpoloogia tabel'!$C$1:$T$51,MATCH($A553,'Tüpoloogia tabel'!$C$1:$T$1,0),FALSE))*E553</f>
        <v>2.85</v>
      </c>
      <c r="AI553" s="15">
        <f>(VLOOKUP(AI$4,'Tüpoloogia tabel'!$C$1:$T$51,MATCH($A553,'Tüpoloogia tabel'!$C$1:$T$1,0),FALSE))*D553*E553</f>
        <v>3882.8971595917651</v>
      </c>
      <c r="AJ553" s="15">
        <f t="shared" si="722"/>
        <v>216.84797619047617</v>
      </c>
      <c r="AK553" s="15">
        <f>VLOOKUP(AK$4,'Tüpoloogia tabel'!$C$1:$T$51,MATCH($A553,'Tüpoloogia tabel'!$C$1:$T$1,0),FALSE)</f>
        <v>1.2</v>
      </c>
      <c r="AL553" s="15">
        <f>VLOOKUP(AL$4,'Tüpoloogia tabel'!$C$1:$T$51,MATCH($A553,'Tüpoloogia tabel'!$C$1:$T$1,0),FALSE)</f>
        <v>0.8</v>
      </c>
      <c r="AM553" s="15">
        <f>VLOOKUP(AM$4,'Tüpoloogia tabel'!$C$1:$T$51,MATCH($A553,'Tüpoloogia tabel'!$C$1:$T$1,0),FALSE)</f>
        <v>0.7</v>
      </c>
      <c r="AN553" s="15">
        <f>VLOOKUP(AN$4,'Tüpoloogia tabel'!$C$1:$T$51,MATCH($A553,'Tüpoloogia tabel'!$C$1:$T$1,0),FALSE)</f>
        <v>0.7</v>
      </c>
      <c r="AO553" s="15">
        <f>VLOOKUP(AO$4,'Tüpoloogia tabel'!$C$1:$T$51,MATCH($A553,'Tüpoloogia tabel'!$C$1:$T$1,0),FALSE)</f>
        <v>2.44</v>
      </c>
      <c r="AP553" s="15">
        <f>VLOOKUP(AP$4,'Tüpoloogia tabel'!$C$1:$T$51,MATCH($A553,'Tüpoloogia tabel'!$C$1:$T$1,0),FALSE)</f>
        <v>2</v>
      </c>
      <c r="AQ553" s="15">
        <f>VLOOKUP(AQ$4,'Tüpoloogia tabel'!$C$1:$T$51,MATCH($A553,'Tüpoloogia tabel'!$C$1:$T$1,0),FALSE)</f>
        <v>2.9</v>
      </c>
      <c r="AR553" s="232">
        <f>VLOOKUP(AR$4,'Tüpoloogia tabel'!$C$1:$T$51,MATCH($A548,'Tüpoloogia tabel'!$C$1:$T$1,0),FALSE)</f>
        <v>0.37375000000000003</v>
      </c>
      <c r="AS553" s="16">
        <f>VLOOKUP(AS$4,'Tüpoloogia tabel'!$C$1:$T$51,MATCH($A553,'Tüpoloogia tabel'!$C$1:$T$1,0),FALSE)</f>
        <v>0.4900000000000001</v>
      </c>
      <c r="AT553" s="16">
        <f>VLOOKUP(AT$4,'Tüpoloogia tabel'!$C$1:$T$51,MATCH($A553,'Tüpoloogia tabel'!$C$1:$T$1,0),FALSE)</f>
        <v>0.40500000000000014</v>
      </c>
      <c r="AU553" s="16">
        <f>VLOOKUP(AU$4,'Tüpoloogia tabel'!$C$1:$T$51,MATCH($A553,'Tüpoloogia tabel'!$C$1:$T$1,0),FALSE)</f>
        <v>0.15</v>
      </c>
      <c r="AV553" s="273">
        <f>VLOOKUP(AV$4,'Tüpoloogia tabel'!$C$1:$T$51,MATCH($A553,'Tüpoloogia tabel'!$C$1:$T$1,0),FALSE)</f>
        <v>0.02</v>
      </c>
      <c r="AW553" s="16">
        <f>VLOOKUP(AW$4,'Tüpoloogia tabel'!$C$1:$T$51,MATCH($A553,'Tüpoloogia tabel'!$C$1:$T$1,0),FALSE)</f>
        <v>0.01</v>
      </c>
      <c r="AX553" s="16">
        <f>VLOOKUP(AX$4,'Tüpoloogia tabel'!$C$1:$T$51,MATCH($A553,'Tüpoloogia tabel'!$C$1:$T$1,0),FALSE)</f>
        <v>0</v>
      </c>
      <c r="AY553" s="16">
        <f>VLOOKUP(AY$4,'Tüpoloogia tabel'!$C$1:$T$51,MATCH($A553,'Tüpoloogia tabel'!$C$1:$T$1,0),FALSE)</f>
        <v>0.42</v>
      </c>
      <c r="AZ553" s="16">
        <f>VLOOKUP(AZ$4,'Tüpoloogia tabel'!$C$1:$T$51,MATCH($A553,'Tüpoloogia tabel'!$C$1:$T$1,0),FALSE)</f>
        <v>3.7</v>
      </c>
      <c r="BA553" s="232">
        <f>VLOOKUP(BA$4,'Tüpoloogia tabel'!$C$1:$T$51,MATCH($A553,'Tüpoloogia tabel'!$C$1:$T$1,0),FALSE)</f>
        <v>0.43</v>
      </c>
      <c r="BB553" s="232">
        <f>VLOOKUP(BB$4,'Tüpoloogia tabel'!$C$1:$T$51,MATCH($A553,'Tüpoloogia tabel'!$C$1:$T$1,0),FALSE)</f>
        <v>0.41499999999999998</v>
      </c>
      <c r="BC553" s="232">
        <f>VLOOKUP(BC$4,'Tüpoloogia tabel'!$C$1:$T$51,MATCH($A553,'Tüpoloogia tabel'!$C$1:$T$1,0),FALSE)</f>
        <v>0.35</v>
      </c>
      <c r="BD553" s="232">
        <f>VLOOKUP(BD$4,'Tüpoloogia tabel'!$C$1:$T$51,MATCH($A553,'Tüpoloogia tabel'!$C$1:$T$1,0),FALSE)</f>
        <v>0.4</v>
      </c>
      <c r="BE553" s="232">
        <f>VLOOKUP(BE$4,'Tüpoloogia tabel'!$C$1:$T$51,MATCH($A553,'Tüpoloogia tabel'!$C$1:$T$1,0),FALSE)</f>
        <v>0.3</v>
      </c>
      <c r="BF553" s="16">
        <f>VLOOKUP(BF$4,'Tüpoloogia tabel'!$C$1:$T$51,MATCH($A553,'Tüpoloogia tabel'!$C$1:$T$1,0),FALSE)</f>
        <v>1.7999999999999998</v>
      </c>
      <c r="BG553" s="16">
        <f>VLOOKUP(BG$4,'Tüpoloogia tabel'!$C$1:$T$51,MATCH($A553,'Tüpoloogia tabel'!$C$1:$T$1,0),FALSE)</f>
        <v>2.1999999999999997</v>
      </c>
      <c r="BH553" s="16">
        <f>VLOOKUP(BH$4,'Tüpoloogia tabel'!$C$1:$T$51,MATCH($A553,'Tüpoloogia tabel'!$C$1:$T$1,0),FALSE)</f>
        <v>1.46</v>
      </c>
      <c r="BI553" s="16">
        <f>VLOOKUP(BI$4,'Tüpoloogia tabel'!$C$1:$T$51,MATCH($A553,'Tüpoloogia tabel'!$C$1:$T$1,0),FALSE)</f>
        <v>1.5793333333333333</v>
      </c>
      <c r="BJ553" s="16">
        <f>VLOOKUP(BJ$4,'Tüpoloogia tabel'!$C$1:$T$51,MATCH($A553,'Tüpoloogia tabel'!$C$1:$T$1,0),FALSE)</f>
        <v>0.79999999999999993</v>
      </c>
      <c r="BK553" s="16">
        <f>VLOOKUP(BK$4,'Tüpoloogia tabel'!$C$1:$T$51,MATCH($A553,'Tüpoloogia tabel'!$C$1:$T$1,0),FALSE)</f>
        <v>2.0649999999999999</v>
      </c>
      <c r="BL553" s="216">
        <f t="shared" si="704"/>
        <v>2616.0496717849137</v>
      </c>
      <c r="BM553" s="1">
        <v>4</v>
      </c>
      <c r="BN553" s="1">
        <v>0</v>
      </c>
      <c r="BO553" s="1">
        <f t="shared" si="723"/>
        <v>11.4</v>
      </c>
      <c r="BP553" s="217">
        <f t="shared" si="724"/>
        <v>216.84797619047617</v>
      </c>
      <c r="BQ553" s="217">
        <f t="shared" ref="BQ553:BS553" si="759">BP553</f>
        <v>216.84797619047617</v>
      </c>
      <c r="BR553" s="217">
        <f t="shared" si="759"/>
        <v>216.84797619047617</v>
      </c>
      <c r="BS553" s="217">
        <f t="shared" si="759"/>
        <v>216.84797619047617</v>
      </c>
      <c r="BT553" s="217">
        <f t="shared" si="726"/>
        <v>0</v>
      </c>
      <c r="BU553" s="217">
        <f t="shared" si="727"/>
        <v>143.6142518482803</v>
      </c>
      <c r="BV553" s="217">
        <f t="shared" si="728"/>
        <v>162.2839500767264</v>
      </c>
      <c r="BW553" s="217">
        <f t="shared" si="706"/>
        <v>299.02614415127272</v>
      </c>
      <c r="BX553" s="216">
        <f t="shared" si="729"/>
        <v>0.10598266612742548</v>
      </c>
      <c r="BY553" s="216">
        <f t="shared" si="753"/>
        <v>127.8150953496751</v>
      </c>
      <c r="BZ553" s="216">
        <f t="shared" si="737"/>
        <v>3042.8909112858614</v>
      </c>
      <c r="CA553" s="216">
        <f t="shared" si="738"/>
        <v>2743.8647671345889</v>
      </c>
      <c r="CB553" s="218">
        <f t="shared" si="730"/>
        <v>3.0190863070017646</v>
      </c>
    </row>
    <row r="554" spans="1:80" x14ac:dyDescent="0.25">
      <c r="A554" s="248" t="s">
        <v>487</v>
      </c>
      <c r="B554" s="231" t="s">
        <v>1082</v>
      </c>
      <c r="C554" s="231" t="s">
        <v>464</v>
      </c>
      <c r="D554" s="249">
        <v>6</v>
      </c>
      <c r="E554" s="249">
        <v>2</v>
      </c>
      <c r="F554" s="250"/>
      <c r="G554" s="15">
        <f>(VLOOKUP(G$4,'Tüpoloogia tabel'!$C$1:$T$51,MATCH($A554,'Tüpoloogia tabel'!$C$1:$T$1,0),FALSE))*D554</f>
        <v>1233.3289169766267</v>
      </c>
      <c r="H554" s="15">
        <f>(VLOOKUP(H$4,'Tüpoloogia tabel'!$C$1:$T$51,MATCH($A554,'Tüpoloogia tabel'!$C$1:$T$1,0),FALSE))*D554*E554</f>
        <v>30.961876750700277</v>
      </c>
      <c r="I554" s="15">
        <f>(VLOOKUP(I$4,'Tüpoloogia tabel'!$C$1:$T$51,MATCH($A554,'Tüpoloogia tabel'!$C$1:$T$1,0),FALSE))*D554*E554</f>
        <v>102.89140147862425</v>
      </c>
      <c r="J554" s="15">
        <f>(VLOOKUP(J$4,'Tüpoloogia tabel'!$C$1:$T$51,MATCH($A554,'Tüpoloogia tabel'!$C$1:$T$1,0),FALSE))*D554*E554</f>
        <v>2204.7990192557895</v>
      </c>
      <c r="K554" s="15">
        <f>(VLOOKUP(K$4,'Tüpoloogia tabel'!$C$1:$T$51,MATCH($A554,'Tüpoloogia tabel'!$C$1:$T$1,0),FALSE))*D554*E554</f>
        <v>1817.6789187981203</v>
      </c>
      <c r="L554" s="244">
        <f>VLOOKUP(L$4,'Tüpoloogia tabel'!$C$1:$T$51,MATCH($A554,'Tüpoloogia tabel'!$C$1:$T$1,0),FALSE)</f>
        <v>19.607843137254903</v>
      </c>
      <c r="M554" s="228">
        <f>VLOOKUP(M$4,'Tüpoloogia tabel'!$C$1:$T$51,MATCH($A554,'Tüpoloogia tabel'!$C$1:$T$1,0),FALSE)</f>
        <v>58.82352941176471</v>
      </c>
      <c r="N554" s="228">
        <f>VLOOKUP(N$4,'Tüpoloogia tabel'!$C$1:$T$51,MATCH($A554,'Tüpoloogia tabel'!$C$1:$T$1,0),FALSE)</f>
        <v>96.078431372549019</v>
      </c>
      <c r="O554" s="245">
        <f>VLOOKUP(O$4,'Tüpoloogia tabel'!$C$1:$T$51,MATCH($A554,'Tüpoloogia tabel'!$C$1:$T$1,0),FALSE)</f>
        <v>0.2155284834325106</v>
      </c>
      <c r="P554" s="228">
        <f>VLOOKUP(P$4,'Tüpoloogia tabel'!$C$1:$T$51,MATCH($A554,'Tüpoloogia tabel'!$C$1:$T$1,0),FALSE)</f>
        <v>50.980392156862742</v>
      </c>
      <c r="Q554" s="335">
        <f t="shared" si="717"/>
        <v>2234.3946428571426</v>
      </c>
      <c r="R554" s="336">
        <f t="shared" si="735"/>
        <v>1729.0589540924161</v>
      </c>
      <c r="S554" s="14">
        <f t="shared" si="718"/>
        <v>1233.3289169766267</v>
      </c>
      <c r="T554" s="336">
        <f t="shared" si="719"/>
        <v>1233.3289169766267</v>
      </c>
      <c r="U554" s="4">
        <f t="shared" si="720"/>
        <v>23.759999999999994</v>
      </c>
      <c r="V554" s="337">
        <f t="shared" si="721"/>
        <v>481.57568876472612</v>
      </c>
      <c r="W554" s="338">
        <f t="shared" si="703"/>
        <v>3.1100922685410763</v>
      </c>
      <c r="X554" s="228">
        <f>VLOOKUP(X$4,'Tüpoloogia tabel'!$C$1:$T$51,MATCH($A554,'Tüpoloogia tabel'!$C$1:$T$1,0),FALSE)</f>
        <v>227.2608695652174</v>
      </c>
      <c r="Y554" s="228">
        <f>VLOOKUP(Y$4,'Tüpoloogia tabel'!$C$1:$T$51,MATCH($A554,'Tüpoloogia tabel'!$C$1:$T$1,0),FALSE)</f>
        <v>160.65217391304347</v>
      </c>
      <c r="Z554" s="229">
        <f>VLOOKUP(Z$4,'Tüpoloogia tabel'!$C$1:$T$51,MATCH($A554,'Tüpoloogia tabel'!$C$1:$T$1,0),FALSE)</f>
        <v>41.282608695652172</v>
      </c>
      <c r="AA554" s="235"/>
      <c r="AB554" s="235"/>
      <c r="AC554" s="15">
        <f>VLOOKUP(AC$4,'Tüpoloogia tabel'!$C$1:$T$51,MATCH($A554,'Tüpoloogia tabel'!$C$1:$T$1,0),FALSE)</f>
        <v>3.5002483660130723</v>
      </c>
      <c r="AD554" s="15">
        <f>VLOOKUP(AD$4,'Tüpoloogia tabel'!$C$1:$T$51,MATCH($A554,'Tüpoloogia tabel'!$C$1:$T$1,0),FALSE)</f>
        <v>2.5</v>
      </c>
      <c r="AE554" s="15">
        <f>VLOOKUP(AE$4,'Tüpoloogia tabel'!$C$1:$T$51,MATCH($A554,'Tüpoloogia tabel'!$C$1:$T$1,0),FALSE)</f>
        <v>2.2999999999999998</v>
      </c>
      <c r="AF554" s="15">
        <f>VLOOKUP(AF$4,'Tüpoloogia tabel'!$C$1:$T$51,MATCH($A554,'Tüpoloogia tabel'!$C$1:$T$1,0),FALSE)</f>
        <v>12.642142857142858</v>
      </c>
      <c r="AG554" s="15">
        <f>VLOOKUP(AG$4,'Tüpoloogia tabel'!$C$1:$T$51,MATCH($A554,'Tüpoloogia tabel'!$C$1:$T$1,0),FALSE)</f>
        <v>15.963640873015873</v>
      </c>
      <c r="AH554" s="15">
        <f>(VLOOKUP(AH$4,'Tüpoloogia tabel'!$C$1:$T$51,MATCH($A554,'Tüpoloogia tabel'!$C$1:$T$1,0),FALSE))*E554</f>
        <v>5.7</v>
      </c>
      <c r="AI554" s="15">
        <f>(VLOOKUP(AI$4,'Tüpoloogia tabel'!$C$1:$T$51,MATCH($A554,'Tüpoloogia tabel'!$C$1:$T$1,0),FALSE))*D554*E554</f>
        <v>7765.7943191835302</v>
      </c>
      <c r="AJ554" s="15">
        <f t="shared" si="722"/>
        <v>216.84797619047617</v>
      </c>
      <c r="AK554" s="15">
        <f>VLOOKUP(AK$4,'Tüpoloogia tabel'!$C$1:$T$51,MATCH($A554,'Tüpoloogia tabel'!$C$1:$T$1,0),FALSE)</f>
        <v>1.2</v>
      </c>
      <c r="AL554" s="15">
        <f>VLOOKUP(AL$4,'Tüpoloogia tabel'!$C$1:$T$51,MATCH($A554,'Tüpoloogia tabel'!$C$1:$T$1,0),FALSE)</f>
        <v>0.8</v>
      </c>
      <c r="AM554" s="15">
        <f>VLOOKUP(AM$4,'Tüpoloogia tabel'!$C$1:$T$51,MATCH($A554,'Tüpoloogia tabel'!$C$1:$T$1,0),FALSE)</f>
        <v>0.7</v>
      </c>
      <c r="AN554" s="15">
        <f>VLOOKUP(AN$4,'Tüpoloogia tabel'!$C$1:$T$51,MATCH($A554,'Tüpoloogia tabel'!$C$1:$T$1,0),FALSE)</f>
        <v>0.7</v>
      </c>
      <c r="AO554" s="15">
        <f>VLOOKUP(AO$4,'Tüpoloogia tabel'!$C$1:$T$51,MATCH($A554,'Tüpoloogia tabel'!$C$1:$T$1,0),FALSE)</f>
        <v>2.44</v>
      </c>
      <c r="AP554" s="15">
        <f>VLOOKUP(AP$4,'Tüpoloogia tabel'!$C$1:$T$51,MATCH($A554,'Tüpoloogia tabel'!$C$1:$T$1,0),FALSE)</f>
        <v>2</v>
      </c>
      <c r="AQ554" s="15">
        <f>VLOOKUP(AQ$4,'Tüpoloogia tabel'!$C$1:$T$51,MATCH($A554,'Tüpoloogia tabel'!$C$1:$T$1,0),FALSE)</f>
        <v>2.9</v>
      </c>
      <c r="AR554" s="232">
        <f>VLOOKUP(AR$4,'Tüpoloogia tabel'!$C$1:$T$51,MATCH($A549,'Tüpoloogia tabel'!$C$1:$T$1,0),FALSE)</f>
        <v>0.37375000000000003</v>
      </c>
      <c r="AS554" s="16">
        <f>VLOOKUP(AS$4,'Tüpoloogia tabel'!$C$1:$T$51,MATCH($A554,'Tüpoloogia tabel'!$C$1:$T$1,0),FALSE)</f>
        <v>0.4900000000000001</v>
      </c>
      <c r="AT554" s="16">
        <f>VLOOKUP(AT$4,'Tüpoloogia tabel'!$C$1:$T$51,MATCH($A554,'Tüpoloogia tabel'!$C$1:$T$1,0),FALSE)</f>
        <v>0.40500000000000014</v>
      </c>
      <c r="AU554" s="16">
        <f>VLOOKUP(AU$4,'Tüpoloogia tabel'!$C$1:$T$51,MATCH($A554,'Tüpoloogia tabel'!$C$1:$T$1,0),FALSE)</f>
        <v>0.15</v>
      </c>
      <c r="AV554" s="273">
        <f>VLOOKUP(AV$4,'Tüpoloogia tabel'!$C$1:$T$51,MATCH($A554,'Tüpoloogia tabel'!$C$1:$T$1,0),FALSE)</f>
        <v>0.02</v>
      </c>
      <c r="AW554" s="16">
        <f>VLOOKUP(AW$4,'Tüpoloogia tabel'!$C$1:$T$51,MATCH($A554,'Tüpoloogia tabel'!$C$1:$T$1,0),FALSE)</f>
        <v>0.01</v>
      </c>
      <c r="AX554" s="16">
        <f>VLOOKUP(AX$4,'Tüpoloogia tabel'!$C$1:$T$51,MATCH($A554,'Tüpoloogia tabel'!$C$1:$T$1,0),FALSE)</f>
        <v>0</v>
      </c>
      <c r="AY554" s="16">
        <f>VLOOKUP(AY$4,'Tüpoloogia tabel'!$C$1:$T$51,MATCH($A554,'Tüpoloogia tabel'!$C$1:$T$1,0),FALSE)</f>
        <v>0.42</v>
      </c>
      <c r="AZ554" s="16">
        <f>VLOOKUP(AZ$4,'Tüpoloogia tabel'!$C$1:$T$51,MATCH($A554,'Tüpoloogia tabel'!$C$1:$T$1,0),FALSE)</f>
        <v>3.7</v>
      </c>
      <c r="BA554" s="232">
        <f>VLOOKUP(BA$4,'Tüpoloogia tabel'!$C$1:$T$51,MATCH($A554,'Tüpoloogia tabel'!$C$1:$T$1,0),FALSE)</f>
        <v>0.43</v>
      </c>
      <c r="BB554" s="232">
        <f>VLOOKUP(BB$4,'Tüpoloogia tabel'!$C$1:$T$51,MATCH($A554,'Tüpoloogia tabel'!$C$1:$T$1,0),FALSE)</f>
        <v>0.41499999999999998</v>
      </c>
      <c r="BC554" s="232">
        <f>VLOOKUP(BC$4,'Tüpoloogia tabel'!$C$1:$T$51,MATCH($A554,'Tüpoloogia tabel'!$C$1:$T$1,0),FALSE)</f>
        <v>0.35</v>
      </c>
      <c r="BD554" s="232">
        <f>VLOOKUP(BD$4,'Tüpoloogia tabel'!$C$1:$T$51,MATCH($A554,'Tüpoloogia tabel'!$C$1:$T$1,0),FALSE)</f>
        <v>0.4</v>
      </c>
      <c r="BE554" s="232">
        <f>VLOOKUP(BE$4,'Tüpoloogia tabel'!$C$1:$T$51,MATCH($A554,'Tüpoloogia tabel'!$C$1:$T$1,0),FALSE)</f>
        <v>0.3</v>
      </c>
      <c r="BF554" s="16">
        <f>VLOOKUP(BF$4,'Tüpoloogia tabel'!$C$1:$T$51,MATCH($A554,'Tüpoloogia tabel'!$C$1:$T$1,0),FALSE)</f>
        <v>1.7999999999999998</v>
      </c>
      <c r="BG554" s="16">
        <f>VLOOKUP(BG$4,'Tüpoloogia tabel'!$C$1:$T$51,MATCH($A554,'Tüpoloogia tabel'!$C$1:$T$1,0),FALSE)</f>
        <v>2.1999999999999997</v>
      </c>
      <c r="BH554" s="16">
        <f>VLOOKUP(BH$4,'Tüpoloogia tabel'!$C$1:$T$51,MATCH($A554,'Tüpoloogia tabel'!$C$1:$T$1,0),FALSE)</f>
        <v>1.46</v>
      </c>
      <c r="BI554" s="16">
        <f>VLOOKUP(BI$4,'Tüpoloogia tabel'!$C$1:$T$51,MATCH($A554,'Tüpoloogia tabel'!$C$1:$T$1,0),FALSE)</f>
        <v>1.5793333333333333</v>
      </c>
      <c r="BJ554" s="16">
        <f>VLOOKUP(BJ$4,'Tüpoloogia tabel'!$C$1:$T$51,MATCH($A554,'Tüpoloogia tabel'!$C$1:$T$1,0),FALSE)</f>
        <v>0.79999999999999993</v>
      </c>
      <c r="BK554" s="16">
        <f>VLOOKUP(BK$4,'Tüpoloogia tabel'!$C$1:$T$51,MATCH($A554,'Tüpoloogia tabel'!$C$1:$T$1,0),FALSE)</f>
        <v>2.0649999999999999</v>
      </c>
      <c r="BL554" s="216">
        <f t="shared" si="704"/>
        <v>4791.0627912758737</v>
      </c>
      <c r="BM554" s="1">
        <v>4</v>
      </c>
      <c r="BN554" s="1">
        <v>0</v>
      </c>
      <c r="BO554" s="1">
        <f t="shared" si="723"/>
        <v>22.8</v>
      </c>
      <c r="BP554" s="217">
        <f t="shared" si="724"/>
        <v>216.84797619047617</v>
      </c>
      <c r="BQ554" s="217">
        <f t="shared" ref="BQ554:BS554" si="760">BP554</f>
        <v>216.84797619047617</v>
      </c>
      <c r="BR554" s="217">
        <f t="shared" si="760"/>
        <v>216.84797619047617</v>
      </c>
      <c r="BS554" s="217">
        <f t="shared" si="760"/>
        <v>216.84797619047617</v>
      </c>
      <c r="BT554" s="217">
        <f t="shared" si="726"/>
        <v>216.84797619047617</v>
      </c>
      <c r="BU554" s="217">
        <f t="shared" si="727"/>
        <v>544.45700739312122</v>
      </c>
      <c r="BV554" s="217">
        <f t="shared" si="728"/>
        <v>634.76976155431942</v>
      </c>
      <c r="BW554" s="217">
        <f t="shared" si="706"/>
        <v>503.89941473376655</v>
      </c>
      <c r="BX554" s="216">
        <f t="shared" si="729"/>
        <v>0.29700410118946635</v>
      </c>
      <c r="BY554" s="216">
        <f t="shared" si="753"/>
        <v>358.18694603449643</v>
      </c>
      <c r="BZ554" s="216">
        <f t="shared" si="737"/>
        <v>5653.1491520441368</v>
      </c>
      <c r="CA554" s="216">
        <f t="shared" si="738"/>
        <v>5149.2497373103697</v>
      </c>
      <c r="CB554" s="218">
        <f t="shared" si="730"/>
        <v>2.8328709124904963</v>
      </c>
    </row>
    <row r="555" spans="1:80" x14ac:dyDescent="0.25">
      <c r="A555" s="248" t="s">
        <v>487</v>
      </c>
      <c r="B555" s="231" t="s">
        <v>1083</v>
      </c>
      <c r="C555" s="231" t="s">
        <v>464</v>
      </c>
      <c r="D555" s="249">
        <v>6</v>
      </c>
      <c r="E555" s="249">
        <v>3</v>
      </c>
      <c r="F555" s="250"/>
      <c r="G555" s="15">
        <f>(VLOOKUP(G$4,'Tüpoloogia tabel'!$C$1:$T$51,MATCH($A555,'Tüpoloogia tabel'!$C$1:$T$1,0),FALSE))*D555</f>
        <v>1233.3289169766267</v>
      </c>
      <c r="H555" s="15">
        <f>(VLOOKUP(H$4,'Tüpoloogia tabel'!$C$1:$T$51,MATCH($A555,'Tüpoloogia tabel'!$C$1:$T$1,0),FALSE))*D555*E555</f>
        <v>46.442815126050419</v>
      </c>
      <c r="I555" s="15">
        <f>(VLOOKUP(I$4,'Tüpoloogia tabel'!$C$1:$T$51,MATCH($A555,'Tüpoloogia tabel'!$C$1:$T$1,0),FALSE))*D555*E555</f>
        <v>154.33710221793638</v>
      </c>
      <c r="J555" s="15">
        <f>(VLOOKUP(J$4,'Tüpoloogia tabel'!$C$1:$T$51,MATCH($A555,'Tüpoloogia tabel'!$C$1:$T$1,0),FALSE))*D555*E555</f>
        <v>3307.198528883684</v>
      </c>
      <c r="K555" s="15">
        <f>(VLOOKUP(K$4,'Tüpoloogia tabel'!$C$1:$T$51,MATCH($A555,'Tüpoloogia tabel'!$C$1:$T$1,0),FALSE))*D555*E555</f>
        <v>2726.5183781971805</v>
      </c>
      <c r="L555" s="244">
        <f>VLOOKUP(L$4,'Tüpoloogia tabel'!$C$1:$T$51,MATCH($A555,'Tüpoloogia tabel'!$C$1:$T$1,0),FALSE)</f>
        <v>19.607843137254903</v>
      </c>
      <c r="M555" s="228">
        <f>VLOOKUP(M$4,'Tüpoloogia tabel'!$C$1:$T$51,MATCH($A555,'Tüpoloogia tabel'!$C$1:$T$1,0),FALSE)</f>
        <v>58.82352941176471</v>
      </c>
      <c r="N555" s="228">
        <f>VLOOKUP(N$4,'Tüpoloogia tabel'!$C$1:$T$51,MATCH($A555,'Tüpoloogia tabel'!$C$1:$T$1,0),FALSE)</f>
        <v>96.078431372549019</v>
      </c>
      <c r="O555" s="245">
        <f>VLOOKUP(O$4,'Tüpoloogia tabel'!$C$1:$T$51,MATCH($A555,'Tüpoloogia tabel'!$C$1:$T$1,0),FALSE)</f>
        <v>0.2155284834325106</v>
      </c>
      <c r="P555" s="228">
        <f>VLOOKUP(P$4,'Tüpoloogia tabel'!$C$1:$T$51,MATCH($A555,'Tüpoloogia tabel'!$C$1:$T$1,0),FALSE)</f>
        <v>50.980392156862742</v>
      </c>
      <c r="Q555" s="335">
        <f t="shared" si="717"/>
        <v>4989.4615178571421</v>
      </c>
      <c r="R555" s="336">
        <f t="shared" si="735"/>
        <v>3890.3304437685197</v>
      </c>
      <c r="S555" s="14">
        <f t="shared" si="718"/>
        <v>1233.3289169766267</v>
      </c>
      <c r="T555" s="336">
        <f t="shared" si="719"/>
        <v>1233.3289169766267</v>
      </c>
      <c r="U555" s="4">
        <f t="shared" si="720"/>
        <v>23.759999999999994</v>
      </c>
      <c r="V555" s="337">
        <f t="shared" si="721"/>
        <v>1075.3710740886222</v>
      </c>
      <c r="W555" s="338">
        <f t="shared" si="703"/>
        <v>3.6692997030356262</v>
      </c>
      <c r="X555" s="228">
        <f>VLOOKUP(X$4,'Tüpoloogia tabel'!$C$1:$T$51,MATCH($A555,'Tüpoloogia tabel'!$C$1:$T$1,0),FALSE)</f>
        <v>227.2608695652174</v>
      </c>
      <c r="Y555" s="228">
        <f>VLOOKUP(Y$4,'Tüpoloogia tabel'!$C$1:$T$51,MATCH($A555,'Tüpoloogia tabel'!$C$1:$T$1,0),FALSE)</f>
        <v>160.65217391304347</v>
      </c>
      <c r="Z555" s="229">
        <f>VLOOKUP(Z$4,'Tüpoloogia tabel'!$C$1:$T$51,MATCH($A555,'Tüpoloogia tabel'!$C$1:$T$1,0),FALSE)</f>
        <v>41.282608695652172</v>
      </c>
      <c r="AA555" s="235"/>
      <c r="AB555" s="235"/>
      <c r="AC555" s="15">
        <f>VLOOKUP(AC$4,'Tüpoloogia tabel'!$C$1:$T$51,MATCH($A555,'Tüpoloogia tabel'!$C$1:$T$1,0),FALSE)</f>
        <v>3.5002483660130723</v>
      </c>
      <c r="AD555" s="15">
        <f>VLOOKUP(AD$4,'Tüpoloogia tabel'!$C$1:$T$51,MATCH($A555,'Tüpoloogia tabel'!$C$1:$T$1,0),FALSE)</f>
        <v>2.5</v>
      </c>
      <c r="AE555" s="15">
        <f>VLOOKUP(AE$4,'Tüpoloogia tabel'!$C$1:$T$51,MATCH($A555,'Tüpoloogia tabel'!$C$1:$T$1,0),FALSE)</f>
        <v>2.2999999999999998</v>
      </c>
      <c r="AF555" s="15">
        <f>VLOOKUP(AF$4,'Tüpoloogia tabel'!$C$1:$T$51,MATCH($A555,'Tüpoloogia tabel'!$C$1:$T$1,0),FALSE)</f>
        <v>12.642142857142858</v>
      </c>
      <c r="AG555" s="15">
        <f>VLOOKUP(AG$4,'Tüpoloogia tabel'!$C$1:$T$51,MATCH($A555,'Tüpoloogia tabel'!$C$1:$T$1,0),FALSE)</f>
        <v>15.963640873015873</v>
      </c>
      <c r="AH555" s="15">
        <f>(VLOOKUP(AH$4,'Tüpoloogia tabel'!$C$1:$T$51,MATCH($A555,'Tüpoloogia tabel'!$C$1:$T$1,0),FALSE))*E555</f>
        <v>8.5500000000000007</v>
      </c>
      <c r="AI555" s="15">
        <f>(VLOOKUP(AI$4,'Tüpoloogia tabel'!$C$1:$T$51,MATCH($A555,'Tüpoloogia tabel'!$C$1:$T$1,0),FALSE))*D555*E555</f>
        <v>11648.691478775296</v>
      </c>
      <c r="AJ555" s="15">
        <f t="shared" si="722"/>
        <v>216.84797619047617</v>
      </c>
      <c r="AK555" s="15">
        <f>VLOOKUP(AK$4,'Tüpoloogia tabel'!$C$1:$T$51,MATCH($A555,'Tüpoloogia tabel'!$C$1:$T$1,0),FALSE)</f>
        <v>1.2</v>
      </c>
      <c r="AL555" s="15">
        <f>VLOOKUP(AL$4,'Tüpoloogia tabel'!$C$1:$T$51,MATCH($A555,'Tüpoloogia tabel'!$C$1:$T$1,0),FALSE)</f>
        <v>0.8</v>
      </c>
      <c r="AM555" s="15">
        <f>VLOOKUP(AM$4,'Tüpoloogia tabel'!$C$1:$T$51,MATCH($A555,'Tüpoloogia tabel'!$C$1:$T$1,0),FALSE)</f>
        <v>0.7</v>
      </c>
      <c r="AN555" s="15">
        <f>VLOOKUP(AN$4,'Tüpoloogia tabel'!$C$1:$T$51,MATCH($A555,'Tüpoloogia tabel'!$C$1:$T$1,0),FALSE)</f>
        <v>0.7</v>
      </c>
      <c r="AO555" s="15">
        <f>VLOOKUP(AO$4,'Tüpoloogia tabel'!$C$1:$T$51,MATCH($A555,'Tüpoloogia tabel'!$C$1:$T$1,0),FALSE)</f>
        <v>2.44</v>
      </c>
      <c r="AP555" s="15">
        <f>VLOOKUP(AP$4,'Tüpoloogia tabel'!$C$1:$T$51,MATCH($A555,'Tüpoloogia tabel'!$C$1:$T$1,0),FALSE)</f>
        <v>2</v>
      </c>
      <c r="AQ555" s="15">
        <f>VLOOKUP(AQ$4,'Tüpoloogia tabel'!$C$1:$T$51,MATCH($A555,'Tüpoloogia tabel'!$C$1:$T$1,0),FALSE)</f>
        <v>2.9</v>
      </c>
      <c r="AR555" s="232">
        <f>VLOOKUP(AR$4,'Tüpoloogia tabel'!$C$1:$T$51,MATCH($A550,'Tüpoloogia tabel'!$C$1:$T$1,0),FALSE)</f>
        <v>0.37375000000000003</v>
      </c>
      <c r="AS555" s="16">
        <f>VLOOKUP(AS$4,'Tüpoloogia tabel'!$C$1:$T$51,MATCH($A555,'Tüpoloogia tabel'!$C$1:$T$1,0),FALSE)</f>
        <v>0.4900000000000001</v>
      </c>
      <c r="AT555" s="16">
        <f>VLOOKUP(AT$4,'Tüpoloogia tabel'!$C$1:$T$51,MATCH($A555,'Tüpoloogia tabel'!$C$1:$T$1,0),FALSE)</f>
        <v>0.40500000000000014</v>
      </c>
      <c r="AU555" s="16">
        <f>VLOOKUP(AU$4,'Tüpoloogia tabel'!$C$1:$T$51,MATCH($A555,'Tüpoloogia tabel'!$C$1:$T$1,0),FALSE)</f>
        <v>0.15</v>
      </c>
      <c r="AV555" s="273">
        <f>VLOOKUP(AV$4,'Tüpoloogia tabel'!$C$1:$T$51,MATCH($A555,'Tüpoloogia tabel'!$C$1:$T$1,0),FALSE)</f>
        <v>0.02</v>
      </c>
      <c r="AW555" s="16">
        <f>VLOOKUP(AW$4,'Tüpoloogia tabel'!$C$1:$T$51,MATCH($A555,'Tüpoloogia tabel'!$C$1:$T$1,0),FALSE)</f>
        <v>0.01</v>
      </c>
      <c r="AX555" s="16">
        <f>VLOOKUP(AX$4,'Tüpoloogia tabel'!$C$1:$T$51,MATCH($A555,'Tüpoloogia tabel'!$C$1:$T$1,0),FALSE)</f>
        <v>0</v>
      </c>
      <c r="AY555" s="16">
        <f>VLOOKUP(AY$4,'Tüpoloogia tabel'!$C$1:$T$51,MATCH($A555,'Tüpoloogia tabel'!$C$1:$T$1,0),FALSE)</f>
        <v>0.42</v>
      </c>
      <c r="AZ555" s="16">
        <f>VLOOKUP(AZ$4,'Tüpoloogia tabel'!$C$1:$T$51,MATCH($A555,'Tüpoloogia tabel'!$C$1:$T$1,0),FALSE)</f>
        <v>3.7</v>
      </c>
      <c r="BA555" s="232">
        <f>VLOOKUP(BA$4,'Tüpoloogia tabel'!$C$1:$T$51,MATCH($A555,'Tüpoloogia tabel'!$C$1:$T$1,0),FALSE)</f>
        <v>0.43</v>
      </c>
      <c r="BB555" s="232">
        <f>VLOOKUP(BB$4,'Tüpoloogia tabel'!$C$1:$T$51,MATCH($A555,'Tüpoloogia tabel'!$C$1:$T$1,0),FALSE)</f>
        <v>0.41499999999999998</v>
      </c>
      <c r="BC555" s="232">
        <f>VLOOKUP(BC$4,'Tüpoloogia tabel'!$C$1:$T$51,MATCH($A555,'Tüpoloogia tabel'!$C$1:$T$1,0),FALSE)</f>
        <v>0.35</v>
      </c>
      <c r="BD555" s="232">
        <f>VLOOKUP(BD$4,'Tüpoloogia tabel'!$C$1:$T$51,MATCH($A555,'Tüpoloogia tabel'!$C$1:$T$1,0),FALSE)</f>
        <v>0.4</v>
      </c>
      <c r="BE555" s="232">
        <f>VLOOKUP(BE$4,'Tüpoloogia tabel'!$C$1:$T$51,MATCH($A555,'Tüpoloogia tabel'!$C$1:$T$1,0),FALSE)</f>
        <v>0.3</v>
      </c>
      <c r="BF555" s="16">
        <f>VLOOKUP(BF$4,'Tüpoloogia tabel'!$C$1:$T$51,MATCH($A555,'Tüpoloogia tabel'!$C$1:$T$1,0),FALSE)</f>
        <v>1.7999999999999998</v>
      </c>
      <c r="BG555" s="16">
        <f>VLOOKUP(BG$4,'Tüpoloogia tabel'!$C$1:$T$51,MATCH($A555,'Tüpoloogia tabel'!$C$1:$T$1,0),FALSE)</f>
        <v>2.1999999999999997</v>
      </c>
      <c r="BH555" s="16">
        <f>VLOOKUP(BH$4,'Tüpoloogia tabel'!$C$1:$T$51,MATCH($A555,'Tüpoloogia tabel'!$C$1:$T$1,0),FALSE)</f>
        <v>1.46</v>
      </c>
      <c r="BI555" s="16">
        <f>VLOOKUP(BI$4,'Tüpoloogia tabel'!$C$1:$T$51,MATCH($A555,'Tüpoloogia tabel'!$C$1:$T$1,0),FALSE)</f>
        <v>1.5793333333333333</v>
      </c>
      <c r="BJ555" s="16">
        <f>VLOOKUP(BJ$4,'Tüpoloogia tabel'!$C$1:$T$51,MATCH($A555,'Tüpoloogia tabel'!$C$1:$T$1,0),FALSE)</f>
        <v>0.79999999999999993</v>
      </c>
      <c r="BK555" s="16">
        <f>VLOOKUP(BK$4,'Tüpoloogia tabel'!$C$1:$T$51,MATCH($A555,'Tüpoloogia tabel'!$C$1:$T$1,0),FALSE)</f>
        <v>2.0649999999999999</v>
      </c>
      <c r="BL555" s="216">
        <f t="shared" si="704"/>
        <v>8394.0407339378216</v>
      </c>
      <c r="BM555" s="1">
        <v>4</v>
      </c>
      <c r="BN555" s="1">
        <v>0</v>
      </c>
      <c r="BO555" s="1">
        <f t="shared" si="723"/>
        <v>34.200000000000003</v>
      </c>
      <c r="BP555" s="217">
        <f t="shared" si="724"/>
        <v>216.84797619047617</v>
      </c>
      <c r="BQ555" s="217">
        <f t="shared" ref="BQ555:BS555" si="761">BP555</f>
        <v>216.84797619047617</v>
      </c>
      <c r="BR555" s="217">
        <f t="shared" si="761"/>
        <v>216.84797619047617</v>
      </c>
      <c r="BS555" s="217">
        <f t="shared" si="761"/>
        <v>216.84797619047617</v>
      </c>
      <c r="BT555" s="217">
        <f t="shared" si="726"/>
        <v>433.69595238095235</v>
      </c>
      <c r="BU555" s="217">
        <f t="shared" si="727"/>
        <v>1202.5282666345229</v>
      </c>
      <c r="BV555" s="217">
        <f t="shared" si="728"/>
        <v>1417.4574344327787</v>
      </c>
      <c r="BW555" s="217">
        <f t="shared" si="706"/>
        <v>839.05746710462415</v>
      </c>
      <c r="BX555" s="216">
        <f t="shared" si="729"/>
        <v>0.6395645724690262</v>
      </c>
      <c r="BY555" s="216">
        <f t="shared" si="753"/>
        <v>771.31487439764567</v>
      </c>
      <c r="BZ555" s="216">
        <f t="shared" si="737"/>
        <v>10004.413075440092</v>
      </c>
      <c r="CA555" s="216">
        <f t="shared" si="738"/>
        <v>9165.355608335467</v>
      </c>
      <c r="CB555" s="218">
        <f t="shared" si="730"/>
        <v>3.3615601793213488</v>
      </c>
    </row>
    <row r="556" spans="1:80" x14ac:dyDescent="0.25">
      <c r="A556" s="248" t="s">
        <v>487</v>
      </c>
      <c r="B556" s="231" t="s">
        <v>1084</v>
      </c>
      <c r="C556" s="231" t="s">
        <v>464</v>
      </c>
      <c r="D556" s="249">
        <v>6</v>
      </c>
      <c r="E556" s="249">
        <v>4</v>
      </c>
      <c r="F556" s="250"/>
      <c r="G556" s="15">
        <f>(VLOOKUP(G$4,'Tüpoloogia tabel'!$C$1:$T$51,MATCH($A556,'Tüpoloogia tabel'!$C$1:$T$1,0),FALSE))*D556</f>
        <v>1233.3289169766267</v>
      </c>
      <c r="H556" s="15">
        <f>(VLOOKUP(H$4,'Tüpoloogia tabel'!$C$1:$T$51,MATCH($A556,'Tüpoloogia tabel'!$C$1:$T$1,0),FALSE))*D556*E556</f>
        <v>61.923753501400554</v>
      </c>
      <c r="I556" s="15">
        <f>(VLOOKUP(I$4,'Tüpoloogia tabel'!$C$1:$T$51,MATCH($A556,'Tüpoloogia tabel'!$C$1:$T$1,0),FALSE))*D556*E556</f>
        <v>205.78280295724849</v>
      </c>
      <c r="J556" s="15">
        <f>(VLOOKUP(J$4,'Tüpoloogia tabel'!$C$1:$T$51,MATCH($A556,'Tüpoloogia tabel'!$C$1:$T$1,0),FALSE))*D556*E556</f>
        <v>4409.598038511579</v>
      </c>
      <c r="K556" s="15">
        <f>(VLOOKUP(K$4,'Tüpoloogia tabel'!$C$1:$T$51,MATCH($A556,'Tüpoloogia tabel'!$C$1:$T$1,0),FALSE))*D556*E556</f>
        <v>3635.3578375962406</v>
      </c>
      <c r="L556" s="244">
        <f>VLOOKUP(L$4,'Tüpoloogia tabel'!$C$1:$T$51,MATCH($A556,'Tüpoloogia tabel'!$C$1:$T$1,0),FALSE)</f>
        <v>19.607843137254903</v>
      </c>
      <c r="M556" s="228">
        <f>VLOOKUP(M$4,'Tüpoloogia tabel'!$C$1:$T$51,MATCH($A556,'Tüpoloogia tabel'!$C$1:$T$1,0),FALSE)</f>
        <v>58.82352941176471</v>
      </c>
      <c r="N556" s="228">
        <f>VLOOKUP(N$4,'Tüpoloogia tabel'!$C$1:$T$51,MATCH($A556,'Tüpoloogia tabel'!$C$1:$T$1,0),FALSE)</f>
        <v>96.078431372549019</v>
      </c>
      <c r="O556" s="245">
        <f>VLOOKUP(O$4,'Tüpoloogia tabel'!$C$1:$T$51,MATCH($A556,'Tüpoloogia tabel'!$C$1:$T$1,0),FALSE)</f>
        <v>0.2155284834325106</v>
      </c>
      <c r="P556" s="228">
        <f>VLOOKUP(P$4,'Tüpoloogia tabel'!$C$1:$T$51,MATCH($A556,'Tüpoloogia tabel'!$C$1:$T$1,0),FALSE)</f>
        <v>50.980392156862742</v>
      </c>
      <c r="Q556" s="335">
        <f t="shared" si="717"/>
        <v>8836.4414285714265</v>
      </c>
      <c r="R556" s="336">
        <f t="shared" si="735"/>
        <v>6908.1766085312192</v>
      </c>
      <c r="S556" s="14">
        <f t="shared" si="718"/>
        <v>1233.3289169766267</v>
      </c>
      <c r="T556" s="336">
        <f t="shared" si="719"/>
        <v>1233.3289169766267</v>
      </c>
      <c r="U556" s="4">
        <f t="shared" si="720"/>
        <v>23.759999999999994</v>
      </c>
      <c r="V556" s="337">
        <f t="shared" si="721"/>
        <v>1904.5048200402071</v>
      </c>
      <c r="W556" s="338">
        <f t="shared" si="703"/>
        <v>4.3950644060750728</v>
      </c>
      <c r="X556" s="228">
        <f>VLOOKUP(X$4,'Tüpoloogia tabel'!$C$1:$T$51,MATCH($A556,'Tüpoloogia tabel'!$C$1:$T$1,0),FALSE)</f>
        <v>227.2608695652174</v>
      </c>
      <c r="Y556" s="228">
        <f>VLOOKUP(Y$4,'Tüpoloogia tabel'!$C$1:$T$51,MATCH($A556,'Tüpoloogia tabel'!$C$1:$T$1,0),FALSE)</f>
        <v>160.65217391304347</v>
      </c>
      <c r="Z556" s="229">
        <f>VLOOKUP(Z$4,'Tüpoloogia tabel'!$C$1:$T$51,MATCH($A556,'Tüpoloogia tabel'!$C$1:$T$1,0),FALSE)</f>
        <v>41.282608695652172</v>
      </c>
      <c r="AA556" s="235"/>
      <c r="AB556" s="235"/>
      <c r="AC556" s="15">
        <f>VLOOKUP(AC$4,'Tüpoloogia tabel'!$C$1:$T$51,MATCH($A556,'Tüpoloogia tabel'!$C$1:$T$1,0),FALSE)</f>
        <v>3.5002483660130723</v>
      </c>
      <c r="AD556" s="15">
        <f>VLOOKUP(AD$4,'Tüpoloogia tabel'!$C$1:$T$51,MATCH($A556,'Tüpoloogia tabel'!$C$1:$T$1,0),FALSE)</f>
        <v>2.5</v>
      </c>
      <c r="AE556" s="15">
        <f>VLOOKUP(AE$4,'Tüpoloogia tabel'!$C$1:$T$51,MATCH($A556,'Tüpoloogia tabel'!$C$1:$T$1,0),FALSE)</f>
        <v>2.2999999999999998</v>
      </c>
      <c r="AF556" s="15">
        <f>VLOOKUP(AF$4,'Tüpoloogia tabel'!$C$1:$T$51,MATCH($A556,'Tüpoloogia tabel'!$C$1:$T$1,0),FALSE)</f>
        <v>12.642142857142858</v>
      </c>
      <c r="AG556" s="15">
        <f>VLOOKUP(AG$4,'Tüpoloogia tabel'!$C$1:$T$51,MATCH($A556,'Tüpoloogia tabel'!$C$1:$T$1,0),FALSE)</f>
        <v>15.963640873015873</v>
      </c>
      <c r="AH556" s="15">
        <f>(VLOOKUP(AH$4,'Tüpoloogia tabel'!$C$1:$T$51,MATCH($A556,'Tüpoloogia tabel'!$C$1:$T$1,0),FALSE))*E556</f>
        <v>11.4</v>
      </c>
      <c r="AI556" s="15">
        <f>(VLOOKUP(AI$4,'Tüpoloogia tabel'!$C$1:$T$51,MATCH($A556,'Tüpoloogia tabel'!$C$1:$T$1,0),FALSE))*D556*E556</f>
        <v>15531.58863836706</v>
      </c>
      <c r="AJ556" s="15">
        <f t="shared" si="722"/>
        <v>216.84797619047617</v>
      </c>
      <c r="AK556" s="15">
        <f>VLOOKUP(AK$4,'Tüpoloogia tabel'!$C$1:$T$51,MATCH($A556,'Tüpoloogia tabel'!$C$1:$T$1,0),FALSE)</f>
        <v>1.2</v>
      </c>
      <c r="AL556" s="15">
        <f>VLOOKUP(AL$4,'Tüpoloogia tabel'!$C$1:$T$51,MATCH($A556,'Tüpoloogia tabel'!$C$1:$T$1,0),FALSE)</f>
        <v>0.8</v>
      </c>
      <c r="AM556" s="15">
        <f>VLOOKUP(AM$4,'Tüpoloogia tabel'!$C$1:$T$51,MATCH($A556,'Tüpoloogia tabel'!$C$1:$T$1,0),FALSE)</f>
        <v>0.7</v>
      </c>
      <c r="AN556" s="15">
        <f>VLOOKUP(AN$4,'Tüpoloogia tabel'!$C$1:$T$51,MATCH($A556,'Tüpoloogia tabel'!$C$1:$T$1,0),FALSE)</f>
        <v>0.7</v>
      </c>
      <c r="AO556" s="15">
        <f>VLOOKUP(AO$4,'Tüpoloogia tabel'!$C$1:$T$51,MATCH($A556,'Tüpoloogia tabel'!$C$1:$T$1,0),FALSE)</f>
        <v>2.44</v>
      </c>
      <c r="AP556" s="15">
        <f>VLOOKUP(AP$4,'Tüpoloogia tabel'!$C$1:$T$51,MATCH($A556,'Tüpoloogia tabel'!$C$1:$T$1,0),FALSE)</f>
        <v>2</v>
      </c>
      <c r="AQ556" s="15">
        <f>VLOOKUP(AQ$4,'Tüpoloogia tabel'!$C$1:$T$51,MATCH($A556,'Tüpoloogia tabel'!$C$1:$T$1,0),FALSE)</f>
        <v>2.9</v>
      </c>
      <c r="AR556" s="232">
        <f>VLOOKUP(AR$4,'Tüpoloogia tabel'!$C$1:$T$51,MATCH($A551,'Tüpoloogia tabel'!$C$1:$T$1,0),FALSE)</f>
        <v>0.37375000000000003</v>
      </c>
      <c r="AS556" s="16">
        <f>VLOOKUP(AS$4,'Tüpoloogia tabel'!$C$1:$T$51,MATCH($A556,'Tüpoloogia tabel'!$C$1:$T$1,0),FALSE)</f>
        <v>0.4900000000000001</v>
      </c>
      <c r="AT556" s="16">
        <f>VLOOKUP(AT$4,'Tüpoloogia tabel'!$C$1:$T$51,MATCH($A556,'Tüpoloogia tabel'!$C$1:$T$1,0),FALSE)</f>
        <v>0.40500000000000014</v>
      </c>
      <c r="AU556" s="16">
        <f>VLOOKUP(AU$4,'Tüpoloogia tabel'!$C$1:$T$51,MATCH($A556,'Tüpoloogia tabel'!$C$1:$T$1,0),FALSE)</f>
        <v>0.15</v>
      </c>
      <c r="AV556" s="273">
        <f>VLOOKUP(AV$4,'Tüpoloogia tabel'!$C$1:$T$51,MATCH($A556,'Tüpoloogia tabel'!$C$1:$T$1,0),FALSE)</f>
        <v>0.02</v>
      </c>
      <c r="AW556" s="16">
        <f>VLOOKUP(AW$4,'Tüpoloogia tabel'!$C$1:$T$51,MATCH($A556,'Tüpoloogia tabel'!$C$1:$T$1,0),FALSE)</f>
        <v>0.01</v>
      </c>
      <c r="AX556" s="16">
        <f>VLOOKUP(AX$4,'Tüpoloogia tabel'!$C$1:$T$51,MATCH($A556,'Tüpoloogia tabel'!$C$1:$T$1,0),FALSE)</f>
        <v>0</v>
      </c>
      <c r="AY556" s="16">
        <f>VLOOKUP(AY$4,'Tüpoloogia tabel'!$C$1:$T$51,MATCH($A556,'Tüpoloogia tabel'!$C$1:$T$1,0),FALSE)</f>
        <v>0.42</v>
      </c>
      <c r="AZ556" s="16">
        <f>VLOOKUP(AZ$4,'Tüpoloogia tabel'!$C$1:$T$51,MATCH($A556,'Tüpoloogia tabel'!$C$1:$T$1,0),FALSE)</f>
        <v>3.7</v>
      </c>
      <c r="BA556" s="232">
        <f>VLOOKUP(BA$4,'Tüpoloogia tabel'!$C$1:$T$51,MATCH($A556,'Tüpoloogia tabel'!$C$1:$T$1,0),FALSE)</f>
        <v>0.43</v>
      </c>
      <c r="BB556" s="232">
        <f>VLOOKUP(BB$4,'Tüpoloogia tabel'!$C$1:$T$51,MATCH($A556,'Tüpoloogia tabel'!$C$1:$T$1,0),FALSE)</f>
        <v>0.41499999999999998</v>
      </c>
      <c r="BC556" s="232">
        <f>VLOOKUP(BC$4,'Tüpoloogia tabel'!$C$1:$T$51,MATCH($A556,'Tüpoloogia tabel'!$C$1:$T$1,0),FALSE)</f>
        <v>0.35</v>
      </c>
      <c r="BD556" s="232">
        <f>VLOOKUP(BD$4,'Tüpoloogia tabel'!$C$1:$T$51,MATCH($A556,'Tüpoloogia tabel'!$C$1:$T$1,0),FALSE)</f>
        <v>0.4</v>
      </c>
      <c r="BE556" s="232">
        <f>VLOOKUP(BE$4,'Tüpoloogia tabel'!$C$1:$T$51,MATCH($A556,'Tüpoloogia tabel'!$C$1:$T$1,0),FALSE)</f>
        <v>0.3</v>
      </c>
      <c r="BF556" s="16">
        <f>VLOOKUP(BF$4,'Tüpoloogia tabel'!$C$1:$T$51,MATCH($A556,'Tüpoloogia tabel'!$C$1:$T$1,0),FALSE)</f>
        <v>1.7999999999999998</v>
      </c>
      <c r="BG556" s="16">
        <f>VLOOKUP(BG$4,'Tüpoloogia tabel'!$C$1:$T$51,MATCH($A556,'Tüpoloogia tabel'!$C$1:$T$1,0),FALSE)</f>
        <v>2.1999999999999997</v>
      </c>
      <c r="BH556" s="16">
        <f>VLOOKUP(BH$4,'Tüpoloogia tabel'!$C$1:$T$51,MATCH($A556,'Tüpoloogia tabel'!$C$1:$T$1,0),FALSE)</f>
        <v>1.46</v>
      </c>
      <c r="BI556" s="16">
        <f>VLOOKUP(BI$4,'Tüpoloogia tabel'!$C$1:$T$51,MATCH($A556,'Tüpoloogia tabel'!$C$1:$T$1,0),FALSE)</f>
        <v>1.5793333333333333</v>
      </c>
      <c r="BJ556" s="16">
        <f>VLOOKUP(BJ$4,'Tüpoloogia tabel'!$C$1:$T$51,MATCH($A556,'Tüpoloogia tabel'!$C$1:$T$1,0),FALSE)</f>
        <v>0.79999999999999993</v>
      </c>
      <c r="BK556" s="16">
        <f>VLOOKUP(BK$4,'Tüpoloogia tabel'!$C$1:$T$51,MATCH($A556,'Tüpoloogia tabel'!$C$1:$T$1,0),FALSE)</f>
        <v>2.0649999999999999</v>
      </c>
      <c r="BL556" s="216">
        <f t="shared" si="704"/>
        <v>13424.983499770755</v>
      </c>
      <c r="BM556" s="1">
        <v>4</v>
      </c>
      <c r="BN556" s="1">
        <v>0</v>
      </c>
      <c r="BO556" s="1">
        <f t="shared" si="723"/>
        <v>45.6</v>
      </c>
      <c r="BP556" s="217">
        <f t="shared" si="724"/>
        <v>216.84797619047617</v>
      </c>
      <c r="BQ556" s="217">
        <f t="shared" ref="BQ556:BS556" si="762">BP556</f>
        <v>216.84797619047617</v>
      </c>
      <c r="BR556" s="217">
        <f t="shared" si="762"/>
        <v>216.84797619047617</v>
      </c>
      <c r="BS556" s="217">
        <f t="shared" si="762"/>
        <v>216.84797619047617</v>
      </c>
      <c r="BT556" s="217">
        <f t="shared" si="726"/>
        <v>650.54392857142852</v>
      </c>
      <c r="BU556" s="217">
        <f t="shared" si="727"/>
        <v>2117.8280295724849</v>
      </c>
      <c r="BV556" s="217">
        <f t="shared" si="728"/>
        <v>2510.3469687121046</v>
      </c>
      <c r="BW556" s="217">
        <f t="shared" si="706"/>
        <v>1304.5003012638458</v>
      </c>
      <c r="BX556" s="216">
        <f t="shared" si="729"/>
        <v>1.0349486188479942</v>
      </c>
      <c r="BY556" s="216">
        <f t="shared" si="753"/>
        <v>1248.148034330681</v>
      </c>
      <c r="BZ556" s="216">
        <f t="shared" si="737"/>
        <v>15977.631835365282</v>
      </c>
      <c r="CA556" s="216">
        <f t="shared" si="738"/>
        <v>14673.131534101436</v>
      </c>
      <c r="CB556" s="218">
        <f t="shared" si="730"/>
        <v>4.0362275708747166</v>
      </c>
    </row>
    <row r="557" spans="1:80" x14ac:dyDescent="0.25">
      <c r="A557" s="248" t="s">
        <v>487</v>
      </c>
      <c r="B557" s="231" t="s">
        <v>1085</v>
      </c>
      <c r="C557" s="231" t="s">
        <v>464</v>
      </c>
      <c r="D557" s="249">
        <v>6</v>
      </c>
      <c r="E557" s="249">
        <v>5</v>
      </c>
      <c r="F557" s="250"/>
      <c r="G557" s="15">
        <f>(VLOOKUP(G$4,'Tüpoloogia tabel'!$C$1:$T$51,MATCH($A557,'Tüpoloogia tabel'!$C$1:$T$1,0),FALSE))*D557</f>
        <v>1233.3289169766267</v>
      </c>
      <c r="H557" s="15">
        <f>(VLOOKUP(H$4,'Tüpoloogia tabel'!$C$1:$T$51,MATCH($A557,'Tüpoloogia tabel'!$C$1:$T$1,0),FALSE))*D557*E557</f>
        <v>77.40469187675069</v>
      </c>
      <c r="I557" s="15">
        <f>(VLOOKUP(I$4,'Tüpoloogia tabel'!$C$1:$T$51,MATCH($A557,'Tüpoloogia tabel'!$C$1:$T$1,0),FALSE))*D557*E557</f>
        <v>257.22850369656061</v>
      </c>
      <c r="J557" s="15">
        <f>(VLOOKUP(J$4,'Tüpoloogia tabel'!$C$1:$T$51,MATCH($A557,'Tüpoloogia tabel'!$C$1:$T$1,0),FALSE))*D557*E557</f>
        <v>5511.997548139474</v>
      </c>
      <c r="K557" s="15">
        <f>(VLOOKUP(K$4,'Tüpoloogia tabel'!$C$1:$T$51,MATCH($A557,'Tüpoloogia tabel'!$C$1:$T$1,0),FALSE))*D557*E557</f>
        <v>4544.1972969953003</v>
      </c>
      <c r="L557" s="244">
        <f>VLOOKUP(L$4,'Tüpoloogia tabel'!$C$1:$T$51,MATCH($A557,'Tüpoloogia tabel'!$C$1:$T$1,0),FALSE)</f>
        <v>19.607843137254903</v>
      </c>
      <c r="M557" s="228">
        <f>VLOOKUP(M$4,'Tüpoloogia tabel'!$C$1:$T$51,MATCH($A557,'Tüpoloogia tabel'!$C$1:$T$1,0),FALSE)</f>
        <v>58.82352941176471</v>
      </c>
      <c r="N557" s="228">
        <f>VLOOKUP(N$4,'Tüpoloogia tabel'!$C$1:$T$51,MATCH($A557,'Tüpoloogia tabel'!$C$1:$T$1,0),FALSE)</f>
        <v>96.078431372549019</v>
      </c>
      <c r="O557" s="245">
        <f>VLOOKUP(O$4,'Tüpoloogia tabel'!$C$1:$T$51,MATCH($A557,'Tüpoloogia tabel'!$C$1:$T$1,0),FALSE)</f>
        <v>0.2155284834325106</v>
      </c>
      <c r="P557" s="228">
        <f>VLOOKUP(P$4,'Tüpoloogia tabel'!$C$1:$T$51,MATCH($A557,'Tüpoloogia tabel'!$C$1:$T$1,0),FALSE)</f>
        <v>50.980392156862742</v>
      </c>
      <c r="Q557" s="335">
        <f t="shared" si="717"/>
        <v>13775.334374999999</v>
      </c>
      <c r="R557" s="336">
        <f t="shared" si="735"/>
        <v>10782.597448380517</v>
      </c>
      <c r="S557" s="14">
        <f t="shared" si="718"/>
        <v>1233.3289169766267</v>
      </c>
      <c r="T557" s="336">
        <f t="shared" si="719"/>
        <v>1233.3289169766267</v>
      </c>
      <c r="U557" s="4">
        <f t="shared" si="720"/>
        <v>23.759999999999994</v>
      </c>
      <c r="V557" s="337">
        <f t="shared" si="721"/>
        <v>2968.9769266194812</v>
      </c>
      <c r="W557" s="338">
        <f t="shared" si="703"/>
        <v>5.2032166025583253</v>
      </c>
      <c r="X557" s="228">
        <f>VLOOKUP(X$4,'Tüpoloogia tabel'!$C$1:$T$51,MATCH($A557,'Tüpoloogia tabel'!$C$1:$T$1,0),FALSE)</f>
        <v>227.2608695652174</v>
      </c>
      <c r="Y557" s="228">
        <f>VLOOKUP(Y$4,'Tüpoloogia tabel'!$C$1:$T$51,MATCH($A557,'Tüpoloogia tabel'!$C$1:$T$1,0),FALSE)</f>
        <v>160.65217391304347</v>
      </c>
      <c r="Z557" s="229">
        <f>VLOOKUP(Z$4,'Tüpoloogia tabel'!$C$1:$T$51,MATCH($A557,'Tüpoloogia tabel'!$C$1:$T$1,0),FALSE)</f>
        <v>41.282608695652172</v>
      </c>
      <c r="AA557" s="235"/>
      <c r="AB557" s="235"/>
      <c r="AC557" s="15">
        <f>VLOOKUP(AC$4,'Tüpoloogia tabel'!$C$1:$T$51,MATCH($A557,'Tüpoloogia tabel'!$C$1:$T$1,0),FALSE)</f>
        <v>3.5002483660130723</v>
      </c>
      <c r="AD557" s="15">
        <f>VLOOKUP(AD$4,'Tüpoloogia tabel'!$C$1:$T$51,MATCH($A557,'Tüpoloogia tabel'!$C$1:$T$1,0),FALSE)</f>
        <v>2.5</v>
      </c>
      <c r="AE557" s="15">
        <f>VLOOKUP(AE$4,'Tüpoloogia tabel'!$C$1:$T$51,MATCH($A557,'Tüpoloogia tabel'!$C$1:$T$1,0),FALSE)</f>
        <v>2.2999999999999998</v>
      </c>
      <c r="AF557" s="15">
        <f>VLOOKUP(AF$4,'Tüpoloogia tabel'!$C$1:$T$51,MATCH($A557,'Tüpoloogia tabel'!$C$1:$T$1,0),FALSE)</f>
        <v>12.642142857142858</v>
      </c>
      <c r="AG557" s="15">
        <f>VLOOKUP(AG$4,'Tüpoloogia tabel'!$C$1:$T$51,MATCH($A557,'Tüpoloogia tabel'!$C$1:$T$1,0),FALSE)</f>
        <v>15.963640873015873</v>
      </c>
      <c r="AH557" s="15">
        <f>(VLOOKUP(AH$4,'Tüpoloogia tabel'!$C$1:$T$51,MATCH($A557,'Tüpoloogia tabel'!$C$1:$T$1,0),FALSE))*E557</f>
        <v>14.25</v>
      </c>
      <c r="AI557" s="15">
        <f>(VLOOKUP(AI$4,'Tüpoloogia tabel'!$C$1:$T$51,MATCH($A557,'Tüpoloogia tabel'!$C$1:$T$1,0),FALSE))*D557*E557</f>
        <v>19414.485797958827</v>
      </c>
      <c r="AJ557" s="15">
        <f t="shared" si="722"/>
        <v>216.84797619047617</v>
      </c>
      <c r="AK557" s="15">
        <f>VLOOKUP(AK$4,'Tüpoloogia tabel'!$C$1:$T$51,MATCH($A557,'Tüpoloogia tabel'!$C$1:$T$1,0),FALSE)</f>
        <v>1.2</v>
      </c>
      <c r="AL557" s="15">
        <f>VLOOKUP(AL$4,'Tüpoloogia tabel'!$C$1:$T$51,MATCH($A557,'Tüpoloogia tabel'!$C$1:$T$1,0),FALSE)</f>
        <v>0.8</v>
      </c>
      <c r="AM557" s="15">
        <f>VLOOKUP(AM$4,'Tüpoloogia tabel'!$C$1:$T$51,MATCH($A557,'Tüpoloogia tabel'!$C$1:$T$1,0),FALSE)</f>
        <v>0.7</v>
      </c>
      <c r="AN557" s="15">
        <f>VLOOKUP(AN$4,'Tüpoloogia tabel'!$C$1:$T$51,MATCH($A557,'Tüpoloogia tabel'!$C$1:$T$1,0),FALSE)</f>
        <v>0.7</v>
      </c>
      <c r="AO557" s="15">
        <f>VLOOKUP(AO$4,'Tüpoloogia tabel'!$C$1:$T$51,MATCH($A557,'Tüpoloogia tabel'!$C$1:$T$1,0),FALSE)</f>
        <v>2.44</v>
      </c>
      <c r="AP557" s="15">
        <f>VLOOKUP(AP$4,'Tüpoloogia tabel'!$C$1:$T$51,MATCH($A557,'Tüpoloogia tabel'!$C$1:$T$1,0),FALSE)</f>
        <v>2</v>
      </c>
      <c r="AQ557" s="15">
        <f>VLOOKUP(AQ$4,'Tüpoloogia tabel'!$C$1:$T$51,MATCH($A557,'Tüpoloogia tabel'!$C$1:$T$1,0),FALSE)</f>
        <v>2.9</v>
      </c>
      <c r="AR557" s="232">
        <f>VLOOKUP(AR$4,'Tüpoloogia tabel'!$C$1:$T$51,MATCH($A552,'Tüpoloogia tabel'!$C$1:$T$1,0),FALSE)</f>
        <v>0.37375000000000003</v>
      </c>
      <c r="AS557" s="16">
        <f>VLOOKUP(AS$4,'Tüpoloogia tabel'!$C$1:$T$51,MATCH($A557,'Tüpoloogia tabel'!$C$1:$T$1,0),FALSE)</f>
        <v>0.4900000000000001</v>
      </c>
      <c r="AT557" s="16">
        <f>VLOOKUP(AT$4,'Tüpoloogia tabel'!$C$1:$T$51,MATCH($A557,'Tüpoloogia tabel'!$C$1:$T$1,0),FALSE)</f>
        <v>0.40500000000000014</v>
      </c>
      <c r="AU557" s="16">
        <f>VLOOKUP(AU$4,'Tüpoloogia tabel'!$C$1:$T$51,MATCH($A557,'Tüpoloogia tabel'!$C$1:$T$1,0),FALSE)</f>
        <v>0.15</v>
      </c>
      <c r="AV557" s="273">
        <f>VLOOKUP(AV$4,'Tüpoloogia tabel'!$C$1:$T$51,MATCH($A557,'Tüpoloogia tabel'!$C$1:$T$1,0),FALSE)</f>
        <v>0.02</v>
      </c>
      <c r="AW557" s="16">
        <f>VLOOKUP(AW$4,'Tüpoloogia tabel'!$C$1:$T$51,MATCH($A557,'Tüpoloogia tabel'!$C$1:$T$1,0),FALSE)</f>
        <v>0.01</v>
      </c>
      <c r="AX557" s="16">
        <f>VLOOKUP(AX$4,'Tüpoloogia tabel'!$C$1:$T$51,MATCH($A557,'Tüpoloogia tabel'!$C$1:$T$1,0),FALSE)</f>
        <v>0</v>
      </c>
      <c r="AY557" s="16">
        <f>VLOOKUP(AY$4,'Tüpoloogia tabel'!$C$1:$T$51,MATCH($A557,'Tüpoloogia tabel'!$C$1:$T$1,0),FALSE)</f>
        <v>0.42</v>
      </c>
      <c r="AZ557" s="16">
        <f>VLOOKUP(AZ$4,'Tüpoloogia tabel'!$C$1:$T$51,MATCH($A557,'Tüpoloogia tabel'!$C$1:$T$1,0),FALSE)</f>
        <v>3.7</v>
      </c>
      <c r="BA557" s="232">
        <f>VLOOKUP(BA$4,'Tüpoloogia tabel'!$C$1:$T$51,MATCH($A557,'Tüpoloogia tabel'!$C$1:$T$1,0),FALSE)</f>
        <v>0.43</v>
      </c>
      <c r="BB557" s="232">
        <f>VLOOKUP(BB$4,'Tüpoloogia tabel'!$C$1:$T$51,MATCH($A557,'Tüpoloogia tabel'!$C$1:$T$1,0),FALSE)</f>
        <v>0.41499999999999998</v>
      </c>
      <c r="BC557" s="232">
        <f>VLOOKUP(BC$4,'Tüpoloogia tabel'!$C$1:$T$51,MATCH($A557,'Tüpoloogia tabel'!$C$1:$T$1,0),FALSE)</f>
        <v>0.35</v>
      </c>
      <c r="BD557" s="232">
        <f>VLOOKUP(BD$4,'Tüpoloogia tabel'!$C$1:$T$51,MATCH($A557,'Tüpoloogia tabel'!$C$1:$T$1,0),FALSE)</f>
        <v>0.4</v>
      </c>
      <c r="BE557" s="232">
        <f>VLOOKUP(BE$4,'Tüpoloogia tabel'!$C$1:$T$51,MATCH($A557,'Tüpoloogia tabel'!$C$1:$T$1,0),FALSE)</f>
        <v>0.3</v>
      </c>
      <c r="BF557" s="16">
        <f>VLOOKUP(BF$4,'Tüpoloogia tabel'!$C$1:$T$51,MATCH($A557,'Tüpoloogia tabel'!$C$1:$T$1,0),FALSE)</f>
        <v>1.7999999999999998</v>
      </c>
      <c r="BG557" s="16">
        <f>VLOOKUP(BG$4,'Tüpoloogia tabel'!$C$1:$T$51,MATCH($A557,'Tüpoloogia tabel'!$C$1:$T$1,0),FALSE)</f>
        <v>2.1999999999999997</v>
      </c>
      <c r="BH557" s="16">
        <f>VLOOKUP(BH$4,'Tüpoloogia tabel'!$C$1:$T$51,MATCH($A557,'Tüpoloogia tabel'!$C$1:$T$1,0),FALSE)</f>
        <v>1.46</v>
      </c>
      <c r="BI557" s="16">
        <f>VLOOKUP(BI$4,'Tüpoloogia tabel'!$C$1:$T$51,MATCH($A557,'Tüpoloogia tabel'!$C$1:$T$1,0),FALSE)</f>
        <v>1.5793333333333333</v>
      </c>
      <c r="BJ557" s="16">
        <f>VLOOKUP(BJ$4,'Tüpoloogia tabel'!$C$1:$T$51,MATCH($A557,'Tüpoloogia tabel'!$C$1:$T$1,0),FALSE)</f>
        <v>0.79999999999999993</v>
      </c>
      <c r="BK557" s="16">
        <f>VLOOKUP(BK$4,'Tüpoloogia tabel'!$C$1:$T$51,MATCH($A557,'Tüpoloogia tabel'!$C$1:$T$1,0),FALSE)</f>
        <v>2.0649999999999999</v>
      </c>
      <c r="BL557" s="216">
        <f t="shared" si="704"/>
        <v>19883.891088774679</v>
      </c>
      <c r="BM557" s="1">
        <v>4</v>
      </c>
      <c r="BN557" s="1">
        <v>0</v>
      </c>
      <c r="BO557" s="1">
        <f t="shared" si="723"/>
        <v>57</v>
      </c>
      <c r="BP557" s="217">
        <f t="shared" si="724"/>
        <v>216.84797619047617</v>
      </c>
      <c r="BQ557" s="217">
        <f t="shared" ref="BQ557:BS557" si="763">BP557</f>
        <v>216.84797619047617</v>
      </c>
      <c r="BR557" s="217">
        <f t="shared" si="763"/>
        <v>216.84797619047617</v>
      </c>
      <c r="BS557" s="217">
        <f t="shared" si="763"/>
        <v>216.84797619047617</v>
      </c>
      <c r="BT557" s="217">
        <f t="shared" si="726"/>
        <v>867.3919047619047</v>
      </c>
      <c r="BU557" s="217">
        <f t="shared" si="727"/>
        <v>3290.3562962070077</v>
      </c>
      <c r="BV557" s="217">
        <f t="shared" si="728"/>
        <v>3913.4383643922979</v>
      </c>
      <c r="BW557" s="217">
        <f t="shared" si="706"/>
        <v>1900.2279172114318</v>
      </c>
      <c r="BX557" s="216">
        <f t="shared" si="729"/>
        <v>1.5425570605642644</v>
      </c>
      <c r="BY557" s="216">
        <f t="shared" si="753"/>
        <v>1860.3238150405027</v>
      </c>
      <c r="BZ557" s="216">
        <f t="shared" si="737"/>
        <v>23644.442821026612</v>
      </c>
      <c r="CA557" s="216">
        <f t="shared" si="738"/>
        <v>21744.21490381518</v>
      </c>
      <c r="CB557" s="218">
        <f t="shared" si="730"/>
        <v>4.7850507983429376</v>
      </c>
    </row>
    <row r="558" spans="1:80" x14ac:dyDescent="0.25">
      <c r="A558" s="248" t="s">
        <v>487</v>
      </c>
      <c r="B558" s="231" t="s">
        <v>1086</v>
      </c>
      <c r="C558" s="231" t="s">
        <v>464</v>
      </c>
      <c r="D558" s="249">
        <v>7</v>
      </c>
      <c r="E558" s="249">
        <v>1</v>
      </c>
      <c r="F558" s="250"/>
      <c r="G558" s="15">
        <f>(VLOOKUP(G$4,'Tüpoloogia tabel'!$C$1:$T$51,MATCH($A558,'Tüpoloogia tabel'!$C$1:$T$1,0),FALSE))*D558</f>
        <v>1438.8837364727312</v>
      </c>
      <c r="H558" s="15">
        <f>(VLOOKUP(H$4,'Tüpoloogia tabel'!$C$1:$T$51,MATCH($A558,'Tüpoloogia tabel'!$C$1:$T$1,0),FALSE))*D558*E558</f>
        <v>18.061094771241827</v>
      </c>
      <c r="I558" s="15">
        <f>(VLOOKUP(I$4,'Tüpoloogia tabel'!$C$1:$T$51,MATCH($A558,'Tüpoloogia tabel'!$C$1:$T$1,0),FALSE))*D558*E558</f>
        <v>60.01998419586414</v>
      </c>
      <c r="J558" s="15">
        <f>(VLOOKUP(J$4,'Tüpoloogia tabel'!$C$1:$T$51,MATCH($A558,'Tüpoloogia tabel'!$C$1:$T$1,0),FALSE))*D558*E558</f>
        <v>1286.132761232544</v>
      </c>
      <c r="K558" s="15">
        <f>(VLOOKUP(K$4,'Tüpoloogia tabel'!$C$1:$T$51,MATCH($A558,'Tüpoloogia tabel'!$C$1:$T$1,0),FALSE))*D558*E558</f>
        <v>1060.312702632237</v>
      </c>
      <c r="L558" s="244">
        <f>VLOOKUP(L$4,'Tüpoloogia tabel'!$C$1:$T$51,MATCH($A558,'Tüpoloogia tabel'!$C$1:$T$1,0),FALSE)</f>
        <v>19.607843137254903</v>
      </c>
      <c r="M558" s="228">
        <f>VLOOKUP(M$4,'Tüpoloogia tabel'!$C$1:$T$51,MATCH($A558,'Tüpoloogia tabel'!$C$1:$T$1,0),FALSE)</f>
        <v>58.82352941176471</v>
      </c>
      <c r="N558" s="228">
        <f>VLOOKUP(N$4,'Tüpoloogia tabel'!$C$1:$T$51,MATCH($A558,'Tüpoloogia tabel'!$C$1:$T$1,0),FALSE)</f>
        <v>96.078431372549019</v>
      </c>
      <c r="O558" s="245">
        <f>VLOOKUP(O$4,'Tüpoloogia tabel'!$C$1:$T$51,MATCH($A558,'Tüpoloogia tabel'!$C$1:$T$1,0),FALSE)</f>
        <v>0.2155284834325106</v>
      </c>
      <c r="P558" s="228">
        <f>VLOOKUP(P$4,'Tüpoloogia tabel'!$C$1:$T$51,MATCH($A558,'Tüpoloogia tabel'!$C$1:$T$1,0),FALSE)</f>
        <v>50.980392156862742</v>
      </c>
      <c r="Q558" s="335">
        <f t="shared" si="717"/>
        <v>662.23355654761906</v>
      </c>
      <c r="R558" s="336">
        <f t="shared" si="735"/>
        <v>491.78336242679291</v>
      </c>
      <c r="S558" s="14">
        <f t="shared" si="718"/>
        <v>1438.8837364727312</v>
      </c>
      <c r="T558" s="336">
        <f t="shared" si="719"/>
        <v>1438.8837364727312</v>
      </c>
      <c r="U558" s="4">
        <f t="shared" si="720"/>
        <v>27.719999999999992</v>
      </c>
      <c r="V558" s="337">
        <f t="shared" si="721"/>
        <v>142.7301941208261</v>
      </c>
      <c r="W558" s="338">
        <f t="shared" si="703"/>
        <v>3.337329936570046</v>
      </c>
      <c r="X558" s="228">
        <f>VLOOKUP(X$4,'Tüpoloogia tabel'!$C$1:$T$51,MATCH($A558,'Tüpoloogia tabel'!$C$1:$T$1,0),FALSE)</f>
        <v>227.2608695652174</v>
      </c>
      <c r="Y558" s="228">
        <f>VLOOKUP(Y$4,'Tüpoloogia tabel'!$C$1:$T$51,MATCH($A558,'Tüpoloogia tabel'!$C$1:$T$1,0),FALSE)</f>
        <v>160.65217391304347</v>
      </c>
      <c r="Z558" s="229">
        <f>VLOOKUP(Z$4,'Tüpoloogia tabel'!$C$1:$T$51,MATCH($A558,'Tüpoloogia tabel'!$C$1:$T$1,0),FALSE)</f>
        <v>41.282608695652172</v>
      </c>
      <c r="AA558" s="235"/>
      <c r="AB558" s="235"/>
      <c r="AC558" s="15">
        <f>VLOOKUP(AC$4,'Tüpoloogia tabel'!$C$1:$T$51,MATCH($A558,'Tüpoloogia tabel'!$C$1:$T$1,0),FALSE)</f>
        <v>3.5002483660130723</v>
      </c>
      <c r="AD558" s="15">
        <f>VLOOKUP(AD$4,'Tüpoloogia tabel'!$C$1:$T$51,MATCH($A558,'Tüpoloogia tabel'!$C$1:$T$1,0),FALSE)</f>
        <v>2.5</v>
      </c>
      <c r="AE558" s="15">
        <f>VLOOKUP(AE$4,'Tüpoloogia tabel'!$C$1:$T$51,MATCH($A558,'Tüpoloogia tabel'!$C$1:$T$1,0),FALSE)</f>
        <v>2.2999999999999998</v>
      </c>
      <c r="AF558" s="15">
        <f>VLOOKUP(AF$4,'Tüpoloogia tabel'!$C$1:$T$51,MATCH($A558,'Tüpoloogia tabel'!$C$1:$T$1,0),FALSE)</f>
        <v>12.642142857142858</v>
      </c>
      <c r="AG558" s="15">
        <f>VLOOKUP(AG$4,'Tüpoloogia tabel'!$C$1:$T$51,MATCH($A558,'Tüpoloogia tabel'!$C$1:$T$1,0),FALSE)</f>
        <v>15.963640873015873</v>
      </c>
      <c r="AH558" s="15">
        <f>(VLOOKUP(AH$4,'Tüpoloogia tabel'!$C$1:$T$51,MATCH($A558,'Tüpoloogia tabel'!$C$1:$T$1,0),FALSE))*E558</f>
        <v>2.85</v>
      </c>
      <c r="AI558" s="15">
        <f>(VLOOKUP(AI$4,'Tüpoloogia tabel'!$C$1:$T$51,MATCH($A558,'Tüpoloogia tabel'!$C$1:$T$1,0),FALSE))*D558*E558</f>
        <v>4530.0466861903924</v>
      </c>
      <c r="AJ558" s="15">
        <f t="shared" si="722"/>
        <v>248.77525793650793</v>
      </c>
      <c r="AK558" s="15">
        <f>VLOOKUP(AK$4,'Tüpoloogia tabel'!$C$1:$T$51,MATCH($A558,'Tüpoloogia tabel'!$C$1:$T$1,0),FALSE)</f>
        <v>1.2</v>
      </c>
      <c r="AL558" s="15">
        <f>VLOOKUP(AL$4,'Tüpoloogia tabel'!$C$1:$T$51,MATCH($A558,'Tüpoloogia tabel'!$C$1:$T$1,0),FALSE)</f>
        <v>0.8</v>
      </c>
      <c r="AM558" s="15">
        <f>VLOOKUP(AM$4,'Tüpoloogia tabel'!$C$1:$T$51,MATCH($A558,'Tüpoloogia tabel'!$C$1:$T$1,0),FALSE)</f>
        <v>0.7</v>
      </c>
      <c r="AN558" s="15">
        <f>VLOOKUP(AN$4,'Tüpoloogia tabel'!$C$1:$T$51,MATCH($A558,'Tüpoloogia tabel'!$C$1:$T$1,0),FALSE)</f>
        <v>0.7</v>
      </c>
      <c r="AO558" s="15">
        <f>VLOOKUP(AO$4,'Tüpoloogia tabel'!$C$1:$T$51,MATCH($A558,'Tüpoloogia tabel'!$C$1:$T$1,0),FALSE)</f>
        <v>2.44</v>
      </c>
      <c r="AP558" s="15">
        <f>VLOOKUP(AP$4,'Tüpoloogia tabel'!$C$1:$T$51,MATCH($A558,'Tüpoloogia tabel'!$C$1:$T$1,0),FALSE)</f>
        <v>2</v>
      </c>
      <c r="AQ558" s="15">
        <f>VLOOKUP(AQ$4,'Tüpoloogia tabel'!$C$1:$T$51,MATCH($A558,'Tüpoloogia tabel'!$C$1:$T$1,0),FALSE)</f>
        <v>2.9</v>
      </c>
      <c r="AR558" s="232">
        <f>VLOOKUP(AR$4,'Tüpoloogia tabel'!$C$1:$T$51,MATCH($A553,'Tüpoloogia tabel'!$C$1:$T$1,0),FALSE)</f>
        <v>0.37375000000000003</v>
      </c>
      <c r="AS558" s="16">
        <f>VLOOKUP(AS$4,'Tüpoloogia tabel'!$C$1:$T$51,MATCH($A558,'Tüpoloogia tabel'!$C$1:$T$1,0),FALSE)</f>
        <v>0.4900000000000001</v>
      </c>
      <c r="AT558" s="16">
        <f>VLOOKUP(AT$4,'Tüpoloogia tabel'!$C$1:$T$51,MATCH($A558,'Tüpoloogia tabel'!$C$1:$T$1,0),FALSE)</f>
        <v>0.40500000000000014</v>
      </c>
      <c r="AU558" s="16">
        <f>VLOOKUP(AU$4,'Tüpoloogia tabel'!$C$1:$T$51,MATCH($A558,'Tüpoloogia tabel'!$C$1:$T$1,0),FALSE)</f>
        <v>0.15</v>
      </c>
      <c r="AV558" s="273">
        <f>VLOOKUP(AV$4,'Tüpoloogia tabel'!$C$1:$T$51,MATCH($A558,'Tüpoloogia tabel'!$C$1:$T$1,0),FALSE)</f>
        <v>0.02</v>
      </c>
      <c r="AW558" s="16">
        <f>VLOOKUP(AW$4,'Tüpoloogia tabel'!$C$1:$T$51,MATCH($A558,'Tüpoloogia tabel'!$C$1:$T$1,0),FALSE)</f>
        <v>0.01</v>
      </c>
      <c r="AX558" s="16">
        <f>VLOOKUP(AX$4,'Tüpoloogia tabel'!$C$1:$T$51,MATCH($A558,'Tüpoloogia tabel'!$C$1:$T$1,0),FALSE)</f>
        <v>0</v>
      </c>
      <c r="AY558" s="16">
        <f>VLOOKUP(AY$4,'Tüpoloogia tabel'!$C$1:$T$51,MATCH($A558,'Tüpoloogia tabel'!$C$1:$T$1,0),FALSE)</f>
        <v>0.42</v>
      </c>
      <c r="AZ558" s="16">
        <f>VLOOKUP(AZ$4,'Tüpoloogia tabel'!$C$1:$T$51,MATCH($A558,'Tüpoloogia tabel'!$C$1:$T$1,0),FALSE)</f>
        <v>3.7</v>
      </c>
      <c r="BA558" s="232">
        <f>VLOOKUP(BA$4,'Tüpoloogia tabel'!$C$1:$T$51,MATCH($A558,'Tüpoloogia tabel'!$C$1:$T$1,0),FALSE)</f>
        <v>0.43</v>
      </c>
      <c r="BB558" s="232">
        <f>VLOOKUP(BB$4,'Tüpoloogia tabel'!$C$1:$T$51,MATCH($A558,'Tüpoloogia tabel'!$C$1:$T$1,0),FALSE)</f>
        <v>0.41499999999999998</v>
      </c>
      <c r="BC558" s="232">
        <f>VLOOKUP(BC$4,'Tüpoloogia tabel'!$C$1:$T$51,MATCH($A558,'Tüpoloogia tabel'!$C$1:$T$1,0),FALSE)</f>
        <v>0.35</v>
      </c>
      <c r="BD558" s="232">
        <f>VLOOKUP(BD$4,'Tüpoloogia tabel'!$C$1:$T$51,MATCH($A558,'Tüpoloogia tabel'!$C$1:$T$1,0),FALSE)</f>
        <v>0.4</v>
      </c>
      <c r="BE558" s="232">
        <f>VLOOKUP(BE$4,'Tüpoloogia tabel'!$C$1:$T$51,MATCH($A558,'Tüpoloogia tabel'!$C$1:$T$1,0),FALSE)</f>
        <v>0.3</v>
      </c>
      <c r="BF558" s="16">
        <f>VLOOKUP(BF$4,'Tüpoloogia tabel'!$C$1:$T$51,MATCH($A558,'Tüpoloogia tabel'!$C$1:$T$1,0),FALSE)</f>
        <v>1.7999999999999998</v>
      </c>
      <c r="BG558" s="16">
        <f>VLOOKUP(BG$4,'Tüpoloogia tabel'!$C$1:$T$51,MATCH($A558,'Tüpoloogia tabel'!$C$1:$T$1,0),FALSE)</f>
        <v>2.1999999999999997</v>
      </c>
      <c r="BH558" s="16">
        <f>VLOOKUP(BH$4,'Tüpoloogia tabel'!$C$1:$T$51,MATCH($A558,'Tüpoloogia tabel'!$C$1:$T$1,0),FALSE)</f>
        <v>1.46</v>
      </c>
      <c r="BI558" s="16">
        <f>VLOOKUP(BI$4,'Tüpoloogia tabel'!$C$1:$T$51,MATCH($A558,'Tüpoloogia tabel'!$C$1:$T$1,0),FALSE)</f>
        <v>1.5793333333333333</v>
      </c>
      <c r="BJ558" s="16">
        <f>VLOOKUP(BJ$4,'Tüpoloogia tabel'!$C$1:$T$51,MATCH($A558,'Tüpoloogia tabel'!$C$1:$T$1,0),FALSE)</f>
        <v>0.79999999999999993</v>
      </c>
      <c r="BK558" s="16">
        <f>VLOOKUP(BK$4,'Tüpoloogia tabel'!$C$1:$T$51,MATCH($A558,'Tüpoloogia tabel'!$C$1:$T$1,0),FALSE)</f>
        <v>2.0649999999999999</v>
      </c>
      <c r="BL558" s="216">
        <f t="shared" si="704"/>
        <v>3046.5469696266528</v>
      </c>
      <c r="BM558" s="1">
        <v>4</v>
      </c>
      <c r="BN558" s="1">
        <v>0</v>
      </c>
      <c r="BO558" s="1">
        <f t="shared" si="723"/>
        <v>11.4</v>
      </c>
      <c r="BP558" s="217">
        <f t="shared" si="724"/>
        <v>248.77525793650793</v>
      </c>
      <c r="BQ558" s="217">
        <f t="shared" ref="BQ558:BS558" si="764">BP558</f>
        <v>248.77525793650793</v>
      </c>
      <c r="BR558" s="217">
        <f t="shared" si="764"/>
        <v>248.77525793650793</v>
      </c>
      <c r="BS558" s="217">
        <f t="shared" si="764"/>
        <v>248.77525793650793</v>
      </c>
      <c r="BT558" s="217">
        <f t="shared" si="726"/>
        <v>0</v>
      </c>
      <c r="BU558" s="217">
        <f t="shared" si="727"/>
        <v>167.54996048966035</v>
      </c>
      <c r="BV558" s="217">
        <f t="shared" si="728"/>
        <v>188.13410519346533</v>
      </c>
      <c r="BW558" s="217">
        <f t="shared" si="706"/>
        <v>343.24721872490625</v>
      </c>
      <c r="BX558" s="216">
        <f t="shared" si="729"/>
        <v>0.12339895212976661</v>
      </c>
      <c r="BY558" s="216">
        <f t="shared" si="753"/>
        <v>148.81913626849854</v>
      </c>
      <c r="BZ558" s="216">
        <f t="shared" si="737"/>
        <v>3538.6133246200575</v>
      </c>
      <c r="CA558" s="216">
        <f t="shared" si="738"/>
        <v>3195.3661058951511</v>
      </c>
      <c r="CB558" s="218">
        <f t="shared" si="730"/>
        <v>3.0136073046777829</v>
      </c>
    </row>
    <row r="559" spans="1:80" x14ac:dyDescent="0.25">
      <c r="A559" s="248" t="s">
        <v>487</v>
      </c>
      <c r="B559" s="231" t="s">
        <v>1087</v>
      </c>
      <c r="C559" s="231" t="s">
        <v>464</v>
      </c>
      <c r="D559" s="249">
        <v>7</v>
      </c>
      <c r="E559" s="249">
        <v>2</v>
      </c>
      <c r="F559" s="250"/>
      <c r="G559" s="15">
        <f>(VLOOKUP(G$4,'Tüpoloogia tabel'!$C$1:$T$51,MATCH($A559,'Tüpoloogia tabel'!$C$1:$T$1,0),FALSE))*D559</f>
        <v>1438.8837364727312</v>
      </c>
      <c r="H559" s="15">
        <f>(VLOOKUP(H$4,'Tüpoloogia tabel'!$C$1:$T$51,MATCH($A559,'Tüpoloogia tabel'!$C$1:$T$1,0),FALSE))*D559*E559</f>
        <v>36.122189542483653</v>
      </c>
      <c r="I559" s="15">
        <f>(VLOOKUP(I$4,'Tüpoloogia tabel'!$C$1:$T$51,MATCH($A559,'Tüpoloogia tabel'!$C$1:$T$1,0),FALSE))*D559*E559</f>
        <v>120.03996839172828</v>
      </c>
      <c r="J559" s="15">
        <f>(VLOOKUP(J$4,'Tüpoloogia tabel'!$C$1:$T$51,MATCH($A559,'Tüpoloogia tabel'!$C$1:$T$1,0),FALSE))*D559*E559</f>
        <v>2572.265522465088</v>
      </c>
      <c r="K559" s="15">
        <f>(VLOOKUP(K$4,'Tüpoloogia tabel'!$C$1:$T$51,MATCH($A559,'Tüpoloogia tabel'!$C$1:$T$1,0),FALSE))*D559*E559</f>
        <v>2120.625405264474</v>
      </c>
      <c r="L559" s="244">
        <f>VLOOKUP(L$4,'Tüpoloogia tabel'!$C$1:$T$51,MATCH($A559,'Tüpoloogia tabel'!$C$1:$T$1,0),FALSE)</f>
        <v>19.607843137254903</v>
      </c>
      <c r="M559" s="228">
        <f>VLOOKUP(M$4,'Tüpoloogia tabel'!$C$1:$T$51,MATCH($A559,'Tüpoloogia tabel'!$C$1:$T$1,0),FALSE)</f>
        <v>58.82352941176471</v>
      </c>
      <c r="N559" s="228">
        <f>VLOOKUP(N$4,'Tüpoloogia tabel'!$C$1:$T$51,MATCH($A559,'Tüpoloogia tabel'!$C$1:$T$1,0),FALSE)</f>
        <v>96.078431372549019</v>
      </c>
      <c r="O559" s="245">
        <f>VLOOKUP(O$4,'Tüpoloogia tabel'!$C$1:$T$51,MATCH($A559,'Tüpoloogia tabel'!$C$1:$T$1,0),FALSE)</f>
        <v>0.2155284834325106</v>
      </c>
      <c r="P559" s="228">
        <f>VLOOKUP(P$4,'Tüpoloogia tabel'!$C$1:$T$51,MATCH($A559,'Tüpoloogia tabel'!$C$1:$T$1,0),FALSE)</f>
        <v>50.980392156862742</v>
      </c>
      <c r="Q559" s="335">
        <f t="shared" si="717"/>
        <v>2598.3656547619048</v>
      </c>
      <c r="R559" s="336">
        <f t="shared" si="735"/>
        <v>2010.6238457879492</v>
      </c>
      <c r="S559" s="14">
        <f t="shared" si="718"/>
        <v>1438.8837364727312</v>
      </c>
      <c r="T559" s="336">
        <f t="shared" si="719"/>
        <v>1438.8837364727312</v>
      </c>
      <c r="U559" s="4">
        <f t="shared" si="720"/>
        <v>27.719999999999992</v>
      </c>
      <c r="V559" s="337">
        <f t="shared" si="721"/>
        <v>560.02180897395579</v>
      </c>
      <c r="W559" s="338">
        <f t="shared" si="703"/>
        <v>3.1012438380326417</v>
      </c>
      <c r="X559" s="228">
        <f>VLOOKUP(X$4,'Tüpoloogia tabel'!$C$1:$T$51,MATCH($A559,'Tüpoloogia tabel'!$C$1:$T$1,0),FALSE)</f>
        <v>227.2608695652174</v>
      </c>
      <c r="Y559" s="228">
        <f>VLOOKUP(Y$4,'Tüpoloogia tabel'!$C$1:$T$51,MATCH($A559,'Tüpoloogia tabel'!$C$1:$T$1,0),FALSE)</f>
        <v>160.65217391304347</v>
      </c>
      <c r="Z559" s="229">
        <f>VLOOKUP(Z$4,'Tüpoloogia tabel'!$C$1:$T$51,MATCH($A559,'Tüpoloogia tabel'!$C$1:$T$1,0),FALSE)</f>
        <v>41.282608695652172</v>
      </c>
      <c r="AA559" s="235"/>
      <c r="AB559" s="235"/>
      <c r="AC559" s="15">
        <f>VLOOKUP(AC$4,'Tüpoloogia tabel'!$C$1:$T$51,MATCH($A559,'Tüpoloogia tabel'!$C$1:$T$1,0),FALSE)</f>
        <v>3.5002483660130723</v>
      </c>
      <c r="AD559" s="15">
        <f>VLOOKUP(AD$4,'Tüpoloogia tabel'!$C$1:$T$51,MATCH($A559,'Tüpoloogia tabel'!$C$1:$T$1,0),FALSE)</f>
        <v>2.5</v>
      </c>
      <c r="AE559" s="15">
        <f>VLOOKUP(AE$4,'Tüpoloogia tabel'!$C$1:$T$51,MATCH($A559,'Tüpoloogia tabel'!$C$1:$T$1,0),FALSE)</f>
        <v>2.2999999999999998</v>
      </c>
      <c r="AF559" s="15">
        <f>VLOOKUP(AF$4,'Tüpoloogia tabel'!$C$1:$T$51,MATCH($A559,'Tüpoloogia tabel'!$C$1:$T$1,0),FALSE)</f>
        <v>12.642142857142858</v>
      </c>
      <c r="AG559" s="15">
        <f>VLOOKUP(AG$4,'Tüpoloogia tabel'!$C$1:$T$51,MATCH($A559,'Tüpoloogia tabel'!$C$1:$T$1,0),FALSE)</f>
        <v>15.963640873015873</v>
      </c>
      <c r="AH559" s="15">
        <f>(VLOOKUP(AH$4,'Tüpoloogia tabel'!$C$1:$T$51,MATCH($A559,'Tüpoloogia tabel'!$C$1:$T$1,0),FALSE))*E559</f>
        <v>5.7</v>
      </c>
      <c r="AI559" s="15">
        <f>(VLOOKUP(AI$4,'Tüpoloogia tabel'!$C$1:$T$51,MATCH($A559,'Tüpoloogia tabel'!$C$1:$T$1,0),FALSE))*D559*E559</f>
        <v>9060.0933723807848</v>
      </c>
      <c r="AJ559" s="15">
        <f t="shared" si="722"/>
        <v>248.77525793650793</v>
      </c>
      <c r="AK559" s="15">
        <f>VLOOKUP(AK$4,'Tüpoloogia tabel'!$C$1:$T$51,MATCH($A559,'Tüpoloogia tabel'!$C$1:$T$1,0),FALSE)</f>
        <v>1.2</v>
      </c>
      <c r="AL559" s="15">
        <f>VLOOKUP(AL$4,'Tüpoloogia tabel'!$C$1:$T$51,MATCH($A559,'Tüpoloogia tabel'!$C$1:$T$1,0),FALSE)</f>
        <v>0.8</v>
      </c>
      <c r="AM559" s="15">
        <f>VLOOKUP(AM$4,'Tüpoloogia tabel'!$C$1:$T$51,MATCH($A559,'Tüpoloogia tabel'!$C$1:$T$1,0),FALSE)</f>
        <v>0.7</v>
      </c>
      <c r="AN559" s="15">
        <f>VLOOKUP(AN$4,'Tüpoloogia tabel'!$C$1:$T$51,MATCH($A559,'Tüpoloogia tabel'!$C$1:$T$1,0),FALSE)</f>
        <v>0.7</v>
      </c>
      <c r="AO559" s="15">
        <f>VLOOKUP(AO$4,'Tüpoloogia tabel'!$C$1:$T$51,MATCH($A559,'Tüpoloogia tabel'!$C$1:$T$1,0),FALSE)</f>
        <v>2.44</v>
      </c>
      <c r="AP559" s="15">
        <f>VLOOKUP(AP$4,'Tüpoloogia tabel'!$C$1:$T$51,MATCH($A559,'Tüpoloogia tabel'!$C$1:$T$1,0),FALSE)</f>
        <v>2</v>
      </c>
      <c r="AQ559" s="15">
        <f>VLOOKUP(AQ$4,'Tüpoloogia tabel'!$C$1:$T$51,MATCH($A559,'Tüpoloogia tabel'!$C$1:$T$1,0),FALSE)</f>
        <v>2.9</v>
      </c>
      <c r="AR559" s="232">
        <f>VLOOKUP(AR$4,'Tüpoloogia tabel'!$C$1:$T$51,MATCH($A554,'Tüpoloogia tabel'!$C$1:$T$1,0),FALSE)</f>
        <v>0.37375000000000003</v>
      </c>
      <c r="AS559" s="16">
        <f>VLOOKUP(AS$4,'Tüpoloogia tabel'!$C$1:$T$51,MATCH($A559,'Tüpoloogia tabel'!$C$1:$T$1,0),FALSE)</f>
        <v>0.4900000000000001</v>
      </c>
      <c r="AT559" s="16">
        <f>VLOOKUP(AT$4,'Tüpoloogia tabel'!$C$1:$T$51,MATCH($A559,'Tüpoloogia tabel'!$C$1:$T$1,0),FALSE)</f>
        <v>0.40500000000000014</v>
      </c>
      <c r="AU559" s="16">
        <f>VLOOKUP(AU$4,'Tüpoloogia tabel'!$C$1:$T$51,MATCH($A559,'Tüpoloogia tabel'!$C$1:$T$1,0),FALSE)</f>
        <v>0.15</v>
      </c>
      <c r="AV559" s="273">
        <f>VLOOKUP(AV$4,'Tüpoloogia tabel'!$C$1:$T$51,MATCH($A559,'Tüpoloogia tabel'!$C$1:$T$1,0),FALSE)</f>
        <v>0.02</v>
      </c>
      <c r="AW559" s="16">
        <f>VLOOKUP(AW$4,'Tüpoloogia tabel'!$C$1:$T$51,MATCH($A559,'Tüpoloogia tabel'!$C$1:$T$1,0),FALSE)</f>
        <v>0.01</v>
      </c>
      <c r="AX559" s="16">
        <f>VLOOKUP(AX$4,'Tüpoloogia tabel'!$C$1:$T$51,MATCH($A559,'Tüpoloogia tabel'!$C$1:$T$1,0),FALSE)</f>
        <v>0</v>
      </c>
      <c r="AY559" s="16">
        <f>VLOOKUP(AY$4,'Tüpoloogia tabel'!$C$1:$T$51,MATCH($A559,'Tüpoloogia tabel'!$C$1:$T$1,0),FALSE)</f>
        <v>0.42</v>
      </c>
      <c r="AZ559" s="16">
        <f>VLOOKUP(AZ$4,'Tüpoloogia tabel'!$C$1:$T$51,MATCH($A559,'Tüpoloogia tabel'!$C$1:$T$1,0),FALSE)</f>
        <v>3.7</v>
      </c>
      <c r="BA559" s="232">
        <f>VLOOKUP(BA$4,'Tüpoloogia tabel'!$C$1:$T$51,MATCH($A559,'Tüpoloogia tabel'!$C$1:$T$1,0),FALSE)</f>
        <v>0.43</v>
      </c>
      <c r="BB559" s="232">
        <f>VLOOKUP(BB$4,'Tüpoloogia tabel'!$C$1:$T$51,MATCH($A559,'Tüpoloogia tabel'!$C$1:$T$1,0),FALSE)</f>
        <v>0.41499999999999998</v>
      </c>
      <c r="BC559" s="232">
        <f>VLOOKUP(BC$4,'Tüpoloogia tabel'!$C$1:$T$51,MATCH($A559,'Tüpoloogia tabel'!$C$1:$T$1,0),FALSE)</f>
        <v>0.35</v>
      </c>
      <c r="BD559" s="232">
        <f>VLOOKUP(BD$4,'Tüpoloogia tabel'!$C$1:$T$51,MATCH($A559,'Tüpoloogia tabel'!$C$1:$T$1,0),FALSE)</f>
        <v>0.4</v>
      </c>
      <c r="BE559" s="232">
        <f>VLOOKUP(BE$4,'Tüpoloogia tabel'!$C$1:$T$51,MATCH($A559,'Tüpoloogia tabel'!$C$1:$T$1,0),FALSE)</f>
        <v>0.3</v>
      </c>
      <c r="BF559" s="16">
        <f>VLOOKUP(BF$4,'Tüpoloogia tabel'!$C$1:$T$51,MATCH($A559,'Tüpoloogia tabel'!$C$1:$T$1,0),FALSE)</f>
        <v>1.7999999999999998</v>
      </c>
      <c r="BG559" s="16">
        <f>VLOOKUP(BG$4,'Tüpoloogia tabel'!$C$1:$T$51,MATCH($A559,'Tüpoloogia tabel'!$C$1:$T$1,0),FALSE)</f>
        <v>2.1999999999999997</v>
      </c>
      <c r="BH559" s="16">
        <f>VLOOKUP(BH$4,'Tüpoloogia tabel'!$C$1:$T$51,MATCH($A559,'Tüpoloogia tabel'!$C$1:$T$1,0),FALSE)</f>
        <v>1.46</v>
      </c>
      <c r="BI559" s="16">
        <f>VLOOKUP(BI$4,'Tüpoloogia tabel'!$C$1:$T$51,MATCH($A559,'Tüpoloogia tabel'!$C$1:$T$1,0),FALSE)</f>
        <v>1.5793333333333333</v>
      </c>
      <c r="BJ559" s="16">
        <f>VLOOKUP(BJ$4,'Tüpoloogia tabel'!$C$1:$T$51,MATCH($A559,'Tüpoloogia tabel'!$C$1:$T$1,0),FALSE)</f>
        <v>0.79999999999999993</v>
      </c>
      <c r="BK559" s="16">
        <f>VLOOKUP(BK$4,'Tüpoloogia tabel'!$C$1:$T$51,MATCH($A559,'Tüpoloogia tabel'!$C$1:$T$1,0),FALSE)</f>
        <v>2.0649999999999999</v>
      </c>
      <c r="BL559" s="216">
        <f t="shared" si="704"/>
        <v>5578.5512949103613</v>
      </c>
      <c r="BM559" s="1">
        <v>4</v>
      </c>
      <c r="BN559" s="1">
        <v>0</v>
      </c>
      <c r="BO559" s="1">
        <f t="shared" si="723"/>
        <v>22.8</v>
      </c>
      <c r="BP559" s="217">
        <f t="shared" si="724"/>
        <v>248.77525793650793</v>
      </c>
      <c r="BQ559" s="217">
        <f t="shared" ref="BQ559:BS559" si="765">BP559</f>
        <v>248.77525793650793</v>
      </c>
      <c r="BR559" s="217">
        <f t="shared" si="765"/>
        <v>248.77525793650793</v>
      </c>
      <c r="BS559" s="217">
        <f t="shared" si="765"/>
        <v>248.77525793650793</v>
      </c>
      <c r="BT559" s="217">
        <f t="shared" si="726"/>
        <v>248.77525793650793</v>
      </c>
      <c r="BU559" s="217">
        <f t="shared" si="727"/>
        <v>635.1998419586414</v>
      </c>
      <c r="BV559" s="217">
        <f t="shared" si="728"/>
        <v>738.17038202127503</v>
      </c>
      <c r="BW559" s="217">
        <f t="shared" si="706"/>
        <v>581.01095757195139</v>
      </c>
      <c r="BX559" s="216">
        <f t="shared" si="729"/>
        <v>0.34578293397148507</v>
      </c>
      <c r="BY559" s="216">
        <f t="shared" si="753"/>
        <v>417.01421836961094</v>
      </c>
      <c r="BZ559" s="216">
        <f t="shared" si="737"/>
        <v>6576.5764708519237</v>
      </c>
      <c r="CA559" s="216">
        <f t="shared" si="738"/>
        <v>5995.565513279972</v>
      </c>
      <c r="CB559" s="218">
        <f t="shared" si="730"/>
        <v>2.8272628906528801</v>
      </c>
    </row>
    <row r="560" spans="1:80" x14ac:dyDescent="0.25">
      <c r="A560" s="248" t="s">
        <v>487</v>
      </c>
      <c r="B560" s="231" t="s">
        <v>1088</v>
      </c>
      <c r="C560" s="231" t="s">
        <v>464</v>
      </c>
      <c r="D560" s="249">
        <v>7</v>
      </c>
      <c r="E560" s="249">
        <v>3</v>
      </c>
      <c r="F560" s="250"/>
      <c r="G560" s="15">
        <f>(VLOOKUP(G$4,'Tüpoloogia tabel'!$C$1:$T$51,MATCH($A560,'Tüpoloogia tabel'!$C$1:$T$1,0),FALSE))*D560</f>
        <v>1438.8837364727312</v>
      </c>
      <c r="H560" s="15">
        <f>(VLOOKUP(H$4,'Tüpoloogia tabel'!$C$1:$T$51,MATCH($A560,'Tüpoloogia tabel'!$C$1:$T$1,0),FALSE))*D560*E560</f>
        <v>54.18328431372548</v>
      </c>
      <c r="I560" s="15">
        <f>(VLOOKUP(I$4,'Tüpoloogia tabel'!$C$1:$T$51,MATCH($A560,'Tüpoloogia tabel'!$C$1:$T$1,0),FALSE))*D560*E560</f>
        <v>180.05995258759242</v>
      </c>
      <c r="J560" s="15">
        <f>(VLOOKUP(J$4,'Tüpoloogia tabel'!$C$1:$T$51,MATCH($A560,'Tüpoloogia tabel'!$C$1:$T$1,0),FALSE))*D560*E560</f>
        <v>3858.398283697632</v>
      </c>
      <c r="K560" s="15">
        <f>(VLOOKUP(K$4,'Tüpoloogia tabel'!$C$1:$T$51,MATCH($A560,'Tüpoloogia tabel'!$C$1:$T$1,0),FALSE))*D560*E560</f>
        <v>3180.9381078967108</v>
      </c>
      <c r="L560" s="244">
        <f>VLOOKUP(L$4,'Tüpoloogia tabel'!$C$1:$T$51,MATCH($A560,'Tüpoloogia tabel'!$C$1:$T$1,0),FALSE)</f>
        <v>19.607843137254903</v>
      </c>
      <c r="M560" s="228">
        <f>VLOOKUP(M$4,'Tüpoloogia tabel'!$C$1:$T$51,MATCH($A560,'Tüpoloogia tabel'!$C$1:$T$1,0),FALSE)</f>
        <v>58.82352941176471</v>
      </c>
      <c r="N560" s="228">
        <f>VLOOKUP(N$4,'Tüpoloogia tabel'!$C$1:$T$51,MATCH($A560,'Tüpoloogia tabel'!$C$1:$T$1,0),FALSE)</f>
        <v>96.078431372549019</v>
      </c>
      <c r="O560" s="245">
        <f>VLOOKUP(O$4,'Tüpoloogia tabel'!$C$1:$T$51,MATCH($A560,'Tüpoloogia tabel'!$C$1:$T$1,0),FALSE)</f>
        <v>0.2155284834325106</v>
      </c>
      <c r="P560" s="228">
        <f>VLOOKUP(P$4,'Tüpoloogia tabel'!$C$1:$T$51,MATCH($A560,'Tüpoloogia tabel'!$C$1:$T$1,0),FALSE)</f>
        <v>50.980392156862742</v>
      </c>
      <c r="Q560" s="335">
        <f t="shared" si="717"/>
        <v>5808.3962946428574</v>
      </c>
      <c r="R560" s="336">
        <f t="shared" si="735"/>
        <v>4528.8014500834679</v>
      </c>
      <c r="S560" s="14">
        <f t="shared" si="718"/>
        <v>1438.8837364727312</v>
      </c>
      <c r="T560" s="336">
        <f t="shared" si="719"/>
        <v>1438.8837364727312</v>
      </c>
      <c r="U560" s="4">
        <f t="shared" si="720"/>
        <v>27.719999999999992</v>
      </c>
      <c r="V560" s="337">
        <f t="shared" si="721"/>
        <v>1251.874844559389</v>
      </c>
      <c r="W560" s="338">
        <f t="shared" si="703"/>
        <v>3.6610547435714409</v>
      </c>
      <c r="X560" s="228">
        <f>VLOOKUP(X$4,'Tüpoloogia tabel'!$C$1:$T$51,MATCH($A560,'Tüpoloogia tabel'!$C$1:$T$1,0),FALSE)</f>
        <v>227.2608695652174</v>
      </c>
      <c r="Y560" s="228">
        <f>VLOOKUP(Y$4,'Tüpoloogia tabel'!$C$1:$T$51,MATCH($A560,'Tüpoloogia tabel'!$C$1:$T$1,0),FALSE)</f>
        <v>160.65217391304347</v>
      </c>
      <c r="Z560" s="229">
        <f>VLOOKUP(Z$4,'Tüpoloogia tabel'!$C$1:$T$51,MATCH($A560,'Tüpoloogia tabel'!$C$1:$T$1,0),FALSE)</f>
        <v>41.282608695652172</v>
      </c>
      <c r="AA560" s="235"/>
      <c r="AB560" s="235"/>
      <c r="AC560" s="15">
        <f>VLOOKUP(AC$4,'Tüpoloogia tabel'!$C$1:$T$51,MATCH($A560,'Tüpoloogia tabel'!$C$1:$T$1,0),FALSE)</f>
        <v>3.5002483660130723</v>
      </c>
      <c r="AD560" s="15">
        <f>VLOOKUP(AD$4,'Tüpoloogia tabel'!$C$1:$T$51,MATCH($A560,'Tüpoloogia tabel'!$C$1:$T$1,0),FALSE)</f>
        <v>2.5</v>
      </c>
      <c r="AE560" s="15">
        <f>VLOOKUP(AE$4,'Tüpoloogia tabel'!$C$1:$T$51,MATCH($A560,'Tüpoloogia tabel'!$C$1:$T$1,0),FALSE)</f>
        <v>2.2999999999999998</v>
      </c>
      <c r="AF560" s="15">
        <f>VLOOKUP(AF$4,'Tüpoloogia tabel'!$C$1:$T$51,MATCH($A560,'Tüpoloogia tabel'!$C$1:$T$1,0),FALSE)</f>
        <v>12.642142857142858</v>
      </c>
      <c r="AG560" s="15">
        <f>VLOOKUP(AG$4,'Tüpoloogia tabel'!$C$1:$T$51,MATCH($A560,'Tüpoloogia tabel'!$C$1:$T$1,0),FALSE)</f>
        <v>15.963640873015873</v>
      </c>
      <c r="AH560" s="15">
        <f>(VLOOKUP(AH$4,'Tüpoloogia tabel'!$C$1:$T$51,MATCH($A560,'Tüpoloogia tabel'!$C$1:$T$1,0),FALSE))*E560</f>
        <v>8.5500000000000007</v>
      </c>
      <c r="AI560" s="15">
        <f>(VLOOKUP(AI$4,'Tüpoloogia tabel'!$C$1:$T$51,MATCH($A560,'Tüpoloogia tabel'!$C$1:$T$1,0),FALSE))*D560*E560</f>
        <v>13590.140058571178</v>
      </c>
      <c r="AJ560" s="15">
        <f t="shared" si="722"/>
        <v>248.77525793650793</v>
      </c>
      <c r="AK560" s="15">
        <f>VLOOKUP(AK$4,'Tüpoloogia tabel'!$C$1:$T$51,MATCH($A560,'Tüpoloogia tabel'!$C$1:$T$1,0),FALSE)</f>
        <v>1.2</v>
      </c>
      <c r="AL560" s="15">
        <f>VLOOKUP(AL$4,'Tüpoloogia tabel'!$C$1:$T$51,MATCH($A560,'Tüpoloogia tabel'!$C$1:$T$1,0),FALSE)</f>
        <v>0.8</v>
      </c>
      <c r="AM560" s="15">
        <f>VLOOKUP(AM$4,'Tüpoloogia tabel'!$C$1:$T$51,MATCH($A560,'Tüpoloogia tabel'!$C$1:$T$1,0),FALSE)</f>
        <v>0.7</v>
      </c>
      <c r="AN560" s="15">
        <f>VLOOKUP(AN$4,'Tüpoloogia tabel'!$C$1:$T$51,MATCH($A560,'Tüpoloogia tabel'!$C$1:$T$1,0),FALSE)</f>
        <v>0.7</v>
      </c>
      <c r="AO560" s="15">
        <f>VLOOKUP(AO$4,'Tüpoloogia tabel'!$C$1:$T$51,MATCH($A560,'Tüpoloogia tabel'!$C$1:$T$1,0),FALSE)</f>
        <v>2.44</v>
      </c>
      <c r="AP560" s="15">
        <f>VLOOKUP(AP$4,'Tüpoloogia tabel'!$C$1:$T$51,MATCH($A560,'Tüpoloogia tabel'!$C$1:$T$1,0),FALSE)</f>
        <v>2</v>
      </c>
      <c r="AQ560" s="15">
        <f>VLOOKUP(AQ$4,'Tüpoloogia tabel'!$C$1:$T$51,MATCH($A560,'Tüpoloogia tabel'!$C$1:$T$1,0),FALSE)</f>
        <v>2.9</v>
      </c>
      <c r="AR560" s="232">
        <f>VLOOKUP(AR$4,'Tüpoloogia tabel'!$C$1:$T$51,MATCH($A555,'Tüpoloogia tabel'!$C$1:$T$1,0),FALSE)</f>
        <v>0.37375000000000003</v>
      </c>
      <c r="AS560" s="16">
        <f>VLOOKUP(AS$4,'Tüpoloogia tabel'!$C$1:$T$51,MATCH($A560,'Tüpoloogia tabel'!$C$1:$T$1,0),FALSE)</f>
        <v>0.4900000000000001</v>
      </c>
      <c r="AT560" s="16">
        <f>VLOOKUP(AT$4,'Tüpoloogia tabel'!$C$1:$T$51,MATCH($A560,'Tüpoloogia tabel'!$C$1:$T$1,0),FALSE)</f>
        <v>0.40500000000000014</v>
      </c>
      <c r="AU560" s="16">
        <f>VLOOKUP(AU$4,'Tüpoloogia tabel'!$C$1:$T$51,MATCH($A560,'Tüpoloogia tabel'!$C$1:$T$1,0),FALSE)</f>
        <v>0.15</v>
      </c>
      <c r="AV560" s="273">
        <f>VLOOKUP(AV$4,'Tüpoloogia tabel'!$C$1:$T$51,MATCH($A560,'Tüpoloogia tabel'!$C$1:$T$1,0),FALSE)</f>
        <v>0.02</v>
      </c>
      <c r="AW560" s="16">
        <f>VLOOKUP(AW$4,'Tüpoloogia tabel'!$C$1:$T$51,MATCH($A560,'Tüpoloogia tabel'!$C$1:$T$1,0),FALSE)</f>
        <v>0.01</v>
      </c>
      <c r="AX560" s="16">
        <f>VLOOKUP(AX$4,'Tüpoloogia tabel'!$C$1:$T$51,MATCH($A560,'Tüpoloogia tabel'!$C$1:$T$1,0),FALSE)</f>
        <v>0</v>
      </c>
      <c r="AY560" s="16">
        <f>VLOOKUP(AY$4,'Tüpoloogia tabel'!$C$1:$T$51,MATCH($A560,'Tüpoloogia tabel'!$C$1:$T$1,0),FALSE)</f>
        <v>0.42</v>
      </c>
      <c r="AZ560" s="16">
        <f>VLOOKUP(AZ$4,'Tüpoloogia tabel'!$C$1:$T$51,MATCH($A560,'Tüpoloogia tabel'!$C$1:$T$1,0),FALSE)</f>
        <v>3.7</v>
      </c>
      <c r="BA560" s="232">
        <f>VLOOKUP(BA$4,'Tüpoloogia tabel'!$C$1:$T$51,MATCH($A560,'Tüpoloogia tabel'!$C$1:$T$1,0),FALSE)</f>
        <v>0.43</v>
      </c>
      <c r="BB560" s="232">
        <f>VLOOKUP(BB$4,'Tüpoloogia tabel'!$C$1:$T$51,MATCH($A560,'Tüpoloogia tabel'!$C$1:$T$1,0),FALSE)</f>
        <v>0.41499999999999998</v>
      </c>
      <c r="BC560" s="232">
        <f>VLOOKUP(BC$4,'Tüpoloogia tabel'!$C$1:$T$51,MATCH($A560,'Tüpoloogia tabel'!$C$1:$T$1,0),FALSE)</f>
        <v>0.35</v>
      </c>
      <c r="BD560" s="232">
        <f>VLOOKUP(BD$4,'Tüpoloogia tabel'!$C$1:$T$51,MATCH($A560,'Tüpoloogia tabel'!$C$1:$T$1,0),FALSE)</f>
        <v>0.4</v>
      </c>
      <c r="BE560" s="232">
        <f>VLOOKUP(BE$4,'Tüpoloogia tabel'!$C$1:$T$51,MATCH($A560,'Tüpoloogia tabel'!$C$1:$T$1,0),FALSE)</f>
        <v>0.3</v>
      </c>
      <c r="BF560" s="16">
        <f>VLOOKUP(BF$4,'Tüpoloogia tabel'!$C$1:$T$51,MATCH($A560,'Tüpoloogia tabel'!$C$1:$T$1,0),FALSE)</f>
        <v>1.7999999999999998</v>
      </c>
      <c r="BG560" s="16">
        <f>VLOOKUP(BG$4,'Tüpoloogia tabel'!$C$1:$T$51,MATCH($A560,'Tüpoloogia tabel'!$C$1:$T$1,0),FALSE)</f>
        <v>2.1999999999999997</v>
      </c>
      <c r="BH560" s="16">
        <f>VLOOKUP(BH$4,'Tüpoloogia tabel'!$C$1:$T$51,MATCH($A560,'Tüpoloogia tabel'!$C$1:$T$1,0),FALSE)</f>
        <v>1.46</v>
      </c>
      <c r="BI560" s="16">
        <f>VLOOKUP(BI$4,'Tüpoloogia tabel'!$C$1:$T$51,MATCH($A560,'Tüpoloogia tabel'!$C$1:$T$1,0),FALSE)</f>
        <v>1.5793333333333333</v>
      </c>
      <c r="BJ560" s="16">
        <f>VLOOKUP(BJ$4,'Tüpoloogia tabel'!$C$1:$T$51,MATCH($A560,'Tüpoloogia tabel'!$C$1:$T$1,0),FALSE)</f>
        <v>0.79999999999999993</v>
      </c>
      <c r="BK560" s="16">
        <f>VLOOKUP(BK$4,'Tüpoloogia tabel'!$C$1:$T$51,MATCH($A560,'Tüpoloogia tabel'!$C$1:$T$1,0),FALSE)</f>
        <v>2.0649999999999999</v>
      </c>
      <c r="BL560" s="216">
        <f t="shared" si="704"/>
        <v>9776.5145805602187</v>
      </c>
      <c r="BM560" s="1">
        <v>4</v>
      </c>
      <c r="BN560" s="1">
        <v>0</v>
      </c>
      <c r="BO560" s="1">
        <f t="shared" si="723"/>
        <v>34.200000000000003</v>
      </c>
      <c r="BP560" s="217">
        <f t="shared" si="724"/>
        <v>248.77525793650793</v>
      </c>
      <c r="BQ560" s="217">
        <f t="shared" ref="BQ560:BS560" si="766">BP560</f>
        <v>248.77525793650793</v>
      </c>
      <c r="BR560" s="217">
        <f t="shared" si="766"/>
        <v>248.77525793650793</v>
      </c>
      <c r="BS560" s="217">
        <f t="shared" si="766"/>
        <v>248.77525793650793</v>
      </c>
      <c r="BT560" s="217">
        <f t="shared" si="726"/>
        <v>497.55051587301585</v>
      </c>
      <c r="BU560" s="217">
        <f t="shared" si="727"/>
        <v>1402.9496444069432</v>
      </c>
      <c r="BV560" s="217">
        <f t="shared" si="728"/>
        <v>1650.1088304834291</v>
      </c>
      <c r="BW560" s="217">
        <f t="shared" si="706"/>
        <v>970.77360850542118</v>
      </c>
      <c r="BX560" s="216">
        <f t="shared" si="729"/>
        <v>0.7448593365313243</v>
      </c>
      <c r="BY560" s="216">
        <f t="shared" si="753"/>
        <v>898.30035985677716</v>
      </c>
      <c r="BZ560" s="216">
        <f t="shared" si="737"/>
        <v>11645.588548922417</v>
      </c>
      <c r="CA560" s="216">
        <f t="shared" si="738"/>
        <v>10674.814940416996</v>
      </c>
      <c r="CB560" s="218">
        <f t="shared" si="730"/>
        <v>3.3558700541568731</v>
      </c>
    </row>
    <row r="561" spans="1:80" x14ac:dyDescent="0.25">
      <c r="A561" s="248" t="s">
        <v>487</v>
      </c>
      <c r="B561" s="231" t="s">
        <v>1089</v>
      </c>
      <c r="C561" s="231" t="s">
        <v>464</v>
      </c>
      <c r="D561" s="249">
        <v>7</v>
      </c>
      <c r="E561" s="249">
        <v>4</v>
      </c>
      <c r="F561" s="250"/>
      <c r="G561" s="15">
        <f>(VLOOKUP(G$4,'Tüpoloogia tabel'!$C$1:$T$51,MATCH($A561,'Tüpoloogia tabel'!$C$1:$T$1,0),FALSE))*D561</f>
        <v>1438.8837364727312</v>
      </c>
      <c r="H561" s="15">
        <f>(VLOOKUP(H$4,'Tüpoloogia tabel'!$C$1:$T$51,MATCH($A561,'Tüpoloogia tabel'!$C$1:$T$1,0),FALSE))*D561*E561</f>
        <v>72.244379084967306</v>
      </c>
      <c r="I561" s="15">
        <f>(VLOOKUP(I$4,'Tüpoloogia tabel'!$C$1:$T$51,MATCH($A561,'Tüpoloogia tabel'!$C$1:$T$1,0),FALSE))*D561*E561</f>
        <v>240.07993678345656</v>
      </c>
      <c r="J561" s="15">
        <f>(VLOOKUP(J$4,'Tüpoloogia tabel'!$C$1:$T$51,MATCH($A561,'Tüpoloogia tabel'!$C$1:$T$1,0),FALSE))*D561*E561</f>
        <v>5144.531044930176</v>
      </c>
      <c r="K561" s="15">
        <f>(VLOOKUP(K$4,'Tüpoloogia tabel'!$C$1:$T$51,MATCH($A561,'Tüpoloogia tabel'!$C$1:$T$1,0),FALSE))*D561*E561</f>
        <v>4241.250810528948</v>
      </c>
      <c r="L561" s="244">
        <f>VLOOKUP(L$4,'Tüpoloogia tabel'!$C$1:$T$51,MATCH($A561,'Tüpoloogia tabel'!$C$1:$T$1,0),FALSE)</f>
        <v>19.607843137254903</v>
      </c>
      <c r="M561" s="228">
        <f>VLOOKUP(M$4,'Tüpoloogia tabel'!$C$1:$T$51,MATCH($A561,'Tüpoloogia tabel'!$C$1:$T$1,0),FALSE)</f>
        <v>58.82352941176471</v>
      </c>
      <c r="N561" s="228">
        <f>VLOOKUP(N$4,'Tüpoloogia tabel'!$C$1:$T$51,MATCH($A561,'Tüpoloogia tabel'!$C$1:$T$1,0),FALSE)</f>
        <v>96.078431372549019</v>
      </c>
      <c r="O561" s="245">
        <f>VLOOKUP(O$4,'Tüpoloogia tabel'!$C$1:$T$51,MATCH($A561,'Tüpoloogia tabel'!$C$1:$T$1,0),FALSE)</f>
        <v>0.2155284834325106</v>
      </c>
      <c r="P561" s="228">
        <f>VLOOKUP(P$4,'Tüpoloogia tabel'!$C$1:$T$51,MATCH($A561,'Tüpoloogia tabel'!$C$1:$T$1,0),FALSE)</f>
        <v>50.980392156862742</v>
      </c>
      <c r="Q561" s="335">
        <f t="shared" si="717"/>
        <v>10292.325476190475</v>
      </c>
      <c r="R561" s="336">
        <f t="shared" si="735"/>
        <v>8046.31617531335</v>
      </c>
      <c r="S561" s="14">
        <f t="shared" si="718"/>
        <v>1438.8837364727312</v>
      </c>
      <c r="T561" s="336">
        <f t="shared" si="719"/>
        <v>1438.8837364727312</v>
      </c>
      <c r="U561" s="4">
        <f t="shared" si="720"/>
        <v>27.719999999999992</v>
      </c>
      <c r="V561" s="337">
        <f t="shared" si="721"/>
        <v>2218.2893008771257</v>
      </c>
      <c r="W561" s="338">
        <f t="shared" si="703"/>
        <v>4.3871622337964427</v>
      </c>
      <c r="X561" s="228">
        <f>VLOOKUP(X$4,'Tüpoloogia tabel'!$C$1:$T$51,MATCH($A561,'Tüpoloogia tabel'!$C$1:$T$1,0),FALSE)</f>
        <v>227.2608695652174</v>
      </c>
      <c r="Y561" s="228">
        <f>VLOOKUP(Y$4,'Tüpoloogia tabel'!$C$1:$T$51,MATCH($A561,'Tüpoloogia tabel'!$C$1:$T$1,0),FALSE)</f>
        <v>160.65217391304347</v>
      </c>
      <c r="Z561" s="229">
        <f>VLOOKUP(Z$4,'Tüpoloogia tabel'!$C$1:$T$51,MATCH($A561,'Tüpoloogia tabel'!$C$1:$T$1,0),FALSE)</f>
        <v>41.282608695652172</v>
      </c>
      <c r="AA561" s="235"/>
      <c r="AB561" s="235"/>
      <c r="AC561" s="15">
        <f>VLOOKUP(AC$4,'Tüpoloogia tabel'!$C$1:$T$51,MATCH($A561,'Tüpoloogia tabel'!$C$1:$T$1,0),FALSE)</f>
        <v>3.5002483660130723</v>
      </c>
      <c r="AD561" s="15">
        <f>VLOOKUP(AD$4,'Tüpoloogia tabel'!$C$1:$T$51,MATCH($A561,'Tüpoloogia tabel'!$C$1:$T$1,0),FALSE)</f>
        <v>2.5</v>
      </c>
      <c r="AE561" s="15">
        <f>VLOOKUP(AE$4,'Tüpoloogia tabel'!$C$1:$T$51,MATCH($A561,'Tüpoloogia tabel'!$C$1:$T$1,0),FALSE)</f>
        <v>2.2999999999999998</v>
      </c>
      <c r="AF561" s="15">
        <f>VLOOKUP(AF$4,'Tüpoloogia tabel'!$C$1:$T$51,MATCH($A561,'Tüpoloogia tabel'!$C$1:$T$1,0),FALSE)</f>
        <v>12.642142857142858</v>
      </c>
      <c r="AG561" s="15">
        <f>VLOOKUP(AG$4,'Tüpoloogia tabel'!$C$1:$T$51,MATCH($A561,'Tüpoloogia tabel'!$C$1:$T$1,0),FALSE)</f>
        <v>15.963640873015873</v>
      </c>
      <c r="AH561" s="15">
        <f>(VLOOKUP(AH$4,'Tüpoloogia tabel'!$C$1:$T$51,MATCH($A561,'Tüpoloogia tabel'!$C$1:$T$1,0),FALSE))*E561</f>
        <v>11.4</v>
      </c>
      <c r="AI561" s="15">
        <f>(VLOOKUP(AI$4,'Tüpoloogia tabel'!$C$1:$T$51,MATCH($A561,'Tüpoloogia tabel'!$C$1:$T$1,0),FALSE))*D561*E561</f>
        <v>18120.18674476157</v>
      </c>
      <c r="AJ561" s="15">
        <f t="shared" si="722"/>
        <v>248.77525793650793</v>
      </c>
      <c r="AK561" s="15">
        <f>VLOOKUP(AK$4,'Tüpoloogia tabel'!$C$1:$T$51,MATCH($A561,'Tüpoloogia tabel'!$C$1:$T$1,0),FALSE)</f>
        <v>1.2</v>
      </c>
      <c r="AL561" s="15">
        <f>VLOOKUP(AL$4,'Tüpoloogia tabel'!$C$1:$T$51,MATCH($A561,'Tüpoloogia tabel'!$C$1:$T$1,0),FALSE)</f>
        <v>0.8</v>
      </c>
      <c r="AM561" s="15">
        <f>VLOOKUP(AM$4,'Tüpoloogia tabel'!$C$1:$T$51,MATCH($A561,'Tüpoloogia tabel'!$C$1:$T$1,0),FALSE)</f>
        <v>0.7</v>
      </c>
      <c r="AN561" s="15">
        <f>VLOOKUP(AN$4,'Tüpoloogia tabel'!$C$1:$T$51,MATCH($A561,'Tüpoloogia tabel'!$C$1:$T$1,0),FALSE)</f>
        <v>0.7</v>
      </c>
      <c r="AO561" s="15">
        <f>VLOOKUP(AO$4,'Tüpoloogia tabel'!$C$1:$T$51,MATCH($A561,'Tüpoloogia tabel'!$C$1:$T$1,0),FALSE)</f>
        <v>2.44</v>
      </c>
      <c r="AP561" s="15">
        <f>VLOOKUP(AP$4,'Tüpoloogia tabel'!$C$1:$T$51,MATCH($A561,'Tüpoloogia tabel'!$C$1:$T$1,0),FALSE)</f>
        <v>2</v>
      </c>
      <c r="AQ561" s="15">
        <f>VLOOKUP(AQ$4,'Tüpoloogia tabel'!$C$1:$T$51,MATCH($A561,'Tüpoloogia tabel'!$C$1:$T$1,0),FALSE)</f>
        <v>2.9</v>
      </c>
      <c r="AR561" s="232">
        <f>VLOOKUP(AR$4,'Tüpoloogia tabel'!$C$1:$T$51,MATCH($A556,'Tüpoloogia tabel'!$C$1:$T$1,0),FALSE)</f>
        <v>0.37375000000000003</v>
      </c>
      <c r="AS561" s="16">
        <f>VLOOKUP(AS$4,'Tüpoloogia tabel'!$C$1:$T$51,MATCH($A561,'Tüpoloogia tabel'!$C$1:$T$1,0),FALSE)</f>
        <v>0.4900000000000001</v>
      </c>
      <c r="AT561" s="16">
        <f>VLOOKUP(AT$4,'Tüpoloogia tabel'!$C$1:$T$51,MATCH($A561,'Tüpoloogia tabel'!$C$1:$T$1,0),FALSE)</f>
        <v>0.40500000000000014</v>
      </c>
      <c r="AU561" s="16">
        <f>VLOOKUP(AU$4,'Tüpoloogia tabel'!$C$1:$T$51,MATCH($A561,'Tüpoloogia tabel'!$C$1:$T$1,0),FALSE)</f>
        <v>0.15</v>
      </c>
      <c r="AV561" s="273">
        <f>VLOOKUP(AV$4,'Tüpoloogia tabel'!$C$1:$T$51,MATCH($A561,'Tüpoloogia tabel'!$C$1:$T$1,0),FALSE)</f>
        <v>0.02</v>
      </c>
      <c r="AW561" s="16">
        <f>VLOOKUP(AW$4,'Tüpoloogia tabel'!$C$1:$T$51,MATCH($A561,'Tüpoloogia tabel'!$C$1:$T$1,0),FALSE)</f>
        <v>0.01</v>
      </c>
      <c r="AX561" s="16">
        <f>VLOOKUP(AX$4,'Tüpoloogia tabel'!$C$1:$T$51,MATCH($A561,'Tüpoloogia tabel'!$C$1:$T$1,0),FALSE)</f>
        <v>0</v>
      </c>
      <c r="AY561" s="16">
        <f>VLOOKUP(AY$4,'Tüpoloogia tabel'!$C$1:$T$51,MATCH($A561,'Tüpoloogia tabel'!$C$1:$T$1,0),FALSE)</f>
        <v>0.42</v>
      </c>
      <c r="AZ561" s="16">
        <f>VLOOKUP(AZ$4,'Tüpoloogia tabel'!$C$1:$T$51,MATCH($A561,'Tüpoloogia tabel'!$C$1:$T$1,0),FALSE)</f>
        <v>3.7</v>
      </c>
      <c r="BA561" s="232">
        <f>VLOOKUP(BA$4,'Tüpoloogia tabel'!$C$1:$T$51,MATCH($A561,'Tüpoloogia tabel'!$C$1:$T$1,0),FALSE)</f>
        <v>0.43</v>
      </c>
      <c r="BB561" s="232">
        <f>VLOOKUP(BB$4,'Tüpoloogia tabel'!$C$1:$T$51,MATCH($A561,'Tüpoloogia tabel'!$C$1:$T$1,0),FALSE)</f>
        <v>0.41499999999999998</v>
      </c>
      <c r="BC561" s="232">
        <f>VLOOKUP(BC$4,'Tüpoloogia tabel'!$C$1:$T$51,MATCH($A561,'Tüpoloogia tabel'!$C$1:$T$1,0),FALSE)</f>
        <v>0.35</v>
      </c>
      <c r="BD561" s="232">
        <f>VLOOKUP(BD$4,'Tüpoloogia tabel'!$C$1:$T$51,MATCH($A561,'Tüpoloogia tabel'!$C$1:$T$1,0),FALSE)</f>
        <v>0.4</v>
      </c>
      <c r="BE561" s="232">
        <f>VLOOKUP(BE$4,'Tüpoloogia tabel'!$C$1:$T$51,MATCH($A561,'Tüpoloogia tabel'!$C$1:$T$1,0),FALSE)</f>
        <v>0.3</v>
      </c>
      <c r="BF561" s="16">
        <f>VLOOKUP(BF$4,'Tüpoloogia tabel'!$C$1:$T$51,MATCH($A561,'Tüpoloogia tabel'!$C$1:$T$1,0),FALSE)</f>
        <v>1.7999999999999998</v>
      </c>
      <c r="BG561" s="16">
        <f>VLOOKUP(BG$4,'Tüpoloogia tabel'!$C$1:$T$51,MATCH($A561,'Tüpoloogia tabel'!$C$1:$T$1,0),FALSE)</f>
        <v>2.1999999999999997</v>
      </c>
      <c r="BH561" s="16">
        <f>VLOOKUP(BH$4,'Tüpoloogia tabel'!$C$1:$T$51,MATCH($A561,'Tüpoloogia tabel'!$C$1:$T$1,0),FALSE)</f>
        <v>1.46</v>
      </c>
      <c r="BI561" s="16">
        <f>VLOOKUP(BI$4,'Tüpoloogia tabel'!$C$1:$T$51,MATCH($A561,'Tüpoloogia tabel'!$C$1:$T$1,0),FALSE)</f>
        <v>1.5793333333333333</v>
      </c>
      <c r="BJ561" s="16">
        <f>VLOOKUP(BJ$4,'Tüpoloogia tabel'!$C$1:$T$51,MATCH($A561,'Tüpoloogia tabel'!$C$1:$T$1,0),FALSE)</f>
        <v>0.79999999999999993</v>
      </c>
      <c r="BK561" s="16">
        <f>VLOOKUP(BK$4,'Tüpoloogia tabel'!$C$1:$T$51,MATCH($A561,'Tüpoloogia tabel'!$C$1:$T$1,0),FALSE)</f>
        <v>2.0649999999999999</v>
      </c>
      <c r="BL561" s="216">
        <f t="shared" si="704"/>
        <v>15640.436826576231</v>
      </c>
      <c r="BM561" s="1">
        <v>4</v>
      </c>
      <c r="BN561" s="1">
        <v>0</v>
      </c>
      <c r="BO561" s="1">
        <f t="shared" si="723"/>
        <v>45.6</v>
      </c>
      <c r="BP561" s="217">
        <f t="shared" si="724"/>
        <v>248.77525793650793</v>
      </c>
      <c r="BQ561" s="217">
        <f t="shared" ref="BQ561:BS561" si="767">BP561</f>
        <v>248.77525793650793</v>
      </c>
      <c r="BR561" s="217">
        <f t="shared" si="767"/>
        <v>248.77525793650793</v>
      </c>
      <c r="BS561" s="217">
        <f t="shared" si="767"/>
        <v>248.77525793650793</v>
      </c>
      <c r="BT561" s="217">
        <f t="shared" si="726"/>
        <v>746.32577380952375</v>
      </c>
      <c r="BU561" s="217">
        <f t="shared" si="727"/>
        <v>2470.7993678345656</v>
      </c>
      <c r="BV561" s="217">
        <f t="shared" si="728"/>
        <v>2923.9494505799271</v>
      </c>
      <c r="BW561" s="217">
        <f t="shared" si="706"/>
        <v>1512.5351715253155</v>
      </c>
      <c r="BX561" s="216">
        <f t="shared" si="729"/>
        <v>1.2057076135237184</v>
      </c>
      <c r="BY561" s="216">
        <f t="shared" si="753"/>
        <v>1454.0833819096042</v>
      </c>
      <c r="BZ561" s="216">
        <f t="shared" si="737"/>
        <v>18607.055380011152</v>
      </c>
      <c r="CA561" s="216">
        <f t="shared" si="738"/>
        <v>17094.520208485836</v>
      </c>
      <c r="CB561" s="218">
        <f t="shared" si="730"/>
        <v>4.030537445710241</v>
      </c>
    </row>
    <row r="562" spans="1:80" x14ac:dyDescent="0.25">
      <c r="A562" s="248" t="s">
        <v>487</v>
      </c>
      <c r="B562" s="231" t="s">
        <v>1090</v>
      </c>
      <c r="C562" s="231" t="s">
        <v>464</v>
      </c>
      <c r="D562" s="249">
        <v>7</v>
      </c>
      <c r="E562" s="249">
        <v>5</v>
      </c>
      <c r="F562" s="250"/>
      <c r="G562" s="15">
        <f>(VLOOKUP(G$4,'Tüpoloogia tabel'!$C$1:$T$51,MATCH($A562,'Tüpoloogia tabel'!$C$1:$T$1,0),FALSE))*D562</f>
        <v>1438.8837364727312</v>
      </c>
      <c r="H562" s="15">
        <f>(VLOOKUP(H$4,'Tüpoloogia tabel'!$C$1:$T$51,MATCH($A562,'Tüpoloogia tabel'!$C$1:$T$1,0),FALSE))*D562*E562</f>
        <v>90.305473856209133</v>
      </c>
      <c r="I562" s="15">
        <f>(VLOOKUP(I$4,'Tüpoloogia tabel'!$C$1:$T$51,MATCH($A562,'Tüpoloogia tabel'!$C$1:$T$1,0),FALSE))*D562*E562</f>
        <v>300.0999209793207</v>
      </c>
      <c r="J562" s="15">
        <f>(VLOOKUP(J$4,'Tüpoloogia tabel'!$C$1:$T$51,MATCH($A562,'Tüpoloogia tabel'!$C$1:$T$1,0),FALSE))*D562*E562</f>
        <v>6430.66380616272</v>
      </c>
      <c r="K562" s="15">
        <f>(VLOOKUP(K$4,'Tüpoloogia tabel'!$C$1:$T$51,MATCH($A562,'Tüpoloogia tabel'!$C$1:$T$1,0),FALSE))*D562*E562</f>
        <v>5301.5635131611853</v>
      </c>
      <c r="L562" s="244">
        <f>VLOOKUP(L$4,'Tüpoloogia tabel'!$C$1:$T$51,MATCH($A562,'Tüpoloogia tabel'!$C$1:$T$1,0),FALSE)</f>
        <v>19.607843137254903</v>
      </c>
      <c r="M562" s="228">
        <f>VLOOKUP(M$4,'Tüpoloogia tabel'!$C$1:$T$51,MATCH($A562,'Tüpoloogia tabel'!$C$1:$T$1,0),FALSE)</f>
        <v>58.82352941176471</v>
      </c>
      <c r="N562" s="228">
        <f>VLOOKUP(N$4,'Tüpoloogia tabel'!$C$1:$T$51,MATCH($A562,'Tüpoloogia tabel'!$C$1:$T$1,0),FALSE)</f>
        <v>96.078431372549019</v>
      </c>
      <c r="O562" s="245">
        <f>VLOOKUP(O$4,'Tüpoloogia tabel'!$C$1:$T$51,MATCH($A562,'Tüpoloogia tabel'!$C$1:$T$1,0),FALSE)</f>
        <v>0.2155284834325106</v>
      </c>
      <c r="P562" s="228">
        <f>VLOOKUP(P$4,'Tüpoloogia tabel'!$C$1:$T$51,MATCH($A562,'Tüpoloogia tabel'!$C$1:$T$1,0),FALSE)</f>
        <v>50.980392156862742</v>
      </c>
      <c r="Q562" s="335">
        <f t="shared" si="717"/>
        <v>16050.15319940476</v>
      </c>
      <c r="R562" s="336">
        <f t="shared" si="735"/>
        <v>12563.168021477595</v>
      </c>
      <c r="S562" s="14">
        <f t="shared" si="718"/>
        <v>1438.8837364727312</v>
      </c>
      <c r="T562" s="336">
        <f t="shared" si="719"/>
        <v>1438.8837364727312</v>
      </c>
      <c r="U562" s="4">
        <f t="shared" si="720"/>
        <v>27.719999999999992</v>
      </c>
      <c r="V562" s="337">
        <f t="shared" si="721"/>
        <v>3459.265177927166</v>
      </c>
      <c r="W562" s="338">
        <f t="shared" si="703"/>
        <v>5.1955201025910265</v>
      </c>
      <c r="X562" s="228">
        <f>VLOOKUP(X$4,'Tüpoloogia tabel'!$C$1:$T$51,MATCH($A562,'Tüpoloogia tabel'!$C$1:$T$1,0),FALSE)</f>
        <v>227.2608695652174</v>
      </c>
      <c r="Y562" s="228">
        <f>VLOOKUP(Y$4,'Tüpoloogia tabel'!$C$1:$T$51,MATCH($A562,'Tüpoloogia tabel'!$C$1:$T$1,0),FALSE)</f>
        <v>160.65217391304347</v>
      </c>
      <c r="Z562" s="229">
        <f>VLOOKUP(Z$4,'Tüpoloogia tabel'!$C$1:$T$51,MATCH($A562,'Tüpoloogia tabel'!$C$1:$T$1,0),FALSE)</f>
        <v>41.282608695652172</v>
      </c>
      <c r="AA562" s="235"/>
      <c r="AB562" s="235"/>
      <c r="AC562" s="15">
        <f>VLOOKUP(AC$4,'Tüpoloogia tabel'!$C$1:$T$51,MATCH($A562,'Tüpoloogia tabel'!$C$1:$T$1,0),FALSE)</f>
        <v>3.5002483660130723</v>
      </c>
      <c r="AD562" s="15">
        <f>VLOOKUP(AD$4,'Tüpoloogia tabel'!$C$1:$T$51,MATCH($A562,'Tüpoloogia tabel'!$C$1:$T$1,0),FALSE)</f>
        <v>2.5</v>
      </c>
      <c r="AE562" s="15">
        <f>VLOOKUP(AE$4,'Tüpoloogia tabel'!$C$1:$T$51,MATCH($A562,'Tüpoloogia tabel'!$C$1:$T$1,0),FALSE)</f>
        <v>2.2999999999999998</v>
      </c>
      <c r="AF562" s="15">
        <f>VLOOKUP(AF$4,'Tüpoloogia tabel'!$C$1:$T$51,MATCH($A562,'Tüpoloogia tabel'!$C$1:$T$1,0),FALSE)</f>
        <v>12.642142857142858</v>
      </c>
      <c r="AG562" s="15">
        <f>VLOOKUP(AG$4,'Tüpoloogia tabel'!$C$1:$T$51,MATCH($A562,'Tüpoloogia tabel'!$C$1:$T$1,0),FALSE)</f>
        <v>15.963640873015873</v>
      </c>
      <c r="AH562" s="15">
        <f>(VLOOKUP(AH$4,'Tüpoloogia tabel'!$C$1:$T$51,MATCH($A562,'Tüpoloogia tabel'!$C$1:$T$1,0),FALSE))*E562</f>
        <v>14.25</v>
      </c>
      <c r="AI562" s="15">
        <f>(VLOOKUP(AI$4,'Tüpoloogia tabel'!$C$1:$T$51,MATCH($A562,'Tüpoloogia tabel'!$C$1:$T$1,0),FALSE))*D562*E562</f>
        <v>22650.233430951961</v>
      </c>
      <c r="AJ562" s="15">
        <f t="shared" si="722"/>
        <v>248.77525793650793</v>
      </c>
      <c r="AK562" s="15">
        <f>VLOOKUP(AK$4,'Tüpoloogia tabel'!$C$1:$T$51,MATCH($A562,'Tüpoloogia tabel'!$C$1:$T$1,0),FALSE)</f>
        <v>1.2</v>
      </c>
      <c r="AL562" s="15">
        <f>VLOOKUP(AL$4,'Tüpoloogia tabel'!$C$1:$T$51,MATCH($A562,'Tüpoloogia tabel'!$C$1:$T$1,0),FALSE)</f>
        <v>0.8</v>
      </c>
      <c r="AM562" s="15">
        <f>VLOOKUP(AM$4,'Tüpoloogia tabel'!$C$1:$T$51,MATCH($A562,'Tüpoloogia tabel'!$C$1:$T$1,0),FALSE)</f>
        <v>0.7</v>
      </c>
      <c r="AN562" s="15">
        <f>VLOOKUP(AN$4,'Tüpoloogia tabel'!$C$1:$T$51,MATCH($A562,'Tüpoloogia tabel'!$C$1:$T$1,0),FALSE)</f>
        <v>0.7</v>
      </c>
      <c r="AO562" s="15">
        <f>VLOOKUP(AO$4,'Tüpoloogia tabel'!$C$1:$T$51,MATCH($A562,'Tüpoloogia tabel'!$C$1:$T$1,0),FALSE)</f>
        <v>2.44</v>
      </c>
      <c r="AP562" s="15">
        <f>VLOOKUP(AP$4,'Tüpoloogia tabel'!$C$1:$T$51,MATCH($A562,'Tüpoloogia tabel'!$C$1:$T$1,0),FALSE)</f>
        <v>2</v>
      </c>
      <c r="AQ562" s="15">
        <f>VLOOKUP(AQ$4,'Tüpoloogia tabel'!$C$1:$T$51,MATCH($A562,'Tüpoloogia tabel'!$C$1:$T$1,0),FALSE)</f>
        <v>2.9</v>
      </c>
      <c r="AR562" s="232">
        <f>VLOOKUP(AR$4,'Tüpoloogia tabel'!$C$1:$T$51,MATCH($A557,'Tüpoloogia tabel'!$C$1:$T$1,0),FALSE)</f>
        <v>0.37375000000000003</v>
      </c>
      <c r="AS562" s="16">
        <f>VLOOKUP(AS$4,'Tüpoloogia tabel'!$C$1:$T$51,MATCH($A562,'Tüpoloogia tabel'!$C$1:$T$1,0),FALSE)</f>
        <v>0.4900000000000001</v>
      </c>
      <c r="AT562" s="16">
        <f>VLOOKUP(AT$4,'Tüpoloogia tabel'!$C$1:$T$51,MATCH($A562,'Tüpoloogia tabel'!$C$1:$T$1,0),FALSE)</f>
        <v>0.40500000000000014</v>
      </c>
      <c r="AU562" s="16">
        <f>VLOOKUP(AU$4,'Tüpoloogia tabel'!$C$1:$T$51,MATCH($A562,'Tüpoloogia tabel'!$C$1:$T$1,0),FALSE)</f>
        <v>0.15</v>
      </c>
      <c r="AV562" s="273">
        <f>VLOOKUP(AV$4,'Tüpoloogia tabel'!$C$1:$T$51,MATCH($A562,'Tüpoloogia tabel'!$C$1:$T$1,0),FALSE)</f>
        <v>0.02</v>
      </c>
      <c r="AW562" s="16">
        <f>VLOOKUP(AW$4,'Tüpoloogia tabel'!$C$1:$T$51,MATCH($A562,'Tüpoloogia tabel'!$C$1:$T$1,0),FALSE)</f>
        <v>0.01</v>
      </c>
      <c r="AX562" s="16">
        <f>VLOOKUP(AX$4,'Tüpoloogia tabel'!$C$1:$T$51,MATCH($A562,'Tüpoloogia tabel'!$C$1:$T$1,0),FALSE)</f>
        <v>0</v>
      </c>
      <c r="AY562" s="16">
        <f>VLOOKUP(AY$4,'Tüpoloogia tabel'!$C$1:$T$51,MATCH($A562,'Tüpoloogia tabel'!$C$1:$T$1,0),FALSE)</f>
        <v>0.42</v>
      </c>
      <c r="AZ562" s="16">
        <f>VLOOKUP(AZ$4,'Tüpoloogia tabel'!$C$1:$T$51,MATCH($A562,'Tüpoloogia tabel'!$C$1:$T$1,0),FALSE)</f>
        <v>3.7</v>
      </c>
      <c r="BA562" s="232">
        <f>VLOOKUP(BA$4,'Tüpoloogia tabel'!$C$1:$T$51,MATCH($A562,'Tüpoloogia tabel'!$C$1:$T$1,0),FALSE)</f>
        <v>0.43</v>
      </c>
      <c r="BB562" s="232">
        <f>VLOOKUP(BB$4,'Tüpoloogia tabel'!$C$1:$T$51,MATCH($A562,'Tüpoloogia tabel'!$C$1:$T$1,0),FALSE)</f>
        <v>0.41499999999999998</v>
      </c>
      <c r="BC562" s="232">
        <f>VLOOKUP(BC$4,'Tüpoloogia tabel'!$C$1:$T$51,MATCH($A562,'Tüpoloogia tabel'!$C$1:$T$1,0),FALSE)</f>
        <v>0.35</v>
      </c>
      <c r="BD562" s="232">
        <f>VLOOKUP(BD$4,'Tüpoloogia tabel'!$C$1:$T$51,MATCH($A562,'Tüpoloogia tabel'!$C$1:$T$1,0),FALSE)</f>
        <v>0.4</v>
      </c>
      <c r="BE562" s="232">
        <f>VLOOKUP(BE$4,'Tüpoloogia tabel'!$C$1:$T$51,MATCH($A562,'Tüpoloogia tabel'!$C$1:$T$1,0),FALSE)</f>
        <v>0.3</v>
      </c>
      <c r="BF562" s="16">
        <f>VLOOKUP(BF$4,'Tüpoloogia tabel'!$C$1:$T$51,MATCH($A562,'Tüpoloogia tabel'!$C$1:$T$1,0),FALSE)</f>
        <v>1.7999999999999998</v>
      </c>
      <c r="BG562" s="16">
        <f>VLOOKUP(BG$4,'Tüpoloogia tabel'!$C$1:$T$51,MATCH($A562,'Tüpoloogia tabel'!$C$1:$T$1,0),FALSE)</f>
        <v>2.1999999999999997</v>
      </c>
      <c r="BH562" s="16">
        <f>VLOOKUP(BH$4,'Tüpoloogia tabel'!$C$1:$T$51,MATCH($A562,'Tüpoloogia tabel'!$C$1:$T$1,0),FALSE)</f>
        <v>1.46</v>
      </c>
      <c r="BI562" s="16">
        <f>VLOOKUP(BI$4,'Tüpoloogia tabel'!$C$1:$T$51,MATCH($A562,'Tüpoloogia tabel'!$C$1:$T$1,0),FALSE)</f>
        <v>1.5793333333333333</v>
      </c>
      <c r="BJ562" s="16">
        <f>VLOOKUP(BJ$4,'Tüpoloogia tabel'!$C$1:$T$51,MATCH($A562,'Tüpoloogia tabel'!$C$1:$T$1,0),FALSE)</f>
        <v>0.79999999999999993</v>
      </c>
      <c r="BK562" s="16">
        <f>VLOOKUP(BK$4,'Tüpoloogia tabel'!$C$1:$T$51,MATCH($A562,'Tüpoloogia tabel'!$C$1:$T$1,0),FALSE)</f>
        <v>2.0649999999999999</v>
      </c>
      <c r="BL562" s="216">
        <f t="shared" si="704"/>
        <v>23170.318032958392</v>
      </c>
      <c r="BM562" s="1">
        <v>4</v>
      </c>
      <c r="BN562" s="1">
        <v>0</v>
      </c>
      <c r="BO562" s="1">
        <f t="shared" si="723"/>
        <v>57</v>
      </c>
      <c r="BP562" s="217">
        <f t="shared" si="724"/>
        <v>248.77525793650793</v>
      </c>
      <c r="BQ562" s="217">
        <f t="shared" ref="BQ562:BS562" si="768">BP562</f>
        <v>248.77525793650793</v>
      </c>
      <c r="BR562" s="217">
        <f t="shared" si="768"/>
        <v>248.77525793650793</v>
      </c>
      <c r="BS562" s="217">
        <f t="shared" si="768"/>
        <v>248.77525793650793</v>
      </c>
      <c r="BT562" s="217">
        <f t="shared" si="726"/>
        <v>995.10103174603171</v>
      </c>
      <c r="BU562" s="217">
        <f t="shared" si="727"/>
        <v>3838.7490122415093</v>
      </c>
      <c r="BV562" s="217">
        <f t="shared" si="728"/>
        <v>4559.692242310769</v>
      </c>
      <c r="BW562" s="217">
        <f t="shared" si="706"/>
        <v>2206.2956466316341</v>
      </c>
      <c r="BX562" s="216">
        <f t="shared" si="729"/>
        <v>1.7974843517429646</v>
      </c>
      <c r="BY562" s="216">
        <f t="shared" si="753"/>
        <v>2167.7661282020154</v>
      </c>
      <c r="BZ562" s="216">
        <f t="shared" si="737"/>
        <v>27544.379807792044</v>
      </c>
      <c r="CA562" s="216">
        <f t="shared" si="738"/>
        <v>25338.084161160408</v>
      </c>
      <c r="CB562" s="218">
        <f t="shared" si="730"/>
        <v>4.779360673178461</v>
      </c>
    </row>
    <row r="563" spans="1:80" x14ac:dyDescent="0.25">
      <c r="A563" s="248" t="s">
        <v>487</v>
      </c>
      <c r="B563" s="231" t="s">
        <v>1091</v>
      </c>
      <c r="C563" s="231" t="s">
        <v>464</v>
      </c>
      <c r="D563" s="249">
        <v>8</v>
      </c>
      <c r="E563" s="249">
        <v>1</v>
      </c>
      <c r="F563" s="250"/>
      <c r="G563" s="15">
        <f>(VLOOKUP(G$4,'Tüpoloogia tabel'!$C$1:$T$51,MATCH($A563,'Tüpoloogia tabel'!$C$1:$T$1,0),FALSE))*D563</f>
        <v>1644.4385559688358</v>
      </c>
      <c r="H563" s="15">
        <f>(VLOOKUP(H$4,'Tüpoloogia tabel'!$C$1:$T$51,MATCH($A563,'Tüpoloogia tabel'!$C$1:$T$1,0),FALSE))*D563*E563</f>
        <v>20.641251167133518</v>
      </c>
      <c r="I563" s="15">
        <f>(VLOOKUP(I$4,'Tüpoloogia tabel'!$C$1:$T$51,MATCH($A563,'Tüpoloogia tabel'!$C$1:$T$1,0),FALSE))*D563*E563</f>
        <v>68.594267652416164</v>
      </c>
      <c r="J563" s="15">
        <f>(VLOOKUP(J$4,'Tüpoloogia tabel'!$C$1:$T$51,MATCH($A563,'Tüpoloogia tabel'!$C$1:$T$1,0),FALSE))*D563*E563</f>
        <v>1469.866012837193</v>
      </c>
      <c r="K563" s="15">
        <f>(VLOOKUP(K$4,'Tüpoloogia tabel'!$C$1:$T$51,MATCH($A563,'Tüpoloogia tabel'!$C$1:$T$1,0),FALSE))*D563*E563</f>
        <v>1211.7859458654136</v>
      </c>
      <c r="L563" s="244">
        <f>VLOOKUP(L$4,'Tüpoloogia tabel'!$C$1:$T$51,MATCH($A563,'Tüpoloogia tabel'!$C$1:$T$1,0),FALSE)</f>
        <v>19.607843137254903</v>
      </c>
      <c r="M563" s="228">
        <f>VLOOKUP(M$4,'Tüpoloogia tabel'!$C$1:$T$51,MATCH($A563,'Tüpoloogia tabel'!$C$1:$T$1,0),FALSE)</f>
        <v>58.82352941176471</v>
      </c>
      <c r="N563" s="228">
        <f>VLOOKUP(N$4,'Tüpoloogia tabel'!$C$1:$T$51,MATCH($A563,'Tüpoloogia tabel'!$C$1:$T$1,0),FALSE)</f>
        <v>96.078431372549019</v>
      </c>
      <c r="O563" s="245">
        <f>VLOOKUP(O$4,'Tüpoloogia tabel'!$C$1:$T$51,MATCH($A563,'Tüpoloogia tabel'!$C$1:$T$1,0),FALSE)</f>
        <v>0.2155284834325106</v>
      </c>
      <c r="P563" s="228">
        <f>VLOOKUP(P$4,'Tüpoloogia tabel'!$C$1:$T$51,MATCH($A563,'Tüpoloogia tabel'!$C$1:$T$1,0),FALSE)</f>
        <v>50.980392156862742</v>
      </c>
      <c r="Q563" s="335">
        <f t="shared" si="717"/>
        <v>753.2263095238095</v>
      </c>
      <c r="R563" s="336">
        <f t="shared" si="735"/>
        <v>559.2045853506761</v>
      </c>
      <c r="S563" s="14">
        <f t="shared" si="718"/>
        <v>1644.4385559688358</v>
      </c>
      <c r="T563" s="336">
        <f t="shared" si="719"/>
        <v>1644.4385559688358</v>
      </c>
      <c r="U563" s="4">
        <f t="shared" si="720"/>
        <v>31.679999999999993</v>
      </c>
      <c r="V563" s="337">
        <f t="shared" si="721"/>
        <v>162.34172417313349</v>
      </c>
      <c r="W563" s="338">
        <f t="shared" si="703"/>
        <v>3.3292478359889519</v>
      </c>
      <c r="X563" s="228">
        <f>VLOOKUP(X$4,'Tüpoloogia tabel'!$C$1:$T$51,MATCH($A563,'Tüpoloogia tabel'!$C$1:$T$1,0),FALSE)</f>
        <v>227.2608695652174</v>
      </c>
      <c r="Y563" s="228">
        <f>VLOOKUP(Y$4,'Tüpoloogia tabel'!$C$1:$T$51,MATCH($A563,'Tüpoloogia tabel'!$C$1:$T$1,0),FALSE)</f>
        <v>160.65217391304347</v>
      </c>
      <c r="Z563" s="229">
        <f>VLOOKUP(Z$4,'Tüpoloogia tabel'!$C$1:$T$51,MATCH($A563,'Tüpoloogia tabel'!$C$1:$T$1,0),FALSE)</f>
        <v>41.282608695652172</v>
      </c>
      <c r="AA563" s="235"/>
      <c r="AB563" s="235"/>
      <c r="AC563" s="15">
        <f>VLOOKUP(AC$4,'Tüpoloogia tabel'!$C$1:$T$51,MATCH($A563,'Tüpoloogia tabel'!$C$1:$T$1,0),FALSE)</f>
        <v>3.5002483660130723</v>
      </c>
      <c r="AD563" s="15">
        <f>VLOOKUP(AD$4,'Tüpoloogia tabel'!$C$1:$T$51,MATCH($A563,'Tüpoloogia tabel'!$C$1:$T$1,0),FALSE)</f>
        <v>2.5</v>
      </c>
      <c r="AE563" s="15">
        <f>VLOOKUP(AE$4,'Tüpoloogia tabel'!$C$1:$T$51,MATCH($A563,'Tüpoloogia tabel'!$C$1:$T$1,0),FALSE)</f>
        <v>2.2999999999999998</v>
      </c>
      <c r="AF563" s="15">
        <f>VLOOKUP(AF$4,'Tüpoloogia tabel'!$C$1:$T$51,MATCH($A563,'Tüpoloogia tabel'!$C$1:$T$1,0),FALSE)</f>
        <v>12.642142857142858</v>
      </c>
      <c r="AG563" s="15">
        <f>VLOOKUP(AG$4,'Tüpoloogia tabel'!$C$1:$T$51,MATCH($A563,'Tüpoloogia tabel'!$C$1:$T$1,0),FALSE)</f>
        <v>15.963640873015873</v>
      </c>
      <c r="AH563" s="15">
        <f>(VLOOKUP(AH$4,'Tüpoloogia tabel'!$C$1:$T$51,MATCH($A563,'Tüpoloogia tabel'!$C$1:$T$1,0),FALSE))*E563</f>
        <v>2.85</v>
      </c>
      <c r="AI563" s="15">
        <f>(VLOOKUP(AI$4,'Tüpoloogia tabel'!$C$1:$T$51,MATCH($A563,'Tüpoloogia tabel'!$C$1:$T$1,0),FALSE))*D563*E563</f>
        <v>5177.1962127890201</v>
      </c>
      <c r="AJ563" s="15">
        <f t="shared" si="722"/>
        <v>280.70253968253968</v>
      </c>
      <c r="AK563" s="15">
        <f>VLOOKUP(AK$4,'Tüpoloogia tabel'!$C$1:$T$51,MATCH($A563,'Tüpoloogia tabel'!$C$1:$T$1,0),FALSE)</f>
        <v>1.2</v>
      </c>
      <c r="AL563" s="15">
        <f>VLOOKUP(AL$4,'Tüpoloogia tabel'!$C$1:$T$51,MATCH($A563,'Tüpoloogia tabel'!$C$1:$T$1,0),FALSE)</f>
        <v>0.8</v>
      </c>
      <c r="AM563" s="15">
        <f>VLOOKUP(AM$4,'Tüpoloogia tabel'!$C$1:$T$51,MATCH($A563,'Tüpoloogia tabel'!$C$1:$T$1,0),FALSE)</f>
        <v>0.7</v>
      </c>
      <c r="AN563" s="15">
        <f>VLOOKUP(AN$4,'Tüpoloogia tabel'!$C$1:$T$51,MATCH($A563,'Tüpoloogia tabel'!$C$1:$T$1,0),FALSE)</f>
        <v>0.7</v>
      </c>
      <c r="AO563" s="15">
        <f>VLOOKUP(AO$4,'Tüpoloogia tabel'!$C$1:$T$51,MATCH($A563,'Tüpoloogia tabel'!$C$1:$T$1,0),FALSE)</f>
        <v>2.44</v>
      </c>
      <c r="AP563" s="15">
        <f>VLOOKUP(AP$4,'Tüpoloogia tabel'!$C$1:$T$51,MATCH($A563,'Tüpoloogia tabel'!$C$1:$T$1,0),FALSE)</f>
        <v>2</v>
      </c>
      <c r="AQ563" s="15">
        <f>VLOOKUP(AQ$4,'Tüpoloogia tabel'!$C$1:$T$51,MATCH($A563,'Tüpoloogia tabel'!$C$1:$T$1,0),FALSE)</f>
        <v>2.9</v>
      </c>
      <c r="AR563" s="232">
        <f>VLOOKUP(AR$4,'Tüpoloogia tabel'!$C$1:$T$51,MATCH($A558,'Tüpoloogia tabel'!$C$1:$T$1,0),FALSE)</f>
        <v>0.37375000000000003</v>
      </c>
      <c r="AS563" s="16">
        <f>VLOOKUP(AS$4,'Tüpoloogia tabel'!$C$1:$T$51,MATCH($A563,'Tüpoloogia tabel'!$C$1:$T$1,0),FALSE)</f>
        <v>0.4900000000000001</v>
      </c>
      <c r="AT563" s="16">
        <f>VLOOKUP(AT$4,'Tüpoloogia tabel'!$C$1:$T$51,MATCH($A563,'Tüpoloogia tabel'!$C$1:$T$1,0),FALSE)</f>
        <v>0.40500000000000014</v>
      </c>
      <c r="AU563" s="16">
        <f>VLOOKUP(AU$4,'Tüpoloogia tabel'!$C$1:$T$51,MATCH($A563,'Tüpoloogia tabel'!$C$1:$T$1,0),FALSE)</f>
        <v>0.15</v>
      </c>
      <c r="AV563" s="273">
        <f>VLOOKUP(AV$4,'Tüpoloogia tabel'!$C$1:$T$51,MATCH($A563,'Tüpoloogia tabel'!$C$1:$T$1,0),FALSE)</f>
        <v>0.02</v>
      </c>
      <c r="AW563" s="16">
        <f>VLOOKUP(AW$4,'Tüpoloogia tabel'!$C$1:$T$51,MATCH($A563,'Tüpoloogia tabel'!$C$1:$T$1,0),FALSE)</f>
        <v>0.01</v>
      </c>
      <c r="AX563" s="16">
        <f>VLOOKUP(AX$4,'Tüpoloogia tabel'!$C$1:$T$51,MATCH($A563,'Tüpoloogia tabel'!$C$1:$T$1,0),FALSE)</f>
        <v>0</v>
      </c>
      <c r="AY563" s="16">
        <f>VLOOKUP(AY$4,'Tüpoloogia tabel'!$C$1:$T$51,MATCH($A563,'Tüpoloogia tabel'!$C$1:$T$1,0),FALSE)</f>
        <v>0.42</v>
      </c>
      <c r="AZ563" s="16">
        <f>VLOOKUP(AZ$4,'Tüpoloogia tabel'!$C$1:$T$51,MATCH($A563,'Tüpoloogia tabel'!$C$1:$T$1,0),FALSE)</f>
        <v>3.7</v>
      </c>
      <c r="BA563" s="232">
        <f>VLOOKUP(BA$4,'Tüpoloogia tabel'!$C$1:$T$51,MATCH($A563,'Tüpoloogia tabel'!$C$1:$T$1,0),FALSE)</f>
        <v>0.43</v>
      </c>
      <c r="BB563" s="232">
        <f>VLOOKUP(BB$4,'Tüpoloogia tabel'!$C$1:$T$51,MATCH($A563,'Tüpoloogia tabel'!$C$1:$T$1,0),FALSE)</f>
        <v>0.41499999999999998</v>
      </c>
      <c r="BC563" s="232">
        <f>VLOOKUP(BC$4,'Tüpoloogia tabel'!$C$1:$T$51,MATCH($A563,'Tüpoloogia tabel'!$C$1:$T$1,0),FALSE)</f>
        <v>0.35</v>
      </c>
      <c r="BD563" s="232">
        <f>VLOOKUP(BD$4,'Tüpoloogia tabel'!$C$1:$T$51,MATCH($A563,'Tüpoloogia tabel'!$C$1:$T$1,0),FALSE)</f>
        <v>0.4</v>
      </c>
      <c r="BE563" s="232">
        <f>VLOOKUP(BE$4,'Tüpoloogia tabel'!$C$1:$T$51,MATCH($A563,'Tüpoloogia tabel'!$C$1:$T$1,0),FALSE)</f>
        <v>0.3</v>
      </c>
      <c r="BF563" s="16">
        <f>VLOOKUP(BF$4,'Tüpoloogia tabel'!$C$1:$T$51,MATCH($A563,'Tüpoloogia tabel'!$C$1:$T$1,0),FALSE)</f>
        <v>1.7999999999999998</v>
      </c>
      <c r="BG563" s="16">
        <f>VLOOKUP(BG$4,'Tüpoloogia tabel'!$C$1:$T$51,MATCH($A563,'Tüpoloogia tabel'!$C$1:$T$1,0),FALSE)</f>
        <v>2.1999999999999997</v>
      </c>
      <c r="BH563" s="16">
        <f>VLOOKUP(BH$4,'Tüpoloogia tabel'!$C$1:$T$51,MATCH($A563,'Tüpoloogia tabel'!$C$1:$T$1,0),FALSE)</f>
        <v>1.46</v>
      </c>
      <c r="BI563" s="16">
        <f>VLOOKUP(BI$4,'Tüpoloogia tabel'!$C$1:$T$51,MATCH($A563,'Tüpoloogia tabel'!$C$1:$T$1,0),FALSE)</f>
        <v>1.5793333333333333</v>
      </c>
      <c r="BJ563" s="16">
        <f>VLOOKUP(BJ$4,'Tüpoloogia tabel'!$C$1:$T$51,MATCH($A563,'Tüpoloogia tabel'!$C$1:$T$1,0),FALSE)</f>
        <v>0.79999999999999993</v>
      </c>
      <c r="BK563" s="16">
        <f>VLOOKUP(BK$4,'Tüpoloogia tabel'!$C$1:$T$51,MATCH($A563,'Tüpoloogia tabel'!$C$1:$T$1,0),FALSE)</f>
        <v>2.0649999999999999</v>
      </c>
      <c r="BL563" s="216">
        <f t="shared" si="704"/>
        <v>3477.0442674683918</v>
      </c>
      <c r="BM563" s="1">
        <v>4</v>
      </c>
      <c r="BN563" s="1">
        <v>0</v>
      </c>
      <c r="BO563" s="1">
        <f t="shared" si="723"/>
        <v>11.4</v>
      </c>
      <c r="BP563" s="217">
        <f t="shared" si="724"/>
        <v>280.70253968253968</v>
      </c>
      <c r="BQ563" s="217">
        <f t="shared" ref="BQ563:BS563" si="769">BP563</f>
        <v>280.70253968253968</v>
      </c>
      <c r="BR563" s="217">
        <f t="shared" si="769"/>
        <v>280.70253968253968</v>
      </c>
      <c r="BS563" s="217">
        <f t="shared" si="769"/>
        <v>280.70253968253968</v>
      </c>
      <c r="BT563" s="217">
        <f t="shared" si="726"/>
        <v>0</v>
      </c>
      <c r="BU563" s="217">
        <f t="shared" si="727"/>
        <v>191.48566913104042</v>
      </c>
      <c r="BV563" s="217">
        <f t="shared" si="728"/>
        <v>213.98426031020418</v>
      </c>
      <c r="BW563" s="217">
        <f t="shared" si="706"/>
        <v>387.46829329853978</v>
      </c>
      <c r="BX563" s="216">
        <f t="shared" si="729"/>
        <v>0.14081523813210775</v>
      </c>
      <c r="BY563" s="216">
        <f t="shared" si="753"/>
        <v>169.82317718732196</v>
      </c>
      <c r="BZ563" s="216">
        <f t="shared" si="737"/>
        <v>4034.3357379542535</v>
      </c>
      <c r="CA563" s="216">
        <f t="shared" si="738"/>
        <v>3646.8674446557138</v>
      </c>
      <c r="CB563" s="218">
        <f t="shared" si="730"/>
        <v>3.0094980529347972</v>
      </c>
    </row>
    <row r="564" spans="1:80" x14ac:dyDescent="0.25">
      <c r="A564" s="248" t="s">
        <v>487</v>
      </c>
      <c r="B564" s="231" t="s">
        <v>1092</v>
      </c>
      <c r="C564" s="231" t="s">
        <v>464</v>
      </c>
      <c r="D564" s="249">
        <v>8</v>
      </c>
      <c r="E564" s="249">
        <v>2</v>
      </c>
      <c r="F564" s="250"/>
      <c r="G564" s="15">
        <f>(VLOOKUP(G$4,'Tüpoloogia tabel'!$C$1:$T$51,MATCH($A564,'Tüpoloogia tabel'!$C$1:$T$1,0),FALSE))*D564</f>
        <v>1644.4385559688358</v>
      </c>
      <c r="H564" s="15">
        <f>(VLOOKUP(H$4,'Tüpoloogia tabel'!$C$1:$T$51,MATCH($A564,'Tüpoloogia tabel'!$C$1:$T$1,0),FALSE))*D564*E564</f>
        <v>41.282502334267036</v>
      </c>
      <c r="I564" s="15">
        <f>(VLOOKUP(I$4,'Tüpoloogia tabel'!$C$1:$T$51,MATCH($A564,'Tüpoloogia tabel'!$C$1:$T$1,0),FALSE))*D564*E564</f>
        <v>137.18853530483233</v>
      </c>
      <c r="J564" s="15">
        <f>(VLOOKUP(J$4,'Tüpoloogia tabel'!$C$1:$T$51,MATCH($A564,'Tüpoloogia tabel'!$C$1:$T$1,0),FALSE))*D564*E564</f>
        <v>2939.732025674386</v>
      </c>
      <c r="K564" s="15">
        <f>(VLOOKUP(K$4,'Tüpoloogia tabel'!$C$1:$T$51,MATCH($A564,'Tüpoloogia tabel'!$C$1:$T$1,0),FALSE))*D564*E564</f>
        <v>2423.5718917308272</v>
      </c>
      <c r="L564" s="244">
        <f>VLOOKUP(L$4,'Tüpoloogia tabel'!$C$1:$T$51,MATCH($A564,'Tüpoloogia tabel'!$C$1:$T$1,0),FALSE)</f>
        <v>19.607843137254903</v>
      </c>
      <c r="M564" s="228">
        <f>VLOOKUP(M$4,'Tüpoloogia tabel'!$C$1:$T$51,MATCH($A564,'Tüpoloogia tabel'!$C$1:$T$1,0),FALSE)</f>
        <v>58.82352941176471</v>
      </c>
      <c r="N564" s="228">
        <f>VLOOKUP(N$4,'Tüpoloogia tabel'!$C$1:$T$51,MATCH($A564,'Tüpoloogia tabel'!$C$1:$T$1,0),FALSE)</f>
        <v>96.078431372549019</v>
      </c>
      <c r="O564" s="245">
        <f>VLOOKUP(O$4,'Tüpoloogia tabel'!$C$1:$T$51,MATCH($A564,'Tüpoloogia tabel'!$C$1:$T$1,0),FALSE)</f>
        <v>0.2155284834325106</v>
      </c>
      <c r="P564" s="228">
        <f>VLOOKUP(P$4,'Tüpoloogia tabel'!$C$1:$T$51,MATCH($A564,'Tüpoloogia tabel'!$C$1:$T$1,0),FALSE)</f>
        <v>50.980392156862742</v>
      </c>
      <c r="Q564" s="335">
        <f t="shared" si="717"/>
        <v>2962.3366666666666</v>
      </c>
      <c r="R564" s="336">
        <f t="shared" si="735"/>
        <v>2292.1887374834814</v>
      </c>
      <c r="S564" s="14">
        <f t="shared" si="718"/>
        <v>1644.4385559688358</v>
      </c>
      <c r="T564" s="336">
        <f t="shared" si="719"/>
        <v>1644.4385559688358</v>
      </c>
      <c r="U564" s="4">
        <f t="shared" si="720"/>
        <v>31.679999999999993</v>
      </c>
      <c r="V564" s="337">
        <f t="shared" si="721"/>
        <v>638.46792918318533</v>
      </c>
      <c r="W564" s="338">
        <f t="shared" si="703"/>
        <v>3.0946075151513153</v>
      </c>
      <c r="X564" s="228">
        <f>VLOOKUP(X$4,'Tüpoloogia tabel'!$C$1:$T$51,MATCH($A564,'Tüpoloogia tabel'!$C$1:$T$1,0),FALSE)</f>
        <v>227.2608695652174</v>
      </c>
      <c r="Y564" s="228">
        <f>VLOOKUP(Y$4,'Tüpoloogia tabel'!$C$1:$T$51,MATCH($A564,'Tüpoloogia tabel'!$C$1:$T$1,0),FALSE)</f>
        <v>160.65217391304347</v>
      </c>
      <c r="Z564" s="229">
        <f>VLOOKUP(Z$4,'Tüpoloogia tabel'!$C$1:$T$51,MATCH($A564,'Tüpoloogia tabel'!$C$1:$T$1,0),FALSE)</f>
        <v>41.282608695652172</v>
      </c>
      <c r="AA564" s="235"/>
      <c r="AB564" s="235"/>
      <c r="AC564" s="15">
        <f>VLOOKUP(AC$4,'Tüpoloogia tabel'!$C$1:$T$51,MATCH($A564,'Tüpoloogia tabel'!$C$1:$T$1,0),FALSE)</f>
        <v>3.5002483660130723</v>
      </c>
      <c r="AD564" s="15">
        <f>VLOOKUP(AD$4,'Tüpoloogia tabel'!$C$1:$T$51,MATCH($A564,'Tüpoloogia tabel'!$C$1:$T$1,0),FALSE)</f>
        <v>2.5</v>
      </c>
      <c r="AE564" s="15">
        <f>VLOOKUP(AE$4,'Tüpoloogia tabel'!$C$1:$T$51,MATCH($A564,'Tüpoloogia tabel'!$C$1:$T$1,0),FALSE)</f>
        <v>2.2999999999999998</v>
      </c>
      <c r="AF564" s="15">
        <f>VLOOKUP(AF$4,'Tüpoloogia tabel'!$C$1:$T$51,MATCH($A564,'Tüpoloogia tabel'!$C$1:$T$1,0),FALSE)</f>
        <v>12.642142857142858</v>
      </c>
      <c r="AG564" s="15">
        <f>VLOOKUP(AG$4,'Tüpoloogia tabel'!$C$1:$T$51,MATCH($A564,'Tüpoloogia tabel'!$C$1:$T$1,0),FALSE)</f>
        <v>15.963640873015873</v>
      </c>
      <c r="AH564" s="15">
        <f>(VLOOKUP(AH$4,'Tüpoloogia tabel'!$C$1:$T$51,MATCH($A564,'Tüpoloogia tabel'!$C$1:$T$1,0),FALSE))*E564</f>
        <v>5.7</v>
      </c>
      <c r="AI564" s="15">
        <f>(VLOOKUP(AI$4,'Tüpoloogia tabel'!$C$1:$T$51,MATCH($A564,'Tüpoloogia tabel'!$C$1:$T$1,0),FALSE))*D564*E564</f>
        <v>10354.39242557804</v>
      </c>
      <c r="AJ564" s="15">
        <f t="shared" si="722"/>
        <v>280.70253968253968</v>
      </c>
      <c r="AK564" s="15">
        <f>VLOOKUP(AK$4,'Tüpoloogia tabel'!$C$1:$T$51,MATCH($A564,'Tüpoloogia tabel'!$C$1:$T$1,0),FALSE)</f>
        <v>1.2</v>
      </c>
      <c r="AL564" s="15">
        <f>VLOOKUP(AL$4,'Tüpoloogia tabel'!$C$1:$T$51,MATCH($A564,'Tüpoloogia tabel'!$C$1:$T$1,0),FALSE)</f>
        <v>0.8</v>
      </c>
      <c r="AM564" s="15">
        <f>VLOOKUP(AM$4,'Tüpoloogia tabel'!$C$1:$T$51,MATCH($A564,'Tüpoloogia tabel'!$C$1:$T$1,0),FALSE)</f>
        <v>0.7</v>
      </c>
      <c r="AN564" s="15">
        <f>VLOOKUP(AN$4,'Tüpoloogia tabel'!$C$1:$T$51,MATCH($A564,'Tüpoloogia tabel'!$C$1:$T$1,0),FALSE)</f>
        <v>0.7</v>
      </c>
      <c r="AO564" s="15">
        <f>VLOOKUP(AO$4,'Tüpoloogia tabel'!$C$1:$T$51,MATCH($A564,'Tüpoloogia tabel'!$C$1:$T$1,0),FALSE)</f>
        <v>2.44</v>
      </c>
      <c r="AP564" s="15">
        <f>VLOOKUP(AP$4,'Tüpoloogia tabel'!$C$1:$T$51,MATCH($A564,'Tüpoloogia tabel'!$C$1:$T$1,0),FALSE)</f>
        <v>2</v>
      </c>
      <c r="AQ564" s="15">
        <f>VLOOKUP(AQ$4,'Tüpoloogia tabel'!$C$1:$T$51,MATCH($A564,'Tüpoloogia tabel'!$C$1:$T$1,0),FALSE)</f>
        <v>2.9</v>
      </c>
      <c r="AR564" s="232">
        <f>VLOOKUP(AR$4,'Tüpoloogia tabel'!$C$1:$T$51,MATCH($A559,'Tüpoloogia tabel'!$C$1:$T$1,0),FALSE)</f>
        <v>0.37375000000000003</v>
      </c>
      <c r="AS564" s="16">
        <f>VLOOKUP(AS$4,'Tüpoloogia tabel'!$C$1:$T$51,MATCH($A564,'Tüpoloogia tabel'!$C$1:$T$1,0),FALSE)</f>
        <v>0.4900000000000001</v>
      </c>
      <c r="AT564" s="16">
        <f>VLOOKUP(AT$4,'Tüpoloogia tabel'!$C$1:$T$51,MATCH($A564,'Tüpoloogia tabel'!$C$1:$T$1,0),FALSE)</f>
        <v>0.40500000000000014</v>
      </c>
      <c r="AU564" s="16">
        <f>VLOOKUP(AU$4,'Tüpoloogia tabel'!$C$1:$T$51,MATCH($A564,'Tüpoloogia tabel'!$C$1:$T$1,0),FALSE)</f>
        <v>0.15</v>
      </c>
      <c r="AV564" s="273">
        <f>VLOOKUP(AV$4,'Tüpoloogia tabel'!$C$1:$T$51,MATCH($A564,'Tüpoloogia tabel'!$C$1:$T$1,0),FALSE)</f>
        <v>0.02</v>
      </c>
      <c r="AW564" s="16">
        <f>VLOOKUP(AW$4,'Tüpoloogia tabel'!$C$1:$T$51,MATCH($A564,'Tüpoloogia tabel'!$C$1:$T$1,0),FALSE)</f>
        <v>0.01</v>
      </c>
      <c r="AX564" s="16">
        <f>VLOOKUP(AX$4,'Tüpoloogia tabel'!$C$1:$T$51,MATCH($A564,'Tüpoloogia tabel'!$C$1:$T$1,0),FALSE)</f>
        <v>0</v>
      </c>
      <c r="AY564" s="16">
        <f>VLOOKUP(AY$4,'Tüpoloogia tabel'!$C$1:$T$51,MATCH($A564,'Tüpoloogia tabel'!$C$1:$T$1,0),FALSE)</f>
        <v>0.42</v>
      </c>
      <c r="AZ564" s="16">
        <f>VLOOKUP(AZ$4,'Tüpoloogia tabel'!$C$1:$T$51,MATCH($A564,'Tüpoloogia tabel'!$C$1:$T$1,0),FALSE)</f>
        <v>3.7</v>
      </c>
      <c r="BA564" s="232">
        <f>VLOOKUP(BA$4,'Tüpoloogia tabel'!$C$1:$T$51,MATCH($A564,'Tüpoloogia tabel'!$C$1:$T$1,0),FALSE)</f>
        <v>0.43</v>
      </c>
      <c r="BB564" s="232">
        <f>VLOOKUP(BB$4,'Tüpoloogia tabel'!$C$1:$T$51,MATCH($A564,'Tüpoloogia tabel'!$C$1:$T$1,0),FALSE)</f>
        <v>0.41499999999999998</v>
      </c>
      <c r="BC564" s="232">
        <f>VLOOKUP(BC$4,'Tüpoloogia tabel'!$C$1:$T$51,MATCH($A564,'Tüpoloogia tabel'!$C$1:$T$1,0),FALSE)</f>
        <v>0.35</v>
      </c>
      <c r="BD564" s="232">
        <f>VLOOKUP(BD$4,'Tüpoloogia tabel'!$C$1:$T$51,MATCH($A564,'Tüpoloogia tabel'!$C$1:$T$1,0),FALSE)</f>
        <v>0.4</v>
      </c>
      <c r="BE564" s="232">
        <f>VLOOKUP(BE$4,'Tüpoloogia tabel'!$C$1:$T$51,MATCH($A564,'Tüpoloogia tabel'!$C$1:$T$1,0),FALSE)</f>
        <v>0.3</v>
      </c>
      <c r="BF564" s="16">
        <f>VLOOKUP(BF$4,'Tüpoloogia tabel'!$C$1:$T$51,MATCH($A564,'Tüpoloogia tabel'!$C$1:$T$1,0),FALSE)</f>
        <v>1.7999999999999998</v>
      </c>
      <c r="BG564" s="16">
        <f>VLOOKUP(BG$4,'Tüpoloogia tabel'!$C$1:$T$51,MATCH($A564,'Tüpoloogia tabel'!$C$1:$T$1,0),FALSE)</f>
        <v>2.1999999999999997</v>
      </c>
      <c r="BH564" s="16">
        <f>VLOOKUP(BH$4,'Tüpoloogia tabel'!$C$1:$T$51,MATCH($A564,'Tüpoloogia tabel'!$C$1:$T$1,0),FALSE)</f>
        <v>1.46</v>
      </c>
      <c r="BI564" s="16">
        <f>VLOOKUP(BI$4,'Tüpoloogia tabel'!$C$1:$T$51,MATCH($A564,'Tüpoloogia tabel'!$C$1:$T$1,0),FALSE)</f>
        <v>1.5793333333333333</v>
      </c>
      <c r="BJ564" s="16">
        <f>VLOOKUP(BJ$4,'Tüpoloogia tabel'!$C$1:$T$51,MATCH($A564,'Tüpoloogia tabel'!$C$1:$T$1,0),FALSE)</f>
        <v>0.79999999999999993</v>
      </c>
      <c r="BK564" s="16">
        <f>VLOOKUP(BK$4,'Tüpoloogia tabel'!$C$1:$T$51,MATCH($A564,'Tüpoloogia tabel'!$C$1:$T$1,0),FALSE)</f>
        <v>2.0649999999999999</v>
      </c>
      <c r="BL564" s="216">
        <f t="shared" si="704"/>
        <v>6366.0397985448462</v>
      </c>
      <c r="BM564" s="1">
        <v>4</v>
      </c>
      <c r="BN564" s="1">
        <v>0</v>
      </c>
      <c r="BO564" s="1">
        <f t="shared" si="723"/>
        <v>22.8</v>
      </c>
      <c r="BP564" s="217">
        <f t="shared" si="724"/>
        <v>280.70253968253968</v>
      </c>
      <c r="BQ564" s="217">
        <f t="shared" ref="BQ564:BS564" si="770">BP564</f>
        <v>280.70253968253968</v>
      </c>
      <c r="BR564" s="217">
        <f t="shared" si="770"/>
        <v>280.70253968253968</v>
      </c>
      <c r="BS564" s="217">
        <f t="shared" si="770"/>
        <v>280.70253968253968</v>
      </c>
      <c r="BT564" s="217">
        <f t="shared" si="726"/>
        <v>280.70253968253968</v>
      </c>
      <c r="BU564" s="217">
        <f t="shared" si="727"/>
        <v>725.9426765241617</v>
      </c>
      <c r="BV564" s="217">
        <f t="shared" si="728"/>
        <v>841.57100248823053</v>
      </c>
      <c r="BW564" s="217">
        <f t="shared" si="706"/>
        <v>658.12250041013613</v>
      </c>
      <c r="BX564" s="216">
        <f t="shared" si="729"/>
        <v>0.39456176675350374</v>
      </c>
      <c r="BY564" s="216">
        <f t="shared" si="753"/>
        <v>475.84149070472552</v>
      </c>
      <c r="BZ564" s="216">
        <f t="shared" si="737"/>
        <v>7500.0037896597078</v>
      </c>
      <c r="CA564" s="216">
        <f t="shared" si="738"/>
        <v>6841.8812892495716</v>
      </c>
      <c r="CB564" s="218">
        <f t="shared" si="730"/>
        <v>2.8230568742746671</v>
      </c>
    </row>
    <row r="565" spans="1:80" x14ac:dyDescent="0.25">
      <c r="A565" s="248" t="s">
        <v>487</v>
      </c>
      <c r="B565" s="231" t="s">
        <v>1093</v>
      </c>
      <c r="C565" s="231" t="s">
        <v>464</v>
      </c>
      <c r="D565" s="249">
        <v>8</v>
      </c>
      <c r="E565" s="249">
        <v>3</v>
      </c>
      <c r="F565" s="250"/>
      <c r="G565" s="15">
        <f>(VLOOKUP(G$4,'Tüpoloogia tabel'!$C$1:$T$51,MATCH($A565,'Tüpoloogia tabel'!$C$1:$T$1,0),FALSE))*D565</f>
        <v>1644.4385559688358</v>
      </c>
      <c r="H565" s="15">
        <f>(VLOOKUP(H$4,'Tüpoloogia tabel'!$C$1:$T$51,MATCH($A565,'Tüpoloogia tabel'!$C$1:$T$1,0),FALSE))*D565*E565</f>
        <v>61.923753501400554</v>
      </c>
      <c r="I565" s="15">
        <f>(VLOOKUP(I$4,'Tüpoloogia tabel'!$C$1:$T$51,MATCH($A565,'Tüpoloogia tabel'!$C$1:$T$1,0),FALSE))*D565*E565</f>
        <v>205.78280295724849</v>
      </c>
      <c r="J565" s="15">
        <f>(VLOOKUP(J$4,'Tüpoloogia tabel'!$C$1:$T$51,MATCH($A565,'Tüpoloogia tabel'!$C$1:$T$1,0),FALSE))*D565*E565</f>
        <v>4409.598038511579</v>
      </c>
      <c r="K565" s="15">
        <f>(VLOOKUP(K$4,'Tüpoloogia tabel'!$C$1:$T$51,MATCH($A565,'Tüpoloogia tabel'!$C$1:$T$1,0),FALSE))*D565*E565</f>
        <v>3635.3578375962406</v>
      </c>
      <c r="L565" s="244">
        <f>VLOOKUP(L$4,'Tüpoloogia tabel'!$C$1:$T$51,MATCH($A565,'Tüpoloogia tabel'!$C$1:$T$1,0),FALSE)</f>
        <v>19.607843137254903</v>
      </c>
      <c r="M565" s="228">
        <f>VLOOKUP(M$4,'Tüpoloogia tabel'!$C$1:$T$51,MATCH($A565,'Tüpoloogia tabel'!$C$1:$T$1,0),FALSE)</f>
        <v>58.82352941176471</v>
      </c>
      <c r="N565" s="228">
        <f>VLOOKUP(N$4,'Tüpoloogia tabel'!$C$1:$T$51,MATCH($A565,'Tüpoloogia tabel'!$C$1:$T$1,0),FALSE)</f>
        <v>96.078431372549019</v>
      </c>
      <c r="O565" s="245">
        <f>VLOOKUP(O$4,'Tüpoloogia tabel'!$C$1:$T$51,MATCH($A565,'Tüpoloogia tabel'!$C$1:$T$1,0),FALSE)</f>
        <v>0.2155284834325106</v>
      </c>
      <c r="P565" s="228">
        <f>VLOOKUP(P$4,'Tüpoloogia tabel'!$C$1:$T$51,MATCH($A565,'Tüpoloogia tabel'!$C$1:$T$1,0),FALSE)</f>
        <v>50.980392156862742</v>
      </c>
      <c r="Q565" s="335">
        <f t="shared" si="717"/>
        <v>6627.3310714285717</v>
      </c>
      <c r="R565" s="336">
        <f t="shared" si="735"/>
        <v>5167.2724563984157</v>
      </c>
      <c r="S565" s="14">
        <f t="shared" si="718"/>
        <v>1644.4385559688358</v>
      </c>
      <c r="T565" s="336">
        <f t="shared" si="719"/>
        <v>1644.4385559688358</v>
      </c>
      <c r="U565" s="4">
        <f t="shared" si="720"/>
        <v>31.679999999999993</v>
      </c>
      <c r="V565" s="337">
        <f t="shared" si="721"/>
        <v>1428.3786150301557</v>
      </c>
      <c r="W565" s="338">
        <f t="shared" si="703"/>
        <v>3.6548710239733024</v>
      </c>
      <c r="X565" s="228">
        <f>VLOOKUP(X$4,'Tüpoloogia tabel'!$C$1:$T$51,MATCH($A565,'Tüpoloogia tabel'!$C$1:$T$1,0),FALSE)</f>
        <v>227.2608695652174</v>
      </c>
      <c r="Y565" s="228">
        <f>VLOOKUP(Y$4,'Tüpoloogia tabel'!$C$1:$T$51,MATCH($A565,'Tüpoloogia tabel'!$C$1:$T$1,0),FALSE)</f>
        <v>160.65217391304347</v>
      </c>
      <c r="Z565" s="229">
        <f>VLOOKUP(Z$4,'Tüpoloogia tabel'!$C$1:$T$51,MATCH($A565,'Tüpoloogia tabel'!$C$1:$T$1,0),FALSE)</f>
        <v>41.282608695652172</v>
      </c>
      <c r="AA565" s="235"/>
      <c r="AB565" s="235"/>
      <c r="AC565" s="15">
        <f>VLOOKUP(AC$4,'Tüpoloogia tabel'!$C$1:$T$51,MATCH($A565,'Tüpoloogia tabel'!$C$1:$T$1,0),FALSE)</f>
        <v>3.5002483660130723</v>
      </c>
      <c r="AD565" s="15">
        <f>VLOOKUP(AD$4,'Tüpoloogia tabel'!$C$1:$T$51,MATCH($A565,'Tüpoloogia tabel'!$C$1:$T$1,0),FALSE)</f>
        <v>2.5</v>
      </c>
      <c r="AE565" s="15">
        <f>VLOOKUP(AE$4,'Tüpoloogia tabel'!$C$1:$T$51,MATCH($A565,'Tüpoloogia tabel'!$C$1:$T$1,0),FALSE)</f>
        <v>2.2999999999999998</v>
      </c>
      <c r="AF565" s="15">
        <f>VLOOKUP(AF$4,'Tüpoloogia tabel'!$C$1:$T$51,MATCH($A565,'Tüpoloogia tabel'!$C$1:$T$1,0),FALSE)</f>
        <v>12.642142857142858</v>
      </c>
      <c r="AG565" s="15">
        <f>VLOOKUP(AG$4,'Tüpoloogia tabel'!$C$1:$T$51,MATCH($A565,'Tüpoloogia tabel'!$C$1:$T$1,0),FALSE)</f>
        <v>15.963640873015873</v>
      </c>
      <c r="AH565" s="15">
        <f>(VLOOKUP(AH$4,'Tüpoloogia tabel'!$C$1:$T$51,MATCH($A565,'Tüpoloogia tabel'!$C$1:$T$1,0),FALSE))*E565</f>
        <v>8.5500000000000007</v>
      </c>
      <c r="AI565" s="15">
        <f>(VLOOKUP(AI$4,'Tüpoloogia tabel'!$C$1:$T$51,MATCH($A565,'Tüpoloogia tabel'!$C$1:$T$1,0),FALSE))*D565*E565</f>
        <v>15531.58863836706</v>
      </c>
      <c r="AJ565" s="15">
        <f t="shared" si="722"/>
        <v>280.70253968253968</v>
      </c>
      <c r="AK565" s="15">
        <f>VLOOKUP(AK$4,'Tüpoloogia tabel'!$C$1:$T$51,MATCH($A565,'Tüpoloogia tabel'!$C$1:$T$1,0),FALSE)</f>
        <v>1.2</v>
      </c>
      <c r="AL565" s="15">
        <f>VLOOKUP(AL$4,'Tüpoloogia tabel'!$C$1:$T$51,MATCH($A565,'Tüpoloogia tabel'!$C$1:$T$1,0),FALSE)</f>
        <v>0.8</v>
      </c>
      <c r="AM565" s="15">
        <f>VLOOKUP(AM$4,'Tüpoloogia tabel'!$C$1:$T$51,MATCH($A565,'Tüpoloogia tabel'!$C$1:$T$1,0),FALSE)</f>
        <v>0.7</v>
      </c>
      <c r="AN565" s="15">
        <f>VLOOKUP(AN$4,'Tüpoloogia tabel'!$C$1:$T$51,MATCH($A565,'Tüpoloogia tabel'!$C$1:$T$1,0),FALSE)</f>
        <v>0.7</v>
      </c>
      <c r="AO565" s="15">
        <f>VLOOKUP(AO$4,'Tüpoloogia tabel'!$C$1:$T$51,MATCH($A565,'Tüpoloogia tabel'!$C$1:$T$1,0),FALSE)</f>
        <v>2.44</v>
      </c>
      <c r="AP565" s="15">
        <f>VLOOKUP(AP$4,'Tüpoloogia tabel'!$C$1:$T$51,MATCH($A565,'Tüpoloogia tabel'!$C$1:$T$1,0),FALSE)</f>
        <v>2</v>
      </c>
      <c r="AQ565" s="15">
        <f>VLOOKUP(AQ$4,'Tüpoloogia tabel'!$C$1:$T$51,MATCH($A565,'Tüpoloogia tabel'!$C$1:$T$1,0),FALSE)</f>
        <v>2.9</v>
      </c>
      <c r="AR565" s="232">
        <f>VLOOKUP(AR$4,'Tüpoloogia tabel'!$C$1:$T$51,MATCH($A560,'Tüpoloogia tabel'!$C$1:$T$1,0),FALSE)</f>
        <v>0.37375000000000003</v>
      </c>
      <c r="AS565" s="16">
        <f>VLOOKUP(AS$4,'Tüpoloogia tabel'!$C$1:$T$51,MATCH($A565,'Tüpoloogia tabel'!$C$1:$T$1,0),FALSE)</f>
        <v>0.4900000000000001</v>
      </c>
      <c r="AT565" s="16">
        <f>VLOOKUP(AT$4,'Tüpoloogia tabel'!$C$1:$T$51,MATCH($A565,'Tüpoloogia tabel'!$C$1:$T$1,0),FALSE)</f>
        <v>0.40500000000000014</v>
      </c>
      <c r="AU565" s="16">
        <f>VLOOKUP(AU$4,'Tüpoloogia tabel'!$C$1:$T$51,MATCH($A565,'Tüpoloogia tabel'!$C$1:$T$1,0),FALSE)</f>
        <v>0.15</v>
      </c>
      <c r="AV565" s="273">
        <f>VLOOKUP(AV$4,'Tüpoloogia tabel'!$C$1:$T$51,MATCH($A565,'Tüpoloogia tabel'!$C$1:$T$1,0),FALSE)</f>
        <v>0.02</v>
      </c>
      <c r="AW565" s="16">
        <f>VLOOKUP(AW$4,'Tüpoloogia tabel'!$C$1:$T$51,MATCH($A565,'Tüpoloogia tabel'!$C$1:$T$1,0),FALSE)</f>
        <v>0.01</v>
      </c>
      <c r="AX565" s="16">
        <f>VLOOKUP(AX$4,'Tüpoloogia tabel'!$C$1:$T$51,MATCH($A565,'Tüpoloogia tabel'!$C$1:$T$1,0),FALSE)</f>
        <v>0</v>
      </c>
      <c r="AY565" s="16">
        <f>VLOOKUP(AY$4,'Tüpoloogia tabel'!$C$1:$T$51,MATCH($A565,'Tüpoloogia tabel'!$C$1:$T$1,0),FALSE)</f>
        <v>0.42</v>
      </c>
      <c r="AZ565" s="16">
        <f>VLOOKUP(AZ$4,'Tüpoloogia tabel'!$C$1:$T$51,MATCH($A565,'Tüpoloogia tabel'!$C$1:$T$1,0),FALSE)</f>
        <v>3.7</v>
      </c>
      <c r="BA565" s="232">
        <f>VLOOKUP(BA$4,'Tüpoloogia tabel'!$C$1:$T$51,MATCH($A565,'Tüpoloogia tabel'!$C$1:$T$1,0),FALSE)</f>
        <v>0.43</v>
      </c>
      <c r="BB565" s="232">
        <f>VLOOKUP(BB$4,'Tüpoloogia tabel'!$C$1:$T$51,MATCH($A565,'Tüpoloogia tabel'!$C$1:$T$1,0),FALSE)</f>
        <v>0.41499999999999998</v>
      </c>
      <c r="BC565" s="232">
        <f>VLOOKUP(BC$4,'Tüpoloogia tabel'!$C$1:$T$51,MATCH($A565,'Tüpoloogia tabel'!$C$1:$T$1,0),FALSE)</f>
        <v>0.35</v>
      </c>
      <c r="BD565" s="232">
        <f>VLOOKUP(BD$4,'Tüpoloogia tabel'!$C$1:$T$51,MATCH($A565,'Tüpoloogia tabel'!$C$1:$T$1,0),FALSE)</f>
        <v>0.4</v>
      </c>
      <c r="BE565" s="232">
        <f>VLOOKUP(BE$4,'Tüpoloogia tabel'!$C$1:$T$51,MATCH($A565,'Tüpoloogia tabel'!$C$1:$T$1,0),FALSE)</f>
        <v>0.3</v>
      </c>
      <c r="BF565" s="16">
        <f>VLOOKUP(BF$4,'Tüpoloogia tabel'!$C$1:$T$51,MATCH($A565,'Tüpoloogia tabel'!$C$1:$T$1,0),FALSE)</f>
        <v>1.7999999999999998</v>
      </c>
      <c r="BG565" s="16">
        <f>VLOOKUP(BG$4,'Tüpoloogia tabel'!$C$1:$T$51,MATCH($A565,'Tüpoloogia tabel'!$C$1:$T$1,0),FALSE)</f>
        <v>2.1999999999999997</v>
      </c>
      <c r="BH565" s="16">
        <f>VLOOKUP(BH$4,'Tüpoloogia tabel'!$C$1:$T$51,MATCH($A565,'Tüpoloogia tabel'!$C$1:$T$1,0),FALSE)</f>
        <v>1.46</v>
      </c>
      <c r="BI565" s="16">
        <f>VLOOKUP(BI$4,'Tüpoloogia tabel'!$C$1:$T$51,MATCH($A565,'Tüpoloogia tabel'!$C$1:$T$1,0),FALSE)</f>
        <v>1.5793333333333333</v>
      </c>
      <c r="BJ565" s="16">
        <f>VLOOKUP(BJ$4,'Tüpoloogia tabel'!$C$1:$T$51,MATCH($A565,'Tüpoloogia tabel'!$C$1:$T$1,0),FALSE)</f>
        <v>0.79999999999999993</v>
      </c>
      <c r="BK565" s="16">
        <f>VLOOKUP(BK$4,'Tüpoloogia tabel'!$C$1:$T$51,MATCH($A565,'Tüpoloogia tabel'!$C$1:$T$1,0),FALSE)</f>
        <v>2.0649999999999999</v>
      </c>
      <c r="BL565" s="216">
        <f t="shared" si="704"/>
        <v>11158.988427182616</v>
      </c>
      <c r="BM565" s="1">
        <v>4</v>
      </c>
      <c r="BN565" s="1">
        <v>0</v>
      </c>
      <c r="BO565" s="1">
        <f t="shared" si="723"/>
        <v>34.200000000000003</v>
      </c>
      <c r="BP565" s="217">
        <f t="shared" si="724"/>
        <v>280.70253968253968</v>
      </c>
      <c r="BQ565" s="217">
        <f t="shared" ref="BQ565:BS565" si="771">BP565</f>
        <v>280.70253968253968</v>
      </c>
      <c r="BR565" s="217">
        <f t="shared" si="771"/>
        <v>280.70253968253968</v>
      </c>
      <c r="BS565" s="217">
        <f t="shared" si="771"/>
        <v>280.70253968253968</v>
      </c>
      <c r="BT565" s="217">
        <f t="shared" si="726"/>
        <v>561.40507936507936</v>
      </c>
      <c r="BU565" s="217">
        <f t="shared" si="727"/>
        <v>1603.3710221793638</v>
      </c>
      <c r="BV565" s="217">
        <f t="shared" si="728"/>
        <v>1882.760226534079</v>
      </c>
      <c r="BW565" s="217">
        <f t="shared" si="706"/>
        <v>1102.4897499062179</v>
      </c>
      <c r="BX565" s="216">
        <f t="shared" si="729"/>
        <v>0.85015410059362262</v>
      </c>
      <c r="BY565" s="216">
        <f t="shared" si="753"/>
        <v>1025.2858453159088</v>
      </c>
      <c r="BZ565" s="216">
        <f t="shared" si="737"/>
        <v>13286.764022404743</v>
      </c>
      <c r="CA565" s="216">
        <f t="shared" si="738"/>
        <v>12184.274272498526</v>
      </c>
      <c r="CB565" s="218">
        <f t="shared" si="730"/>
        <v>3.3516024602835168</v>
      </c>
    </row>
    <row r="566" spans="1:80" x14ac:dyDescent="0.25">
      <c r="A566" s="248" t="s">
        <v>487</v>
      </c>
      <c r="B566" s="231" t="s">
        <v>1094</v>
      </c>
      <c r="C566" s="231" t="s">
        <v>464</v>
      </c>
      <c r="D566" s="249">
        <v>8</v>
      </c>
      <c r="E566" s="249">
        <v>4</v>
      </c>
      <c r="F566" s="250"/>
      <c r="G566" s="15">
        <f>(VLOOKUP(G$4,'Tüpoloogia tabel'!$C$1:$T$51,MATCH($A566,'Tüpoloogia tabel'!$C$1:$T$1,0),FALSE))*D566</f>
        <v>1644.4385559688358</v>
      </c>
      <c r="H566" s="15">
        <f>(VLOOKUP(H$4,'Tüpoloogia tabel'!$C$1:$T$51,MATCH($A566,'Tüpoloogia tabel'!$C$1:$T$1,0),FALSE))*D566*E566</f>
        <v>82.565004668534073</v>
      </c>
      <c r="I566" s="15">
        <f>(VLOOKUP(I$4,'Tüpoloogia tabel'!$C$1:$T$51,MATCH($A566,'Tüpoloogia tabel'!$C$1:$T$1,0),FALSE))*D566*E566</f>
        <v>274.37707060966466</v>
      </c>
      <c r="J566" s="15">
        <f>(VLOOKUP(J$4,'Tüpoloogia tabel'!$C$1:$T$51,MATCH($A566,'Tüpoloogia tabel'!$C$1:$T$1,0),FALSE))*D566*E566</f>
        <v>5879.464051348772</v>
      </c>
      <c r="K566" s="15">
        <f>(VLOOKUP(K$4,'Tüpoloogia tabel'!$C$1:$T$51,MATCH($A566,'Tüpoloogia tabel'!$C$1:$T$1,0),FALSE))*D566*E566</f>
        <v>4847.1437834616545</v>
      </c>
      <c r="L566" s="244">
        <f>VLOOKUP(L$4,'Tüpoloogia tabel'!$C$1:$T$51,MATCH($A566,'Tüpoloogia tabel'!$C$1:$T$1,0),FALSE)</f>
        <v>19.607843137254903</v>
      </c>
      <c r="M566" s="228">
        <f>VLOOKUP(M$4,'Tüpoloogia tabel'!$C$1:$T$51,MATCH($A566,'Tüpoloogia tabel'!$C$1:$T$1,0),FALSE)</f>
        <v>58.82352941176471</v>
      </c>
      <c r="N566" s="228">
        <f>VLOOKUP(N$4,'Tüpoloogia tabel'!$C$1:$T$51,MATCH($A566,'Tüpoloogia tabel'!$C$1:$T$1,0),FALSE)</f>
        <v>96.078431372549019</v>
      </c>
      <c r="O566" s="245">
        <f>VLOOKUP(O$4,'Tüpoloogia tabel'!$C$1:$T$51,MATCH($A566,'Tüpoloogia tabel'!$C$1:$T$1,0),FALSE)</f>
        <v>0.2155284834325106</v>
      </c>
      <c r="P566" s="228">
        <f>VLOOKUP(P$4,'Tüpoloogia tabel'!$C$1:$T$51,MATCH($A566,'Tüpoloogia tabel'!$C$1:$T$1,0),FALSE)</f>
        <v>50.980392156862742</v>
      </c>
      <c r="Q566" s="335">
        <f t="shared" si="717"/>
        <v>11748.209523809524</v>
      </c>
      <c r="R566" s="336">
        <f t="shared" si="735"/>
        <v>9184.4557420954807</v>
      </c>
      <c r="S566" s="14">
        <f t="shared" si="718"/>
        <v>1644.4385559688358</v>
      </c>
      <c r="T566" s="336">
        <f t="shared" si="719"/>
        <v>1644.4385559688358</v>
      </c>
      <c r="U566" s="4">
        <f t="shared" si="720"/>
        <v>31.679999999999993</v>
      </c>
      <c r="V566" s="337">
        <f t="shared" si="721"/>
        <v>2532.0737817140443</v>
      </c>
      <c r="W566" s="338">
        <f t="shared" si="703"/>
        <v>4.3812356045874701</v>
      </c>
      <c r="X566" s="228">
        <f>VLOOKUP(X$4,'Tüpoloogia tabel'!$C$1:$T$51,MATCH($A566,'Tüpoloogia tabel'!$C$1:$T$1,0),FALSE)</f>
        <v>227.2608695652174</v>
      </c>
      <c r="Y566" s="228">
        <f>VLOOKUP(Y$4,'Tüpoloogia tabel'!$C$1:$T$51,MATCH($A566,'Tüpoloogia tabel'!$C$1:$T$1,0),FALSE)</f>
        <v>160.65217391304347</v>
      </c>
      <c r="Z566" s="229">
        <f>VLOOKUP(Z$4,'Tüpoloogia tabel'!$C$1:$T$51,MATCH($A566,'Tüpoloogia tabel'!$C$1:$T$1,0),FALSE)</f>
        <v>41.282608695652172</v>
      </c>
      <c r="AA566" s="235"/>
      <c r="AB566" s="235"/>
      <c r="AC566" s="15">
        <f>VLOOKUP(AC$4,'Tüpoloogia tabel'!$C$1:$T$51,MATCH($A566,'Tüpoloogia tabel'!$C$1:$T$1,0),FALSE)</f>
        <v>3.5002483660130723</v>
      </c>
      <c r="AD566" s="15">
        <f>VLOOKUP(AD$4,'Tüpoloogia tabel'!$C$1:$T$51,MATCH($A566,'Tüpoloogia tabel'!$C$1:$T$1,0),FALSE)</f>
        <v>2.5</v>
      </c>
      <c r="AE566" s="15">
        <f>VLOOKUP(AE$4,'Tüpoloogia tabel'!$C$1:$T$51,MATCH($A566,'Tüpoloogia tabel'!$C$1:$T$1,0),FALSE)</f>
        <v>2.2999999999999998</v>
      </c>
      <c r="AF566" s="15">
        <f>VLOOKUP(AF$4,'Tüpoloogia tabel'!$C$1:$T$51,MATCH($A566,'Tüpoloogia tabel'!$C$1:$T$1,0),FALSE)</f>
        <v>12.642142857142858</v>
      </c>
      <c r="AG566" s="15">
        <f>VLOOKUP(AG$4,'Tüpoloogia tabel'!$C$1:$T$51,MATCH($A566,'Tüpoloogia tabel'!$C$1:$T$1,0),FALSE)</f>
        <v>15.963640873015873</v>
      </c>
      <c r="AH566" s="15">
        <f>(VLOOKUP(AH$4,'Tüpoloogia tabel'!$C$1:$T$51,MATCH($A566,'Tüpoloogia tabel'!$C$1:$T$1,0),FALSE))*E566</f>
        <v>11.4</v>
      </c>
      <c r="AI566" s="15">
        <f>(VLOOKUP(AI$4,'Tüpoloogia tabel'!$C$1:$T$51,MATCH($A566,'Tüpoloogia tabel'!$C$1:$T$1,0),FALSE))*D566*E566</f>
        <v>20708.784851156081</v>
      </c>
      <c r="AJ566" s="15">
        <f t="shared" si="722"/>
        <v>280.70253968253968</v>
      </c>
      <c r="AK566" s="15">
        <f>VLOOKUP(AK$4,'Tüpoloogia tabel'!$C$1:$T$51,MATCH($A566,'Tüpoloogia tabel'!$C$1:$T$1,0),FALSE)</f>
        <v>1.2</v>
      </c>
      <c r="AL566" s="15">
        <f>VLOOKUP(AL$4,'Tüpoloogia tabel'!$C$1:$T$51,MATCH($A566,'Tüpoloogia tabel'!$C$1:$T$1,0),FALSE)</f>
        <v>0.8</v>
      </c>
      <c r="AM566" s="15">
        <f>VLOOKUP(AM$4,'Tüpoloogia tabel'!$C$1:$T$51,MATCH($A566,'Tüpoloogia tabel'!$C$1:$T$1,0),FALSE)</f>
        <v>0.7</v>
      </c>
      <c r="AN566" s="15">
        <f>VLOOKUP(AN$4,'Tüpoloogia tabel'!$C$1:$T$51,MATCH($A566,'Tüpoloogia tabel'!$C$1:$T$1,0),FALSE)</f>
        <v>0.7</v>
      </c>
      <c r="AO566" s="15">
        <f>VLOOKUP(AO$4,'Tüpoloogia tabel'!$C$1:$T$51,MATCH($A566,'Tüpoloogia tabel'!$C$1:$T$1,0),FALSE)</f>
        <v>2.44</v>
      </c>
      <c r="AP566" s="15">
        <f>VLOOKUP(AP$4,'Tüpoloogia tabel'!$C$1:$T$51,MATCH($A566,'Tüpoloogia tabel'!$C$1:$T$1,0),FALSE)</f>
        <v>2</v>
      </c>
      <c r="AQ566" s="15">
        <f>VLOOKUP(AQ$4,'Tüpoloogia tabel'!$C$1:$T$51,MATCH($A566,'Tüpoloogia tabel'!$C$1:$T$1,0),FALSE)</f>
        <v>2.9</v>
      </c>
      <c r="AR566" s="232">
        <f>VLOOKUP(AR$4,'Tüpoloogia tabel'!$C$1:$T$51,MATCH($A561,'Tüpoloogia tabel'!$C$1:$T$1,0),FALSE)</f>
        <v>0.37375000000000003</v>
      </c>
      <c r="AS566" s="16">
        <f>VLOOKUP(AS$4,'Tüpoloogia tabel'!$C$1:$T$51,MATCH($A566,'Tüpoloogia tabel'!$C$1:$T$1,0),FALSE)</f>
        <v>0.4900000000000001</v>
      </c>
      <c r="AT566" s="16">
        <f>VLOOKUP(AT$4,'Tüpoloogia tabel'!$C$1:$T$51,MATCH($A566,'Tüpoloogia tabel'!$C$1:$T$1,0),FALSE)</f>
        <v>0.40500000000000014</v>
      </c>
      <c r="AU566" s="16">
        <f>VLOOKUP(AU$4,'Tüpoloogia tabel'!$C$1:$T$51,MATCH($A566,'Tüpoloogia tabel'!$C$1:$T$1,0),FALSE)</f>
        <v>0.15</v>
      </c>
      <c r="AV566" s="273">
        <f>VLOOKUP(AV$4,'Tüpoloogia tabel'!$C$1:$T$51,MATCH($A566,'Tüpoloogia tabel'!$C$1:$T$1,0),FALSE)</f>
        <v>0.02</v>
      </c>
      <c r="AW566" s="16">
        <f>VLOOKUP(AW$4,'Tüpoloogia tabel'!$C$1:$T$51,MATCH($A566,'Tüpoloogia tabel'!$C$1:$T$1,0),FALSE)</f>
        <v>0.01</v>
      </c>
      <c r="AX566" s="16">
        <f>VLOOKUP(AX$4,'Tüpoloogia tabel'!$C$1:$T$51,MATCH($A566,'Tüpoloogia tabel'!$C$1:$T$1,0),FALSE)</f>
        <v>0</v>
      </c>
      <c r="AY566" s="16">
        <f>VLOOKUP(AY$4,'Tüpoloogia tabel'!$C$1:$T$51,MATCH($A566,'Tüpoloogia tabel'!$C$1:$T$1,0),FALSE)</f>
        <v>0.42</v>
      </c>
      <c r="AZ566" s="16">
        <f>VLOOKUP(AZ$4,'Tüpoloogia tabel'!$C$1:$T$51,MATCH($A566,'Tüpoloogia tabel'!$C$1:$T$1,0),FALSE)</f>
        <v>3.7</v>
      </c>
      <c r="BA566" s="232">
        <f>VLOOKUP(BA$4,'Tüpoloogia tabel'!$C$1:$T$51,MATCH($A566,'Tüpoloogia tabel'!$C$1:$T$1,0),FALSE)</f>
        <v>0.43</v>
      </c>
      <c r="BB566" s="232">
        <f>VLOOKUP(BB$4,'Tüpoloogia tabel'!$C$1:$T$51,MATCH($A566,'Tüpoloogia tabel'!$C$1:$T$1,0),FALSE)</f>
        <v>0.41499999999999998</v>
      </c>
      <c r="BC566" s="232">
        <f>VLOOKUP(BC$4,'Tüpoloogia tabel'!$C$1:$T$51,MATCH($A566,'Tüpoloogia tabel'!$C$1:$T$1,0),FALSE)</f>
        <v>0.35</v>
      </c>
      <c r="BD566" s="232">
        <f>VLOOKUP(BD$4,'Tüpoloogia tabel'!$C$1:$T$51,MATCH($A566,'Tüpoloogia tabel'!$C$1:$T$1,0),FALSE)</f>
        <v>0.4</v>
      </c>
      <c r="BE566" s="232">
        <f>VLOOKUP(BE$4,'Tüpoloogia tabel'!$C$1:$T$51,MATCH($A566,'Tüpoloogia tabel'!$C$1:$T$1,0),FALSE)</f>
        <v>0.3</v>
      </c>
      <c r="BF566" s="16">
        <f>VLOOKUP(BF$4,'Tüpoloogia tabel'!$C$1:$T$51,MATCH($A566,'Tüpoloogia tabel'!$C$1:$T$1,0),FALSE)</f>
        <v>1.7999999999999998</v>
      </c>
      <c r="BG566" s="16">
        <f>VLOOKUP(BG$4,'Tüpoloogia tabel'!$C$1:$T$51,MATCH($A566,'Tüpoloogia tabel'!$C$1:$T$1,0),FALSE)</f>
        <v>2.1999999999999997</v>
      </c>
      <c r="BH566" s="16">
        <f>VLOOKUP(BH$4,'Tüpoloogia tabel'!$C$1:$T$51,MATCH($A566,'Tüpoloogia tabel'!$C$1:$T$1,0),FALSE)</f>
        <v>1.46</v>
      </c>
      <c r="BI566" s="16">
        <f>VLOOKUP(BI$4,'Tüpoloogia tabel'!$C$1:$T$51,MATCH($A566,'Tüpoloogia tabel'!$C$1:$T$1,0),FALSE)</f>
        <v>1.5793333333333333</v>
      </c>
      <c r="BJ566" s="16">
        <f>VLOOKUP(BJ$4,'Tüpoloogia tabel'!$C$1:$T$51,MATCH($A566,'Tüpoloogia tabel'!$C$1:$T$1,0),FALSE)</f>
        <v>0.79999999999999993</v>
      </c>
      <c r="BK566" s="16">
        <f>VLOOKUP(BK$4,'Tüpoloogia tabel'!$C$1:$T$51,MATCH($A566,'Tüpoloogia tabel'!$C$1:$T$1,0),FALSE)</f>
        <v>2.0649999999999999</v>
      </c>
      <c r="BL566" s="216">
        <f t="shared" si="704"/>
        <v>17855.890153381704</v>
      </c>
      <c r="BM566" s="1">
        <v>4</v>
      </c>
      <c r="BN566" s="1">
        <v>0</v>
      </c>
      <c r="BO566" s="1">
        <f t="shared" si="723"/>
        <v>45.6</v>
      </c>
      <c r="BP566" s="217">
        <f t="shared" si="724"/>
        <v>280.70253968253968</v>
      </c>
      <c r="BQ566" s="217">
        <f t="shared" ref="BQ566:BS566" si="772">BP566</f>
        <v>280.70253968253968</v>
      </c>
      <c r="BR566" s="217">
        <f t="shared" si="772"/>
        <v>280.70253968253968</v>
      </c>
      <c r="BS566" s="217">
        <f t="shared" si="772"/>
        <v>280.70253968253968</v>
      </c>
      <c r="BT566" s="217">
        <f t="shared" si="726"/>
        <v>842.10761904761898</v>
      </c>
      <c r="BU566" s="217">
        <f t="shared" si="727"/>
        <v>2823.7707060966468</v>
      </c>
      <c r="BV566" s="217">
        <f t="shared" si="728"/>
        <v>3337.5519324477496</v>
      </c>
      <c r="BW566" s="217">
        <f t="shared" si="706"/>
        <v>1720.5700417867852</v>
      </c>
      <c r="BX566" s="216">
        <f t="shared" si="729"/>
        <v>1.3764666081994426</v>
      </c>
      <c r="BY566" s="216">
        <f t="shared" si="753"/>
        <v>1660.0187294885277</v>
      </c>
      <c r="BZ566" s="216">
        <f t="shared" si="737"/>
        <v>21236.478924657018</v>
      </c>
      <c r="CA566" s="216">
        <f t="shared" si="738"/>
        <v>19515.908882870233</v>
      </c>
      <c r="CB566" s="218">
        <f t="shared" si="730"/>
        <v>4.0262698518368847</v>
      </c>
    </row>
    <row r="567" spans="1:80" x14ac:dyDescent="0.25">
      <c r="A567" s="248" t="s">
        <v>487</v>
      </c>
      <c r="B567" s="231" t="s">
        <v>1095</v>
      </c>
      <c r="C567" s="231" t="s">
        <v>464</v>
      </c>
      <c r="D567" s="249">
        <v>8</v>
      </c>
      <c r="E567" s="249">
        <v>5</v>
      </c>
      <c r="F567" s="250"/>
      <c r="G567" s="15">
        <f>(VLOOKUP(G$4,'Tüpoloogia tabel'!$C$1:$T$51,MATCH($A567,'Tüpoloogia tabel'!$C$1:$T$1,0),FALSE))*D567</f>
        <v>1644.4385559688358</v>
      </c>
      <c r="H567" s="15">
        <f>(VLOOKUP(H$4,'Tüpoloogia tabel'!$C$1:$T$51,MATCH($A567,'Tüpoloogia tabel'!$C$1:$T$1,0),FALSE))*D567*E567</f>
        <v>103.20625583566759</v>
      </c>
      <c r="I567" s="15">
        <f>(VLOOKUP(I$4,'Tüpoloogia tabel'!$C$1:$T$51,MATCH($A567,'Tüpoloogia tabel'!$C$1:$T$1,0),FALSE))*D567*E567</f>
        <v>342.97133826208085</v>
      </c>
      <c r="J567" s="15">
        <f>(VLOOKUP(J$4,'Tüpoloogia tabel'!$C$1:$T$51,MATCH($A567,'Tüpoloogia tabel'!$C$1:$T$1,0),FALSE))*D567*E567</f>
        <v>7349.3300641859651</v>
      </c>
      <c r="K567" s="15">
        <f>(VLOOKUP(K$4,'Tüpoloogia tabel'!$C$1:$T$51,MATCH($A567,'Tüpoloogia tabel'!$C$1:$T$1,0),FALSE))*D567*E567</f>
        <v>6058.9297293270683</v>
      </c>
      <c r="L567" s="244">
        <f>VLOOKUP(L$4,'Tüpoloogia tabel'!$C$1:$T$51,MATCH($A567,'Tüpoloogia tabel'!$C$1:$T$1,0),FALSE)</f>
        <v>19.607843137254903</v>
      </c>
      <c r="M567" s="228">
        <f>VLOOKUP(M$4,'Tüpoloogia tabel'!$C$1:$T$51,MATCH($A567,'Tüpoloogia tabel'!$C$1:$T$1,0),FALSE)</f>
        <v>58.82352941176471</v>
      </c>
      <c r="N567" s="228">
        <f>VLOOKUP(N$4,'Tüpoloogia tabel'!$C$1:$T$51,MATCH($A567,'Tüpoloogia tabel'!$C$1:$T$1,0),FALSE)</f>
        <v>96.078431372549019</v>
      </c>
      <c r="O567" s="245">
        <f>VLOOKUP(O$4,'Tüpoloogia tabel'!$C$1:$T$51,MATCH($A567,'Tüpoloogia tabel'!$C$1:$T$1,0),FALSE)</f>
        <v>0.2155284834325106</v>
      </c>
      <c r="P567" s="228">
        <f>VLOOKUP(P$4,'Tüpoloogia tabel'!$C$1:$T$51,MATCH($A567,'Tüpoloogia tabel'!$C$1:$T$1,0),FALSE)</f>
        <v>50.980392156862742</v>
      </c>
      <c r="Q567" s="335">
        <f t="shared" si="717"/>
        <v>18324.972023809525</v>
      </c>
      <c r="R567" s="336">
        <f t="shared" si="735"/>
        <v>14343.738594574674</v>
      </c>
      <c r="S567" s="14">
        <f t="shared" si="718"/>
        <v>1644.4385559688358</v>
      </c>
      <c r="T567" s="336">
        <f t="shared" si="719"/>
        <v>1644.4385559688358</v>
      </c>
      <c r="U567" s="4">
        <f t="shared" si="720"/>
        <v>31.679999999999993</v>
      </c>
      <c r="V567" s="337">
        <f t="shared" si="721"/>
        <v>3949.5534292348516</v>
      </c>
      <c r="W567" s="338">
        <f t="shared" si="703"/>
        <v>5.1897477276155541</v>
      </c>
      <c r="X567" s="228">
        <f>VLOOKUP(X$4,'Tüpoloogia tabel'!$C$1:$T$51,MATCH($A567,'Tüpoloogia tabel'!$C$1:$T$1,0),FALSE)</f>
        <v>227.2608695652174</v>
      </c>
      <c r="Y567" s="228">
        <f>VLOOKUP(Y$4,'Tüpoloogia tabel'!$C$1:$T$51,MATCH($A567,'Tüpoloogia tabel'!$C$1:$T$1,0),FALSE)</f>
        <v>160.65217391304347</v>
      </c>
      <c r="Z567" s="229">
        <f>VLOOKUP(Z$4,'Tüpoloogia tabel'!$C$1:$T$51,MATCH($A567,'Tüpoloogia tabel'!$C$1:$T$1,0),FALSE)</f>
        <v>41.282608695652172</v>
      </c>
      <c r="AA567" s="235"/>
      <c r="AB567" s="235"/>
      <c r="AC567" s="15">
        <f>VLOOKUP(AC$4,'Tüpoloogia tabel'!$C$1:$T$51,MATCH($A567,'Tüpoloogia tabel'!$C$1:$T$1,0),FALSE)</f>
        <v>3.5002483660130723</v>
      </c>
      <c r="AD567" s="15">
        <f>VLOOKUP(AD$4,'Tüpoloogia tabel'!$C$1:$T$51,MATCH($A567,'Tüpoloogia tabel'!$C$1:$T$1,0),FALSE)</f>
        <v>2.5</v>
      </c>
      <c r="AE567" s="15">
        <f>VLOOKUP(AE$4,'Tüpoloogia tabel'!$C$1:$T$51,MATCH($A567,'Tüpoloogia tabel'!$C$1:$T$1,0),FALSE)</f>
        <v>2.2999999999999998</v>
      </c>
      <c r="AF567" s="15">
        <f>VLOOKUP(AF$4,'Tüpoloogia tabel'!$C$1:$T$51,MATCH($A567,'Tüpoloogia tabel'!$C$1:$T$1,0),FALSE)</f>
        <v>12.642142857142858</v>
      </c>
      <c r="AG567" s="15">
        <f>VLOOKUP(AG$4,'Tüpoloogia tabel'!$C$1:$T$51,MATCH($A567,'Tüpoloogia tabel'!$C$1:$T$1,0),FALSE)</f>
        <v>15.963640873015873</v>
      </c>
      <c r="AH567" s="15">
        <f>(VLOOKUP(AH$4,'Tüpoloogia tabel'!$C$1:$T$51,MATCH($A567,'Tüpoloogia tabel'!$C$1:$T$1,0),FALSE))*E567</f>
        <v>14.25</v>
      </c>
      <c r="AI567" s="15">
        <f>(VLOOKUP(AI$4,'Tüpoloogia tabel'!$C$1:$T$51,MATCH($A567,'Tüpoloogia tabel'!$C$1:$T$1,0),FALSE))*D567*E567</f>
        <v>25885.981063945103</v>
      </c>
      <c r="AJ567" s="15">
        <f t="shared" si="722"/>
        <v>280.70253968253968</v>
      </c>
      <c r="AK567" s="15">
        <f>VLOOKUP(AK$4,'Tüpoloogia tabel'!$C$1:$T$51,MATCH($A567,'Tüpoloogia tabel'!$C$1:$T$1,0),FALSE)</f>
        <v>1.2</v>
      </c>
      <c r="AL567" s="15">
        <f>VLOOKUP(AL$4,'Tüpoloogia tabel'!$C$1:$T$51,MATCH($A567,'Tüpoloogia tabel'!$C$1:$T$1,0),FALSE)</f>
        <v>0.8</v>
      </c>
      <c r="AM567" s="15">
        <f>VLOOKUP(AM$4,'Tüpoloogia tabel'!$C$1:$T$51,MATCH($A567,'Tüpoloogia tabel'!$C$1:$T$1,0),FALSE)</f>
        <v>0.7</v>
      </c>
      <c r="AN567" s="15">
        <f>VLOOKUP(AN$4,'Tüpoloogia tabel'!$C$1:$T$51,MATCH($A567,'Tüpoloogia tabel'!$C$1:$T$1,0),FALSE)</f>
        <v>0.7</v>
      </c>
      <c r="AO567" s="15">
        <f>VLOOKUP(AO$4,'Tüpoloogia tabel'!$C$1:$T$51,MATCH($A567,'Tüpoloogia tabel'!$C$1:$T$1,0),FALSE)</f>
        <v>2.44</v>
      </c>
      <c r="AP567" s="15">
        <f>VLOOKUP(AP$4,'Tüpoloogia tabel'!$C$1:$T$51,MATCH($A567,'Tüpoloogia tabel'!$C$1:$T$1,0),FALSE)</f>
        <v>2</v>
      </c>
      <c r="AQ567" s="15">
        <f>VLOOKUP(AQ$4,'Tüpoloogia tabel'!$C$1:$T$51,MATCH($A567,'Tüpoloogia tabel'!$C$1:$T$1,0),FALSE)</f>
        <v>2.9</v>
      </c>
      <c r="AR567" s="232">
        <f>VLOOKUP(AR$4,'Tüpoloogia tabel'!$C$1:$T$51,MATCH($A562,'Tüpoloogia tabel'!$C$1:$T$1,0),FALSE)</f>
        <v>0.37375000000000003</v>
      </c>
      <c r="AS567" s="16">
        <f>VLOOKUP(AS$4,'Tüpoloogia tabel'!$C$1:$T$51,MATCH($A567,'Tüpoloogia tabel'!$C$1:$T$1,0),FALSE)</f>
        <v>0.4900000000000001</v>
      </c>
      <c r="AT567" s="16">
        <f>VLOOKUP(AT$4,'Tüpoloogia tabel'!$C$1:$T$51,MATCH($A567,'Tüpoloogia tabel'!$C$1:$T$1,0),FALSE)</f>
        <v>0.40500000000000014</v>
      </c>
      <c r="AU567" s="16">
        <f>VLOOKUP(AU$4,'Tüpoloogia tabel'!$C$1:$T$51,MATCH($A567,'Tüpoloogia tabel'!$C$1:$T$1,0),FALSE)</f>
        <v>0.15</v>
      </c>
      <c r="AV567" s="273">
        <f>VLOOKUP(AV$4,'Tüpoloogia tabel'!$C$1:$T$51,MATCH($A567,'Tüpoloogia tabel'!$C$1:$T$1,0),FALSE)</f>
        <v>0.02</v>
      </c>
      <c r="AW567" s="16">
        <f>VLOOKUP(AW$4,'Tüpoloogia tabel'!$C$1:$T$51,MATCH($A567,'Tüpoloogia tabel'!$C$1:$T$1,0),FALSE)</f>
        <v>0.01</v>
      </c>
      <c r="AX567" s="16">
        <f>VLOOKUP(AX$4,'Tüpoloogia tabel'!$C$1:$T$51,MATCH($A567,'Tüpoloogia tabel'!$C$1:$T$1,0),FALSE)</f>
        <v>0</v>
      </c>
      <c r="AY567" s="16">
        <f>VLOOKUP(AY$4,'Tüpoloogia tabel'!$C$1:$T$51,MATCH($A567,'Tüpoloogia tabel'!$C$1:$T$1,0),FALSE)</f>
        <v>0.42</v>
      </c>
      <c r="AZ567" s="16">
        <f>VLOOKUP(AZ$4,'Tüpoloogia tabel'!$C$1:$T$51,MATCH($A567,'Tüpoloogia tabel'!$C$1:$T$1,0),FALSE)</f>
        <v>3.7</v>
      </c>
      <c r="BA567" s="232">
        <f>VLOOKUP(BA$4,'Tüpoloogia tabel'!$C$1:$T$51,MATCH($A567,'Tüpoloogia tabel'!$C$1:$T$1,0),FALSE)</f>
        <v>0.43</v>
      </c>
      <c r="BB567" s="232">
        <f>VLOOKUP(BB$4,'Tüpoloogia tabel'!$C$1:$T$51,MATCH($A567,'Tüpoloogia tabel'!$C$1:$T$1,0),FALSE)</f>
        <v>0.41499999999999998</v>
      </c>
      <c r="BC567" s="232">
        <f>VLOOKUP(BC$4,'Tüpoloogia tabel'!$C$1:$T$51,MATCH($A567,'Tüpoloogia tabel'!$C$1:$T$1,0),FALSE)</f>
        <v>0.35</v>
      </c>
      <c r="BD567" s="232">
        <f>VLOOKUP(BD$4,'Tüpoloogia tabel'!$C$1:$T$51,MATCH($A567,'Tüpoloogia tabel'!$C$1:$T$1,0),FALSE)</f>
        <v>0.4</v>
      </c>
      <c r="BE567" s="232">
        <f>VLOOKUP(BE$4,'Tüpoloogia tabel'!$C$1:$T$51,MATCH($A567,'Tüpoloogia tabel'!$C$1:$T$1,0),FALSE)</f>
        <v>0.3</v>
      </c>
      <c r="BF567" s="16">
        <f>VLOOKUP(BF$4,'Tüpoloogia tabel'!$C$1:$T$51,MATCH($A567,'Tüpoloogia tabel'!$C$1:$T$1,0),FALSE)</f>
        <v>1.7999999999999998</v>
      </c>
      <c r="BG567" s="16">
        <f>VLOOKUP(BG$4,'Tüpoloogia tabel'!$C$1:$T$51,MATCH($A567,'Tüpoloogia tabel'!$C$1:$T$1,0),FALSE)</f>
        <v>2.1999999999999997</v>
      </c>
      <c r="BH567" s="16">
        <f>VLOOKUP(BH$4,'Tüpoloogia tabel'!$C$1:$T$51,MATCH($A567,'Tüpoloogia tabel'!$C$1:$T$1,0),FALSE)</f>
        <v>1.46</v>
      </c>
      <c r="BI567" s="16">
        <f>VLOOKUP(BI$4,'Tüpoloogia tabel'!$C$1:$T$51,MATCH($A567,'Tüpoloogia tabel'!$C$1:$T$1,0),FALSE)</f>
        <v>1.5793333333333333</v>
      </c>
      <c r="BJ567" s="16">
        <f>VLOOKUP(BJ$4,'Tüpoloogia tabel'!$C$1:$T$51,MATCH($A567,'Tüpoloogia tabel'!$C$1:$T$1,0),FALSE)</f>
        <v>0.79999999999999993</v>
      </c>
      <c r="BK567" s="16">
        <f>VLOOKUP(BK$4,'Tüpoloogia tabel'!$C$1:$T$51,MATCH($A567,'Tüpoloogia tabel'!$C$1:$T$1,0),FALSE)</f>
        <v>2.0649999999999999</v>
      </c>
      <c r="BL567" s="216">
        <f t="shared" si="704"/>
        <v>26456.744977142109</v>
      </c>
      <c r="BM567" s="1">
        <v>4</v>
      </c>
      <c r="BN567" s="1">
        <v>0</v>
      </c>
      <c r="BO567" s="1">
        <f t="shared" si="723"/>
        <v>57</v>
      </c>
      <c r="BP567" s="217">
        <f t="shared" si="724"/>
        <v>280.70253968253968</v>
      </c>
      <c r="BQ567" s="217">
        <f t="shared" ref="BQ567:BS567" si="773">BP567</f>
        <v>280.70253968253968</v>
      </c>
      <c r="BR567" s="217">
        <f t="shared" si="773"/>
        <v>280.70253968253968</v>
      </c>
      <c r="BS567" s="217">
        <f t="shared" si="773"/>
        <v>280.70253968253968</v>
      </c>
      <c r="BT567" s="217">
        <f t="shared" si="726"/>
        <v>1122.8101587301587</v>
      </c>
      <c r="BU567" s="217">
        <f t="shared" si="727"/>
        <v>4387.1417282760103</v>
      </c>
      <c r="BV567" s="217">
        <f t="shared" si="728"/>
        <v>5205.9461202292423</v>
      </c>
      <c r="BW567" s="217">
        <f t="shared" si="706"/>
        <v>2512.3633760518373</v>
      </c>
      <c r="BX567" s="216">
        <f t="shared" si="729"/>
        <v>2.0524116429216654</v>
      </c>
      <c r="BY567" s="216">
        <f t="shared" si="753"/>
        <v>2475.2084413635284</v>
      </c>
      <c r="BZ567" s="216">
        <f t="shared" si="737"/>
        <v>31444.316794557475</v>
      </c>
      <c r="CA567" s="216">
        <f t="shared" si="738"/>
        <v>28931.953418505636</v>
      </c>
      <c r="CB567" s="218">
        <f t="shared" si="730"/>
        <v>4.7750930793051047</v>
      </c>
    </row>
    <row r="568" spans="1:80" x14ac:dyDescent="0.25">
      <c r="A568" s="248" t="s">
        <v>487</v>
      </c>
      <c r="B568" s="231" t="s">
        <v>1096</v>
      </c>
      <c r="C568" s="231" t="s">
        <v>464</v>
      </c>
      <c r="D568" s="249">
        <v>9</v>
      </c>
      <c r="E568" s="249">
        <v>1</v>
      </c>
      <c r="F568" s="250"/>
      <c r="G568" s="15">
        <f>(VLOOKUP(G$4,'Tüpoloogia tabel'!$C$1:$T$51,MATCH($A568,'Tüpoloogia tabel'!$C$1:$T$1,0),FALSE))*D568</f>
        <v>1849.9933754649403</v>
      </c>
      <c r="H568" s="15">
        <f>(VLOOKUP(H$4,'Tüpoloogia tabel'!$C$1:$T$51,MATCH($A568,'Tüpoloogia tabel'!$C$1:$T$1,0),FALSE))*D568*E568</f>
        <v>23.22140756302521</v>
      </c>
      <c r="I568" s="15">
        <f>(VLOOKUP(I$4,'Tüpoloogia tabel'!$C$1:$T$51,MATCH($A568,'Tüpoloogia tabel'!$C$1:$T$1,0),FALSE))*D568*E568</f>
        <v>77.168551108968188</v>
      </c>
      <c r="J568" s="15">
        <f>(VLOOKUP(J$4,'Tüpoloogia tabel'!$C$1:$T$51,MATCH($A568,'Tüpoloogia tabel'!$C$1:$T$1,0),FALSE))*D568*E568</f>
        <v>1653.599264441842</v>
      </c>
      <c r="K568" s="15">
        <f>(VLOOKUP(K$4,'Tüpoloogia tabel'!$C$1:$T$51,MATCH($A568,'Tüpoloogia tabel'!$C$1:$T$1,0),FALSE))*D568*E568</f>
        <v>1363.2591890985902</v>
      </c>
      <c r="L568" s="244">
        <f>VLOOKUP(L$4,'Tüpoloogia tabel'!$C$1:$T$51,MATCH($A568,'Tüpoloogia tabel'!$C$1:$T$1,0),FALSE)</f>
        <v>19.607843137254903</v>
      </c>
      <c r="M568" s="228">
        <f>VLOOKUP(M$4,'Tüpoloogia tabel'!$C$1:$T$51,MATCH($A568,'Tüpoloogia tabel'!$C$1:$T$1,0),FALSE)</f>
        <v>58.82352941176471</v>
      </c>
      <c r="N568" s="228">
        <f>VLOOKUP(N$4,'Tüpoloogia tabel'!$C$1:$T$51,MATCH($A568,'Tüpoloogia tabel'!$C$1:$T$1,0),FALSE)</f>
        <v>96.078431372549019</v>
      </c>
      <c r="O568" s="245">
        <f>VLOOKUP(O$4,'Tüpoloogia tabel'!$C$1:$T$51,MATCH($A568,'Tüpoloogia tabel'!$C$1:$T$1,0),FALSE)</f>
        <v>0.2155284834325106</v>
      </c>
      <c r="P568" s="228">
        <f>VLOOKUP(P$4,'Tüpoloogia tabel'!$C$1:$T$51,MATCH($A568,'Tüpoloogia tabel'!$C$1:$T$1,0),FALSE)</f>
        <v>50.980392156862742</v>
      </c>
      <c r="Q568" s="335">
        <f t="shared" si="717"/>
        <v>844.21906249999995</v>
      </c>
      <c r="R568" s="336">
        <f t="shared" si="735"/>
        <v>626.62580827455906</v>
      </c>
      <c r="S568" s="14">
        <f t="shared" si="718"/>
        <v>1849.9933754649403</v>
      </c>
      <c r="T568" s="336">
        <f t="shared" si="719"/>
        <v>1849.9933754649403</v>
      </c>
      <c r="U568" s="4">
        <f t="shared" si="720"/>
        <v>35.639999999999993</v>
      </c>
      <c r="V568" s="337">
        <f t="shared" si="721"/>
        <v>181.95325422544087</v>
      </c>
      <c r="W568" s="338">
        <f t="shared" si="703"/>
        <v>3.3229617577592125</v>
      </c>
      <c r="X568" s="228">
        <f>VLOOKUP(X$4,'Tüpoloogia tabel'!$C$1:$T$51,MATCH($A568,'Tüpoloogia tabel'!$C$1:$T$1,0),FALSE)</f>
        <v>227.2608695652174</v>
      </c>
      <c r="Y568" s="228">
        <f>VLOOKUP(Y$4,'Tüpoloogia tabel'!$C$1:$T$51,MATCH($A568,'Tüpoloogia tabel'!$C$1:$T$1,0),FALSE)</f>
        <v>160.65217391304347</v>
      </c>
      <c r="Z568" s="229">
        <f>VLOOKUP(Z$4,'Tüpoloogia tabel'!$C$1:$T$51,MATCH($A568,'Tüpoloogia tabel'!$C$1:$T$1,0),FALSE)</f>
        <v>41.282608695652172</v>
      </c>
      <c r="AA568" s="235"/>
      <c r="AB568" s="235"/>
      <c r="AC568" s="15">
        <f>VLOOKUP(AC$4,'Tüpoloogia tabel'!$C$1:$T$51,MATCH($A568,'Tüpoloogia tabel'!$C$1:$T$1,0),FALSE)</f>
        <v>3.5002483660130723</v>
      </c>
      <c r="AD568" s="15">
        <f>VLOOKUP(AD$4,'Tüpoloogia tabel'!$C$1:$T$51,MATCH($A568,'Tüpoloogia tabel'!$C$1:$T$1,0),FALSE)</f>
        <v>2.5</v>
      </c>
      <c r="AE568" s="15">
        <f>VLOOKUP(AE$4,'Tüpoloogia tabel'!$C$1:$T$51,MATCH($A568,'Tüpoloogia tabel'!$C$1:$T$1,0),FALSE)</f>
        <v>2.2999999999999998</v>
      </c>
      <c r="AF568" s="15">
        <f>VLOOKUP(AF$4,'Tüpoloogia tabel'!$C$1:$T$51,MATCH($A568,'Tüpoloogia tabel'!$C$1:$T$1,0),FALSE)</f>
        <v>12.642142857142858</v>
      </c>
      <c r="AG568" s="15">
        <f>VLOOKUP(AG$4,'Tüpoloogia tabel'!$C$1:$T$51,MATCH($A568,'Tüpoloogia tabel'!$C$1:$T$1,0),FALSE)</f>
        <v>15.963640873015873</v>
      </c>
      <c r="AH568" s="15">
        <f>(VLOOKUP(AH$4,'Tüpoloogia tabel'!$C$1:$T$51,MATCH($A568,'Tüpoloogia tabel'!$C$1:$T$1,0),FALSE))*E568</f>
        <v>2.85</v>
      </c>
      <c r="AI568" s="15">
        <f>(VLOOKUP(AI$4,'Tüpoloogia tabel'!$C$1:$T$51,MATCH($A568,'Tüpoloogia tabel'!$C$1:$T$1,0),FALSE))*D568*E568</f>
        <v>5824.3457393876479</v>
      </c>
      <c r="AJ568" s="15">
        <f t="shared" si="722"/>
        <v>312.6298214285714</v>
      </c>
      <c r="AK568" s="15">
        <f>VLOOKUP(AK$4,'Tüpoloogia tabel'!$C$1:$T$51,MATCH($A568,'Tüpoloogia tabel'!$C$1:$T$1,0),FALSE)</f>
        <v>1.2</v>
      </c>
      <c r="AL568" s="15">
        <f>VLOOKUP(AL$4,'Tüpoloogia tabel'!$C$1:$T$51,MATCH($A568,'Tüpoloogia tabel'!$C$1:$T$1,0),FALSE)</f>
        <v>0.8</v>
      </c>
      <c r="AM568" s="15">
        <f>VLOOKUP(AM$4,'Tüpoloogia tabel'!$C$1:$T$51,MATCH($A568,'Tüpoloogia tabel'!$C$1:$T$1,0),FALSE)</f>
        <v>0.7</v>
      </c>
      <c r="AN568" s="15">
        <f>VLOOKUP(AN$4,'Tüpoloogia tabel'!$C$1:$T$51,MATCH($A568,'Tüpoloogia tabel'!$C$1:$T$1,0),FALSE)</f>
        <v>0.7</v>
      </c>
      <c r="AO568" s="15">
        <f>VLOOKUP(AO$4,'Tüpoloogia tabel'!$C$1:$T$51,MATCH($A568,'Tüpoloogia tabel'!$C$1:$T$1,0),FALSE)</f>
        <v>2.44</v>
      </c>
      <c r="AP568" s="15">
        <f>VLOOKUP(AP$4,'Tüpoloogia tabel'!$C$1:$T$51,MATCH($A568,'Tüpoloogia tabel'!$C$1:$T$1,0),FALSE)</f>
        <v>2</v>
      </c>
      <c r="AQ568" s="15">
        <f>VLOOKUP(AQ$4,'Tüpoloogia tabel'!$C$1:$T$51,MATCH($A568,'Tüpoloogia tabel'!$C$1:$T$1,0),FALSE)</f>
        <v>2.9</v>
      </c>
      <c r="AR568" s="232">
        <f>VLOOKUP(AR$4,'Tüpoloogia tabel'!$C$1:$T$51,MATCH($A563,'Tüpoloogia tabel'!$C$1:$T$1,0),FALSE)</f>
        <v>0.37375000000000003</v>
      </c>
      <c r="AS568" s="16">
        <f>VLOOKUP(AS$4,'Tüpoloogia tabel'!$C$1:$T$51,MATCH($A568,'Tüpoloogia tabel'!$C$1:$T$1,0),FALSE)</f>
        <v>0.4900000000000001</v>
      </c>
      <c r="AT568" s="16">
        <f>VLOOKUP(AT$4,'Tüpoloogia tabel'!$C$1:$T$51,MATCH($A568,'Tüpoloogia tabel'!$C$1:$T$1,0),FALSE)</f>
        <v>0.40500000000000014</v>
      </c>
      <c r="AU568" s="16">
        <f>VLOOKUP(AU$4,'Tüpoloogia tabel'!$C$1:$T$51,MATCH($A568,'Tüpoloogia tabel'!$C$1:$T$1,0),FALSE)</f>
        <v>0.15</v>
      </c>
      <c r="AV568" s="273">
        <f>VLOOKUP(AV$4,'Tüpoloogia tabel'!$C$1:$T$51,MATCH($A568,'Tüpoloogia tabel'!$C$1:$T$1,0),FALSE)</f>
        <v>0.02</v>
      </c>
      <c r="AW568" s="16">
        <f>VLOOKUP(AW$4,'Tüpoloogia tabel'!$C$1:$T$51,MATCH($A568,'Tüpoloogia tabel'!$C$1:$T$1,0),FALSE)</f>
        <v>0.01</v>
      </c>
      <c r="AX568" s="16">
        <f>VLOOKUP(AX$4,'Tüpoloogia tabel'!$C$1:$T$51,MATCH($A568,'Tüpoloogia tabel'!$C$1:$T$1,0),FALSE)</f>
        <v>0</v>
      </c>
      <c r="AY568" s="16">
        <f>VLOOKUP(AY$4,'Tüpoloogia tabel'!$C$1:$T$51,MATCH($A568,'Tüpoloogia tabel'!$C$1:$T$1,0),FALSE)</f>
        <v>0.42</v>
      </c>
      <c r="AZ568" s="16">
        <f>VLOOKUP(AZ$4,'Tüpoloogia tabel'!$C$1:$T$51,MATCH($A568,'Tüpoloogia tabel'!$C$1:$T$1,0),FALSE)</f>
        <v>3.7</v>
      </c>
      <c r="BA568" s="232">
        <f>VLOOKUP(BA$4,'Tüpoloogia tabel'!$C$1:$T$51,MATCH($A568,'Tüpoloogia tabel'!$C$1:$T$1,0),FALSE)</f>
        <v>0.43</v>
      </c>
      <c r="BB568" s="232">
        <f>VLOOKUP(BB$4,'Tüpoloogia tabel'!$C$1:$T$51,MATCH($A568,'Tüpoloogia tabel'!$C$1:$T$1,0),FALSE)</f>
        <v>0.41499999999999998</v>
      </c>
      <c r="BC568" s="232">
        <f>VLOOKUP(BC$4,'Tüpoloogia tabel'!$C$1:$T$51,MATCH($A568,'Tüpoloogia tabel'!$C$1:$T$1,0),FALSE)</f>
        <v>0.35</v>
      </c>
      <c r="BD568" s="232">
        <f>VLOOKUP(BD$4,'Tüpoloogia tabel'!$C$1:$T$51,MATCH($A568,'Tüpoloogia tabel'!$C$1:$T$1,0),FALSE)</f>
        <v>0.4</v>
      </c>
      <c r="BE568" s="232">
        <f>VLOOKUP(BE$4,'Tüpoloogia tabel'!$C$1:$T$51,MATCH($A568,'Tüpoloogia tabel'!$C$1:$T$1,0),FALSE)</f>
        <v>0.3</v>
      </c>
      <c r="BF568" s="16">
        <f>VLOOKUP(BF$4,'Tüpoloogia tabel'!$C$1:$T$51,MATCH($A568,'Tüpoloogia tabel'!$C$1:$T$1,0),FALSE)</f>
        <v>1.7999999999999998</v>
      </c>
      <c r="BG568" s="16">
        <f>VLOOKUP(BG$4,'Tüpoloogia tabel'!$C$1:$T$51,MATCH($A568,'Tüpoloogia tabel'!$C$1:$T$1,0),FALSE)</f>
        <v>2.1999999999999997</v>
      </c>
      <c r="BH568" s="16">
        <f>VLOOKUP(BH$4,'Tüpoloogia tabel'!$C$1:$T$51,MATCH($A568,'Tüpoloogia tabel'!$C$1:$T$1,0),FALSE)</f>
        <v>1.46</v>
      </c>
      <c r="BI568" s="16">
        <f>VLOOKUP(BI$4,'Tüpoloogia tabel'!$C$1:$T$51,MATCH($A568,'Tüpoloogia tabel'!$C$1:$T$1,0),FALSE)</f>
        <v>1.5793333333333333</v>
      </c>
      <c r="BJ568" s="16">
        <f>VLOOKUP(BJ$4,'Tüpoloogia tabel'!$C$1:$T$51,MATCH($A568,'Tüpoloogia tabel'!$C$1:$T$1,0),FALSE)</f>
        <v>0.79999999999999993</v>
      </c>
      <c r="BK568" s="16">
        <f>VLOOKUP(BK$4,'Tüpoloogia tabel'!$C$1:$T$51,MATCH($A568,'Tüpoloogia tabel'!$C$1:$T$1,0),FALSE)</f>
        <v>2.0649999999999999</v>
      </c>
      <c r="BL568" s="216">
        <f t="shared" si="704"/>
        <v>3907.5415653101313</v>
      </c>
      <c r="BM568" s="1">
        <v>4</v>
      </c>
      <c r="BN568" s="1">
        <v>0</v>
      </c>
      <c r="BO568" s="1">
        <f t="shared" si="723"/>
        <v>11.4</v>
      </c>
      <c r="BP568" s="217">
        <f t="shared" si="724"/>
        <v>312.6298214285714</v>
      </c>
      <c r="BQ568" s="217">
        <f t="shared" ref="BQ568:BS568" si="774">BP568</f>
        <v>312.6298214285714</v>
      </c>
      <c r="BR568" s="217">
        <f t="shared" si="774"/>
        <v>312.6298214285714</v>
      </c>
      <c r="BS568" s="217">
        <f t="shared" si="774"/>
        <v>312.6298214285714</v>
      </c>
      <c r="BT568" s="217">
        <f t="shared" si="726"/>
        <v>0</v>
      </c>
      <c r="BU568" s="217">
        <f t="shared" si="727"/>
        <v>215.42137777242047</v>
      </c>
      <c r="BV568" s="217">
        <f t="shared" si="728"/>
        <v>239.83441542694305</v>
      </c>
      <c r="BW568" s="217">
        <f>BO568*AR568+BP568*AS568+BQ568*AT568+BR568*AU568+BT568*AW568+BU568*AX568+BV568*AY568</f>
        <v>431.68936787217331</v>
      </c>
      <c r="BX568" s="216">
        <f t="shared" si="729"/>
        <v>0.15823152413444888</v>
      </c>
      <c r="BY568" s="216">
        <f t="shared" si="753"/>
        <v>190.82721810614535</v>
      </c>
      <c r="BZ568" s="216">
        <f t="shared" si="737"/>
        <v>4530.0581512884501</v>
      </c>
      <c r="CA568" s="216">
        <f t="shared" si="738"/>
        <v>4098.3687834162765</v>
      </c>
      <c r="CB568" s="218">
        <f t="shared" si="730"/>
        <v>3.0063019682458085</v>
      </c>
    </row>
    <row r="569" spans="1:80" x14ac:dyDescent="0.25">
      <c r="A569" s="248" t="s">
        <v>487</v>
      </c>
      <c r="B569" s="231" t="s">
        <v>1097</v>
      </c>
      <c r="C569" s="231" t="s">
        <v>464</v>
      </c>
      <c r="D569" s="249">
        <v>9</v>
      </c>
      <c r="E569" s="249">
        <v>2</v>
      </c>
      <c r="F569" s="250"/>
      <c r="G569" s="15">
        <f>(VLOOKUP(G$4,'Tüpoloogia tabel'!$C$1:$T$51,MATCH($A569,'Tüpoloogia tabel'!$C$1:$T$1,0),FALSE))*D569</f>
        <v>1849.9933754649403</v>
      </c>
      <c r="H569" s="15">
        <f>(VLOOKUP(H$4,'Tüpoloogia tabel'!$C$1:$T$51,MATCH($A569,'Tüpoloogia tabel'!$C$1:$T$1,0),FALSE))*D569*E569</f>
        <v>46.442815126050419</v>
      </c>
      <c r="I569" s="15">
        <f>(VLOOKUP(I$4,'Tüpoloogia tabel'!$C$1:$T$51,MATCH($A569,'Tüpoloogia tabel'!$C$1:$T$1,0),FALSE))*D569*E569</f>
        <v>154.33710221793638</v>
      </c>
      <c r="J569" s="15">
        <f>(VLOOKUP(J$4,'Tüpoloogia tabel'!$C$1:$T$51,MATCH($A569,'Tüpoloogia tabel'!$C$1:$T$1,0),FALSE))*D569*E569</f>
        <v>3307.198528883684</v>
      </c>
      <c r="K569" s="15">
        <f>(VLOOKUP(K$4,'Tüpoloogia tabel'!$C$1:$T$51,MATCH($A569,'Tüpoloogia tabel'!$C$1:$T$1,0),FALSE))*D569*E569</f>
        <v>2726.5183781971805</v>
      </c>
      <c r="L569" s="244">
        <f>VLOOKUP(L$4,'Tüpoloogia tabel'!$C$1:$T$51,MATCH($A569,'Tüpoloogia tabel'!$C$1:$T$1,0),FALSE)</f>
        <v>19.607843137254903</v>
      </c>
      <c r="M569" s="228">
        <f>VLOOKUP(M$4,'Tüpoloogia tabel'!$C$1:$T$51,MATCH($A569,'Tüpoloogia tabel'!$C$1:$T$1,0),FALSE)</f>
        <v>58.82352941176471</v>
      </c>
      <c r="N569" s="228">
        <f>VLOOKUP(N$4,'Tüpoloogia tabel'!$C$1:$T$51,MATCH($A569,'Tüpoloogia tabel'!$C$1:$T$1,0),FALSE)</f>
        <v>96.078431372549019</v>
      </c>
      <c r="O569" s="245">
        <f>VLOOKUP(O$4,'Tüpoloogia tabel'!$C$1:$T$51,MATCH($A569,'Tüpoloogia tabel'!$C$1:$T$1,0),FALSE)</f>
        <v>0.2155284834325106</v>
      </c>
      <c r="P569" s="228">
        <f>VLOOKUP(P$4,'Tüpoloogia tabel'!$C$1:$T$51,MATCH($A569,'Tüpoloogia tabel'!$C$1:$T$1,0),FALSE)</f>
        <v>50.980392156862742</v>
      </c>
      <c r="Q569" s="335">
        <f t="shared" si="717"/>
        <v>3326.3076785714284</v>
      </c>
      <c r="R569" s="336">
        <f t="shared" si="735"/>
        <v>2573.7536291790138</v>
      </c>
      <c r="S569" s="14">
        <f t="shared" si="718"/>
        <v>1849.9933754649403</v>
      </c>
      <c r="T569" s="336">
        <f t="shared" si="719"/>
        <v>1849.9933754649403</v>
      </c>
      <c r="U569" s="4">
        <f t="shared" si="720"/>
        <v>35.639999999999993</v>
      </c>
      <c r="V569" s="337">
        <f t="shared" si="721"/>
        <v>716.91404939241488</v>
      </c>
      <c r="W569" s="338">
        <f t="shared" si="703"/>
        <v>3.0894459306880613</v>
      </c>
      <c r="X569" s="228">
        <f>VLOOKUP(X$4,'Tüpoloogia tabel'!$C$1:$T$51,MATCH($A569,'Tüpoloogia tabel'!$C$1:$T$1,0),FALSE)</f>
        <v>227.2608695652174</v>
      </c>
      <c r="Y569" s="228">
        <f>VLOOKUP(Y$4,'Tüpoloogia tabel'!$C$1:$T$51,MATCH($A569,'Tüpoloogia tabel'!$C$1:$T$1,0),FALSE)</f>
        <v>160.65217391304347</v>
      </c>
      <c r="Z569" s="229">
        <f>VLOOKUP(Z$4,'Tüpoloogia tabel'!$C$1:$T$51,MATCH($A569,'Tüpoloogia tabel'!$C$1:$T$1,0),FALSE)</f>
        <v>41.282608695652172</v>
      </c>
      <c r="AA569" s="235"/>
      <c r="AB569" s="235"/>
      <c r="AC569" s="15">
        <f>VLOOKUP(AC$4,'Tüpoloogia tabel'!$C$1:$T$51,MATCH($A569,'Tüpoloogia tabel'!$C$1:$T$1,0),FALSE)</f>
        <v>3.5002483660130723</v>
      </c>
      <c r="AD569" s="15">
        <f>VLOOKUP(AD$4,'Tüpoloogia tabel'!$C$1:$T$51,MATCH($A569,'Tüpoloogia tabel'!$C$1:$T$1,0),FALSE)</f>
        <v>2.5</v>
      </c>
      <c r="AE569" s="15">
        <f>VLOOKUP(AE$4,'Tüpoloogia tabel'!$C$1:$T$51,MATCH($A569,'Tüpoloogia tabel'!$C$1:$T$1,0),FALSE)</f>
        <v>2.2999999999999998</v>
      </c>
      <c r="AF569" s="15">
        <f>VLOOKUP(AF$4,'Tüpoloogia tabel'!$C$1:$T$51,MATCH($A569,'Tüpoloogia tabel'!$C$1:$T$1,0),FALSE)</f>
        <v>12.642142857142858</v>
      </c>
      <c r="AG569" s="15">
        <f>VLOOKUP(AG$4,'Tüpoloogia tabel'!$C$1:$T$51,MATCH($A569,'Tüpoloogia tabel'!$C$1:$T$1,0),FALSE)</f>
        <v>15.963640873015873</v>
      </c>
      <c r="AH569" s="15">
        <f>(VLOOKUP(AH$4,'Tüpoloogia tabel'!$C$1:$T$51,MATCH($A569,'Tüpoloogia tabel'!$C$1:$T$1,0),FALSE))*E569</f>
        <v>5.7</v>
      </c>
      <c r="AI569" s="15">
        <f>(VLOOKUP(AI$4,'Tüpoloogia tabel'!$C$1:$T$51,MATCH($A569,'Tüpoloogia tabel'!$C$1:$T$1,0),FALSE))*D569*E569</f>
        <v>11648.691478775296</v>
      </c>
      <c r="AJ569" s="15">
        <f t="shared" si="722"/>
        <v>312.6298214285714</v>
      </c>
      <c r="AK569" s="15">
        <f>VLOOKUP(AK$4,'Tüpoloogia tabel'!$C$1:$T$51,MATCH($A569,'Tüpoloogia tabel'!$C$1:$T$1,0),FALSE)</f>
        <v>1.2</v>
      </c>
      <c r="AL569" s="15">
        <f>VLOOKUP(AL$4,'Tüpoloogia tabel'!$C$1:$T$51,MATCH($A569,'Tüpoloogia tabel'!$C$1:$T$1,0),FALSE)</f>
        <v>0.8</v>
      </c>
      <c r="AM569" s="15">
        <f>VLOOKUP(AM$4,'Tüpoloogia tabel'!$C$1:$T$51,MATCH($A569,'Tüpoloogia tabel'!$C$1:$T$1,0),FALSE)</f>
        <v>0.7</v>
      </c>
      <c r="AN569" s="15">
        <f>VLOOKUP(AN$4,'Tüpoloogia tabel'!$C$1:$T$51,MATCH($A569,'Tüpoloogia tabel'!$C$1:$T$1,0),FALSE)</f>
        <v>0.7</v>
      </c>
      <c r="AO569" s="15">
        <f>VLOOKUP(AO$4,'Tüpoloogia tabel'!$C$1:$T$51,MATCH($A569,'Tüpoloogia tabel'!$C$1:$T$1,0),FALSE)</f>
        <v>2.44</v>
      </c>
      <c r="AP569" s="15">
        <f>VLOOKUP(AP$4,'Tüpoloogia tabel'!$C$1:$T$51,MATCH($A569,'Tüpoloogia tabel'!$C$1:$T$1,0),FALSE)</f>
        <v>2</v>
      </c>
      <c r="AQ569" s="15">
        <f>VLOOKUP(AQ$4,'Tüpoloogia tabel'!$C$1:$T$51,MATCH($A569,'Tüpoloogia tabel'!$C$1:$T$1,0),FALSE)</f>
        <v>2.9</v>
      </c>
      <c r="AR569" s="232">
        <f>VLOOKUP(AR$4,'Tüpoloogia tabel'!$C$1:$T$51,MATCH($A564,'Tüpoloogia tabel'!$C$1:$T$1,0),FALSE)</f>
        <v>0.37375000000000003</v>
      </c>
      <c r="AS569" s="16">
        <f>VLOOKUP(AS$4,'Tüpoloogia tabel'!$C$1:$T$51,MATCH($A569,'Tüpoloogia tabel'!$C$1:$T$1,0),FALSE)</f>
        <v>0.4900000000000001</v>
      </c>
      <c r="AT569" s="16">
        <f>VLOOKUP(AT$4,'Tüpoloogia tabel'!$C$1:$T$51,MATCH($A569,'Tüpoloogia tabel'!$C$1:$T$1,0),FALSE)</f>
        <v>0.40500000000000014</v>
      </c>
      <c r="AU569" s="16">
        <f>VLOOKUP(AU$4,'Tüpoloogia tabel'!$C$1:$T$51,MATCH($A569,'Tüpoloogia tabel'!$C$1:$T$1,0),FALSE)</f>
        <v>0.15</v>
      </c>
      <c r="AV569" s="273">
        <f>VLOOKUP(AV$4,'Tüpoloogia tabel'!$C$1:$T$51,MATCH($A569,'Tüpoloogia tabel'!$C$1:$T$1,0),FALSE)</f>
        <v>0.02</v>
      </c>
      <c r="AW569" s="16">
        <f>VLOOKUP(AW$4,'Tüpoloogia tabel'!$C$1:$T$51,MATCH($A569,'Tüpoloogia tabel'!$C$1:$T$1,0),FALSE)</f>
        <v>0.01</v>
      </c>
      <c r="AX569" s="16">
        <f>VLOOKUP(AX$4,'Tüpoloogia tabel'!$C$1:$T$51,MATCH($A569,'Tüpoloogia tabel'!$C$1:$T$1,0),FALSE)</f>
        <v>0</v>
      </c>
      <c r="AY569" s="16">
        <f>VLOOKUP(AY$4,'Tüpoloogia tabel'!$C$1:$T$51,MATCH($A569,'Tüpoloogia tabel'!$C$1:$T$1,0),FALSE)</f>
        <v>0.42</v>
      </c>
      <c r="AZ569" s="16">
        <f>VLOOKUP(AZ$4,'Tüpoloogia tabel'!$C$1:$T$51,MATCH($A569,'Tüpoloogia tabel'!$C$1:$T$1,0),FALSE)</f>
        <v>3.7</v>
      </c>
      <c r="BA569" s="232">
        <f>VLOOKUP(BA$4,'Tüpoloogia tabel'!$C$1:$T$51,MATCH($A569,'Tüpoloogia tabel'!$C$1:$T$1,0),FALSE)</f>
        <v>0.43</v>
      </c>
      <c r="BB569" s="232">
        <f>VLOOKUP(BB$4,'Tüpoloogia tabel'!$C$1:$T$51,MATCH($A569,'Tüpoloogia tabel'!$C$1:$T$1,0),FALSE)</f>
        <v>0.41499999999999998</v>
      </c>
      <c r="BC569" s="232">
        <f>VLOOKUP(BC$4,'Tüpoloogia tabel'!$C$1:$T$51,MATCH($A569,'Tüpoloogia tabel'!$C$1:$T$1,0),FALSE)</f>
        <v>0.35</v>
      </c>
      <c r="BD569" s="232">
        <f>VLOOKUP(BD$4,'Tüpoloogia tabel'!$C$1:$T$51,MATCH($A569,'Tüpoloogia tabel'!$C$1:$T$1,0),FALSE)</f>
        <v>0.4</v>
      </c>
      <c r="BE569" s="232">
        <f>VLOOKUP(BE$4,'Tüpoloogia tabel'!$C$1:$T$51,MATCH($A569,'Tüpoloogia tabel'!$C$1:$T$1,0),FALSE)</f>
        <v>0.3</v>
      </c>
      <c r="BF569" s="16">
        <f>VLOOKUP(BF$4,'Tüpoloogia tabel'!$C$1:$T$51,MATCH($A569,'Tüpoloogia tabel'!$C$1:$T$1,0),FALSE)</f>
        <v>1.7999999999999998</v>
      </c>
      <c r="BG569" s="16">
        <f>VLOOKUP(BG$4,'Tüpoloogia tabel'!$C$1:$T$51,MATCH($A569,'Tüpoloogia tabel'!$C$1:$T$1,0),FALSE)</f>
        <v>2.1999999999999997</v>
      </c>
      <c r="BH569" s="16">
        <f>VLOOKUP(BH$4,'Tüpoloogia tabel'!$C$1:$T$51,MATCH($A569,'Tüpoloogia tabel'!$C$1:$T$1,0),FALSE)</f>
        <v>1.46</v>
      </c>
      <c r="BI569" s="16">
        <f>VLOOKUP(BI$4,'Tüpoloogia tabel'!$C$1:$T$51,MATCH($A569,'Tüpoloogia tabel'!$C$1:$T$1,0),FALSE)</f>
        <v>1.5793333333333333</v>
      </c>
      <c r="BJ569" s="16">
        <f>VLOOKUP(BJ$4,'Tüpoloogia tabel'!$C$1:$T$51,MATCH($A569,'Tüpoloogia tabel'!$C$1:$T$1,0),FALSE)</f>
        <v>0.79999999999999993</v>
      </c>
      <c r="BK569" s="16">
        <f>VLOOKUP(BK$4,'Tüpoloogia tabel'!$C$1:$T$51,MATCH($A569,'Tüpoloogia tabel'!$C$1:$T$1,0),FALSE)</f>
        <v>2.0649999999999999</v>
      </c>
      <c r="BL569" s="216">
        <f t="shared" si="704"/>
        <v>7153.5283021793311</v>
      </c>
      <c r="BM569" s="1">
        <v>4</v>
      </c>
      <c r="BN569" s="1">
        <v>0</v>
      </c>
      <c r="BO569" s="1">
        <f t="shared" si="723"/>
        <v>22.8</v>
      </c>
      <c r="BP569" s="217">
        <f t="shared" si="724"/>
        <v>312.6298214285714</v>
      </c>
      <c r="BQ569" s="217">
        <f t="shared" ref="BQ569:BS569" si="775">BP569</f>
        <v>312.6298214285714</v>
      </c>
      <c r="BR569" s="217">
        <f t="shared" si="775"/>
        <v>312.6298214285714</v>
      </c>
      <c r="BS569" s="217">
        <f t="shared" si="775"/>
        <v>312.6298214285714</v>
      </c>
      <c r="BT569" s="217">
        <f t="shared" si="726"/>
        <v>312.6298214285714</v>
      </c>
      <c r="BU569" s="217">
        <f t="shared" si="727"/>
        <v>816.68551108968188</v>
      </c>
      <c r="BV569" s="217">
        <f t="shared" si="728"/>
        <v>944.97162295518604</v>
      </c>
      <c r="BW569" s="217">
        <f t="shared" si="706"/>
        <v>735.23404324832109</v>
      </c>
      <c r="BX569" s="216">
        <f t="shared" si="729"/>
        <v>0.44334059953552235</v>
      </c>
      <c r="BY569" s="216">
        <f t="shared" si="753"/>
        <v>534.66876303983997</v>
      </c>
      <c r="BZ569" s="216">
        <f t="shared" si="737"/>
        <v>8423.4311084674919</v>
      </c>
      <c r="CA569" s="216">
        <f t="shared" si="738"/>
        <v>7688.1970652191712</v>
      </c>
      <c r="CB569" s="218">
        <f t="shared" si="730"/>
        <v>2.8197855282027242</v>
      </c>
    </row>
    <row r="570" spans="1:80" x14ac:dyDescent="0.25">
      <c r="A570" s="248" t="s">
        <v>487</v>
      </c>
      <c r="B570" s="231" t="s">
        <v>1098</v>
      </c>
      <c r="C570" s="231" t="s">
        <v>464</v>
      </c>
      <c r="D570" s="249">
        <v>9</v>
      </c>
      <c r="E570" s="249">
        <v>3</v>
      </c>
      <c r="F570" s="250"/>
      <c r="G570" s="15">
        <f>(VLOOKUP(G$4,'Tüpoloogia tabel'!$C$1:$T$51,MATCH($A570,'Tüpoloogia tabel'!$C$1:$T$1,0),FALSE))*D570</f>
        <v>1849.9933754649403</v>
      </c>
      <c r="H570" s="15">
        <f>(VLOOKUP(H$4,'Tüpoloogia tabel'!$C$1:$T$51,MATCH($A570,'Tüpoloogia tabel'!$C$1:$T$1,0),FALSE))*D570*E570</f>
        <v>69.664222689075629</v>
      </c>
      <c r="I570" s="15">
        <f>(VLOOKUP(I$4,'Tüpoloogia tabel'!$C$1:$T$51,MATCH($A570,'Tüpoloogia tabel'!$C$1:$T$1,0),FALSE))*D570*E570</f>
        <v>231.50565332690456</v>
      </c>
      <c r="J570" s="15">
        <f>(VLOOKUP(J$4,'Tüpoloogia tabel'!$C$1:$T$51,MATCH($A570,'Tüpoloogia tabel'!$C$1:$T$1,0),FALSE))*D570*E570</f>
        <v>4960.7977933255261</v>
      </c>
      <c r="K570" s="15">
        <f>(VLOOKUP(K$4,'Tüpoloogia tabel'!$C$1:$T$51,MATCH($A570,'Tüpoloogia tabel'!$C$1:$T$1,0),FALSE))*D570*E570</f>
        <v>4089.7775672957705</v>
      </c>
      <c r="L570" s="244">
        <f>VLOOKUP(L$4,'Tüpoloogia tabel'!$C$1:$T$51,MATCH($A570,'Tüpoloogia tabel'!$C$1:$T$1,0),FALSE)</f>
        <v>19.607843137254903</v>
      </c>
      <c r="M570" s="228">
        <f>VLOOKUP(M$4,'Tüpoloogia tabel'!$C$1:$T$51,MATCH($A570,'Tüpoloogia tabel'!$C$1:$T$1,0),FALSE)</f>
        <v>58.82352941176471</v>
      </c>
      <c r="N570" s="228">
        <f>VLOOKUP(N$4,'Tüpoloogia tabel'!$C$1:$T$51,MATCH($A570,'Tüpoloogia tabel'!$C$1:$T$1,0),FALSE)</f>
        <v>96.078431372549019</v>
      </c>
      <c r="O570" s="245">
        <f>VLOOKUP(O$4,'Tüpoloogia tabel'!$C$1:$T$51,MATCH($A570,'Tüpoloogia tabel'!$C$1:$T$1,0),FALSE)</f>
        <v>0.2155284834325106</v>
      </c>
      <c r="P570" s="228">
        <f>VLOOKUP(P$4,'Tüpoloogia tabel'!$C$1:$T$51,MATCH($A570,'Tüpoloogia tabel'!$C$1:$T$1,0),FALSE)</f>
        <v>50.980392156862742</v>
      </c>
      <c r="Q570" s="335">
        <f t="shared" si="717"/>
        <v>7446.2658482142861</v>
      </c>
      <c r="R570" s="336">
        <f t="shared" si="735"/>
        <v>5805.7434627133634</v>
      </c>
      <c r="S570" s="14">
        <f t="shared" si="718"/>
        <v>1849.9933754649403</v>
      </c>
      <c r="T570" s="336">
        <f t="shared" si="719"/>
        <v>1849.9933754649403</v>
      </c>
      <c r="U570" s="4">
        <f t="shared" si="720"/>
        <v>35.639999999999993</v>
      </c>
      <c r="V570" s="337">
        <f t="shared" si="721"/>
        <v>1604.8823855009223</v>
      </c>
      <c r="W570" s="338">
        <f t="shared" si="703"/>
        <v>3.6500614642858618</v>
      </c>
      <c r="X570" s="228">
        <f>VLOOKUP(X$4,'Tüpoloogia tabel'!$C$1:$T$51,MATCH($A570,'Tüpoloogia tabel'!$C$1:$T$1,0),FALSE)</f>
        <v>227.2608695652174</v>
      </c>
      <c r="Y570" s="228">
        <f>VLOOKUP(Y$4,'Tüpoloogia tabel'!$C$1:$T$51,MATCH($A570,'Tüpoloogia tabel'!$C$1:$T$1,0),FALSE)</f>
        <v>160.65217391304347</v>
      </c>
      <c r="Z570" s="229">
        <f>VLOOKUP(Z$4,'Tüpoloogia tabel'!$C$1:$T$51,MATCH($A570,'Tüpoloogia tabel'!$C$1:$T$1,0),FALSE)</f>
        <v>41.282608695652172</v>
      </c>
      <c r="AA570" s="235"/>
      <c r="AB570" s="235"/>
      <c r="AC570" s="15">
        <f>VLOOKUP(AC$4,'Tüpoloogia tabel'!$C$1:$T$51,MATCH($A570,'Tüpoloogia tabel'!$C$1:$T$1,0),FALSE)</f>
        <v>3.5002483660130723</v>
      </c>
      <c r="AD570" s="15">
        <f>VLOOKUP(AD$4,'Tüpoloogia tabel'!$C$1:$T$51,MATCH($A570,'Tüpoloogia tabel'!$C$1:$T$1,0),FALSE)</f>
        <v>2.5</v>
      </c>
      <c r="AE570" s="15">
        <f>VLOOKUP(AE$4,'Tüpoloogia tabel'!$C$1:$T$51,MATCH($A570,'Tüpoloogia tabel'!$C$1:$T$1,0),FALSE)</f>
        <v>2.2999999999999998</v>
      </c>
      <c r="AF570" s="15">
        <f>VLOOKUP(AF$4,'Tüpoloogia tabel'!$C$1:$T$51,MATCH($A570,'Tüpoloogia tabel'!$C$1:$T$1,0),FALSE)</f>
        <v>12.642142857142858</v>
      </c>
      <c r="AG570" s="15">
        <f>VLOOKUP(AG$4,'Tüpoloogia tabel'!$C$1:$T$51,MATCH($A570,'Tüpoloogia tabel'!$C$1:$T$1,0),FALSE)</f>
        <v>15.963640873015873</v>
      </c>
      <c r="AH570" s="15">
        <f>(VLOOKUP(AH$4,'Tüpoloogia tabel'!$C$1:$T$51,MATCH($A570,'Tüpoloogia tabel'!$C$1:$T$1,0),FALSE))*E570</f>
        <v>8.5500000000000007</v>
      </c>
      <c r="AI570" s="15">
        <f>(VLOOKUP(AI$4,'Tüpoloogia tabel'!$C$1:$T$51,MATCH($A570,'Tüpoloogia tabel'!$C$1:$T$1,0),FALSE))*D570*E570</f>
        <v>17473.037218162943</v>
      </c>
      <c r="AJ570" s="15">
        <f t="shared" si="722"/>
        <v>312.6298214285714</v>
      </c>
      <c r="AK570" s="15">
        <f>VLOOKUP(AK$4,'Tüpoloogia tabel'!$C$1:$T$51,MATCH($A570,'Tüpoloogia tabel'!$C$1:$T$1,0),FALSE)</f>
        <v>1.2</v>
      </c>
      <c r="AL570" s="15">
        <f>VLOOKUP(AL$4,'Tüpoloogia tabel'!$C$1:$T$51,MATCH($A570,'Tüpoloogia tabel'!$C$1:$T$1,0),FALSE)</f>
        <v>0.8</v>
      </c>
      <c r="AM570" s="15">
        <f>VLOOKUP(AM$4,'Tüpoloogia tabel'!$C$1:$T$51,MATCH($A570,'Tüpoloogia tabel'!$C$1:$T$1,0),FALSE)</f>
        <v>0.7</v>
      </c>
      <c r="AN570" s="15">
        <f>VLOOKUP(AN$4,'Tüpoloogia tabel'!$C$1:$T$51,MATCH($A570,'Tüpoloogia tabel'!$C$1:$T$1,0),FALSE)</f>
        <v>0.7</v>
      </c>
      <c r="AO570" s="15">
        <f>VLOOKUP(AO$4,'Tüpoloogia tabel'!$C$1:$T$51,MATCH($A570,'Tüpoloogia tabel'!$C$1:$T$1,0),FALSE)</f>
        <v>2.44</v>
      </c>
      <c r="AP570" s="15">
        <f>VLOOKUP(AP$4,'Tüpoloogia tabel'!$C$1:$T$51,MATCH($A570,'Tüpoloogia tabel'!$C$1:$T$1,0),FALSE)</f>
        <v>2</v>
      </c>
      <c r="AQ570" s="15">
        <f>VLOOKUP(AQ$4,'Tüpoloogia tabel'!$C$1:$T$51,MATCH($A570,'Tüpoloogia tabel'!$C$1:$T$1,0),FALSE)</f>
        <v>2.9</v>
      </c>
      <c r="AR570" s="232">
        <f>VLOOKUP(AR$4,'Tüpoloogia tabel'!$C$1:$T$51,MATCH($A565,'Tüpoloogia tabel'!$C$1:$T$1,0),FALSE)</f>
        <v>0.37375000000000003</v>
      </c>
      <c r="AS570" s="16">
        <f>VLOOKUP(AS$4,'Tüpoloogia tabel'!$C$1:$T$51,MATCH($A570,'Tüpoloogia tabel'!$C$1:$T$1,0),FALSE)</f>
        <v>0.4900000000000001</v>
      </c>
      <c r="AT570" s="16">
        <f>VLOOKUP(AT$4,'Tüpoloogia tabel'!$C$1:$T$51,MATCH($A570,'Tüpoloogia tabel'!$C$1:$T$1,0),FALSE)</f>
        <v>0.40500000000000014</v>
      </c>
      <c r="AU570" s="16">
        <f>VLOOKUP(AU$4,'Tüpoloogia tabel'!$C$1:$T$51,MATCH($A570,'Tüpoloogia tabel'!$C$1:$T$1,0),FALSE)</f>
        <v>0.15</v>
      </c>
      <c r="AV570" s="273">
        <f>VLOOKUP(AV$4,'Tüpoloogia tabel'!$C$1:$T$51,MATCH($A570,'Tüpoloogia tabel'!$C$1:$T$1,0),FALSE)</f>
        <v>0.02</v>
      </c>
      <c r="AW570" s="16">
        <f>VLOOKUP(AW$4,'Tüpoloogia tabel'!$C$1:$T$51,MATCH($A570,'Tüpoloogia tabel'!$C$1:$T$1,0),FALSE)</f>
        <v>0.01</v>
      </c>
      <c r="AX570" s="16">
        <f>VLOOKUP(AX$4,'Tüpoloogia tabel'!$C$1:$T$51,MATCH($A570,'Tüpoloogia tabel'!$C$1:$T$1,0),FALSE)</f>
        <v>0</v>
      </c>
      <c r="AY570" s="16">
        <f>VLOOKUP(AY$4,'Tüpoloogia tabel'!$C$1:$T$51,MATCH($A570,'Tüpoloogia tabel'!$C$1:$T$1,0),FALSE)</f>
        <v>0.42</v>
      </c>
      <c r="AZ570" s="16">
        <f>VLOOKUP(AZ$4,'Tüpoloogia tabel'!$C$1:$T$51,MATCH($A570,'Tüpoloogia tabel'!$C$1:$T$1,0),FALSE)</f>
        <v>3.7</v>
      </c>
      <c r="BA570" s="232">
        <f>VLOOKUP(BA$4,'Tüpoloogia tabel'!$C$1:$T$51,MATCH($A570,'Tüpoloogia tabel'!$C$1:$T$1,0),FALSE)</f>
        <v>0.43</v>
      </c>
      <c r="BB570" s="232">
        <f>VLOOKUP(BB$4,'Tüpoloogia tabel'!$C$1:$T$51,MATCH($A570,'Tüpoloogia tabel'!$C$1:$T$1,0),FALSE)</f>
        <v>0.41499999999999998</v>
      </c>
      <c r="BC570" s="232">
        <f>VLOOKUP(BC$4,'Tüpoloogia tabel'!$C$1:$T$51,MATCH($A570,'Tüpoloogia tabel'!$C$1:$T$1,0),FALSE)</f>
        <v>0.35</v>
      </c>
      <c r="BD570" s="232">
        <f>VLOOKUP(BD$4,'Tüpoloogia tabel'!$C$1:$T$51,MATCH($A570,'Tüpoloogia tabel'!$C$1:$T$1,0),FALSE)</f>
        <v>0.4</v>
      </c>
      <c r="BE570" s="232">
        <f>VLOOKUP(BE$4,'Tüpoloogia tabel'!$C$1:$T$51,MATCH($A570,'Tüpoloogia tabel'!$C$1:$T$1,0),FALSE)</f>
        <v>0.3</v>
      </c>
      <c r="BF570" s="16">
        <f>VLOOKUP(BF$4,'Tüpoloogia tabel'!$C$1:$T$51,MATCH($A570,'Tüpoloogia tabel'!$C$1:$T$1,0),FALSE)</f>
        <v>1.7999999999999998</v>
      </c>
      <c r="BG570" s="16">
        <f>VLOOKUP(BG$4,'Tüpoloogia tabel'!$C$1:$T$51,MATCH($A570,'Tüpoloogia tabel'!$C$1:$T$1,0),FALSE)</f>
        <v>2.1999999999999997</v>
      </c>
      <c r="BH570" s="16">
        <f>VLOOKUP(BH$4,'Tüpoloogia tabel'!$C$1:$T$51,MATCH($A570,'Tüpoloogia tabel'!$C$1:$T$1,0),FALSE)</f>
        <v>1.46</v>
      </c>
      <c r="BI570" s="16">
        <f>VLOOKUP(BI$4,'Tüpoloogia tabel'!$C$1:$T$51,MATCH($A570,'Tüpoloogia tabel'!$C$1:$T$1,0),FALSE)</f>
        <v>1.5793333333333333</v>
      </c>
      <c r="BJ570" s="16">
        <f>VLOOKUP(BJ$4,'Tüpoloogia tabel'!$C$1:$T$51,MATCH($A570,'Tüpoloogia tabel'!$C$1:$T$1,0),FALSE)</f>
        <v>0.79999999999999993</v>
      </c>
      <c r="BK570" s="16">
        <f>VLOOKUP(BK$4,'Tüpoloogia tabel'!$C$1:$T$51,MATCH($A570,'Tüpoloogia tabel'!$C$1:$T$1,0),FALSE)</f>
        <v>2.0649999999999999</v>
      </c>
      <c r="BL570" s="216">
        <f t="shared" si="704"/>
        <v>12541.462273805013</v>
      </c>
      <c r="BM570" s="1">
        <v>4</v>
      </c>
      <c r="BN570" s="1">
        <v>0</v>
      </c>
      <c r="BO570" s="1">
        <f t="shared" si="723"/>
        <v>34.200000000000003</v>
      </c>
      <c r="BP570" s="217">
        <f t="shared" si="724"/>
        <v>312.6298214285714</v>
      </c>
      <c r="BQ570" s="217">
        <f t="shared" ref="BQ570:BS570" si="776">BP570</f>
        <v>312.6298214285714</v>
      </c>
      <c r="BR570" s="217">
        <f t="shared" si="776"/>
        <v>312.6298214285714</v>
      </c>
      <c r="BS570" s="217">
        <f t="shared" si="776"/>
        <v>312.6298214285714</v>
      </c>
      <c r="BT570" s="217">
        <f t="shared" si="726"/>
        <v>625.25964285714281</v>
      </c>
      <c r="BU570" s="217">
        <f t="shared" si="727"/>
        <v>1803.7923999517841</v>
      </c>
      <c r="BV570" s="217">
        <f t="shared" si="728"/>
        <v>2115.4116225847288</v>
      </c>
      <c r="BW570" s="217">
        <f t="shared" si="706"/>
        <v>1234.2058913070148</v>
      </c>
      <c r="BX570" s="216">
        <f t="shared" si="729"/>
        <v>0.95544886465592049</v>
      </c>
      <c r="BY570" s="216">
        <f t="shared" si="753"/>
        <v>1152.27133077504</v>
      </c>
      <c r="BZ570" s="216">
        <f t="shared" si="737"/>
        <v>14927.939495887069</v>
      </c>
      <c r="CA570" s="216">
        <f t="shared" si="738"/>
        <v>13693.733604580053</v>
      </c>
      <c r="CB570" s="218">
        <f t="shared" si="730"/>
        <v>3.3482832206042392</v>
      </c>
    </row>
    <row r="571" spans="1:80" x14ac:dyDescent="0.25">
      <c r="A571" s="248" t="s">
        <v>487</v>
      </c>
      <c r="B571" s="231" t="s">
        <v>1099</v>
      </c>
      <c r="C571" s="231" t="s">
        <v>464</v>
      </c>
      <c r="D571" s="249">
        <v>9</v>
      </c>
      <c r="E571" s="249">
        <v>4</v>
      </c>
      <c r="F571" s="250"/>
      <c r="G571" s="15">
        <f>(VLOOKUP(G$4,'Tüpoloogia tabel'!$C$1:$T$51,MATCH($A571,'Tüpoloogia tabel'!$C$1:$T$1,0),FALSE))*D571</f>
        <v>1849.9933754649403</v>
      </c>
      <c r="H571" s="15">
        <f>(VLOOKUP(H$4,'Tüpoloogia tabel'!$C$1:$T$51,MATCH($A571,'Tüpoloogia tabel'!$C$1:$T$1,0),FALSE))*D571*E571</f>
        <v>92.885630252100839</v>
      </c>
      <c r="I571" s="15">
        <f>(VLOOKUP(I$4,'Tüpoloogia tabel'!$C$1:$T$51,MATCH($A571,'Tüpoloogia tabel'!$C$1:$T$1,0),FALSE))*D571*E571</f>
        <v>308.67420443587275</v>
      </c>
      <c r="J571" s="15">
        <f>(VLOOKUP(J$4,'Tüpoloogia tabel'!$C$1:$T$51,MATCH($A571,'Tüpoloogia tabel'!$C$1:$T$1,0),FALSE))*D571*E571</f>
        <v>6614.3970577673681</v>
      </c>
      <c r="K571" s="15">
        <f>(VLOOKUP(K$4,'Tüpoloogia tabel'!$C$1:$T$51,MATCH($A571,'Tüpoloogia tabel'!$C$1:$T$1,0),FALSE))*D571*E571</f>
        <v>5453.036756394361</v>
      </c>
      <c r="L571" s="244">
        <f>VLOOKUP(L$4,'Tüpoloogia tabel'!$C$1:$T$51,MATCH($A571,'Tüpoloogia tabel'!$C$1:$T$1,0),FALSE)</f>
        <v>19.607843137254903</v>
      </c>
      <c r="M571" s="228">
        <f>VLOOKUP(M$4,'Tüpoloogia tabel'!$C$1:$T$51,MATCH($A571,'Tüpoloogia tabel'!$C$1:$T$1,0),FALSE)</f>
        <v>58.82352941176471</v>
      </c>
      <c r="N571" s="228">
        <f>VLOOKUP(N$4,'Tüpoloogia tabel'!$C$1:$T$51,MATCH($A571,'Tüpoloogia tabel'!$C$1:$T$1,0),FALSE)</f>
        <v>96.078431372549019</v>
      </c>
      <c r="O571" s="245">
        <f>VLOOKUP(O$4,'Tüpoloogia tabel'!$C$1:$T$51,MATCH($A571,'Tüpoloogia tabel'!$C$1:$T$1,0),FALSE)</f>
        <v>0.2155284834325106</v>
      </c>
      <c r="P571" s="228">
        <f>VLOOKUP(P$4,'Tüpoloogia tabel'!$C$1:$T$51,MATCH($A571,'Tüpoloogia tabel'!$C$1:$T$1,0),FALSE)</f>
        <v>50.980392156862742</v>
      </c>
      <c r="Q571" s="335">
        <f t="shared" si="717"/>
        <v>13204.09357142857</v>
      </c>
      <c r="R571" s="336">
        <f t="shared" si="735"/>
        <v>10322.595308877608</v>
      </c>
      <c r="S571" s="14">
        <f t="shared" si="718"/>
        <v>1849.9933754649403</v>
      </c>
      <c r="T571" s="336">
        <f t="shared" si="719"/>
        <v>1849.9933754649403</v>
      </c>
      <c r="U571" s="4">
        <f t="shared" si="720"/>
        <v>35.639999999999993</v>
      </c>
      <c r="V571" s="337">
        <f t="shared" si="721"/>
        <v>2845.8582625509621</v>
      </c>
      <c r="W571" s="338">
        <f t="shared" si="703"/>
        <v>4.3766260040916016</v>
      </c>
      <c r="X571" s="228">
        <f>VLOOKUP(X$4,'Tüpoloogia tabel'!$C$1:$T$51,MATCH($A571,'Tüpoloogia tabel'!$C$1:$T$1,0),FALSE)</f>
        <v>227.2608695652174</v>
      </c>
      <c r="Y571" s="228">
        <f>VLOOKUP(Y$4,'Tüpoloogia tabel'!$C$1:$T$51,MATCH($A571,'Tüpoloogia tabel'!$C$1:$T$1,0),FALSE)</f>
        <v>160.65217391304347</v>
      </c>
      <c r="Z571" s="229">
        <f>VLOOKUP(Z$4,'Tüpoloogia tabel'!$C$1:$T$51,MATCH($A571,'Tüpoloogia tabel'!$C$1:$T$1,0),FALSE)</f>
        <v>41.282608695652172</v>
      </c>
      <c r="AA571" s="235"/>
      <c r="AB571" s="235"/>
      <c r="AC571" s="15">
        <f>VLOOKUP(AC$4,'Tüpoloogia tabel'!$C$1:$T$51,MATCH($A571,'Tüpoloogia tabel'!$C$1:$T$1,0),FALSE)</f>
        <v>3.5002483660130723</v>
      </c>
      <c r="AD571" s="15">
        <f>VLOOKUP(AD$4,'Tüpoloogia tabel'!$C$1:$T$51,MATCH($A571,'Tüpoloogia tabel'!$C$1:$T$1,0),FALSE)</f>
        <v>2.5</v>
      </c>
      <c r="AE571" s="15">
        <f>VLOOKUP(AE$4,'Tüpoloogia tabel'!$C$1:$T$51,MATCH($A571,'Tüpoloogia tabel'!$C$1:$T$1,0),FALSE)</f>
        <v>2.2999999999999998</v>
      </c>
      <c r="AF571" s="15">
        <f>VLOOKUP(AF$4,'Tüpoloogia tabel'!$C$1:$T$51,MATCH($A571,'Tüpoloogia tabel'!$C$1:$T$1,0),FALSE)</f>
        <v>12.642142857142858</v>
      </c>
      <c r="AG571" s="15">
        <f>VLOOKUP(AG$4,'Tüpoloogia tabel'!$C$1:$T$51,MATCH($A571,'Tüpoloogia tabel'!$C$1:$T$1,0),FALSE)</f>
        <v>15.963640873015873</v>
      </c>
      <c r="AH571" s="15">
        <f>(VLOOKUP(AH$4,'Tüpoloogia tabel'!$C$1:$T$51,MATCH($A571,'Tüpoloogia tabel'!$C$1:$T$1,0),FALSE))*E571</f>
        <v>11.4</v>
      </c>
      <c r="AI571" s="15">
        <f>(VLOOKUP(AI$4,'Tüpoloogia tabel'!$C$1:$T$51,MATCH($A571,'Tüpoloogia tabel'!$C$1:$T$1,0),FALSE))*D571*E571</f>
        <v>23297.382957550592</v>
      </c>
      <c r="AJ571" s="15">
        <f t="shared" si="722"/>
        <v>312.6298214285714</v>
      </c>
      <c r="AK571" s="15">
        <f>VLOOKUP(AK$4,'Tüpoloogia tabel'!$C$1:$T$51,MATCH($A571,'Tüpoloogia tabel'!$C$1:$T$1,0),FALSE)</f>
        <v>1.2</v>
      </c>
      <c r="AL571" s="15">
        <f>VLOOKUP(AL$4,'Tüpoloogia tabel'!$C$1:$T$51,MATCH($A571,'Tüpoloogia tabel'!$C$1:$T$1,0),FALSE)</f>
        <v>0.8</v>
      </c>
      <c r="AM571" s="15">
        <f>VLOOKUP(AM$4,'Tüpoloogia tabel'!$C$1:$T$51,MATCH($A571,'Tüpoloogia tabel'!$C$1:$T$1,0),FALSE)</f>
        <v>0.7</v>
      </c>
      <c r="AN571" s="15">
        <f>VLOOKUP(AN$4,'Tüpoloogia tabel'!$C$1:$T$51,MATCH($A571,'Tüpoloogia tabel'!$C$1:$T$1,0),FALSE)</f>
        <v>0.7</v>
      </c>
      <c r="AO571" s="15">
        <f>VLOOKUP(AO$4,'Tüpoloogia tabel'!$C$1:$T$51,MATCH($A571,'Tüpoloogia tabel'!$C$1:$T$1,0),FALSE)</f>
        <v>2.44</v>
      </c>
      <c r="AP571" s="15">
        <f>VLOOKUP(AP$4,'Tüpoloogia tabel'!$C$1:$T$51,MATCH($A571,'Tüpoloogia tabel'!$C$1:$T$1,0),FALSE)</f>
        <v>2</v>
      </c>
      <c r="AQ571" s="15">
        <f>VLOOKUP(AQ$4,'Tüpoloogia tabel'!$C$1:$T$51,MATCH($A571,'Tüpoloogia tabel'!$C$1:$T$1,0),FALSE)</f>
        <v>2.9</v>
      </c>
      <c r="AR571" s="232">
        <f>VLOOKUP(AR$4,'Tüpoloogia tabel'!$C$1:$T$51,MATCH($A566,'Tüpoloogia tabel'!$C$1:$T$1,0),FALSE)</f>
        <v>0.37375000000000003</v>
      </c>
      <c r="AS571" s="16">
        <f>VLOOKUP(AS$4,'Tüpoloogia tabel'!$C$1:$T$51,MATCH($A571,'Tüpoloogia tabel'!$C$1:$T$1,0),FALSE)</f>
        <v>0.4900000000000001</v>
      </c>
      <c r="AT571" s="16">
        <f>VLOOKUP(AT$4,'Tüpoloogia tabel'!$C$1:$T$51,MATCH($A571,'Tüpoloogia tabel'!$C$1:$T$1,0),FALSE)</f>
        <v>0.40500000000000014</v>
      </c>
      <c r="AU571" s="16">
        <f>VLOOKUP(AU$4,'Tüpoloogia tabel'!$C$1:$T$51,MATCH($A571,'Tüpoloogia tabel'!$C$1:$T$1,0),FALSE)</f>
        <v>0.15</v>
      </c>
      <c r="AV571" s="273">
        <f>VLOOKUP(AV$4,'Tüpoloogia tabel'!$C$1:$T$51,MATCH($A571,'Tüpoloogia tabel'!$C$1:$T$1,0),FALSE)</f>
        <v>0.02</v>
      </c>
      <c r="AW571" s="16">
        <f>VLOOKUP(AW$4,'Tüpoloogia tabel'!$C$1:$T$51,MATCH($A571,'Tüpoloogia tabel'!$C$1:$T$1,0),FALSE)</f>
        <v>0.01</v>
      </c>
      <c r="AX571" s="16">
        <f>VLOOKUP(AX$4,'Tüpoloogia tabel'!$C$1:$T$51,MATCH($A571,'Tüpoloogia tabel'!$C$1:$T$1,0),FALSE)</f>
        <v>0</v>
      </c>
      <c r="AY571" s="16">
        <f>VLOOKUP(AY$4,'Tüpoloogia tabel'!$C$1:$T$51,MATCH($A571,'Tüpoloogia tabel'!$C$1:$T$1,0),FALSE)</f>
        <v>0.42</v>
      </c>
      <c r="AZ571" s="16">
        <f>VLOOKUP(AZ$4,'Tüpoloogia tabel'!$C$1:$T$51,MATCH($A571,'Tüpoloogia tabel'!$C$1:$T$1,0),FALSE)</f>
        <v>3.7</v>
      </c>
      <c r="BA571" s="232">
        <f>VLOOKUP(BA$4,'Tüpoloogia tabel'!$C$1:$T$51,MATCH($A571,'Tüpoloogia tabel'!$C$1:$T$1,0),FALSE)</f>
        <v>0.43</v>
      </c>
      <c r="BB571" s="232">
        <f>VLOOKUP(BB$4,'Tüpoloogia tabel'!$C$1:$T$51,MATCH($A571,'Tüpoloogia tabel'!$C$1:$T$1,0),FALSE)</f>
        <v>0.41499999999999998</v>
      </c>
      <c r="BC571" s="232">
        <f>VLOOKUP(BC$4,'Tüpoloogia tabel'!$C$1:$T$51,MATCH($A571,'Tüpoloogia tabel'!$C$1:$T$1,0),FALSE)</f>
        <v>0.35</v>
      </c>
      <c r="BD571" s="232">
        <f>VLOOKUP(BD$4,'Tüpoloogia tabel'!$C$1:$T$51,MATCH($A571,'Tüpoloogia tabel'!$C$1:$T$1,0),FALSE)</f>
        <v>0.4</v>
      </c>
      <c r="BE571" s="232">
        <f>VLOOKUP(BE$4,'Tüpoloogia tabel'!$C$1:$T$51,MATCH($A571,'Tüpoloogia tabel'!$C$1:$T$1,0),FALSE)</f>
        <v>0.3</v>
      </c>
      <c r="BF571" s="16">
        <f>VLOOKUP(BF$4,'Tüpoloogia tabel'!$C$1:$T$51,MATCH($A571,'Tüpoloogia tabel'!$C$1:$T$1,0),FALSE)</f>
        <v>1.7999999999999998</v>
      </c>
      <c r="BG571" s="16">
        <f>VLOOKUP(BG$4,'Tüpoloogia tabel'!$C$1:$T$51,MATCH($A571,'Tüpoloogia tabel'!$C$1:$T$1,0),FALSE)</f>
        <v>2.1999999999999997</v>
      </c>
      <c r="BH571" s="16">
        <f>VLOOKUP(BH$4,'Tüpoloogia tabel'!$C$1:$T$51,MATCH($A571,'Tüpoloogia tabel'!$C$1:$T$1,0),FALSE)</f>
        <v>1.46</v>
      </c>
      <c r="BI571" s="16">
        <f>VLOOKUP(BI$4,'Tüpoloogia tabel'!$C$1:$T$51,MATCH($A571,'Tüpoloogia tabel'!$C$1:$T$1,0),FALSE)</f>
        <v>1.5793333333333333</v>
      </c>
      <c r="BJ571" s="16">
        <f>VLOOKUP(BJ$4,'Tüpoloogia tabel'!$C$1:$T$51,MATCH($A571,'Tüpoloogia tabel'!$C$1:$T$1,0),FALSE)</f>
        <v>0.79999999999999993</v>
      </c>
      <c r="BK571" s="16">
        <f>VLOOKUP(BK$4,'Tüpoloogia tabel'!$C$1:$T$51,MATCH($A571,'Tüpoloogia tabel'!$C$1:$T$1,0),FALSE)</f>
        <v>2.0649999999999999</v>
      </c>
      <c r="BL571" s="216">
        <f t="shared" si="704"/>
        <v>20071.343480187177</v>
      </c>
      <c r="BM571" s="1">
        <v>4</v>
      </c>
      <c r="BN571" s="1">
        <v>0</v>
      </c>
      <c r="BO571" s="1">
        <f t="shared" si="723"/>
        <v>45.6</v>
      </c>
      <c r="BP571" s="217">
        <f t="shared" si="724"/>
        <v>312.6298214285714</v>
      </c>
      <c r="BQ571" s="217">
        <f t="shared" ref="BQ571:BS571" si="777">BP571</f>
        <v>312.6298214285714</v>
      </c>
      <c r="BR571" s="217">
        <f t="shared" si="777"/>
        <v>312.6298214285714</v>
      </c>
      <c r="BS571" s="217">
        <f t="shared" si="777"/>
        <v>312.6298214285714</v>
      </c>
      <c r="BT571" s="217">
        <f t="shared" si="726"/>
        <v>937.88946428571421</v>
      </c>
      <c r="BU571" s="217">
        <f t="shared" si="727"/>
        <v>3176.7420443587275</v>
      </c>
      <c r="BV571" s="217">
        <f t="shared" si="728"/>
        <v>3751.1544143155711</v>
      </c>
      <c r="BW571" s="217">
        <f t="shared" si="706"/>
        <v>1928.6049120482539</v>
      </c>
      <c r="BX571" s="216">
        <f t="shared" si="729"/>
        <v>1.5472256028751663</v>
      </c>
      <c r="BY571" s="216">
        <f t="shared" si="753"/>
        <v>1865.9540770674505</v>
      </c>
      <c r="BZ571" s="216">
        <f t="shared" si="737"/>
        <v>23865.90246930288</v>
      </c>
      <c r="CA571" s="216">
        <f t="shared" si="738"/>
        <v>21937.297557254627</v>
      </c>
      <c r="CB571" s="218">
        <f t="shared" si="730"/>
        <v>4.0229506121576071</v>
      </c>
    </row>
    <row r="572" spans="1:80" x14ac:dyDescent="0.25">
      <c r="A572" s="248" t="s">
        <v>487</v>
      </c>
      <c r="B572" s="231" t="s">
        <v>1100</v>
      </c>
      <c r="C572" s="231" t="s">
        <v>464</v>
      </c>
      <c r="D572" s="249">
        <v>9</v>
      </c>
      <c r="E572" s="249">
        <v>5</v>
      </c>
      <c r="F572" s="250"/>
      <c r="G572" s="15">
        <f>(VLOOKUP(G$4,'Tüpoloogia tabel'!$C$1:$T$51,MATCH($A572,'Tüpoloogia tabel'!$C$1:$T$1,0),FALSE))*D572</f>
        <v>1849.9933754649403</v>
      </c>
      <c r="H572" s="15">
        <f>(VLOOKUP(H$4,'Tüpoloogia tabel'!$C$1:$T$51,MATCH($A572,'Tüpoloogia tabel'!$C$1:$T$1,0),FALSE))*D572*E572</f>
        <v>116.10703781512605</v>
      </c>
      <c r="I572" s="15">
        <f>(VLOOKUP(I$4,'Tüpoloogia tabel'!$C$1:$T$51,MATCH($A572,'Tüpoloogia tabel'!$C$1:$T$1,0),FALSE))*D572*E572</f>
        <v>385.84275554484094</v>
      </c>
      <c r="J572" s="15">
        <f>(VLOOKUP(J$4,'Tüpoloogia tabel'!$C$1:$T$51,MATCH($A572,'Tüpoloogia tabel'!$C$1:$T$1,0),FALSE))*D572*E572</f>
        <v>8267.9963222092101</v>
      </c>
      <c r="K572" s="15">
        <f>(VLOOKUP(K$4,'Tüpoloogia tabel'!$C$1:$T$51,MATCH($A572,'Tüpoloogia tabel'!$C$1:$T$1,0),FALSE))*D572*E572</f>
        <v>6816.2959454929514</v>
      </c>
      <c r="L572" s="244">
        <f>VLOOKUP(L$4,'Tüpoloogia tabel'!$C$1:$T$51,MATCH($A572,'Tüpoloogia tabel'!$C$1:$T$1,0),FALSE)</f>
        <v>19.607843137254903</v>
      </c>
      <c r="M572" s="228">
        <f>VLOOKUP(M$4,'Tüpoloogia tabel'!$C$1:$T$51,MATCH($A572,'Tüpoloogia tabel'!$C$1:$T$1,0),FALSE)</f>
        <v>58.82352941176471</v>
      </c>
      <c r="N572" s="228">
        <f>VLOOKUP(N$4,'Tüpoloogia tabel'!$C$1:$T$51,MATCH($A572,'Tüpoloogia tabel'!$C$1:$T$1,0),FALSE)</f>
        <v>96.078431372549019</v>
      </c>
      <c r="O572" s="245">
        <f>VLOOKUP(O$4,'Tüpoloogia tabel'!$C$1:$T$51,MATCH($A572,'Tüpoloogia tabel'!$C$1:$T$1,0),FALSE)</f>
        <v>0.2155284834325106</v>
      </c>
      <c r="P572" s="228">
        <f>VLOOKUP(P$4,'Tüpoloogia tabel'!$C$1:$T$51,MATCH($A572,'Tüpoloogia tabel'!$C$1:$T$1,0),FALSE)</f>
        <v>50.980392156862742</v>
      </c>
      <c r="Q572" s="335">
        <f t="shared" si="717"/>
        <v>20599.790848214285</v>
      </c>
      <c r="R572" s="336">
        <f t="shared" si="735"/>
        <v>16124.309167671749</v>
      </c>
      <c r="S572" s="14">
        <f t="shared" si="718"/>
        <v>1849.9933754649403</v>
      </c>
      <c r="T572" s="336">
        <f t="shared" si="719"/>
        <v>1849.9933754649403</v>
      </c>
      <c r="U572" s="4">
        <f t="shared" si="720"/>
        <v>35.639999999999993</v>
      </c>
      <c r="V572" s="337">
        <f t="shared" si="721"/>
        <v>4439.8416805425359</v>
      </c>
      <c r="W572" s="338">
        <f t="shared" si="703"/>
        <v>5.1852581026346298</v>
      </c>
      <c r="X572" s="228">
        <f>VLOOKUP(X$4,'Tüpoloogia tabel'!$C$1:$T$51,MATCH($A572,'Tüpoloogia tabel'!$C$1:$T$1,0),FALSE)</f>
        <v>227.2608695652174</v>
      </c>
      <c r="Y572" s="228">
        <f>VLOOKUP(Y$4,'Tüpoloogia tabel'!$C$1:$T$51,MATCH($A572,'Tüpoloogia tabel'!$C$1:$T$1,0),FALSE)</f>
        <v>160.65217391304347</v>
      </c>
      <c r="Z572" s="229">
        <f>VLOOKUP(Z$4,'Tüpoloogia tabel'!$C$1:$T$51,MATCH($A572,'Tüpoloogia tabel'!$C$1:$T$1,0),FALSE)</f>
        <v>41.282608695652172</v>
      </c>
      <c r="AA572" s="235"/>
      <c r="AB572" s="235"/>
      <c r="AC572" s="15">
        <f>VLOOKUP(AC$4,'Tüpoloogia tabel'!$C$1:$T$51,MATCH($A572,'Tüpoloogia tabel'!$C$1:$T$1,0),FALSE)</f>
        <v>3.5002483660130723</v>
      </c>
      <c r="AD572" s="15">
        <f>VLOOKUP(AD$4,'Tüpoloogia tabel'!$C$1:$T$51,MATCH($A572,'Tüpoloogia tabel'!$C$1:$T$1,0),FALSE)</f>
        <v>2.5</v>
      </c>
      <c r="AE572" s="15">
        <f>VLOOKUP(AE$4,'Tüpoloogia tabel'!$C$1:$T$51,MATCH($A572,'Tüpoloogia tabel'!$C$1:$T$1,0),FALSE)</f>
        <v>2.2999999999999998</v>
      </c>
      <c r="AF572" s="15">
        <f>VLOOKUP(AF$4,'Tüpoloogia tabel'!$C$1:$T$51,MATCH($A572,'Tüpoloogia tabel'!$C$1:$T$1,0),FALSE)</f>
        <v>12.642142857142858</v>
      </c>
      <c r="AG572" s="15">
        <f>VLOOKUP(AG$4,'Tüpoloogia tabel'!$C$1:$T$51,MATCH($A572,'Tüpoloogia tabel'!$C$1:$T$1,0),FALSE)</f>
        <v>15.963640873015873</v>
      </c>
      <c r="AH572" s="15">
        <f>(VLOOKUP(AH$4,'Tüpoloogia tabel'!$C$1:$T$51,MATCH($A572,'Tüpoloogia tabel'!$C$1:$T$1,0),FALSE))*E572</f>
        <v>14.25</v>
      </c>
      <c r="AI572" s="15">
        <f>(VLOOKUP(AI$4,'Tüpoloogia tabel'!$C$1:$T$51,MATCH($A572,'Tüpoloogia tabel'!$C$1:$T$1,0),FALSE))*D572*E572</f>
        <v>29121.72869693824</v>
      </c>
      <c r="AJ572" s="15">
        <f t="shared" si="722"/>
        <v>312.6298214285714</v>
      </c>
      <c r="AK572" s="15">
        <f>VLOOKUP(AK$4,'Tüpoloogia tabel'!$C$1:$T$51,MATCH($A572,'Tüpoloogia tabel'!$C$1:$T$1,0),FALSE)</f>
        <v>1.2</v>
      </c>
      <c r="AL572" s="15">
        <f>VLOOKUP(AL$4,'Tüpoloogia tabel'!$C$1:$T$51,MATCH($A572,'Tüpoloogia tabel'!$C$1:$T$1,0),FALSE)</f>
        <v>0.8</v>
      </c>
      <c r="AM572" s="15">
        <f>VLOOKUP(AM$4,'Tüpoloogia tabel'!$C$1:$T$51,MATCH($A572,'Tüpoloogia tabel'!$C$1:$T$1,0),FALSE)</f>
        <v>0.7</v>
      </c>
      <c r="AN572" s="15">
        <f>VLOOKUP(AN$4,'Tüpoloogia tabel'!$C$1:$T$51,MATCH($A572,'Tüpoloogia tabel'!$C$1:$T$1,0),FALSE)</f>
        <v>0.7</v>
      </c>
      <c r="AO572" s="15">
        <f>VLOOKUP(AO$4,'Tüpoloogia tabel'!$C$1:$T$51,MATCH($A572,'Tüpoloogia tabel'!$C$1:$T$1,0),FALSE)</f>
        <v>2.44</v>
      </c>
      <c r="AP572" s="15">
        <f>VLOOKUP(AP$4,'Tüpoloogia tabel'!$C$1:$T$51,MATCH($A572,'Tüpoloogia tabel'!$C$1:$T$1,0),FALSE)</f>
        <v>2</v>
      </c>
      <c r="AQ572" s="15">
        <f>VLOOKUP(AQ$4,'Tüpoloogia tabel'!$C$1:$T$51,MATCH($A572,'Tüpoloogia tabel'!$C$1:$T$1,0),FALSE)</f>
        <v>2.9</v>
      </c>
      <c r="AR572" s="232">
        <f>VLOOKUP(AR$4,'Tüpoloogia tabel'!$C$1:$T$51,MATCH($A567,'Tüpoloogia tabel'!$C$1:$T$1,0),FALSE)</f>
        <v>0.37375000000000003</v>
      </c>
      <c r="AS572" s="16">
        <f>VLOOKUP(AS$4,'Tüpoloogia tabel'!$C$1:$T$51,MATCH($A572,'Tüpoloogia tabel'!$C$1:$T$1,0),FALSE)</f>
        <v>0.4900000000000001</v>
      </c>
      <c r="AT572" s="16">
        <f>VLOOKUP(AT$4,'Tüpoloogia tabel'!$C$1:$T$51,MATCH($A572,'Tüpoloogia tabel'!$C$1:$T$1,0),FALSE)</f>
        <v>0.40500000000000014</v>
      </c>
      <c r="AU572" s="16">
        <f>VLOOKUP(AU$4,'Tüpoloogia tabel'!$C$1:$T$51,MATCH($A572,'Tüpoloogia tabel'!$C$1:$T$1,0),FALSE)</f>
        <v>0.15</v>
      </c>
      <c r="AV572" s="273">
        <f>VLOOKUP(AV$4,'Tüpoloogia tabel'!$C$1:$T$51,MATCH($A572,'Tüpoloogia tabel'!$C$1:$T$1,0),FALSE)</f>
        <v>0.02</v>
      </c>
      <c r="AW572" s="16">
        <f>VLOOKUP(AW$4,'Tüpoloogia tabel'!$C$1:$T$51,MATCH($A572,'Tüpoloogia tabel'!$C$1:$T$1,0),FALSE)</f>
        <v>0.01</v>
      </c>
      <c r="AX572" s="16">
        <f>VLOOKUP(AX$4,'Tüpoloogia tabel'!$C$1:$T$51,MATCH($A572,'Tüpoloogia tabel'!$C$1:$T$1,0),FALSE)</f>
        <v>0</v>
      </c>
      <c r="AY572" s="16">
        <f>VLOOKUP(AY$4,'Tüpoloogia tabel'!$C$1:$T$51,MATCH($A572,'Tüpoloogia tabel'!$C$1:$T$1,0),FALSE)</f>
        <v>0.42</v>
      </c>
      <c r="AZ572" s="16">
        <f>VLOOKUP(AZ$4,'Tüpoloogia tabel'!$C$1:$T$51,MATCH($A572,'Tüpoloogia tabel'!$C$1:$T$1,0),FALSE)</f>
        <v>3.7</v>
      </c>
      <c r="BA572" s="232">
        <f>VLOOKUP(BA$4,'Tüpoloogia tabel'!$C$1:$T$51,MATCH($A572,'Tüpoloogia tabel'!$C$1:$T$1,0),FALSE)</f>
        <v>0.43</v>
      </c>
      <c r="BB572" s="232">
        <f>VLOOKUP(BB$4,'Tüpoloogia tabel'!$C$1:$T$51,MATCH($A572,'Tüpoloogia tabel'!$C$1:$T$1,0),FALSE)</f>
        <v>0.41499999999999998</v>
      </c>
      <c r="BC572" s="232">
        <f>VLOOKUP(BC$4,'Tüpoloogia tabel'!$C$1:$T$51,MATCH($A572,'Tüpoloogia tabel'!$C$1:$T$1,0),FALSE)</f>
        <v>0.35</v>
      </c>
      <c r="BD572" s="232">
        <f>VLOOKUP(BD$4,'Tüpoloogia tabel'!$C$1:$T$51,MATCH($A572,'Tüpoloogia tabel'!$C$1:$T$1,0),FALSE)</f>
        <v>0.4</v>
      </c>
      <c r="BE572" s="232">
        <f>VLOOKUP(BE$4,'Tüpoloogia tabel'!$C$1:$T$51,MATCH($A572,'Tüpoloogia tabel'!$C$1:$T$1,0),FALSE)</f>
        <v>0.3</v>
      </c>
      <c r="BF572" s="16">
        <f>VLOOKUP(BF$4,'Tüpoloogia tabel'!$C$1:$T$51,MATCH($A572,'Tüpoloogia tabel'!$C$1:$T$1,0),FALSE)</f>
        <v>1.7999999999999998</v>
      </c>
      <c r="BG572" s="16">
        <f>VLOOKUP(BG$4,'Tüpoloogia tabel'!$C$1:$T$51,MATCH($A572,'Tüpoloogia tabel'!$C$1:$T$1,0),FALSE)</f>
        <v>2.1999999999999997</v>
      </c>
      <c r="BH572" s="16">
        <f>VLOOKUP(BH$4,'Tüpoloogia tabel'!$C$1:$T$51,MATCH($A572,'Tüpoloogia tabel'!$C$1:$T$1,0),FALSE)</f>
        <v>1.46</v>
      </c>
      <c r="BI572" s="16">
        <f>VLOOKUP(BI$4,'Tüpoloogia tabel'!$C$1:$T$51,MATCH($A572,'Tüpoloogia tabel'!$C$1:$T$1,0),FALSE)</f>
        <v>1.5793333333333333</v>
      </c>
      <c r="BJ572" s="16">
        <f>VLOOKUP(BJ$4,'Tüpoloogia tabel'!$C$1:$T$51,MATCH($A572,'Tüpoloogia tabel'!$C$1:$T$1,0),FALSE)</f>
        <v>0.79999999999999993</v>
      </c>
      <c r="BK572" s="16">
        <f>VLOOKUP(BK$4,'Tüpoloogia tabel'!$C$1:$T$51,MATCH($A572,'Tüpoloogia tabel'!$C$1:$T$1,0),FALSE)</f>
        <v>2.0649999999999999</v>
      </c>
      <c r="BL572" s="216">
        <f t="shared" si="704"/>
        <v>29743.171921325818</v>
      </c>
      <c r="BM572" s="1">
        <v>4</v>
      </c>
      <c r="BN572" s="1">
        <v>0</v>
      </c>
      <c r="BO572" s="1">
        <f t="shared" si="723"/>
        <v>57</v>
      </c>
      <c r="BP572" s="217">
        <f t="shared" si="724"/>
        <v>312.6298214285714</v>
      </c>
      <c r="BQ572" s="217">
        <f t="shared" ref="BQ572:BS572" si="778">BP572</f>
        <v>312.6298214285714</v>
      </c>
      <c r="BR572" s="217">
        <f t="shared" si="778"/>
        <v>312.6298214285714</v>
      </c>
      <c r="BS572" s="217">
        <f t="shared" si="778"/>
        <v>312.6298214285714</v>
      </c>
      <c r="BT572" s="217">
        <f t="shared" si="726"/>
        <v>1250.5192857142856</v>
      </c>
      <c r="BU572" s="217">
        <f t="shared" si="727"/>
        <v>4935.5344443105114</v>
      </c>
      <c r="BV572" s="217">
        <f t="shared" si="728"/>
        <v>5852.1999981477138</v>
      </c>
      <c r="BW572" s="217">
        <f t="shared" si="706"/>
        <v>2818.4311054720397</v>
      </c>
      <c r="BX572" s="216">
        <f t="shared" si="729"/>
        <v>2.3073389341003647</v>
      </c>
      <c r="BY572" s="216">
        <f t="shared" si="753"/>
        <v>2782.6507545250397</v>
      </c>
      <c r="BZ572" s="216">
        <f t="shared" si="737"/>
        <v>35344.253781322899</v>
      </c>
      <c r="CA572" s="216">
        <f t="shared" si="738"/>
        <v>32525.822675850857</v>
      </c>
      <c r="CB572" s="218">
        <f t="shared" si="730"/>
        <v>4.7717738396258271</v>
      </c>
    </row>
    <row r="573" spans="1:80" x14ac:dyDescent="0.25">
      <c r="A573" s="248" t="s">
        <v>487</v>
      </c>
      <c r="B573" s="231" t="s">
        <v>1101</v>
      </c>
      <c r="C573" s="231" t="s">
        <v>464</v>
      </c>
      <c r="D573" s="249">
        <v>10</v>
      </c>
      <c r="E573" s="249">
        <v>1</v>
      </c>
      <c r="F573" s="250"/>
      <c r="G573" s="15">
        <f>(VLOOKUP(G$4,'Tüpoloogia tabel'!$C$1:$T$51,MATCH($A573,'Tüpoloogia tabel'!$C$1:$T$1,0),FALSE))*D573</f>
        <v>2055.5481949610448</v>
      </c>
      <c r="H573" s="15">
        <f>(VLOOKUP(H$4,'Tüpoloogia tabel'!$C$1:$T$51,MATCH($A573,'Tüpoloogia tabel'!$C$1:$T$1,0),FALSE))*D573*E573</f>
        <v>25.801563958916898</v>
      </c>
      <c r="I573" s="15">
        <f>(VLOOKUP(I$4,'Tüpoloogia tabel'!$C$1:$T$51,MATCH($A573,'Tüpoloogia tabel'!$C$1:$T$1,0),FALSE))*D573*E573</f>
        <v>85.742834565520212</v>
      </c>
      <c r="J573" s="15">
        <f>(VLOOKUP(J$4,'Tüpoloogia tabel'!$C$1:$T$51,MATCH($A573,'Tüpoloogia tabel'!$C$1:$T$1,0),FALSE))*D573*E573</f>
        <v>1837.3325160464913</v>
      </c>
      <c r="K573" s="15">
        <f>(VLOOKUP(K$4,'Tüpoloogia tabel'!$C$1:$T$51,MATCH($A573,'Tüpoloogia tabel'!$C$1:$T$1,0),FALSE))*D573*E573</f>
        <v>1514.7324323317671</v>
      </c>
      <c r="L573" s="244">
        <f>VLOOKUP(L$4,'Tüpoloogia tabel'!$C$1:$T$51,MATCH($A573,'Tüpoloogia tabel'!$C$1:$T$1,0),FALSE)</f>
        <v>19.607843137254903</v>
      </c>
      <c r="M573" s="228">
        <f>VLOOKUP(M$4,'Tüpoloogia tabel'!$C$1:$T$51,MATCH($A573,'Tüpoloogia tabel'!$C$1:$T$1,0),FALSE)</f>
        <v>58.82352941176471</v>
      </c>
      <c r="N573" s="228">
        <f>VLOOKUP(N$4,'Tüpoloogia tabel'!$C$1:$T$51,MATCH($A573,'Tüpoloogia tabel'!$C$1:$T$1,0),FALSE)</f>
        <v>96.078431372549019</v>
      </c>
      <c r="O573" s="245">
        <f>VLOOKUP(O$4,'Tüpoloogia tabel'!$C$1:$T$51,MATCH($A573,'Tüpoloogia tabel'!$C$1:$T$1,0),FALSE)</f>
        <v>0.2155284834325106</v>
      </c>
      <c r="P573" s="228">
        <f>VLOOKUP(P$4,'Tüpoloogia tabel'!$C$1:$T$51,MATCH($A573,'Tüpoloogia tabel'!$C$1:$T$1,0),FALSE)</f>
        <v>50.980392156862742</v>
      </c>
      <c r="Q573" s="335">
        <f t="shared" si="717"/>
        <v>935.21181547619051</v>
      </c>
      <c r="R573" s="336">
        <f t="shared" si="735"/>
        <v>694.04703119844226</v>
      </c>
      <c r="S573" s="14">
        <f t="shared" si="718"/>
        <v>2055.5481949610448</v>
      </c>
      <c r="T573" s="336">
        <f t="shared" si="719"/>
        <v>2055.5481949610448</v>
      </c>
      <c r="U573" s="4">
        <f t="shared" si="720"/>
        <v>39.599999999999994</v>
      </c>
      <c r="V573" s="337">
        <f t="shared" si="721"/>
        <v>201.56478427774829</v>
      </c>
      <c r="W573" s="338">
        <f t="shared" si="703"/>
        <v>3.3179328951754194</v>
      </c>
      <c r="X573" s="228">
        <f>VLOOKUP(X$4,'Tüpoloogia tabel'!$C$1:$T$51,MATCH($A573,'Tüpoloogia tabel'!$C$1:$T$1,0),FALSE)</f>
        <v>227.2608695652174</v>
      </c>
      <c r="Y573" s="228">
        <f>VLOOKUP(Y$4,'Tüpoloogia tabel'!$C$1:$T$51,MATCH($A573,'Tüpoloogia tabel'!$C$1:$T$1,0),FALSE)</f>
        <v>160.65217391304347</v>
      </c>
      <c r="Z573" s="229">
        <f>VLOOKUP(Z$4,'Tüpoloogia tabel'!$C$1:$T$51,MATCH($A573,'Tüpoloogia tabel'!$C$1:$T$1,0),FALSE)</f>
        <v>41.282608695652172</v>
      </c>
      <c r="AA573" s="235"/>
      <c r="AB573" s="235"/>
      <c r="AC573" s="15">
        <f>VLOOKUP(AC$4,'Tüpoloogia tabel'!$C$1:$T$51,MATCH($A573,'Tüpoloogia tabel'!$C$1:$T$1,0),FALSE)</f>
        <v>3.5002483660130723</v>
      </c>
      <c r="AD573" s="15">
        <f>VLOOKUP(AD$4,'Tüpoloogia tabel'!$C$1:$T$51,MATCH($A573,'Tüpoloogia tabel'!$C$1:$T$1,0),FALSE)</f>
        <v>2.5</v>
      </c>
      <c r="AE573" s="15">
        <f>VLOOKUP(AE$4,'Tüpoloogia tabel'!$C$1:$T$51,MATCH($A573,'Tüpoloogia tabel'!$C$1:$T$1,0),FALSE)</f>
        <v>2.2999999999999998</v>
      </c>
      <c r="AF573" s="15">
        <f>VLOOKUP(AF$4,'Tüpoloogia tabel'!$C$1:$T$51,MATCH($A573,'Tüpoloogia tabel'!$C$1:$T$1,0),FALSE)</f>
        <v>12.642142857142858</v>
      </c>
      <c r="AG573" s="15">
        <f>VLOOKUP(AG$4,'Tüpoloogia tabel'!$C$1:$T$51,MATCH($A573,'Tüpoloogia tabel'!$C$1:$T$1,0),FALSE)</f>
        <v>15.963640873015873</v>
      </c>
      <c r="AH573" s="15">
        <f>(VLOOKUP(AH$4,'Tüpoloogia tabel'!$C$1:$T$51,MATCH($A573,'Tüpoloogia tabel'!$C$1:$T$1,0),FALSE))*E573</f>
        <v>2.85</v>
      </c>
      <c r="AI573" s="15">
        <f>(VLOOKUP(AI$4,'Tüpoloogia tabel'!$C$1:$T$51,MATCH($A573,'Tüpoloogia tabel'!$C$1:$T$1,0),FALSE))*D573*E573</f>
        <v>6471.4952659862756</v>
      </c>
      <c r="AJ573" s="15">
        <f t="shared" si="722"/>
        <v>344.55710317460318</v>
      </c>
      <c r="AK573" s="15">
        <f>VLOOKUP(AK$4,'Tüpoloogia tabel'!$C$1:$T$51,MATCH($A573,'Tüpoloogia tabel'!$C$1:$T$1,0),FALSE)</f>
        <v>1.2</v>
      </c>
      <c r="AL573" s="15">
        <f>VLOOKUP(AL$4,'Tüpoloogia tabel'!$C$1:$T$51,MATCH($A573,'Tüpoloogia tabel'!$C$1:$T$1,0),FALSE)</f>
        <v>0.8</v>
      </c>
      <c r="AM573" s="15">
        <f>VLOOKUP(AM$4,'Tüpoloogia tabel'!$C$1:$T$51,MATCH($A573,'Tüpoloogia tabel'!$C$1:$T$1,0),FALSE)</f>
        <v>0.7</v>
      </c>
      <c r="AN573" s="15">
        <f>VLOOKUP(AN$4,'Tüpoloogia tabel'!$C$1:$T$51,MATCH($A573,'Tüpoloogia tabel'!$C$1:$T$1,0),FALSE)</f>
        <v>0.7</v>
      </c>
      <c r="AO573" s="15">
        <f>VLOOKUP(AO$4,'Tüpoloogia tabel'!$C$1:$T$51,MATCH($A573,'Tüpoloogia tabel'!$C$1:$T$1,0),FALSE)</f>
        <v>2.44</v>
      </c>
      <c r="AP573" s="15">
        <f>VLOOKUP(AP$4,'Tüpoloogia tabel'!$C$1:$T$51,MATCH($A573,'Tüpoloogia tabel'!$C$1:$T$1,0),FALSE)</f>
        <v>2</v>
      </c>
      <c r="AQ573" s="15">
        <f>VLOOKUP(AQ$4,'Tüpoloogia tabel'!$C$1:$T$51,MATCH($A573,'Tüpoloogia tabel'!$C$1:$T$1,0),FALSE)</f>
        <v>2.9</v>
      </c>
      <c r="AR573" s="232">
        <f>VLOOKUP(AR$4,'Tüpoloogia tabel'!$C$1:$T$51,MATCH($A568,'Tüpoloogia tabel'!$C$1:$T$1,0),FALSE)</f>
        <v>0.37375000000000003</v>
      </c>
      <c r="AS573" s="16">
        <f>VLOOKUP(AS$4,'Tüpoloogia tabel'!$C$1:$T$51,MATCH($A573,'Tüpoloogia tabel'!$C$1:$T$1,0),FALSE)</f>
        <v>0.4900000000000001</v>
      </c>
      <c r="AT573" s="16">
        <f>VLOOKUP(AT$4,'Tüpoloogia tabel'!$C$1:$T$51,MATCH($A573,'Tüpoloogia tabel'!$C$1:$T$1,0),FALSE)</f>
        <v>0.40500000000000014</v>
      </c>
      <c r="AU573" s="16">
        <f>VLOOKUP(AU$4,'Tüpoloogia tabel'!$C$1:$T$51,MATCH($A573,'Tüpoloogia tabel'!$C$1:$T$1,0),FALSE)</f>
        <v>0.15</v>
      </c>
      <c r="AV573" s="273">
        <f>VLOOKUP(AV$4,'Tüpoloogia tabel'!$C$1:$T$51,MATCH($A573,'Tüpoloogia tabel'!$C$1:$T$1,0),FALSE)</f>
        <v>0.02</v>
      </c>
      <c r="AW573" s="16">
        <f>VLOOKUP(AW$4,'Tüpoloogia tabel'!$C$1:$T$51,MATCH($A573,'Tüpoloogia tabel'!$C$1:$T$1,0),FALSE)</f>
        <v>0.01</v>
      </c>
      <c r="AX573" s="16">
        <f>VLOOKUP(AX$4,'Tüpoloogia tabel'!$C$1:$T$51,MATCH($A573,'Tüpoloogia tabel'!$C$1:$T$1,0),FALSE)</f>
        <v>0</v>
      </c>
      <c r="AY573" s="16">
        <f>VLOOKUP(AY$4,'Tüpoloogia tabel'!$C$1:$T$51,MATCH($A573,'Tüpoloogia tabel'!$C$1:$T$1,0),FALSE)</f>
        <v>0.42</v>
      </c>
      <c r="AZ573" s="16">
        <f>VLOOKUP(AZ$4,'Tüpoloogia tabel'!$C$1:$T$51,MATCH($A573,'Tüpoloogia tabel'!$C$1:$T$1,0),FALSE)</f>
        <v>3.7</v>
      </c>
      <c r="BA573" s="232">
        <f>VLOOKUP(BA$4,'Tüpoloogia tabel'!$C$1:$T$51,MATCH($A573,'Tüpoloogia tabel'!$C$1:$T$1,0),FALSE)</f>
        <v>0.43</v>
      </c>
      <c r="BB573" s="232">
        <f>VLOOKUP(BB$4,'Tüpoloogia tabel'!$C$1:$T$51,MATCH($A573,'Tüpoloogia tabel'!$C$1:$T$1,0),FALSE)</f>
        <v>0.41499999999999998</v>
      </c>
      <c r="BC573" s="232">
        <f>VLOOKUP(BC$4,'Tüpoloogia tabel'!$C$1:$T$51,MATCH($A573,'Tüpoloogia tabel'!$C$1:$T$1,0),FALSE)</f>
        <v>0.35</v>
      </c>
      <c r="BD573" s="232">
        <f>VLOOKUP(BD$4,'Tüpoloogia tabel'!$C$1:$T$51,MATCH($A573,'Tüpoloogia tabel'!$C$1:$T$1,0),FALSE)</f>
        <v>0.4</v>
      </c>
      <c r="BE573" s="232">
        <f>VLOOKUP(BE$4,'Tüpoloogia tabel'!$C$1:$T$51,MATCH($A573,'Tüpoloogia tabel'!$C$1:$T$1,0),FALSE)</f>
        <v>0.3</v>
      </c>
      <c r="BF573" s="16">
        <f>VLOOKUP(BF$4,'Tüpoloogia tabel'!$C$1:$T$51,MATCH($A573,'Tüpoloogia tabel'!$C$1:$T$1,0),FALSE)</f>
        <v>1.7999999999999998</v>
      </c>
      <c r="BG573" s="16">
        <f>VLOOKUP(BG$4,'Tüpoloogia tabel'!$C$1:$T$51,MATCH($A573,'Tüpoloogia tabel'!$C$1:$T$1,0),FALSE)</f>
        <v>2.1999999999999997</v>
      </c>
      <c r="BH573" s="16">
        <f>VLOOKUP(BH$4,'Tüpoloogia tabel'!$C$1:$T$51,MATCH($A573,'Tüpoloogia tabel'!$C$1:$T$1,0),FALSE)</f>
        <v>1.46</v>
      </c>
      <c r="BI573" s="16">
        <f>VLOOKUP(BI$4,'Tüpoloogia tabel'!$C$1:$T$51,MATCH($A573,'Tüpoloogia tabel'!$C$1:$T$1,0),FALSE)</f>
        <v>1.5793333333333333</v>
      </c>
      <c r="BJ573" s="16">
        <f>VLOOKUP(BJ$4,'Tüpoloogia tabel'!$C$1:$T$51,MATCH($A573,'Tüpoloogia tabel'!$C$1:$T$1,0),FALSE)</f>
        <v>0.79999999999999993</v>
      </c>
      <c r="BK573" s="16">
        <f>VLOOKUP(BK$4,'Tüpoloogia tabel'!$C$1:$T$51,MATCH($A573,'Tüpoloogia tabel'!$C$1:$T$1,0),FALSE)</f>
        <v>2.0649999999999999</v>
      </c>
      <c r="BL573" s="216">
        <f t="shared" si="704"/>
        <v>4338.0388631518699</v>
      </c>
      <c r="BM573" s="1">
        <v>4</v>
      </c>
      <c r="BN573" s="1">
        <v>0</v>
      </c>
      <c r="BO573" s="1">
        <f t="shared" si="723"/>
        <v>11.4</v>
      </c>
      <c r="BP573" s="217">
        <f t="shared" si="724"/>
        <v>344.55710317460318</v>
      </c>
      <c r="BQ573" s="217">
        <f t="shared" ref="BQ573:BS573" si="779">BP573</f>
        <v>344.55710317460318</v>
      </c>
      <c r="BR573" s="217">
        <f t="shared" si="779"/>
        <v>344.55710317460318</v>
      </c>
      <c r="BS573" s="217">
        <f t="shared" si="779"/>
        <v>344.55710317460318</v>
      </c>
      <c r="BT573" s="217">
        <f t="shared" si="726"/>
        <v>0</v>
      </c>
      <c r="BU573" s="217">
        <f t="shared" si="727"/>
        <v>239.35708641380052</v>
      </c>
      <c r="BV573" s="217">
        <f t="shared" si="728"/>
        <v>265.68457054368196</v>
      </c>
      <c r="BW573" s="217">
        <f t="shared" si="706"/>
        <v>475.91044244580684</v>
      </c>
      <c r="BX573" s="216">
        <f t="shared" si="729"/>
        <v>0.17564781013679004</v>
      </c>
      <c r="BY573" s="216">
        <f t="shared" si="753"/>
        <v>211.83125902496877</v>
      </c>
      <c r="BZ573" s="216">
        <f t="shared" si="737"/>
        <v>5025.7805646226452</v>
      </c>
      <c r="CA573" s="216">
        <f t="shared" si="738"/>
        <v>4549.8701221768388</v>
      </c>
      <c r="CB573" s="218">
        <f t="shared" si="730"/>
        <v>3.0037451004946165</v>
      </c>
    </row>
    <row r="574" spans="1:80" x14ac:dyDescent="0.25">
      <c r="A574" s="248" t="s">
        <v>487</v>
      </c>
      <c r="B574" s="231" t="s">
        <v>1102</v>
      </c>
      <c r="C574" s="231" t="s">
        <v>464</v>
      </c>
      <c r="D574" s="249">
        <v>10</v>
      </c>
      <c r="E574" s="249">
        <v>2</v>
      </c>
      <c r="F574" s="250"/>
      <c r="G574" s="15">
        <f>(VLOOKUP(G$4,'Tüpoloogia tabel'!$C$1:$T$51,MATCH($A574,'Tüpoloogia tabel'!$C$1:$T$1,0),FALSE))*D574</f>
        <v>2055.5481949610448</v>
      </c>
      <c r="H574" s="15">
        <f>(VLOOKUP(H$4,'Tüpoloogia tabel'!$C$1:$T$51,MATCH($A574,'Tüpoloogia tabel'!$C$1:$T$1,0),FALSE))*D574*E574</f>
        <v>51.603127917833795</v>
      </c>
      <c r="I574" s="15">
        <f>(VLOOKUP(I$4,'Tüpoloogia tabel'!$C$1:$T$51,MATCH($A574,'Tüpoloogia tabel'!$C$1:$T$1,0),FALSE))*D574*E574</f>
        <v>171.48566913104042</v>
      </c>
      <c r="J574" s="15">
        <f>(VLOOKUP(J$4,'Tüpoloogia tabel'!$C$1:$T$51,MATCH($A574,'Tüpoloogia tabel'!$C$1:$T$1,0),FALSE))*D574*E574</f>
        <v>3674.6650320929825</v>
      </c>
      <c r="K574" s="15">
        <f>(VLOOKUP(K$4,'Tüpoloogia tabel'!$C$1:$T$51,MATCH($A574,'Tüpoloogia tabel'!$C$1:$T$1,0),FALSE))*D574*E574</f>
        <v>3029.4648646635342</v>
      </c>
      <c r="L574" s="244">
        <f>VLOOKUP(L$4,'Tüpoloogia tabel'!$C$1:$T$51,MATCH($A574,'Tüpoloogia tabel'!$C$1:$T$1,0),FALSE)</f>
        <v>19.607843137254903</v>
      </c>
      <c r="M574" s="228">
        <f>VLOOKUP(M$4,'Tüpoloogia tabel'!$C$1:$T$51,MATCH($A574,'Tüpoloogia tabel'!$C$1:$T$1,0),FALSE)</f>
        <v>58.82352941176471</v>
      </c>
      <c r="N574" s="228">
        <f>VLOOKUP(N$4,'Tüpoloogia tabel'!$C$1:$T$51,MATCH($A574,'Tüpoloogia tabel'!$C$1:$T$1,0),FALSE)</f>
        <v>96.078431372549019</v>
      </c>
      <c r="O574" s="245">
        <f>VLOOKUP(O$4,'Tüpoloogia tabel'!$C$1:$T$51,MATCH($A574,'Tüpoloogia tabel'!$C$1:$T$1,0),FALSE)</f>
        <v>0.2155284834325106</v>
      </c>
      <c r="P574" s="228">
        <f>VLOOKUP(P$4,'Tüpoloogia tabel'!$C$1:$T$51,MATCH($A574,'Tüpoloogia tabel'!$C$1:$T$1,0),FALSE)</f>
        <v>50.980392156862742</v>
      </c>
      <c r="Q574" s="335">
        <f t="shared" si="717"/>
        <v>3690.2786904761906</v>
      </c>
      <c r="R574" s="336">
        <f t="shared" si="735"/>
        <v>2855.3185208745463</v>
      </c>
      <c r="S574" s="14">
        <f t="shared" si="718"/>
        <v>2055.5481949610448</v>
      </c>
      <c r="T574" s="336">
        <f t="shared" si="719"/>
        <v>2055.5481949610448</v>
      </c>
      <c r="U574" s="4">
        <f t="shared" si="720"/>
        <v>39.599999999999994</v>
      </c>
      <c r="V574" s="337">
        <f t="shared" si="721"/>
        <v>795.36016960164454</v>
      </c>
      <c r="W574" s="338">
        <f t="shared" si="703"/>
        <v>3.0853166631174589</v>
      </c>
      <c r="X574" s="228">
        <f>VLOOKUP(X$4,'Tüpoloogia tabel'!$C$1:$T$51,MATCH($A574,'Tüpoloogia tabel'!$C$1:$T$1,0),FALSE)</f>
        <v>227.2608695652174</v>
      </c>
      <c r="Y574" s="228">
        <f>VLOOKUP(Y$4,'Tüpoloogia tabel'!$C$1:$T$51,MATCH($A574,'Tüpoloogia tabel'!$C$1:$T$1,0),FALSE)</f>
        <v>160.65217391304347</v>
      </c>
      <c r="Z574" s="229">
        <f>VLOOKUP(Z$4,'Tüpoloogia tabel'!$C$1:$T$51,MATCH($A574,'Tüpoloogia tabel'!$C$1:$T$1,0),FALSE)</f>
        <v>41.282608695652172</v>
      </c>
      <c r="AA574" s="235"/>
      <c r="AB574" s="235"/>
      <c r="AC574" s="15">
        <f>VLOOKUP(AC$4,'Tüpoloogia tabel'!$C$1:$T$51,MATCH($A574,'Tüpoloogia tabel'!$C$1:$T$1,0),FALSE)</f>
        <v>3.5002483660130723</v>
      </c>
      <c r="AD574" s="15">
        <f>VLOOKUP(AD$4,'Tüpoloogia tabel'!$C$1:$T$51,MATCH($A574,'Tüpoloogia tabel'!$C$1:$T$1,0),FALSE)</f>
        <v>2.5</v>
      </c>
      <c r="AE574" s="15">
        <f>VLOOKUP(AE$4,'Tüpoloogia tabel'!$C$1:$T$51,MATCH($A574,'Tüpoloogia tabel'!$C$1:$T$1,0),FALSE)</f>
        <v>2.2999999999999998</v>
      </c>
      <c r="AF574" s="15">
        <f>VLOOKUP(AF$4,'Tüpoloogia tabel'!$C$1:$T$51,MATCH($A574,'Tüpoloogia tabel'!$C$1:$T$1,0),FALSE)</f>
        <v>12.642142857142858</v>
      </c>
      <c r="AG574" s="15">
        <f>VLOOKUP(AG$4,'Tüpoloogia tabel'!$C$1:$T$51,MATCH($A574,'Tüpoloogia tabel'!$C$1:$T$1,0),FALSE)</f>
        <v>15.963640873015873</v>
      </c>
      <c r="AH574" s="15">
        <f>(VLOOKUP(AH$4,'Tüpoloogia tabel'!$C$1:$T$51,MATCH($A574,'Tüpoloogia tabel'!$C$1:$T$1,0),FALSE))*E574</f>
        <v>5.7</v>
      </c>
      <c r="AI574" s="15">
        <f>(VLOOKUP(AI$4,'Tüpoloogia tabel'!$C$1:$T$51,MATCH($A574,'Tüpoloogia tabel'!$C$1:$T$1,0),FALSE))*D574*E574</f>
        <v>12942.990531972551</v>
      </c>
      <c r="AJ574" s="15">
        <f t="shared" si="722"/>
        <v>344.55710317460318</v>
      </c>
      <c r="AK574" s="15">
        <f>VLOOKUP(AK$4,'Tüpoloogia tabel'!$C$1:$T$51,MATCH($A574,'Tüpoloogia tabel'!$C$1:$T$1,0),FALSE)</f>
        <v>1.2</v>
      </c>
      <c r="AL574" s="15">
        <f>VLOOKUP(AL$4,'Tüpoloogia tabel'!$C$1:$T$51,MATCH($A574,'Tüpoloogia tabel'!$C$1:$T$1,0),FALSE)</f>
        <v>0.8</v>
      </c>
      <c r="AM574" s="15">
        <f>VLOOKUP(AM$4,'Tüpoloogia tabel'!$C$1:$T$51,MATCH($A574,'Tüpoloogia tabel'!$C$1:$T$1,0),FALSE)</f>
        <v>0.7</v>
      </c>
      <c r="AN574" s="15">
        <f>VLOOKUP(AN$4,'Tüpoloogia tabel'!$C$1:$T$51,MATCH($A574,'Tüpoloogia tabel'!$C$1:$T$1,0),FALSE)</f>
        <v>0.7</v>
      </c>
      <c r="AO574" s="15">
        <f>VLOOKUP(AO$4,'Tüpoloogia tabel'!$C$1:$T$51,MATCH($A574,'Tüpoloogia tabel'!$C$1:$T$1,0),FALSE)</f>
        <v>2.44</v>
      </c>
      <c r="AP574" s="15">
        <f>VLOOKUP(AP$4,'Tüpoloogia tabel'!$C$1:$T$51,MATCH($A574,'Tüpoloogia tabel'!$C$1:$T$1,0),FALSE)</f>
        <v>2</v>
      </c>
      <c r="AQ574" s="15">
        <f>VLOOKUP(AQ$4,'Tüpoloogia tabel'!$C$1:$T$51,MATCH($A574,'Tüpoloogia tabel'!$C$1:$T$1,0),FALSE)</f>
        <v>2.9</v>
      </c>
      <c r="AR574" s="232">
        <f>VLOOKUP(AR$4,'Tüpoloogia tabel'!$C$1:$T$51,MATCH($A569,'Tüpoloogia tabel'!$C$1:$T$1,0),FALSE)</f>
        <v>0.37375000000000003</v>
      </c>
      <c r="AS574" s="16">
        <f>VLOOKUP(AS$4,'Tüpoloogia tabel'!$C$1:$T$51,MATCH($A574,'Tüpoloogia tabel'!$C$1:$T$1,0),FALSE)</f>
        <v>0.4900000000000001</v>
      </c>
      <c r="AT574" s="16">
        <f>VLOOKUP(AT$4,'Tüpoloogia tabel'!$C$1:$T$51,MATCH($A574,'Tüpoloogia tabel'!$C$1:$T$1,0),FALSE)</f>
        <v>0.40500000000000014</v>
      </c>
      <c r="AU574" s="16">
        <f>VLOOKUP(AU$4,'Tüpoloogia tabel'!$C$1:$T$51,MATCH($A574,'Tüpoloogia tabel'!$C$1:$T$1,0),FALSE)</f>
        <v>0.15</v>
      </c>
      <c r="AV574" s="273">
        <f>VLOOKUP(AV$4,'Tüpoloogia tabel'!$C$1:$T$51,MATCH($A574,'Tüpoloogia tabel'!$C$1:$T$1,0),FALSE)</f>
        <v>0.02</v>
      </c>
      <c r="AW574" s="16">
        <f>VLOOKUP(AW$4,'Tüpoloogia tabel'!$C$1:$T$51,MATCH($A574,'Tüpoloogia tabel'!$C$1:$T$1,0),FALSE)</f>
        <v>0.01</v>
      </c>
      <c r="AX574" s="16">
        <f>VLOOKUP(AX$4,'Tüpoloogia tabel'!$C$1:$T$51,MATCH($A574,'Tüpoloogia tabel'!$C$1:$T$1,0),FALSE)</f>
        <v>0</v>
      </c>
      <c r="AY574" s="16">
        <f>VLOOKUP(AY$4,'Tüpoloogia tabel'!$C$1:$T$51,MATCH($A574,'Tüpoloogia tabel'!$C$1:$T$1,0),FALSE)</f>
        <v>0.42</v>
      </c>
      <c r="AZ574" s="16">
        <f>VLOOKUP(AZ$4,'Tüpoloogia tabel'!$C$1:$T$51,MATCH($A574,'Tüpoloogia tabel'!$C$1:$T$1,0),FALSE)</f>
        <v>3.7</v>
      </c>
      <c r="BA574" s="232">
        <f>VLOOKUP(BA$4,'Tüpoloogia tabel'!$C$1:$T$51,MATCH($A574,'Tüpoloogia tabel'!$C$1:$T$1,0),FALSE)</f>
        <v>0.43</v>
      </c>
      <c r="BB574" s="232">
        <f>VLOOKUP(BB$4,'Tüpoloogia tabel'!$C$1:$T$51,MATCH($A574,'Tüpoloogia tabel'!$C$1:$T$1,0),FALSE)</f>
        <v>0.41499999999999998</v>
      </c>
      <c r="BC574" s="232">
        <f>VLOOKUP(BC$4,'Tüpoloogia tabel'!$C$1:$T$51,MATCH($A574,'Tüpoloogia tabel'!$C$1:$T$1,0),FALSE)</f>
        <v>0.35</v>
      </c>
      <c r="BD574" s="232">
        <f>VLOOKUP(BD$4,'Tüpoloogia tabel'!$C$1:$T$51,MATCH($A574,'Tüpoloogia tabel'!$C$1:$T$1,0),FALSE)</f>
        <v>0.4</v>
      </c>
      <c r="BE574" s="232">
        <f>VLOOKUP(BE$4,'Tüpoloogia tabel'!$C$1:$T$51,MATCH($A574,'Tüpoloogia tabel'!$C$1:$T$1,0),FALSE)</f>
        <v>0.3</v>
      </c>
      <c r="BF574" s="16">
        <f>VLOOKUP(BF$4,'Tüpoloogia tabel'!$C$1:$T$51,MATCH($A574,'Tüpoloogia tabel'!$C$1:$T$1,0),FALSE)</f>
        <v>1.7999999999999998</v>
      </c>
      <c r="BG574" s="16">
        <f>VLOOKUP(BG$4,'Tüpoloogia tabel'!$C$1:$T$51,MATCH($A574,'Tüpoloogia tabel'!$C$1:$T$1,0),FALSE)</f>
        <v>2.1999999999999997</v>
      </c>
      <c r="BH574" s="16">
        <f>VLOOKUP(BH$4,'Tüpoloogia tabel'!$C$1:$T$51,MATCH($A574,'Tüpoloogia tabel'!$C$1:$T$1,0),FALSE)</f>
        <v>1.46</v>
      </c>
      <c r="BI574" s="16">
        <f>VLOOKUP(BI$4,'Tüpoloogia tabel'!$C$1:$T$51,MATCH($A574,'Tüpoloogia tabel'!$C$1:$T$1,0),FALSE)</f>
        <v>1.5793333333333333</v>
      </c>
      <c r="BJ574" s="16">
        <f>VLOOKUP(BJ$4,'Tüpoloogia tabel'!$C$1:$T$51,MATCH($A574,'Tüpoloogia tabel'!$C$1:$T$1,0),FALSE)</f>
        <v>0.79999999999999993</v>
      </c>
      <c r="BK574" s="16">
        <f>VLOOKUP(BK$4,'Tüpoloogia tabel'!$C$1:$T$51,MATCH($A574,'Tüpoloogia tabel'!$C$1:$T$1,0),FALSE)</f>
        <v>2.0649999999999999</v>
      </c>
      <c r="BL574" s="216">
        <f t="shared" si="704"/>
        <v>7941.0168058138188</v>
      </c>
      <c r="BM574" s="1">
        <v>4</v>
      </c>
      <c r="BN574" s="1">
        <v>0</v>
      </c>
      <c r="BO574" s="1">
        <f t="shared" si="723"/>
        <v>22.8</v>
      </c>
      <c r="BP574" s="217">
        <f t="shared" si="724"/>
        <v>344.55710317460318</v>
      </c>
      <c r="BQ574" s="217">
        <f t="shared" ref="BQ574:BS574" si="780">BP574</f>
        <v>344.55710317460318</v>
      </c>
      <c r="BR574" s="217">
        <f t="shared" si="780"/>
        <v>344.55710317460318</v>
      </c>
      <c r="BS574" s="217">
        <f t="shared" si="780"/>
        <v>344.55710317460318</v>
      </c>
      <c r="BT574" s="217">
        <f t="shared" si="726"/>
        <v>344.55710317460318</v>
      </c>
      <c r="BU574" s="217">
        <f t="shared" si="727"/>
        <v>907.42834565520207</v>
      </c>
      <c r="BV574" s="217">
        <f t="shared" si="728"/>
        <v>1048.3722434221415</v>
      </c>
      <c r="BW574" s="217">
        <f t="shared" si="706"/>
        <v>812.34558608650593</v>
      </c>
      <c r="BX574" s="216">
        <f t="shared" si="729"/>
        <v>0.49211943231754102</v>
      </c>
      <c r="BY574" s="216">
        <f t="shared" si="753"/>
        <v>593.49603537495443</v>
      </c>
      <c r="BZ574" s="216">
        <f t="shared" si="737"/>
        <v>9346.8584272752796</v>
      </c>
      <c r="CA574" s="216">
        <f t="shared" si="738"/>
        <v>8534.5128411887727</v>
      </c>
      <c r="CB574" s="218">
        <f t="shared" si="730"/>
        <v>2.8171684513451698</v>
      </c>
    </row>
    <row r="575" spans="1:80" x14ac:dyDescent="0.25">
      <c r="A575" s="248" t="s">
        <v>487</v>
      </c>
      <c r="B575" s="231" t="s">
        <v>1103</v>
      </c>
      <c r="C575" s="231" t="s">
        <v>464</v>
      </c>
      <c r="D575" s="249">
        <v>10</v>
      </c>
      <c r="E575" s="249">
        <v>3</v>
      </c>
      <c r="F575" s="250"/>
      <c r="G575" s="15">
        <f>(VLOOKUP(G$4,'Tüpoloogia tabel'!$C$1:$T$51,MATCH($A575,'Tüpoloogia tabel'!$C$1:$T$1,0),FALSE))*D575</f>
        <v>2055.5481949610448</v>
      </c>
      <c r="H575" s="15">
        <f>(VLOOKUP(H$4,'Tüpoloogia tabel'!$C$1:$T$51,MATCH($A575,'Tüpoloogia tabel'!$C$1:$T$1,0),FALSE))*D575*E575</f>
        <v>77.40469187675069</v>
      </c>
      <c r="I575" s="15">
        <f>(VLOOKUP(I$4,'Tüpoloogia tabel'!$C$1:$T$51,MATCH($A575,'Tüpoloogia tabel'!$C$1:$T$1,0),FALSE))*D575*E575</f>
        <v>257.22850369656067</v>
      </c>
      <c r="J575" s="15">
        <f>(VLOOKUP(J$4,'Tüpoloogia tabel'!$C$1:$T$51,MATCH($A575,'Tüpoloogia tabel'!$C$1:$T$1,0),FALSE))*D575*E575</f>
        <v>5511.997548139474</v>
      </c>
      <c r="K575" s="15">
        <f>(VLOOKUP(K$4,'Tüpoloogia tabel'!$C$1:$T$51,MATCH($A575,'Tüpoloogia tabel'!$C$1:$T$1,0),FALSE))*D575*E575</f>
        <v>4544.1972969953013</v>
      </c>
      <c r="L575" s="244">
        <f>VLOOKUP(L$4,'Tüpoloogia tabel'!$C$1:$T$51,MATCH($A575,'Tüpoloogia tabel'!$C$1:$T$1,0),FALSE)</f>
        <v>19.607843137254903</v>
      </c>
      <c r="M575" s="228">
        <f>VLOOKUP(M$4,'Tüpoloogia tabel'!$C$1:$T$51,MATCH($A575,'Tüpoloogia tabel'!$C$1:$T$1,0),FALSE)</f>
        <v>58.82352941176471</v>
      </c>
      <c r="N575" s="228">
        <f>VLOOKUP(N$4,'Tüpoloogia tabel'!$C$1:$T$51,MATCH($A575,'Tüpoloogia tabel'!$C$1:$T$1,0),FALSE)</f>
        <v>96.078431372549019</v>
      </c>
      <c r="O575" s="245">
        <f>VLOOKUP(O$4,'Tüpoloogia tabel'!$C$1:$T$51,MATCH($A575,'Tüpoloogia tabel'!$C$1:$T$1,0),FALSE)</f>
        <v>0.2155284834325106</v>
      </c>
      <c r="P575" s="228">
        <f>VLOOKUP(P$4,'Tüpoloogia tabel'!$C$1:$T$51,MATCH($A575,'Tüpoloogia tabel'!$C$1:$T$1,0),FALSE)</f>
        <v>50.980392156862742</v>
      </c>
      <c r="Q575" s="335">
        <f t="shared" si="717"/>
        <v>8265.2006250000013</v>
      </c>
      <c r="R575" s="336">
        <f t="shared" si="735"/>
        <v>6444.2144690283121</v>
      </c>
      <c r="S575" s="14">
        <f t="shared" si="718"/>
        <v>2055.5481949610448</v>
      </c>
      <c r="T575" s="336">
        <f t="shared" si="719"/>
        <v>2055.5481949610448</v>
      </c>
      <c r="U575" s="4">
        <f t="shared" si="720"/>
        <v>39.599999999999994</v>
      </c>
      <c r="V575" s="337">
        <f t="shared" si="721"/>
        <v>1781.386155971689</v>
      </c>
      <c r="W575" s="338">
        <f t="shared" si="703"/>
        <v>3.6462138165359081</v>
      </c>
      <c r="X575" s="228">
        <f>VLOOKUP(X$4,'Tüpoloogia tabel'!$C$1:$T$51,MATCH($A575,'Tüpoloogia tabel'!$C$1:$T$1,0),FALSE)</f>
        <v>227.2608695652174</v>
      </c>
      <c r="Y575" s="228">
        <f>VLOOKUP(Y$4,'Tüpoloogia tabel'!$C$1:$T$51,MATCH($A575,'Tüpoloogia tabel'!$C$1:$T$1,0),FALSE)</f>
        <v>160.65217391304347</v>
      </c>
      <c r="Z575" s="229">
        <f>VLOOKUP(Z$4,'Tüpoloogia tabel'!$C$1:$T$51,MATCH($A575,'Tüpoloogia tabel'!$C$1:$T$1,0),FALSE)</f>
        <v>41.282608695652172</v>
      </c>
      <c r="AA575" s="235"/>
      <c r="AB575" s="235"/>
      <c r="AC575" s="15">
        <f>VLOOKUP(AC$4,'Tüpoloogia tabel'!$C$1:$T$51,MATCH($A575,'Tüpoloogia tabel'!$C$1:$T$1,0),FALSE)</f>
        <v>3.5002483660130723</v>
      </c>
      <c r="AD575" s="15">
        <f>VLOOKUP(AD$4,'Tüpoloogia tabel'!$C$1:$T$51,MATCH($A575,'Tüpoloogia tabel'!$C$1:$T$1,0),FALSE)</f>
        <v>2.5</v>
      </c>
      <c r="AE575" s="15">
        <f>VLOOKUP(AE$4,'Tüpoloogia tabel'!$C$1:$T$51,MATCH($A575,'Tüpoloogia tabel'!$C$1:$T$1,0),FALSE)</f>
        <v>2.2999999999999998</v>
      </c>
      <c r="AF575" s="15">
        <f>VLOOKUP(AF$4,'Tüpoloogia tabel'!$C$1:$T$51,MATCH($A575,'Tüpoloogia tabel'!$C$1:$T$1,0),FALSE)</f>
        <v>12.642142857142858</v>
      </c>
      <c r="AG575" s="15">
        <f>VLOOKUP(AG$4,'Tüpoloogia tabel'!$C$1:$T$51,MATCH($A575,'Tüpoloogia tabel'!$C$1:$T$1,0),FALSE)</f>
        <v>15.963640873015873</v>
      </c>
      <c r="AH575" s="15">
        <f>(VLOOKUP(AH$4,'Tüpoloogia tabel'!$C$1:$T$51,MATCH($A575,'Tüpoloogia tabel'!$C$1:$T$1,0),FALSE))*E575</f>
        <v>8.5500000000000007</v>
      </c>
      <c r="AI575" s="15">
        <f>(VLOOKUP(AI$4,'Tüpoloogia tabel'!$C$1:$T$51,MATCH($A575,'Tüpoloogia tabel'!$C$1:$T$1,0),FALSE))*D575*E575</f>
        <v>19414.485797958827</v>
      </c>
      <c r="AJ575" s="15">
        <f t="shared" si="722"/>
        <v>344.55710317460318</v>
      </c>
      <c r="AK575" s="15">
        <f>VLOOKUP(AK$4,'Tüpoloogia tabel'!$C$1:$T$51,MATCH($A575,'Tüpoloogia tabel'!$C$1:$T$1,0),FALSE)</f>
        <v>1.2</v>
      </c>
      <c r="AL575" s="15">
        <f>VLOOKUP(AL$4,'Tüpoloogia tabel'!$C$1:$T$51,MATCH($A575,'Tüpoloogia tabel'!$C$1:$T$1,0),FALSE)</f>
        <v>0.8</v>
      </c>
      <c r="AM575" s="15">
        <f>VLOOKUP(AM$4,'Tüpoloogia tabel'!$C$1:$T$51,MATCH($A575,'Tüpoloogia tabel'!$C$1:$T$1,0),FALSE)</f>
        <v>0.7</v>
      </c>
      <c r="AN575" s="15">
        <f>VLOOKUP(AN$4,'Tüpoloogia tabel'!$C$1:$T$51,MATCH($A575,'Tüpoloogia tabel'!$C$1:$T$1,0),FALSE)</f>
        <v>0.7</v>
      </c>
      <c r="AO575" s="15">
        <f>VLOOKUP(AO$4,'Tüpoloogia tabel'!$C$1:$T$51,MATCH($A575,'Tüpoloogia tabel'!$C$1:$T$1,0),FALSE)</f>
        <v>2.44</v>
      </c>
      <c r="AP575" s="15">
        <f>VLOOKUP(AP$4,'Tüpoloogia tabel'!$C$1:$T$51,MATCH($A575,'Tüpoloogia tabel'!$C$1:$T$1,0),FALSE)</f>
        <v>2</v>
      </c>
      <c r="AQ575" s="15">
        <f>VLOOKUP(AQ$4,'Tüpoloogia tabel'!$C$1:$T$51,MATCH($A575,'Tüpoloogia tabel'!$C$1:$T$1,0),FALSE)</f>
        <v>2.9</v>
      </c>
      <c r="AR575" s="232">
        <f>VLOOKUP(AR$4,'Tüpoloogia tabel'!$C$1:$T$51,MATCH($A570,'Tüpoloogia tabel'!$C$1:$T$1,0),FALSE)</f>
        <v>0.37375000000000003</v>
      </c>
      <c r="AS575" s="16">
        <f>VLOOKUP(AS$4,'Tüpoloogia tabel'!$C$1:$T$51,MATCH($A575,'Tüpoloogia tabel'!$C$1:$T$1,0),FALSE)</f>
        <v>0.4900000000000001</v>
      </c>
      <c r="AT575" s="16">
        <f>VLOOKUP(AT$4,'Tüpoloogia tabel'!$C$1:$T$51,MATCH($A575,'Tüpoloogia tabel'!$C$1:$T$1,0),FALSE)</f>
        <v>0.40500000000000014</v>
      </c>
      <c r="AU575" s="16">
        <f>VLOOKUP(AU$4,'Tüpoloogia tabel'!$C$1:$T$51,MATCH($A575,'Tüpoloogia tabel'!$C$1:$T$1,0),FALSE)</f>
        <v>0.15</v>
      </c>
      <c r="AV575" s="273">
        <f>VLOOKUP(AV$4,'Tüpoloogia tabel'!$C$1:$T$51,MATCH($A575,'Tüpoloogia tabel'!$C$1:$T$1,0),FALSE)</f>
        <v>0.02</v>
      </c>
      <c r="AW575" s="16">
        <f>VLOOKUP(AW$4,'Tüpoloogia tabel'!$C$1:$T$51,MATCH($A575,'Tüpoloogia tabel'!$C$1:$T$1,0),FALSE)</f>
        <v>0.01</v>
      </c>
      <c r="AX575" s="16">
        <f>VLOOKUP(AX$4,'Tüpoloogia tabel'!$C$1:$T$51,MATCH($A575,'Tüpoloogia tabel'!$C$1:$T$1,0),FALSE)</f>
        <v>0</v>
      </c>
      <c r="AY575" s="16">
        <f>VLOOKUP(AY$4,'Tüpoloogia tabel'!$C$1:$T$51,MATCH($A575,'Tüpoloogia tabel'!$C$1:$T$1,0),FALSE)</f>
        <v>0.42</v>
      </c>
      <c r="AZ575" s="16">
        <f>VLOOKUP(AZ$4,'Tüpoloogia tabel'!$C$1:$T$51,MATCH($A575,'Tüpoloogia tabel'!$C$1:$T$1,0),FALSE)</f>
        <v>3.7</v>
      </c>
      <c r="BA575" s="232">
        <f>VLOOKUP(BA$4,'Tüpoloogia tabel'!$C$1:$T$51,MATCH($A575,'Tüpoloogia tabel'!$C$1:$T$1,0),FALSE)</f>
        <v>0.43</v>
      </c>
      <c r="BB575" s="232">
        <f>VLOOKUP(BB$4,'Tüpoloogia tabel'!$C$1:$T$51,MATCH($A575,'Tüpoloogia tabel'!$C$1:$T$1,0),FALSE)</f>
        <v>0.41499999999999998</v>
      </c>
      <c r="BC575" s="232">
        <f>VLOOKUP(BC$4,'Tüpoloogia tabel'!$C$1:$T$51,MATCH($A575,'Tüpoloogia tabel'!$C$1:$T$1,0),FALSE)</f>
        <v>0.35</v>
      </c>
      <c r="BD575" s="232">
        <f>VLOOKUP(BD$4,'Tüpoloogia tabel'!$C$1:$T$51,MATCH($A575,'Tüpoloogia tabel'!$C$1:$T$1,0),FALSE)</f>
        <v>0.4</v>
      </c>
      <c r="BE575" s="232">
        <f>VLOOKUP(BE$4,'Tüpoloogia tabel'!$C$1:$T$51,MATCH($A575,'Tüpoloogia tabel'!$C$1:$T$1,0),FALSE)</f>
        <v>0.3</v>
      </c>
      <c r="BF575" s="16">
        <f>VLOOKUP(BF$4,'Tüpoloogia tabel'!$C$1:$T$51,MATCH($A575,'Tüpoloogia tabel'!$C$1:$T$1,0),FALSE)</f>
        <v>1.7999999999999998</v>
      </c>
      <c r="BG575" s="16">
        <f>VLOOKUP(BG$4,'Tüpoloogia tabel'!$C$1:$T$51,MATCH($A575,'Tüpoloogia tabel'!$C$1:$T$1,0),FALSE)</f>
        <v>2.1999999999999997</v>
      </c>
      <c r="BH575" s="16">
        <f>VLOOKUP(BH$4,'Tüpoloogia tabel'!$C$1:$T$51,MATCH($A575,'Tüpoloogia tabel'!$C$1:$T$1,0),FALSE)</f>
        <v>1.46</v>
      </c>
      <c r="BI575" s="16">
        <f>VLOOKUP(BI$4,'Tüpoloogia tabel'!$C$1:$T$51,MATCH($A575,'Tüpoloogia tabel'!$C$1:$T$1,0),FALSE)</f>
        <v>1.5793333333333333</v>
      </c>
      <c r="BJ575" s="16">
        <f>VLOOKUP(BJ$4,'Tüpoloogia tabel'!$C$1:$T$51,MATCH($A575,'Tüpoloogia tabel'!$C$1:$T$1,0),FALSE)</f>
        <v>0.79999999999999993</v>
      </c>
      <c r="BK575" s="16">
        <f>VLOOKUP(BK$4,'Tüpoloogia tabel'!$C$1:$T$51,MATCH($A575,'Tüpoloogia tabel'!$C$1:$T$1,0),FALSE)</f>
        <v>2.0649999999999999</v>
      </c>
      <c r="BL575" s="216">
        <f t="shared" si="704"/>
        <v>13923.936120427414</v>
      </c>
      <c r="BM575" s="1">
        <v>4</v>
      </c>
      <c r="BN575" s="1">
        <v>0</v>
      </c>
      <c r="BO575" s="1">
        <f t="shared" si="723"/>
        <v>34.200000000000003</v>
      </c>
      <c r="BP575" s="217">
        <f t="shared" si="724"/>
        <v>344.55710317460318</v>
      </c>
      <c r="BQ575" s="217">
        <f t="shared" ref="BQ575:BS575" si="781">BP575</f>
        <v>344.55710317460318</v>
      </c>
      <c r="BR575" s="217">
        <f t="shared" si="781"/>
        <v>344.55710317460318</v>
      </c>
      <c r="BS575" s="217">
        <f t="shared" si="781"/>
        <v>344.55710317460318</v>
      </c>
      <c r="BT575" s="217">
        <f t="shared" si="726"/>
        <v>689.11420634920637</v>
      </c>
      <c r="BU575" s="217">
        <f t="shared" si="727"/>
        <v>2004.2137777242051</v>
      </c>
      <c r="BV575" s="217">
        <f t="shared" si="728"/>
        <v>2348.0630186353792</v>
      </c>
      <c r="BW575" s="217">
        <f t="shared" si="706"/>
        <v>1365.9220327078117</v>
      </c>
      <c r="BX575" s="216">
        <f t="shared" si="729"/>
        <v>1.0607436287182186</v>
      </c>
      <c r="BY575" s="216">
        <f t="shared" si="753"/>
        <v>1279.2568162341715</v>
      </c>
      <c r="BZ575" s="216">
        <f t="shared" si="737"/>
        <v>16569.114969369395</v>
      </c>
      <c r="CA575" s="216">
        <f t="shared" si="738"/>
        <v>15203.192936661586</v>
      </c>
      <c r="CB575" s="218">
        <f t="shared" si="730"/>
        <v>3.3456278288608177</v>
      </c>
    </row>
    <row r="576" spans="1:80" x14ac:dyDescent="0.25">
      <c r="A576" s="248" t="s">
        <v>487</v>
      </c>
      <c r="B576" s="231" t="s">
        <v>1104</v>
      </c>
      <c r="C576" s="231" t="s">
        <v>464</v>
      </c>
      <c r="D576" s="249">
        <v>10</v>
      </c>
      <c r="E576" s="249">
        <v>4</v>
      </c>
      <c r="F576" s="250"/>
      <c r="G576" s="15">
        <f>(VLOOKUP(G$4,'Tüpoloogia tabel'!$C$1:$T$51,MATCH($A576,'Tüpoloogia tabel'!$C$1:$T$1,0),FALSE))*D576</f>
        <v>2055.5481949610448</v>
      </c>
      <c r="H576" s="15">
        <f>(VLOOKUP(H$4,'Tüpoloogia tabel'!$C$1:$T$51,MATCH($A576,'Tüpoloogia tabel'!$C$1:$T$1,0),FALSE))*D576*E576</f>
        <v>103.20625583566759</v>
      </c>
      <c r="I576" s="15">
        <f>(VLOOKUP(I$4,'Tüpoloogia tabel'!$C$1:$T$51,MATCH($A576,'Tüpoloogia tabel'!$C$1:$T$1,0),FALSE))*D576*E576</f>
        <v>342.97133826208085</v>
      </c>
      <c r="J576" s="15">
        <f>(VLOOKUP(J$4,'Tüpoloogia tabel'!$C$1:$T$51,MATCH($A576,'Tüpoloogia tabel'!$C$1:$T$1,0),FALSE))*D576*E576</f>
        <v>7349.3300641859651</v>
      </c>
      <c r="K576" s="15">
        <f>(VLOOKUP(K$4,'Tüpoloogia tabel'!$C$1:$T$51,MATCH($A576,'Tüpoloogia tabel'!$C$1:$T$1,0),FALSE))*D576*E576</f>
        <v>6058.9297293270683</v>
      </c>
      <c r="L576" s="244">
        <f>VLOOKUP(L$4,'Tüpoloogia tabel'!$C$1:$T$51,MATCH($A576,'Tüpoloogia tabel'!$C$1:$T$1,0),FALSE)</f>
        <v>19.607843137254903</v>
      </c>
      <c r="M576" s="228">
        <f>VLOOKUP(M$4,'Tüpoloogia tabel'!$C$1:$T$51,MATCH($A576,'Tüpoloogia tabel'!$C$1:$T$1,0),FALSE)</f>
        <v>58.82352941176471</v>
      </c>
      <c r="N576" s="228">
        <f>VLOOKUP(N$4,'Tüpoloogia tabel'!$C$1:$T$51,MATCH($A576,'Tüpoloogia tabel'!$C$1:$T$1,0),FALSE)</f>
        <v>96.078431372549019</v>
      </c>
      <c r="O576" s="245">
        <f>VLOOKUP(O$4,'Tüpoloogia tabel'!$C$1:$T$51,MATCH($A576,'Tüpoloogia tabel'!$C$1:$T$1,0),FALSE)</f>
        <v>0.2155284834325106</v>
      </c>
      <c r="P576" s="228">
        <f>VLOOKUP(P$4,'Tüpoloogia tabel'!$C$1:$T$51,MATCH($A576,'Tüpoloogia tabel'!$C$1:$T$1,0),FALSE)</f>
        <v>50.980392156862742</v>
      </c>
      <c r="Q576" s="335">
        <f t="shared" si="717"/>
        <v>14659.977619047619</v>
      </c>
      <c r="R576" s="336">
        <f t="shared" si="735"/>
        <v>11460.734875659738</v>
      </c>
      <c r="S576" s="14">
        <f t="shared" si="718"/>
        <v>2055.5481949610448</v>
      </c>
      <c r="T576" s="336">
        <f t="shared" si="719"/>
        <v>2055.5481949610448</v>
      </c>
      <c r="U576" s="4">
        <f t="shared" si="720"/>
        <v>39.599999999999994</v>
      </c>
      <c r="V576" s="337">
        <f t="shared" si="721"/>
        <v>3159.6427433878807</v>
      </c>
      <c r="W576" s="338">
        <f t="shared" si="703"/>
        <v>4.3729383236949069</v>
      </c>
      <c r="X576" s="228">
        <f>VLOOKUP(X$4,'Tüpoloogia tabel'!$C$1:$T$51,MATCH($A576,'Tüpoloogia tabel'!$C$1:$T$1,0),FALSE)</f>
        <v>227.2608695652174</v>
      </c>
      <c r="Y576" s="228">
        <f>VLOOKUP(Y$4,'Tüpoloogia tabel'!$C$1:$T$51,MATCH($A576,'Tüpoloogia tabel'!$C$1:$T$1,0),FALSE)</f>
        <v>160.65217391304347</v>
      </c>
      <c r="Z576" s="229">
        <f>VLOOKUP(Z$4,'Tüpoloogia tabel'!$C$1:$T$51,MATCH($A576,'Tüpoloogia tabel'!$C$1:$T$1,0),FALSE)</f>
        <v>41.282608695652172</v>
      </c>
      <c r="AA576" s="235"/>
      <c r="AB576" s="235"/>
      <c r="AC576" s="15">
        <f>VLOOKUP(AC$4,'Tüpoloogia tabel'!$C$1:$T$51,MATCH($A576,'Tüpoloogia tabel'!$C$1:$T$1,0),FALSE)</f>
        <v>3.5002483660130723</v>
      </c>
      <c r="AD576" s="15">
        <f>VLOOKUP(AD$4,'Tüpoloogia tabel'!$C$1:$T$51,MATCH($A576,'Tüpoloogia tabel'!$C$1:$T$1,0),FALSE)</f>
        <v>2.5</v>
      </c>
      <c r="AE576" s="15">
        <f>VLOOKUP(AE$4,'Tüpoloogia tabel'!$C$1:$T$51,MATCH($A576,'Tüpoloogia tabel'!$C$1:$T$1,0),FALSE)</f>
        <v>2.2999999999999998</v>
      </c>
      <c r="AF576" s="15">
        <f>VLOOKUP(AF$4,'Tüpoloogia tabel'!$C$1:$T$51,MATCH($A576,'Tüpoloogia tabel'!$C$1:$T$1,0),FALSE)</f>
        <v>12.642142857142858</v>
      </c>
      <c r="AG576" s="15">
        <f>VLOOKUP(AG$4,'Tüpoloogia tabel'!$C$1:$T$51,MATCH($A576,'Tüpoloogia tabel'!$C$1:$T$1,0),FALSE)</f>
        <v>15.963640873015873</v>
      </c>
      <c r="AH576" s="15">
        <f>(VLOOKUP(AH$4,'Tüpoloogia tabel'!$C$1:$T$51,MATCH($A576,'Tüpoloogia tabel'!$C$1:$T$1,0),FALSE))*E576</f>
        <v>11.4</v>
      </c>
      <c r="AI576" s="15">
        <f>(VLOOKUP(AI$4,'Tüpoloogia tabel'!$C$1:$T$51,MATCH($A576,'Tüpoloogia tabel'!$C$1:$T$1,0),FALSE))*D576*E576</f>
        <v>25885.981063945103</v>
      </c>
      <c r="AJ576" s="15">
        <f t="shared" si="722"/>
        <v>344.55710317460318</v>
      </c>
      <c r="AK576" s="15">
        <f>VLOOKUP(AK$4,'Tüpoloogia tabel'!$C$1:$T$51,MATCH($A576,'Tüpoloogia tabel'!$C$1:$T$1,0),FALSE)</f>
        <v>1.2</v>
      </c>
      <c r="AL576" s="15">
        <f>VLOOKUP(AL$4,'Tüpoloogia tabel'!$C$1:$T$51,MATCH($A576,'Tüpoloogia tabel'!$C$1:$T$1,0),FALSE)</f>
        <v>0.8</v>
      </c>
      <c r="AM576" s="15">
        <f>VLOOKUP(AM$4,'Tüpoloogia tabel'!$C$1:$T$51,MATCH($A576,'Tüpoloogia tabel'!$C$1:$T$1,0),FALSE)</f>
        <v>0.7</v>
      </c>
      <c r="AN576" s="15">
        <f>VLOOKUP(AN$4,'Tüpoloogia tabel'!$C$1:$T$51,MATCH($A576,'Tüpoloogia tabel'!$C$1:$T$1,0),FALSE)</f>
        <v>0.7</v>
      </c>
      <c r="AO576" s="15">
        <f>VLOOKUP(AO$4,'Tüpoloogia tabel'!$C$1:$T$51,MATCH($A576,'Tüpoloogia tabel'!$C$1:$T$1,0),FALSE)</f>
        <v>2.44</v>
      </c>
      <c r="AP576" s="15">
        <f>VLOOKUP(AP$4,'Tüpoloogia tabel'!$C$1:$T$51,MATCH($A576,'Tüpoloogia tabel'!$C$1:$T$1,0),FALSE)</f>
        <v>2</v>
      </c>
      <c r="AQ576" s="15">
        <f>VLOOKUP(AQ$4,'Tüpoloogia tabel'!$C$1:$T$51,MATCH($A576,'Tüpoloogia tabel'!$C$1:$T$1,0),FALSE)</f>
        <v>2.9</v>
      </c>
      <c r="AR576" s="232">
        <f>VLOOKUP(AR$4,'Tüpoloogia tabel'!$C$1:$T$51,MATCH($A571,'Tüpoloogia tabel'!$C$1:$T$1,0),FALSE)</f>
        <v>0.37375000000000003</v>
      </c>
      <c r="AS576" s="16">
        <f>VLOOKUP(AS$4,'Tüpoloogia tabel'!$C$1:$T$51,MATCH($A576,'Tüpoloogia tabel'!$C$1:$T$1,0),FALSE)</f>
        <v>0.4900000000000001</v>
      </c>
      <c r="AT576" s="16">
        <f>VLOOKUP(AT$4,'Tüpoloogia tabel'!$C$1:$T$51,MATCH($A576,'Tüpoloogia tabel'!$C$1:$T$1,0),FALSE)</f>
        <v>0.40500000000000014</v>
      </c>
      <c r="AU576" s="16">
        <f>VLOOKUP(AU$4,'Tüpoloogia tabel'!$C$1:$T$51,MATCH($A576,'Tüpoloogia tabel'!$C$1:$T$1,0),FALSE)</f>
        <v>0.15</v>
      </c>
      <c r="AV576" s="273">
        <f>VLOOKUP(AV$4,'Tüpoloogia tabel'!$C$1:$T$51,MATCH($A576,'Tüpoloogia tabel'!$C$1:$T$1,0),FALSE)</f>
        <v>0.02</v>
      </c>
      <c r="AW576" s="16">
        <f>VLOOKUP(AW$4,'Tüpoloogia tabel'!$C$1:$T$51,MATCH($A576,'Tüpoloogia tabel'!$C$1:$T$1,0),FALSE)</f>
        <v>0.01</v>
      </c>
      <c r="AX576" s="16">
        <f>VLOOKUP(AX$4,'Tüpoloogia tabel'!$C$1:$T$51,MATCH($A576,'Tüpoloogia tabel'!$C$1:$T$1,0),FALSE)</f>
        <v>0</v>
      </c>
      <c r="AY576" s="16">
        <f>VLOOKUP(AY$4,'Tüpoloogia tabel'!$C$1:$T$51,MATCH($A576,'Tüpoloogia tabel'!$C$1:$T$1,0),FALSE)</f>
        <v>0.42</v>
      </c>
      <c r="AZ576" s="16">
        <f>VLOOKUP(AZ$4,'Tüpoloogia tabel'!$C$1:$T$51,MATCH($A576,'Tüpoloogia tabel'!$C$1:$T$1,0),FALSE)</f>
        <v>3.7</v>
      </c>
      <c r="BA576" s="232">
        <f>VLOOKUP(BA$4,'Tüpoloogia tabel'!$C$1:$T$51,MATCH($A576,'Tüpoloogia tabel'!$C$1:$T$1,0),FALSE)</f>
        <v>0.43</v>
      </c>
      <c r="BB576" s="232">
        <f>VLOOKUP(BB$4,'Tüpoloogia tabel'!$C$1:$T$51,MATCH($A576,'Tüpoloogia tabel'!$C$1:$T$1,0),FALSE)</f>
        <v>0.41499999999999998</v>
      </c>
      <c r="BC576" s="232">
        <f>VLOOKUP(BC$4,'Tüpoloogia tabel'!$C$1:$T$51,MATCH($A576,'Tüpoloogia tabel'!$C$1:$T$1,0),FALSE)</f>
        <v>0.35</v>
      </c>
      <c r="BD576" s="232">
        <f>VLOOKUP(BD$4,'Tüpoloogia tabel'!$C$1:$T$51,MATCH($A576,'Tüpoloogia tabel'!$C$1:$T$1,0),FALSE)</f>
        <v>0.4</v>
      </c>
      <c r="BE576" s="232">
        <f>VLOOKUP(BE$4,'Tüpoloogia tabel'!$C$1:$T$51,MATCH($A576,'Tüpoloogia tabel'!$C$1:$T$1,0),FALSE)</f>
        <v>0.3</v>
      </c>
      <c r="BF576" s="16">
        <f>VLOOKUP(BF$4,'Tüpoloogia tabel'!$C$1:$T$51,MATCH($A576,'Tüpoloogia tabel'!$C$1:$T$1,0),FALSE)</f>
        <v>1.7999999999999998</v>
      </c>
      <c r="BG576" s="16">
        <f>VLOOKUP(BG$4,'Tüpoloogia tabel'!$C$1:$T$51,MATCH($A576,'Tüpoloogia tabel'!$C$1:$T$1,0),FALSE)</f>
        <v>2.1999999999999997</v>
      </c>
      <c r="BH576" s="16">
        <f>VLOOKUP(BH$4,'Tüpoloogia tabel'!$C$1:$T$51,MATCH($A576,'Tüpoloogia tabel'!$C$1:$T$1,0),FALSE)</f>
        <v>1.46</v>
      </c>
      <c r="BI576" s="16">
        <f>VLOOKUP(BI$4,'Tüpoloogia tabel'!$C$1:$T$51,MATCH($A576,'Tüpoloogia tabel'!$C$1:$T$1,0),FALSE)</f>
        <v>1.5793333333333333</v>
      </c>
      <c r="BJ576" s="16">
        <f>VLOOKUP(BJ$4,'Tüpoloogia tabel'!$C$1:$T$51,MATCH($A576,'Tüpoloogia tabel'!$C$1:$T$1,0),FALSE)</f>
        <v>0.79999999999999993</v>
      </c>
      <c r="BK576" s="16">
        <f>VLOOKUP(BK$4,'Tüpoloogia tabel'!$C$1:$T$51,MATCH($A576,'Tüpoloogia tabel'!$C$1:$T$1,0),FALSE)</f>
        <v>2.0649999999999999</v>
      </c>
      <c r="BL576" s="216">
        <f t="shared" si="704"/>
        <v>22286.79680699265</v>
      </c>
      <c r="BM576" s="1">
        <v>4</v>
      </c>
      <c r="BN576" s="1">
        <v>0</v>
      </c>
      <c r="BO576" s="1">
        <f t="shared" si="723"/>
        <v>45.6</v>
      </c>
      <c r="BP576" s="217">
        <f t="shared" si="724"/>
        <v>344.55710317460318</v>
      </c>
      <c r="BQ576" s="217">
        <f t="shared" ref="BQ576:BS576" si="782">BP576</f>
        <v>344.55710317460318</v>
      </c>
      <c r="BR576" s="217">
        <f t="shared" si="782"/>
        <v>344.55710317460318</v>
      </c>
      <c r="BS576" s="217">
        <f t="shared" si="782"/>
        <v>344.55710317460318</v>
      </c>
      <c r="BT576" s="217">
        <f t="shared" si="726"/>
        <v>1033.6713095238097</v>
      </c>
      <c r="BU576" s="217">
        <f t="shared" si="727"/>
        <v>3529.7133826208083</v>
      </c>
      <c r="BV576" s="217">
        <f t="shared" si="728"/>
        <v>4164.7568961833931</v>
      </c>
      <c r="BW576" s="217">
        <f t="shared" si="706"/>
        <v>2136.6397823097236</v>
      </c>
      <c r="BX576" s="216">
        <f t="shared" si="729"/>
        <v>1.7179845975508905</v>
      </c>
      <c r="BY576" s="216">
        <f t="shared" si="753"/>
        <v>2071.8894246463738</v>
      </c>
      <c r="BZ576" s="216">
        <f t="shared" si="737"/>
        <v>26495.326013948747</v>
      </c>
      <c r="CA576" s="216">
        <f t="shared" si="738"/>
        <v>24358.686231639025</v>
      </c>
      <c r="CB576" s="218">
        <f t="shared" si="730"/>
        <v>4.0202952204141855</v>
      </c>
    </row>
    <row r="577" spans="1:80" s="220" customFormat="1" ht="15.75" thickBot="1" x14ac:dyDescent="0.3">
      <c r="A577" s="251" t="s">
        <v>487</v>
      </c>
      <c r="B577" s="241" t="s">
        <v>1105</v>
      </c>
      <c r="C577" s="241" t="s">
        <v>464</v>
      </c>
      <c r="D577" s="252">
        <v>10</v>
      </c>
      <c r="E577" s="252">
        <v>5</v>
      </c>
      <c r="F577" s="253"/>
      <c r="G577" s="221">
        <f>(VLOOKUP(G$4,'Tüpoloogia tabel'!$C$1:$T$51,MATCH($A577,'Tüpoloogia tabel'!$C$1:$T$1,0),FALSE))*D577</f>
        <v>2055.5481949610448</v>
      </c>
      <c r="H577" s="221">
        <f>(VLOOKUP(H$4,'Tüpoloogia tabel'!$C$1:$T$51,MATCH($A577,'Tüpoloogia tabel'!$C$1:$T$1,0),FALSE))*D577*E577</f>
        <v>129.00781979458449</v>
      </c>
      <c r="I577" s="221">
        <f>(VLOOKUP(I$4,'Tüpoloogia tabel'!$C$1:$T$51,MATCH($A577,'Tüpoloogia tabel'!$C$1:$T$1,0),FALSE))*D577*E577</f>
        <v>428.71417282760103</v>
      </c>
      <c r="J577" s="221">
        <f>(VLOOKUP(J$4,'Tüpoloogia tabel'!$C$1:$T$51,MATCH($A577,'Tüpoloogia tabel'!$C$1:$T$1,0),FALSE))*D577*E577</f>
        <v>9186.6625802324561</v>
      </c>
      <c r="K577" s="221">
        <f>(VLOOKUP(K$4,'Tüpoloogia tabel'!$C$1:$T$51,MATCH($A577,'Tüpoloogia tabel'!$C$1:$T$1,0),FALSE))*D577*E577</f>
        <v>7573.6621616588354</v>
      </c>
      <c r="L577" s="246">
        <f>VLOOKUP(L$4,'Tüpoloogia tabel'!$C$1:$T$51,MATCH($A577,'Tüpoloogia tabel'!$C$1:$T$1,0),FALSE)</f>
        <v>19.607843137254903</v>
      </c>
      <c r="M577" s="226">
        <f>VLOOKUP(M$4,'Tüpoloogia tabel'!$C$1:$T$51,MATCH($A577,'Tüpoloogia tabel'!$C$1:$T$1,0),FALSE)</f>
        <v>58.82352941176471</v>
      </c>
      <c r="N577" s="226">
        <f>VLOOKUP(N$4,'Tüpoloogia tabel'!$C$1:$T$51,MATCH($A577,'Tüpoloogia tabel'!$C$1:$T$1,0),FALSE)</f>
        <v>96.078431372549019</v>
      </c>
      <c r="O577" s="242">
        <f>VLOOKUP(O$4,'Tüpoloogia tabel'!$C$1:$T$51,MATCH($A577,'Tüpoloogia tabel'!$C$1:$T$1,0),FALSE)</f>
        <v>0.2155284834325106</v>
      </c>
      <c r="P577" s="226">
        <f>VLOOKUP(P$4,'Tüpoloogia tabel'!$C$1:$T$51,MATCH($A577,'Tüpoloogia tabel'!$C$1:$T$1,0),FALSE)</f>
        <v>50.980392156862742</v>
      </c>
      <c r="Q577" s="339">
        <f t="shared" si="717"/>
        <v>22874.609672619048</v>
      </c>
      <c r="R577" s="341">
        <f t="shared" si="735"/>
        <v>17904.879740768829</v>
      </c>
      <c r="S577" s="340">
        <f t="shared" si="718"/>
        <v>2055.5481949610448</v>
      </c>
      <c r="T577" s="341">
        <f t="shared" si="719"/>
        <v>2055.5481949610448</v>
      </c>
      <c r="U577" s="342">
        <f t="shared" si="720"/>
        <v>39.599999999999994</v>
      </c>
      <c r="V577" s="343">
        <f t="shared" si="721"/>
        <v>4930.1299318502215</v>
      </c>
      <c r="W577" s="344">
        <f t="shared" si="703"/>
        <v>5.1816664026498902</v>
      </c>
      <c r="X577" s="226">
        <f>VLOOKUP(X$4,'Tüpoloogia tabel'!$C$1:$T$51,MATCH($A577,'Tüpoloogia tabel'!$C$1:$T$1,0),FALSE)</f>
        <v>227.2608695652174</v>
      </c>
      <c r="Y577" s="226">
        <f>VLOOKUP(Y$4,'Tüpoloogia tabel'!$C$1:$T$51,MATCH($A577,'Tüpoloogia tabel'!$C$1:$T$1,0),FALSE)</f>
        <v>160.65217391304347</v>
      </c>
      <c r="Z577" s="230">
        <f>VLOOKUP(Z$4,'Tüpoloogia tabel'!$C$1:$T$51,MATCH($A577,'Tüpoloogia tabel'!$C$1:$T$1,0),FALSE)</f>
        <v>41.282608695652172</v>
      </c>
      <c r="AA577" s="236"/>
      <c r="AB577" s="236"/>
      <c r="AC577" s="221">
        <f>VLOOKUP(AC$4,'Tüpoloogia tabel'!$C$1:$T$51,MATCH($A577,'Tüpoloogia tabel'!$C$1:$T$1,0),FALSE)</f>
        <v>3.5002483660130723</v>
      </c>
      <c r="AD577" s="221">
        <f>VLOOKUP(AD$4,'Tüpoloogia tabel'!$C$1:$T$51,MATCH($A577,'Tüpoloogia tabel'!$C$1:$T$1,0),FALSE)</f>
        <v>2.5</v>
      </c>
      <c r="AE577" s="221">
        <f>VLOOKUP(AE$4,'Tüpoloogia tabel'!$C$1:$T$51,MATCH($A577,'Tüpoloogia tabel'!$C$1:$T$1,0),FALSE)</f>
        <v>2.2999999999999998</v>
      </c>
      <c r="AF577" s="221">
        <f>VLOOKUP(AF$4,'Tüpoloogia tabel'!$C$1:$T$51,MATCH($A577,'Tüpoloogia tabel'!$C$1:$T$1,0),FALSE)</f>
        <v>12.642142857142858</v>
      </c>
      <c r="AG577" s="221">
        <f>VLOOKUP(AG$4,'Tüpoloogia tabel'!$C$1:$T$51,MATCH($A577,'Tüpoloogia tabel'!$C$1:$T$1,0),FALSE)</f>
        <v>15.963640873015873</v>
      </c>
      <c r="AH577" s="221">
        <f>(VLOOKUP(AH$4,'Tüpoloogia tabel'!$C$1:$T$51,MATCH($A577,'Tüpoloogia tabel'!$C$1:$T$1,0),FALSE))*E577</f>
        <v>14.25</v>
      </c>
      <c r="AI577" s="221">
        <f>(VLOOKUP(AI$4,'Tüpoloogia tabel'!$C$1:$T$51,MATCH($A577,'Tüpoloogia tabel'!$C$1:$T$1,0),FALSE))*D577*E577</f>
        <v>32357.476329931378</v>
      </c>
      <c r="AJ577" s="221">
        <f t="shared" si="722"/>
        <v>344.55710317460318</v>
      </c>
      <c r="AK577" s="221">
        <f>VLOOKUP(AK$4,'Tüpoloogia tabel'!$C$1:$T$51,MATCH($A577,'Tüpoloogia tabel'!$C$1:$T$1,0),FALSE)</f>
        <v>1.2</v>
      </c>
      <c r="AL577" s="221">
        <f>VLOOKUP(AL$4,'Tüpoloogia tabel'!$C$1:$T$51,MATCH($A577,'Tüpoloogia tabel'!$C$1:$T$1,0),FALSE)</f>
        <v>0.8</v>
      </c>
      <c r="AM577" s="221">
        <f>VLOOKUP(AM$4,'Tüpoloogia tabel'!$C$1:$T$51,MATCH($A577,'Tüpoloogia tabel'!$C$1:$T$1,0),FALSE)</f>
        <v>0.7</v>
      </c>
      <c r="AN577" s="221">
        <f>VLOOKUP(AN$4,'Tüpoloogia tabel'!$C$1:$T$51,MATCH($A577,'Tüpoloogia tabel'!$C$1:$T$1,0),FALSE)</f>
        <v>0.7</v>
      </c>
      <c r="AO577" s="221">
        <f>VLOOKUP(AO$4,'Tüpoloogia tabel'!$C$1:$T$51,MATCH($A577,'Tüpoloogia tabel'!$C$1:$T$1,0),FALSE)</f>
        <v>2.44</v>
      </c>
      <c r="AP577" s="221">
        <f>VLOOKUP(AP$4,'Tüpoloogia tabel'!$C$1:$T$51,MATCH($A577,'Tüpoloogia tabel'!$C$1:$T$1,0),FALSE)</f>
        <v>2</v>
      </c>
      <c r="AQ577" s="221">
        <f>VLOOKUP(AQ$4,'Tüpoloogia tabel'!$C$1:$T$51,MATCH($A577,'Tüpoloogia tabel'!$C$1:$T$1,0),FALSE)</f>
        <v>2.9</v>
      </c>
      <c r="AR577" s="233">
        <f>VLOOKUP(AR$4,'Tüpoloogia tabel'!$C$1:$T$51,MATCH($A572,'Tüpoloogia tabel'!$C$1:$T$1,0),FALSE)</f>
        <v>0.37375000000000003</v>
      </c>
      <c r="AS577" s="222">
        <f>VLOOKUP(AS$4,'Tüpoloogia tabel'!$C$1:$T$51,MATCH($A577,'Tüpoloogia tabel'!$C$1:$T$1,0),FALSE)</f>
        <v>0.4900000000000001</v>
      </c>
      <c r="AT577" s="222">
        <f>VLOOKUP(AT$4,'Tüpoloogia tabel'!$C$1:$T$51,MATCH($A577,'Tüpoloogia tabel'!$C$1:$T$1,0),FALSE)</f>
        <v>0.40500000000000014</v>
      </c>
      <c r="AU577" s="222">
        <f>VLOOKUP(AU$4,'Tüpoloogia tabel'!$C$1:$T$51,MATCH($A577,'Tüpoloogia tabel'!$C$1:$T$1,0),FALSE)</f>
        <v>0.15</v>
      </c>
      <c r="AV577" s="273">
        <f>VLOOKUP(AV$4,'Tüpoloogia tabel'!$C$1:$T$51,MATCH($A577,'Tüpoloogia tabel'!$C$1:$T$1,0),FALSE)</f>
        <v>0.02</v>
      </c>
      <c r="AW577" s="222">
        <f>VLOOKUP(AW$4,'Tüpoloogia tabel'!$C$1:$T$51,MATCH($A577,'Tüpoloogia tabel'!$C$1:$T$1,0),FALSE)</f>
        <v>0.01</v>
      </c>
      <c r="AX577" s="222">
        <f>VLOOKUP(AX$4,'Tüpoloogia tabel'!$C$1:$T$51,MATCH($A577,'Tüpoloogia tabel'!$C$1:$T$1,0),FALSE)</f>
        <v>0</v>
      </c>
      <c r="AY577" s="222">
        <f>VLOOKUP(AY$4,'Tüpoloogia tabel'!$C$1:$T$51,MATCH($A577,'Tüpoloogia tabel'!$C$1:$T$1,0),FALSE)</f>
        <v>0.42</v>
      </c>
      <c r="AZ577" s="222">
        <f>VLOOKUP(AZ$4,'Tüpoloogia tabel'!$C$1:$T$51,MATCH($A577,'Tüpoloogia tabel'!$C$1:$T$1,0),FALSE)</f>
        <v>3.7</v>
      </c>
      <c r="BA577" s="233">
        <f>VLOOKUP(BA$4,'Tüpoloogia tabel'!$C$1:$T$51,MATCH($A577,'Tüpoloogia tabel'!$C$1:$T$1,0),FALSE)</f>
        <v>0.43</v>
      </c>
      <c r="BB577" s="233">
        <f>VLOOKUP(BB$4,'Tüpoloogia tabel'!$C$1:$T$51,MATCH($A577,'Tüpoloogia tabel'!$C$1:$T$1,0),FALSE)</f>
        <v>0.41499999999999998</v>
      </c>
      <c r="BC577" s="233">
        <f>VLOOKUP(BC$4,'Tüpoloogia tabel'!$C$1:$T$51,MATCH($A577,'Tüpoloogia tabel'!$C$1:$T$1,0),FALSE)</f>
        <v>0.35</v>
      </c>
      <c r="BD577" s="233">
        <f>VLOOKUP(BD$4,'Tüpoloogia tabel'!$C$1:$T$51,MATCH($A577,'Tüpoloogia tabel'!$C$1:$T$1,0),FALSE)</f>
        <v>0.4</v>
      </c>
      <c r="BE577" s="233">
        <f>VLOOKUP(BE$4,'Tüpoloogia tabel'!$C$1:$T$51,MATCH($A577,'Tüpoloogia tabel'!$C$1:$T$1,0),FALSE)</f>
        <v>0.3</v>
      </c>
      <c r="BF577" s="222">
        <f>VLOOKUP(BF$4,'Tüpoloogia tabel'!$C$1:$T$51,MATCH($A577,'Tüpoloogia tabel'!$C$1:$T$1,0),FALSE)</f>
        <v>1.7999999999999998</v>
      </c>
      <c r="BG577" s="222">
        <f>VLOOKUP(BG$4,'Tüpoloogia tabel'!$C$1:$T$51,MATCH($A577,'Tüpoloogia tabel'!$C$1:$T$1,0),FALSE)</f>
        <v>2.1999999999999997</v>
      </c>
      <c r="BH577" s="222">
        <f>VLOOKUP(BH$4,'Tüpoloogia tabel'!$C$1:$T$51,MATCH($A577,'Tüpoloogia tabel'!$C$1:$T$1,0),FALSE)</f>
        <v>1.46</v>
      </c>
      <c r="BI577" s="222">
        <f>VLOOKUP(BI$4,'Tüpoloogia tabel'!$C$1:$T$51,MATCH($A577,'Tüpoloogia tabel'!$C$1:$T$1,0),FALSE)</f>
        <v>1.5793333333333333</v>
      </c>
      <c r="BJ577" s="222">
        <f>VLOOKUP(BJ$4,'Tüpoloogia tabel'!$C$1:$T$51,MATCH($A577,'Tüpoloogia tabel'!$C$1:$T$1,0),FALSE)</f>
        <v>0.79999999999999993</v>
      </c>
      <c r="BK577" s="222">
        <f>VLOOKUP(BK$4,'Tüpoloogia tabel'!$C$1:$T$51,MATCH($A577,'Tüpoloogia tabel'!$C$1:$T$1,0),FALSE)</f>
        <v>2.0649999999999999</v>
      </c>
      <c r="BL577" s="223">
        <f t="shared" si="704"/>
        <v>33029.598865509535</v>
      </c>
      <c r="BM577" s="220">
        <v>4</v>
      </c>
      <c r="BN577" s="220">
        <v>0</v>
      </c>
      <c r="BO577" s="220">
        <f t="shared" si="723"/>
        <v>57</v>
      </c>
      <c r="BP577" s="224">
        <f t="shared" si="724"/>
        <v>344.55710317460318</v>
      </c>
      <c r="BQ577" s="224">
        <f t="shared" ref="BQ577:BS577" si="783">BP577</f>
        <v>344.55710317460318</v>
      </c>
      <c r="BR577" s="224">
        <f t="shared" si="783"/>
        <v>344.55710317460318</v>
      </c>
      <c r="BS577" s="224">
        <f t="shared" si="783"/>
        <v>344.55710317460318</v>
      </c>
      <c r="BT577" s="224">
        <f t="shared" si="726"/>
        <v>1378.2284126984127</v>
      </c>
      <c r="BU577" s="224">
        <f t="shared" si="727"/>
        <v>5483.9271603450125</v>
      </c>
      <c r="BV577" s="224">
        <f t="shared" si="728"/>
        <v>6498.4538760661871</v>
      </c>
      <c r="BW577" s="217">
        <f t="shared" si="706"/>
        <v>3124.4988348922429</v>
      </c>
      <c r="BX577" s="223">
        <f t="shared" si="729"/>
        <v>2.5622662252790653</v>
      </c>
      <c r="BY577" s="223">
        <f t="shared" si="753"/>
        <v>3090.0930676865523</v>
      </c>
      <c r="BZ577" s="223">
        <f t="shared" si="737"/>
        <v>39244.190768088331</v>
      </c>
      <c r="CA577" s="223">
        <f t="shared" si="738"/>
        <v>36119.691933196089</v>
      </c>
      <c r="CB577" s="225">
        <f t="shared" si="730"/>
        <v>4.7691184478824056</v>
      </c>
    </row>
    <row r="578" spans="1:80" s="219" customFormat="1" x14ac:dyDescent="0.25">
      <c r="A578" s="258" t="s">
        <v>488</v>
      </c>
      <c r="B578" s="259" t="s">
        <v>1106</v>
      </c>
      <c r="C578" s="259" t="s">
        <v>464</v>
      </c>
      <c r="D578" s="260">
        <v>1</v>
      </c>
      <c r="E578" s="260">
        <v>1</v>
      </c>
      <c r="F578" s="261"/>
      <c r="G578" s="262">
        <f>(VLOOKUP(G$4,'Tüpoloogia tabel'!$C$1:$T$51,MATCH($A578,'Tüpoloogia tabel'!$C$1:$T$1,0),FALSE))*D578</f>
        <v>320.8</v>
      </c>
      <c r="H578" s="262">
        <f>(VLOOKUP(H$4,'Tüpoloogia tabel'!$C$1:$T$51,MATCH($A578,'Tüpoloogia tabel'!$C$1:$T$1,0),FALSE))*D578*E578</f>
        <v>2.7</v>
      </c>
      <c r="I578" s="262">
        <f>(VLOOKUP(I$4,'Tüpoloogia tabel'!$C$1:$T$51,MATCH($A578,'Tüpoloogia tabel'!$C$1:$T$1,0),FALSE))*D578*E578</f>
        <v>10.8</v>
      </c>
      <c r="J578" s="262">
        <f>(VLOOKUP(J$4,'Tüpoloogia tabel'!$C$1:$T$51,MATCH($A578,'Tüpoloogia tabel'!$C$1:$T$1,0),FALSE))*D578*E578</f>
        <v>248.73499999999999</v>
      </c>
      <c r="K578" s="262">
        <f>(VLOOKUP(K$4,'Tüpoloogia tabel'!$C$1:$T$51,MATCH($A578,'Tüpoloogia tabel'!$C$1:$T$1,0),FALSE))*D578*E578</f>
        <v>217.84499999999997</v>
      </c>
      <c r="L578" s="263">
        <f>VLOOKUP(L$4,'Tüpoloogia tabel'!$C$1:$T$51,MATCH($A578,'Tüpoloogia tabel'!$C$1:$T$1,0),FALSE)</f>
        <v>0</v>
      </c>
      <c r="M578" s="264">
        <f>VLOOKUP(M$4,'Tüpoloogia tabel'!$C$1:$T$51,MATCH($A578,'Tüpoloogia tabel'!$C$1:$T$1,0),FALSE)</f>
        <v>100</v>
      </c>
      <c r="N578" s="264">
        <f>VLOOKUP(N$4,'Tüpoloogia tabel'!$C$1:$T$51,MATCH($A578,'Tüpoloogia tabel'!$C$1:$T$1,0),FALSE)</f>
        <v>0</v>
      </c>
      <c r="O578" s="265">
        <f>VLOOKUP(O$4,'Tüpoloogia tabel'!$C$1:$T$51,MATCH($A578,'Tüpoloogia tabel'!$C$1:$T$1,0),FALSE)</f>
        <v>0.1369145681336785</v>
      </c>
      <c r="P578" s="264">
        <f>VLOOKUP(P$4,'Tüpoloogia tabel'!$C$1:$T$51,MATCH($A578,'Tüpoloogia tabel'!$C$1:$T$1,0),FALSE)</f>
        <v>100</v>
      </c>
      <c r="Q578" s="345">
        <f t="shared" si="717"/>
        <v>148.5</v>
      </c>
      <c r="R578" s="346">
        <f t="shared" ref="R578:R624" si="784">Q578-U578-V578</f>
        <v>124.20818663214874</v>
      </c>
      <c r="S578" s="347">
        <f t="shared" si="718"/>
        <v>320.8</v>
      </c>
      <c r="T578" s="346">
        <f t="shared" si="719"/>
        <v>320.8</v>
      </c>
      <c r="U578" s="348">
        <f t="shared" si="720"/>
        <v>3.9600000000000004</v>
      </c>
      <c r="V578" s="349">
        <f t="shared" si="721"/>
        <v>20.331813367851257</v>
      </c>
      <c r="W578" s="350">
        <f t="shared" si="703"/>
        <v>3.8713479725487696</v>
      </c>
      <c r="X578" s="264">
        <f>VLOOKUP(X$4,'Tüpoloogia tabel'!$C$1:$T$51,MATCH($A578,'Tüpoloogia tabel'!$C$1:$T$1,0),FALSE)</f>
        <v>229</v>
      </c>
      <c r="Y578" s="264">
        <f>VLOOKUP(Y$4,'Tüpoloogia tabel'!$C$1:$T$51,MATCH($A578,'Tüpoloogia tabel'!$C$1:$T$1,0),FALSE)</f>
        <v>196</v>
      </c>
      <c r="Z578" s="268">
        <f>VLOOKUP(Z$4,'Tüpoloogia tabel'!$C$1:$T$51,MATCH($A578,'Tüpoloogia tabel'!$C$1:$T$1,0),FALSE)</f>
        <v>33</v>
      </c>
      <c r="AA578" s="269"/>
      <c r="AB578" s="269"/>
      <c r="AC578" s="262">
        <f>VLOOKUP(AC$4,'Tüpoloogia tabel'!$C$1:$T$51,MATCH($A578,'Tüpoloogia tabel'!$C$1:$T$1,0),FALSE)</f>
        <v>3.04</v>
      </c>
      <c r="AD578" s="262">
        <f>VLOOKUP(AD$4,'Tüpoloogia tabel'!$C$1:$T$51,MATCH($A578,'Tüpoloogia tabel'!$C$1:$T$1,0),FALSE)</f>
        <v>2.5</v>
      </c>
      <c r="AE578" s="262">
        <f>VLOOKUP(AE$4,'Tüpoloogia tabel'!$C$1:$T$51,MATCH($A578,'Tüpoloogia tabel'!$C$1:$T$1,0),FALSE)</f>
        <v>2.2999999999999998</v>
      </c>
      <c r="AF578" s="262">
        <f>VLOOKUP(AF$4,'Tüpoloogia tabel'!$C$1:$T$51,MATCH($A578,'Tüpoloogia tabel'!$C$1:$T$1,0),FALSE)</f>
        <v>13.5</v>
      </c>
      <c r="AG578" s="262">
        <f>VLOOKUP(AG$4,'Tüpoloogia tabel'!$C$1:$T$51,MATCH($A578,'Tüpoloogia tabel'!$C$1:$T$1,0),FALSE)</f>
        <v>24.3</v>
      </c>
      <c r="AH578" s="262">
        <f>(VLOOKUP(AH$4,'Tüpoloogia tabel'!$C$1:$T$51,MATCH($A578,'Tüpoloogia tabel'!$C$1:$T$1,0),FALSE))*E578</f>
        <v>2.5</v>
      </c>
      <c r="AI578" s="262">
        <f>(VLOOKUP(AI$4,'Tüpoloogia tabel'!$C$1:$T$51,MATCH($A578,'Tüpoloogia tabel'!$C$1:$T$1,0),FALSE))*D578*E578</f>
        <v>886.04166666666663</v>
      </c>
      <c r="AJ578" s="262">
        <f t="shared" si="722"/>
        <v>75.599999999999994</v>
      </c>
      <c r="AK578" s="262">
        <f>VLOOKUP(AK$4,'Tüpoloogia tabel'!$C$1:$T$51,MATCH($A578,'Tüpoloogia tabel'!$C$1:$T$1,0),FALSE)</f>
        <v>1</v>
      </c>
      <c r="AL578" s="262">
        <f>VLOOKUP(AL$4,'Tüpoloogia tabel'!$C$1:$T$51,MATCH($A578,'Tüpoloogia tabel'!$C$1:$T$1,0),FALSE)</f>
        <v>1</v>
      </c>
      <c r="AM578" s="262">
        <f>VLOOKUP(AM$4,'Tüpoloogia tabel'!$C$1:$T$51,MATCH($A578,'Tüpoloogia tabel'!$C$1:$T$1,0),FALSE)</f>
        <v>0.7</v>
      </c>
      <c r="AN578" s="262">
        <f>VLOOKUP(AN$4,'Tüpoloogia tabel'!$C$1:$T$51,MATCH($A578,'Tüpoloogia tabel'!$C$1:$T$1,0),FALSE)</f>
        <v>0.7</v>
      </c>
      <c r="AO578" s="262">
        <f>VLOOKUP(AO$4,'Tüpoloogia tabel'!$C$1:$T$51,MATCH($A578,'Tüpoloogia tabel'!$C$1:$T$1,0),FALSE)</f>
        <v>2.44</v>
      </c>
      <c r="AP578" s="262">
        <f>VLOOKUP(AP$4,'Tüpoloogia tabel'!$C$1:$T$51,MATCH($A578,'Tüpoloogia tabel'!$C$1:$T$1,0),FALSE)</f>
        <v>2</v>
      </c>
      <c r="AQ578" s="262">
        <f>VLOOKUP(AQ$4,'Tüpoloogia tabel'!$C$1:$T$51,MATCH($A578,'Tüpoloogia tabel'!$C$1:$T$1,0),FALSE)</f>
        <v>2.9</v>
      </c>
      <c r="AR578" s="271">
        <f>VLOOKUP(AR$4,'Tüpoloogia tabel'!$C$1:$T$51,MATCH($A573,'Tüpoloogia tabel'!$C$1:$T$1,0),FALSE)</f>
        <v>0.37375000000000003</v>
      </c>
      <c r="AS578" s="270">
        <f>VLOOKUP(AS$4,'Tüpoloogia tabel'!$C$1:$T$51,MATCH($A578,'Tüpoloogia tabel'!$C$1:$T$1,0),FALSE)</f>
        <v>0.49</v>
      </c>
      <c r="AT578" s="270">
        <f>VLOOKUP(AT$4,'Tüpoloogia tabel'!$C$1:$T$51,MATCH($A578,'Tüpoloogia tabel'!$C$1:$T$1,0),FALSE)</f>
        <v>0.40500000000000003</v>
      </c>
      <c r="AU578" s="270">
        <f>VLOOKUP(AU$4,'Tüpoloogia tabel'!$C$1:$T$51,MATCH($A578,'Tüpoloogia tabel'!$C$1:$T$1,0),FALSE)</f>
        <v>0.15</v>
      </c>
      <c r="AV578" s="273">
        <f>VLOOKUP(AV$4,'Tüpoloogia tabel'!$C$1:$T$51,MATCH($A578,'Tüpoloogia tabel'!$C$1:$T$1,0),FALSE)</f>
        <v>0.02</v>
      </c>
      <c r="AW578" s="270">
        <f>VLOOKUP(AW$4,'Tüpoloogia tabel'!$C$1:$T$51,MATCH($A578,'Tüpoloogia tabel'!$C$1:$T$1,0),FALSE)</f>
        <v>0.01</v>
      </c>
      <c r="AX578" s="270">
        <f>VLOOKUP(AX$4,'Tüpoloogia tabel'!$C$1:$T$51,MATCH($A578,'Tüpoloogia tabel'!$C$1:$T$1,0),FALSE)</f>
        <v>0</v>
      </c>
      <c r="AY578" s="270">
        <f>VLOOKUP(AY$4,'Tüpoloogia tabel'!$C$1:$T$51,MATCH($A578,'Tüpoloogia tabel'!$C$1:$T$1,0),FALSE)</f>
        <v>0.42</v>
      </c>
      <c r="AZ578" s="270">
        <f>VLOOKUP(AZ$4,'Tüpoloogia tabel'!$C$1:$T$51,MATCH($A578,'Tüpoloogia tabel'!$C$1:$T$1,0),FALSE)</f>
        <v>3.7</v>
      </c>
      <c r="BA578" s="271">
        <f>VLOOKUP(BA$4,'Tüpoloogia tabel'!$C$1:$T$51,MATCH($A578,'Tüpoloogia tabel'!$C$1:$T$1,0),FALSE)</f>
        <v>0.56000000000000005</v>
      </c>
      <c r="BB578" s="271">
        <f>VLOOKUP(BB$4,'Tüpoloogia tabel'!$C$1:$T$51,MATCH($A578,'Tüpoloogia tabel'!$C$1:$T$1,0),FALSE)</f>
        <v>0.37</v>
      </c>
      <c r="BC578" s="271">
        <f>VLOOKUP(BC$4,'Tüpoloogia tabel'!$C$1:$T$51,MATCH($A578,'Tüpoloogia tabel'!$C$1:$T$1,0),FALSE)</f>
        <v>0.35</v>
      </c>
      <c r="BD578" s="271">
        <f>VLOOKUP(BD$4,'Tüpoloogia tabel'!$C$1:$T$51,MATCH($A578,'Tüpoloogia tabel'!$C$1:$T$1,0),FALSE)</f>
        <v>0.5</v>
      </c>
      <c r="BE578" s="271">
        <f>VLOOKUP(BE$4,'Tüpoloogia tabel'!$C$1:$T$51,MATCH($A578,'Tüpoloogia tabel'!$C$1:$T$1,0),FALSE)</f>
        <v>0.3</v>
      </c>
      <c r="BF578" s="270">
        <f>VLOOKUP(BF$4,'Tüpoloogia tabel'!$C$1:$T$51,MATCH($A578,'Tüpoloogia tabel'!$C$1:$T$1,0),FALSE)</f>
        <v>1.8</v>
      </c>
      <c r="BG578" s="270">
        <f>VLOOKUP(BG$4,'Tüpoloogia tabel'!$C$1:$T$51,MATCH($A578,'Tüpoloogia tabel'!$C$1:$T$1,0),FALSE)</f>
        <v>2.2000000000000002</v>
      </c>
      <c r="BH578" s="270">
        <f>VLOOKUP(BH$4,'Tüpoloogia tabel'!$C$1:$T$51,MATCH($A578,'Tüpoloogia tabel'!$C$1:$T$1,0),FALSE)</f>
        <v>1.46</v>
      </c>
      <c r="BI578" s="270">
        <f>VLOOKUP(BI$4,'Tüpoloogia tabel'!$C$1:$T$51,MATCH($A578,'Tüpoloogia tabel'!$C$1:$T$1,0),FALSE)</f>
        <v>1.5793333333333333</v>
      </c>
      <c r="BJ578" s="270">
        <f>VLOOKUP(BJ$4,'Tüpoloogia tabel'!$C$1:$T$51,MATCH($A578,'Tüpoloogia tabel'!$C$1:$T$1,0),FALSE)</f>
        <v>0.8</v>
      </c>
      <c r="BK578" s="270">
        <f>VLOOKUP(BK$4,'Tüpoloogia tabel'!$C$1:$T$51,MATCH($A578,'Tüpoloogia tabel'!$C$1:$T$1,0),FALSE)</f>
        <v>2.0649999999999999</v>
      </c>
      <c r="BL578" s="266">
        <f t="shared" si="704"/>
        <v>716.11863203106611</v>
      </c>
      <c r="BM578" s="219">
        <v>4</v>
      </c>
      <c r="BN578" s="219">
        <v>0</v>
      </c>
      <c r="BO578" s="219">
        <f t="shared" si="723"/>
        <v>10</v>
      </c>
      <c r="BP578" s="267">
        <f t="shared" si="724"/>
        <v>75.599999999999994</v>
      </c>
      <c r="BQ578" s="267">
        <f t="shared" ref="BQ578:BS578" si="785">BP578</f>
        <v>75.599999999999994</v>
      </c>
      <c r="BR578" s="267">
        <f t="shared" si="785"/>
        <v>75.599999999999994</v>
      </c>
      <c r="BS578" s="267">
        <f t="shared" si="785"/>
        <v>75.599999999999994</v>
      </c>
      <c r="BT578" s="267">
        <f t="shared" si="726"/>
        <v>0</v>
      </c>
      <c r="BU578" s="267">
        <f t="shared" si="727"/>
        <v>29.5</v>
      </c>
      <c r="BV578" s="267">
        <f t="shared" si="728"/>
        <v>26.799567803313892</v>
      </c>
      <c r="BW578" s="217">
        <f t="shared" si="706"/>
        <v>93.995318477391834</v>
      </c>
      <c r="BX578" s="266">
        <f t="shared" si="729"/>
        <v>2.7562063492063495E-2</v>
      </c>
      <c r="BY578" s="266">
        <f t="shared" ref="BY578:BY638" si="786">BX578*1.2*1005</f>
        <v>33.239848571428574</v>
      </c>
      <c r="BZ578" s="266">
        <f t="shared" ref="BZ578:BZ624" si="787">(BY578+BW578+BL578)</f>
        <v>843.35379907988658</v>
      </c>
      <c r="CA578" s="266">
        <f t="shared" ref="CA578:CA624" si="788">(BY578+BL578)</f>
        <v>749.35848060249464</v>
      </c>
      <c r="CB578" s="272">
        <f t="shared" si="730"/>
        <v>3.4398700020771407</v>
      </c>
    </row>
    <row r="579" spans="1:80" x14ac:dyDescent="0.25">
      <c r="A579" s="248" t="s">
        <v>488</v>
      </c>
      <c r="B579" s="231" t="s">
        <v>1107</v>
      </c>
      <c r="C579" s="231" t="s">
        <v>464</v>
      </c>
      <c r="D579" s="249">
        <v>1</v>
      </c>
      <c r="E579" s="249">
        <v>6</v>
      </c>
      <c r="F579" s="250"/>
      <c r="G579" s="15">
        <f>(VLOOKUP(G$4,'Tüpoloogia tabel'!$C$1:$T$51,MATCH($A579,'Tüpoloogia tabel'!$C$1:$T$1,0),FALSE))*D579</f>
        <v>320.8</v>
      </c>
      <c r="H579" s="15">
        <f>(VLOOKUP(H$4,'Tüpoloogia tabel'!$C$1:$T$51,MATCH($A579,'Tüpoloogia tabel'!$C$1:$T$1,0),FALSE))*D579*E579</f>
        <v>16.200000000000003</v>
      </c>
      <c r="I579" s="15">
        <f>(VLOOKUP(I$4,'Tüpoloogia tabel'!$C$1:$T$51,MATCH($A579,'Tüpoloogia tabel'!$C$1:$T$1,0),FALSE))*D579*E579</f>
        <v>64.800000000000011</v>
      </c>
      <c r="J579" s="15">
        <f>(VLOOKUP(J$4,'Tüpoloogia tabel'!$C$1:$T$51,MATCH($A579,'Tüpoloogia tabel'!$C$1:$T$1,0),FALSE))*D579*E579</f>
        <v>1492.4099999999999</v>
      </c>
      <c r="K579" s="15">
        <f>(VLOOKUP(K$4,'Tüpoloogia tabel'!$C$1:$T$51,MATCH($A579,'Tüpoloogia tabel'!$C$1:$T$1,0),FALSE))*D579*E579</f>
        <v>1307.0699999999997</v>
      </c>
      <c r="L579" s="244">
        <f>VLOOKUP(L$4,'Tüpoloogia tabel'!$C$1:$T$51,MATCH($A579,'Tüpoloogia tabel'!$C$1:$T$1,0),FALSE)</f>
        <v>0</v>
      </c>
      <c r="M579" s="228">
        <f>VLOOKUP(M$4,'Tüpoloogia tabel'!$C$1:$T$51,MATCH($A579,'Tüpoloogia tabel'!$C$1:$T$1,0),FALSE)</f>
        <v>100</v>
      </c>
      <c r="N579" s="228">
        <f>VLOOKUP(N$4,'Tüpoloogia tabel'!$C$1:$T$51,MATCH($A579,'Tüpoloogia tabel'!$C$1:$T$1,0),FALSE)</f>
        <v>0</v>
      </c>
      <c r="O579" s="245">
        <f>VLOOKUP(O$4,'Tüpoloogia tabel'!$C$1:$T$51,MATCH($A579,'Tüpoloogia tabel'!$C$1:$T$1,0),FALSE)</f>
        <v>0.1369145681336785</v>
      </c>
      <c r="P579" s="228">
        <f>VLOOKUP(P$4,'Tüpoloogia tabel'!$C$1:$T$51,MATCH($A579,'Tüpoloogia tabel'!$C$1:$T$1,0),FALSE)</f>
        <v>100</v>
      </c>
      <c r="Q579" s="335">
        <f t="shared" si="717"/>
        <v>4536</v>
      </c>
      <c r="R579" s="336">
        <f t="shared" si="784"/>
        <v>3910.9955189456341</v>
      </c>
      <c r="S579" s="14">
        <f t="shared" si="718"/>
        <v>320.8</v>
      </c>
      <c r="T579" s="336">
        <f t="shared" si="719"/>
        <v>320.8</v>
      </c>
      <c r="U579" s="4">
        <f t="shared" si="720"/>
        <v>3.9600000000000004</v>
      </c>
      <c r="V579" s="337">
        <f t="shared" si="721"/>
        <v>621.04448105436563</v>
      </c>
      <c r="W579" s="338">
        <f t="shared" si="703"/>
        <v>5.27588290702767</v>
      </c>
      <c r="X579" s="228">
        <f>VLOOKUP(X$4,'Tüpoloogia tabel'!$C$1:$T$51,MATCH($A579,'Tüpoloogia tabel'!$C$1:$T$1,0),FALSE)</f>
        <v>229</v>
      </c>
      <c r="Y579" s="228">
        <f>VLOOKUP(Y$4,'Tüpoloogia tabel'!$C$1:$T$51,MATCH($A579,'Tüpoloogia tabel'!$C$1:$T$1,0),FALSE)</f>
        <v>196</v>
      </c>
      <c r="Z579" s="229">
        <f>VLOOKUP(Z$4,'Tüpoloogia tabel'!$C$1:$T$51,MATCH($A579,'Tüpoloogia tabel'!$C$1:$T$1,0),FALSE)</f>
        <v>33</v>
      </c>
      <c r="AA579" s="235"/>
      <c r="AB579" s="235"/>
      <c r="AC579" s="15">
        <f>VLOOKUP(AC$4,'Tüpoloogia tabel'!$C$1:$T$51,MATCH($A579,'Tüpoloogia tabel'!$C$1:$T$1,0),FALSE)</f>
        <v>3.04</v>
      </c>
      <c r="AD579" s="15">
        <f>VLOOKUP(AD$4,'Tüpoloogia tabel'!$C$1:$T$51,MATCH($A579,'Tüpoloogia tabel'!$C$1:$T$1,0),FALSE)</f>
        <v>2.5</v>
      </c>
      <c r="AE579" s="15">
        <f>VLOOKUP(AE$4,'Tüpoloogia tabel'!$C$1:$T$51,MATCH($A579,'Tüpoloogia tabel'!$C$1:$T$1,0),FALSE)</f>
        <v>2.2999999999999998</v>
      </c>
      <c r="AF579" s="15">
        <f>VLOOKUP(AF$4,'Tüpoloogia tabel'!$C$1:$T$51,MATCH($A579,'Tüpoloogia tabel'!$C$1:$T$1,0),FALSE)</f>
        <v>13.5</v>
      </c>
      <c r="AG579" s="15">
        <f>VLOOKUP(AG$4,'Tüpoloogia tabel'!$C$1:$T$51,MATCH($A579,'Tüpoloogia tabel'!$C$1:$T$1,0),FALSE)</f>
        <v>24.3</v>
      </c>
      <c r="AH579" s="15">
        <f>(VLOOKUP(AH$4,'Tüpoloogia tabel'!$C$1:$T$51,MATCH($A579,'Tüpoloogia tabel'!$C$1:$T$1,0),FALSE))*E579</f>
        <v>15</v>
      </c>
      <c r="AI579" s="15">
        <f>(VLOOKUP(AI$4,'Tüpoloogia tabel'!$C$1:$T$51,MATCH($A579,'Tüpoloogia tabel'!$C$1:$T$1,0),FALSE))*D579*E579</f>
        <v>5316.25</v>
      </c>
      <c r="AJ579" s="15">
        <f t="shared" si="722"/>
        <v>75.599999999999994</v>
      </c>
      <c r="AK579" s="15">
        <f>VLOOKUP(AK$4,'Tüpoloogia tabel'!$C$1:$T$51,MATCH($A579,'Tüpoloogia tabel'!$C$1:$T$1,0),FALSE)</f>
        <v>1</v>
      </c>
      <c r="AL579" s="15">
        <f>VLOOKUP(AL$4,'Tüpoloogia tabel'!$C$1:$T$51,MATCH($A579,'Tüpoloogia tabel'!$C$1:$T$1,0),FALSE)</f>
        <v>1</v>
      </c>
      <c r="AM579" s="15">
        <f>VLOOKUP(AM$4,'Tüpoloogia tabel'!$C$1:$T$51,MATCH($A579,'Tüpoloogia tabel'!$C$1:$T$1,0),FALSE)</f>
        <v>0.7</v>
      </c>
      <c r="AN579" s="15">
        <f>VLOOKUP(AN$4,'Tüpoloogia tabel'!$C$1:$T$51,MATCH($A579,'Tüpoloogia tabel'!$C$1:$T$1,0),FALSE)</f>
        <v>0.7</v>
      </c>
      <c r="AO579" s="15">
        <f>VLOOKUP(AO$4,'Tüpoloogia tabel'!$C$1:$T$51,MATCH($A579,'Tüpoloogia tabel'!$C$1:$T$1,0),FALSE)</f>
        <v>2.44</v>
      </c>
      <c r="AP579" s="15">
        <f>VLOOKUP(AP$4,'Tüpoloogia tabel'!$C$1:$T$51,MATCH($A579,'Tüpoloogia tabel'!$C$1:$T$1,0),FALSE)</f>
        <v>2</v>
      </c>
      <c r="AQ579" s="15">
        <f>VLOOKUP(AQ$4,'Tüpoloogia tabel'!$C$1:$T$51,MATCH($A579,'Tüpoloogia tabel'!$C$1:$T$1,0),FALSE)</f>
        <v>2.9</v>
      </c>
      <c r="AR579" s="232">
        <f>VLOOKUP(AR$4,'Tüpoloogia tabel'!$C$1:$T$51,MATCH($A574,'Tüpoloogia tabel'!$C$1:$T$1,0),FALSE)</f>
        <v>0.37375000000000003</v>
      </c>
      <c r="AS579" s="16">
        <f>VLOOKUP(AS$4,'Tüpoloogia tabel'!$C$1:$T$51,MATCH($A579,'Tüpoloogia tabel'!$C$1:$T$1,0),FALSE)</f>
        <v>0.49</v>
      </c>
      <c r="AT579" s="16">
        <f>VLOOKUP(AT$4,'Tüpoloogia tabel'!$C$1:$T$51,MATCH($A579,'Tüpoloogia tabel'!$C$1:$T$1,0),FALSE)</f>
        <v>0.40500000000000003</v>
      </c>
      <c r="AU579" s="16">
        <f>VLOOKUP(AU$4,'Tüpoloogia tabel'!$C$1:$T$51,MATCH($A579,'Tüpoloogia tabel'!$C$1:$T$1,0),FALSE)</f>
        <v>0.15</v>
      </c>
      <c r="AV579" s="273">
        <f>VLOOKUP(AV$4,'Tüpoloogia tabel'!$C$1:$T$51,MATCH($A579,'Tüpoloogia tabel'!$C$1:$T$1,0),FALSE)</f>
        <v>0.02</v>
      </c>
      <c r="AW579" s="16">
        <f>VLOOKUP(AW$4,'Tüpoloogia tabel'!$C$1:$T$51,MATCH($A579,'Tüpoloogia tabel'!$C$1:$T$1,0),FALSE)</f>
        <v>0.01</v>
      </c>
      <c r="AX579" s="16">
        <f>VLOOKUP(AX$4,'Tüpoloogia tabel'!$C$1:$T$51,MATCH($A579,'Tüpoloogia tabel'!$C$1:$T$1,0),FALSE)</f>
        <v>0</v>
      </c>
      <c r="AY579" s="16">
        <f>VLOOKUP(AY$4,'Tüpoloogia tabel'!$C$1:$T$51,MATCH($A579,'Tüpoloogia tabel'!$C$1:$T$1,0),FALSE)</f>
        <v>0.42</v>
      </c>
      <c r="AZ579" s="16">
        <f>VLOOKUP(AZ$4,'Tüpoloogia tabel'!$C$1:$T$51,MATCH($A579,'Tüpoloogia tabel'!$C$1:$T$1,0),FALSE)</f>
        <v>3.7</v>
      </c>
      <c r="BA579" s="232">
        <f>VLOOKUP(BA$4,'Tüpoloogia tabel'!$C$1:$T$51,MATCH($A579,'Tüpoloogia tabel'!$C$1:$T$1,0),FALSE)</f>
        <v>0.56000000000000005</v>
      </c>
      <c r="BB579" s="232">
        <f>VLOOKUP(BB$4,'Tüpoloogia tabel'!$C$1:$T$51,MATCH($A579,'Tüpoloogia tabel'!$C$1:$T$1,0),FALSE)</f>
        <v>0.37</v>
      </c>
      <c r="BC579" s="232">
        <f>VLOOKUP(BC$4,'Tüpoloogia tabel'!$C$1:$T$51,MATCH($A579,'Tüpoloogia tabel'!$C$1:$T$1,0),FALSE)</f>
        <v>0.35</v>
      </c>
      <c r="BD579" s="232">
        <f>VLOOKUP(BD$4,'Tüpoloogia tabel'!$C$1:$T$51,MATCH($A579,'Tüpoloogia tabel'!$C$1:$T$1,0),FALSE)</f>
        <v>0.5</v>
      </c>
      <c r="BE579" s="232">
        <f>VLOOKUP(BE$4,'Tüpoloogia tabel'!$C$1:$T$51,MATCH($A579,'Tüpoloogia tabel'!$C$1:$T$1,0),FALSE)</f>
        <v>0.3</v>
      </c>
      <c r="BF579" s="16">
        <f>VLOOKUP(BF$4,'Tüpoloogia tabel'!$C$1:$T$51,MATCH($A579,'Tüpoloogia tabel'!$C$1:$T$1,0),FALSE)</f>
        <v>1.8</v>
      </c>
      <c r="BG579" s="16">
        <f>VLOOKUP(BG$4,'Tüpoloogia tabel'!$C$1:$T$51,MATCH($A579,'Tüpoloogia tabel'!$C$1:$T$1,0),FALSE)</f>
        <v>2.2000000000000002</v>
      </c>
      <c r="BH579" s="16">
        <f>VLOOKUP(BH$4,'Tüpoloogia tabel'!$C$1:$T$51,MATCH($A579,'Tüpoloogia tabel'!$C$1:$T$1,0),FALSE)</f>
        <v>1.46</v>
      </c>
      <c r="BI579" s="16">
        <f>VLOOKUP(BI$4,'Tüpoloogia tabel'!$C$1:$T$51,MATCH($A579,'Tüpoloogia tabel'!$C$1:$T$1,0),FALSE)</f>
        <v>1.5793333333333333</v>
      </c>
      <c r="BJ579" s="16">
        <f>VLOOKUP(BJ$4,'Tüpoloogia tabel'!$C$1:$T$51,MATCH($A579,'Tüpoloogia tabel'!$C$1:$T$1,0),FALSE)</f>
        <v>0.8</v>
      </c>
      <c r="BK579" s="16">
        <f>VLOOKUP(BK$4,'Tüpoloogia tabel'!$C$1:$T$51,MATCH($A579,'Tüpoloogia tabel'!$C$1:$T$1,0),FALSE)</f>
        <v>2.0649999999999999</v>
      </c>
      <c r="BL579" s="216">
        <f t="shared" si="704"/>
        <v>5644.2600329489287</v>
      </c>
      <c r="BM579" s="1">
        <v>4</v>
      </c>
      <c r="BN579" s="1">
        <v>0</v>
      </c>
      <c r="BO579" s="1">
        <f t="shared" si="723"/>
        <v>60</v>
      </c>
      <c r="BP579" s="217">
        <f t="shared" si="724"/>
        <v>75.599999999999994</v>
      </c>
      <c r="BQ579" s="217">
        <f t="shared" ref="BQ579:BS579" si="789">BP579</f>
        <v>75.599999999999994</v>
      </c>
      <c r="BR579" s="217">
        <f t="shared" si="789"/>
        <v>75.599999999999994</v>
      </c>
      <c r="BS579" s="217">
        <f t="shared" si="789"/>
        <v>75.599999999999994</v>
      </c>
      <c r="BT579" s="217">
        <f t="shared" si="726"/>
        <v>378</v>
      </c>
      <c r="BU579" s="217">
        <f t="shared" si="727"/>
        <v>987.00000000000023</v>
      </c>
      <c r="BV579" s="217">
        <f t="shared" si="728"/>
        <v>818.60498017395162</v>
      </c>
      <c r="BW579" s="217">
        <f t="shared" si="706"/>
        <v>449.02109167305969</v>
      </c>
      <c r="BX579" s="216">
        <f t="shared" si="729"/>
        <v>0.66556148148148131</v>
      </c>
      <c r="BY579" s="216">
        <f t="shared" si="786"/>
        <v>802.66714666666644</v>
      </c>
      <c r="BZ579" s="216">
        <f t="shared" si="787"/>
        <v>6895.9482712886547</v>
      </c>
      <c r="CA579" s="216">
        <f t="shared" si="788"/>
        <v>6446.9271796155954</v>
      </c>
      <c r="CB579" s="218">
        <f t="shared" si="730"/>
        <v>4.9323503558459736</v>
      </c>
    </row>
    <row r="580" spans="1:80" x14ac:dyDescent="0.25">
      <c r="A580" s="248" t="s">
        <v>488</v>
      </c>
      <c r="B580" s="231" t="s">
        <v>1108</v>
      </c>
      <c r="C580" s="231" t="s">
        <v>464</v>
      </c>
      <c r="D580" s="249">
        <v>1</v>
      </c>
      <c r="E580" s="249">
        <v>7</v>
      </c>
      <c r="F580" s="250"/>
      <c r="G580" s="15">
        <f>(VLOOKUP(G$4,'Tüpoloogia tabel'!$C$1:$T$51,MATCH($A580,'Tüpoloogia tabel'!$C$1:$T$1,0),FALSE))*D580</f>
        <v>320.8</v>
      </c>
      <c r="H580" s="15">
        <f>(VLOOKUP(H$4,'Tüpoloogia tabel'!$C$1:$T$51,MATCH($A580,'Tüpoloogia tabel'!$C$1:$T$1,0),FALSE))*D580*E580</f>
        <v>18.900000000000002</v>
      </c>
      <c r="I580" s="15">
        <f>(VLOOKUP(I$4,'Tüpoloogia tabel'!$C$1:$T$51,MATCH($A580,'Tüpoloogia tabel'!$C$1:$T$1,0),FALSE))*D580*E580</f>
        <v>75.600000000000009</v>
      </c>
      <c r="J580" s="15">
        <f>(VLOOKUP(J$4,'Tüpoloogia tabel'!$C$1:$T$51,MATCH($A580,'Tüpoloogia tabel'!$C$1:$T$1,0),FALSE))*D580*E580</f>
        <v>1741.145</v>
      </c>
      <c r="K580" s="15">
        <f>(VLOOKUP(K$4,'Tüpoloogia tabel'!$C$1:$T$51,MATCH($A580,'Tüpoloogia tabel'!$C$1:$T$1,0),FALSE))*D580*E580</f>
        <v>1524.9149999999997</v>
      </c>
      <c r="L580" s="244">
        <f>VLOOKUP(L$4,'Tüpoloogia tabel'!$C$1:$T$51,MATCH($A580,'Tüpoloogia tabel'!$C$1:$T$1,0),FALSE)</f>
        <v>0</v>
      </c>
      <c r="M580" s="228">
        <f>VLOOKUP(M$4,'Tüpoloogia tabel'!$C$1:$T$51,MATCH($A580,'Tüpoloogia tabel'!$C$1:$T$1,0),FALSE)</f>
        <v>100</v>
      </c>
      <c r="N580" s="228">
        <f>VLOOKUP(N$4,'Tüpoloogia tabel'!$C$1:$T$51,MATCH($A580,'Tüpoloogia tabel'!$C$1:$T$1,0),FALSE)</f>
        <v>0</v>
      </c>
      <c r="O580" s="245">
        <f>VLOOKUP(O$4,'Tüpoloogia tabel'!$C$1:$T$51,MATCH($A580,'Tüpoloogia tabel'!$C$1:$T$1,0),FALSE)</f>
        <v>0.1369145681336785</v>
      </c>
      <c r="P580" s="228">
        <f>VLOOKUP(P$4,'Tüpoloogia tabel'!$C$1:$T$51,MATCH($A580,'Tüpoloogia tabel'!$C$1:$T$1,0),FALSE)</f>
        <v>100</v>
      </c>
      <c r="Q580" s="335">
        <f t="shared" si="717"/>
        <v>6142.5</v>
      </c>
      <c r="R580" s="336">
        <f t="shared" si="784"/>
        <v>5297.5422652388797</v>
      </c>
      <c r="S580" s="14">
        <f t="shared" si="718"/>
        <v>320.8</v>
      </c>
      <c r="T580" s="336">
        <f t="shared" si="719"/>
        <v>320.8</v>
      </c>
      <c r="U580" s="4">
        <f t="shared" si="720"/>
        <v>3.9600000000000004</v>
      </c>
      <c r="V580" s="337">
        <f t="shared" si="721"/>
        <v>840.99773476112023</v>
      </c>
      <c r="W580" s="338">
        <f t="shared" si="703"/>
        <v>5.962409767380878</v>
      </c>
      <c r="X580" s="228">
        <f>VLOOKUP(X$4,'Tüpoloogia tabel'!$C$1:$T$51,MATCH($A580,'Tüpoloogia tabel'!$C$1:$T$1,0),FALSE)</f>
        <v>229</v>
      </c>
      <c r="Y580" s="228">
        <f>VLOOKUP(Y$4,'Tüpoloogia tabel'!$C$1:$T$51,MATCH($A580,'Tüpoloogia tabel'!$C$1:$T$1,0),FALSE)</f>
        <v>196</v>
      </c>
      <c r="Z580" s="229">
        <f>VLOOKUP(Z$4,'Tüpoloogia tabel'!$C$1:$T$51,MATCH($A580,'Tüpoloogia tabel'!$C$1:$T$1,0),FALSE)</f>
        <v>33</v>
      </c>
      <c r="AA580" s="235"/>
      <c r="AB580" s="235"/>
      <c r="AC580" s="15">
        <f>VLOOKUP(AC$4,'Tüpoloogia tabel'!$C$1:$T$51,MATCH($A580,'Tüpoloogia tabel'!$C$1:$T$1,0),FALSE)</f>
        <v>3.04</v>
      </c>
      <c r="AD580" s="15">
        <f>VLOOKUP(AD$4,'Tüpoloogia tabel'!$C$1:$T$51,MATCH($A580,'Tüpoloogia tabel'!$C$1:$T$1,0),FALSE)</f>
        <v>2.5</v>
      </c>
      <c r="AE580" s="15">
        <f>VLOOKUP(AE$4,'Tüpoloogia tabel'!$C$1:$T$51,MATCH($A580,'Tüpoloogia tabel'!$C$1:$T$1,0),FALSE)</f>
        <v>2.2999999999999998</v>
      </c>
      <c r="AF580" s="15">
        <f>VLOOKUP(AF$4,'Tüpoloogia tabel'!$C$1:$T$51,MATCH($A580,'Tüpoloogia tabel'!$C$1:$T$1,0),FALSE)</f>
        <v>13.5</v>
      </c>
      <c r="AG580" s="15">
        <f>VLOOKUP(AG$4,'Tüpoloogia tabel'!$C$1:$T$51,MATCH($A580,'Tüpoloogia tabel'!$C$1:$T$1,0),FALSE)</f>
        <v>24.3</v>
      </c>
      <c r="AH580" s="15">
        <f>(VLOOKUP(AH$4,'Tüpoloogia tabel'!$C$1:$T$51,MATCH($A580,'Tüpoloogia tabel'!$C$1:$T$1,0),FALSE))*E580</f>
        <v>17.5</v>
      </c>
      <c r="AI580" s="15">
        <f>(VLOOKUP(AI$4,'Tüpoloogia tabel'!$C$1:$T$51,MATCH($A580,'Tüpoloogia tabel'!$C$1:$T$1,0),FALSE))*D580*E580</f>
        <v>6202.2916666666661</v>
      </c>
      <c r="AJ580" s="15">
        <f t="shared" si="722"/>
        <v>75.599999999999994</v>
      </c>
      <c r="AK580" s="15">
        <f>VLOOKUP(AK$4,'Tüpoloogia tabel'!$C$1:$T$51,MATCH($A580,'Tüpoloogia tabel'!$C$1:$T$1,0),FALSE)</f>
        <v>1</v>
      </c>
      <c r="AL580" s="15">
        <f>VLOOKUP(AL$4,'Tüpoloogia tabel'!$C$1:$T$51,MATCH($A580,'Tüpoloogia tabel'!$C$1:$T$1,0),FALSE)</f>
        <v>1</v>
      </c>
      <c r="AM580" s="15">
        <f>VLOOKUP(AM$4,'Tüpoloogia tabel'!$C$1:$T$51,MATCH($A580,'Tüpoloogia tabel'!$C$1:$T$1,0),FALSE)</f>
        <v>0.7</v>
      </c>
      <c r="AN580" s="15">
        <f>VLOOKUP(AN$4,'Tüpoloogia tabel'!$C$1:$T$51,MATCH($A580,'Tüpoloogia tabel'!$C$1:$T$1,0),FALSE)</f>
        <v>0.7</v>
      </c>
      <c r="AO580" s="15">
        <f>VLOOKUP(AO$4,'Tüpoloogia tabel'!$C$1:$T$51,MATCH($A580,'Tüpoloogia tabel'!$C$1:$T$1,0),FALSE)</f>
        <v>2.44</v>
      </c>
      <c r="AP580" s="15">
        <f>VLOOKUP(AP$4,'Tüpoloogia tabel'!$C$1:$T$51,MATCH($A580,'Tüpoloogia tabel'!$C$1:$T$1,0),FALSE)</f>
        <v>2</v>
      </c>
      <c r="AQ580" s="15">
        <f>VLOOKUP(AQ$4,'Tüpoloogia tabel'!$C$1:$T$51,MATCH($A580,'Tüpoloogia tabel'!$C$1:$T$1,0),FALSE)</f>
        <v>2.9</v>
      </c>
      <c r="AR580" s="232">
        <f>VLOOKUP(AR$4,'Tüpoloogia tabel'!$C$1:$T$51,MATCH($A575,'Tüpoloogia tabel'!$C$1:$T$1,0),FALSE)</f>
        <v>0.37375000000000003</v>
      </c>
      <c r="AS580" s="16">
        <f>VLOOKUP(AS$4,'Tüpoloogia tabel'!$C$1:$T$51,MATCH($A580,'Tüpoloogia tabel'!$C$1:$T$1,0),FALSE)</f>
        <v>0.49</v>
      </c>
      <c r="AT580" s="16">
        <f>VLOOKUP(AT$4,'Tüpoloogia tabel'!$C$1:$T$51,MATCH($A580,'Tüpoloogia tabel'!$C$1:$T$1,0),FALSE)</f>
        <v>0.40500000000000003</v>
      </c>
      <c r="AU580" s="16">
        <f>VLOOKUP(AU$4,'Tüpoloogia tabel'!$C$1:$T$51,MATCH($A580,'Tüpoloogia tabel'!$C$1:$T$1,0),FALSE)</f>
        <v>0.15</v>
      </c>
      <c r="AV580" s="273">
        <f>VLOOKUP(AV$4,'Tüpoloogia tabel'!$C$1:$T$51,MATCH($A580,'Tüpoloogia tabel'!$C$1:$T$1,0),FALSE)</f>
        <v>0.02</v>
      </c>
      <c r="AW580" s="16">
        <f>VLOOKUP(AW$4,'Tüpoloogia tabel'!$C$1:$T$51,MATCH($A580,'Tüpoloogia tabel'!$C$1:$T$1,0),FALSE)</f>
        <v>0.01</v>
      </c>
      <c r="AX580" s="16">
        <f>VLOOKUP(AX$4,'Tüpoloogia tabel'!$C$1:$T$51,MATCH($A580,'Tüpoloogia tabel'!$C$1:$T$1,0),FALSE)</f>
        <v>0</v>
      </c>
      <c r="AY580" s="16">
        <f>VLOOKUP(AY$4,'Tüpoloogia tabel'!$C$1:$T$51,MATCH($A580,'Tüpoloogia tabel'!$C$1:$T$1,0),FALSE)</f>
        <v>0.42</v>
      </c>
      <c r="AZ580" s="16">
        <f>VLOOKUP(AZ$4,'Tüpoloogia tabel'!$C$1:$T$51,MATCH($A580,'Tüpoloogia tabel'!$C$1:$T$1,0),FALSE)</f>
        <v>3.7</v>
      </c>
      <c r="BA580" s="232">
        <f>VLOOKUP(BA$4,'Tüpoloogia tabel'!$C$1:$T$51,MATCH($A580,'Tüpoloogia tabel'!$C$1:$T$1,0),FALSE)</f>
        <v>0.56000000000000005</v>
      </c>
      <c r="BB580" s="232">
        <f>VLOOKUP(BB$4,'Tüpoloogia tabel'!$C$1:$T$51,MATCH($A580,'Tüpoloogia tabel'!$C$1:$T$1,0),FALSE)</f>
        <v>0.37</v>
      </c>
      <c r="BC580" s="232">
        <f>VLOOKUP(BC$4,'Tüpoloogia tabel'!$C$1:$T$51,MATCH($A580,'Tüpoloogia tabel'!$C$1:$T$1,0),FALSE)</f>
        <v>0.35</v>
      </c>
      <c r="BD580" s="232">
        <f>VLOOKUP(BD$4,'Tüpoloogia tabel'!$C$1:$T$51,MATCH($A580,'Tüpoloogia tabel'!$C$1:$T$1,0),FALSE)</f>
        <v>0.5</v>
      </c>
      <c r="BE580" s="232">
        <f>VLOOKUP(BE$4,'Tüpoloogia tabel'!$C$1:$T$51,MATCH($A580,'Tüpoloogia tabel'!$C$1:$T$1,0),FALSE)</f>
        <v>0.3</v>
      </c>
      <c r="BF580" s="16">
        <f>VLOOKUP(BF$4,'Tüpoloogia tabel'!$C$1:$T$51,MATCH($A580,'Tüpoloogia tabel'!$C$1:$T$1,0),FALSE)</f>
        <v>1.8</v>
      </c>
      <c r="BG580" s="16">
        <f>VLOOKUP(BG$4,'Tüpoloogia tabel'!$C$1:$T$51,MATCH($A580,'Tüpoloogia tabel'!$C$1:$T$1,0),FALSE)</f>
        <v>2.2000000000000002</v>
      </c>
      <c r="BH580" s="16">
        <f>VLOOKUP(BH$4,'Tüpoloogia tabel'!$C$1:$T$51,MATCH($A580,'Tüpoloogia tabel'!$C$1:$T$1,0),FALSE)</f>
        <v>1.46</v>
      </c>
      <c r="BI580" s="16">
        <f>VLOOKUP(BI$4,'Tüpoloogia tabel'!$C$1:$T$51,MATCH($A580,'Tüpoloogia tabel'!$C$1:$T$1,0),FALSE)</f>
        <v>1.5793333333333333</v>
      </c>
      <c r="BJ580" s="16">
        <f>VLOOKUP(BJ$4,'Tüpoloogia tabel'!$C$1:$T$51,MATCH($A580,'Tüpoloogia tabel'!$C$1:$T$1,0),FALSE)</f>
        <v>0.8</v>
      </c>
      <c r="BK580" s="16">
        <f>VLOOKUP(BK$4,'Tüpoloogia tabel'!$C$1:$T$51,MATCH($A580,'Tüpoloogia tabel'!$C$1:$T$1,0),FALSE)</f>
        <v>2.0649999999999999</v>
      </c>
      <c r="BL580" s="216">
        <f t="shared" si="704"/>
        <v>7448.7179612850086</v>
      </c>
      <c r="BM580" s="1">
        <v>4</v>
      </c>
      <c r="BN580" s="1">
        <v>0</v>
      </c>
      <c r="BO580" s="1">
        <f t="shared" si="723"/>
        <v>70</v>
      </c>
      <c r="BP580" s="217">
        <f t="shared" si="724"/>
        <v>75.599999999999994</v>
      </c>
      <c r="BQ580" s="217">
        <f t="shared" ref="BQ580:BS580" si="790">BP580</f>
        <v>75.599999999999994</v>
      </c>
      <c r="BR580" s="217">
        <f t="shared" si="790"/>
        <v>75.599999999999994</v>
      </c>
      <c r="BS580" s="217">
        <f t="shared" si="790"/>
        <v>75.599999999999994</v>
      </c>
      <c r="BT580" s="217">
        <f t="shared" si="726"/>
        <v>453.59999999999997</v>
      </c>
      <c r="BU580" s="217">
        <f t="shared" si="727"/>
        <v>1340.5</v>
      </c>
      <c r="BV580" s="217">
        <f t="shared" si="728"/>
        <v>1108.5275773188928</v>
      </c>
      <c r="BW580" s="217">
        <f t="shared" si="706"/>
        <v>575.28208247393491</v>
      </c>
      <c r="BX580" s="216">
        <f t="shared" si="729"/>
        <v>0.88571148148148149</v>
      </c>
      <c r="BY580" s="216">
        <f t="shared" si="786"/>
        <v>1068.1680466666667</v>
      </c>
      <c r="BZ580" s="216">
        <f t="shared" si="787"/>
        <v>9092.16809042561</v>
      </c>
      <c r="CA580" s="216">
        <f t="shared" si="788"/>
        <v>8516.8860079516744</v>
      </c>
      <c r="CB580" s="218">
        <f t="shared" si="730"/>
        <v>5.585154587601064</v>
      </c>
    </row>
    <row r="581" spans="1:80" x14ac:dyDescent="0.25">
      <c r="A581" s="248" t="s">
        <v>488</v>
      </c>
      <c r="B581" s="231" t="s">
        <v>1109</v>
      </c>
      <c r="C581" s="231" t="s">
        <v>464</v>
      </c>
      <c r="D581" s="249">
        <v>1</v>
      </c>
      <c r="E581" s="249">
        <v>8</v>
      </c>
      <c r="F581" s="250"/>
      <c r="G581" s="15">
        <f>(VLOOKUP(G$4,'Tüpoloogia tabel'!$C$1:$T$51,MATCH($A581,'Tüpoloogia tabel'!$C$1:$T$1,0),FALSE))*D581</f>
        <v>320.8</v>
      </c>
      <c r="H581" s="15">
        <f>(VLOOKUP(H$4,'Tüpoloogia tabel'!$C$1:$T$51,MATCH($A581,'Tüpoloogia tabel'!$C$1:$T$1,0),FALSE))*D581*E581</f>
        <v>21.6</v>
      </c>
      <c r="I581" s="15">
        <f>(VLOOKUP(I$4,'Tüpoloogia tabel'!$C$1:$T$51,MATCH($A581,'Tüpoloogia tabel'!$C$1:$T$1,0),FALSE))*D581*E581</f>
        <v>86.4</v>
      </c>
      <c r="J581" s="15">
        <f>(VLOOKUP(J$4,'Tüpoloogia tabel'!$C$1:$T$51,MATCH($A581,'Tüpoloogia tabel'!$C$1:$T$1,0),FALSE))*D581*E581</f>
        <v>1989.8799999999999</v>
      </c>
      <c r="K581" s="15">
        <f>(VLOOKUP(K$4,'Tüpoloogia tabel'!$C$1:$T$51,MATCH($A581,'Tüpoloogia tabel'!$C$1:$T$1,0),FALSE))*D581*E581</f>
        <v>1742.7599999999998</v>
      </c>
      <c r="L581" s="244">
        <f>VLOOKUP(L$4,'Tüpoloogia tabel'!$C$1:$T$51,MATCH($A581,'Tüpoloogia tabel'!$C$1:$T$1,0),FALSE)</f>
        <v>0</v>
      </c>
      <c r="M581" s="228">
        <f>VLOOKUP(M$4,'Tüpoloogia tabel'!$C$1:$T$51,MATCH($A581,'Tüpoloogia tabel'!$C$1:$T$1,0),FALSE)</f>
        <v>100</v>
      </c>
      <c r="N581" s="228">
        <f>VLOOKUP(N$4,'Tüpoloogia tabel'!$C$1:$T$51,MATCH($A581,'Tüpoloogia tabel'!$C$1:$T$1,0),FALSE)</f>
        <v>0</v>
      </c>
      <c r="O581" s="245">
        <f>VLOOKUP(O$4,'Tüpoloogia tabel'!$C$1:$T$51,MATCH($A581,'Tüpoloogia tabel'!$C$1:$T$1,0),FALSE)</f>
        <v>0.1369145681336785</v>
      </c>
      <c r="P581" s="228">
        <f>VLOOKUP(P$4,'Tüpoloogia tabel'!$C$1:$T$51,MATCH($A581,'Tüpoloogia tabel'!$C$1:$T$1,0),FALSE)</f>
        <v>100</v>
      </c>
      <c r="Q581" s="335">
        <f t="shared" si="717"/>
        <v>7992</v>
      </c>
      <c r="R581" s="336">
        <f t="shared" si="784"/>
        <v>6893.8187714756414</v>
      </c>
      <c r="S581" s="14">
        <f t="shared" si="718"/>
        <v>320.8</v>
      </c>
      <c r="T581" s="336">
        <f t="shared" si="719"/>
        <v>320.8</v>
      </c>
      <c r="U581" s="4">
        <f t="shared" si="720"/>
        <v>3.9600000000000004</v>
      </c>
      <c r="V581" s="337">
        <f t="shared" si="721"/>
        <v>1094.2212285243586</v>
      </c>
      <c r="W581" s="338">
        <f t="shared" ref="W581:W644" si="791">(BY581+BW581+BL581)/K581</f>
        <v>6.6675328431151248</v>
      </c>
      <c r="X581" s="228">
        <f>VLOOKUP(X$4,'Tüpoloogia tabel'!$C$1:$T$51,MATCH($A581,'Tüpoloogia tabel'!$C$1:$T$1,0),FALSE)</f>
        <v>229</v>
      </c>
      <c r="Y581" s="228">
        <f>VLOOKUP(Y$4,'Tüpoloogia tabel'!$C$1:$T$51,MATCH($A581,'Tüpoloogia tabel'!$C$1:$T$1,0),FALSE)</f>
        <v>196</v>
      </c>
      <c r="Z581" s="229">
        <f>VLOOKUP(Z$4,'Tüpoloogia tabel'!$C$1:$T$51,MATCH($A581,'Tüpoloogia tabel'!$C$1:$T$1,0),FALSE)</f>
        <v>33</v>
      </c>
      <c r="AA581" s="235"/>
      <c r="AB581" s="235"/>
      <c r="AC581" s="15">
        <f>VLOOKUP(AC$4,'Tüpoloogia tabel'!$C$1:$T$51,MATCH($A581,'Tüpoloogia tabel'!$C$1:$T$1,0),FALSE)</f>
        <v>3.04</v>
      </c>
      <c r="AD581" s="15">
        <f>VLOOKUP(AD$4,'Tüpoloogia tabel'!$C$1:$T$51,MATCH($A581,'Tüpoloogia tabel'!$C$1:$T$1,0),FALSE)</f>
        <v>2.5</v>
      </c>
      <c r="AE581" s="15">
        <f>VLOOKUP(AE$4,'Tüpoloogia tabel'!$C$1:$T$51,MATCH($A581,'Tüpoloogia tabel'!$C$1:$T$1,0),FALSE)</f>
        <v>2.2999999999999998</v>
      </c>
      <c r="AF581" s="15">
        <f>VLOOKUP(AF$4,'Tüpoloogia tabel'!$C$1:$T$51,MATCH($A581,'Tüpoloogia tabel'!$C$1:$T$1,0),FALSE)</f>
        <v>13.5</v>
      </c>
      <c r="AG581" s="15">
        <f>VLOOKUP(AG$4,'Tüpoloogia tabel'!$C$1:$T$51,MATCH($A581,'Tüpoloogia tabel'!$C$1:$T$1,0),FALSE)</f>
        <v>24.3</v>
      </c>
      <c r="AH581" s="15">
        <f>(VLOOKUP(AH$4,'Tüpoloogia tabel'!$C$1:$T$51,MATCH($A581,'Tüpoloogia tabel'!$C$1:$T$1,0),FALSE))*E581</f>
        <v>20</v>
      </c>
      <c r="AI581" s="15">
        <f>(VLOOKUP(AI$4,'Tüpoloogia tabel'!$C$1:$T$51,MATCH($A581,'Tüpoloogia tabel'!$C$1:$T$1,0),FALSE))*D581*E581</f>
        <v>7088.333333333333</v>
      </c>
      <c r="AJ581" s="15">
        <f t="shared" si="722"/>
        <v>75.599999999999994</v>
      </c>
      <c r="AK581" s="15">
        <f>VLOOKUP(AK$4,'Tüpoloogia tabel'!$C$1:$T$51,MATCH($A581,'Tüpoloogia tabel'!$C$1:$T$1,0),FALSE)</f>
        <v>1</v>
      </c>
      <c r="AL581" s="15">
        <f>VLOOKUP(AL$4,'Tüpoloogia tabel'!$C$1:$T$51,MATCH($A581,'Tüpoloogia tabel'!$C$1:$T$1,0),FALSE)</f>
        <v>1</v>
      </c>
      <c r="AM581" s="15">
        <f>VLOOKUP(AM$4,'Tüpoloogia tabel'!$C$1:$T$51,MATCH($A581,'Tüpoloogia tabel'!$C$1:$T$1,0),FALSE)</f>
        <v>0.7</v>
      </c>
      <c r="AN581" s="15">
        <f>VLOOKUP(AN$4,'Tüpoloogia tabel'!$C$1:$T$51,MATCH($A581,'Tüpoloogia tabel'!$C$1:$T$1,0),FALSE)</f>
        <v>0.7</v>
      </c>
      <c r="AO581" s="15">
        <f>VLOOKUP(AO$4,'Tüpoloogia tabel'!$C$1:$T$51,MATCH($A581,'Tüpoloogia tabel'!$C$1:$T$1,0),FALSE)</f>
        <v>2.44</v>
      </c>
      <c r="AP581" s="15">
        <f>VLOOKUP(AP$4,'Tüpoloogia tabel'!$C$1:$T$51,MATCH($A581,'Tüpoloogia tabel'!$C$1:$T$1,0),FALSE)</f>
        <v>2</v>
      </c>
      <c r="AQ581" s="15">
        <f>VLOOKUP(AQ$4,'Tüpoloogia tabel'!$C$1:$T$51,MATCH($A581,'Tüpoloogia tabel'!$C$1:$T$1,0),FALSE)</f>
        <v>2.9</v>
      </c>
      <c r="AR581" s="232">
        <f>VLOOKUP(AR$4,'Tüpoloogia tabel'!$C$1:$T$51,MATCH($A576,'Tüpoloogia tabel'!$C$1:$T$1,0),FALSE)</f>
        <v>0.37375000000000003</v>
      </c>
      <c r="AS581" s="16">
        <f>VLOOKUP(AS$4,'Tüpoloogia tabel'!$C$1:$T$51,MATCH($A581,'Tüpoloogia tabel'!$C$1:$T$1,0),FALSE)</f>
        <v>0.49</v>
      </c>
      <c r="AT581" s="16">
        <f>VLOOKUP(AT$4,'Tüpoloogia tabel'!$C$1:$T$51,MATCH($A581,'Tüpoloogia tabel'!$C$1:$T$1,0),FALSE)</f>
        <v>0.40500000000000003</v>
      </c>
      <c r="AU581" s="16">
        <f>VLOOKUP(AU$4,'Tüpoloogia tabel'!$C$1:$T$51,MATCH($A581,'Tüpoloogia tabel'!$C$1:$T$1,0),FALSE)</f>
        <v>0.15</v>
      </c>
      <c r="AV581" s="273">
        <f>VLOOKUP(AV$4,'Tüpoloogia tabel'!$C$1:$T$51,MATCH($A581,'Tüpoloogia tabel'!$C$1:$T$1,0),FALSE)</f>
        <v>0.02</v>
      </c>
      <c r="AW581" s="16">
        <f>VLOOKUP(AW$4,'Tüpoloogia tabel'!$C$1:$T$51,MATCH($A581,'Tüpoloogia tabel'!$C$1:$T$1,0),FALSE)</f>
        <v>0.01</v>
      </c>
      <c r="AX581" s="16">
        <f>VLOOKUP(AX$4,'Tüpoloogia tabel'!$C$1:$T$51,MATCH($A581,'Tüpoloogia tabel'!$C$1:$T$1,0),FALSE)</f>
        <v>0</v>
      </c>
      <c r="AY581" s="16">
        <f>VLOOKUP(AY$4,'Tüpoloogia tabel'!$C$1:$T$51,MATCH($A581,'Tüpoloogia tabel'!$C$1:$T$1,0),FALSE)</f>
        <v>0.42</v>
      </c>
      <c r="AZ581" s="16">
        <f>VLOOKUP(AZ$4,'Tüpoloogia tabel'!$C$1:$T$51,MATCH($A581,'Tüpoloogia tabel'!$C$1:$T$1,0),FALSE)</f>
        <v>3.7</v>
      </c>
      <c r="BA581" s="232">
        <f>VLOOKUP(BA$4,'Tüpoloogia tabel'!$C$1:$T$51,MATCH($A581,'Tüpoloogia tabel'!$C$1:$T$1,0),FALSE)</f>
        <v>0.56000000000000005</v>
      </c>
      <c r="BB581" s="232">
        <f>VLOOKUP(BB$4,'Tüpoloogia tabel'!$C$1:$T$51,MATCH($A581,'Tüpoloogia tabel'!$C$1:$T$1,0),FALSE)</f>
        <v>0.37</v>
      </c>
      <c r="BC581" s="232">
        <f>VLOOKUP(BC$4,'Tüpoloogia tabel'!$C$1:$T$51,MATCH($A581,'Tüpoloogia tabel'!$C$1:$T$1,0),FALSE)</f>
        <v>0.35</v>
      </c>
      <c r="BD581" s="232">
        <f>VLOOKUP(BD$4,'Tüpoloogia tabel'!$C$1:$T$51,MATCH($A581,'Tüpoloogia tabel'!$C$1:$T$1,0),FALSE)</f>
        <v>0.5</v>
      </c>
      <c r="BE581" s="232">
        <f>VLOOKUP(BE$4,'Tüpoloogia tabel'!$C$1:$T$51,MATCH($A581,'Tüpoloogia tabel'!$C$1:$T$1,0),FALSE)</f>
        <v>0.3</v>
      </c>
      <c r="BF581" s="16">
        <f>VLOOKUP(BF$4,'Tüpoloogia tabel'!$C$1:$T$51,MATCH($A581,'Tüpoloogia tabel'!$C$1:$T$1,0),FALSE)</f>
        <v>1.8</v>
      </c>
      <c r="BG581" s="16">
        <f>VLOOKUP(BG$4,'Tüpoloogia tabel'!$C$1:$T$51,MATCH($A581,'Tüpoloogia tabel'!$C$1:$T$1,0),FALSE)</f>
        <v>2.2000000000000002</v>
      </c>
      <c r="BH581" s="16">
        <f>VLOOKUP(BH$4,'Tüpoloogia tabel'!$C$1:$T$51,MATCH($A581,'Tüpoloogia tabel'!$C$1:$T$1,0),FALSE)</f>
        <v>1.46</v>
      </c>
      <c r="BI581" s="16">
        <f>VLOOKUP(BI$4,'Tüpoloogia tabel'!$C$1:$T$51,MATCH($A581,'Tüpoloogia tabel'!$C$1:$T$1,0),FALSE)</f>
        <v>1.5793333333333333</v>
      </c>
      <c r="BJ581" s="16">
        <f>VLOOKUP(BJ$4,'Tüpoloogia tabel'!$C$1:$T$51,MATCH($A581,'Tüpoloogia tabel'!$C$1:$T$1,0),FALSE)</f>
        <v>0.8</v>
      </c>
      <c r="BK581" s="16">
        <f>VLOOKUP(BK$4,'Tüpoloogia tabel'!$C$1:$T$51,MATCH($A581,'Tüpoloogia tabel'!$C$1:$T$1,0),FALSE)</f>
        <v>2.0649999999999999</v>
      </c>
      <c r="BL581" s="216">
        <f t="shared" ref="BL581:BL644" si="792">(R581-V581)*AK581+AL581*T581+S581*AN581+U581*AP581+AQ581*V581</f>
        <v>9526.1191056719235</v>
      </c>
      <c r="BM581" s="1">
        <v>4</v>
      </c>
      <c r="BN581" s="1">
        <v>0</v>
      </c>
      <c r="BO581" s="1">
        <f t="shared" si="723"/>
        <v>80</v>
      </c>
      <c r="BP581" s="217">
        <f t="shared" si="724"/>
        <v>75.599999999999994</v>
      </c>
      <c r="BQ581" s="217">
        <f t="shared" ref="BQ581:BS581" si="793">BP581</f>
        <v>75.599999999999994</v>
      </c>
      <c r="BR581" s="217">
        <f t="shared" si="793"/>
        <v>75.599999999999994</v>
      </c>
      <c r="BS581" s="217">
        <f t="shared" si="793"/>
        <v>75.599999999999994</v>
      </c>
      <c r="BT581" s="217">
        <f t="shared" si="726"/>
        <v>529.19999999999993</v>
      </c>
      <c r="BU581" s="217">
        <f t="shared" si="727"/>
        <v>1748</v>
      </c>
      <c r="BV581" s="217">
        <f t="shared" si="728"/>
        <v>1442.3040126874384</v>
      </c>
      <c r="BW581" s="217">
        <f t="shared" ref="BW581:BW644" si="794">BO581*AR581+BP581*AS581+BQ581*AT581+BR581*AU581+BT581*AW581+BU581*AX581+BV581*AY581</f>
        <v>719.96168532872412</v>
      </c>
      <c r="BX581" s="216">
        <f t="shared" si="729"/>
        <v>1.1391614814814814</v>
      </c>
      <c r="BY581" s="216">
        <f t="shared" si="786"/>
        <v>1373.8287466666666</v>
      </c>
      <c r="BZ581" s="216">
        <f t="shared" si="787"/>
        <v>11619.909537667314</v>
      </c>
      <c r="CA581" s="216">
        <f t="shared" si="788"/>
        <v>10899.94785233859</v>
      </c>
      <c r="CB581" s="218">
        <f t="shared" si="730"/>
        <v>6.2544170467181894</v>
      </c>
    </row>
    <row r="582" spans="1:80" x14ac:dyDescent="0.25">
      <c r="A582" s="248" t="s">
        <v>488</v>
      </c>
      <c r="B582" s="231" t="s">
        <v>1110</v>
      </c>
      <c r="C582" s="231" t="s">
        <v>464</v>
      </c>
      <c r="D582" s="249">
        <v>1</v>
      </c>
      <c r="E582" s="249">
        <v>9</v>
      </c>
      <c r="F582" s="250"/>
      <c r="G582" s="15">
        <f>(VLOOKUP(G$4,'Tüpoloogia tabel'!$C$1:$T$51,MATCH($A582,'Tüpoloogia tabel'!$C$1:$T$1,0),FALSE))*D582</f>
        <v>320.8</v>
      </c>
      <c r="H582" s="15">
        <f>(VLOOKUP(H$4,'Tüpoloogia tabel'!$C$1:$T$51,MATCH($A582,'Tüpoloogia tabel'!$C$1:$T$1,0),FALSE))*D582*E582</f>
        <v>24.3</v>
      </c>
      <c r="I582" s="15">
        <f>(VLOOKUP(I$4,'Tüpoloogia tabel'!$C$1:$T$51,MATCH($A582,'Tüpoloogia tabel'!$C$1:$T$1,0),FALSE))*D582*E582</f>
        <v>97.2</v>
      </c>
      <c r="J582" s="15">
        <f>(VLOOKUP(J$4,'Tüpoloogia tabel'!$C$1:$T$51,MATCH($A582,'Tüpoloogia tabel'!$C$1:$T$1,0),FALSE))*D582*E582</f>
        <v>2238.6149999999998</v>
      </c>
      <c r="K582" s="15">
        <f>(VLOOKUP(K$4,'Tüpoloogia tabel'!$C$1:$T$51,MATCH($A582,'Tüpoloogia tabel'!$C$1:$T$1,0),FALSE))*D582*E582</f>
        <v>1960.6049999999998</v>
      </c>
      <c r="L582" s="244">
        <f>VLOOKUP(L$4,'Tüpoloogia tabel'!$C$1:$T$51,MATCH($A582,'Tüpoloogia tabel'!$C$1:$T$1,0),FALSE)</f>
        <v>0</v>
      </c>
      <c r="M582" s="228">
        <f>VLOOKUP(M$4,'Tüpoloogia tabel'!$C$1:$T$51,MATCH($A582,'Tüpoloogia tabel'!$C$1:$T$1,0),FALSE)</f>
        <v>100</v>
      </c>
      <c r="N582" s="228">
        <f>VLOOKUP(N$4,'Tüpoloogia tabel'!$C$1:$T$51,MATCH($A582,'Tüpoloogia tabel'!$C$1:$T$1,0),FALSE)</f>
        <v>0</v>
      </c>
      <c r="O582" s="245">
        <f>VLOOKUP(O$4,'Tüpoloogia tabel'!$C$1:$T$51,MATCH($A582,'Tüpoloogia tabel'!$C$1:$T$1,0),FALSE)</f>
        <v>0.1369145681336785</v>
      </c>
      <c r="P582" s="228">
        <f>VLOOKUP(P$4,'Tüpoloogia tabel'!$C$1:$T$51,MATCH($A582,'Tüpoloogia tabel'!$C$1:$T$1,0),FALSE)</f>
        <v>100</v>
      </c>
      <c r="Q582" s="335">
        <f t="shared" si="717"/>
        <v>10084.5</v>
      </c>
      <c r="R582" s="336">
        <f t="shared" si="784"/>
        <v>8699.8250376559208</v>
      </c>
      <c r="S582" s="14">
        <f t="shared" si="718"/>
        <v>320.8</v>
      </c>
      <c r="T582" s="336">
        <f t="shared" si="719"/>
        <v>320.8</v>
      </c>
      <c r="U582" s="4">
        <f t="shared" si="720"/>
        <v>3.9600000000000004</v>
      </c>
      <c r="V582" s="337">
        <f t="shared" si="721"/>
        <v>1380.7149623440807</v>
      </c>
      <c r="W582" s="338">
        <f t="shared" si="791"/>
        <v>7.3850533957700657</v>
      </c>
      <c r="X582" s="228">
        <f>VLOOKUP(X$4,'Tüpoloogia tabel'!$C$1:$T$51,MATCH($A582,'Tüpoloogia tabel'!$C$1:$T$1,0),FALSE)</f>
        <v>229</v>
      </c>
      <c r="Y582" s="228">
        <f>VLOOKUP(Y$4,'Tüpoloogia tabel'!$C$1:$T$51,MATCH($A582,'Tüpoloogia tabel'!$C$1:$T$1,0),FALSE)</f>
        <v>196</v>
      </c>
      <c r="Z582" s="229">
        <f>VLOOKUP(Z$4,'Tüpoloogia tabel'!$C$1:$T$51,MATCH($A582,'Tüpoloogia tabel'!$C$1:$T$1,0),FALSE)</f>
        <v>33</v>
      </c>
      <c r="AA582" s="235"/>
      <c r="AB582" s="235"/>
      <c r="AC582" s="15">
        <f>VLOOKUP(AC$4,'Tüpoloogia tabel'!$C$1:$T$51,MATCH($A582,'Tüpoloogia tabel'!$C$1:$T$1,0),FALSE)</f>
        <v>3.04</v>
      </c>
      <c r="AD582" s="15">
        <f>VLOOKUP(AD$4,'Tüpoloogia tabel'!$C$1:$T$51,MATCH($A582,'Tüpoloogia tabel'!$C$1:$T$1,0),FALSE)</f>
        <v>2.5</v>
      </c>
      <c r="AE582" s="15">
        <f>VLOOKUP(AE$4,'Tüpoloogia tabel'!$C$1:$T$51,MATCH($A582,'Tüpoloogia tabel'!$C$1:$T$1,0),FALSE)</f>
        <v>2.2999999999999998</v>
      </c>
      <c r="AF582" s="15">
        <f>VLOOKUP(AF$4,'Tüpoloogia tabel'!$C$1:$T$51,MATCH($A582,'Tüpoloogia tabel'!$C$1:$T$1,0),FALSE)</f>
        <v>13.5</v>
      </c>
      <c r="AG582" s="15">
        <f>VLOOKUP(AG$4,'Tüpoloogia tabel'!$C$1:$T$51,MATCH($A582,'Tüpoloogia tabel'!$C$1:$T$1,0),FALSE)</f>
        <v>24.3</v>
      </c>
      <c r="AH582" s="15">
        <f>(VLOOKUP(AH$4,'Tüpoloogia tabel'!$C$1:$T$51,MATCH($A582,'Tüpoloogia tabel'!$C$1:$T$1,0),FALSE))*E582</f>
        <v>22.5</v>
      </c>
      <c r="AI582" s="15">
        <f>(VLOOKUP(AI$4,'Tüpoloogia tabel'!$C$1:$T$51,MATCH($A582,'Tüpoloogia tabel'!$C$1:$T$1,0),FALSE))*D582*E582</f>
        <v>7974.375</v>
      </c>
      <c r="AJ582" s="15">
        <f t="shared" si="722"/>
        <v>75.599999999999994</v>
      </c>
      <c r="AK582" s="15">
        <f>VLOOKUP(AK$4,'Tüpoloogia tabel'!$C$1:$T$51,MATCH($A582,'Tüpoloogia tabel'!$C$1:$T$1,0),FALSE)</f>
        <v>1</v>
      </c>
      <c r="AL582" s="15">
        <f>VLOOKUP(AL$4,'Tüpoloogia tabel'!$C$1:$T$51,MATCH($A582,'Tüpoloogia tabel'!$C$1:$T$1,0),FALSE)</f>
        <v>1</v>
      </c>
      <c r="AM582" s="15">
        <f>VLOOKUP(AM$4,'Tüpoloogia tabel'!$C$1:$T$51,MATCH($A582,'Tüpoloogia tabel'!$C$1:$T$1,0),FALSE)</f>
        <v>0.7</v>
      </c>
      <c r="AN582" s="15">
        <f>VLOOKUP(AN$4,'Tüpoloogia tabel'!$C$1:$T$51,MATCH($A582,'Tüpoloogia tabel'!$C$1:$T$1,0),FALSE)</f>
        <v>0.7</v>
      </c>
      <c r="AO582" s="15">
        <f>VLOOKUP(AO$4,'Tüpoloogia tabel'!$C$1:$T$51,MATCH($A582,'Tüpoloogia tabel'!$C$1:$T$1,0),FALSE)</f>
        <v>2.44</v>
      </c>
      <c r="AP582" s="15">
        <f>VLOOKUP(AP$4,'Tüpoloogia tabel'!$C$1:$T$51,MATCH($A582,'Tüpoloogia tabel'!$C$1:$T$1,0),FALSE)</f>
        <v>2</v>
      </c>
      <c r="AQ582" s="15">
        <f>VLOOKUP(AQ$4,'Tüpoloogia tabel'!$C$1:$T$51,MATCH($A582,'Tüpoloogia tabel'!$C$1:$T$1,0),FALSE)</f>
        <v>2.9</v>
      </c>
      <c r="AR582" s="232">
        <f>VLOOKUP(AR$4,'Tüpoloogia tabel'!$C$1:$T$51,MATCH($A577,'Tüpoloogia tabel'!$C$1:$T$1,0),FALSE)</f>
        <v>0.37375000000000003</v>
      </c>
      <c r="AS582" s="16">
        <f>VLOOKUP(AS$4,'Tüpoloogia tabel'!$C$1:$T$51,MATCH($A582,'Tüpoloogia tabel'!$C$1:$T$1,0),FALSE)</f>
        <v>0.49</v>
      </c>
      <c r="AT582" s="16">
        <f>VLOOKUP(AT$4,'Tüpoloogia tabel'!$C$1:$T$51,MATCH($A582,'Tüpoloogia tabel'!$C$1:$T$1,0),FALSE)</f>
        <v>0.40500000000000003</v>
      </c>
      <c r="AU582" s="16">
        <f>VLOOKUP(AU$4,'Tüpoloogia tabel'!$C$1:$T$51,MATCH($A582,'Tüpoloogia tabel'!$C$1:$T$1,0),FALSE)</f>
        <v>0.15</v>
      </c>
      <c r="AV582" s="273">
        <f>VLOOKUP(AV$4,'Tüpoloogia tabel'!$C$1:$T$51,MATCH($A582,'Tüpoloogia tabel'!$C$1:$T$1,0),FALSE)</f>
        <v>0.02</v>
      </c>
      <c r="AW582" s="16">
        <f>VLOOKUP(AW$4,'Tüpoloogia tabel'!$C$1:$T$51,MATCH($A582,'Tüpoloogia tabel'!$C$1:$T$1,0),FALSE)</f>
        <v>0.01</v>
      </c>
      <c r="AX582" s="16">
        <f>VLOOKUP(AX$4,'Tüpoloogia tabel'!$C$1:$T$51,MATCH($A582,'Tüpoloogia tabel'!$C$1:$T$1,0),FALSE)</f>
        <v>0</v>
      </c>
      <c r="AY582" s="16">
        <f>VLOOKUP(AY$4,'Tüpoloogia tabel'!$C$1:$T$51,MATCH($A582,'Tüpoloogia tabel'!$C$1:$T$1,0),FALSE)</f>
        <v>0.42</v>
      </c>
      <c r="AZ582" s="16">
        <f>VLOOKUP(AZ$4,'Tüpoloogia tabel'!$C$1:$T$51,MATCH($A582,'Tüpoloogia tabel'!$C$1:$T$1,0),FALSE)</f>
        <v>3.7</v>
      </c>
      <c r="BA582" s="232">
        <f>VLOOKUP(BA$4,'Tüpoloogia tabel'!$C$1:$T$51,MATCH($A582,'Tüpoloogia tabel'!$C$1:$T$1,0),FALSE)</f>
        <v>0.56000000000000005</v>
      </c>
      <c r="BB582" s="232">
        <f>VLOOKUP(BB$4,'Tüpoloogia tabel'!$C$1:$T$51,MATCH($A582,'Tüpoloogia tabel'!$C$1:$T$1,0),FALSE)</f>
        <v>0.37</v>
      </c>
      <c r="BC582" s="232">
        <f>VLOOKUP(BC$4,'Tüpoloogia tabel'!$C$1:$T$51,MATCH($A582,'Tüpoloogia tabel'!$C$1:$T$1,0),FALSE)</f>
        <v>0.35</v>
      </c>
      <c r="BD582" s="232">
        <f>VLOOKUP(BD$4,'Tüpoloogia tabel'!$C$1:$T$51,MATCH($A582,'Tüpoloogia tabel'!$C$1:$T$1,0),FALSE)</f>
        <v>0.5</v>
      </c>
      <c r="BE582" s="232">
        <f>VLOOKUP(BE$4,'Tüpoloogia tabel'!$C$1:$T$51,MATCH($A582,'Tüpoloogia tabel'!$C$1:$T$1,0),FALSE)</f>
        <v>0.3</v>
      </c>
      <c r="BF582" s="16">
        <f>VLOOKUP(BF$4,'Tüpoloogia tabel'!$C$1:$T$51,MATCH($A582,'Tüpoloogia tabel'!$C$1:$T$1,0),FALSE)</f>
        <v>1.8</v>
      </c>
      <c r="BG582" s="16">
        <f>VLOOKUP(BG$4,'Tüpoloogia tabel'!$C$1:$T$51,MATCH($A582,'Tüpoloogia tabel'!$C$1:$T$1,0),FALSE)</f>
        <v>2.2000000000000002</v>
      </c>
      <c r="BH582" s="16">
        <f>VLOOKUP(BH$4,'Tüpoloogia tabel'!$C$1:$T$51,MATCH($A582,'Tüpoloogia tabel'!$C$1:$T$1,0),FALSE)</f>
        <v>1.46</v>
      </c>
      <c r="BI582" s="16">
        <f>VLOOKUP(BI$4,'Tüpoloogia tabel'!$C$1:$T$51,MATCH($A582,'Tüpoloogia tabel'!$C$1:$T$1,0),FALSE)</f>
        <v>1.5793333333333333</v>
      </c>
      <c r="BJ582" s="16">
        <f>VLOOKUP(BJ$4,'Tüpoloogia tabel'!$C$1:$T$51,MATCH($A582,'Tüpoloogia tabel'!$C$1:$T$1,0),FALSE)</f>
        <v>0.8</v>
      </c>
      <c r="BK582" s="16">
        <f>VLOOKUP(BK$4,'Tüpoloogia tabel'!$C$1:$T$51,MATCH($A582,'Tüpoloogia tabel'!$C$1:$T$1,0),FALSE)</f>
        <v>2.0649999999999999</v>
      </c>
      <c r="BL582" s="216">
        <f t="shared" si="792"/>
        <v>11876.463466109675</v>
      </c>
      <c r="BM582" s="1">
        <v>4</v>
      </c>
      <c r="BN582" s="1">
        <v>0</v>
      </c>
      <c r="BO582" s="1">
        <f t="shared" si="723"/>
        <v>90</v>
      </c>
      <c r="BP582" s="217">
        <f t="shared" si="724"/>
        <v>75.599999999999994</v>
      </c>
      <c r="BQ582" s="217">
        <f t="shared" ref="BQ582:BS582" si="795">BP582</f>
        <v>75.599999999999994</v>
      </c>
      <c r="BR582" s="217">
        <f t="shared" si="795"/>
        <v>75.599999999999994</v>
      </c>
      <c r="BS582" s="217">
        <f t="shared" si="795"/>
        <v>75.599999999999994</v>
      </c>
      <c r="BT582" s="217">
        <f t="shared" si="726"/>
        <v>604.79999999999995</v>
      </c>
      <c r="BU582" s="217">
        <f t="shared" si="727"/>
        <v>2209.5</v>
      </c>
      <c r="BV582" s="217">
        <f t="shared" si="728"/>
        <v>1819.9342862795888</v>
      </c>
      <c r="BW582" s="217">
        <f t="shared" si="794"/>
        <v>883.05990023742731</v>
      </c>
      <c r="BX582" s="216">
        <f t="shared" si="729"/>
        <v>1.4259114814814817</v>
      </c>
      <c r="BY582" s="216">
        <f t="shared" si="786"/>
        <v>1719.6492466666668</v>
      </c>
      <c r="BZ582" s="216">
        <f t="shared" si="787"/>
        <v>14479.172613013769</v>
      </c>
      <c r="CA582" s="216">
        <f t="shared" si="788"/>
        <v>13596.112712776343</v>
      </c>
      <c r="CB582" s="218">
        <f t="shared" si="730"/>
        <v>6.9346516574100061</v>
      </c>
    </row>
    <row r="583" spans="1:80" x14ac:dyDescent="0.25">
      <c r="A583" s="248" t="s">
        <v>488</v>
      </c>
      <c r="B583" s="231" t="s">
        <v>1111</v>
      </c>
      <c r="C583" s="231" t="s">
        <v>464</v>
      </c>
      <c r="D583" s="249">
        <v>1</v>
      </c>
      <c r="E583" s="249">
        <v>10</v>
      </c>
      <c r="F583" s="250"/>
      <c r="G583" s="15">
        <f>(VLOOKUP(G$4,'Tüpoloogia tabel'!$C$1:$T$51,MATCH($A583,'Tüpoloogia tabel'!$C$1:$T$1,0),FALSE))*D583</f>
        <v>320.8</v>
      </c>
      <c r="H583" s="15">
        <f>(VLOOKUP(H$4,'Tüpoloogia tabel'!$C$1:$T$51,MATCH($A583,'Tüpoloogia tabel'!$C$1:$T$1,0),FALSE))*D583*E583</f>
        <v>27</v>
      </c>
      <c r="I583" s="15">
        <f>(VLOOKUP(I$4,'Tüpoloogia tabel'!$C$1:$T$51,MATCH($A583,'Tüpoloogia tabel'!$C$1:$T$1,0),FALSE))*D583*E583</f>
        <v>108</v>
      </c>
      <c r="J583" s="15">
        <f>(VLOOKUP(J$4,'Tüpoloogia tabel'!$C$1:$T$51,MATCH($A583,'Tüpoloogia tabel'!$C$1:$T$1,0),FALSE))*D583*E583</f>
        <v>2487.35</v>
      </c>
      <c r="K583" s="15">
        <f>(VLOOKUP(K$4,'Tüpoloogia tabel'!$C$1:$T$51,MATCH($A583,'Tüpoloogia tabel'!$C$1:$T$1,0),FALSE))*D583*E583</f>
        <v>2178.4499999999998</v>
      </c>
      <c r="L583" s="244">
        <f>VLOOKUP(L$4,'Tüpoloogia tabel'!$C$1:$T$51,MATCH($A583,'Tüpoloogia tabel'!$C$1:$T$1,0),FALSE)</f>
        <v>0</v>
      </c>
      <c r="M583" s="228">
        <f>VLOOKUP(M$4,'Tüpoloogia tabel'!$C$1:$T$51,MATCH($A583,'Tüpoloogia tabel'!$C$1:$T$1,0),FALSE)</f>
        <v>100</v>
      </c>
      <c r="N583" s="228">
        <f>VLOOKUP(N$4,'Tüpoloogia tabel'!$C$1:$T$51,MATCH($A583,'Tüpoloogia tabel'!$C$1:$T$1,0),FALSE)</f>
        <v>0</v>
      </c>
      <c r="O583" s="245">
        <f>VLOOKUP(O$4,'Tüpoloogia tabel'!$C$1:$T$51,MATCH($A583,'Tüpoloogia tabel'!$C$1:$T$1,0),FALSE)</f>
        <v>0.1369145681336785</v>
      </c>
      <c r="P583" s="228">
        <f>VLOOKUP(P$4,'Tüpoloogia tabel'!$C$1:$T$51,MATCH($A583,'Tüpoloogia tabel'!$C$1:$T$1,0),FALSE)</f>
        <v>100</v>
      </c>
      <c r="Q583" s="335">
        <f t="shared" si="717"/>
        <v>12420</v>
      </c>
      <c r="R583" s="336">
        <f t="shared" si="784"/>
        <v>10715.561063779714</v>
      </c>
      <c r="S583" s="14">
        <f t="shared" si="718"/>
        <v>320.8</v>
      </c>
      <c r="T583" s="336">
        <f t="shared" si="719"/>
        <v>320.8</v>
      </c>
      <c r="U583" s="4">
        <f t="shared" si="720"/>
        <v>3.9600000000000004</v>
      </c>
      <c r="V583" s="337">
        <f t="shared" si="721"/>
        <v>1700.4789362202869</v>
      </c>
      <c r="W583" s="338">
        <f t="shared" si="791"/>
        <v>8.1060305797539396</v>
      </c>
      <c r="X583" s="228">
        <f>VLOOKUP(X$4,'Tüpoloogia tabel'!$C$1:$T$51,MATCH($A583,'Tüpoloogia tabel'!$C$1:$T$1,0),FALSE)</f>
        <v>229</v>
      </c>
      <c r="Y583" s="228">
        <f>VLOOKUP(Y$4,'Tüpoloogia tabel'!$C$1:$T$51,MATCH($A583,'Tüpoloogia tabel'!$C$1:$T$1,0),FALSE)</f>
        <v>196</v>
      </c>
      <c r="Z583" s="229">
        <f>VLOOKUP(Z$4,'Tüpoloogia tabel'!$C$1:$T$51,MATCH($A583,'Tüpoloogia tabel'!$C$1:$T$1,0),FALSE)</f>
        <v>33</v>
      </c>
      <c r="AA583" s="235"/>
      <c r="AB583" s="235"/>
      <c r="AC583" s="15">
        <f>VLOOKUP(AC$4,'Tüpoloogia tabel'!$C$1:$T$51,MATCH($A583,'Tüpoloogia tabel'!$C$1:$T$1,0),FALSE)</f>
        <v>3.04</v>
      </c>
      <c r="AD583" s="15">
        <f>VLOOKUP(AD$4,'Tüpoloogia tabel'!$C$1:$T$51,MATCH($A583,'Tüpoloogia tabel'!$C$1:$T$1,0),FALSE)</f>
        <v>2.5</v>
      </c>
      <c r="AE583" s="15">
        <f>VLOOKUP(AE$4,'Tüpoloogia tabel'!$C$1:$T$51,MATCH($A583,'Tüpoloogia tabel'!$C$1:$T$1,0),FALSE)</f>
        <v>2.2999999999999998</v>
      </c>
      <c r="AF583" s="15">
        <f>VLOOKUP(AF$4,'Tüpoloogia tabel'!$C$1:$T$51,MATCH($A583,'Tüpoloogia tabel'!$C$1:$T$1,0),FALSE)</f>
        <v>13.5</v>
      </c>
      <c r="AG583" s="15">
        <f>VLOOKUP(AG$4,'Tüpoloogia tabel'!$C$1:$T$51,MATCH($A583,'Tüpoloogia tabel'!$C$1:$T$1,0),FALSE)</f>
        <v>24.3</v>
      </c>
      <c r="AH583" s="15">
        <f>(VLOOKUP(AH$4,'Tüpoloogia tabel'!$C$1:$T$51,MATCH($A583,'Tüpoloogia tabel'!$C$1:$T$1,0),FALSE))*E583</f>
        <v>25</v>
      </c>
      <c r="AI583" s="15">
        <f>(VLOOKUP(AI$4,'Tüpoloogia tabel'!$C$1:$T$51,MATCH($A583,'Tüpoloogia tabel'!$C$1:$T$1,0),FALSE))*D583*E583</f>
        <v>8860.4166666666661</v>
      </c>
      <c r="AJ583" s="15">
        <f t="shared" si="722"/>
        <v>75.599999999999994</v>
      </c>
      <c r="AK583" s="15">
        <f>VLOOKUP(AK$4,'Tüpoloogia tabel'!$C$1:$T$51,MATCH($A583,'Tüpoloogia tabel'!$C$1:$T$1,0),FALSE)</f>
        <v>1</v>
      </c>
      <c r="AL583" s="15">
        <f>VLOOKUP(AL$4,'Tüpoloogia tabel'!$C$1:$T$51,MATCH($A583,'Tüpoloogia tabel'!$C$1:$T$1,0),FALSE)</f>
        <v>1</v>
      </c>
      <c r="AM583" s="15">
        <f>VLOOKUP(AM$4,'Tüpoloogia tabel'!$C$1:$T$51,MATCH($A583,'Tüpoloogia tabel'!$C$1:$T$1,0),FALSE)</f>
        <v>0.7</v>
      </c>
      <c r="AN583" s="15">
        <f>VLOOKUP(AN$4,'Tüpoloogia tabel'!$C$1:$T$51,MATCH($A583,'Tüpoloogia tabel'!$C$1:$T$1,0),FALSE)</f>
        <v>0.7</v>
      </c>
      <c r="AO583" s="15">
        <f>VLOOKUP(AO$4,'Tüpoloogia tabel'!$C$1:$T$51,MATCH($A583,'Tüpoloogia tabel'!$C$1:$T$1,0),FALSE)</f>
        <v>2.44</v>
      </c>
      <c r="AP583" s="15">
        <f>VLOOKUP(AP$4,'Tüpoloogia tabel'!$C$1:$T$51,MATCH($A583,'Tüpoloogia tabel'!$C$1:$T$1,0),FALSE)</f>
        <v>2</v>
      </c>
      <c r="AQ583" s="15">
        <f>VLOOKUP(AQ$4,'Tüpoloogia tabel'!$C$1:$T$51,MATCH($A583,'Tüpoloogia tabel'!$C$1:$T$1,0),FALSE)</f>
        <v>2.9</v>
      </c>
      <c r="AR583" s="232">
        <f>VLOOKUP(AR$4,'Tüpoloogia tabel'!$C$1:$T$51,MATCH($A578,'Tüpoloogia tabel'!$C$1:$T$1,0),FALSE)</f>
        <v>0.26</v>
      </c>
      <c r="AS583" s="16">
        <f>VLOOKUP(AS$4,'Tüpoloogia tabel'!$C$1:$T$51,MATCH($A583,'Tüpoloogia tabel'!$C$1:$T$1,0),FALSE)</f>
        <v>0.49</v>
      </c>
      <c r="AT583" s="16">
        <f>VLOOKUP(AT$4,'Tüpoloogia tabel'!$C$1:$T$51,MATCH($A583,'Tüpoloogia tabel'!$C$1:$T$1,0),FALSE)</f>
        <v>0.40500000000000003</v>
      </c>
      <c r="AU583" s="16">
        <f>VLOOKUP(AU$4,'Tüpoloogia tabel'!$C$1:$T$51,MATCH($A583,'Tüpoloogia tabel'!$C$1:$T$1,0),FALSE)</f>
        <v>0.15</v>
      </c>
      <c r="AV583" s="273">
        <f>VLOOKUP(AV$4,'Tüpoloogia tabel'!$C$1:$T$51,MATCH($A583,'Tüpoloogia tabel'!$C$1:$T$1,0),FALSE)</f>
        <v>0.02</v>
      </c>
      <c r="AW583" s="16">
        <f>VLOOKUP(AW$4,'Tüpoloogia tabel'!$C$1:$T$51,MATCH($A583,'Tüpoloogia tabel'!$C$1:$T$1,0),FALSE)</f>
        <v>0.01</v>
      </c>
      <c r="AX583" s="16">
        <f>VLOOKUP(AX$4,'Tüpoloogia tabel'!$C$1:$T$51,MATCH($A583,'Tüpoloogia tabel'!$C$1:$T$1,0),FALSE)</f>
        <v>0</v>
      </c>
      <c r="AY583" s="16">
        <f>VLOOKUP(AY$4,'Tüpoloogia tabel'!$C$1:$T$51,MATCH($A583,'Tüpoloogia tabel'!$C$1:$T$1,0),FALSE)</f>
        <v>0.42</v>
      </c>
      <c r="AZ583" s="16">
        <f>VLOOKUP(AZ$4,'Tüpoloogia tabel'!$C$1:$T$51,MATCH($A583,'Tüpoloogia tabel'!$C$1:$T$1,0),FALSE)</f>
        <v>3.7</v>
      </c>
      <c r="BA583" s="232">
        <f>VLOOKUP(BA$4,'Tüpoloogia tabel'!$C$1:$T$51,MATCH($A583,'Tüpoloogia tabel'!$C$1:$T$1,0),FALSE)</f>
        <v>0.56000000000000005</v>
      </c>
      <c r="BB583" s="232">
        <f>VLOOKUP(BB$4,'Tüpoloogia tabel'!$C$1:$T$51,MATCH($A583,'Tüpoloogia tabel'!$C$1:$T$1,0),FALSE)</f>
        <v>0.37</v>
      </c>
      <c r="BC583" s="232">
        <f>VLOOKUP(BC$4,'Tüpoloogia tabel'!$C$1:$T$51,MATCH($A583,'Tüpoloogia tabel'!$C$1:$T$1,0),FALSE)</f>
        <v>0.35</v>
      </c>
      <c r="BD583" s="232">
        <f>VLOOKUP(BD$4,'Tüpoloogia tabel'!$C$1:$T$51,MATCH($A583,'Tüpoloogia tabel'!$C$1:$T$1,0),FALSE)</f>
        <v>0.5</v>
      </c>
      <c r="BE583" s="232">
        <f>VLOOKUP(BE$4,'Tüpoloogia tabel'!$C$1:$T$51,MATCH($A583,'Tüpoloogia tabel'!$C$1:$T$1,0),FALSE)</f>
        <v>0.3</v>
      </c>
      <c r="BF583" s="16">
        <f>VLOOKUP(BF$4,'Tüpoloogia tabel'!$C$1:$T$51,MATCH($A583,'Tüpoloogia tabel'!$C$1:$T$1,0),FALSE)</f>
        <v>1.8</v>
      </c>
      <c r="BG583" s="16">
        <f>VLOOKUP(BG$4,'Tüpoloogia tabel'!$C$1:$T$51,MATCH($A583,'Tüpoloogia tabel'!$C$1:$T$1,0),FALSE)</f>
        <v>2.2000000000000002</v>
      </c>
      <c r="BH583" s="16">
        <f>VLOOKUP(BH$4,'Tüpoloogia tabel'!$C$1:$T$51,MATCH($A583,'Tüpoloogia tabel'!$C$1:$T$1,0),FALSE)</f>
        <v>1.46</v>
      </c>
      <c r="BI583" s="16">
        <f>VLOOKUP(BI$4,'Tüpoloogia tabel'!$C$1:$T$51,MATCH($A583,'Tüpoloogia tabel'!$C$1:$T$1,0),FALSE)</f>
        <v>1.5793333333333333</v>
      </c>
      <c r="BJ583" s="16">
        <f>VLOOKUP(BJ$4,'Tüpoloogia tabel'!$C$1:$T$51,MATCH($A583,'Tüpoloogia tabel'!$C$1:$T$1,0),FALSE)</f>
        <v>0.8</v>
      </c>
      <c r="BK583" s="16">
        <f>VLOOKUP(BK$4,'Tüpoloogia tabel'!$C$1:$T$51,MATCH($A583,'Tüpoloogia tabel'!$C$1:$T$1,0),FALSE)</f>
        <v>2.0649999999999999</v>
      </c>
      <c r="BL583" s="216">
        <f t="shared" si="792"/>
        <v>14499.751042598258</v>
      </c>
      <c r="BM583" s="1">
        <v>4</v>
      </c>
      <c r="BN583" s="1">
        <v>0</v>
      </c>
      <c r="BO583" s="1">
        <f t="shared" si="723"/>
        <v>100</v>
      </c>
      <c r="BP583" s="217">
        <f t="shared" si="724"/>
        <v>75.599999999999994</v>
      </c>
      <c r="BQ583" s="217">
        <f t="shared" ref="BQ583:BS583" si="796">BP583</f>
        <v>75.599999999999994</v>
      </c>
      <c r="BR583" s="217">
        <f t="shared" si="796"/>
        <v>75.599999999999994</v>
      </c>
      <c r="BS583" s="217">
        <f t="shared" si="796"/>
        <v>75.599999999999994</v>
      </c>
      <c r="BT583" s="217">
        <f t="shared" si="726"/>
        <v>680.4</v>
      </c>
      <c r="BU583" s="217">
        <f t="shared" si="727"/>
        <v>2725</v>
      </c>
      <c r="BV583" s="217">
        <f t="shared" si="728"/>
        <v>2241.4183980953435</v>
      </c>
      <c r="BW583" s="217">
        <f t="shared" si="794"/>
        <v>1053.2017272000442</v>
      </c>
      <c r="BX583" s="216">
        <f t="shared" si="729"/>
        <v>1.7459614814814814</v>
      </c>
      <c r="BY583" s="216">
        <f t="shared" si="786"/>
        <v>2105.6295466666666</v>
      </c>
      <c r="BZ583" s="216">
        <f t="shared" si="787"/>
        <v>17658.58231646497</v>
      </c>
      <c r="CA583" s="216">
        <f t="shared" si="788"/>
        <v>16605.380589264925</v>
      </c>
      <c r="CB583" s="218">
        <f t="shared" si="730"/>
        <v>7.6225667742041026</v>
      </c>
    </row>
    <row r="584" spans="1:80" x14ac:dyDescent="0.25">
      <c r="A584" s="248" t="s">
        <v>488</v>
      </c>
      <c r="B584" s="231" t="s">
        <v>1112</v>
      </c>
      <c r="C584" s="231" t="s">
        <v>464</v>
      </c>
      <c r="D584" s="249">
        <v>2</v>
      </c>
      <c r="E584" s="249">
        <v>6</v>
      </c>
      <c r="F584" s="250"/>
      <c r="G584" s="15">
        <f>(VLOOKUP(G$4,'Tüpoloogia tabel'!$C$1:$T$51,MATCH($A584,'Tüpoloogia tabel'!$C$1:$T$1,0),FALSE))*D584</f>
        <v>641.6</v>
      </c>
      <c r="H584" s="15">
        <f>(VLOOKUP(H$4,'Tüpoloogia tabel'!$C$1:$T$51,MATCH($A584,'Tüpoloogia tabel'!$C$1:$T$1,0),FALSE))*D584*E584</f>
        <v>32.400000000000006</v>
      </c>
      <c r="I584" s="15">
        <f>(VLOOKUP(I$4,'Tüpoloogia tabel'!$C$1:$T$51,MATCH($A584,'Tüpoloogia tabel'!$C$1:$T$1,0),FALSE))*D584*E584</f>
        <v>129.60000000000002</v>
      </c>
      <c r="J584" s="15">
        <f>(VLOOKUP(J$4,'Tüpoloogia tabel'!$C$1:$T$51,MATCH($A584,'Tüpoloogia tabel'!$C$1:$T$1,0),FALSE))*D584*E584</f>
        <v>2984.8199999999997</v>
      </c>
      <c r="K584" s="15">
        <f>(VLOOKUP(K$4,'Tüpoloogia tabel'!$C$1:$T$51,MATCH($A584,'Tüpoloogia tabel'!$C$1:$T$1,0),FALSE))*D584*E584</f>
        <v>2614.1399999999994</v>
      </c>
      <c r="L584" s="244">
        <f>VLOOKUP(L$4,'Tüpoloogia tabel'!$C$1:$T$51,MATCH($A584,'Tüpoloogia tabel'!$C$1:$T$1,0),FALSE)</f>
        <v>0</v>
      </c>
      <c r="M584" s="228">
        <f>VLOOKUP(M$4,'Tüpoloogia tabel'!$C$1:$T$51,MATCH($A584,'Tüpoloogia tabel'!$C$1:$T$1,0),FALSE)</f>
        <v>100</v>
      </c>
      <c r="N584" s="228">
        <f>VLOOKUP(N$4,'Tüpoloogia tabel'!$C$1:$T$51,MATCH($A584,'Tüpoloogia tabel'!$C$1:$T$1,0),FALSE)</f>
        <v>0</v>
      </c>
      <c r="O584" s="245">
        <f>VLOOKUP(O$4,'Tüpoloogia tabel'!$C$1:$T$51,MATCH($A584,'Tüpoloogia tabel'!$C$1:$T$1,0),FALSE)</f>
        <v>0.1369145681336785</v>
      </c>
      <c r="P584" s="228">
        <f>VLOOKUP(P$4,'Tüpoloogia tabel'!$C$1:$T$51,MATCH($A584,'Tüpoloogia tabel'!$C$1:$T$1,0),FALSE)</f>
        <v>100</v>
      </c>
      <c r="Q584" s="335">
        <f t="shared" si="717"/>
        <v>8910</v>
      </c>
      <c r="R584" s="336">
        <f t="shared" si="784"/>
        <v>7682.1711979289248</v>
      </c>
      <c r="S584" s="14">
        <f t="shared" si="718"/>
        <v>641.6</v>
      </c>
      <c r="T584" s="336">
        <f t="shared" si="719"/>
        <v>641.6</v>
      </c>
      <c r="U584" s="4">
        <f t="shared" si="720"/>
        <v>7.9200000000000008</v>
      </c>
      <c r="V584" s="337">
        <f t="shared" si="721"/>
        <v>1219.9088020710753</v>
      </c>
      <c r="W584" s="338">
        <f t="shared" si="791"/>
        <v>5.1688383651376038</v>
      </c>
      <c r="X584" s="228">
        <f>VLOOKUP(X$4,'Tüpoloogia tabel'!$C$1:$T$51,MATCH($A584,'Tüpoloogia tabel'!$C$1:$T$1,0),FALSE)</f>
        <v>229</v>
      </c>
      <c r="Y584" s="228">
        <f>VLOOKUP(Y$4,'Tüpoloogia tabel'!$C$1:$T$51,MATCH($A584,'Tüpoloogia tabel'!$C$1:$T$1,0),FALSE)</f>
        <v>196</v>
      </c>
      <c r="Z584" s="229">
        <f>VLOOKUP(Z$4,'Tüpoloogia tabel'!$C$1:$T$51,MATCH($A584,'Tüpoloogia tabel'!$C$1:$T$1,0),FALSE)</f>
        <v>33</v>
      </c>
      <c r="AA584" s="235"/>
      <c r="AB584" s="235"/>
      <c r="AC584" s="15">
        <f>VLOOKUP(AC$4,'Tüpoloogia tabel'!$C$1:$T$51,MATCH($A584,'Tüpoloogia tabel'!$C$1:$T$1,0),FALSE)</f>
        <v>3.04</v>
      </c>
      <c r="AD584" s="15">
        <f>VLOOKUP(AD$4,'Tüpoloogia tabel'!$C$1:$T$51,MATCH($A584,'Tüpoloogia tabel'!$C$1:$T$1,0),FALSE)</f>
        <v>2.5</v>
      </c>
      <c r="AE584" s="15">
        <f>VLOOKUP(AE$4,'Tüpoloogia tabel'!$C$1:$T$51,MATCH($A584,'Tüpoloogia tabel'!$C$1:$T$1,0),FALSE)</f>
        <v>2.2999999999999998</v>
      </c>
      <c r="AF584" s="15">
        <f>VLOOKUP(AF$4,'Tüpoloogia tabel'!$C$1:$T$51,MATCH($A584,'Tüpoloogia tabel'!$C$1:$T$1,0),FALSE)</f>
        <v>13.5</v>
      </c>
      <c r="AG584" s="15">
        <f>VLOOKUP(AG$4,'Tüpoloogia tabel'!$C$1:$T$51,MATCH($A584,'Tüpoloogia tabel'!$C$1:$T$1,0),FALSE)</f>
        <v>24.3</v>
      </c>
      <c r="AH584" s="15">
        <f>(VLOOKUP(AH$4,'Tüpoloogia tabel'!$C$1:$T$51,MATCH($A584,'Tüpoloogia tabel'!$C$1:$T$1,0),FALSE))*E584</f>
        <v>15</v>
      </c>
      <c r="AI584" s="15">
        <f>(VLOOKUP(AI$4,'Tüpoloogia tabel'!$C$1:$T$51,MATCH($A584,'Tüpoloogia tabel'!$C$1:$T$1,0),FALSE))*D584*E584</f>
        <v>10632.5</v>
      </c>
      <c r="AJ584" s="15">
        <f t="shared" si="722"/>
        <v>124.2</v>
      </c>
      <c r="AK584" s="15">
        <f>VLOOKUP(AK$4,'Tüpoloogia tabel'!$C$1:$T$51,MATCH($A584,'Tüpoloogia tabel'!$C$1:$T$1,0),FALSE)</f>
        <v>1</v>
      </c>
      <c r="AL584" s="15">
        <f>VLOOKUP(AL$4,'Tüpoloogia tabel'!$C$1:$T$51,MATCH($A584,'Tüpoloogia tabel'!$C$1:$T$1,0),FALSE)</f>
        <v>1</v>
      </c>
      <c r="AM584" s="15">
        <f>VLOOKUP(AM$4,'Tüpoloogia tabel'!$C$1:$T$51,MATCH($A584,'Tüpoloogia tabel'!$C$1:$T$1,0),FALSE)</f>
        <v>0.7</v>
      </c>
      <c r="AN584" s="15">
        <f>VLOOKUP(AN$4,'Tüpoloogia tabel'!$C$1:$T$51,MATCH($A584,'Tüpoloogia tabel'!$C$1:$T$1,0),FALSE)</f>
        <v>0.7</v>
      </c>
      <c r="AO584" s="15">
        <f>VLOOKUP(AO$4,'Tüpoloogia tabel'!$C$1:$T$51,MATCH($A584,'Tüpoloogia tabel'!$C$1:$T$1,0),FALSE)</f>
        <v>2.44</v>
      </c>
      <c r="AP584" s="15">
        <f>VLOOKUP(AP$4,'Tüpoloogia tabel'!$C$1:$T$51,MATCH($A584,'Tüpoloogia tabel'!$C$1:$T$1,0),FALSE)</f>
        <v>2</v>
      </c>
      <c r="AQ584" s="15">
        <f>VLOOKUP(AQ$4,'Tüpoloogia tabel'!$C$1:$T$51,MATCH($A584,'Tüpoloogia tabel'!$C$1:$T$1,0),FALSE)</f>
        <v>2.9</v>
      </c>
      <c r="AR584" s="232">
        <f>VLOOKUP(AR$4,'Tüpoloogia tabel'!$C$1:$T$51,MATCH($A579,'Tüpoloogia tabel'!$C$1:$T$1,0),FALSE)</f>
        <v>0.26</v>
      </c>
      <c r="AS584" s="16">
        <f>VLOOKUP(AS$4,'Tüpoloogia tabel'!$C$1:$T$51,MATCH($A584,'Tüpoloogia tabel'!$C$1:$T$1,0),FALSE)</f>
        <v>0.49</v>
      </c>
      <c r="AT584" s="16">
        <f>VLOOKUP(AT$4,'Tüpoloogia tabel'!$C$1:$T$51,MATCH($A584,'Tüpoloogia tabel'!$C$1:$T$1,0),FALSE)</f>
        <v>0.40500000000000003</v>
      </c>
      <c r="AU584" s="16">
        <f>VLOOKUP(AU$4,'Tüpoloogia tabel'!$C$1:$T$51,MATCH($A584,'Tüpoloogia tabel'!$C$1:$T$1,0),FALSE)</f>
        <v>0.15</v>
      </c>
      <c r="AV584" s="273">
        <f>VLOOKUP(AV$4,'Tüpoloogia tabel'!$C$1:$T$51,MATCH($A584,'Tüpoloogia tabel'!$C$1:$T$1,0),FALSE)</f>
        <v>0.02</v>
      </c>
      <c r="AW584" s="16">
        <f>VLOOKUP(AW$4,'Tüpoloogia tabel'!$C$1:$T$51,MATCH($A584,'Tüpoloogia tabel'!$C$1:$T$1,0),FALSE)</f>
        <v>0.01</v>
      </c>
      <c r="AX584" s="16">
        <f>VLOOKUP(AX$4,'Tüpoloogia tabel'!$C$1:$T$51,MATCH($A584,'Tüpoloogia tabel'!$C$1:$T$1,0),FALSE)</f>
        <v>0</v>
      </c>
      <c r="AY584" s="16">
        <f>VLOOKUP(AY$4,'Tüpoloogia tabel'!$C$1:$T$51,MATCH($A584,'Tüpoloogia tabel'!$C$1:$T$1,0),FALSE)</f>
        <v>0.42</v>
      </c>
      <c r="AZ584" s="16">
        <f>VLOOKUP(AZ$4,'Tüpoloogia tabel'!$C$1:$T$51,MATCH($A584,'Tüpoloogia tabel'!$C$1:$T$1,0),FALSE)</f>
        <v>3.7</v>
      </c>
      <c r="BA584" s="232">
        <f>VLOOKUP(BA$4,'Tüpoloogia tabel'!$C$1:$T$51,MATCH($A584,'Tüpoloogia tabel'!$C$1:$T$1,0),FALSE)</f>
        <v>0.56000000000000005</v>
      </c>
      <c r="BB584" s="232">
        <f>VLOOKUP(BB$4,'Tüpoloogia tabel'!$C$1:$T$51,MATCH($A584,'Tüpoloogia tabel'!$C$1:$T$1,0),FALSE)</f>
        <v>0.37</v>
      </c>
      <c r="BC584" s="232">
        <f>VLOOKUP(BC$4,'Tüpoloogia tabel'!$C$1:$T$51,MATCH($A584,'Tüpoloogia tabel'!$C$1:$T$1,0),FALSE)</f>
        <v>0.35</v>
      </c>
      <c r="BD584" s="232">
        <f>VLOOKUP(BD$4,'Tüpoloogia tabel'!$C$1:$T$51,MATCH($A584,'Tüpoloogia tabel'!$C$1:$T$1,0),FALSE)</f>
        <v>0.5</v>
      </c>
      <c r="BE584" s="232">
        <f>VLOOKUP(BE$4,'Tüpoloogia tabel'!$C$1:$T$51,MATCH($A584,'Tüpoloogia tabel'!$C$1:$T$1,0),FALSE)</f>
        <v>0.3</v>
      </c>
      <c r="BF584" s="16">
        <f>VLOOKUP(BF$4,'Tüpoloogia tabel'!$C$1:$T$51,MATCH($A584,'Tüpoloogia tabel'!$C$1:$T$1,0),FALSE)</f>
        <v>1.8</v>
      </c>
      <c r="BG584" s="16">
        <f>VLOOKUP(BG$4,'Tüpoloogia tabel'!$C$1:$T$51,MATCH($A584,'Tüpoloogia tabel'!$C$1:$T$1,0),FALSE)</f>
        <v>2.2000000000000002</v>
      </c>
      <c r="BH584" s="16">
        <f>VLOOKUP(BH$4,'Tüpoloogia tabel'!$C$1:$T$51,MATCH($A584,'Tüpoloogia tabel'!$C$1:$T$1,0),FALSE)</f>
        <v>1.46</v>
      </c>
      <c r="BI584" s="16">
        <f>VLOOKUP(BI$4,'Tüpoloogia tabel'!$C$1:$T$51,MATCH($A584,'Tüpoloogia tabel'!$C$1:$T$1,0),FALSE)</f>
        <v>1.5793333333333333</v>
      </c>
      <c r="BJ584" s="16">
        <f>VLOOKUP(BJ$4,'Tüpoloogia tabel'!$C$1:$T$51,MATCH($A584,'Tüpoloogia tabel'!$C$1:$T$1,0),FALSE)</f>
        <v>0.8</v>
      </c>
      <c r="BK584" s="16">
        <f>VLOOKUP(BK$4,'Tüpoloogia tabel'!$C$1:$T$51,MATCH($A584,'Tüpoloogia tabel'!$C$1:$T$1,0),FALSE)</f>
        <v>2.0649999999999999</v>
      </c>
      <c r="BL584" s="216">
        <f t="shared" si="792"/>
        <v>11106.557921863969</v>
      </c>
      <c r="BM584" s="1">
        <v>4</v>
      </c>
      <c r="BN584" s="1">
        <v>0</v>
      </c>
      <c r="BO584" s="1">
        <f t="shared" si="723"/>
        <v>60</v>
      </c>
      <c r="BP584" s="217">
        <f t="shared" si="724"/>
        <v>124.2</v>
      </c>
      <c r="BQ584" s="217">
        <f t="shared" ref="BQ584:BS584" si="797">BP584</f>
        <v>124.2</v>
      </c>
      <c r="BR584" s="217">
        <f t="shared" si="797"/>
        <v>124.2</v>
      </c>
      <c r="BS584" s="217">
        <f t="shared" si="797"/>
        <v>124.2</v>
      </c>
      <c r="BT584" s="217">
        <f t="shared" si="726"/>
        <v>621</v>
      </c>
      <c r="BU584" s="217">
        <f t="shared" si="727"/>
        <v>1974.0000000000005</v>
      </c>
      <c r="BV584" s="217">
        <f t="shared" si="728"/>
        <v>1607.9740681988335</v>
      </c>
      <c r="BW584" s="217">
        <f t="shared" si="794"/>
        <v>826.94810864351007</v>
      </c>
      <c r="BX584" s="216">
        <f t="shared" si="729"/>
        <v>1.3089229629629628</v>
      </c>
      <c r="BY584" s="216">
        <f t="shared" si="786"/>
        <v>1578.5610933333332</v>
      </c>
      <c r="BZ584" s="216">
        <f t="shared" si="787"/>
        <v>13512.067123840812</v>
      </c>
      <c r="CA584" s="216">
        <f t="shared" si="788"/>
        <v>12685.119015197302</v>
      </c>
      <c r="CB584" s="218">
        <f t="shared" si="730"/>
        <v>4.8525017846011709</v>
      </c>
    </row>
    <row r="585" spans="1:80" x14ac:dyDescent="0.25">
      <c r="A585" s="248" t="s">
        <v>488</v>
      </c>
      <c r="B585" s="231" t="s">
        <v>1113</v>
      </c>
      <c r="C585" s="231" t="s">
        <v>464</v>
      </c>
      <c r="D585" s="249">
        <v>2</v>
      </c>
      <c r="E585" s="249">
        <v>7</v>
      </c>
      <c r="F585" s="250"/>
      <c r="G585" s="15">
        <f>(VLOOKUP(G$4,'Tüpoloogia tabel'!$C$1:$T$51,MATCH($A585,'Tüpoloogia tabel'!$C$1:$T$1,0),FALSE))*D585</f>
        <v>641.6</v>
      </c>
      <c r="H585" s="15">
        <f>(VLOOKUP(H$4,'Tüpoloogia tabel'!$C$1:$T$51,MATCH($A585,'Tüpoloogia tabel'!$C$1:$T$1,0),FALSE))*D585*E585</f>
        <v>37.800000000000004</v>
      </c>
      <c r="I585" s="15">
        <f>(VLOOKUP(I$4,'Tüpoloogia tabel'!$C$1:$T$51,MATCH($A585,'Tüpoloogia tabel'!$C$1:$T$1,0),FALSE))*D585*E585</f>
        <v>151.20000000000002</v>
      </c>
      <c r="J585" s="15">
        <f>(VLOOKUP(J$4,'Tüpoloogia tabel'!$C$1:$T$51,MATCH($A585,'Tüpoloogia tabel'!$C$1:$T$1,0),FALSE))*D585*E585</f>
        <v>3482.29</v>
      </c>
      <c r="K585" s="15">
        <f>(VLOOKUP(K$4,'Tüpoloogia tabel'!$C$1:$T$51,MATCH($A585,'Tüpoloogia tabel'!$C$1:$T$1,0),FALSE))*D585*E585</f>
        <v>3049.8299999999995</v>
      </c>
      <c r="L585" s="244">
        <f>VLOOKUP(L$4,'Tüpoloogia tabel'!$C$1:$T$51,MATCH($A585,'Tüpoloogia tabel'!$C$1:$T$1,0),FALSE)</f>
        <v>0</v>
      </c>
      <c r="M585" s="228">
        <f>VLOOKUP(M$4,'Tüpoloogia tabel'!$C$1:$T$51,MATCH($A585,'Tüpoloogia tabel'!$C$1:$T$1,0),FALSE)</f>
        <v>100</v>
      </c>
      <c r="N585" s="228">
        <f>VLOOKUP(N$4,'Tüpoloogia tabel'!$C$1:$T$51,MATCH($A585,'Tüpoloogia tabel'!$C$1:$T$1,0),FALSE)</f>
        <v>0</v>
      </c>
      <c r="O585" s="245">
        <f>VLOOKUP(O$4,'Tüpoloogia tabel'!$C$1:$T$51,MATCH($A585,'Tüpoloogia tabel'!$C$1:$T$1,0),FALSE)</f>
        <v>0.1369145681336785</v>
      </c>
      <c r="P585" s="228">
        <f>VLOOKUP(P$4,'Tüpoloogia tabel'!$C$1:$T$51,MATCH($A585,'Tüpoloogia tabel'!$C$1:$T$1,0),FALSE)</f>
        <v>100</v>
      </c>
      <c r="Q585" s="335">
        <f t="shared" si="717"/>
        <v>12096</v>
      </c>
      <c r="R585" s="336">
        <f t="shared" si="784"/>
        <v>10431.961383855025</v>
      </c>
      <c r="S585" s="14">
        <f t="shared" si="718"/>
        <v>641.6</v>
      </c>
      <c r="T585" s="336">
        <f t="shared" si="719"/>
        <v>641.6</v>
      </c>
      <c r="U585" s="4">
        <f t="shared" si="720"/>
        <v>7.9200000000000008</v>
      </c>
      <c r="V585" s="337">
        <f t="shared" si="721"/>
        <v>1656.118616144975</v>
      </c>
      <c r="W585" s="338">
        <f t="shared" si="791"/>
        <v>5.8568923597901001</v>
      </c>
      <c r="X585" s="228">
        <f>VLOOKUP(X$4,'Tüpoloogia tabel'!$C$1:$T$51,MATCH($A585,'Tüpoloogia tabel'!$C$1:$T$1,0),FALSE)</f>
        <v>229</v>
      </c>
      <c r="Y585" s="228">
        <f>VLOOKUP(Y$4,'Tüpoloogia tabel'!$C$1:$T$51,MATCH($A585,'Tüpoloogia tabel'!$C$1:$T$1,0),FALSE)</f>
        <v>196</v>
      </c>
      <c r="Z585" s="229">
        <f>VLOOKUP(Z$4,'Tüpoloogia tabel'!$C$1:$T$51,MATCH($A585,'Tüpoloogia tabel'!$C$1:$T$1,0),FALSE)</f>
        <v>33</v>
      </c>
      <c r="AA585" s="235"/>
      <c r="AB585" s="235"/>
      <c r="AC585" s="15">
        <f>VLOOKUP(AC$4,'Tüpoloogia tabel'!$C$1:$T$51,MATCH($A585,'Tüpoloogia tabel'!$C$1:$T$1,0),FALSE)</f>
        <v>3.04</v>
      </c>
      <c r="AD585" s="15">
        <f>VLOOKUP(AD$4,'Tüpoloogia tabel'!$C$1:$T$51,MATCH($A585,'Tüpoloogia tabel'!$C$1:$T$1,0),FALSE)</f>
        <v>2.5</v>
      </c>
      <c r="AE585" s="15">
        <f>VLOOKUP(AE$4,'Tüpoloogia tabel'!$C$1:$T$51,MATCH($A585,'Tüpoloogia tabel'!$C$1:$T$1,0),FALSE)</f>
        <v>2.2999999999999998</v>
      </c>
      <c r="AF585" s="15">
        <f>VLOOKUP(AF$4,'Tüpoloogia tabel'!$C$1:$T$51,MATCH($A585,'Tüpoloogia tabel'!$C$1:$T$1,0),FALSE)</f>
        <v>13.5</v>
      </c>
      <c r="AG585" s="15">
        <f>VLOOKUP(AG$4,'Tüpoloogia tabel'!$C$1:$T$51,MATCH($A585,'Tüpoloogia tabel'!$C$1:$T$1,0),FALSE)</f>
        <v>24.3</v>
      </c>
      <c r="AH585" s="15">
        <f>(VLOOKUP(AH$4,'Tüpoloogia tabel'!$C$1:$T$51,MATCH($A585,'Tüpoloogia tabel'!$C$1:$T$1,0),FALSE))*E585</f>
        <v>17.5</v>
      </c>
      <c r="AI585" s="15">
        <f>(VLOOKUP(AI$4,'Tüpoloogia tabel'!$C$1:$T$51,MATCH($A585,'Tüpoloogia tabel'!$C$1:$T$1,0),FALSE))*D585*E585</f>
        <v>12404.583333333332</v>
      </c>
      <c r="AJ585" s="15">
        <f t="shared" si="722"/>
        <v>124.2</v>
      </c>
      <c r="AK585" s="15">
        <f>VLOOKUP(AK$4,'Tüpoloogia tabel'!$C$1:$T$51,MATCH($A585,'Tüpoloogia tabel'!$C$1:$T$1,0),FALSE)</f>
        <v>1</v>
      </c>
      <c r="AL585" s="15">
        <f>VLOOKUP(AL$4,'Tüpoloogia tabel'!$C$1:$T$51,MATCH($A585,'Tüpoloogia tabel'!$C$1:$T$1,0),FALSE)</f>
        <v>1</v>
      </c>
      <c r="AM585" s="15">
        <f>VLOOKUP(AM$4,'Tüpoloogia tabel'!$C$1:$T$51,MATCH($A585,'Tüpoloogia tabel'!$C$1:$T$1,0),FALSE)</f>
        <v>0.7</v>
      </c>
      <c r="AN585" s="15">
        <f>VLOOKUP(AN$4,'Tüpoloogia tabel'!$C$1:$T$51,MATCH($A585,'Tüpoloogia tabel'!$C$1:$T$1,0),FALSE)</f>
        <v>0.7</v>
      </c>
      <c r="AO585" s="15">
        <f>VLOOKUP(AO$4,'Tüpoloogia tabel'!$C$1:$T$51,MATCH($A585,'Tüpoloogia tabel'!$C$1:$T$1,0),FALSE)</f>
        <v>2.44</v>
      </c>
      <c r="AP585" s="15">
        <f>VLOOKUP(AP$4,'Tüpoloogia tabel'!$C$1:$T$51,MATCH($A585,'Tüpoloogia tabel'!$C$1:$T$1,0),FALSE)</f>
        <v>2</v>
      </c>
      <c r="AQ585" s="15">
        <f>VLOOKUP(AQ$4,'Tüpoloogia tabel'!$C$1:$T$51,MATCH($A585,'Tüpoloogia tabel'!$C$1:$T$1,0),FALSE)</f>
        <v>2.9</v>
      </c>
      <c r="AR585" s="232">
        <f>VLOOKUP(AR$4,'Tüpoloogia tabel'!$C$1:$T$51,MATCH($A580,'Tüpoloogia tabel'!$C$1:$T$1,0),FALSE)</f>
        <v>0.26</v>
      </c>
      <c r="AS585" s="16">
        <f>VLOOKUP(AS$4,'Tüpoloogia tabel'!$C$1:$T$51,MATCH($A585,'Tüpoloogia tabel'!$C$1:$T$1,0),FALSE)</f>
        <v>0.49</v>
      </c>
      <c r="AT585" s="16">
        <f>VLOOKUP(AT$4,'Tüpoloogia tabel'!$C$1:$T$51,MATCH($A585,'Tüpoloogia tabel'!$C$1:$T$1,0),FALSE)</f>
        <v>0.40500000000000003</v>
      </c>
      <c r="AU585" s="16">
        <f>VLOOKUP(AU$4,'Tüpoloogia tabel'!$C$1:$T$51,MATCH($A585,'Tüpoloogia tabel'!$C$1:$T$1,0),FALSE)</f>
        <v>0.15</v>
      </c>
      <c r="AV585" s="273">
        <f>VLOOKUP(AV$4,'Tüpoloogia tabel'!$C$1:$T$51,MATCH($A585,'Tüpoloogia tabel'!$C$1:$T$1,0),FALSE)</f>
        <v>0.02</v>
      </c>
      <c r="AW585" s="16">
        <f>VLOOKUP(AW$4,'Tüpoloogia tabel'!$C$1:$T$51,MATCH($A585,'Tüpoloogia tabel'!$C$1:$T$1,0),FALSE)</f>
        <v>0.01</v>
      </c>
      <c r="AX585" s="16">
        <f>VLOOKUP(AX$4,'Tüpoloogia tabel'!$C$1:$T$51,MATCH($A585,'Tüpoloogia tabel'!$C$1:$T$1,0),FALSE)</f>
        <v>0</v>
      </c>
      <c r="AY585" s="16">
        <f>VLOOKUP(AY$4,'Tüpoloogia tabel'!$C$1:$T$51,MATCH($A585,'Tüpoloogia tabel'!$C$1:$T$1,0),FALSE)</f>
        <v>0.42</v>
      </c>
      <c r="AZ585" s="16">
        <f>VLOOKUP(AZ$4,'Tüpoloogia tabel'!$C$1:$T$51,MATCH($A585,'Tüpoloogia tabel'!$C$1:$T$1,0),FALSE)</f>
        <v>3.7</v>
      </c>
      <c r="BA585" s="232">
        <f>VLOOKUP(BA$4,'Tüpoloogia tabel'!$C$1:$T$51,MATCH($A585,'Tüpoloogia tabel'!$C$1:$T$1,0),FALSE)</f>
        <v>0.56000000000000005</v>
      </c>
      <c r="BB585" s="232">
        <f>VLOOKUP(BB$4,'Tüpoloogia tabel'!$C$1:$T$51,MATCH($A585,'Tüpoloogia tabel'!$C$1:$T$1,0),FALSE)</f>
        <v>0.37</v>
      </c>
      <c r="BC585" s="232">
        <f>VLOOKUP(BC$4,'Tüpoloogia tabel'!$C$1:$T$51,MATCH($A585,'Tüpoloogia tabel'!$C$1:$T$1,0),FALSE)</f>
        <v>0.35</v>
      </c>
      <c r="BD585" s="232">
        <f>VLOOKUP(BD$4,'Tüpoloogia tabel'!$C$1:$T$51,MATCH($A585,'Tüpoloogia tabel'!$C$1:$T$1,0),FALSE)</f>
        <v>0.5</v>
      </c>
      <c r="BE585" s="232">
        <f>VLOOKUP(BE$4,'Tüpoloogia tabel'!$C$1:$T$51,MATCH($A585,'Tüpoloogia tabel'!$C$1:$T$1,0),FALSE)</f>
        <v>0.3</v>
      </c>
      <c r="BF585" s="16">
        <f>VLOOKUP(BF$4,'Tüpoloogia tabel'!$C$1:$T$51,MATCH($A585,'Tüpoloogia tabel'!$C$1:$T$1,0),FALSE)</f>
        <v>1.8</v>
      </c>
      <c r="BG585" s="16">
        <f>VLOOKUP(BG$4,'Tüpoloogia tabel'!$C$1:$T$51,MATCH($A585,'Tüpoloogia tabel'!$C$1:$T$1,0),FALSE)</f>
        <v>2.2000000000000002</v>
      </c>
      <c r="BH585" s="16">
        <f>VLOOKUP(BH$4,'Tüpoloogia tabel'!$C$1:$T$51,MATCH($A585,'Tüpoloogia tabel'!$C$1:$T$1,0),FALSE)</f>
        <v>1.46</v>
      </c>
      <c r="BI585" s="16">
        <f>VLOOKUP(BI$4,'Tüpoloogia tabel'!$C$1:$T$51,MATCH($A585,'Tüpoloogia tabel'!$C$1:$T$1,0),FALSE)</f>
        <v>1.5793333333333333</v>
      </c>
      <c r="BJ585" s="16">
        <f>VLOOKUP(BJ$4,'Tüpoloogia tabel'!$C$1:$T$51,MATCH($A585,'Tüpoloogia tabel'!$C$1:$T$1,0),FALSE)</f>
        <v>0.8</v>
      </c>
      <c r="BK585" s="16">
        <f>VLOOKUP(BK$4,'Tüpoloogia tabel'!$C$1:$T$51,MATCH($A585,'Tüpoloogia tabel'!$C$1:$T$1,0),FALSE)</f>
        <v>2.0649999999999999</v>
      </c>
      <c r="BL585" s="216">
        <f t="shared" si="792"/>
        <v>14685.146754530479</v>
      </c>
      <c r="BM585" s="1">
        <v>4</v>
      </c>
      <c r="BN585" s="1">
        <v>0</v>
      </c>
      <c r="BO585" s="1">
        <f t="shared" si="723"/>
        <v>70</v>
      </c>
      <c r="BP585" s="217">
        <f t="shared" si="724"/>
        <v>124.2</v>
      </c>
      <c r="BQ585" s="217">
        <f t="shared" ref="BQ585:BS585" si="798">BP585</f>
        <v>124.2</v>
      </c>
      <c r="BR585" s="217">
        <f t="shared" si="798"/>
        <v>124.2</v>
      </c>
      <c r="BS585" s="217">
        <f t="shared" si="798"/>
        <v>124.2</v>
      </c>
      <c r="BT585" s="217">
        <f t="shared" si="726"/>
        <v>745.2</v>
      </c>
      <c r="BU585" s="217">
        <f t="shared" si="727"/>
        <v>2681</v>
      </c>
      <c r="BV585" s="217">
        <f t="shared" si="728"/>
        <v>2182.9466137972045</v>
      </c>
      <c r="BW585" s="217">
        <f t="shared" si="794"/>
        <v>1072.2785777948259</v>
      </c>
      <c r="BX585" s="216">
        <f t="shared" si="729"/>
        <v>1.7455229629629627</v>
      </c>
      <c r="BY585" s="216">
        <f t="shared" si="786"/>
        <v>2105.1006933333333</v>
      </c>
      <c r="BZ585" s="216">
        <f t="shared" si="787"/>
        <v>17862.526025658637</v>
      </c>
      <c r="CA585" s="216">
        <f t="shared" si="788"/>
        <v>16790.247447863811</v>
      </c>
      <c r="CB585" s="218">
        <f t="shared" si="730"/>
        <v>5.5053060163562604</v>
      </c>
    </row>
    <row r="586" spans="1:80" x14ac:dyDescent="0.25">
      <c r="A586" s="248" t="s">
        <v>488</v>
      </c>
      <c r="B586" s="231" t="s">
        <v>1114</v>
      </c>
      <c r="C586" s="231" t="s">
        <v>464</v>
      </c>
      <c r="D586" s="249">
        <v>2</v>
      </c>
      <c r="E586" s="249">
        <v>8</v>
      </c>
      <c r="F586" s="250"/>
      <c r="G586" s="15">
        <f>(VLOOKUP(G$4,'Tüpoloogia tabel'!$C$1:$T$51,MATCH($A586,'Tüpoloogia tabel'!$C$1:$T$1,0),FALSE))*D586</f>
        <v>641.6</v>
      </c>
      <c r="H586" s="15">
        <f>(VLOOKUP(H$4,'Tüpoloogia tabel'!$C$1:$T$51,MATCH($A586,'Tüpoloogia tabel'!$C$1:$T$1,0),FALSE))*D586*E586</f>
        <v>43.2</v>
      </c>
      <c r="I586" s="15">
        <f>(VLOOKUP(I$4,'Tüpoloogia tabel'!$C$1:$T$51,MATCH($A586,'Tüpoloogia tabel'!$C$1:$T$1,0),FALSE))*D586*E586</f>
        <v>172.8</v>
      </c>
      <c r="J586" s="15">
        <f>(VLOOKUP(J$4,'Tüpoloogia tabel'!$C$1:$T$51,MATCH($A586,'Tüpoloogia tabel'!$C$1:$T$1,0),FALSE))*D586*E586</f>
        <v>3979.7599999999998</v>
      </c>
      <c r="K586" s="15">
        <f>(VLOOKUP(K$4,'Tüpoloogia tabel'!$C$1:$T$51,MATCH($A586,'Tüpoloogia tabel'!$C$1:$T$1,0),FALSE))*D586*E586</f>
        <v>3485.5199999999995</v>
      </c>
      <c r="L586" s="244">
        <f>VLOOKUP(L$4,'Tüpoloogia tabel'!$C$1:$T$51,MATCH($A586,'Tüpoloogia tabel'!$C$1:$T$1,0),FALSE)</f>
        <v>0</v>
      </c>
      <c r="M586" s="228">
        <f>VLOOKUP(M$4,'Tüpoloogia tabel'!$C$1:$T$51,MATCH($A586,'Tüpoloogia tabel'!$C$1:$T$1,0),FALSE)</f>
        <v>100</v>
      </c>
      <c r="N586" s="228">
        <f>VLOOKUP(N$4,'Tüpoloogia tabel'!$C$1:$T$51,MATCH($A586,'Tüpoloogia tabel'!$C$1:$T$1,0),FALSE)</f>
        <v>0</v>
      </c>
      <c r="O586" s="245">
        <f>VLOOKUP(O$4,'Tüpoloogia tabel'!$C$1:$T$51,MATCH($A586,'Tüpoloogia tabel'!$C$1:$T$1,0),FALSE)</f>
        <v>0.1369145681336785</v>
      </c>
      <c r="P586" s="228">
        <f>VLOOKUP(P$4,'Tüpoloogia tabel'!$C$1:$T$51,MATCH($A586,'Tüpoloogia tabel'!$C$1:$T$1,0),FALSE)</f>
        <v>100</v>
      </c>
      <c r="Q586" s="335">
        <f t="shared" si="717"/>
        <v>15768</v>
      </c>
      <c r="R586" s="336">
        <f t="shared" si="784"/>
        <v>13601.211089668157</v>
      </c>
      <c r="S586" s="14">
        <f t="shared" si="718"/>
        <v>641.6</v>
      </c>
      <c r="T586" s="336">
        <f t="shared" si="719"/>
        <v>641.6</v>
      </c>
      <c r="U586" s="4">
        <f t="shared" si="720"/>
        <v>7.9200000000000008</v>
      </c>
      <c r="V586" s="337">
        <f t="shared" si="721"/>
        <v>2158.8689103318425</v>
      </c>
      <c r="W586" s="338">
        <f t="shared" si="791"/>
        <v>6.5631607862488135</v>
      </c>
      <c r="X586" s="228">
        <f>VLOOKUP(X$4,'Tüpoloogia tabel'!$C$1:$T$51,MATCH($A586,'Tüpoloogia tabel'!$C$1:$T$1,0),FALSE)</f>
        <v>229</v>
      </c>
      <c r="Y586" s="228">
        <f>VLOOKUP(Y$4,'Tüpoloogia tabel'!$C$1:$T$51,MATCH($A586,'Tüpoloogia tabel'!$C$1:$T$1,0),FALSE)</f>
        <v>196</v>
      </c>
      <c r="Z586" s="229">
        <f>VLOOKUP(Z$4,'Tüpoloogia tabel'!$C$1:$T$51,MATCH($A586,'Tüpoloogia tabel'!$C$1:$T$1,0),FALSE)</f>
        <v>33</v>
      </c>
      <c r="AA586" s="235"/>
      <c r="AB586" s="235"/>
      <c r="AC586" s="15">
        <f>VLOOKUP(AC$4,'Tüpoloogia tabel'!$C$1:$T$51,MATCH($A586,'Tüpoloogia tabel'!$C$1:$T$1,0),FALSE)</f>
        <v>3.04</v>
      </c>
      <c r="AD586" s="15">
        <f>VLOOKUP(AD$4,'Tüpoloogia tabel'!$C$1:$T$51,MATCH($A586,'Tüpoloogia tabel'!$C$1:$T$1,0),FALSE)</f>
        <v>2.5</v>
      </c>
      <c r="AE586" s="15">
        <f>VLOOKUP(AE$4,'Tüpoloogia tabel'!$C$1:$T$51,MATCH($A586,'Tüpoloogia tabel'!$C$1:$T$1,0),FALSE)</f>
        <v>2.2999999999999998</v>
      </c>
      <c r="AF586" s="15">
        <f>VLOOKUP(AF$4,'Tüpoloogia tabel'!$C$1:$T$51,MATCH($A586,'Tüpoloogia tabel'!$C$1:$T$1,0),FALSE)</f>
        <v>13.5</v>
      </c>
      <c r="AG586" s="15">
        <f>VLOOKUP(AG$4,'Tüpoloogia tabel'!$C$1:$T$51,MATCH($A586,'Tüpoloogia tabel'!$C$1:$T$1,0),FALSE)</f>
        <v>24.3</v>
      </c>
      <c r="AH586" s="15">
        <f>(VLOOKUP(AH$4,'Tüpoloogia tabel'!$C$1:$T$51,MATCH($A586,'Tüpoloogia tabel'!$C$1:$T$1,0),FALSE))*E586</f>
        <v>20</v>
      </c>
      <c r="AI586" s="15">
        <f>(VLOOKUP(AI$4,'Tüpoloogia tabel'!$C$1:$T$51,MATCH($A586,'Tüpoloogia tabel'!$C$1:$T$1,0),FALSE))*D586*E586</f>
        <v>14176.666666666666</v>
      </c>
      <c r="AJ586" s="15">
        <f t="shared" si="722"/>
        <v>124.2</v>
      </c>
      <c r="AK586" s="15">
        <f>VLOOKUP(AK$4,'Tüpoloogia tabel'!$C$1:$T$51,MATCH($A586,'Tüpoloogia tabel'!$C$1:$T$1,0),FALSE)</f>
        <v>1</v>
      </c>
      <c r="AL586" s="15">
        <f>VLOOKUP(AL$4,'Tüpoloogia tabel'!$C$1:$T$51,MATCH($A586,'Tüpoloogia tabel'!$C$1:$T$1,0),FALSE)</f>
        <v>1</v>
      </c>
      <c r="AM586" s="15">
        <f>VLOOKUP(AM$4,'Tüpoloogia tabel'!$C$1:$T$51,MATCH($A586,'Tüpoloogia tabel'!$C$1:$T$1,0),FALSE)</f>
        <v>0.7</v>
      </c>
      <c r="AN586" s="15">
        <f>VLOOKUP(AN$4,'Tüpoloogia tabel'!$C$1:$T$51,MATCH($A586,'Tüpoloogia tabel'!$C$1:$T$1,0),FALSE)</f>
        <v>0.7</v>
      </c>
      <c r="AO586" s="15">
        <f>VLOOKUP(AO$4,'Tüpoloogia tabel'!$C$1:$T$51,MATCH($A586,'Tüpoloogia tabel'!$C$1:$T$1,0),FALSE)</f>
        <v>2.44</v>
      </c>
      <c r="AP586" s="15">
        <f>VLOOKUP(AP$4,'Tüpoloogia tabel'!$C$1:$T$51,MATCH($A586,'Tüpoloogia tabel'!$C$1:$T$1,0),FALSE)</f>
        <v>2</v>
      </c>
      <c r="AQ586" s="15">
        <f>VLOOKUP(AQ$4,'Tüpoloogia tabel'!$C$1:$T$51,MATCH($A586,'Tüpoloogia tabel'!$C$1:$T$1,0),FALSE)</f>
        <v>2.9</v>
      </c>
      <c r="AR586" s="232">
        <f>VLOOKUP(AR$4,'Tüpoloogia tabel'!$C$1:$T$51,MATCH($A581,'Tüpoloogia tabel'!$C$1:$T$1,0),FALSE)</f>
        <v>0.26</v>
      </c>
      <c r="AS586" s="16">
        <f>VLOOKUP(AS$4,'Tüpoloogia tabel'!$C$1:$T$51,MATCH($A586,'Tüpoloogia tabel'!$C$1:$T$1,0),FALSE)</f>
        <v>0.49</v>
      </c>
      <c r="AT586" s="16">
        <f>VLOOKUP(AT$4,'Tüpoloogia tabel'!$C$1:$T$51,MATCH($A586,'Tüpoloogia tabel'!$C$1:$T$1,0),FALSE)</f>
        <v>0.40500000000000003</v>
      </c>
      <c r="AU586" s="16">
        <f>VLOOKUP(AU$4,'Tüpoloogia tabel'!$C$1:$T$51,MATCH($A586,'Tüpoloogia tabel'!$C$1:$T$1,0),FALSE)</f>
        <v>0.15</v>
      </c>
      <c r="AV586" s="273">
        <f>VLOOKUP(AV$4,'Tüpoloogia tabel'!$C$1:$T$51,MATCH($A586,'Tüpoloogia tabel'!$C$1:$T$1,0),FALSE)</f>
        <v>0.02</v>
      </c>
      <c r="AW586" s="16">
        <f>VLOOKUP(AW$4,'Tüpoloogia tabel'!$C$1:$T$51,MATCH($A586,'Tüpoloogia tabel'!$C$1:$T$1,0),FALSE)</f>
        <v>0.01</v>
      </c>
      <c r="AX586" s="16">
        <f>VLOOKUP(AX$4,'Tüpoloogia tabel'!$C$1:$T$51,MATCH($A586,'Tüpoloogia tabel'!$C$1:$T$1,0),FALSE)</f>
        <v>0</v>
      </c>
      <c r="AY586" s="16">
        <f>VLOOKUP(AY$4,'Tüpoloogia tabel'!$C$1:$T$51,MATCH($A586,'Tüpoloogia tabel'!$C$1:$T$1,0),FALSE)</f>
        <v>0.42</v>
      </c>
      <c r="AZ586" s="16">
        <f>VLOOKUP(AZ$4,'Tüpoloogia tabel'!$C$1:$T$51,MATCH($A586,'Tüpoloogia tabel'!$C$1:$T$1,0),FALSE)</f>
        <v>3.7</v>
      </c>
      <c r="BA586" s="232">
        <f>VLOOKUP(BA$4,'Tüpoloogia tabel'!$C$1:$T$51,MATCH($A586,'Tüpoloogia tabel'!$C$1:$T$1,0),FALSE)</f>
        <v>0.56000000000000005</v>
      </c>
      <c r="BB586" s="232">
        <f>VLOOKUP(BB$4,'Tüpoloogia tabel'!$C$1:$T$51,MATCH($A586,'Tüpoloogia tabel'!$C$1:$T$1,0),FALSE)</f>
        <v>0.37</v>
      </c>
      <c r="BC586" s="232">
        <f>VLOOKUP(BC$4,'Tüpoloogia tabel'!$C$1:$T$51,MATCH($A586,'Tüpoloogia tabel'!$C$1:$T$1,0),FALSE)</f>
        <v>0.35</v>
      </c>
      <c r="BD586" s="232">
        <f>VLOOKUP(BD$4,'Tüpoloogia tabel'!$C$1:$T$51,MATCH($A586,'Tüpoloogia tabel'!$C$1:$T$1,0),FALSE)</f>
        <v>0.5</v>
      </c>
      <c r="BE586" s="232">
        <f>VLOOKUP(BE$4,'Tüpoloogia tabel'!$C$1:$T$51,MATCH($A586,'Tüpoloogia tabel'!$C$1:$T$1,0),FALSE)</f>
        <v>0.3</v>
      </c>
      <c r="BF586" s="16">
        <f>VLOOKUP(BF$4,'Tüpoloogia tabel'!$C$1:$T$51,MATCH($A586,'Tüpoloogia tabel'!$C$1:$T$1,0),FALSE)</f>
        <v>1.8</v>
      </c>
      <c r="BG586" s="16">
        <f>VLOOKUP(BG$4,'Tüpoloogia tabel'!$C$1:$T$51,MATCH($A586,'Tüpoloogia tabel'!$C$1:$T$1,0),FALSE)</f>
        <v>2.2000000000000002</v>
      </c>
      <c r="BH586" s="16">
        <f>VLOOKUP(BH$4,'Tüpoloogia tabel'!$C$1:$T$51,MATCH($A586,'Tüpoloogia tabel'!$C$1:$T$1,0),FALSE)</f>
        <v>1.46</v>
      </c>
      <c r="BI586" s="16">
        <f>VLOOKUP(BI$4,'Tüpoloogia tabel'!$C$1:$T$51,MATCH($A586,'Tüpoloogia tabel'!$C$1:$T$1,0),FALSE)</f>
        <v>1.5793333333333333</v>
      </c>
      <c r="BJ586" s="16">
        <f>VLOOKUP(BJ$4,'Tüpoloogia tabel'!$C$1:$T$51,MATCH($A586,'Tüpoloogia tabel'!$C$1:$T$1,0),FALSE)</f>
        <v>0.8</v>
      </c>
      <c r="BK586" s="16">
        <f>VLOOKUP(BK$4,'Tüpoloogia tabel'!$C$1:$T$51,MATCH($A586,'Tüpoloogia tabel'!$C$1:$T$1,0),FALSE)</f>
        <v>2.0649999999999999</v>
      </c>
      <c r="BL586" s="216">
        <f t="shared" si="792"/>
        <v>18809.622019298658</v>
      </c>
      <c r="BM586" s="1">
        <v>4</v>
      </c>
      <c r="BN586" s="1">
        <v>0</v>
      </c>
      <c r="BO586" s="1">
        <f t="shared" si="723"/>
        <v>80</v>
      </c>
      <c r="BP586" s="217">
        <f t="shared" si="724"/>
        <v>124.2</v>
      </c>
      <c r="BQ586" s="217">
        <f t="shared" ref="BQ586:BS586" si="799">BP586</f>
        <v>124.2</v>
      </c>
      <c r="BR586" s="217">
        <f t="shared" si="799"/>
        <v>124.2</v>
      </c>
      <c r="BS586" s="217">
        <f t="shared" si="799"/>
        <v>124.2</v>
      </c>
      <c r="BT586" s="217">
        <f t="shared" si="726"/>
        <v>869.4</v>
      </c>
      <c r="BU586" s="217">
        <f t="shared" si="727"/>
        <v>3496</v>
      </c>
      <c r="BV586" s="217">
        <f t="shared" si="728"/>
        <v>2845.6268358427842</v>
      </c>
      <c r="BW586" s="217">
        <f t="shared" si="794"/>
        <v>1354.4462710539692</v>
      </c>
      <c r="BX586" s="216">
        <f t="shared" si="729"/>
        <v>2.2487229629629621</v>
      </c>
      <c r="BY586" s="216">
        <f t="shared" si="786"/>
        <v>2711.9598933333323</v>
      </c>
      <c r="BZ586" s="216">
        <f t="shared" si="787"/>
        <v>22876.028183685961</v>
      </c>
      <c r="CA586" s="216">
        <f t="shared" si="788"/>
        <v>21521.581912631991</v>
      </c>
      <c r="CB586" s="218">
        <f t="shared" si="730"/>
        <v>6.1745684754733849</v>
      </c>
    </row>
    <row r="587" spans="1:80" x14ac:dyDescent="0.25">
      <c r="A587" s="248" t="s">
        <v>488</v>
      </c>
      <c r="B587" s="231" t="s">
        <v>1115</v>
      </c>
      <c r="C587" s="231" t="s">
        <v>464</v>
      </c>
      <c r="D587" s="249">
        <v>2</v>
      </c>
      <c r="E587" s="249">
        <v>9</v>
      </c>
      <c r="F587" s="250"/>
      <c r="G587" s="15">
        <f>(VLOOKUP(G$4,'Tüpoloogia tabel'!$C$1:$T$51,MATCH($A587,'Tüpoloogia tabel'!$C$1:$T$1,0),FALSE))*D587</f>
        <v>641.6</v>
      </c>
      <c r="H587" s="15">
        <f>(VLOOKUP(H$4,'Tüpoloogia tabel'!$C$1:$T$51,MATCH($A587,'Tüpoloogia tabel'!$C$1:$T$1,0),FALSE))*D587*E587</f>
        <v>48.6</v>
      </c>
      <c r="I587" s="15">
        <f>(VLOOKUP(I$4,'Tüpoloogia tabel'!$C$1:$T$51,MATCH($A587,'Tüpoloogia tabel'!$C$1:$T$1,0),FALSE))*D587*E587</f>
        <v>194.4</v>
      </c>
      <c r="J587" s="15">
        <f>(VLOOKUP(J$4,'Tüpoloogia tabel'!$C$1:$T$51,MATCH($A587,'Tüpoloogia tabel'!$C$1:$T$1,0),FALSE))*D587*E587</f>
        <v>4477.2299999999996</v>
      </c>
      <c r="K587" s="15">
        <f>(VLOOKUP(K$4,'Tüpoloogia tabel'!$C$1:$T$51,MATCH($A587,'Tüpoloogia tabel'!$C$1:$T$1,0),FALSE))*D587*E587</f>
        <v>3921.2099999999996</v>
      </c>
      <c r="L587" s="244">
        <f>VLOOKUP(L$4,'Tüpoloogia tabel'!$C$1:$T$51,MATCH($A587,'Tüpoloogia tabel'!$C$1:$T$1,0),FALSE)</f>
        <v>0</v>
      </c>
      <c r="M587" s="228">
        <f>VLOOKUP(M$4,'Tüpoloogia tabel'!$C$1:$T$51,MATCH($A587,'Tüpoloogia tabel'!$C$1:$T$1,0),FALSE)</f>
        <v>100</v>
      </c>
      <c r="N587" s="228">
        <f>VLOOKUP(N$4,'Tüpoloogia tabel'!$C$1:$T$51,MATCH($A587,'Tüpoloogia tabel'!$C$1:$T$1,0),FALSE)</f>
        <v>0</v>
      </c>
      <c r="O587" s="245">
        <f>VLOOKUP(O$4,'Tüpoloogia tabel'!$C$1:$T$51,MATCH($A587,'Tüpoloogia tabel'!$C$1:$T$1,0),FALSE)</f>
        <v>0.1369145681336785</v>
      </c>
      <c r="P587" s="228">
        <f>VLOOKUP(P$4,'Tüpoloogia tabel'!$C$1:$T$51,MATCH($A587,'Tüpoloogia tabel'!$C$1:$T$1,0),FALSE)</f>
        <v>100</v>
      </c>
      <c r="Q587" s="335">
        <f t="shared" si="717"/>
        <v>19926</v>
      </c>
      <c r="R587" s="336">
        <f t="shared" si="784"/>
        <v>17189.920315368323</v>
      </c>
      <c r="S587" s="14">
        <f t="shared" si="718"/>
        <v>641.6</v>
      </c>
      <c r="T587" s="336">
        <f t="shared" si="719"/>
        <v>641.6</v>
      </c>
      <c r="U587" s="4">
        <f t="shared" si="720"/>
        <v>7.9200000000000008</v>
      </c>
      <c r="V587" s="337">
        <f t="shared" si="721"/>
        <v>2728.1596846316779</v>
      </c>
      <c r="W587" s="338">
        <f t="shared" si="791"/>
        <v>7.2815721672450051</v>
      </c>
      <c r="X587" s="228">
        <f>VLOOKUP(X$4,'Tüpoloogia tabel'!$C$1:$T$51,MATCH($A587,'Tüpoloogia tabel'!$C$1:$T$1,0),FALSE)</f>
        <v>229</v>
      </c>
      <c r="Y587" s="228">
        <f>VLOOKUP(Y$4,'Tüpoloogia tabel'!$C$1:$T$51,MATCH($A587,'Tüpoloogia tabel'!$C$1:$T$1,0),FALSE)</f>
        <v>196</v>
      </c>
      <c r="Z587" s="229">
        <f>VLOOKUP(Z$4,'Tüpoloogia tabel'!$C$1:$T$51,MATCH($A587,'Tüpoloogia tabel'!$C$1:$T$1,0),FALSE)</f>
        <v>33</v>
      </c>
      <c r="AA587" s="235"/>
      <c r="AB587" s="235"/>
      <c r="AC587" s="15">
        <f>VLOOKUP(AC$4,'Tüpoloogia tabel'!$C$1:$T$51,MATCH($A587,'Tüpoloogia tabel'!$C$1:$T$1,0),FALSE)</f>
        <v>3.04</v>
      </c>
      <c r="AD587" s="15">
        <f>VLOOKUP(AD$4,'Tüpoloogia tabel'!$C$1:$T$51,MATCH($A587,'Tüpoloogia tabel'!$C$1:$T$1,0),FALSE)</f>
        <v>2.5</v>
      </c>
      <c r="AE587" s="15">
        <f>VLOOKUP(AE$4,'Tüpoloogia tabel'!$C$1:$T$51,MATCH($A587,'Tüpoloogia tabel'!$C$1:$T$1,0),FALSE)</f>
        <v>2.2999999999999998</v>
      </c>
      <c r="AF587" s="15">
        <f>VLOOKUP(AF$4,'Tüpoloogia tabel'!$C$1:$T$51,MATCH($A587,'Tüpoloogia tabel'!$C$1:$T$1,0),FALSE)</f>
        <v>13.5</v>
      </c>
      <c r="AG587" s="15">
        <f>VLOOKUP(AG$4,'Tüpoloogia tabel'!$C$1:$T$51,MATCH($A587,'Tüpoloogia tabel'!$C$1:$T$1,0),FALSE)</f>
        <v>24.3</v>
      </c>
      <c r="AH587" s="15">
        <f>(VLOOKUP(AH$4,'Tüpoloogia tabel'!$C$1:$T$51,MATCH($A587,'Tüpoloogia tabel'!$C$1:$T$1,0),FALSE))*E587</f>
        <v>22.5</v>
      </c>
      <c r="AI587" s="15">
        <f>(VLOOKUP(AI$4,'Tüpoloogia tabel'!$C$1:$T$51,MATCH($A587,'Tüpoloogia tabel'!$C$1:$T$1,0),FALSE))*D587*E587</f>
        <v>15948.75</v>
      </c>
      <c r="AJ587" s="15">
        <f t="shared" si="722"/>
        <v>124.2</v>
      </c>
      <c r="AK587" s="15">
        <f>VLOOKUP(AK$4,'Tüpoloogia tabel'!$C$1:$T$51,MATCH($A587,'Tüpoloogia tabel'!$C$1:$T$1,0),FALSE)</f>
        <v>1</v>
      </c>
      <c r="AL587" s="15">
        <f>VLOOKUP(AL$4,'Tüpoloogia tabel'!$C$1:$T$51,MATCH($A587,'Tüpoloogia tabel'!$C$1:$T$1,0),FALSE)</f>
        <v>1</v>
      </c>
      <c r="AM587" s="15">
        <f>VLOOKUP(AM$4,'Tüpoloogia tabel'!$C$1:$T$51,MATCH($A587,'Tüpoloogia tabel'!$C$1:$T$1,0),FALSE)</f>
        <v>0.7</v>
      </c>
      <c r="AN587" s="15">
        <f>VLOOKUP(AN$4,'Tüpoloogia tabel'!$C$1:$T$51,MATCH($A587,'Tüpoloogia tabel'!$C$1:$T$1,0),FALSE)</f>
        <v>0.7</v>
      </c>
      <c r="AO587" s="15">
        <f>VLOOKUP(AO$4,'Tüpoloogia tabel'!$C$1:$T$51,MATCH($A587,'Tüpoloogia tabel'!$C$1:$T$1,0),FALSE)</f>
        <v>2.44</v>
      </c>
      <c r="AP587" s="15">
        <f>VLOOKUP(AP$4,'Tüpoloogia tabel'!$C$1:$T$51,MATCH($A587,'Tüpoloogia tabel'!$C$1:$T$1,0),FALSE)</f>
        <v>2</v>
      </c>
      <c r="AQ587" s="15">
        <f>VLOOKUP(AQ$4,'Tüpoloogia tabel'!$C$1:$T$51,MATCH($A587,'Tüpoloogia tabel'!$C$1:$T$1,0),FALSE)</f>
        <v>2.9</v>
      </c>
      <c r="AR587" s="232">
        <f>VLOOKUP(AR$4,'Tüpoloogia tabel'!$C$1:$T$51,MATCH($A582,'Tüpoloogia tabel'!$C$1:$T$1,0),FALSE)</f>
        <v>0.26</v>
      </c>
      <c r="AS587" s="16">
        <f>VLOOKUP(AS$4,'Tüpoloogia tabel'!$C$1:$T$51,MATCH($A587,'Tüpoloogia tabel'!$C$1:$T$1,0),FALSE)</f>
        <v>0.49</v>
      </c>
      <c r="AT587" s="16">
        <f>VLOOKUP(AT$4,'Tüpoloogia tabel'!$C$1:$T$51,MATCH($A587,'Tüpoloogia tabel'!$C$1:$T$1,0),FALSE)</f>
        <v>0.40500000000000003</v>
      </c>
      <c r="AU587" s="16">
        <f>VLOOKUP(AU$4,'Tüpoloogia tabel'!$C$1:$T$51,MATCH($A587,'Tüpoloogia tabel'!$C$1:$T$1,0),FALSE)</f>
        <v>0.15</v>
      </c>
      <c r="AV587" s="273">
        <f>VLOOKUP(AV$4,'Tüpoloogia tabel'!$C$1:$T$51,MATCH($A587,'Tüpoloogia tabel'!$C$1:$T$1,0),FALSE)</f>
        <v>0.02</v>
      </c>
      <c r="AW587" s="16">
        <f>VLOOKUP(AW$4,'Tüpoloogia tabel'!$C$1:$T$51,MATCH($A587,'Tüpoloogia tabel'!$C$1:$T$1,0),FALSE)</f>
        <v>0.01</v>
      </c>
      <c r="AX587" s="16">
        <f>VLOOKUP(AX$4,'Tüpoloogia tabel'!$C$1:$T$51,MATCH($A587,'Tüpoloogia tabel'!$C$1:$T$1,0),FALSE)</f>
        <v>0</v>
      </c>
      <c r="AY587" s="16">
        <f>VLOOKUP(AY$4,'Tüpoloogia tabel'!$C$1:$T$51,MATCH($A587,'Tüpoloogia tabel'!$C$1:$T$1,0),FALSE)</f>
        <v>0.42</v>
      </c>
      <c r="AZ587" s="16">
        <f>VLOOKUP(AZ$4,'Tüpoloogia tabel'!$C$1:$T$51,MATCH($A587,'Tüpoloogia tabel'!$C$1:$T$1,0),FALSE)</f>
        <v>3.7</v>
      </c>
      <c r="BA587" s="232">
        <f>VLOOKUP(BA$4,'Tüpoloogia tabel'!$C$1:$T$51,MATCH($A587,'Tüpoloogia tabel'!$C$1:$T$1,0),FALSE)</f>
        <v>0.56000000000000005</v>
      </c>
      <c r="BB587" s="232">
        <f>VLOOKUP(BB$4,'Tüpoloogia tabel'!$C$1:$T$51,MATCH($A587,'Tüpoloogia tabel'!$C$1:$T$1,0),FALSE)</f>
        <v>0.37</v>
      </c>
      <c r="BC587" s="232">
        <f>VLOOKUP(BC$4,'Tüpoloogia tabel'!$C$1:$T$51,MATCH($A587,'Tüpoloogia tabel'!$C$1:$T$1,0),FALSE)</f>
        <v>0.35</v>
      </c>
      <c r="BD587" s="232">
        <f>VLOOKUP(BD$4,'Tüpoloogia tabel'!$C$1:$T$51,MATCH($A587,'Tüpoloogia tabel'!$C$1:$T$1,0),FALSE)</f>
        <v>0.5</v>
      </c>
      <c r="BE587" s="232">
        <f>VLOOKUP(BE$4,'Tüpoloogia tabel'!$C$1:$T$51,MATCH($A587,'Tüpoloogia tabel'!$C$1:$T$1,0),FALSE)</f>
        <v>0.3</v>
      </c>
      <c r="BF587" s="16">
        <f>VLOOKUP(BF$4,'Tüpoloogia tabel'!$C$1:$T$51,MATCH($A587,'Tüpoloogia tabel'!$C$1:$T$1,0),FALSE)</f>
        <v>1.8</v>
      </c>
      <c r="BG587" s="16">
        <f>VLOOKUP(BG$4,'Tüpoloogia tabel'!$C$1:$T$51,MATCH($A587,'Tüpoloogia tabel'!$C$1:$T$1,0),FALSE)</f>
        <v>2.2000000000000002</v>
      </c>
      <c r="BH587" s="16">
        <f>VLOOKUP(BH$4,'Tüpoloogia tabel'!$C$1:$T$51,MATCH($A587,'Tüpoloogia tabel'!$C$1:$T$1,0),FALSE)</f>
        <v>1.46</v>
      </c>
      <c r="BI587" s="16">
        <f>VLOOKUP(BI$4,'Tüpoloogia tabel'!$C$1:$T$51,MATCH($A587,'Tüpoloogia tabel'!$C$1:$T$1,0),FALSE)</f>
        <v>1.5793333333333333</v>
      </c>
      <c r="BJ587" s="16">
        <f>VLOOKUP(BJ$4,'Tüpoloogia tabel'!$C$1:$T$51,MATCH($A587,'Tüpoloogia tabel'!$C$1:$T$1,0),FALSE)</f>
        <v>0.8</v>
      </c>
      <c r="BK587" s="16">
        <f>VLOOKUP(BK$4,'Tüpoloogia tabel'!$C$1:$T$51,MATCH($A587,'Tüpoloogia tabel'!$C$1:$T$1,0),FALSE)</f>
        <v>2.0649999999999999</v>
      </c>
      <c r="BL587" s="216">
        <f t="shared" si="792"/>
        <v>23479.98371616851</v>
      </c>
      <c r="BM587" s="1">
        <v>4</v>
      </c>
      <c r="BN587" s="1">
        <v>0</v>
      </c>
      <c r="BO587" s="1">
        <f t="shared" si="723"/>
        <v>90</v>
      </c>
      <c r="BP587" s="217">
        <f t="shared" si="724"/>
        <v>124.2</v>
      </c>
      <c r="BQ587" s="217">
        <f t="shared" ref="BQ587:BS587" si="800">BP587</f>
        <v>124.2</v>
      </c>
      <c r="BR587" s="217">
        <f t="shared" si="800"/>
        <v>124.2</v>
      </c>
      <c r="BS587" s="217">
        <f t="shared" si="800"/>
        <v>124.2</v>
      </c>
      <c r="BT587" s="217">
        <f t="shared" si="726"/>
        <v>993.6</v>
      </c>
      <c r="BU587" s="217">
        <f t="shared" si="727"/>
        <v>4419</v>
      </c>
      <c r="BV587" s="217">
        <f t="shared" si="728"/>
        <v>3596.0147343355729</v>
      </c>
      <c r="BW587" s="217">
        <f t="shared" si="794"/>
        <v>1673.4511884209405</v>
      </c>
      <c r="BX587" s="216">
        <f t="shared" si="729"/>
        <v>2.8185229629629625</v>
      </c>
      <c r="BY587" s="216">
        <f t="shared" si="786"/>
        <v>3399.1386933333324</v>
      </c>
      <c r="BZ587" s="216">
        <f t="shared" si="787"/>
        <v>28552.573597922783</v>
      </c>
      <c r="CA587" s="216">
        <f t="shared" si="788"/>
        <v>26879.122409501841</v>
      </c>
      <c r="CB587" s="218">
        <f t="shared" si="730"/>
        <v>6.8548030861651998</v>
      </c>
    </row>
    <row r="588" spans="1:80" x14ac:dyDescent="0.25">
      <c r="A588" s="248" t="s">
        <v>488</v>
      </c>
      <c r="B588" s="231" t="s">
        <v>1116</v>
      </c>
      <c r="C588" s="231" t="s">
        <v>464</v>
      </c>
      <c r="D588" s="249">
        <v>2</v>
      </c>
      <c r="E588" s="249">
        <v>10</v>
      </c>
      <c r="F588" s="250"/>
      <c r="G588" s="15">
        <f>(VLOOKUP(G$4,'Tüpoloogia tabel'!$C$1:$T$51,MATCH($A588,'Tüpoloogia tabel'!$C$1:$T$1,0),FALSE))*D588</f>
        <v>641.6</v>
      </c>
      <c r="H588" s="15">
        <f>(VLOOKUP(H$4,'Tüpoloogia tabel'!$C$1:$T$51,MATCH($A588,'Tüpoloogia tabel'!$C$1:$T$1,0),FALSE))*D588*E588</f>
        <v>54</v>
      </c>
      <c r="I588" s="15">
        <f>(VLOOKUP(I$4,'Tüpoloogia tabel'!$C$1:$T$51,MATCH($A588,'Tüpoloogia tabel'!$C$1:$T$1,0),FALSE))*D588*E588</f>
        <v>216</v>
      </c>
      <c r="J588" s="15">
        <f>(VLOOKUP(J$4,'Tüpoloogia tabel'!$C$1:$T$51,MATCH($A588,'Tüpoloogia tabel'!$C$1:$T$1,0),FALSE))*D588*E588</f>
        <v>4974.7</v>
      </c>
      <c r="K588" s="15">
        <f>(VLOOKUP(K$4,'Tüpoloogia tabel'!$C$1:$T$51,MATCH($A588,'Tüpoloogia tabel'!$C$1:$T$1,0),FALSE))*D588*E588</f>
        <v>4356.8999999999996</v>
      </c>
      <c r="L588" s="244">
        <f>VLOOKUP(L$4,'Tüpoloogia tabel'!$C$1:$T$51,MATCH($A588,'Tüpoloogia tabel'!$C$1:$T$1,0),FALSE)</f>
        <v>0</v>
      </c>
      <c r="M588" s="228">
        <f>VLOOKUP(M$4,'Tüpoloogia tabel'!$C$1:$T$51,MATCH($A588,'Tüpoloogia tabel'!$C$1:$T$1,0),FALSE)</f>
        <v>100</v>
      </c>
      <c r="N588" s="228">
        <f>VLOOKUP(N$4,'Tüpoloogia tabel'!$C$1:$T$51,MATCH($A588,'Tüpoloogia tabel'!$C$1:$T$1,0),FALSE)</f>
        <v>0</v>
      </c>
      <c r="O588" s="245">
        <f>VLOOKUP(O$4,'Tüpoloogia tabel'!$C$1:$T$51,MATCH($A588,'Tüpoloogia tabel'!$C$1:$T$1,0),FALSE)</f>
        <v>0.1369145681336785</v>
      </c>
      <c r="P588" s="228">
        <f>VLOOKUP(P$4,'Tüpoloogia tabel'!$C$1:$T$51,MATCH($A588,'Tüpoloogia tabel'!$C$1:$T$1,0),FALSE)</f>
        <v>100</v>
      </c>
      <c r="Q588" s="335">
        <f t="shared" si="717"/>
        <v>24570</v>
      </c>
      <c r="R588" s="336">
        <f t="shared" si="784"/>
        <v>21198.089060955521</v>
      </c>
      <c r="S588" s="14">
        <f t="shared" si="718"/>
        <v>641.6</v>
      </c>
      <c r="T588" s="336">
        <f t="shared" si="719"/>
        <v>641.6</v>
      </c>
      <c r="U588" s="4">
        <f t="shared" si="720"/>
        <v>7.9200000000000008</v>
      </c>
      <c r="V588" s="337">
        <f t="shared" si="721"/>
        <v>3363.9909390444809</v>
      </c>
      <c r="W588" s="338">
        <f t="shared" si="791"/>
        <v>8.0084836164174309</v>
      </c>
      <c r="X588" s="228">
        <f>VLOOKUP(X$4,'Tüpoloogia tabel'!$C$1:$T$51,MATCH($A588,'Tüpoloogia tabel'!$C$1:$T$1,0),FALSE)</f>
        <v>229</v>
      </c>
      <c r="Y588" s="228">
        <f>VLOOKUP(Y$4,'Tüpoloogia tabel'!$C$1:$T$51,MATCH($A588,'Tüpoloogia tabel'!$C$1:$T$1,0),FALSE)</f>
        <v>196</v>
      </c>
      <c r="Z588" s="229">
        <f>VLOOKUP(Z$4,'Tüpoloogia tabel'!$C$1:$T$51,MATCH($A588,'Tüpoloogia tabel'!$C$1:$T$1,0),FALSE)</f>
        <v>33</v>
      </c>
      <c r="AA588" s="235"/>
      <c r="AB588" s="235"/>
      <c r="AC588" s="15">
        <f>VLOOKUP(AC$4,'Tüpoloogia tabel'!$C$1:$T$51,MATCH($A588,'Tüpoloogia tabel'!$C$1:$T$1,0),FALSE)</f>
        <v>3.04</v>
      </c>
      <c r="AD588" s="15">
        <f>VLOOKUP(AD$4,'Tüpoloogia tabel'!$C$1:$T$51,MATCH($A588,'Tüpoloogia tabel'!$C$1:$T$1,0),FALSE)</f>
        <v>2.5</v>
      </c>
      <c r="AE588" s="15">
        <f>VLOOKUP(AE$4,'Tüpoloogia tabel'!$C$1:$T$51,MATCH($A588,'Tüpoloogia tabel'!$C$1:$T$1,0),FALSE)</f>
        <v>2.2999999999999998</v>
      </c>
      <c r="AF588" s="15">
        <f>VLOOKUP(AF$4,'Tüpoloogia tabel'!$C$1:$T$51,MATCH($A588,'Tüpoloogia tabel'!$C$1:$T$1,0),FALSE)</f>
        <v>13.5</v>
      </c>
      <c r="AG588" s="15">
        <f>VLOOKUP(AG$4,'Tüpoloogia tabel'!$C$1:$T$51,MATCH($A588,'Tüpoloogia tabel'!$C$1:$T$1,0),FALSE)</f>
        <v>24.3</v>
      </c>
      <c r="AH588" s="15">
        <f>(VLOOKUP(AH$4,'Tüpoloogia tabel'!$C$1:$T$51,MATCH($A588,'Tüpoloogia tabel'!$C$1:$T$1,0),FALSE))*E588</f>
        <v>25</v>
      </c>
      <c r="AI588" s="15">
        <f>(VLOOKUP(AI$4,'Tüpoloogia tabel'!$C$1:$T$51,MATCH($A588,'Tüpoloogia tabel'!$C$1:$T$1,0),FALSE))*D588*E588</f>
        <v>17720.833333333332</v>
      </c>
      <c r="AJ588" s="15">
        <f t="shared" si="722"/>
        <v>124.2</v>
      </c>
      <c r="AK588" s="15">
        <f>VLOOKUP(AK$4,'Tüpoloogia tabel'!$C$1:$T$51,MATCH($A588,'Tüpoloogia tabel'!$C$1:$T$1,0),FALSE)</f>
        <v>1</v>
      </c>
      <c r="AL588" s="15">
        <f>VLOOKUP(AL$4,'Tüpoloogia tabel'!$C$1:$T$51,MATCH($A588,'Tüpoloogia tabel'!$C$1:$T$1,0),FALSE)</f>
        <v>1</v>
      </c>
      <c r="AM588" s="15">
        <f>VLOOKUP(AM$4,'Tüpoloogia tabel'!$C$1:$T$51,MATCH($A588,'Tüpoloogia tabel'!$C$1:$T$1,0),FALSE)</f>
        <v>0.7</v>
      </c>
      <c r="AN588" s="15">
        <f>VLOOKUP(AN$4,'Tüpoloogia tabel'!$C$1:$T$51,MATCH($A588,'Tüpoloogia tabel'!$C$1:$T$1,0),FALSE)</f>
        <v>0.7</v>
      </c>
      <c r="AO588" s="15">
        <f>VLOOKUP(AO$4,'Tüpoloogia tabel'!$C$1:$T$51,MATCH($A588,'Tüpoloogia tabel'!$C$1:$T$1,0),FALSE)</f>
        <v>2.44</v>
      </c>
      <c r="AP588" s="15">
        <f>VLOOKUP(AP$4,'Tüpoloogia tabel'!$C$1:$T$51,MATCH($A588,'Tüpoloogia tabel'!$C$1:$T$1,0),FALSE)</f>
        <v>2</v>
      </c>
      <c r="AQ588" s="15">
        <f>VLOOKUP(AQ$4,'Tüpoloogia tabel'!$C$1:$T$51,MATCH($A588,'Tüpoloogia tabel'!$C$1:$T$1,0),FALSE)</f>
        <v>2.9</v>
      </c>
      <c r="AR588" s="232">
        <f>VLOOKUP(AR$4,'Tüpoloogia tabel'!$C$1:$T$51,MATCH($A583,'Tüpoloogia tabel'!$C$1:$T$1,0),FALSE)</f>
        <v>0.26</v>
      </c>
      <c r="AS588" s="16">
        <f>VLOOKUP(AS$4,'Tüpoloogia tabel'!$C$1:$T$51,MATCH($A588,'Tüpoloogia tabel'!$C$1:$T$1,0),FALSE)</f>
        <v>0.49</v>
      </c>
      <c r="AT588" s="16">
        <f>VLOOKUP(AT$4,'Tüpoloogia tabel'!$C$1:$T$51,MATCH($A588,'Tüpoloogia tabel'!$C$1:$T$1,0),FALSE)</f>
        <v>0.40500000000000003</v>
      </c>
      <c r="AU588" s="16">
        <f>VLOOKUP(AU$4,'Tüpoloogia tabel'!$C$1:$T$51,MATCH($A588,'Tüpoloogia tabel'!$C$1:$T$1,0),FALSE)</f>
        <v>0.15</v>
      </c>
      <c r="AV588" s="273">
        <f>VLOOKUP(AV$4,'Tüpoloogia tabel'!$C$1:$T$51,MATCH($A588,'Tüpoloogia tabel'!$C$1:$T$1,0),FALSE)</f>
        <v>0.02</v>
      </c>
      <c r="AW588" s="16">
        <f>VLOOKUP(AW$4,'Tüpoloogia tabel'!$C$1:$T$51,MATCH($A588,'Tüpoloogia tabel'!$C$1:$T$1,0),FALSE)</f>
        <v>0.01</v>
      </c>
      <c r="AX588" s="16">
        <f>VLOOKUP(AX$4,'Tüpoloogia tabel'!$C$1:$T$51,MATCH($A588,'Tüpoloogia tabel'!$C$1:$T$1,0),FALSE)</f>
        <v>0</v>
      </c>
      <c r="AY588" s="16">
        <f>VLOOKUP(AY$4,'Tüpoloogia tabel'!$C$1:$T$51,MATCH($A588,'Tüpoloogia tabel'!$C$1:$T$1,0),FALSE)</f>
        <v>0.42</v>
      </c>
      <c r="AZ588" s="16">
        <f>VLOOKUP(AZ$4,'Tüpoloogia tabel'!$C$1:$T$51,MATCH($A588,'Tüpoloogia tabel'!$C$1:$T$1,0),FALSE)</f>
        <v>3.7</v>
      </c>
      <c r="BA588" s="232">
        <f>VLOOKUP(BA$4,'Tüpoloogia tabel'!$C$1:$T$51,MATCH($A588,'Tüpoloogia tabel'!$C$1:$T$1,0),FALSE)</f>
        <v>0.56000000000000005</v>
      </c>
      <c r="BB588" s="232">
        <f>VLOOKUP(BB$4,'Tüpoloogia tabel'!$C$1:$T$51,MATCH($A588,'Tüpoloogia tabel'!$C$1:$T$1,0),FALSE)</f>
        <v>0.37</v>
      </c>
      <c r="BC588" s="232">
        <f>VLOOKUP(BC$4,'Tüpoloogia tabel'!$C$1:$T$51,MATCH($A588,'Tüpoloogia tabel'!$C$1:$T$1,0),FALSE)</f>
        <v>0.35</v>
      </c>
      <c r="BD588" s="232">
        <f>VLOOKUP(BD$4,'Tüpoloogia tabel'!$C$1:$T$51,MATCH($A588,'Tüpoloogia tabel'!$C$1:$T$1,0),FALSE)</f>
        <v>0.5</v>
      </c>
      <c r="BE588" s="232">
        <f>VLOOKUP(BE$4,'Tüpoloogia tabel'!$C$1:$T$51,MATCH($A588,'Tüpoloogia tabel'!$C$1:$T$1,0),FALSE)</f>
        <v>0.3</v>
      </c>
      <c r="BF588" s="16">
        <f>VLOOKUP(BF$4,'Tüpoloogia tabel'!$C$1:$T$51,MATCH($A588,'Tüpoloogia tabel'!$C$1:$T$1,0),FALSE)</f>
        <v>1.8</v>
      </c>
      <c r="BG588" s="16">
        <f>VLOOKUP(BG$4,'Tüpoloogia tabel'!$C$1:$T$51,MATCH($A588,'Tüpoloogia tabel'!$C$1:$T$1,0),FALSE)</f>
        <v>2.2000000000000002</v>
      </c>
      <c r="BH588" s="16">
        <f>VLOOKUP(BH$4,'Tüpoloogia tabel'!$C$1:$T$51,MATCH($A588,'Tüpoloogia tabel'!$C$1:$T$1,0),FALSE)</f>
        <v>1.46</v>
      </c>
      <c r="BI588" s="16">
        <f>VLOOKUP(BI$4,'Tüpoloogia tabel'!$C$1:$T$51,MATCH($A588,'Tüpoloogia tabel'!$C$1:$T$1,0),FALSE)</f>
        <v>1.5793333333333333</v>
      </c>
      <c r="BJ588" s="16">
        <f>VLOOKUP(BJ$4,'Tüpoloogia tabel'!$C$1:$T$51,MATCH($A588,'Tüpoloogia tabel'!$C$1:$T$1,0),FALSE)</f>
        <v>0.8</v>
      </c>
      <c r="BK588" s="16">
        <f>VLOOKUP(BK$4,'Tüpoloogia tabel'!$C$1:$T$51,MATCH($A588,'Tüpoloogia tabel'!$C$1:$T$1,0),FALSE)</f>
        <v>2.0649999999999999</v>
      </c>
      <c r="BL588" s="216">
        <f t="shared" si="792"/>
        <v>28696.231845140032</v>
      </c>
      <c r="BM588" s="1">
        <v>4</v>
      </c>
      <c r="BN588" s="1">
        <v>0</v>
      </c>
      <c r="BO588" s="1">
        <f t="shared" si="723"/>
        <v>100</v>
      </c>
      <c r="BP588" s="217">
        <f t="shared" si="724"/>
        <v>124.2</v>
      </c>
      <c r="BQ588" s="217">
        <f t="shared" ref="BQ588:BS588" si="801">BP588</f>
        <v>124.2</v>
      </c>
      <c r="BR588" s="217">
        <f t="shared" si="801"/>
        <v>124.2</v>
      </c>
      <c r="BS588" s="217">
        <f t="shared" si="801"/>
        <v>124.2</v>
      </c>
      <c r="BT588" s="217">
        <f t="shared" si="726"/>
        <v>1117.8</v>
      </c>
      <c r="BU588" s="217">
        <f t="shared" si="727"/>
        <v>5450</v>
      </c>
      <c r="BV588" s="217">
        <f t="shared" si="728"/>
        <v>4434.1103092755711</v>
      </c>
      <c r="BW588" s="217">
        <f t="shared" si="794"/>
        <v>2029.2933298957396</v>
      </c>
      <c r="BX588" s="216">
        <f t="shared" si="729"/>
        <v>3.454922962962963</v>
      </c>
      <c r="BY588" s="216">
        <f t="shared" si="786"/>
        <v>4166.6370933333337</v>
      </c>
      <c r="BZ588" s="216">
        <f t="shared" si="787"/>
        <v>34892.162268369102</v>
      </c>
      <c r="CA588" s="216">
        <f t="shared" si="788"/>
        <v>32862.868938473366</v>
      </c>
      <c r="CB588" s="218">
        <f t="shared" si="730"/>
        <v>7.542718202959299</v>
      </c>
    </row>
    <row r="589" spans="1:80" x14ac:dyDescent="0.25">
      <c r="A589" s="248" t="s">
        <v>488</v>
      </c>
      <c r="B589" s="231" t="s">
        <v>1117</v>
      </c>
      <c r="C589" s="231" t="s">
        <v>464</v>
      </c>
      <c r="D589" s="249">
        <v>3</v>
      </c>
      <c r="E589" s="249">
        <v>6</v>
      </c>
      <c r="F589" s="250"/>
      <c r="G589" s="15">
        <f>(VLOOKUP(G$4,'Tüpoloogia tabel'!$C$1:$T$51,MATCH($A589,'Tüpoloogia tabel'!$C$1:$T$1,0),FALSE))*D589</f>
        <v>962.40000000000009</v>
      </c>
      <c r="H589" s="15">
        <f>(VLOOKUP(H$4,'Tüpoloogia tabel'!$C$1:$T$51,MATCH($A589,'Tüpoloogia tabel'!$C$1:$T$1,0),FALSE))*D589*E589</f>
        <v>48.600000000000009</v>
      </c>
      <c r="I589" s="15">
        <f>(VLOOKUP(I$4,'Tüpoloogia tabel'!$C$1:$T$51,MATCH($A589,'Tüpoloogia tabel'!$C$1:$T$1,0),FALSE))*D589*E589</f>
        <v>194.40000000000003</v>
      </c>
      <c r="J589" s="15">
        <f>(VLOOKUP(J$4,'Tüpoloogia tabel'!$C$1:$T$51,MATCH($A589,'Tüpoloogia tabel'!$C$1:$T$1,0),FALSE))*D589*E589</f>
        <v>4477.2299999999996</v>
      </c>
      <c r="K589" s="15">
        <f>(VLOOKUP(K$4,'Tüpoloogia tabel'!$C$1:$T$51,MATCH($A589,'Tüpoloogia tabel'!$C$1:$T$1,0),FALSE))*D589*E589</f>
        <v>3921.2099999999991</v>
      </c>
      <c r="L589" s="244">
        <f>VLOOKUP(L$4,'Tüpoloogia tabel'!$C$1:$T$51,MATCH($A589,'Tüpoloogia tabel'!$C$1:$T$1,0),FALSE)</f>
        <v>0</v>
      </c>
      <c r="M589" s="228">
        <f>VLOOKUP(M$4,'Tüpoloogia tabel'!$C$1:$T$51,MATCH($A589,'Tüpoloogia tabel'!$C$1:$T$1,0),FALSE)</f>
        <v>100</v>
      </c>
      <c r="N589" s="228">
        <f>VLOOKUP(N$4,'Tüpoloogia tabel'!$C$1:$T$51,MATCH($A589,'Tüpoloogia tabel'!$C$1:$T$1,0),FALSE)</f>
        <v>0</v>
      </c>
      <c r="O589" s="245">
        <f>VLOOKUP(O$4,'Tüpoloogia tabel'!$C$1:$T$51,MATCH($A589,'Tüpoloogia tabel'!$C$1:$T$1,0),FALSE)</f>
        <v>0.1369145681336785</v>
      </c>
      <c r="P589" s="228">
        <f>VLOOKUP(P$4,'Tüpoloogia tabel'!$C$1:$T$51,MATCH($A589,'Tüpoloogia tabel'!$C$1:$T$1,0),FALSE)</f>
        <v>100</v>
      </c>
      <c r="Q589" s="335">
        <f t="shared" si="717"/>
        <v>13284</v>
      </c>
      <c r="R589" s="336">
        <f t="shared" si="784"/>
        <v>11453.346876912216</v>
      </c>
      <c r="S589" s="14">
        <f t="shared" si="718"/>
        <v>962.40000000000009</v>
      </c>
      <c r="T589" s="336">
        <f t="shared" si="719"/>
        <v>962.40000000000009</v>
      </c>
      <c r="U589" s="4">
        <f t="shared" si="720"/>
        <v>11.880000000000003</v>
      </c>
      <c r="V589" s="337">
        <f t="shared" si="721"/>
        <v>1818.7731230877853</v>
      </c>
      <c r="W589" s="338">
        <f t="shared" si="791"/>
        <v>5.1348973853460977</v>
      </c>
      <c r="X589" s="228">
        <f>VLOOKUP(X$4,'Tüpoloogia tabel'!$C$1:$T$51,MATCH($A589,'Tüpoloogia tabel'!$C$1:$T$1,0),FALSE)</f>
        <v>229</v>
      </c>
      <c r="Y589" s="228">
        <f>VLOOKUP(Y$4,'Tüpoloogia tabel'!$C$1:$T$51,MATCH($A589,'Tüpoloogia tabel'!$C$1:$T$1,0),FALSE)</f>
        <v>196</v>
      </c>
      <c r="Z589" s="229">
        <f>VLOOKUP(Z$4,'Tüpoloogia tabel'!$C$1:$T$51,MATCH($A589,'Tüpoloogia tabel'!$C$1:$T$1,0),FALSE)</f>
        <v>33</v>
      </c>
      <c r="AA589" s="235"/>
      <c r="AB589" s="235"/>
      <c r="AC589" s="15">
        <f>VLOOKUP(AC$4,'Tüpoloogia tabel'!$C$1:$T$51,MATCH($A589,'Tüpoloogia tabel'!$C$1:$T$1,0),FALSE)</f>
        <v>3.04</v>
      </c>
      <c r="AD589" s="15">
        <f>VLOOKUP(AD$4,'Tüpoloogia tabel'!$C$1:$T$51,MATCH($A589,'Tüpoloogia tabel'!$C$1:$T$1,0),FALSE)</f>
        <v>2.5</v>
      </c>
      <c r="AE589" s="15">
        <f>VLOOKUP(AE$4,'Tüpoloogia tabel'!$C$1:$T$51,MATCH($A589,'Tüpoloogia tabel'!$C$1:$T$1,0),FALSE)</f>
        <v>2.2999999999999998</v>
      </c>
      <c r="AF589" s="15">
        <f>VLOOKUP(AF$4,'Tüpoloogia tabel'!$C$1:$T$51,MATCH($A589,'Tüpoloogia tabel'!$C$1:$T$1,0),FALSE)</f>
        <v>13.5</v>
      </c>
      <c r="AG589" s="15">
        <f>VLOOKUP(AG$4,'Tüpoloogia tabel'!$C$1:$T$51,MATCH($A589,'Tüpoloogia tabel'!$C$1:$T$1,0),FALSE)</f>
        <v>24.3</v>
      </c>
      <c r="AH589" s="15">
        <f>(VLOOKUP(AH$4,'Tüpoloogia tabel'!$C$1:$T$51,MATCH($A589,'Tüpoloogia tabel'!$C$1:$T$1,0),FALSE))*E589</f>
        <v>15</v>
      </c>
      <c r="AI589" s="15">
        <f>(VLOOKUP(AI$4,'Tüpoloogia tabel'!$C$1:$T$51,MATCH($A589,'Tüpoloogia tabel'!$C$1:$T$1,0),FALSE))*D589*E589</f>
        <v>15948.75</v>
      </c>
      <c r="AJ589" s="15">
        <f t="shared" si="722"/>
        <v>172.8</v>
      </c>
      <c r="AK589" s="15">
        <f>VLOOKUP(AK$4,'Tüpoloogia tabel'!$C$1:$T$51,MATCH($A589,'Tüpoloogia tabel'!$C$1:$T$1,0),FALSE)</f>
        <v>1</v>
      </c>
      <c r="AL589" s="15">
        <f>VLOOKUP(AL$4,'Tüpoloogia tabel'!$C$1:$T$51,MATCH($A589,'Tüpoloogia tabel'!$C$1:$T$1,0),FALSE)</f>
        <v>1</v>
      </c>
      <c r="AM589" s="15">
        <f>VLOOKUP(AM$4,'Tüpoloogia tabel'!$C$1:$T$51,MATCH($A589,'Tüpoloogia tabel'!$C$1:$T$1,0),FALSE)</f>
        <v>0.7</v>
      </c>
      <c r="AN589" s="15">
        <f>VLOOKUP(AN$4,'Tüpoloogia tabel'!$C$1:$T$51,MATCH($A589,'Tüpoloogia tabel'!$C$1:$T$1,0),FALSE)</f>
        <v>0.7</v>
      </c>
      <c r="AO589" s="15">
        <f>VLOOKUP(AO$4,'Tüpoloogia tabel'!$C$1:$T$51,MATCH($A589,'Tüpoloogia tabel'!$C$1:$T$1,0),FALSE)</f>
        <v>2.44</v>
      </c>
      <c r="AP589" s="15">
        <f>VLOOKUP(AP$4,'Tüpoloogia tabel'!$C$1:$T$51,MATCH($A589,'Tüpoloogia tabel'!$C$1:$T$1,0),FALSE)</f>
        <v>2</v>
      </c>
      <c r="AQ589" s="15">
        <f>VLOOKUP(AQ$4,'Tüpoloogia tabel'!$C$1:$T$51,MATCH($A589,'Tüpoloogia tabel'!$C$1:$T$1,0),FALSE)</f>
        <v>2.9</v>
      </c>
      <c r="AR589" s="232">
        <f>VLOOKUP(AR$4,'Tüpoloogia tabel'!$C$1:$T$51,MATCH($A584,'Tüpoloogia tabel'!$C$1:$T$1,0),FALSE)</f>
        <v>0.26</v>
      </c>
      <c r="AS589" s="16">
        <f>VLOOKUP(AS$4,'Tüpoloogia tabel'!$C$1:$T$51,MATCH($A589,'Tüpoloogia tabel'!$C$1:$T$1,0),FALSE)</f>
        <v>0.49</v>
      </c>
      <c r="AT589" s="16">
        <f>VLOOKUP(AT$4,'Tüpoloogia tabel'!$C$1:$T$51,MATCH($A589,'Tüpoloogia tabel'!$C$1:$T$1,0),FALSE)</f>
        <v>0.40500000000000003</v>
      </c>
      <c r="AU589" s="16">
        <f>VLOOKUP(AU$4,'Tüpoloogia tabel'!$C$1:$T$51,MATCH($A589,'Tüpoloogia tabel'!$C$1:$T$1,0),FALSE)</f>
        <v>0.15</v>
      </c>
      <c r="AV589" s="273">
        <f>VLOOKUP(AV$4,'Tüpoloogia tabel'!$C$1:$T$51,MATCH($A589,'Tüpoloogia tabel'!$C$1:$T$1,0),FALSE)</f>
        <v>0.02</v>
      </c>
      <c r="AW589" s="16">
        <f>VLOOKUP(AW$4,'Tüpoloogia tabel'!$C$1:$T$51,MATCH($A589,'Tüpoloogia tabel'!$C$1:$T$1,0),FALSE)</f>
        <v>0.01</v>
      </c>
      <c r="AX589" s="16">
        <f>VLOOKUP(AX$4,'Tüpoloogia tabel'!$C$1:$T$51,MATCH($A589,'Tüpoloogia tabel'!$C$1:$T$1,0),FALSE)</f>
        <v>0</v>
      </c>
      <c r="AY589" s="16">
        <f>VLOOKUP(AY$4,'Tüpoloogia tabel'!$C$1:$T$51,MATCH($A589,'Tüpoloogia tabel'!$C$1:$T$1,0),FALSE)</f>
        <v>0.42</v>
      </c>
      <c r="AZ589" s="16">
        <f>VLOOKUP(AZ$4,'Tüpoloogia tabel'!$C$1:$T$51,MATCH($A589,'Tüpoloogia tabel'!$C$1:$T$1,0),FALSE)</f>
        <v>3.7</v>
      </c>
      <c r="BA589" s="232">
        <f>VLOOKUP(BA$4,'Tüpoloogia tabel'!$C$1:$T$51,MATCH($A589,'Tüpoloogia tabel'!$C$1:$T$1,0),FALSE)</f>
        <v>0.56000000000000005</v>
      </c>
      <c r="BB589" s="232">
        <f>VLOOKUP(BB$4,'Tüpoloogia tabel'!$C$1:$T$51,MATCH($A589,'Tüpoloogia tabel'!$C$1:$T$1,0),FALSE)</f>
        <v>0.37</v>
      </c>
      <c r="BC589" s="232">
        <f>VLOOKUP(BC$4,'Tüpoloogia tabel'!$C$1:$T$51,MATCH($A589,'Tüpoloogia tabel'!$C$1:$T$1,0),FALSE)</f>
        <v>0.35</v>
      </c>
      <c r="BD589" s="232">
        <f>VLOOKUP(BD$4,'Tüpoloogia tabel'!$C$1:$T$51,MATCH($A589,'Tüpoloogia tabel'!$C$1:$T$1,0),FALSE)</f>
        <v>0.5</v>
      </c>
      <c r="BE589" s="232">
        <f>VLOOKUP(BE$4,'Tüpoloogia tabel'!$C$1:$T$51,MATCH($A589,'Tüpoloogia tabel'!$C$1:$T$1,0),FALSE)</f>
        <v>0.3</v>
      </c>
      <c r="BF589" s="16">
        <f>VLOOKUP(BF$4,'Tüpoloogia tabel'!$C$1:$T$51,MATCH($A589,'Tüpoloogia tabel'!$C$1:$T$1,0),FALSE)</f>
        <v>1.8</v>
      </c>
      <c r="BG589" s="16">
        <f>VLOOKUP(BG$4,'Tüpoloogia tabel'!$C$1:$T$51,MATCH($A589,'Tüpoloogia tabel'!$C$1:$T$1,0),FALSE)</f>
        <v>2.2000000000000002</v>
      </c>
      <c r="BH589" s="16">
        <f>VLOOKUP(BH$4,'Tüpoloogia tabel'!$C$1:$T$51,MATCH($A589,'Tüpoloogia tabel'!$C$1:$T$1,0),FALSE)</f>
        <v>1.46</v>
      </c>
      <c r="BI589" s="16">
        <f>VLOOKUP(BI$4,'Tüpoloogia tabel'!$C$1:$T$51,MATCH($A589,'Tüpoloogia tabel'!$C$1:$T$1,0),FALSE)</f>
        <v>1.5793333333333333</v>
      </c>
      <c r="BJ589" s="16">
        <f>VLOOKUP(BJ$4,'Tüpoloogia tabel'!$C$1:$T$51,MATCH($A589,'Tüpoloogia tabel'!$C$1:$T$1,0),FALSE)</f>
        <v>0.8</v>
      </c>
      <c r="BK589" s="16">
        <f>VLOOKUP(BK$4,'Tüpoloogia tabel'!$C$1:$T$51,MATCH($A589,'Tüpoloogia tabel'!$C$1:$T$1,0),FALSE)</f>
        <v>2.0649999999999999</v>
      </c>
      <c r="BL589" s="216">
        <f t="shared" si="792"/>
        <v>16568.855810779009</v>
      </c>
      <c r="BM589" s="1">
        <v>4</v>
      </c>
      <c r="BN589" s="1">
        <v>0</v>
      </c>
      <c r="BO589" s="1">
        <f t="shared" si="723"/>
        <v>60</v>
      </c>
      <c r="BP589" s="217">
        <f t="shared" si="724"/>
        <v>172.8</v>
      </c>
      <c r="BQ589" s="217">
        <f t="shared" ref="BQ589:BS589" si="802">BP589</f>
        <v>172.8</v>
      </c>
      <c r="BR589" s="217">
        <f t="shared" si="802"/>
        <v>172.8</v>
      </c>
      <c r="BS589" s="217">
        <f t="shared" si="802"/>
        <v>172.8</v>
      </c>
      <c r="BT589" s="217">
        <f t="shared" si="726"/>
        <v>864</v>
      </c>
      <c r="BU589" s="217">
        <f t="shared" si="727"/>
        <v>2961</v>
      </c>
      <c r="BV589" s="217">
        <f t="shared" si="728"/>
        <v>2397.3431562237156</v>
      </c>
      <c r="BW589" s="217">
        <f t="shared" si="794"/>
        <v>1211.7001256139604</v>
      </c>
      <c r="BX589" s="216">
        <f t="shared" si="729"/>
        <v>1.9522844444444447</v>
      </c>
      <c r="BY589" s="216">
        <f t="shared" si="786"/>
        <v>2354.4550400000003</v>
      </c>
      <c r="BZ589" s="216">
        <f t="shared" si="787"/>
        <v>20135.010976392969</v>
      </c>
      <c r="CA589" s="216">
        <f t="shared" si="788"/>
        <v>18923.310850779009</v>
      </c>
      <c r="CB589" s="218">
        <f t="shared" si="730"/>
        <v>4.8258855941862366</v>
      </c>
    </row>
    <row r="590" spans="1:80" x14ac:dyDescent="0.25">
      <c r="A590" s="248" t="s">
        <v>488</v>
      </c>
      <c r="B590" s="231" t="s">
        <v>1118</v>
      </c>
      <c r="C590" s="231" t="s">
        <v>464</v>
      </c>
      <c r="D590" s="249">
        <v>3</v>
      </c>
      <c r="E590" s="249">
        <v>7</v>
      </c>
      <c r="F590" s="250"/>
      <c r="G590" s="15">
        <f>(VLOOKUP(G$4,'Tüpoloogia tabel'!$C$1:$T$51,MATCH($A590,'Tüpoloogia tabel'!$C$1:$T$1,0),FALSE))*D590</f>
        <v>962.40000000000009</v>
      </c>
      <c r="H590" s="15">
        <f>(VLOOKUP(H$4,'Tüpoloogia tabel'!$C$1:$T$51,MATCH($A590,'Tüpoloogia tabel'!$C$1:$T$1,0),FALSE))*D590*E590</f>
        <v>56.70000000000001</v>
      </c>
      <c r="I590" s="15">
        <f>(VLOOKUP(I$4,'Tüpoloogia tabel'!$C$1:$T$51,MATCH($A590,'Tüpoloogia tabel'!$C$1:$T$1,0),FALSE))*D590*E590</f>
        <v>226.80000000000004</v>
      </c>
      <c r="J590" s="15">
        <f>(VLOOKUP(J$4,'Tüpoloogia tabel'!$C$1:$T$51,MATCH($A590,'Tüpoloogia tabel'!$C$1:$T$1,0),FALSE))*D590*E590</f>
        <v>5223.4349999999995</v>
      </c>
      <c r="K590" s="15">
        <f>(VLOOKUP(K$4,'Tüpoloogia tabel'!$C$1:$T$51,MATCH($A590,'Tüpoloogia tabel'!$C$1:$T$1,0),FALSE))*D590*E590</f>
        <v>4574.744999999999</v>
      </c>
      <c r="L590" s="244">
        <f>VLOOKUP(L$4,'Tüpoloogia tabel'!$C$1:$T$51,MATCH($A590,'Tüpoloogia tabel'!$C$1:$T$1,0),FALSE)</f>
        <v>0</v>
      </c>
      <c r="M590" s="228">
        <f>VLOOKUP(M$4,'Tüpoloogia tabel'!$C$1:$T$51,MATCH($A590,'Tüpoloogia tabel'!$C$1:$T$1,0),FALSE)</f>
        <v>100</v>
      </c>
      <c r="N590" s="228">
        <f>VLOOKUP(N$4,'Tüpoloogia tabel'!$C$1:$T$51,MATCH($A590,'Tüpoloogia tabel'!$C$1:$T$1,0),FALSE)</f>
        <v>0</v>
      </c>
      <c r="O590" s="245">
        <f>VLOOKUP(O$4,'Tüpoloogia tabel'!$C$1:$T$51,MATCH($A590,'Tüpoloogia tabel'!$C$1:$T$1,0),FALSE)</f>
        <v>0.1369145681336785</v>
      </c>
      <c r="P590" s="228">
        <f>VLOOKUP(P$4,'Tüpoloogia tabel'!$C$1:$T$51,MATCH($A590,'Tüpoloogia tabel'!$C$1:$T$1,0),FALSE)</f>
        <v>100</v>
      </c>
      <c r="Q590" s="335">
        <f t="shared" si="717"/>
        <v>18049.5</v>
      </c>
      <c r="R590" s="336">
        <f t="shared" si="784"/>
        <v>15566.380502471169</v>
      </c>
      <c r="S590" s="14">
        <f t="shared" si="718"/>
        <v>962.40000000000009</v>
      </c>
      <c r="T590" s="336">
        <f t="shared" si="719"/>
        <v>962.40000000000009</v>
      </c>
      <c r="U590" s="4">
        <f t="shared" si="720"/>
        <v>11.880000000000003</v>
      </c>
      <c r="V590" s="337">
        <f t="shared" si="721"/>
        <v>2471.2394975288303</v>
      </c>
      <c r="W590" s="338">
        <f t="shared" si="791"/>
        <v>5.8234604247650239</v>
      </c>
      <c r="X590" s="228">
        <f>VLOOKUP(X$4,'Tüpoloogia tabel'!$C$1:$T$51,MATCH($A590,'Tüpoloogia tabel'!$C$1:$T$1,0),FALSE)</f>
        <v>229</v>
      </c>
      <c r="Y590" s="228">
        <f>VLOOKUP(Y$4,'Tüpoloogia tabel'!$C$1:$T$51,MATCH($A590,'Tüpoloogia tabel'!$C$1:$T$1,0),FALSE)</f>
        <v>196</v>
      </c>
      <c r="Z590" s="229">
        <f>VLOOKUP(Z$4,'Tüpoloogia tabel'!$C$1:$T$51,MATCH($A590,'Tüpoloogia tabel'!$C$1:$T$1,0),FALSE)</f>
        <v>33</v>
      </c>
      <c r="AA590" s="235"/>
      <c r="AB590" s="235"/>
      <c r="AC590" s="15">
        <f>VLOOKUP(AC$4,'Tüpoloogia tabel'!$C$1:$T$51,MATCH($A590,'Tüpoloogia tabel'!$C$1:$T$1,0),FALSE)</f>
        <v>3.04</v>
      </c>
      <c r="AD590" s="15">
        <f>VLOOKUP(AD$4,'Tüpoloogia tabel'!$C$1:$T$51,MATCH($A590,'Tüpoloogia tabel'!$C$1:$T$1,0),FALSE)</f>
        <v>2.5</v>
      </c>
      <c r="AE590" s="15">
        <f>VLOOKUP(AE$4,'Tüpoloogia tabel'!$C$1:$T$51,MATCH($A590,'Tüpoloogia tabel'!$C$1:$T$1,0),FALSE)</f>
        <v>2.2999999999999998</v>
      </c>
      <c r="AF590" s="15">
        <f>VLOOKUP(AF$4,'Tüpoloogia tabel'!$C$1:$T$51,MATCH($A590,'Tüpoloogia tabel'!$C$1:$T$1,0),FALSE)</f>
        <v>13.5</v>
      </c>
      <c r="AG590" s="15">
        <f>VLOOKUP(AG$4,'Tüpoloogia tabel'!$C$1:$T$51,MATCH($A590,'Tüpoloogia tabel'!$C$1:$T$1,0),FALSE)</f>
        <v>24.3</v>
      </c>
      <c r="AH590" s="15">
        <f>(VLOOKUP(AH$4,'Tüpoloogia tabel'!$C$1:$T$51,MATCH($A590,'Tüpoloogia tabel'!$C$1:$T$1,0),FALSE))*E590</f>
        <v>17.5</v>
      </c>
      <c r="AI590" s="15">
        <f>(VLOOKUP(AI$4,'Tüpoloogia tabel'!$C$1:$T$51,MATCH($A590,'Tüpoloogia tabel'!$C$1:$T$1,0),FALSE))*D590*E590</f>
        <v>18606.875</v>
      </c>
      <c r="AJ590" s="15">
        <f t="shared" si="722"/>
        <v>172.8</v>
      </c>
      <c r="AK590" s="15">
        <f>VLOOKUP(AK$4,'Tüpoloogia tabel'!$C$1:$T$51,MATCH($A590,'Tüpoloogia tabel'!$C$1:$T$1,0),FALSE)</f>
        <v>1</v>
      </c>
      <c r="AL590" s="15">
        <f>VLOOKUP(AL$4,'Tüpoloogia tabel'!$C$1:$T$51,MATCH($A590,'Tüpoloogia tabel'!$C$1:$T$1,0),FALSE)</f>
        <v>1</v>
      </c>
      <c r="AM590" s="15">
        <f>VLOOKUP(AM$4,'Tüpoloogia tabel'!$C$1:$T$51,MATCH($A590,'Tüpoloogia tabel'!$C$1:$T$1,0),FALSE)</f>
        <v>0.7</v>
      </c>
      <c r="AN590" s="15">
        <f>VLOOKUP(AN$4,'Tüpoloogia tabel'!$C$1:$T$51,MATCH($A590,'Tüpoloogia tabel'!$C$1:$T$1,0),FALSE)</f>
        <v>0.7</v>
      </c>
      <c r="AO590" s="15">
        <f>VLOOKUP(AO$4,'Tüpoloogia tabel'!$C$1:$T$51,MATCH($A590,'Tüpoloogia tabel'!$C$1:$T$1,0),FALSE)</f>
        <v>2.44</v>
      </c>
      <c r="AP590" s="15">
        <f>VLOOKUP(AP$4,'Tüpoloogia tabel'!$C$1:$T$51,MATCH($A590,'Tüpoloogia tabel'!$C$1:$T$1,0),FALSE)</f>
        <v>2</v>
      </c>
      <c r="AQ590" s="15">
        <f>VLOOKUP(AQ$4,'Tüpoloogia tabel'!$C$1:$T$51,MATCH($A590,'Tüpoloogia tabel'!$C$1:$T$1,0),FALSE)</f>
        <v>2.9</v>
      </c>
      <c r="AR590" s="232">
        <f>VLOOKUP(AR$4,'Tüpoloogia tabel'!$C$1:$T$51,MATCH($A585,'Tüpoloogia tabel'!$C$1:$T$1,0),FALSE)</f>
        <v>0.26</v>
      </c>
      <c r="AS590" s="16">
        <f>VLOOKUP(AS$4,'Tüpoloogia tabel'!$C$1:$T$51,MATCH($A590,'Tüpoloogia tabel'!$C$1:$T$1,0),FALSE)</f>
        <v>0.49</v>
      </c>
      <c r="AT590" s="16">
        <f>VLOOKUP(AT$4,'Tüpoloogia tabel'!$C$1:$T$51,MATCH($A590,'Tüpoloogia tabel'!$C$1:$T$1,0),FALSE)</f>
        <v>0.40500000000000003</v>
      </c>
      <c r="AU590" s="16">
        <f>VLOOKUP(AU$4,'Tüpoloogia tabel'!$C$1:$T$51,MATCH($A590,'Tüpoloogia tabel'!$C$1:$T$1,0),FALSE)</f>
        <v>0.15</v>
      </c>
      <c r="AV590" s="273">
        <f>VLOOKUP(AV$4,'Tüpoloogia tabel'!$C$1:$T$51,MATCH($A590,'Tüpoloogia tabel'!$C$1:$T$1,0),FALSE)</f>
        <v>0.02</v>
      </c>
      <c r="AW590" s="16">
        <f>VLOOKUP(AW$4,'Tüpoloogia tabel'!$C$1:$T$51,MATCH($A590,'Tüpoloogia tabel'!$C$1:$T$1,0),FALSE)</f>
        <v>0.01</v>
      </c>
      <c r="AX590" s="16">
        <f>VLOOKUP(AX$4,'Tüpoloogia tabel'!$C$1:$T$51,MATCH($A590,'Tüpoloogia tabel'!$C$1:$T$1,0),FALSE)</f>
        <v>0</v>
      </c>
      <c r="AY590" s="16">
        <f>VLOOKUP(AY$4,'Tüpoloogia tabel'!$C$1:$T$51,MATCH($A590,'Tüpoloogia tabel'!$C$1:$T$1,0),FALSE)</f>
        <v>0.42</v>
      </c>
      <c r="AZ590" s="16">
        <f>VLOOKUP(AZ$4,'Tüpoloogia tabel'!$C$1:$T$51,MATCH($A590,'Tüpoloogia tabel'!$C$1:$T$1,0),FALSE)</f>
        <v>3.7</v>
      </c>
      <c r="BA590" s="232">
        <f>VLOOKUP(BA$4,'Tüpoloogia tabel'!$C$1:$T$51,MATCH($A590,'Tüpoloogia tabel'!$C$1:$T$1,0),FALSE)</f>
        <v>0.56000000000000005</v>
      </c>
      <c r="BB590" s="232">
        <f>VLOOKUP(BB$4,'Tüpoloogia tabel'!$C$1:$T$51,MATCH($A590,'Tüpoloogia tabel'!$C$1:$T$1,0),FALSE)</f>
        <v>0.37</v>
      </c>
      <c r="BC590" s="232">
        <f>VLOOKUP(BC$4,'Tüpoloogia tabel'!$C$1:$T$51,MATCH($A590,'Tüpoloogia tabel'!$C$1:$T$1,0),FALSE)</f>
        <v>0.35</v>
      </c>
      <c r="BD590" s="232">
        <f>VLOOKUP(BD$4,'Tüpoloogia tabel'!$C$1:$T$51,MATCH($A590,'Tüpoloogia tabel'!$C$1:$T$1,0),FALSE)</f>
        <v>0.5</v>
      </c>
      <c r="BE590" s="232">
        <f>VLOOKUP(BE$4,'Tüpoloogia tabel'!$C$1:$T$51,MATCH($A590,'Tüpoloogia tabel'!$C$1:$T$1,0),FALSE)</f>
        <v>0.3</v>
      </c>
      <c r="BF590" s="16">
        <f>VLOOKUP(BF$4,'Tüpoloogia tabel'!$C$1:$T$51,MATCH($A590,'Tüpoloogia tabel'!$C$1:$T$1,0),FALSE)</f>
        <v>1.8</v>
      </c>
      <c r="BG590" s="16">
        <f>VLOOKUP(BG$4,'Tüpoloogia tabel'!$C$1:$T$51,MATCH($A590,'Tüpoloogia tabel'!$C$1:$T$1,0),FALSE)</f>
        <v>2.2000000000000002</v>
      </c>
      <c r="BH590" s="16">
        <f>VLOOKUP(BH$4,'Tüpoloogia tabel'!$C$1:$T$51,MATCH($A590,'Tüpoloogia tabel'!$C$1:$T$1,0),FALSE)</f>
        <v>1.46</v>
      </c>
      <c r="BI590" s="16">
        <f>VLOOKUP(BI$4,'Tüpoloogia tabel'!$C$1:$T$51,MATCH($A590,'Tüpoloogia tabel'!$C$1:$T$1,0),FALSE)</f>
        <v>1.5793333333333333</v>
      </c>
      <c r="BJ590" s="16">
        <f>VLOOKUP(BJ$4,'Tüpoloogia tabel'!$C$1:$T$51,MATCH($A590,'Tüpoloogia tabel'!$C$1:$T$1,0),FALSE)</f>
        <v>0.8</v>
      </c>
      <c r="BK590" s="16">
        <f>VLOOKUP(BK$4,'Tüpoloogia tabel'!$C$1:$T$51,MATCH($A590,'Tüpoloogia tabel'!$C$1:$T$1,0),FALSE)</f>
        <v>2.0649999999999999</v>
      </c>
      <c r="BL590" s="216">
        <f t="shared" si="792"/>
        <v>21921.575547775945</v>
      </c>
      <c r="BM590" s="1">
        <v>4</v>
      </c>
      <c r="BN590" s="1">
        <v>0</v>
      </c>
      <c r="BO590" s="1">
        <f t="shared" si="723"/>
        <v>70</v>
      </c>
      <c r="BP590" s="217">
        <f t="shared" si="724"/>
        <v>172.8</v>
      </c>
      <c r="BQ590" s="217">
        <f t="shared" ref="BQ590:BS590" si="803">BP590</f>
        <v>172.8</v>
      </c>
      <c r="BR590" s="217">
        <f t="shared" si="803"/>
        <v>172.8</v>
      </c>
      <c r="BS590" s="217">
        <f t="shared" si="803"/>
        <v>172.8</v>
      </c>
      <c r="BT590" s="217">
        <f t="shared" si="726"/>
        <v>1036.8000000000002</v>
      </c>
      <c r="BU590" s="217">
        <f t="shared" si="727"/>
        <v>4021.5000000000009</v>
      </c>
      <c r="BV590" s="217">
        <f t="shared" si="728"/>
        <v>3257.3656502755161</v>
      </c>
      <c r="BW590" s="217">
        <f t="shared" si="794"/>
        <v>1577.2375731157167</v>
      </c>
      <c r="BX590" s="216">
        <f t="shared" si="729"/>
        <v>2.6053344444444448</v>
      </c>
      <c r="BY590" s="216">
        <f t="shared" si="786"/>
        <v>3142.0333400000004</v>
      </c>
      <c r="BZ590" s="216">
        <f t="shared" si="787"/>
        <v>26640.846460891662</v>
      </c>
      <c r="CA590" s="216">
        <f t="shared" si="788"/>
        <v>25063.608887775947</v>
      </c>
      <c r="CB590" s="218">
        <f t="shared" si="730"/>
        <v>5.4786898259413261</v>
      </c>
    </row>
    <row r="591" spans="1:80" x14ac:dyDescent="0.25">
      <c r="A591" s="248" t="s">
        <v>488</v>
      </c>
      <c r="B591" s="231" t="s">
        <v>1119</v>
      </c>
      <c r="C591" s="231" t="s">
        <v>464</v>
      </c>
      <c r="D591" s="249">
        <v>3</v>
      </c>
      <c r="E591" s="249">
        <v>8</v>
      </c>
      <c r="F591" s="250"/>
      <c r="G591" s="15">
        <f>(VLOOKUP(G$4,'Tüpoloogia tabel'!$C$1:$T$51,MATCH($A591,'Tüpoloogia tabel'!$C$1:$T$1,0),FALSE))*D591</f>
        <v>962.40000000000009</v>
      </c>
      <c r="H591" s="15">
        <f>(VLOOKUP(H$4,'Tüpoloogia tabel'!$C$1:$T$51,MATCH($A591,'Tüpoloogia tabel'!$C$1:$T$1,0),FALSE))*D591*E591</f>
        <v>64.800000000000011</v>
      </c>
      <c r="I591" s="15">
        <f>(VLOOKUP(I$4,'Tüpoloogia tabel'!$C$1:$T$51,MATCH($A591,'Tüpoloogia tabel'!$C$1:$T$1,0),FALSE))*D591*E591</f>
        <v>259.20000000000005</v>
      </c>
      <c r="J591" s="15">
        <f>(VLOOKUP(J$4,'Tüpoloogia tabel'!$C$1:$T$51,MATCH($A591,'Tüpoloogia tabel'!$C$1:$T$1,0),FALSE))*D591*E591</f>
        <v>5969.6399999999994</v>
      </c>
      <c r="K591" s="15">
        <f>(VLOOKUP(K$4,'Tüpoloogia tabel'!$C$1:$T$51,MATCH($A591,'Tüpoloogia tabel'!$C$1:$T$1,0),FALSE))*D591*E591</f>
        <v>5228.2799999999988</v>
      </c>
      <c r="L591" s="244">
        <f>VLOOKUP(L$4,'Tüpoloogia tabel'!$C$1:$T$51,MATCH($A591,'Tüpoloogia tabel'!$C$1:$T$1,0),FALSE)</f>
        <v>0</v>
      </c>
      <c r="M591" s="228">
        <f>VLOOKUP(M$4,'Tüpoloogia tabel'!$C$1:$T$51,MATCH($A591,'Tüpoloogia tabel'!$C$1:$T$1,0),FALSE)</f>
        <v>100</v>
      </c>
      <c r="N591" s="228">
        <f>VLOOKUP(N$4,'Tüpoloogia tabel'!$C$1:$T$51,MATCH($A591,'Tüpoloogia tabel'!$C$1:$T$1,0),FALSE)</f>
        <v>0</v>
      </c>
      <c r="O591" s="245">
        <f>VLOOKUP(O$4,'Tüpoloogia tabel'!$C$1:$T$51,MATCH($A591,'Tüpoloogia tabel'!$C$1:$T$1,0),FALSE)</f>
        <v>0.1369145681336785</v>
      </c>
      <c r="P591" s="228">
        <f>VLOOKUP(P$4,'Tüpoloogia tabel'!$C$1:$T$51,MATCH($A591,'Tüpoloogia tabel'!$C$1:$T$1,0),FALSE)</f>
        <v>100</v>
      </c>
      <c r="Q591" s="335">
        <f t="shared" si="717"/>
        <v>23544</v>
      </c>
      <c r="R591" s="336">
        <f t="shared" si="784"/>
        <v>20308.603407860672</v>
      </c>
      <c r="S591" s="14">
        <f t="shared" si="718"/>
        <v>962.40000000000009</v>
      </c>
      <c r="T591" s="336">
        <f t="shared" si="719"/>
        <v>962.40000000000009</v>
      </c>
      <c r="U591" s="4">
        <f t="shared" si="720"/>
        <v>11.880000000000003</v>
      </c>
      <c r="V591" s="337">
        <f t="shared" si="721"/>
        <v>3223.5165921393268</v>
      </c>
      <c r="W591" s="338">
        <f t="shared" si="791"/>
        <v>6.53011063479856</v>
      </c>
      <c r="X591" s="228">
        <f>VLOOKUP(X$4,'Tüpoloogia tabel'!$C$1:$T$51,MATCH($A591,'Tüpoloogia tabel'!$C$1:$T$1,0),FALSE)</f>
        <v>229</v>
      </c>
      <c r="Y591" s="228">
        <f>VLOOKUP(Y$4,'Tüpoloogia tabel'!$C$1:$T$51,MATCH($A591,'Tüpoloogia tabel'!$C$1:$T$1,0),FALSE)</f>
        <v>196</v>
      </c>
      <c r="Z591" s="229">
        <f>VLOOKUP(Z$4,'Tüpoloogia tabel'!$C$1:$T$51,MATCH($A591,'Tüpoloogia tabel'!$C$1:$T$1,0),FALSE)</f>
        <v>33</v>
      </c>
      <c r="AA591" s="235"/>
      <c r="AB591" s="235"/>
      <c r="AC591" s="15">
        <f>VLOOKUP(AC$4,'Tüpoloogia tabel'!$C$1:$T$51,MATCH($A591,'Tüpoloogia tabel'!$C$1:$T$1,0),FALSE)</f>
        <v>3.04</v>
      </c>
      <c r="AD591" s="15">
        <f>VLOOKUP(AD$4,'Tüpoloogia tabel'!$C$1:$T$51,MATCH($A591,'Tüpoloogia tabel'!$C$1:$T$1,0),FALSE)</f>
        <v>2.5</v>
      </c>
      <c r="AE591" s="15">
        <f>VLOOKUP(AE$4,'Tüpoloogia tabel'!$C$1:$T$51,MATCH($A591,'Tüpoloogia tabel'!$C$1:$T$1,0),FALSE)</f>
        <v>2.2999999999999998</v>
      </c>
      <c r="AF591" s="15">
        <f>VLOOKUP(AF$4,'Tüpoloogia tabel'!$C$1:$T$51,MATCH($A591,'Tüpoloogia tabel'!$C$1:$T$1,0),FALSE)</f>
        <v>13.5</v>
      </c>
      <c r="AG591" s="15">
        <f>VLOOKUP(AG$4,'Tüpoloogia tabel'!$C$1:$T$51,MATCH($A591,'Tüpoloogia tabel'!$C$1:$T$1,0),FALSE)</f>
        <v>24.3</v>
      </c>
      <c r="AH591" s="15">
        <f>(VLOOKUP(AH$4,'Tüpoloogia tabel'!$C$1:$T$51,MATCH($A591,'Tüpoloogia tabel'!$C$1:$T$1,0),FALSE))*E591</f>
        <v>20</v>
      </c>
      <c r="AI591" s="15">
        <f>(VLOOKUP(AI$4,'Tüpoloogia tabel'!$C$1:$T$51,MATCH($A591,'Tüpoloogia tabel'!$C$1:$T$1,0),FALSE))*D591*E591</f>
        <v>21265</v>
      </c>
      <c r="AJ591" s="15">
        <f t="shared" si="722"/>
        <v>172.8</v>
      </c>
      <c r="AK591" s="15">
        <f>VLOOKUP(AK$4,'Tüpoloogia tabel'!$C$1:$T$51,MATCH($A591,'Tüpoloogia tabel'!$C$1:$T$1,0),FALSE)</f>
        <v>1</v>
      </c>
      <c r="AL591" s="15">
        <f>VLOOKUP(AL$4,'Tüpoloogia tabel'!$C$1:$T$51,MATCH($A591,'Tüpoloogia tabel'!$C$1:$T$1,0),FALSE)</f>
        <v>1</v>
      </c>
      <c r="AM591" s="15">
        <f>VLOOKUP(AM$4,'Tüpoloogia tabel'!$C$1:$T$51,MATCH($A591,'Tüpoloogia tabel'!$C$1:$T$1,0),FALSE)</f>
        <v>0.7</v>
      </c>
      <c r="AN591" s="15">
        <f>VLOOKUP(AN$4,'Tüpoloogia tabel'!$C$1:$T$51,MATCH($A591,'Tüpoloogia tabel'!$C$1:$T$1,0),FALSE)</f>
        <v>0.7</v>
      </c>
      <c r="AO591" s="15">
        <f>VLOOKUP(AO$4,'Tüpoloogia tabel'!$C$1:$T$51,MATCH($A591,'Tüpoloogia tabel'!$C$1:$T$1,0),FALSE)</f>
        <v>2.44</v>
      </c>
      <c r="AP591" s="15">
        <f>VLOOKUP(AP$4,'Tüpoloogia tabel'!$C$1:$T$51,MATCH($A591,'Tüpoloogia tabel'!$C$1:$T$1,0),FALSE)</f>
        <v>2</v>
      </c>
      <c r="AQ591" s="15">
        <f>VLOOKUP(AQ$4,'Tüpoloogia tabel'!$C$1:$T$51,MATCH($A591,'Tüpoloogia tabel'!$C$1:$T$1,0),FALSE)</f>
        <v>2.9</v>
      </c>
      <c r="AR591" s="232">
        <f>VLOOKUP(AR$4,'Tüpoloogia tabel'!$C$1:$T$51,MATCH($A586,'Tüpoloogia tabel'!$C$1:$T$1,0),FALSE)</f>
        <v>0.26</v>
      </c>
      <c r="AS591" s="16">
        <f>VLOOKUP(AS$4,'Tüpoloogia tabel'!$C$1:$T$51,MATCH($A591,'Tüpoloogia tabel'!$C$1:$T$1,0),FALSE)</f>
        <v>0.49</v>
      </c>
      <c r="AT591" s="16">
        <f>VLOOKUP(AT$4,'Tüpoloogia tabel'!$C$1:$T$51,MATCH($A591,'Tüpoloogia tabel'!$C$1:$T$1,0),FALSE)</f>
        <v>0.40500000000000003</v>
      </c>
      <c r="AU591" s="16">
        <f>VLOOKUP(AU$4,'Tüpoloogia tabel'!$C$1:$T$51,MATCH($A591,'Tüpoloogia tabel'!$C$1:$T$1,0),FALSE)</f>
        <v>0.15</v>
      </c>
      <c r="AV591" s="273">
        <f>VLOOKUP(AV$4,'Tüpoloogia tabel'!$C$1:$T$51,MATCH($A591,'Tüpoloogia tabel'!$C$1:$T$1,0),FALSE)</f>
        <v>0.02</v>
      </c>
      <c r="AW591" s="16">
        <f>VLOOKUP(AW$4,'Tüpoloogia tabel'!$C$1:$T$51,MATCH($A591,'Tüpoloogia tabel'!$C$1:$T$1,0),FALSE)</f>
        <v>0.01</v>
      </c>
      <c r="AX591" s="16">
        <f>VLOOKUP(AX$4,'Tüpoloogia tabel'!$C$1:$T$51,MATCH($A591,'Tüpoloogia tabel'!$C$1:$T$1,0),FALSE)</f>
        <v>0</v>
      </c>
      <c r="AY591" s="16">
        <f>VLOOKUP(AY$4,'Tüpoloogia tabel'!$C$1:$T$51,MATCH($A591,'Tüpoloogia tabel'!$C$1:$T$1,0),FALSE)</f>
        <v>0.42</v>
      </c>
      <c r="AZ591" s="16">
        <f>VLOOKUP(AZ$4,'Tüpoloogia tabel'!$C$1:$T$51,MATCH($A591,'Tüpoloogia tabel'!$C$1:$T$1,0),FALSE)</f>
        <v>3.7</v>
      </c>
      <c r="BA591" s="232">
        <f>VLOOKUP(BA$4,'Tüpoloogia tabel'!$C$1:$T$51,MATCH($A591,'Tüpoloogia tabel'!$C$1:$T$1,0),FALSE)</f>
        <v>0.56000000000000005</v>
      </c>
      <c r="BB591" s="232">
        <f>VLOOKUP(BB$4,'Tüpoloogia tabel'!$C$1:$T$51,MATCH($A591,'Tüpoloogia tabel'!$C$1:$T$1,0),FALSE)</f>
        <v>0.37</v>
      </c>
      <c r="BC591" s="232">
        <f>VLOOKUP(BC$4,'Tüpoloogia tabel'!$C$1:$T$51,MATCH($A591,'Tüpoloogia tabel'!$C$1:$T$1,0),FALSE)</f>
        <v>0.35</v>
      </c>
      <c r="BD591" s="232">
        <f>VLOOKUP(BD$4,'Tüpoloogia tabel'!$C$1:$T$51,MATCH($A591,'Tüpoloogia tabel'!$C$1:$T$1,0),FALSE)</f>
        <v>0.5</v>
      </c>
      <c r="BE591" s="232">
        <f>VLOOKUP(BE$4,'Tüpoloogia tabel'!$C$1:$T$51,MATCH($A591,'Tüpoloogia tabel'!$C$1:$T$1,0),FALSE)</f>
        <v>0.3</v>
      </c>
      <c r="BF591" s="16">
        <f>VLOOKUP(BF$4,'Tüpoloogia tabel'!$C$1:$T$51,MATCH($A591,'Tüpoloogia tabel'!$C$1:$T$1,0),FALSE)</f>
        <v>1.8</v>
      </c>
      <c r="BG591" s="16">
        <f>VLOOKUP(BG$4,'Tüpoloogia tabel'!$C$1:$T$51,MATCH($A591,'Tüpoloogia tabel'!$C$1:$T$1,0),FALSE)</f>
        <v>2.2000000000000002</v>
      </c>
      <c r="BH591" s="16">
        <f>VLOOKUP(BH$4,'Tüpoloogia tabel'!$C$1:$T$51,MATCH($A591,'Tüpoloogia tabel'!$C$1:$T$1,0),FALSE)</f>
        <v>1.46</v>
      </c>
      <c r="BI591" s="16">
        <f>VLOOKUP(BI$4,'Tüpoloogia tabel'!$C$1:$T$51,MATCH($A591,'Tüpoloogia tabel'!$C$1:$T$1,0),FALSE)</f>
        <v>1.5793333333333333</v>
      </c>
      <c r="BJ591" s="16">
        <f>VLOOKUP(BJ$4,'Tüpoloogia tabel'!$C$1:$T$51,MATCH($A591,'Tüpoloogia tabel'!$C$1:$T$1,0),FALSE)</f>
        <v>0.8</v>
      </c>
      <c r="BK591" s="16">
        <f>VLOOKUP(BK$4,'Tüpoloogia tabel'!$C$1:$T$51,MATCH($A591,'Tüpoloogia tabel'!$C$1:$T$1,0),FALSE)</f>
        <v>2.0649999999999999</v>
      </c>
      <c r="BL591" s="216">
        <f t="shared" si="792"/>
        <v>28093.124932925391</v>
      </c>
      <c r="BM591" s="1">
        <v>4</v>
      </c>
      <c r="BN591" s="1">
        <v>0</v>
      </c>
      <c r="BO591" s="1">
        <f t="shared" si="723"/>
        <v>80</v>
      </c>
      <c r="BP591" s="217">
        <f t="shared" si="724"/>
        <v>172.8</v>
      </c>
      <c r="BQ591" s="217">
        <f t="shared" ref="BQ591:BS591" si="804">BP591</f>
        <v>172.8</v>
      </c>
      <c r="BR591" s="217">
        <f t="shared" si="804"/>
        <v>172.8</v>
      </c>
      <c r="BS591" s="217">
        <f t="shared" si="804"/>
        <v>172.8</v>
      </c>
      <c r="BT591" s="217">
        <f t="shared" si="726"/>
        <v>1209.6000000000001</v>
      </c>
      <c r="BU591" s="217">
        <f t="shared" si="727"/>
        <v>5244.0000000000009</v>
      </c>
      <c r="BV591" s="217">
        <f t="shared" si="728"/>
        <v>4248.94965899813</v>
      </c>
      <c r="BW591" s="217">
        <f t="shared" si="794"/>
        <v>1998.0308567792144</v>
      </c>
      <c r="BX591" s="216">
        <f t="shared" si="729"/>
        <v>3.3582844444444446</v>
      </c>
      <c r="BY591" s="216">
        <f t="shared" si="786"/>
        <v>4050.0910400000002</v>
      </c>
      <c r="BZ591" s="216">
        <f t="shared" si="787"/>
        <v>34141.246829704607</v>
      </c>
      <c r="CA591" s="216">
        <f t="shared" si="788"/>
        <v>32143.215972925391</v>
      </c>
      <c r="CB591" s="218">
        <f t="shared" si="730"/>
        <v>6.1479522850584507</v>
      </c>
    </row>
    <row r="592" spans="1:80" x14ac:dyDescent="0.25">
      <c r="A592" s="248" t="s">
        <v>488</v>
      </c>
      <c r="B592" s="231" t="s">
        <v>1120</v>
      </c>
      <c r="C592" s="231" t="s">
        <v>464</v>
      </c>
      <c r="D592" s="249">
        <v>3</v>
      </c>
      <c r="E592" s="249">
        <v>9</v>
      </c>
      <c r="F592" s="250"/>
      <c r="G592" s="15">
        <f>(VLOOKUP(G$4,'Tüpoloogia tabel'!$C$1:$T$51,MATCH($A592,'Tüpoloogia tabel'!$C$1:$T$1,0),FALSE))*D592</f>
        <v>962.40000000000009</v>
      </c>
      <c r="H592" s="15">
        <f>(VLOOKUP(H$4,'Tüpoloogia tabel'!$C$1:$T$51,MATCH($A592,'Tüpoloogia tabel'!$C$1:$T$1,0),FALSE))*D592*E592</f>
        <v>72.900000000000006</v>
      </c>
      <c r="I592" s="15">
        <f>(VLOOKUP(I$4,'Tüpoloogia tabel'!$C$1:$T$51,MATCH($A592,'Tüpoloogia tabel'!$C$1:$T$1,0),FALSE))*D592*E592</f>
        <v>291.60000000000002</v>
      </c>
      <c r="J592" s="15">
        <f>(VLOOKUP(J$4,'Tüpoloogia tabel'!$C$1:$T$51,MATCH($A592,'Tüpoloogia tabel'!$C$1:$T$1,0),FALSE))*D592*E592</f>
        <v>6715.8449999999993</v>
      </c>
      <c r="K592" s="15">
        <f>(VLOOKUP(K$4,'Tüpoloogia tabel'!$C$1:$T$51,MATCH($A592,'Tüpoloogia tabel'!$C$1:$T$1,0),FALSE))*D592*E592</f>
        <v>5881.8149999999987</v>
      </c>
      <c r="L592" s="244">
        <f>VLOOKUP(L$4,'Tüpoloogia tabel'!$C$1:$T$51,MATCH($A592,'Tüpoloogia tabel'!$C$1:$T$1,0),FALSE)</f>
        <v>0</v>
      </c>
      <c r="M592" s="228">
        <f>VLOOKUP(M$4,'Tüpoloogia tabel'!$C$1:$T$51,MATCH($A592,'Tüpoloogia tabel'!$C$1:$T$1,0),FALSE)</f>
        <v>100</v>
      </c>
      <c r="N592" s="228">
        <f>VLOOKUP(N$4,'Tüpoloogia tabel'!$C$1:$T$51,MATCH($A592,'Tüpoloogia tabel'!$C$1:$T$1,0),FALSE)</f>
        <v>0</v>
      </c>
      <c r="O592" s="245">
        <f>VLOOKUP(O$4,'Tüpoloogia tabel'!$C$1:$T$51,MATCH($A592,'Tüpoloogia tabel'!$C$1:$T$1,0),FALSE)</f>
        <v>0.1369145681336785</v>
      </c>
      <c r="P592" s="228">
        <f>VLOOKUP(P$4,'Tüpoloogia tabel'!$C$1:$T$51,MATCH($A592,'Tüpoloogia tabel'!$C$1:$T$1,0),FALSE)</f>
        <v>100</v>
      </c>
      <c r="Q592" s="335">
        <f t="shared" ref="Q592:Q655" si="805">D592*AG592*2*AH592*E592+2*E592*AF592</f>
        <v>29767.500000000004</v>
      </c>
      <c r="R592" s="336">
        <f t="shared" si="784"/>
        <v>25680.015593080727</v>
      </c>
      <c r="S592" s="14">
        <f t="shared" ref="S592:S655" si="806">G592</f>
        <v>962.40000000000009</v>
      </c>
      <c r="T592" s="336">
        <f t="shared" ref="T592:T655" si="807">S592</f>
        <v>962.40000000000009</v>
      </c>
      <c r="U592" s="4">
        <f t="shared" ref="U592:U655" si="808">D592*BF592*BG592</f>
        <v>11.880000000000003</v>
      </c>
      <c r="V592" s="337">
        <f t="shared" ref="V592:V655" si="809">Q592*O592</f>
        <v>4075.6044069192753</v>
      </c>
      <c r="W592" s="338">
        <f t="shared" si="791"/>
        <v>7.2488189585751694</v>
      </c>
      <c r="X592" s="228">
        <f>VLOOKUP(X$4,'Tüpoloogia tabel'!$C$1:$T$51,MATCH($A592,'Tüpoloogia tabel'!$C$1:$T$1,0),FALSE)</f>
        <v>229</v>
      </c>
      <c r="Y592" s="228">
        <f>VLOOKUP(Y$4,'Tüpoloogia tabel'!$C$1:$T$51,MATCH($A592,'Tüpoloogia tabel'!$C$1:$T$1,0),FALSE)</f>
        <v>196</v>
      </c>
      <c r="Z592" s="229">
        <f>VLOOKUP(Z$4,'Tüpoloogia tabel'!$C$1:$T$51,MATCH($A592,'Tüpoloogia tabel'!$C$1:$T$1,0),FALSE)</f>
        <v>33</v>
      </c>
      <c r="AA592" s="235"/>
      <c r="AB592" s="235"/>
      <c r="AC592" s="15">
        <f>VLOOKUP(AC$4,'Tüpoloogia tabel'!$C$1:$T$51,MATCH($A592,'Tüpoloogia tabel'!$C$1:$T$1,0),FALSE)</f>
        <v>3.04</v>
      </c>
      <c r="AD592" s="15">
        <f>VLOOKUP(AD$4,'Tüpoloogia tabel'!$C$1:$T$51,MATCH($A592,'Tüpoloogia tabel'!$C$1:$T$1,0),FALSE)</f>
        <v>2.5</v>
      </c>
      <c r="AE592" s="15">
        <f>VLOOKUP(AE$4,'Tüpoloogia tabel'!$C$1:$T$51,MATCH($A592,'Tüpoloogia tabel'!$C$1:$T$1,0),FALSE)</f>
        <v>2.2999999999999998</v>
      </c>
      <c r="AF592" s="15">
        <f>VLOOKUP(AF$4,'Tüpoloogia tabel'!$C$1:$T$51,MATCH($A592,'Tüpoloogia tabel'!$C$1:$T$1,0),FALSE)</f>
        <v>13.5</v>
      </c>
      <c r="AG592" s="15">
        <f>VLOOKUP(AG$4,'Tüpoloogia tabel'!$C$1:$T$51,MATCH($A592,'Tüpoloogia tabel'!$C$1:$T$1,0),FALSE)</f>
        <v>24.3</v>
      </c>
      <c r="AH592" s="15">
        <f>(VLOOKUP(AH$4,'Tüpoloogia tabel'!$C$1:$T$51,MATCH($A592,'Tüpoloogia tabel'!$C$1:$T$1,0),FALSE))*E592</f>
        <v>22.5</v>
      </c>
      <c r="AI592" s="15">
        <f>(VLOOKUP(AI$4,'Tüpoloogia tabel'!$C$1:$T$51,MATCH($A592,'Tüpoloogia tabel'!$C$1:$T$1,0),FALSE))*D592*E592</f>
        <v>23923.125</v>
      </c>
      <c r="AJ592" s="15">
        <f t="shared" ref="AJ592:AJ655" si="810">2*AF592+2*AG592*D592</f>
        <v>172.8</v>
      </c>
      <c r="AK592" s="15">
        <f>VLOOKUP(AK$4,'Tüpoloogia tabel'!$C$1:$T$51,MATCH($A592,'Tüpoloogia tabel'!$C$1:$T$1,0),FALSE)</f>
        <v>1</v>
      </c>
      <c r="AL592" s="15">
        <f>VLOOKUP(AL$4,'Tüpoloogia tabel'!$C$1:$T$51,MATCH($A592,'Tüpoloogia tabel'!$C$1:$T$1,0),FALSE)</f>
        <v>1</v>
      </c>
      <c r="AM592" s="15">
        <f>VLOOKUP(AM$4,'Tüpoloogia tabel'!$C$1:$T$51,MATCH($A592,'Tüpoloogia tabel'!$C$1:$T$1,0),FALSE)</f>
        <v>0.7</v>
      </c>
      <c r="AN592" s="15">
        <f>VLOOKUP(AN$4,'Tüpoloogia tabel'!$C$1:$T$51,MATCH($A592,'Tüpoloogia tabel'!$C$1:$T$1,0),FALSE)</f>
        <v>0.7</v>
      </c>
      <c r="AO592" s="15">
        <f>VLOOKUP(AO$4,'Tüpoloogia tabel'!$C$1:$T$51,MATCH($A592,'Tüpoloogia tabel'!$C$1:$T$1,0),FALSE)</f>
        <v>2.44</v>
      </c>
      <c r="AP592" s="15">
        <f>VLOOKUP(AP$4,'Tüpoloogia tabel'!$C$1:$T$51,MATCH($A592,'Tüpoloogia tabel'!$C$1:$T$1,0),FALSE)</f>
        <v>2</v>
      </c>
      <c r="AQ592" s="15">
        <f>VLOOKUP(AQ$4,'Tüpoloogia tabel'!$C$1:$T$51,MATCH($A592,'Tüpoloogia tabel'!$C$1:$T$1,0),FALSE)</f>
        <v>2.9</v>
      </c>
      <c r="AR592" s="232">
        <f>VLOOKUP(AR$4,'Tüpoloogia tabel'!$C$1:$T$51,MATCH($A587,'Tüpoloogia tabel'!$C$1:$T$1,0),FALSE)</f>
        <v>0.26</v>
      </c>
      <c r="AS592" s="16">
        <f>VLOOKUP(AS$4,'Tüpoloogia tabel'!$C$1:$T$51,MATCH($A592,'Tüpoloogia tabel'!$C$1:$T$1,0),FALSE)</f>
        <v>0.49</v>
      </c>
      <c r="AT592" s="16">
        <f>VLOOKUP(AT$4,'Tüpoloogia tabel'!$C$1:$T$51,MATCH($A592,'Tüpoloogia tabel'!$C$1:$T$1,0),FALSE)</f>
        <v>0.40500000000000003</v>
      </c>
      <c r="AU592" s="16">
        <f>VLOOKUP(AU$4,'Tüpoloogia tabel'!$C$1:$T$51,MATCH($A592,'Tüpoloogia tabel'!$C$1:$T$1,0),FALSE)</f>
        <v>0.15</v>
      </c>
      <c r="AV592" s="273">
        <f>VLOOKUP(AV$4,'Tüpoloogia tabel'!$C$1:$T$51,MATCH($A592,'Tüpoloogia tabel'!$C$1:$T$1,0),FALSE)</f>
        <v>0.02</v>
      </c>
      <c r="AW592" s="16">
        <f>VLOOKUP(AW$4,'Tüpoloogia tabel'!$C$1:$T$51,MATCH($A592,'Tüpoloogia tabel'!$C$1:$T$1,0),FALSE)</f>
        <v>0.01</v>
      </c>
      <c r="AX592" s="16">
        <f>VLOOKUP(AX$4,'Tüpoloogia tabel'!$C$1:$T$51,MATCH($A592,'Tüpoloogia tabel'!$C$1:$T$1,0),FALSE)</f>
        <v>0</v>
      </c>
      <c r="AY592" s="16">
        <f>VLOOKUP(AY$4,'Tüpoloogia tabel'!$C$1:$T$51,MATCH($A592,'Tüpoloogia tabel'!$C$1:$T$1,0),FALSE)</f>
        <v>0.42</v>
      </c>
      <c r="AZ592" s="16">
        <f>VLOOKUP(AZ$4,'Tüpoloogia tabel'!$C$1:$T$51,MATCH($A592,'Tüpoloogia tabel'!$C$1:$T$1,0),FALSE)</f>
        <v>3.7</v>
      </c>
      <c r="BA592" s="232">
        <f>VLOOKUP(BA$4,'Tüpoloogia tabel'!$C$1:$T$51,MATCH($A592,'Tüpoloogia tabel'!$C$1:$T$1,0),FALSE)</f>
        <v>0.56000000000000005</v>
      </c>
      <c r="BB592" s="232">
        <f>VLOOKUP(BB$4,'Tüpoloogia tabel'!$C$1:$T$51,MATCH($A592,'Tüpoloogia tabel'!$C$1:$T$1,0),FALSE)</f>
        <v>0.37</v>
      </c>
      <c r="BC592" s="232">
        <f>VLOOKUP(BC$4,'Tüpoloogia tabel'!$C$1:$T$51,MATCH($A592,'Tüpoloogia tabel'!$C$1:$T$1,0),FALSE)</f>
        <v>0.35</v>
      </c>
      <c r="BD592" s="232">
        <f>VLOOKUP(BD$4,'Tüpoloogia tabel'!$C$1:$T$51,MATCH($A592,'Tüpoloogia tabel'!$C$1:$T$1,0),FALSE)</f>
        <v>0.5</v>
      </c>
      <c r="BE592" s="232">
        <f>VLOOKUP(BE$4,'Tüpoloogia tabel'!$C$1:$T$51,MATCH($A592,'Tüpoloogia tabel'!$C$1:$T$1,0),FALSE)</f>
        <v>0.3</v>
      </c>
      <c r="BF592" s="16">
        <f>VLOOKUP(BF$4,'Tüpoloogia tabel'!$C$1:$T$51,MATCH($A592,'Tüpoloogia tabel'!$C$1:$T$1,0),FALSE)</f>
        <v>1.8</v>
      </c>
      <c r="BG592" s="16">
        <f>VLOOKUP(BG$4,'Tüpoloogia tabel'!$C$1:$T$51,MATCH($A592,'Tüpoloogia tabel'!$C$1:$T$1,0),FALSE)</f>
        <v>2.2000000000000002</v>
      </c>
      <c r="BH592" s="16">
        <f>VLOOKUP(BH$4,'Tüpoloogia tabel'!$C$1:$T$51,MATCH($A592,'Tüpoloogia tabel'!$C$1:$T$1,0),FALSE)</f>
        <v>1.46</v>
      </c>
      <c r="BI592" s="16">
        <f>VLOOKUP(BI$4,'Tüpoloogia tabel'!$C$1:$T$51,MATCH($A592,'Tüpoloogia tabel'!$C$1:$T$1,0),FALSE)</f>
        <v>1.5793333333333333</v>
      </c>
      <c r="BJ592" s="16">
        <f>VLOOKUP(BJ$4,'Tüpoloogia tabel'!$C$1:$T$51,MATCH($A592,'Tüpoloogia tabel'!$C$1:$T$1,0),FALSE)</f>
        <v>0.8</v>
      </c>
      <c r="BK592" s="16">
        <f>VLOOKUP(BK$4,'Tüpoloogia tabel'!$C$1:$T$51,MATCH($A592,'Tüpoloogia tabel'!$C$1:$T$1,0),FALSE)</f>
        <v>2.0649999999999999</v>
      </c>
      <c r="BL592" s="216">
        <f t="shared" si="792"/>
        <v>35083.503966227348</v>
      </c>
      <c r="BM592" s="1">
        <v>4</v>
      </c>
      <c r="BN592" s="1">
        <v>0</v>
      </c>
      <c r="BO592" s="1">
        <f t="shared" ref="BO592:BO655" si="811">AH592*BM592</f>
        <v>90</v>
      </c>
      <c r="BP592" s="217">
        <f t="shared" ref="BP592:BP655" si="812">AJ592</f>
        <v>172.8</v>
      </c>
      <c r="BQ592" s="217">
        <f t="shared" ref="BQ592:BS592" si="813">BP592</f>
        <v>172.8</v>
      </c>
      <c r="BR592" s="217">
        <f t="shared" si="813"/>
        <v>172.8</v>
      </c>
      <c r="BS592" s="217">
        <f t="shared" si="813"/>
        <v>172.8</v>
      </c>
      <c r="BT592" s="217">
        <f t="shared" ref="BT592:BT655" si="814">BS592*(E592-1)</f>
        <v>1382.4</v>
      </c>
      <c r="BU592" s="217">
        <f t="shared" ref="BU592:BU655" si="815">(D592+I592)*E592*AD592</f>
        <v>6628.5</v>
      </c>
      <c r="BV592" s="217">
        <f t="shared" ref="BV592:BV655" si="816">(V592/(BH592*BI592))*(BH592+BI592)</f>
        <v>5372.0951823915584</v>
      </c>
      <c r="BW592" s="217">
        <f t="shared" si="794"/>
        <v>2474.0799766044547</v>
      </c>
      <c r="BX592" s="216">
        <f t="shared" ref="BX592:BX655" si="817">AZ592*SUM(Q592:V592)/(3600*IF(E592=1,35,IF(E592=2,24,IF(E592&lt;6,20,15))))</f>
        <v>4.2111344444444443</v>
      </c>
      <c r="BY592" s="216">
        <f t="shared" si="786"/>
        <v>5078.6281399999998</v>
      </c>
      <c r="BZ592" s="216">
        <f t="shared" si="787"/>
        <v>42636.2120828318</v>
      </c>
      <c r="CA592" s="216">
        <f t="shared" si="788"/>
        <v>40162.132106227349</v>
      </c>
      <c r="CB592" s="218">
        <f t="shared" ref="CB592:CB655" si="818">(BY592+BL592)/K592</f>
        <v>6.8281868957502674</v>
      </c>
    </row>
    <row r="593" spans="1:80" x14ac:dyDescent="0.25">
      <c r="A593" s="248" t="s">
        <v>488</v>
      </c>
      <c r="B593" s="231" t="s">
        <v>1121</v>
      </c>
      <c r="C593" s="231" t="s">
        <v>464</v>
      </c>
      <c r="D593" s="249">
        <v>3</v>
      </c>
      <c r="E593" s="249">
        <v>10</v>
      </c>
      <c r="F593" s="250"/>
      <c r="G593" s="15">
        <f>(VLOOKUP(G$4,'Tüpoloogia tabel'!$C$1:$T$51,MATCH($A593,'Tüpoloogia tabel'!$C$1:$T$1,0),FALSE))*D593</f>
        <v>962.40000000000009</v>
      </c>
      <c r="H593" s="15">
        <f>(VLOOKUP(H$4,'Tüpoloogia tabel'!$C$1:$T$51,MATCH($A593,'Tüpoloogia tabel'!$C$1:$T$1,0),FALSE))*D593*E593</f>
        <v>81.000000000000014</v>
      </c>
      <c r="I593" s="15">
        <f>(VLOOKUP(I$4,'Tüpoloogia tabel'!$C$1:$T$51,MATCH($A593,'Tüpoloogia tabel'!$C$1:$T$1,0),FALSE))*D593*E593</f>
        <v>324.00000000000006</v>
      </c>
      <c r="J593" s="15">
        <f>(VLOOKUP(J$4,'Tüpoloogia tabel'!$C$1:$T$51,MATCH($A593,'Tüpoloogia tabel'!$C$1:$T$1,0),FALSE))*D593*E593</f>
        <v>7462.0499999999993</v>
      </c>
      <c r="K593" s="15">
        <f>(VLOOKUP(K$4,'Tüpoloogia tabel'!$C$1:$T$51,MATCH($A593,'Tüpoloogia tabel'!$C$1:$T$1,0),FALSE))*D593*E593</f>
        <v>6535.3499999999985</v>
      </c>
      <c r="L593" s="244">
        <f>VLOOKUP(L$4,'Tüpoloogia tabel'!$C$1:$T$51,MATCH($A593,'Tüpoloogia tabel'!$C$1:$T$1,0),FALSE)</f>
        <v>0</v>
      </c>
      <c r="M593" s="228">
        <f>VLOOKUP(M$4,'Tüpoloogia tabel'!$C$1:$T$51,MATCH($A593,'Tüpoloogia tabel'!$C$1:$T$1,0),FALSE)</f>
        <v>100</v>
      </c>
      <c r="N593" s="228">
        <f>VLOOKUP(N$4,'Tüpoloogia tabel'!$C$1:$T$51,MATCH($A593,'Tüpoloogia tabel'!$C$1:$T$1,0),FALSE)</f>
        <v>0</v>
      </c>
      <c r="O593" s="245">
        <f>VLOOKUP(O$4,'Tüpoloogia tabel'!$C$1:$T$51,MATCH($A593,'Tüpoloogia tabel'!$C$1:$T$1,0),FALSE)</f>
        <v>0.1369145681336785</v>
      </c>
      <c r="P593" s="228">
        <f>VLOOKUP(P$4,'Tüpoloogia tabel'!$C$1:$T$51,MATCH($A593,'Tüpoloogia tabel'!$C$1:$T$1,0),FALSE)</f>
        <v>100</v>
      </c>
      <c r="Q593" s="335">
        <f t="shared" si="805"/>
        <v>36720.000000000007</v>
      </c>
      <c r="R593" s="336">
        <f t="shared" si="784"/>
        <v>31680.617058131334</v>
      </c>
      <c r="S593" s="14">
        <f t="shared" si="806"/>
        <v>962.40000000000009</v>
      </c>
      <c r="T593" s="336">
        <f t="shared" si="807"/>
        <v>962.40000000000009</v>
      </c>
      <c r="U593" s="4">
        <f t="shared" si="808"/>
        <v>11.880000000000003</v>
      </c>
      <c r="V593" s="337">
        <f t="shared" si="809"/>
        <v>5027.5029418686754</v>
      </c>
      <c r="W593" s="338">
        <f t="shared" si="791"/>
        <v>7.9759679619719321</v>
      </c>
      <c r="X593" s="228">
        <f>VLOOKUP(X$4,'Tüpoloogia tabel'!$C$1:$T$51,MATCH($A593,'Tüpoloogia tabel'!$C$1:$T$1,0),FALSE)</f>
        <v>229</v>
      </c>
      <c r="Y593" s="228">
        <f>VLOOKUP(Y$4,'Tüpoloogia tabel'!$C$1:$T$51,MATCH($A593,'Tüpoloogia tabel'!$C$1:$T$1,0),FALSE)</f>
        <v>196</v>
      </c>
      <c r="Z593" s="229">
        <f>VLOOKUP(Z$4,'Tüpoloogia tabel'!$C$1:$T$51,MATCH($A593,'Tüpoloogia tabel'!$C$1:$T$1,0),FALSE)</f>
        <v>33</v>
      </c>
      <c r="AA593" s="235"/>
      <c r="AB593" s="235"/>
      <c r="AC593" s="15">
        <f>VLOOKUP(AC$4,'Tüpoloogia tabel'!$C$1:$T$51,MATCH($A593,'Tüpoloogia tabel'!$C$1:$T$1,0),FALSE)</f>
        <v>3.04</v>
      </c>
      <c r="AD593" s="15">
        <f>VLOOKUP(AD$4,'Tüpoloogia tabel'!$C$1:$T$51,MATCH($A593,'Tüpoloogia tabel'!$C$1:$T$1,0),FALSE)</f>
        <v>2.5</v>
      </c>
      <c r="AE593" s="15">
        <f>VLOOKUP(AE$4,'Tüpoloogia tabel'!$C$1:$T$51,MATCH($A593,'Tüpoloogia tabel'!$C$1:$T$1,0),FALSE)</f>
        <v>2.2999999999999998</v>
      </c>
      <c r="AF593" s="15">
        <f>VLOOKUP(AF$4,'Tüpoloogia tabel'!$C$1:$T$51,MATCH($A593,'Tüpoloogia tabel'!$C$1:$T$1,0),FALSE)</f>
        <v>13.5</v>
      </c>
      <c r="AG593" s="15">
        <f>VLOOKUP(AG$4,'Tüpoloogia tabel'!$C$1:$T$51,MATCH($A593,'Tüpoloogia tabel'!$C$1:$T$1,0),FALSE)</f>
        <v>24.3</v>
      </c>
      <c r="AH593" s="15">
        <f>(VLOOKUP(AH$4,'Tüpoloogia tabel'!$C$1:$T$51,MATCH($A593,'Tüpoloogia tabel'!$C$1:$T$1,0),FALSE))*E593</f>
        <v>25</v>
      </c>
      <c r="AI593" s="15">
        <f>(VLOOKUP(AI$4,'Tüpoloogia tabel'!$C$1:$T$51,MATCH($A593,'Tüpoloogia tabel'!$C$1:$T$1,0),FALSE))*D593*E593</f>
        <v>26581.25</v>
      </c>
      <c r="AJ593" s="15">
        <f t="shared" si="810"/>
        <v>172.8</v>
      </c>
      <c r="AK593" s="15">
        <f>VLOOKUP(AK$4,'Tüpoloogia tabel'!$C$1:$T$51,MATCH($A593,'Tüpoloogia tabel'!$C$1:$T$1,0),FALSE)</f>
        <v>1</v>
      </c>
      <c r="AL593" s="15">
        <f>VLOOKUP(AL$4,'Tüpoloogia tabel'!$C$1:$T$51,MATCH($A593,'Tüpoloogia tabel'!$C$1:$T$1,0),FALSE)</f>
        <v>1</v>
      </c>
      <c r="AM593" s="15">
        <f>VLOOKUP(AM$4,'Tüpoloogia tabel'!$C$1:$T$51,MATCH($A593,'Tüpoloogia tabel'!$C$1:$T$1,0),FALSE)</f>
        <v>0.7</v>
      </c>
      <c r="AN593" s="15">
        <f>VLOOKUP(AN$4,'Tüpoloogia tabel'!$C$1:$T$51,MATCH($A593,'Tüpoloogia tabel'!$C$1:$T$1,0),FALSE)</f>
        <v>0.7</v>
      </c>
      <c r="AO593" s="15">
        <f>VLOOKUP(AO$4,'Tüpoloogia tabel'!$C$1:$T$51,MATCH($A593,'Tüpoloogia tabel'!$C$1:$T$1,0),FALSE)</f>
        <v>2.44</v>
      </c>
      <c r="AP593" s="15">
        <f>VLOOKUP(AP$4,'Tüpoloogia tabel'!$C$1:$T$51,MATCH($A593,'Tüpoloogia tabel'!$C$1:$T$1,0),FALSE)</f>
        <v>2</v>
      </c>
      <c r="AQ593" s="15">
        <f>VLOOKUP(AQ$4,'Tüpoloogia tabel'!$C$1:$T$51,MATCH($A593,'Tüpoloogia tabel'!$C$1:$T$1,0),FALSE)</f>
        <v>2.9</v>
      </c>
      <c r="AR593" s="232">
        <f>VLOOKUP(AR$4,'Tüpoloogia tabel'!$C$1:$T$51,MATCH($A588,'Tüpoloogia tabel'!$C$1:$T$1,0),FALSE)</f>
        <v>0.26</v>
      </c>
      <c r="AS593" s="16">
        <f>VLOOKUP(AS$4,'Tüpoloogia tabel'!$C$1:$T$51,MATCH($A593,'Tüpoloogia tabel'!$C$1:$T$1,0),FALSE)</f>
        <v>0.49</v>
      </c>
      <c r="AT593" s="16">
        <f>VLOOKUP(AT$4,'Tüpoloogia tabel'!$C$1:$T$51,MATCH($A593,'Tüpoloogia tabel'!$C$1:$T$1,0),FALSE)</f>
        <v>0.40500000000000003</v>
      </c>
      <c r="AU593" s="16">
        <f>VLOOKUP(AU$4,'Tüpoloogia tabel'!$C$1:$T$51,MATCH($A593,'Tüpoloogia tabel'!$C$1:$T$1,0),FALSE)</f>
        <v>0.15</v>
      </c>
      <c r="AV593" s="273">
        <f>VLOOKUP(AV$4,'Tüpoloogia tabel'!$C$1:$T$51,MATCH($A593,'Tüpoloogia tabel'!$C$1:$T$1,0),FALSE)</f>
        <v>0.02</v>
      </c>
      <c r="AW593" s="16">
        <f>VLOOKUP(AW$4,'Tüpoloogia tabel'!$C$1:$T$51,MATCH($A593,'Tüpoloogia tabel'!$C$1:$T$1,0),FALSE)</f>
        <v>0.01</v>
      </c>
      <c r="AX593" s="16">
        <f>VLOOKUP(AX$4,'Tüpoloogia tabel'!$C$1:$T$51,MATCH($A593,'Tüpoloogia tabel'!$C$1:$T$1,0),FALSE)</f>
        <v>0</v>
      </c>
      <c r="AY593" s="16">
        <f>VLOOKUP(AY$4,'Tüpoloogia tabel'!$C$1:$T$51,MATCH($A593,'Tüpoloogia tabel'!$C$1:$T$1,0),FALSE)</f>
        <v>0.42</v>
      </c>
      <c r="AZ593" s="16">
        <f>VLOOKUP(AZ$4,'Tüpoloogia tabel'!$C$1:$T$51,MATCH($A593,'Tüpoloogia tabel'!$C$1:$T$1,0),FALSE)</f>
        <v>3.7</v>
      </c>
      <c r="BA593" s="232">
        <f>VLOOKUP(BA$4,'Tüpoloogia tabel'!$C$1:$T$51,MATCH($A593,'Tüpoloogia tabel'!$C$1:$T$1,0),FALSE)</f>
        <v>0.56000000000000005</v>
      </c>
      <c r="BB593" s="232">
        <f>VLOOKUP(BB$4,'Tüpoloogia tabel'!$C$1:$T$51,MATCH($A593,'Tüpoloogia tabel'!$C$1:$T$1,0),FALSE)</f>
        <v>0.37</v>
      </c>
      <c r="BC593" s="232">
        <f>VLOOKUP(BC$4,'Tüpoloogia tabel'!$C$1:$T$51,MATCH($A593,'Tüpoloogia tabel'!$C$1:$T$1,0),FALSE)</f>
        <v>0.35</v>
      </c>
      <c r="BD593" s="232">
        <f>VLOOKUP(BD$4,'Tüpoloogia tabel'!$C$1:$T$51,MATCH($A593,'Tüpoloogia tabel'!$C$1:$T$1,0),FALSE)</f>
        <v>0.5</v>
      </c>
      <c r="BE593" s="232">
        <f>VLOOKUP(BE$4,'Tüpoloogia tabel'!$C$1:$T$51,MATCH($A593,'Tüpoloogia tabel'!$C$1:$T$1,0),FALSE)</f>
        <v>0.3</v>
      </c>
      <c r="BF593" s="16">
        <f>VLOOKUP(BF$4,'Tüpoloogia tabel'!$C$1:$T$51,MATCH($A593,'Tüpoloogia tabel'!$C$1:$T$1,0),FALSE)</f>
        <v>1.8</v>
      </c>
      <c r="BG593" s="16">
        <f>VLOOKUP(BG$4,'Tüpoloogia tabel'!$C$1:$T$51,MATCH($A593,'Tüpoloogia tabel'!$C$1:$T$1,0),FALSE)</f>
        <v>2.2000000000000002</v>
      </c>
      <c r="BH593" s="16">
        <f>VLOOKUP(BH$4,'Tüpoloogia tabel'!$C$1:$T$51,MATCH($A593,'Tüpoloogia tabel'!$C$1:$T$1,0),FALSE)</f>
        <v>1.46</v>
      </c>
      <c r="BI593" s="16">
        <f>VLOOKUP(BI$4,'Tüpoloogia tabel'!$C$1:$T$51,MATCH($A593,'Tüpoloogia tabel'!$C$1:$T$1,0),FALSE)</f>
        <v>1.5793333333333333</v>
      </c>
      <c r="BJ593" s="16">
        <f>VLOOKUP(BJ$4,'Tüpoloogia tabel'!$C$1:$T$51,MATCH($A593,'Tüpoloogia tabel'!$C$1:$T$1,0),FALSE)</f>
        <v>0.8</v>
      </c>
      <c r="BK593" s="16">
        <f>VLOOKUP(BK$4,'Tüpoloogia tabel'!$C$1:$T$51,MATCH($A593,'Tüpoloogia tabel'!$C$1:$T$1,0),FALSE)</f>
        <v>2.0649999999999999</v>
      </c>
      <c r="BL593" s="216">
        <f t="shared" si="792"/>
        <v>42892.712647681816</v>
      </c>
      <c r="BM593" s="1">
        <v>4</v>
      </c>
      <c r="BN593" s="1">
        <v>0</v>
      </c>
      <c r="BO593" s="1">
        <f t="shared" si="811"/>
        <v>100</v>
      </c>
      <c r="BP593" s="217">
        <f t="shared" si="812"/>
        <v>172.8</v>
      </c>
      <c r="BQ593" s="217">
        <f t="shared" ref="BQ593:BS593" si="819">BP593</f>
        <v>172.8</v>
      </c>
      <c r="BR593" s="217">
        <f t="shared" si="819"/>
        <v>172.8</v>
      </c>
      <c r="BS593" s="217">
        <f t="shared" si="819"/>
        <v>172.8</v>
      </c>
      <c r="BT593" s="217">
        <f t="shared" si="814"/>
        <v>1555.2</v>
      </c>
      <c r="BU593" s="217">
        <f t="shared" si="815"/>
        <v>8175.0000000000009</v>
      </c>
      <c r="BV593" s="217">
        <f t="shared" si="816"/>
        <v>6626.802220455801</v>
      </c>
      <c r="BW593" s="217">
        <f t="shared" si="794"/>
        <v>3005.3849325914366</v>
      </c>
      <c r="BX593" s="216">
        <f t="shared" si="817"/>
        <v>5.1638844444444461</v>
      </c>
      <c r="BY593" s="216">
        <f t="shared" si="786"/>
        <v>6227.6446400000013</v>
      </c>
      <c r="BZ593" s="216">
        <f t="shared" si="787"/>
        <v>52125.742220273256</v>
      </c>
      <c r="CA593" s="216">
        <f t="shared" si="788"/>
        <v>49120.357287681814</v>
      </c>
      <c r="CB593" s="218">
        <f t="shared" si="818"/>
        <v>7.5161020125443665</v>
      </c>
    </row>
    <row r="594" spans="1:80" x14ac:dyDescent="0.25">
      <c r="A594" s="248" t="s">
        <v>488</v>
      </c>
      <c r="B594" s="231" t="s">
        <v>1122</v>
      </c>
      <c r="C594" s="231" t="s">
        <v>464</v>
      </c>
      <c r="D594" s="249">
        <v>4</v>
      </c>
      <c r="E594" s="249">
        <v>6</v>
      </c>
      <c r="F594" s="250"/>
      <c r="G594" s="15">
        <f>(VLOOKUP(G$4,'Tüpoloogia tabel'!$C$1:$T$51,MATCH($A594,'Tüpoloogia tabel'!$C$1:$T$1,0),FALSE))*D594</f>
        <v>1283.2</v>
      </c>
      <c r="H594" s="15">
        <f>(VLOOKUP(H$4,'Tüpoloogia tabel'!$C$1:$T$51,MATCH($A594,'Tüpoloogia tabel'!$C$1:$T$1,0),FALSE))*D594*E594</f>
        <v>64.800000000000011</v>
      </c>
      <c r="I594" s="15">
        <f>(VLOOKUP(I$4,'Tüpoloogia tabel'!$C$1:$T$51,MATCH($A594,'Tüpoloogia tabel'!$C$1:$T$1,0),FALSE))*D594*E594</f>
        <v>259.20000000000005</v>
      </c>
      <c r="J594" s="15">
        <f>(VLOOKUP(J$4,'Tüpoloogia tabel'!$C$1:$T$51,MATCH($A594,'Tüpoloogia tabel'!$C$1:$T$1,0),FALSE))*D594*E594</f>
        <v>5969.6399999999994</v>
      </c>
      <c r="K594" s="15">
        <f>(VLOOKUP(K$4,'Tüpoloogia tabel'!$C$1:$T$51,MATCH($A594,'Tüpoloogia tabel'!$C$1:$T$1,0),FALSE))*D594*E594</f>
        <v>5228.2799999999988</v>
      </c>
      <c r="L594" s="244">
        <f>VLOOKUP(L$4,'Tüpoloogia tabel'!$C$1:$T$51,MATCH($A594,'Tüpoloogia tabel'!$C$1:$T$1,0),FALSE)</f>
        <v>0</v>
      </c>
      <c r="M594" s="228">
        <f>VLOOKUP(M$4,'Tüpoloogia tabel'!$C$1:$T$51,MATCH($A594,'Tüpoloogia tabel'!$C$1:$T$1,0),FALSE)</f>
        <v>100</v>
      </c>
      <c r="N594" s="228">
        <f>VLOOKUP(N$4,'Tüpoloogia tabel'!$C$1:$T$51,MATCH($A594,'Tüpoloogia tabel'!$C$1:$T$1,0),FALSE)</f>
        <v>0</v>
      </c>
      <c r="O594" s="245">
        <f>VLOOKUP(O$4,'Tüpoloogia tabel'!$C$1:$T$51,MATCH($A594,'Tüpoloogia tabel'!$C$1:$T$1,0),FALSE)</f>
        <v>0.1369145681336785</v>
      </c>
      <c r="P594" s="228">
        <f>VLOOKUP(P$4,'Tüpoloogia tabel'!$C$1:$T$51,MATCH($A594,'Tüpoloogia tabel'!$C$1:$T$1,0),FALSE)</f>
        <v>100</v>
      </c>
      <c r="Q594" s="335">
        <f t="shared" si="805"/>
        <v>17658</v>
      </c>
      <c r="R594" s="336">
        <f t="shared" si="784"/>
        <v>15224.522555895504</v>
      </c>
      <c r="S594" s="14">
        <f t="shared" si="806"/>
        <v>1283.2</v>
      </c>
      <c r="T594" s="336">
        <f t="shared" si="807"/>
        <v>1283.2</v>
      </c>
      <c r="U594" s="4">
        <f t="shared" si="808"/>
        <v>15.840000000000002</v>
      </c>
      <c r="V594" s="337">
        <f t="shared" si="809"/>
        <v>2417.637444104495</v>
      </c>
      <c r="W594" s="338">
        <f t="shared" si="791"/>
        <v>5.1179268954503438</v>
      </c>
      <c r="X594" s="228">
        <f>VLOOKUP(X$4,'Tüpoloogia tabel'!$C$1:$T$51,MATCH($A594,'Tüpoloogia tabel'!$C$1:$T$1,0),FALSE)</f>
        <v>229</v>
      </c>
      <c r="Y594" s="228">
        <f>VLOOKUP(Y$4,'Tüpoloogia tabel'!$C$1:$T$51,MATCH($A594,'Tüpoloogia tabel'!$C$1:$T$1,0),FALSE)</f>
        <v>196</v>
      </c>
      <c r="Z594" s="229">
        <f>VLOOKUP(Z$4,'Tüpoloogia tabel'!$C$1:$T$51,MATCH($A594,'Tüpoloogia tabel'!$C$1:$T$1,0),FALSE)</f>
        <v>33</v>
      </c>
      <c r="AA594" s="235"/>
      <c r="AB594" s="235"/>
      <c r="AC594" s="15">
        <f>VLOOKUP(AC$4,'Tüpoloogia tabel'!$C$1:$T$51,MATCH($A594,'Tüpoloogia tabel'!$C$1:$T$1,0),FALSE)</f>
        <v>3.04</v>
      </c>
      <c r="AD594" s="15">
        <f>VLOOKUP(AD$4,'Tüpoloogia tabel'!$C$1:$T$51,MATCH($A594,'Tüpoloogia tabel'!$C$1:$T$1,0),FALSE)</f>
        <v>2.5</v>
      </c>
      <c r="AE594" s="15">
        <f>VLOOKUP(AE$4,'Tüpoloogia tabel'!$C$1:$T$51,MATCH($A594,'Tüpoloogia tabel'!$C$1:$T$1,0),FALSE)</f>
        <v>2.2999999999999998</v>
      </c>
      <c r="AF594" s="15">
        <f>VLOOKUP(AF$4,'Tüpoloogia tabel'!$C$1:$T$51,MATCH($A594,'Tüpoloogia tabel'!$C$1:$T$1,0),FALSE)</f>
        <v>13.5</v>
      </c>
      <c r="AG594" s="15">
        <f>VLOOKUP(AG$4,'Tüpoloogia tabel'!$C$1:$T$51,MATCH($A594,'Tüpoloogia tabel'!$C$1:$T$1,0),FALSE)</f>
        <v>24.3</v>
      </c>
      <c r="AH594" s="15">
        <f>(VLOOKUP(AH$4,'Tüpoloogia tabel'!$C$1:$T$51,MATCH($A594,'Tüpoloogia tabel'!$C$1:$T$1,0),FALSE))*E594</f>
        <v>15</v>
      </c>
      <c r="AI594" s="15">
        <f>(VLOOKUP(AI$4,'Tüpoloogia tabel'!$C$1:$T$51,MATCH($A594,'Tüpoloogia tabel'!$C$1:$T$1,0),FALSE))*D594*E594</f>
        <v>21265</v>
      </c>
      <c r="AJ594" s="15">
        <f t="shared" si="810"/>
        <v>221.4</v>
      </c>
      <c r="AK594" s="15">
        <f>VLOOKUP(AK$4,'Tüpoloogia tabel'!$C$1:$T$51,MATCH($A594,'Tüpoloogia tabel'!$C$1:$T$1,0),FALSE)</f>
        <v>1</v>
      </c>
      <c r="AL594" s="15">
        <f>VLOOKUP(AL$4,'Tüpoloogia tabel'!$C$1:$T$51,MATCH($A594,'Tüpoloogia tabel'!$C$1:$T$1,0),FALSE)</f>
        <v>1</v>
      </c>
      <c r="AM594" s="15">
        <f>VLOOKUP(AM$4,'Tüpoloogia tabel'!$C$1:$T$51,MATCH($A594,'Tüpoloogia tabel'!$C$1:$T$1,0),FALSE)</f>
        <v>0.7</v>
      </c>
      <c r="AN594" s="15">
        <f>VLOOKUP(AN$4,'Tüpoloogia tabel'!$C$1:$T$51,MATCH($A594,'Tüpoloogia tabel'!$C$1:$T$1,0),FALSE)</f>
        <v>0.7</v>
      </c>
      <c r="AO594" s="15">
        <f>VLOOKUP(AO$4,'Tüpoloogia tabel'!$C$1:$T$51,MATCH($A594,'Tüpoloogia tabel'!$C$1:$T$1,0),FALSE)</f>
        <v>2.44</v>
      </c>
      <c r="AP594" s="15">
        <f>VLOOKUP(AP$4,'Tüpoloogia tabel'!$C$1:$T$51,MATCH($A594,'Tüpoloogia tabel'!$C$1:$T$1,0),FALSE)</f>
        <v>2</v>
      </c>
      <c r="AQ594" s="15">
        <f>VLOOKUP(AQ$4,'Tüpoloogia tabel'!$C$1:$T$51,MATCH($A594,'Tüpoloogia tabel'!$C$1:$T$1,0),FALSE)</f>
        <v>2.9</v>
      </c>
      <c r="AR594" s="232">
        <f>VLOOKUP(AR$4,'Tüpoloogia tabel'!$C$1:$T$51,MATCH($A589,'Tüpoloogia tabel'!$C$1:$T$1,0),FALSE)</f>
        <v>0.26</v>
      </c>
      <c r="AS594" s="16">
        <f>VLOOKUP(AS$4,'Tüpoloogia tabel'!$C$1:$T$51,MATCH($A594,'Tüpoloogia tabel'!$C$1:$T$1,0),FALSE)</f>
        <v>0.49</v>
      </c>
      <c r="AT594" s="16">
        <f>VLOOKUP(AT$4,'Tüpoloogia tabel'!$C$1:$T$51,MATCH($A594,'Tüpoloogia tabel'!$C$1:$T$1,0),FALSE)</f>
        <v>0.40500000000000003</v>
      </c>
      <c r="AU594" s="16">
        <f>VLOOKUP(AU$4,'Tüpoloogia tabel'!$C$1:$T$51,MATCH($A594,'Tüpoloogia tabel'!$C$1:$T$1,0),FALSE)</f>
        <v>0.15</v>
      </c>
      <c r="AV594" s="273">
        <f>VLOOKUP(AV$4,'Tüpoloogia tabel'!$C$1:$T$51,MATCH($A594,'Tüpoloogia tabel'!$C$1:$T$1,0),FALSE)</f>
        <v>0.02</v>
      </c>
      <c r="AW594" s="16">
        <f>VLOOKUP(AW$4,'Tüpoloogia tabel'!$C$1:$T$51,MATCH($A594,'Tüpoloogia tabel'!$C$1:$T$1,0),FALSE)</f>
        <v>0.01</v>
      </c>
      <c r="AX594" s="16">
        <f>VLOOKUP(AX$4,'Tüpoloogia tabel'!$C$1:$T$51,MATCH($A594,'Tüpoloogia tabel'!$C$1:$T$1,0),FALSE)</f>
        <v>0</v>
      </c>
      <c r="AY594" s="16">
        <f>VLOOKUP(AY$4,'Tüpoloogia tabel'!$C$1:$T$51,MATCH($A594,'Tüpoloogia tabel'!$C$1:$T$1,0),FALSE)</f>
        <v>0.42</v>
      </c>
      <c r="AZ594" s="16">
        <f>VLOOKUP(AZ$4,'Tüpoloogia tabel'!$C$1:$T$51,MATCH($A594,'Tüpoloogia tabel'!$C$1:$T$1,0),FALSE)</f>
        <v>3.7</v>
      </c>
      <c r="BA594" s="232">
        <f>VLOOKUP(BA$4,'Tüpoloogia tabel'!$C$1:$T$51,MATCH($A594,'Tüpoloogia tabel'!$C$1:$T$1,0),FALSE)</f>
        <v>0.56000000000000005</v>
      </c>
      <c r="BB594" s="232">
        <f>VLOOKUP(BB$4,'Tüpoloogia tabel'!$C$1:$T$51,MATCH($A594,'Tüpoloogia tabel'!$C$1:$T$1,0),FALSE)</f>
        <v>0.37</v>
      </c>
      <c r="BC594" s="232">
        <f>VLOOKUP(BC$4,'Tüpoloogia tabel'!$C$1:$T$51,MATCH($A594,'Tüpoloogia tabel'!$C$1:$T$1,0),FALSE)</f>
        <v>0.35</v>
      </c>
      <c r="BD594" s="232">
        <f>VLOOKUP(BD$4,'Tüpoloogia tabel'!$C$1:$T$51,MATCH($A594,'Tüpoloogia tabel'!$C$1:$T$1,0),FALSE)</f>
        <v>0.5</v>
      </c>
      <c r="BE594" s="232">
        <f>VLOOKUP(BE$4,'Tüpoloogia tabel'!$C$1:$T$51,MATCH($A594,'Tüpoloogia tabel'!$C$1:$T$1,0),FALSE)</f>
        <v>0.3</v>
      </c>
      <c r="BF594" s="16">
        <f>VLOOKUP(BF$4,'Tüpoloogia tabel'!$C$1:$T$51,MATCH($A594,'Tüpoloogia tabel'!$C$1:$T$1,0),FALSE)</f>
        <v>1.8</v>
      </c>
      <c r="BG594" s="16">
        <f>VLOOKUP(BG$4,'Tüpoloogia tabel'!$C$1:$T$51,MATCH($A594,'Tüpoloogia tabel'!$C$1:$T$1,0),FALSE)</f>
        <v>2.2000000000000002</v>
      </c>
      <c r="BH594" s="16">
        <f>VLOOKUP(BH$4,'Tüpoloogia tabel'!$C$1:$T$51,MATCH($A594,'Tüpoloogia tabel'!$C$1:$T$1,0),FALSE)</f>
        <v>1.46</v>
      </c>
      <c r="BI594" s="16">
        <f>VLOOKUP(BI$4,'Tüpoloogia tabel'!$C$1:$T$51,MATCH($A594,'Tüpoloogia tabel'!$C$1:$T$1,0),FALSE)</f>
        <v>1.5793333333333333</v>
      </c>
      <c r="BJ594" s="16">
        <f>VLOOKUP(BJ$4,'Tüpoloogia tabel'!$C$1:$T$51,MATCH($A594,'Tüpoloogia tabel'!$C$1:$T$1,0),FALSE)</f>
        <v>0.8</v>
      </c>
      <c r="BK594" s="16">
        <f>VLOOKUP(BK$4,'Tüpoloogia tabel'!$C$1:$T$51,MATCH($A594,'Tüpoloogia tabel'!$C$1:$T$1,0),FALSE)</f>
        <v>2.0649999999999999</v>
      </c>
      <c r="BL594" s="216">
        <f t="shared" si="792"/>
        <v>22031.153699694045</v>
      </c>
      <c r="BM594" s="1">
        <v>4</v>
      </c>
      <c r="BN594" s="1">
        <v>0</v>
      </c>
      <c r="BO594" s="1">
        <f t="shared" si="811"/>
        <v>60</v>
      </c>
      <c r="BP594" s="217">
        <f t="shared" si="812"/>
        <v>221.4</v>
      </c>
      <c r="BQ594" s="217">
        <f t="shared" ref="BQ594:BS594" si="820">BP594</f>
        <v>221.4</v>
      </c>
      <c r="BR594" s="217">
        <f t="shared" si="820"/>
        <v>221.4</v>
      </c>
      <c r="BS594" s="217">
        <f t="shared" si="820"/>
        <v>221.4</v>
      </c>
      <c r="BT594" s="217">
        <f t="shared" si="814"/>
        <v>1107</v>
      </c>
      <c r="BU594" s="217">
        <f t="shared" si="815"/>
        <v>3948.0000000000009</v>
      </c>
      <c r="BV594" s="217">
        <f t="shared" si="816"/>
        <v>3186.7122442485975</v>
      </c>
      <c r="BW594" s="217">
        <f t="shared" si="794"/>
        <v>1596.4521425844109</v>
      </c>
      <c r="BX594" s="216">
        <f t="shared" si="817"/>
        <v>2.5956459259259255</v>
      </c>
      <c r="BY594" s="216">
        <f t="shared" si="786"/>
        <v>3130.348986666666</v>
      </c>
      <c r="BZ594" s="216">
        <f t="shared" si="787"/>
        <v>26757.95482894512</v>
      </c>
      <c r="CA594" s="216">
        <f t="shared" si="788"/>
        <v>25161.502686360713</v>
      </c>
      <c r="CB594" s="218">
        <f t="shared" si="818"/>
        <v>4.8125774989787686</v>
      </c>
    </row>
    <row r="595" spans="1:80" x14ac:dyDescent="0.25">
      <c r="A595" s="248" t="s">
        <v>488</v>
      </c>
      <c r="B595" s="231" t="s">
        <v>1123</v>
      </c>
      <c r="C595" s="231" t="s">
        <v>464</v>
      </c>
      <c r="D595" s="249">
        <v>4</v>
      </c>
      <c r="E595" s="249">
        <v>7</v>
      </c>
      <c r="F595" s="250"/>
      <c r="G595" s="15">
        <f>(VLOOKUP(G$4,'Tüpoloogia tabel'!$C$1:$T$51,MATCH($A595,'Tüpoloogia tabel'!$C$1:$T$1,0),FALSE))*D595</f>
        <v>1283.2</v>
      </c>
      <c r="H595" s="15">
        <f>(VLOOKUP(H$4,'Tüpoloogia tabel'!$C$1:$T$51,MATCH($A595,'Tüpoloogia tabel'!$C$1:$T$1,0),FALSE))*D595*E595</f>
        <v>75.600000000000009</v>
      </c>
      <c r="I595" s="15">
        <f>(VLOOKUP(I$4,'Tüpoloogia tabel'!$C$1:$T$51,MATCH($A595,'Tüpoloogia tabel'!$C$1:$T$1,0),FALSE))*D595*E595</f>
        <v>302.40000000000003</v>
      </c>
      <c r="J595" s="15">
        <f>(VLOOKUP(J$4,'Tüpoloogia tabel'!$C$1:$T$51,MATCH($A595,'Tüpoloogia tabel'!$C$1:$T$1,0),FALSE))*D595*E595</f>
        <v>6964.58</v>
      </c>
      <c r="K595" s="15">
        <f>(VLOOKUP(K$4,'Tüpoloogia tabel'!$C$1:$T$51,MATCH($A595,'Tüpoloogia tabel'!$C$1:$T$1,0),FALSE))*D595*E595</f>
        <v>6099.6599999999989</v>
      </c>
      <c r="L595" s="244">
        <f>VLOOKUP(L$4,'Tüpoloogia tabel'!$C$1:$T$51,MATCH($A595,'Tüpoloogia tabel'!$C$1:$T$1,0),FALSE)</f>
        <v>0</v>
      </c>
      <c r="M595" s="228">
        <f>VLOOKUP(M$4,'Tüpoloogia tabel'!$C$1:$T$51,MATCH($A595,'Tüpoloogia tabel'!$C$1:$T$1,0),FALSE)</f>
        <v>100</v>
      </c>
      <c r="N595" s="228">
        <f>VLOOKUP(N$4,'Tüpoloogia tabel'!$C$1:$T$51,MATCH($A595,'Tüpoloogia tabel'!$C$1:$T$1,0),FALSE)</f>
        <v>0</v>
      </c>
      <c r="O595" s="245">
        <f>VLOOKUP(O$4,'Tüpoloogia tabel'!$C$1:$T$51,MATCH($A595,'Tüpoloogia tabel'!$C$1:$T$1,0),FALSE)</f>
        <v>0.1369145681336785</v>
      </c>
      <c r="P595" s="228">
        <f>VLOOKUP(P$4,'Tüpoloogia tabel'!$C$1:$T$51,MATCH($A595,'Tüpoloogia tabel'!$C$1:$T$1,0),FALSE)</f>
        <v>100</v>
      </c>
      <c r="Q595" s="335">
        <f t="shared" si="805"/>
        <v>24003</v>
      </c>
      <c r="R595" s="336">
        <f t="shared" si="784"/>
        <v>20700.799621087313</v>
      </c>
      <c r="S595" s="14">
        <f t="shared" si="806"/>
        <v>1283.2</v>
      </c>
      <c r="T595" s="336">
        <f t="shared" si="807"/>
        <v>1283.2</v>
      </c>
      <c r="U595" s="4">
        <f t="shared" si="808"/>
        <v>15.840000000000002</v>
      </c>
      <c r="V595" s="337">
        <f t="shared" si="809"/>
        <v>3286.3603789126851</v>
      </c>
      <c r="W595" s="338">
        <f t="shared" si="791"/>
        <v>5.8067444572524858</v>
      </c>
      <c r="X595" s="228">
        <f>VLOOKUP(X$4,'Tüpoloogia tabel'!$C$1:$T$51,MATCH($A595,'Tüpoloogia tabel'!$C$1:$T$1,0),FALSE)</f>
        <v>229</v>
      </c>
      <c r="Y595" s="228">
        <f>VLOOKUP(Y$4,'Tüpoloogia tabel'!$C$1:$T$51,MATCH($A595,'Tüpoloogia tabel'!$C$1:$T$1,0),FALSE)</f>
        <v>196</v>
      </c>
      <c r="Z595" s="229">
        <f>VLOOKUP(Z$4,'Tüpoloogia tabel'!$C$1:$T$51,MATCH($A595,'Tüpoloogia tabel'!$C$1:$T$1,0),FALSE)</f>
        <v>33</v>
      </c>
      <c r="AA595" s="235"/>
      <c r="AB595" s="235"/>
      <c r="AC595" s="15">
        <f>VLOOKUP(AC$4,'Tüpoloogia tabel'!$C$1:$T$51,MATCH($A595,'Tüpoloogia tabel'!$C$1:$T$1,0),FALSE)</f>
        <v>3.04</v>
      </c>
      <c r="AD595" s="15">
        <f>VLOOKUP(AD$4,'Tüpoloogia tabel'!$C$1:$T$51,MATCH($A595,'Tüpoloogia tabel'!$C$1:$T$1,0),FALSE)</f>
        <v>2.5</v>
      </c>
      <c r="AE595" s="15">
        <f>VLOOKUP(AE$4,'Tüpoloogia tabel'!$C$1:$T$51,MATCH($A595,'Tüpoloogia tabel'!$C$1:$T$1,0),FALSE)</f>
        <v>2.2999999999999998</v>
      </c>
      <c r="AF595" s="15">
        <f>VLOOKUP(AF$4,'Tüpoloogia tabel'!$C$1:$T$51,MATCH($A595,'Tüpoloogia tabel'!$C$1:$T$1,0),FALSE)</f>
        <v>13.5</v>
      </c>
      <c r="AG595" s="15">
        <f>VLOOKUP(AG$4,'Tüpoloogia tabel'!$C$1:$T$51,MATCH($A595,'Tüpoloogia tabel'!$C$1:$T$1,0),FALSE)</f>
        <v>24.3</v>
      </c>
      <c r="AH595" s="15">
        <f>(VLOOKUP(AH$4,'Tüpoloogia tabel'!$C$1:$T$51,MATCH($A595,'Tüpoloogia tabel'!$C$1:$T$1,0),FALSE))*E595</f>
        <v>17.5</v>
      </c>
      <c r="AI595" s="15">
        <f>(VLOOKUP(AI$4,'Tüpoloogia tabel'!$C$1:$T$51,MATCH($A595,'Tüpoloogia tabel'!$C$1:$T$1,0),FALSE))*D595*E595</f>
        <v>24809.166666666664</v>
      </c>
      <c r="AJ595" s="15">
        <f t="shared" si="810"/>
        <v>221.4</v>
      </c>
      <c r="AK595" s="15">
        <f>VLOOKUP(AK$4,'Tüpoloogia tabel'!$C$1:$T$51,MATCH($A595,'Tüpoloogia tabel'!$C$1:$T$1,0),FALSE)</f>
        <v>1</v>
      </c>
      <c r="AL595" s="15">
        <f>VLOOKUP(AL$4,'Tüpoloogia tabel'!$C$1:$T$51,MATCH($A595,'Tüpoloogia tabel'!$C$1:$T$1,0),FALSE)</f>
        <v>1</v>
      </c>
      <c r="AM595" s="15">
        <f>VLOOKUP(AM$4,'Tüpoloogia tabel'!$C$1:$T$51,MATCH($A595,'Tüpoloogia tabel'!$C$1:$T$1,0),FALSE)</f>
        <v>0.7</v>
      </c>
      <c r="AN595" s="15">
        <f>VLOOKUP(AN$4,'Tüpoloogia tabel'!$C$1:$T$51,MATCH($A595,'Tüpoloogia tabel'!$C$1:$T$1,0),FALSE)</f>
        <v>0.7</v>
      </c>
      <c r="AO595" s="15">
        <f>VLOOKUP(AO$4,'Tüpoloogia tabel'!$C$1:$T$51,MATCH($A595,'Tüpoloogia tabel'!$C$1:$T$1,0),FALSE)</f>
        <v>2.44</v>
      </c>
      <c r="AP595" s="15">
        <f>VLOOKUP(AP$4,'Tüpoloogia tabel'!$C$1:$T$51,MATCH($A595,'Tüpoloogia tabel'!$C$1:$T$1,0),FALSE)</f>
        <v>2</v>
      </c>
      <c r="AQ595" s="15">
        <f>VLOOKUP(AQ$4,'Tüpoloogia tabel'!$C$1:$T$51,MATCH($A595,'Tüpoloogia tabel'!$C$1:$T$1,0),FALSE)</f>
        <v>2.9</v>
      </c>
      <c r="AR595" s="232">
        <f>VLOOKUP(AR$4,'Tüpoloogia tabel'!$C$1:$T$51,MATCH($A590,'Tüpoloogia tabel'!$C$1:$T$1,0),FALSE)</f>
        <v>0.26</v>
      </c>
      <c r="AS595" s="16">
        <f>VLOOKUP(AS$4,'Tüpoloogia tabel'!$C$1:$T$51,MATCH($A595,'Tüpoloogia tabel'!$C$1:$T$1,0),FALSE)</f>
        <v>0.49</v>
      </c>
      <c r="AT595" s="16">
        <f>VLOOKUP(AT$4,'Tüpoloogia tabel'!$C$1:$T$51,MATCH($A595,'Tüpoloogia tabel'!$C$1:$T$1,0),FALSE)</f>
        <v>0.40500000000000003</v>
      </c>
      <c r="AU595" s="16">
        <f>VLOOKUP(AU$4,'Tüpoloogia tabel'!$C$1:$T$51,MATCH($A595,'Tüpoloogia tabel'!$C$1:$T$1,0),FALSE)</f>
        <v>0.15</v>
      </c>
      <c r="AV595" s="273">
        <f>VLOOKUP(AV$4,'Tüpoloogia tabel'!$C$1:$T$51,MATCH($A595,'Tüpoloogia tabel'!$C$1:$T$1,0),FALSE)</f>
        <v>0.02</v>
      </c>
      <c r="AW595" s="16">
        <f>VLOOKUP(AW$4,'Tüpoloogia tabel'!$C$1:$T$51,MATCH($A595,'Tüpoloogia tabel'!$C$1:$T$1,0),FALSE)</f>
        <v>0.01</v>
      </c>
      <c r="AX595" s="16">
        <f>VLOOKUP(AX$4,'Tüpoloogia tabel'!$C$1:$T$51,MATCH($A595,'Tüpoloogia tabel'!$C$1:$T$1,0),FALSE)</f>
        <v>0</v>
      </c>
      <c r="AY595" s="16">
        <f>VLOOKUP(AY$4,'Tüpoloogia tabel'!$C$1:$T$51,MATCH($A595,'Tüpoloogia tabel'!$C$1:$T$1,0),FALSE)</f>
        <v>0.42</v>
      </c>
      <c r="AZ595" s="16">
        <f>VLOOKUP(AZ$4,'Tüpoloogia tabel'!$C$1:$T$51,MATCH($A595,'Tüpoloogia tabel'!$C$1:$T$1,0),FALSE)</f>
        <v>3.7</v>
      </c>
      <c r="BA595" s="232">
        <f>VLOOKUP(BA$4,'Tüpoloogia tabel'!$C$1:$T$51,MATCH($A595,'Tüpoloogia tabel'!$C$1:$T$1,0),FALSE)</f>
        <v>0.56000000000000005</v>
      </c>
      <c r="BB595" s="232">
        <f>VLOOKUP(BB$4,'Tüpoloogia tabel'!$C$1:$T$51,MATCH($A595,'Tüpoloogia tabel'!$C$1:$T$1,0),FALSE)</f>
        <v>0.37</v>
      </c>
      <c r="BC595" s="232">
        <f>VLOOKUP(BC$4,'Tüpoloogia tabel'!$C$1:$T$51,MATCH($A595,'Tüpoloogia tabel'!$C$1:$T$1,0),FALSE)</f>
        <v>0.35</v>
      </c>
      <c r="BD595" s="232">
        <f>VLOOKUP(BD$4,'Tüpoloogia tabel'!$C$1:$T$51,MATCH($A595,'Tüpoloogia tabel'!$C$1:$T$1,0),FALSE)</f>
        <v>0.5</v>
      </c>
      <c r="BE595" s="232">
        <f>VLOOKUP(BE$4,'Tüpoloogia tabel'!$C$1:$T$51,MATCH($A595,'Tüpoloogia tabel'!$C$1:$T$1,0),FALSE)</f>
        <v>0.3</v>
      </c>
      <c r="BF595" s="16">
        <f>VLOOKUP(BF$4,'Tüpoloogia tabel'!$C$1:$T$51,MATCH($A595,'Tüpoloogia tabel'!$C$1:$T$1,0),FALSE)</f>
        <v>1.8</v>
      </c>
      <c r="BG595" s="16">
        <f>VLOOKUP(BG$4,'Tüpoloogia tabel'!$C$1:$T$51,MATCH($A595,'Tüpoloogia tabel'!$C$1:$T$1,0),FALSE)</f>
        <v>2.2000000000000002</v>
      </c>
      <c r="BH595" s="16">
        <f>VLOOKUP(BH$4,'Tüpoloogia tabel'!$C$1:$T$51,MATCH($A595,'Tüpoloogia tabel'!$C$1:$T$1,0),FALSE)</f>
        <v>1.46</v>
      </c>
      <c r="BI595" s="16">
        <f>VLOOKUP(BI$4,'Tüpoloogia tabel'!$C$1:$T$51,MATCH($A595,'Tüpoloogia tabel'!$C$1:$T$1,0),FALSE)</f>
        <v>1.5793333333333333</v>
      </c>
      <c r="BJ595" s="16">
        <f>VLOOKUP(BJ$4,'Tüpoloogia tabel'!$C$1:$T$51,MATCH($A595,'Tüpoloogia tabel'!$C$1:$T$1,0),FALSE)</f>
        <v>0.8</v>
      </c>
      <c r="BK595" s="16">
        <f>VLOOKUP(BK$4,'Tüpoloogia tabel'!$C$1:$T$51,MATCH($A595,'Tüpoloogia tabel'!$C$1:$T$1,0),FALSE)</f>
        <v>2.0649999999999999</v>
      </c>
      <c r="BL595" s="216">
        <f t="shared" si="792"/>
        <v>29158.004341021417</v>
      </c>
      <c r="BM595" s="1">
        <v>4</v>
      </c>
      <c r="BN595" s="1">
        <v>0</v>
      </c>
      <c r="BO595" s="1">
        <f t="shared" si="811"/>
        <v>70</v>
      </c>
      <c r="BP595" s="217">
        <f t="shared" si="812"/>
        <v>221.4</v>
      </c>
      <c r="BQ595" s="217">
        <f t="shared" ref="BQ595:BS595" si="821">BP595</f>
        <v>221.4</v>
      </c>
      <c r="BR595" s="217">
        <f t="shared" si="821"/>
        <v>221.4</v>
      </c>
      <c r="BS595" s="217">
        <f t="shared" si="821"/>
        <v>221.4</v>
      </c>
      <c r="BT595" s="217">
        <f t="shared" si="814"/>
        <v>1328.4</v>
      </c>
      <c r="BU595" s="217">
        <f t="shared" si="815"/>
        <v>5362</v>
      </c>
      <c r="BV595" s="217">
        <f t="shared" si="816"/>
        <v>4331.7846867538274</v>
      </c>
      <c r="BW595" s="217">
        <f t="shared" si="794"/>
        <v>2082.1965684366073</v>
      </c>
      <c r="BX595" s="216">
        <f t="shared" si="817"/>
        <v>3.465145925925925</v>
      </c>
      <c r="BY595" s="216">
        <f t="shared" si="786"/>
        <v>4178.9659866666652</v>
      </c>
      <c r="BZ595" s="216">
        <f t="shared" si="787"/>
        <v>35419.166896124691</v>
      </c>
      <c r="CA595" s="216">
        <f t="shared" si="788"/>
        <v>33336.970327688083</v>
      </c>
      <c r="CB595" s="218">
        <f t="shared" si="818"/>
        <v>5.465381730733859</v>
      </c>
    </row>
    <row r="596" spans="1:80" x14ac:dyDescent="0.25">
      <c r="A596" s="248" t="s">
        <v>488</v>
      </c>
      <c r="B596" s="231" t="s">
        <v>1124</v>
      </c>
      <c r="C596" s="231" t="s">
        <v>464</v>
      </c>
      <c r="D596" s="249">
        <v>4</v>
      </c>
      <c r="E596" s="249">
        <v>8</v>
      </c>
      <c r="F596" s="250"/>
      <c r="G596" s="15">
        <f>(VLOOKUP(G$4,'Tüpoloogia tabel'!$C$1:$T$51,MATCH($A596,'Tüpoloogia tabel'!$C$1:$T$1,0),FALSE))*D596</f>
        <v>1283.2</v>
      </c>
      <c r="H596" s="15">
        <f>(VLOOKUP(H$4,'Tüpoloogia tabel'!$C$1:$T$51,MATCH($A596,'Tüpoloogia tabel'!$C$1:$T$1,0),FALSE))*D596*E596</f>
        <v>86.4</v>
      </c>
      <c r="I596" s="15">
        <f>(VLOOKUP(I$4,'Tüpoloogia tabel'!$C$1:$T$51,MATCH($A596,'Tüpoloogia tabel'!$C$1:$T$1,0),FALSE))*D596*E596</f>
        <v>345.6</v>
      </c>
      <c r="J596" s="15">
        <f>(VLOOKUP(J$4,'Tüpoloogia tabel'!$C$1:$T$51,MATCH($A596,'Tüpoloogia tabel'!$C$1:$T$1,0),FALSE))*D596*E596</f>
        <v>7959.5199999999995</v>
      </c>
      <c r="K596" s="15">
        <f>(VLOOKUP(K$4,'Tüpoloogia tabel'!$C$1:$T$51,MATCH($A596,'Tüpoloogia tabel'!$C$1:$T$1,0),FALSE))*D596*E596</f>
        <v>6971.0399999999991</v>
      </c>
      <c r="L596" s="244">
        <f>VLOOKUP(L$4,'Tüpoloogia tabel'!$C$1:$T$51,MATCH($A596,'Tüpoloogia tabel'!$C$1:$T$1,0),FALSE)</f>
        <v>0</v>
      </c>
      <c r="M596" s="228">
        <f>VLOOKUP(M$4,'Tüpoloogia tabel'!$C$1:$T$51,MATCH($A596,'Tüpoloogia tabel'!$C$1:$T$1,0),FALSE)</f>
        <v>100</v>
      </c>
      <c r="N596" s="228">
        <f>VLOOKUP(N$4,'Tüpoloogia tabel'!$C$1:$T$51,MATCH($A596,'Tüpoloogia tabel'!$C$1:$T$1,0),FALSE)</f>
        <v>0</v>
      </c>
      <c r="O596" s="245">
        <f>VLOOKUP(O$4,'Tüpoloogia tabel'!$C$1:$T$51,MATCH($A596,'Tüpoloogia tabel'!$C$1:$T$1,0),FALSE)</f>
        <v>0.1369145681336785</v>
      </c>
      <c r="P596" s="228">
        <f>VLOOKUP(P$4,'Tüpoloogia tabel'!$C$1:$T$51,MATCH($A596,'Tüpoloogia tabel'!$C$1:$T$1,0),FALSE)</f>
        <v>100</v>
      </c>
      <c r="Q596" s="335">
        <f t="shared" si="805"/>
        <v>31320</v>
      </c>
      <c r="R596" s="336">
        <f t="shared" si="784"/>
        <v>27015.995726053188</v>
      </c>
      <c r="S596" s="14">
        <f t="shared" si="806"/>
        <v>1283.2</v>
      </c>
      <c r="T596" s="336">
        <f t="shared" si="807"/>
        <v>1283.2</v>
      </c>
      <c r="U596" s="4">
        <f t="shared" si="808"/>
        <v>15.840000000000002</v>
      </c>
      <c r="V596" s="337">
        <f t="shared" si="809"/>
        <v>4288.1642739468107</v>
      </c>
      <c r="W596" s="338">
        <f t="shared" si="791"/>
        <v>6.5135855590734328</v>
      </c>
      <c r="X596" s="228">
        <f>VLOOKUP(X$4,'Tüpoloogia tabel'!$C$1:$T$51,MATCH($A596,'Tüpoloogia tabel'!$C$1:$T$1,0),FALSE)</f>
        <v>229</v>
      </c>
      <c r="Y596" s="228">
        <f>VLOOKUP(Y$4,'Tüpoloogia tabel'!$C$1:$T$51,MATCH($A596,'Tüpoloogia tabel'!$C$1:$T$1,0),FALSE)</f>
        <v>196</v>
      </c>
      <c r="Z596" s="229">
        <f>VLOOKUP(Z$4,'Tüpoloogia tabel'!$C$1:$T$51,MATCH($A596,'Tüpoloogia tabel'!$C$1:$T$1,0),FALSE)</f>
        <v>33</v>
      </c>
      <c r="AA596" s="235"/>
      <c r="AB596" s="235"/>
      <c r="AC596" s="15">
        <f>VLOOKUP(AC$4,'Tüpoloogia tabel'!$C$1:$T$51,MATCH($A596,'Tüpoloogia tabel'!$C$1:$T$1,0),FALSE)</f>
        <v>3.04</v>
      </c>
      <c r="AD596" s="15">
        <f>VLOOKUP(AD$4,'Tüpoloogia tabel'!$C$1:$T$51,MATCH($A596,'Tüpoloogia tabel'!$C$1:$T$1,0),FALSE)</f>
        <v>2.5</v>
      </c>
      <c r="AE596" s="15">
        <f>VLOOKUP(AE$4,'Tüpoloogia tabel'!$C$1:$T$51,MATCH($A596,'Tüpoloogia tabel'!$C$1:$T$1,0),FALSE)</f>
        <v>2.2999999999999998</v>
      </c>
      <c r="AF596" s="15">
        <f>VLOOKUP(AF$4,'Tüpoloogia tabel'!$C$1:$T$51,MATCH($A596,'Tüpoloogia tabel'!$C$1:$T$1,0),FALSE)</f>
        <v>13.5</v>
      </c>
      <c r="AG596" s="15">
        <f>VLOOKUP(AG$4,'Tüpoloogia tabel'!$C$1:$T$51,MATCH($A596,'Tüpoloogia tabel'!$C$1:$T$1,0),FALSE)</f>
        <v>24.3</v>
      </c>
      <c r="AH596" s="15">
        <f>(VLOOKUP(AH$4,'Tüpoloogia tabel'!$C$1:$T$51,MATCH($A596,'Tüpoloogia tabel'!$C$1:$T$1,0),FALSE))*E596</f>
        <v>20</v>
      </c>
      <c r="AI596" s="15">
        <f>(VLOOKUP(AI$4,'Tüpoloogia tabel'!$C$1:$T$51,MATCH($A596,'Tüpoloogia tabel'!$C$1:$T$1,0),FALSE))*D596*E596</f>
        <v>28353.333333333332</v>
      </c>
      <c r="AJ596" s="15">
        <f t="shared" si="810"/>
        <v>221.4</v>
      </c>
      <c r="AK596" s="15">
        <f>VLOOKUP(AK$4,'Tüpoloogia tabel'!$C$1:$T$51,MATCH($A596,'Tüpoloogia tabel'!$C$1:$T$1,0),FALSE)</f>
        <v>1</v>
      </c>
      <c r="AL596" s="15">
        <f>VLOOKUP(AL$4,'Tüpoloogia tabel'!$C$1:$T$51,MATCH($A596,'Tüpoloogia tabel'!$C$1:$T$1,0),FALSE)</f>
        <v>1</v>
      </c>
      <c r="AM596" s="15">
        <f>VLOOKUP(AM$4,'Tüpoloogia tabel'!$C$1:$T$51,MATCH($A596,'Tüpoloogia tabel'!$C$1:$T$1,0),FALSE)</f>
        <v>0.7</v>
      </c>
      <c r="AN596" s="15">
        <f>VLOOKUP(AN$4,'Tüpoloogia tabel'!$C$1:$T$51,MATCH($A596,'Tüpoloogia tabel'!$C$1:$T$1,0),FALSE)</f>
        <v>0.7</v>
      </c>
      <c r="AO596" s="15">
        <f>VLOOKUP(AO$4,'Tüpoloogia tabel'!$C$1:$T$51,MATCH($A596,'Tüpoloogia tabel'!$C$1:$T$1,0),FALSE)</f>
        <v>2.44</v>
      </c>
      <c r="AP596" s="15">
        <f>VLOOKUP(AP$4,'Tüpoloogia tabel'!$C$1:$T$51,MATCH($A596,'Tüpoloogia tabel'!$C$1:$T$1,0),FALSE)</f>
        <v>2</v>
      </c>
      <c r="AQ596" s="15">
        <f>VLOOKUP(AQ$4,'Tüpoloogia tabel'!$C$1:$T$51,MATCH($A596,'Tüpoloogia tabel'!$C$1:$T$1,0),FALSE)</f>
        <v>2.9</v>
      </c>
      <c r="AR596" s="232">
        <f>VLOOKUP(AR$4,'Tüpoloogia tabel'!$C$1:$T$51,MATCH($A591,'Tüpoloogia tabel'!$C$1:$T$1,0),FALSE)</f>
        <v>0.26</v>
      </c>
      <c r="AS596" s="16">
        <f>VLOOKUP(AS$4,'Tüpoloogia tabel'!$C$1:$T$51,MATCH($A596,'Tüpoloogia tabel'!$C$1:$T$1,0),FALSE)</f>
        <v>0.49</v>
      </c>
      <c r="AT596" s="16">
        <f>VLOOKUP(AT$4,'Tüpoloogia tabel'!$C$1:$T$51,MATCH($A596,'Tüpoloogia tabel'!$C$1:$T$1,0),FALSE)</f>
        <v>0.40500000000000003</v>
      </c>
      <c r="AU596" s="16">
        <f>VLOOKUP(AU$4,'Tüpoloogia tabel'!$C$1:$T$51,MATCH($A596,'Tüpoloogia tabel'!$C$1:$T$1,0),FALSE)</f>
        <v>0.15</v>
      </c>
      <c r="AV596" s="273">
        <f>VLOOKUP(AV$4,'Tüpoloogia tabel'!$C$1:$T$51,MATCH($A596,'Tüpoloogia tabel'!$C$1:$T$1,0),FALSE)</f>
        <v>0.02</v>
      </c>
      <c r="AW596" s="16">
        <f>VLOOKUP(AW$4,'Tüpoloogia tabel'!$C$1:$T$51,MATCH($A596,'Tüpoloogia tabel'!$C$1:$T$1,0),FALSE)</f>
        <v>0.01</v>
      </c>
      <c r="AX596" s="16">
        <f>VLOOKUP(AX$4,'Tüpoloogia tabel'!$C$1:$T$51,MATCH($A596,'Tüpoloogia tabel'!$C$1:$T$1,0),FALSE)</f>
        <v>0</v>
      </c>
      <c r="AY596" s="16">
        <f>VLOOKUP(AY$4,'Tüpoloogia tabel'!$C$1:$T$51,MATCH($A596,'Tüpoloogia tabel'!$C$1:$T$1,0),FALSE)</f>
        <v>0.42</v>
      </c>
      <c r="AZ596" s="16">
        <f>VLOOKUP(AZ$4,'Tüpoloogia tabel'!$C$1:$T$51,MATCH($A596,'Tüpoloogia tabel'!$C$1:$T$1,0),FALSE)</f>
        <v>3.7</v>
      </c>
      <c r="BA596" s="232">
        <f>VLOOKUP(BA$4,'Tüpoloogia tabel'!$C$1:$T$51,MATCH($A596,'Tüpoloogia tabel'!$C$1:$T$1,0),FALSE)</f>
        <v>0.56000000000000005</v>
      </c>
      <c r="BB596" s="232">
        <f>VLOOKUP(BB$4,'Tüpoloogia tabel'!$C$1:$T$51,MATCH($A596,'Tüpoloogia tabel'!$C$1:$T$1,0),FALSE)</f>
        <v>0.37</v>
      </c>
      <c r="BC596" s="232">
        <f>VLOOKUP(BC$4,'Tüpoloogia tabel'!$C$1:$T$51,MATCH($A596,'Tüpoloogia tabel'!$C$1:$T$1,0),FALSE)</f>
        <v>0.35</v>
      </c>
      <c r="BD596" s="232">
        <f>VLOOKUP(BD$4,'Tüpoloogia tabel'!$C$1:$T$51,MATCH($A596,'Tüpoloogia tabel'!$C$1:$T$1,0),FALSE)</f>
        <v>0.5</v>
      </c>
      <c r="BE596" s="232">
        <f>VLOOKUP(BE$4,'Tüpoloogia tabel'!$C$1:$T$51,MATCH($A596,'Tüpoloogia tabel'!$C$1:$T$1,0),FALSE)</f>
        <v>0.3</v>
      </c>
      <c r="BF596" s="16">
        <f>VLOOKUP(BF$4,'Tüpoloogia tabel'!$C$1:$T$51,MATCH($A596,'Tüpoloogia tabel'!$C$1:$T$1,0),FALSE)</f>
        <v>1.8</v>
      </c>
      <c r="BG596" s="16">
        <f>VLOOKUP(BG$4,'Tüpoloogia tabel'!$C$1:$T$51,MATCH($A596,'Tüpoloogia tabel'!$C$1:$T$1,0),FALSE)</f>
        <v>2.2000000000000002</v>
      </c>
      <c r="BH596" s="16">
        <f>VLOOKUP(BH$4,'Tüpoloogia tabel'!$C$1:$T$51,MATCH($A596,'Tüpoloogia tabel'!$C$1:$T$1,0),FALSE)</f>
        <v>1.46</v>
      </c>
      <c r="BI596" s="16">
        <f>VLOOKUP(BI$4,'Tüpoloogia tabel'!$C$1:$T$51,MATCH($A596,'Tüpoloogia tabel'!$C$1:$T$1,0),FALSE)</f>
        <v>1.5793333333333333</v>
      </c>
      <c r="BJ596" s="16">
        <f>VLOOKUP(BJ$4,'Tüpoloogia tabel'!$C$1:$T$51,MATCH($A596,'Tüpoloogia tabel'!$C$1:$T$1,0),FALSE)</f>
        <v>0.8</v>
      </c>
      <c r="BK596" s="16">
        <f>VLOOKUP(BK$4,'Tüpoloogia tabel'!$C$1:$T$51,MATCH($A596,'Tüpoloogia tabel'!$C$1:$T$1,0),FALSE)</f>
        <v>2.0649999999999999</v>
      </c>
      <c r="BL596" s="216">
        <f t="shared" si="792"/>
        <v>37376.627846552132</v>
      </c>
      <c r="BM596" s="1">
        <v>4</v>
      </c>
      <c r="BN596" s="1">
        <v>0</v>
      </c>
      <c r="BO596" s="1">
        <f t="shared" si="811"/>
        <v>80</v>
      </c>
      <c r="BP596" s="217">
        <f t="shared" si="812"/>
        <v>221.4</v>
      </c>
      <c r="BQ596" s="217">
        <f t="shared" ref="BQ596:BS596" si="822">BP596</f>
        <v>221.4</v>
      </c>
      <c r="BR596" s="217">
        <f t="shared" si="822"/>
        <v>221.4</v>
      </c>
      <c r="BS596" s="217">
        <f t="shared" si="822"/>
        <v>221.4</v>
      </c>
      <c r="BT596" s="217">
        <f t="shared" si="814"/>
        <v>1549.8</v>
      </c>
      <c r="BU596" s="217">
        <f t="shared" si="815"/>
        <v>6992</v>
      </c>
      <c r="BV596" s="217">
        <f t="shared" si="816"/>
        <v>5652.2724821534757</v>
      </c>
      <c r="BW596" s="217">
        <f t="shared" si="794"/>
        <v>2641.6154425044597</v>
      </c>
      <c r="BX596" s="216">
        <f t="shared" si="817"/>
        <v>4.4678459259259249</v>
      </c>
      <c r="BY596" s="216">
        <f t="shared" si="786"/>
        <v>5388.222186666665</v>
      </c>
      <c r="BZ596" s="216">
        <f t="shared" si="787"/>
        <v>45406.465475723257</v>
      </c>
      <c r="CA596" s="216">
        <f t="shared" si="788"/>
        <v>42764.850033218798</v>
      </c>
      <c r="CB596" s="218">
        <f t="shared" si="818"/>
        <v>6.1346441898509836</v>
      </c>
    </row>
    <row r="597" spans="1:80" x14ac:dyDescent="0.25">
      <c r="A597" s="248" t="s">
        <v>488</v>
      </c>
      <c r="B597" s="231" t="s">
        <v>1125</v>
      </c>
      <c r="C597" s="231" t="s">
        <v>464</v>
      </c>
      <c r="D597" s="249">
        <v>4</v>
      </c>
      <c r="E597" s="249">
        <v>9</v>
      </c>
      <c r="F597" s="250"/>
      <c r="G597" s="15">
        <f>(VLOOKUP(G$4,'Tüpoloogia tabel'!$C$1:$T$51,MATCH($A597,'Tüpoloogia tabel'!$C$1:$T$1,0),FALSE))*D597</f>
        <v>1283.2</v>
      </c>
      <c r="H597" s="15">
        <f>(VLOOKUP(H$4,'Tüpoloogia tabel'!$C$1:$T$51,MATCH($A597,'Tüpoloogia tabel'!$C$1:$T$1,0),FALSE))*D597*E597</f>
        <v>97.2</v>
      </c>
      <c r="I597" s="15">
        <f>(VLOOKUP(I$4,'Tüpoloogia tabel'!$C$1:$T$51,MATCH($A597,'Tüpoloogia tabel'!$C$1:$T$1,0),FALSE))*D597*E597</f>
        <v>388.8</v>
      </c>
      <c r="J597" s="15">
        <f>(VLOOKUP(J$4,'Tüpoloogia tabel'!$C$1:$T$51,MATCH($A597,'Tüpoloogia tabel'!$C$1:$T$1,0),FALSE))*D597*E597</f>
        <v>8954.4599999999991</v>
      </c>
      <c r="K597" s="15">
        <f>(VLOOKUP(K$4,'Tüpoloogia tabel'!$C$1:$T$51,MATCH($A597,'Tüpoloogia tabel'!$C$1:$T$1,0),FALSE))*D597*E597</f>
        <v>7842.4199999999992</v>
      </c>
      <c r="L597" s="244">
        <f>VLOOKUP(L$4,'Tüpoloogia tabel'!$C$1:$T$51,MATCH($A597,'Tüpoloogia tabel'!$C$1:$T$1,0),FALSE)</f>
        <v>0</v>
      </c>
      <c r="M597" s="228">
        <f>VLOOKUP(M$4,'Tüpoloogia tabel'!$C$1:$T$51,MATCH($A597,'Tüpoloogia tabel'!$C$1:$T$1,0),FALSE)</f>
        <v>100</v>
      </c>
      <c r="N597" s="228">
        <f>VLOOKUP(N$4,'Tüpoloogia tabel'!$C$1:$T$51,MATCH($A597,'Tüpoloogia tabel'!$C$1:$T$1,0),FALSE)</f>
        <v>0</v>
      </c>
      <c r="O597" s="245">
        <f>VLOOKUP(O$4,'Tüpoloogia tabel'!$C$1:$T$51,MATCH($A597,'Tüpoloogia tabel'!$C$1:$T$1,0),FALSE)</f>
        <v>0.1369145681336785</v>
      </c>
      <c r="P597" s="228">
        <f>VLOOKUP(P$4,'Tüpoloogia tabel'!$C$1:$T$51,MATCH($A597,'Tüpoloogia tabel'!$C$1:$T$1,0),FALSE)</f>
        <v>100</v>
      </c>
      <c r="Q597" s="335">
        <f t="shared" si="805"/>
        <v>39609</v>
      </c>
      <c r="R597" s="336">
        <f t="shared" si="784"/>
        <v>34170.110870793134</v>
      </c>
      <c r="S597" s="14">
        <f t="shared" si="806"/>
        <v>1283.2</v>
      </c>
      <c r="T597" s="336">
        <f t="shared" si="807"/>
        <v>1283.2</v>
      </c>
      <c r="U597" s="4">
        <f t="shared" si="808"/>
        <v>15.840000000000002</v>
      </c>
      <c r="V597" s="337">
        <f t="shared" si="809"/>
        <v>5423.0491292068718</v>
      </c>
      <c r="W597" s="338">
        <f t="shared" si="791"/>
        <v>7.2324423542402512</v>
      </c>
      <c r="X597" s="228">
        <f>VLOOKUP(X$4,'Tüpoloogia tabel'!$C$1:$T$51,MATCH($A597,'Tüpoloogia tabel'!$C$1:$T$1,0),FALSE)</f>
        <v>229</v>
      </c>
      <c r="Y597" s="228">
        <f>VLOOKUP(Y$4,'Tüpoloogia tabel'!$C$1:$T$51,MATCH($A597,'Tüpoloogia tabel'!$C$1:$T$1,0),FALSE)</f>
        <v>196</v>
      </c>
      <c r="Z597" s="229">
        <f>VLOOKUP(Z$4,'Tüpoloogia tabel'!$C$1:$T$51,MATCH($A597,'Tüpoloogia tabel'!$C$1:$T$1,0),FALSE)</f>
        <v>33</v>
      </c>
      <c r="AA597" s="235"/>
      <c r="AB597" s="235"/>
      <c r="AC597" s="15">
        <f>VLOOKUP(AC$4,'Tüpoloogia tabel'!$C$1:$T$51,MATCH($A597,'Tüpoloogia tabel'!$C$1:$T$1,0),FALSE)</f>
        <v>3.04</v>
      </c>
      <c r="AD597" s="15">
        <f>VLOOKUP(AD$4,'Tüpoloogia tabel'!$C$1:$T$51,MATCH($A597,'Tüpoloogia tabel'!$C$1:$T$1,0),FALSE)</f>
        <v>2.5</v>
      </c>
      <c r="AE597" s="15">
        <f>VLOOKUP(AE$4,'Tüpoloogia tabel'!$C$1:$T$51,MATCH($A597,'Tüpoloogia tabel'!$C$1:$T$1,0),FALSE)</f>
        <v>2.2999999999999998</v>
      </c>
      <c r="AF597" s="15">
        <f>VLOOKUP(AF$4,'Tüpoloogia tabel'!$C$1:$T$51,MATCH($A597,'Tüpoloogia tabel'!$C$1:$T$1,0),FALSE)</f>
        <v>13.5</v>
      </c>
      <c r="AG597" s="15">
        <f>VLOOKUP(AG$4,'Tüpoloogia tabel'!$C$1:$T$51,MATCH($A597,'Tüpoloogia tabel'!$C$1:$T$1,0),FALSE)</f>
        <v>24.3</v>
      </c>
      <c r="AH597" s="15">
        <f>(VLOOKUP(AH$4,'Tüpoloogia tabel'!$C$1:$T$51,MATCH($A597,'Tüpoloogia tabel'!$C$1:$T$1,0),FALSE))*E597</f>
        <v>22.5</v>
      </c>
      <c r="AI597" s="15">
        <f>(VLOOKUP(AI$4,'Tüpoloogia tabel'!$C$1:$T$51,MATCH($A597,'Tüpoloogia tabel'!$C$1:$T$1,0),FALSE))*D597*E597</f>
        <v>31897.5</v>
      </c>
      <c r="AJ597" s="15">
        <f t="shared" si="810"/>
        <v>221.4</v>
      </c>
      <c r="AK597" s="15">
        <f>VLOOKUP(AK$4,'Tüpoloogia tabel'!$C$1:$T$51,MATCH($A597,'Tüpoloogia tabel'!$C$1:$T$1,0),FALSE)</f>
        <v>1</v>
      </c>
      <c r="AL597" s="15">
        <f>VLOOKUP(AL$4,'Tüpoloogia tabel'!$C$1:$T$51,MATCH($A597,'Tüpoloogia tabel'!$C$1:$T$1,0),FALSE)</f>
        <v>1</v>
      </c>
      <c r="AM597" s="15">
        <f>VLOOKUP(AM$4,'Tüpoloogia tabel'!$C$1:$T$51,MATCH($A597,'Tüpoloogia tabel'!$C$1:$T$1,0),FALSE)</f>
        <v>0.7</v>
      </c>
      <c r="AN597" s="15">
        <f>VLOOKUP(AN$4,'Tüpoloogia tabel'!$C$1:$T$51,MATCH($A597,'Tüpoloogia tabel'!$C$1:$T$1,0),FALSE)</f>
        <v>0.7</v>
      </c>
      <c r="AO597" s="15">
        <f>VLOOKUP(AO$4,'Tüpoloogia tabel'!$C$1:$T$51,MATCH($A597,'Tüpoloogia tabel'!$C$1:$T$1,0),FALSE)</f>
        <v>2.44</v>
      </c>
      <c r="AP597" s="15">
        <f>VLOOKUP(AP$4,'Tüpoloogia tabel'!$C$1:$T$51,MATCH($A597,'Tüpoloogia tabel'!$C$1:$T$1,0),FALSE)</f>
        <v>2</v>
      </c>
      <c r="AQ597" s="15">
        <f>VLOOKUP(AQ$4,'Tüpoloogia tabel'!$C$1:$T$51,MATCH($A597,'Tüpoloogia tabel'!$C$1:$T$1,0),FALSE)</f>
        <v>2.9</v>
      </c>
      <c r="AR597" s="232">
        <f>VLOOKUP(AR$4,'Tüpoloogia tabel'!$C$1:$T$51,MATCH($A592,'Tüpoloogia tabel'!$C$1:$T$1,0),FALSE)</f>
        <v>0.26</v>
      </c>
      <c r="AS597" s="16">
        <f>VLOOKUP(AS$4,'Tüpoloogia tabel'!$C$1:$T$51,MATCH($A597,'Tüpoloogia tabel'!$C$1:$T$1,0),FALSE)</f>
        <v>0.49</v>
      </c>
      <c r="AT597" s="16">
        <f>VLOOKUP(AT$4,'Tüpoloogia tabel'!$C$1:$T$51,MATCH($A597,'Tüpoloogia tabel'!$C$1:$T$1,0),FALSE)</f>
        <v>0.40500000000000003</v>
      </c>
      <c r="AU597" s="16">
        <f>VLOOKUP(AU$4,'Tüpoloogia tabel'!$C$1:$T$51,MATCH($A597,'Tüpoloogia tabel'!$C$1:$T$1,0),FALSE)</f>
        <v>0.15</v>
      </c>
      <c r="AV597" s="273">
        <f>VLOOKUP(AV$4,'Tüpoloogia tabel'!$C$1:$T$51,MATCH($A597,'Tüpoloogia tabel'!$C$1:$T$1,0),FALSE)</f>
        <v>0.02</v>
      </c>
      <c r="AW597" s="16">
        <f>VLOOKUP(AW$4,'Tüpoloogia tabel'!$C$1:$T$51,MATCH($A597,'Tüpoloogia tabel'!$C$1:$T$1,0),FALSE)</f>
        <v>0.01</v>
      </c>
      <c r="AX597" s="16">
        <f>VLOOKUP(AX$4,'Tüpoloogia tabel'!$C$1:$T$51,MATCH($A597,'Tüpoloogia tabel'!$C$1:$T$1,0),FALSE)</f>
        <v>0</v>
      </c>
      <c r="AY597" s="16">
        <f>VLOOKUP(AY$4,'Tüpoloogia tabel'!$C$1:$T$51,MATCH($A597,'Tüpoloogia tabel'!$C$1:$T$1,0),FALSE)</f>
        <v>0.42</v>
      </c>
      <c r="AZ597" s="16">
        <f>VLOOKUP(AZ$4,'Tüpoloogia tabel'!$C$1:$T$51,MATCH($A597,'Tüpoloogia tabel'!$C$1:$T$1,0),FALSE)</f>
        <v>3.7</v>
      </c>
      <c r="BA597" s="232">
        <f>VLOOKUP(BA$4,'Tüpoloogia tabel'!$C$1:$T$51,MATCH($A597,'Tüpoloogia tabel'!$C$1:$T$1,0),FALSE)</f>
        <v>0.56000000000000005</v>
      </c>
      <c r="BB597" s="232">
        <f>VLOOKUP(BB$4,'Tüpoloogia tabel'!$C$1:$T$51,MATCH($A597,'Tüpoloogia tabel'!$C$1:$T$1,0),FALSE)</f>
        <v>0.37</v>
      </c>
      <c r="BC597" s="232">
        <f>VLOOKUP(BC$4,'Tüpoloogia tabel'!$C$1:$T$51,MATCH($A597,'Tüpoloogia tabel'!$C$1:$T$1,0),FALSE)</f>
        <v>0.35</v>
      </c>
      <c r="BD597" s="232">
        <f>VLOOKUP(BD$4,'Tüpoloogia tabel'!$C$1:$T$51,MATCH($A597,'Tüpoloogia tabel'!$C$1:$T$1,0),FALSE)</f>
        <v>0.5</v>
      </c>
      <c r="BE597" s="232">
        <f>VLOOKUP(BE$4,'Tüpoloogia tabel'!$C$1:$T$51,MATCH($A597,'Tüpoloogia tabel'!$C$1:$T$1,0),FALSE)</f>
        <v>0.3</v>
      </c>
      <c r="BF597" s="16">
        <f>VLOOKUP(BF$4,'Tüpoloogia tabel'!$C$1:$T$51,MATCH($A597,'Tüpoloogia tabel'!$C$1:$T$1,0),FALSE)</f>
        <v>1.8</v>
      </c>
      <c r="BG597" s="16">
        <f>VLOOKUP(BG$4,'Tüpoloogia tabel'!$C$1:$T$51,MATCH($A597,'Tüpoloogia tabel'!$C$1:$T$1,0),FALSE)</f>
        <v>2.2000000000000002</v>
      </c>
      <c r="BH597" s="16">
        <f>VLOOKUP(BH$4,'Tüpoloogia tabel'!$C$1:$T$51,MATCH($A597,'Tüpoloogia tabel'!$C$1:$T$1,0),FALSE)</f>
        <v>1.46</v>
      </c>
      <c r="BI597" s="16">
        <f>VLOOKUP(BI$4,'Tüpoloogia tabel'!$C$1:$T$51,MATCH($A597,'Tüpoloogia tabel'!$C$1:$T$1,0),FALSE)</f>
        <v>1.5793333333333333</v>
      </c>
      <c r="BJ597" s="16">
        <f>VLOOKUP(BJ$4,'Tüpoloogia tabel'!$C$1:$T$51,MATCH($A597,'Tüpoloogia tabel'!$C$1:$T$1,0),FALSE)</f>
        <v>0.8</v>
      </c>
      <c r="BK597" s="16">
        <f>VLOOKUP(BK$4,'Tüpoloogia tabel'!$C$1:$T$51,MATCH($A597,'Tüpoloogia tabel'!$C$1:$T$1,0),FALSE)</f>
        <v>2.0649999999999999</v>
      </c>
      <c r="BL597" s="216">
        <f t="shared" si="792"/>
        <v>46687.02421628619</v>
      </c>
      <c r="BM597" s="1">
        <v>4</v>
      </c>
      <c r="BN597" s="1">
        <v>0</v>
      </c>
      <c r="BO597" s="1">
        <f t="shared" si="811"/>
        <v>90</v>
      </c>
      <c r="BP597" s="217">
        <f t="shared" si="812"/>
        <v>221.4</v>
      </c>
      <c r="BQ597" s="217">
        <f t="shared" ref="BQ597:BS597" si="823">BP597</f>
        <v>221.4</v>
      </c>
      <c r="BR597" s="217">
        <f t="shared" si="823"/>
        <v>221.4</v>
      </c>
      <c r="BS597" s="217">
        <f t="shared" si="823"/>
        <v>221.4</v>
      </c>
      <c r="BT597" s="217">
        <f t="shared" si="814"/>
        <v>1771.2</v>
      </c>
      <c r="BU597" s="217">
        <f t="shared" si="815"/>
        <v>8838</v>
      </c>
      <c r="BV597" s="217">
        <f t="shared" si="816"/>
        <v>7148.175630447543</v>
      </c>
      <c r="BW597" s="217">
        <f t="shared" si="794"/>
        <v>3274.708764787968</v>
      </c>
      <c r="BX597" s="216">
        <f t="shared" si="817"/>
        <v>5.6037459259259261</v>
      </c>
      <c r="BY597" s="216">
        <f t="shared" si="786"/>
        <v>6758.1175866666672</v>
      </c>
      <c r="BZ597" s="216">
        <f t="shared" si="787"/>
        <v>56719.850567740825</v>
      </c>
      <c r="CA597" s="216">
        <f t="shared" si="788"/>
        <v>53445.141802952858</v>
      </c>
      <c r="CB597" s="218">
        <f t="shared" si="818"/>
        <v>6.8148788005427994</v>
      </c>
    </row>
    <row r="598" spans="1:80" x14ac:dyDescent="0.25">
      <c r="A598" s="248" t="s">
        <v>488</v>
      </c>
      <c r="B598" s="231" t="s">
        <v>1126</v>
      </c>
      <c r="C598" s="231" t="s">
        <v>464</v>
      </c>
      <c r="D598" s="249">
        <v>4</v>
      </c>
      <c r="E598" s="249">
        <v>10</v>
      </c>
      <c r="F598" s="250"/>
      <c r="G598" s="15">
        <f>(VLOOKUP(G$4,'Tüpoloogia tabel'!$C$1:$T$51,MATCH($A598,'Tüpoloogia tabel'!$C$1:$T$1,0),FALSE))*D598</f>
        <v>1283.2</v>
      </c>
      <c r="H598" s="15">
        <f>(VLOOKUP(H$4,'Tüpoloogia tabel'!$C$1:$T$51,MATCH($A598,'Tüpoloogia tabel'!$C$1:$T$1,0),FALSE))*D598*E598</f>
        <v>108</v>
      </c>
      <c r="I598" s="15">
        <f>(VLOOKUP(I$4,'Tüpoloogia tabel'!$C$1:$T$51,MATCH($A598,'Tüpoloogia tabel'!$C$1:$T$1,0),FALSE))*D598*E598</f>
        <v>432</v>
      </c>
      <c r="J598" s="15">
        <f>(VLOOKUP(J$4,'Tüpoloogia tabel'!$C$1:$T$51,MATCH($A598,'Tüpoloogia tabel'!$C$1:$T$1,0),FALSE))*D598*E598</f>
        <v>9949.4</v>
      </c>
      <c r="K598" s="15">
        <f>(VLOOKUP(K$4,'Tüpoloogia tabel'!$C$1:$T$51,MATCH($A598,'Tüpoloogia tabel'!$C$1:$T$1,0),FALSE))*D598*E598</f>
        <v>8713.7999999999993</v>
      </c>
      <c r="L598" s="244">
        <f>VLOOKUP(L$4,'Tüpoloogia tabel'!$C$1:$T$51,MATCH($A598,'Tüpoloogia tabel'!$C$1:$T$1,0),FALSE)</f>
        <v>0</v>
      </c>
      <c r="M598" s="228">
        <f>VLOOKUP(M$4,'Tüpoloogia tabel'!$C$1:$T$51,MATCH($A598,'Tüpoloogia tabel'!$C$1:$T$1,0),FALSE)</f>
        <v>100</v>
      </c>
      <c r="N598" s="228">
        <f>VLOOKUP(N$4,'Tüpoloogia tabel'!$C$1:$T$51,MATCH($A598,'Tüpoloogia tabel'!$C$1:$T$1,0),FALSE)</f>
        <v>0</v>
      </c>
      <c r="O598" s="245">
        <f>VLOOKUP(O$4,'Tüpoloogia tabel'!$C$1:$T$51,MATCH($A598,'Tüpoloogia tabel'!$C$1:$T$1,0),FALSE)</f>
        <v>0.1369145681336785</v>
      </c>
      <c r="P598" s="228">
        <f>VLOOKUP(P$4,'Tüpoloogia tabel'!$C$1:$T$51,MATCH($A598,'Tüpoloogia tabel'!$C$1:$T$1,0),FALSE)</f>
        <v>100</v>
      </c>
      <c r="Q598" s="335">
        <f t="shared" si="805"/>
        <v>48870</v>
      </c>
      <c r="R598" s="336">
        <f t="shared" si="784"/>
        <v>42163.145055307134</v>
      </c>
      <c r="S598" s="14">
        <f t="shared" si="806"/>
        <v>1283.2</v>
      </c>
      <c r="T598" s="336">
        <f t="shared" si="807"/>
        <v>1283.2</v>
      </c>
      <c r="U598" s="4">
        <f t="shared" si="808"/>
        <v>15.840000000000002</v>
      </c>
      <c r="V598" s="337">
        <f t="shared" si="809"/>
        <v>6691.0149446928681</v>
      </c>
      <c r="W598" s="338">
        <f t="shared" si="791"/>
        <v>7.9597101347491774</v>
      </c>
      <c r="X598" s="228">
        <f>VLOOKUP(X$4,'Tüpoloogia tabel'!$C$1:$T$51,MATCH($A598,'Tüpoloogia tabel'!$C$1:$T$1,0),FALSE)</f>
        <v>229</v>
      </c>
      <c r="Y598" s="228">
        <f>VLOOKUP(Y$4,'Tüpoloogia tabel'!$C$1:$T$51,MATCH($A598,'Tüpoloogia tabel'!$C$1:$T$1,0),FALSE)</f>
        <v>196</v>
      </c>
      <c r="Z598" s="229">
        <f>VLOOKUP(Z$4,'Tüpoloogia tabel'!$C$1:$T$51,MATCH($A598,'Tüpoloogia tabel'!$C$1:$T$1,0),FALSE)</f>
        <v>33</v>
      </c>
      <c r="AA598" s="235"/>
      <c r="AB598" s="235"/>
      <c r="AC598" s="15">
        <f>VLOOKUP(AC$4,'Tüpoloogia tabel'!$C$1:$T$51,MATCH($A598,'Tüpoloogia tabel'!$C$1:$T$1,0),FALSE)</f>
        <v>3.04</v>
      </c>
      <c r="AD598" s="15">
        <f>VLOOKUP(AD$4,'Tüpoloogia tabel'!$C$1:$T$51,MATCH($A598,'Tüpoloogia tabel'!$C$1:$T$1,0),FALSE)</f>
        <v>2.5</v>
      </c>
      <c r="AE598" s="15">
        <f>VLOOKUP(AE$4,'Tüpoloogia tabel'!$C$1:$T$51,MATCH($A598,'Tüpoloogia tabel'!$C$1:$T$1,0),FALSE)</f>
        <v>2.2999999999999998</v>
      </c>
      <c r="AF598" s="15">
        <f>VLOOKUP(AF$4,'Tüpoloogia tabel'!$C$1:$T$51,MATCH($A598,'Tüpoloogia tabel'!$C$1:$T$1,0),FALSE)</f>
        <v>13.5</v>
      </c>
      <c r="AG598" s="15">
        <f>VLOOKUP(AG$4,'Tüpoloogia tabel'!$C$1:$T$51,MATCH($A598,'Tüpoloogia tabel'!$C$1:$T$1,0),FALSE)</f>
        <v>24.3</v>
      </c>
      <c r="AH598" s="15">
        <f>(VLOOKUP(AH$4,'Tüpoloogia tabel'!$C$1:$T$51,MATCH($A598,'Tüpoloogia tabel'!$C$1:$T$1,0),FALSE))*E598</f>
        <v>25</v>
      </c>
      <c r="AI598" s="15">
        <f>(VLOOKUP(AI$4,'Tüpoloogia tabel'!$C$1:$T$51,MATCH($A598,'Tüpoloogia tabel'!$C$1:$T$1,0),FALSE))*D598*E598</f>
        <v>35441.666666666664</v>
      </c>
      <c r="AJ598" s="15">
        <f t="shared" si="810"/>
        <v>221.4</v>
      </c>
      <c r="AK598" s="15">
        <f>VLOOKUP(AK$4,'Tüpoloogia tabel'!$C$1:$T$51,MATCH($A598,'Tüpoloogia tabel'!$C$1:$T$1,0),FALSE)</f>
        <v>1</v>
      </c>
      <c r="AL598" s="15">
        <f>VLOOKUP(AL$4,'Tüpoloogia tabel'!$C$1:$T$51,MATCH($A598,'Tüpoloogia tabel'!$C$1:$T$1,0),FALSE)</f>
        <v>1</v>
      </c>
      <c r="AM598" s="15">
        <f>VLOOKUP(AM$4,'Tüpoloogia tabel'!$C$1:$T$51,MATCH($A598,'Tüpoloogia tabel'!$C$1:$T$1,0),FALSE)</f>
        <v>0.7</v>
      </c>
      <c r="AN598" s="15">
        <f>VLOOKUP(AN$4,'Tüpoloogia tabel'!$C$1:$T$51,MATCH($A598,'Tüpoloogia tabel'!$C$1:$T$1,0),FALSE)</f>
        <v>0.7</v>
      </c>
      <c r="AO598" s="15">
        <f>VLOOKUP(AO$4,'Tüpoloogia tabel'!$C$1:$T$51,MATCH($A598,'Tüpoloogia tabel'!$C$1:$T$1,0),FALSE)</f>
        <v>2.44</v>
      </c>
      <c r="AP598" s="15">
        <f>VLOOKUP(AP$4,'Tüpoloogia tabel'!$C$1:$T$51,MATCH($A598,'Tüpoloogia tabel'!$C$1:$T$1,0),FALSE)</f>
        <v>2</v>
      </c>
      <c r="AQ598" s="15">
        <f>VLOOKUP(AQ$4,'Tüpoloogia tabel'!$C$1:$T$51,MATCH($A598,'Tüpoloogia tabel'!$C$1:$T$1,0),FALSE)</f>
        <v>2.9</v>
      </c>
      <c r="AR598" s="232">
        <f>VLOOKUP(AR$4,'Tüpoloogia tabel'!$C$1:$T$51,MATCH($A593,'Tüpoloogia tabel'!$C$1:$T$1,0),FALSE)</f>
        <v>0.26</v>
      </c>
      <c r="AS598" s="16">
        <f>VLOOKUP(AS$4,'Tüpoloogia tabel'!$C$1:$T$51,MATCH($A598,'Tüpoloogia tabel'!$C$1:$T$1,0),FALSE)</f>
        <v>0.49</v>
      </c>
      <c r="AT598" s="16">
        <f>VLOOKUP(AT$4,'Tüpoloogia tabel'!$C$1:$T$51,MATCH($A598,'Tüpoloogia tabel'!$C$1:$T$1,0),FALSE)</f>
        <v>0.40500000000000003</v>
      </c>
      <c r="AU598" s="16">
        <f>VLOOKUP(AU$4,'Tüpoloogia tabel'!$C$1:$T$51,MATCH($A598,'Tüpoloogia tabel'!$C$1:$T$1,0),FALSE)</f>
        <v>0.15</v>
      </c>
      <c r="AV598" s="273">
        <f>VLOOKUP(AV$4,'Tüpoloogia tabel'!$C$1:$T$51,MATCH($A598,'Tüpoloogia tabel'!$C$1:$T$1,0),FALSE)</f>
        <v>0.02</v>
      </c>
      <c r="AW598" s="16">
        <f>VLOOKUP(AW$4,'Tüpoloogia tabel'!$C$1:$T$51,MATCH($A598,'Tüpoloogia tabel'!$C$1:$T$1,0),FALSE)</f>
        <v>0.01</v>
      </c>
      <c r="AX598" s="16">
        <f>VLOOKUP(AX$4,'Tüpoloogia tabel'!$C$1:$T$51,MATCH($A598,'Tüpoloogia tabel'!$C$1:$T$1,0),FALSE)</f>
        <v>0</v>
      </c>
      <c r="AY598" s="16">
        <f>VLOOKUP(AY$4,'Tüpoloogia tabel'!$C$1:$T$51,MATCH($A598,'Tüpoloogia tabel'!$C$1:$T$1,0),FALSE)</f>
        <v>0.42</v>
      </c>
      <c r="AZ598" s="16">
        <f>VLOOKUP(AZ$4,'Tüpoloogia tabel'!$C$1:$T$51,MATCH($A598,'Tüpoloogia tabel'!$C$1:$T$1,0),FALSE)</f>
        <v>3.7</v>
      </c>
      <c r="BA598" s="232">
        <f>VLOOKUP(BA$4,'Tüpoloogia tabel'!$C$1:$T$51,MATCH($A598,'Tüpoloogia tabel'!$C$1:$T$1,0),FALSE)</f>
        <v>0.56000000000000005</v>
      </c>
      <c r="BB598" s="232">
        <f>VLOOKUP(BB$4,'Tüpoloogia tabel'!$C$1:$T$51,MATCH($A598,'Tüpoloogia tabel'!$C$1:$T$1,0),FALSE)</f>
        <v>0.37</v>
      </c>
      <c r="BC598" s="232">
        <f>VLOOKUP(BC$4,'Tüpoloogia tabel'!$C$1:$T$51,MATCH($A598,'Tüpoloogia tabel'!$C$1:$T$1,0),FALSE)</f>
        <v>0.35</v>
      </c>
      <c r="BD598" s="232">
        <f>VLOOKUP(BD$4,'Tüpoloogia tabel'!$C$1:$T$51,MATCH($A598,'Tüpoloogia tabel'!$C$1:$T$1,0),FALSE)</f>
        <v>0.5</v>
      </c>
      <c r="BE598" s="232">
        <f>VLOOKUP(BE$4,'Tüpoloogia tabel'!$C$1:$T$51,MATCH($A598,'Tüpoloogia tabel'!$C$1:$T$1,0),FALSE)</f>
        <v>0.3</v>
      </c>
      <c r="BF598" s="16">
        <f>VLOOKUP(BF$4,'Tüpoloogia tabel'!$C$1:$T$51,MATCH($A598,'Tüpoloogia tabel'!$C$1:$T$1,0),FALSE)</f>
        <v>1.8</v>
      </c>
      <c r="BG598" s="16">
        <f>VLOOKUP(BG$4,'Tüpoloogia tabel'!$C$1:$T$51,MATCH($A598,'Tüpoloogia tabel'!$C$1:$T$1,0),FALSE)</f>
        <v>2.2000000000000002</v>
      </c>
      <c r="BH598" s="16">
        <f>VLOOKUP(BH$4,'Tüpoloogia tabel'!$C$1:$T$51,MATCH($A598,'Tüpoloogia tabel'!$C$1:$T$1,0),FALSE)</f>
        <v>1.46</v>
      </c>
      <c r="BI598" s="16">
        <f>VLOOKUP(BI$4,'Tüpoloogia tabel'!$C$1:$T$51,MATCH($A598,'Tüpoloogia tabel'!$C$1:$T$1,0),FALSE)</f>
        <v>1.5793333333333333</v>
      </c>
      <c r="BJ598" s="16">
        <f>VLOOKUP(BJ$4,'Tüpoloogia tabel'!$C$1:$T$51,MATCH($A598,'Tüpoloogia tabel'!$C$1:$T$1,0),FALSE)</f>
        <v>0.8</v>
      </c>
      <c r="BK598" s="16">
        <f>VLOOKUP(BK$4,'Tüpoloogia tabel'!$C$1:$T$51,MATCH($A598,'Tüpoloogia tabel'!$C$1:$T$1,0),FALSE)</f>
        <v>2.0649999999999999</v>
      </c>
      <c r="BL598" s="216">
        <f t="shared" si="792"/>
        <v>57089.193450223574</v>
      </c>
      <c r="BM598" s="1">
        <v>4</v>
      </c>
      <c r="BN598" s="1">
        <v>0</v>
      </c>
      <c r="BO598" s="1">
        <f t="shared" si="811"/>
        <v>100</v>
      </c>
      <c r="BP598" s="217">
        <f t="shared" si="812"/>
        <v>221.4</v>
      </c>
      <c r="BQ598" s="217">
        <f t="shared" ref="BQ598:BS598" si="824">BP598</f>
        <v>221.4</v>
      </c>
      <c r="BR598" s="217">
        <f t="shared" si="824"/>
        <v>221.4</v>
      </c>
      <c r="BS598" s="217">
        <f t="shared" si="824"/>
        <v>221.4</v>
      </c>
      <c r="BT598" s="217">
        <f t="shared" si="814"/>
        <v>1992.6000000000001</v>
      </c>
      <c r="BU598" s="217">
        <f t="shared" si="815"/>
        <v>10900</v>
      </c>
      <c r="BV598" s="217">
        <f t="shared" si="816"/>
        <v>8819.4941316360255</v>
      </c>
      <c r="BW598" s="217">
        <f t="shared" si="794"/>
        <v>3981.4765352871309</v>
      </c>
      <c r="BX598" s="216">
        <f t="shared" si="817"/>
        <v>6.872845925925926</v>
      </c>
      <c r="BY598" s="216">
        <f t="shared" si="786"/>
        <v>8288.6521866666662</v>
      </c>
      <c r="BZ598" s="216">
        <f t="shared" si="787"/>
        <v>69359.322172177373</v>
      </c>
      <c r="CA598" s="216">
        <f t="shared" si="788"/>
        <v>65377.845636890241</v>
      </c>
      <c r="CB598" s="218">
        <f t="shared" si="818"/>
        <v>7.5027939173368958</v>
      </c>
    </row>
    <row r="599" spans="1:80" x14ac:dyDescent="0.25">
      <c r="A599" s="248" t="s">
        <v>488</v>
      </c>
      <c r="B599" s="231" t="s">
        <v>1127</v>
      </c>
      <c r="C599" s="231" t="s">
        <v>464</v>
      </c>
      <c r="D599" s="249">
        <v>5</v>
      </c>
      <c r="E599" s="249">
        <v>6</v>
      </c>
      <c r="F599" s="250"/>
      <c r="G599" s="15">
        <f>(VLOOKUP(G$4,'Tüpoloogia tabel'!$C$1:$T$51,MATCH($A599,'Tüpoloogia tabel'!$C$1:$T$1,0),FALSE))*D599</f>
        <v>1604</v>
      </c>
      <c r="H599" s="15">
        <f>(VLOOKUP(H$4,'Tüpoloogia tabel'!$C$1:$T$51,MATCH($A599,'Tüpoloogia tabel'!$C$1:$T$1,0),FALSE))*D599*E599</f>
        <v>81</v>
      </c>
      <c r="I599" s="15">
        <f>(VLOOKUP(I$4,'Tüpoloogia tabel'!$C$1:$T$51,MATCH($A599,'Tüpoloogia tabel'!$C$1:$T$1,0),FALSE))*D599*E599</f>
        <v>324</v>
      </c>
      <c r="J599" s="15">
        <f>(VLOOKUP(J$4,'Tüpoloogia tabel'!$C$1:$T$51,MATCH($A599,'Tüpoloogia tabel'!$C$1:$T$1,0),FALSE))*D599*E599</f>
        <v>7462.0499999999993</v>
      </c>
      <c r="K599" s="15">
        <f>(VLOOKUP(K$4,'Tüpoloogia tabel'!$C$1:$T$51,MATCH($A599,'Tüpoloogia tabel'!$C$1:$T$1,0),FALSE))*D599*E599</f>
        <v>6535.3499999999995</v>
      </c>
      <c r="L599" s="244">
        <f>VLOOKUP(L$4,'Tüpoloogia tabel'!$C$1:$T$51,MATCH($A599,'Tüpoloogia tabel'!$C$1:$T$1,0),FALSE)</f>
        <v>0</v>
      </c>
      <c r="M599" s="228">
        <f>VLOOKUP(M$4,'Tüpoloogia tabel'!$C$1:$T$51,MATCH($A599,'Tüpoloogia tabel'!$C$1:$T$1,0),FALSE)</f>
        <v>100</v>
      </c>
      <c r="N599" s="228">
        <f>VLOOKUP(N$4,'Tüpoloogia tabel'!$C$1:$T$51,MATCH($A599,'Tüpoloogia tabel'!$C$1:$T$1,0),FALSE)</f>
        <v>0</v>
      </c>
      <c r="O599" s="245">
        <f>VLOOKUP(O$4,'Tüpoloogia tabel'!$C$1:$T$51,MATCH($A599,'Tüpoloogia tabel'!$C$1:$T$1,0),FALSE)</f>
        <v>0.1369145681336785</v>
      </c>
      <c r="P599" s="228">
        <f>VLOOKUP(P$4,'Tüpoloogia tabel'!$C$1:$T$51,MATCH($A599,'Tüpoloogia tabel'!$C$1:$T$1,0),FALSE)</f>
        <v>100</v>
      </c>
      <c r="Q599" s="335">
        <f t="shared" si="805"/>
        <v>22032</v>
      </c>
      <c r="R599" s="336">
        <f t="shared" si="784"/>
        <v>18995.698234878797</v>
      </c>
      <c r="S599" s="14">
        <f t="shared" si="806"/>
        <v>1604</v>
      </c>
      <c r="T599" s="336">
        <f t="shared" si="807"/>
        <v>1604</v>
      </c>
      <c r="U599" s="4">
        <f t="shared" si="808"/>
        <v>19.8</v>
      </c>
      <c r="V599" s="337">
        <f t="shared" si="809"/>
        <v>3016.5017651212047</v>
      </c>
      <c r="W599" s="338">
        <f t="shared" si="791"/>
        <v>5.1077446015128931</v>
      </c>
      <c r="X599" s="228">
        <f>VLOOKUP(X$4,'Tüpoloogia tabel'!$C$1:$T$51,MATCH($A599,'Tüpoloogia tabel'!$C$1:$T$1,0),FALSE)</f>
        <v>229</v>
      </c>
      <c r="Y599" s="228">
        <f>VLOOKUP(Y$4,'Tüpoloogia tabel'!$C$1:$T$51,MATCH($A599,'Tüpoloogia tabel'!$C$1:$T$1,0),FALSE)</f>
        <v>196</v>
      </c>
      <c r="Z599" s="229">
        <f>VLOOKUP(Z$4,'Tüpoloogia tabel'!$C$1:$T$51,MATCH($A599,'Tüpoloogia tabel'!$C$1:$T$1,0),FALSE)</f>
        <v>33</v>
      </c>
      <c r="AA599" s="235"/>
      <c r="AB599" s="235"/>
      <c r="AC599" s="15">
        <f>VLOOKUP(AC$4,'Tüpoloogia tabel'!$C$1:$T$51,MATCH($A599,'Tüpoloogia tabel'!$C$1:$T$1,0),FALSE)</f>
        <v>3.04</v>
      </c>
      <c r="AD599" s="15">
        <f>VLOOKUP(AD$4,'Tüpoloogia tabel'!$C$1:$T$51,MATCH($A599,'Tüpoloogia tabel'!$C$1:$T$1,0),FALSE)</f>
        <v>2.5</v>
      </c>
      <c r="AE599" s="15">
        <f>VLOOKUP(AE$4,'Tüpoloogia tabel'!$C$1:$T$51,MATCH($A599,'Tüpoloogia tabel'!$C$1:$T$1,0),FALSE)</f>
        <v>2.2999999999999998</v>
      </c>
      <c r="AF599" s="15">
        <f>VLOOKUP(AF$4,'Tüpoloogia tabel'!$C$1:$T$51,MATCH($A599,'Tüpoloogia tabel'!$C$1:$T$1,0),FALSE)</f>
        <v>13.5</v>
      </c>
      <c r="AG599" s="15">
        <f>VLOOKUP(AG$4,'Tüpoloogia tabel'!$C$1:$T$51,MATCH($A599,'Tüpoloogia tabel'!$C$1:$T$1,0),FALSE)</f>
        <v>24.3</v>
      </c>
      <c r="AH599" s="15">
        <f>(VLOOKUP(AH$4,'Tüpoloogia tabel'!$C$1:$T$51,MATCH($A599,'Tüpoloogia tabel'!$C$1:$T$1,0),FALSE))*E599</f>
        <v>15</v>
      </c>
      <c r="AI599" s="15">
        <f>(VLOOKUP(AI$4,'Tüpoloogia tabel'!$C$1:$T$51,MATCH($A599,'Tüpoloogia tabel'!$C$1:$T$1,0),FALSE))*D599*E599</f>
        <v>26581.25</v>
      </c>
      <c r="AJ599" s="15">
        <f t="shared" si="810"/>
        <v>270</v>
      </c>
      <c r="AK599" s="15">
        <f>VLOOKUP(AK$4,'Tüpoloogia tabel'!$C$1:$T$51,MATCH($A599,'Tüpoloogia tabel'!$C$1:$T$1,0),FALSE)</f>
        <v>1</v>
      </c>
      <c r="AL599" s="15">
        <f>VLOOKUP(AL$4,'Tüpoloogia tabel'!$C$1:$T$51,MATCH($A599,'Tüpoloogia tabel'!$C$1:$T$1,0),FALSE)</f>
        <v>1</v>
      </c>
      <c r="AM599" s="15">
        <f>VLOOKUP(AM$4,'Tüpoloogia tabel'!$C$1:$T$51,MATCH($A599,'Tüpoloogia tabel'!$C$1:$T$1,0),FALSE)</f>
        <v>0.7</v>
      </c>
      <c r="AN599" s="15">
        <f>VLOOKUP(AN$4,'Tüpoloogia tabel'!$C$1:$T$51,MATCH($A599,'Tüpoloogia tabel'!$C$1:$T$1,0),FALSE)</f>
        <v>0.7</v>
      </c>
      <c r="AO599" s="15">
        <f>VLOOKUP(AO$4,'Tüpoloogia tabel'!$C$1:$T$51,MATCH($A599,'Tüpoloogia tabel'!$C$1:$T$1,0),FALSE)</f>
        <v>2.44</v>
      </c>
      <c r="AP599" s="15">
        <f>VLOOKUP(AP$4,'Tüpoloogia tabel'!$C$1:$T$51,MATCH($A599,'Tüpoloogia tabel'!$C$1:$T$1,0),FALSE)</f>
        <v>2</v>
      </c>
      <c r="AQ599" s="15">
        <f>VLOOKUP(AQ$4,'Tüpoloogia tabel'!$C$1:$T$51,MATCH($A599,'Tüpoloogia tabel'!$C$1:$T$1,0),FALSE)</f>
        <v>2.9</v>
      </c>
      <c r="AR599" s="232">
        <f>VLOOKUP(AR$4,'Tüpoloogia tabel'!$C$1:$T$51,MATCH($A594,'Tüpoloogia tabel'!$C$1:$T$1,0),FALSE)</f>
        <v>0.26</v>
      </c>
      <c r="AS599" s="16">
        <f>VLOOKUP(AS$4,'Tüpoloogia tabel'!$C$1:$T$51,MATCH($A599,'Tüpoloogia tabel'!$C$1:$T$1,0),FALSE)</f>
        <v>0.49</v>
      </c>
      <c r="AT599" s="16">
        <f>VLOOKUP(AT$4,'Tüpoloogia tabel'!$C$1:$T$51,MATCH($A599,'Tüpoloogia tabel'!$C$1:$T$1,0),FALSE)</f>
        <v>0.40500000000000003</v>
      </c>
      <c r="AU599" s="16">
        <f>VLOOKUP(AU$4,'Tüpoloogia tabel'!$C$1:$T$51,MATCH($A599,'Tüpoloogia tabel'!$C$1:$T$1,0),FALSE)</f>
        <v>0.15</v>
      </c>
      <c r="AV599" s="273">
        <f>VLOOKUP(AV$4,'Tüpoloogia tabel'!$C$1:$T$51,MATCH($A599,'Tüpoloogia tabel'!$C$1:$T$1,0),FALSE)</f>
        <v>0.02</v>
      </c>
      <c r="AW599" s="16">
        <f>VLOOKUP(AW$4,'Tüpoloogia tabel'!$C$1:$T$51,MATCH($A599,'Tüpoloogia tabel'!$C$1:$T$1,0),FALSE)</f>
        <v>0.01</v>
      </c>
      <c r="AX599" s="16">
        <f>VLOOKUP(AX$4,'Tüpoloogia tabel'!$C$1:$T$51,MATCH($A599,'Tüpoloogia tabel'!$C$1:$T$1,0),FALSE)</f>
        <v>0</v>
      </c>
      <c r="AY599" s="16">
        <f>VLOOKUP(AY$4,'Tüpoloogia tabel'!$C$1:$T$51,MATCH($A599,'Tüpoloogia tabel'!$C$1:$T$1,0),FALSE)</f>
        <v>0.42</v>
      </c>
      <c r="AZ599" s="16">
        <f>VLOOKUP(AZ$4,'Tüpoloogia tabel'!$C$1:$T$51,MATCH($A599,'Tüpoloogia tabel'!$C$1:$T$1,0),FALSE)</f>
        <v>3.7</v>
      </c>
      <c r="BA599" s="232">
        <f>VLOOKUP(BA$4,'Tüpoloogia tabel'!$C$1:$T$51,MATCH($A599,'Tüpoloogia tabel'!$C$1:$T$1,0),FALSE)</f>
        <v>0.56000000000000005</v>
      </c>
      <c r="BB599" s="232">
        <f>VLOOKUP(BB$4,'Tüpoloogia tabel'!$C$1:$T$51,MATCH($A599,'Tüpoloogia tabel'!$C$1:$T$1,0),FALSE)</f>
        <v>0.37</v>
      </c>
      <c r="BC599" s="232">
        <f>VLOOKUP(BC$4,'Tüpoloogia tabel'!$C$1:$T$51,MATCH($A599,'Tüpoloogia tabel'!$C$1:$T$1,0),FALSE)</f>
        <v>0.35</v>
      </c>
      <c r="BD599" s="232">
        <f>VLOOKUP(BD$4,'Tüpoloogia tabel'!$C$1:$T$51,MATCH($A599,'Tüpoloogia tabel'!$C$1:$T$1,0),FALSE)</f>
        <v>0.5</v>
      </c>
      <c r="BE599" s="232">
        <f>VLOOKUP(BE$4,'Tüpoloogia tabel'!$C$1:$T$51,MATCH($A599,'Tüpoloogia tabel'!$C$1:$T$1,0),FALSE)</f>
        <v>0.3</v>
      </c>
      <c r="BF599" s="16">
        <f>VLOOKUP(BF$4,'Tüpoloogia tabel'!$C$1:$T$51,MATCH($A599,'Tüpoloogia tabel'!$C$1:$T$1,0),FALSE)</f>
        <v>1.8</v>
      </c>
      <c r="BG599" s="16">
        <f>VLOOKUP(BG$4,'Tüpoloogia tabel'!$C$1:$T$51,MATCH($A599,'Tüpoloogia tabel'!$C$1:$T$1,0),FALSE)</f>
        <v>2.2000000000000002</v>
      </c>
      <c r="BH599" s="16">
        <f>VLOOKUP(BH$4,'Tüpoloogia tabel'!$C$1:$T$51,MATCH($A599,'Tüpoloogia tabel'!$C$1:$T$1,0),FALSE)</f>
        <v>1.46</v>
      </c>
      <c r="BI599" s="16">
        <f>VLOOKUP(BI$4,'Tüpoloogia tabel'!$C$1:$T$51,MATCH($A599,'Tüpoloogia tabel'!$C$1:$T$1,0),FALSE)</f>
        <v>1.5793333333333333</v>
      </c>
      <c r="BJ599" s="16">
        <f>VLOOKUP(BJ$4,'Tüpoloogia tabel'!$C$1:$T$51,MATCH($A599,'Tüpoloogia tabel'!$C$1:$T$1,0),FALSE)</f>
        <v>0.8</v>
      </c>
      <c r="BK599" s="16">
        <f>VLOOKUP(BK$4,'Tüpoloogia tabel'!$C$1:$T$51,MATCH($A599,'Tüpoloogia tabel'!$C$1:$T$1,0),FALSE)</f>
        <v>2.0649999999999999</v>
      </c>
      <c r="BL599" s="216">
        <f t="shared" si="792"/>
        <v>27493.451588609085</v>
      </c>
      <c r="BM599" s="1">
        <v>4</v>
      </c>
      <c r="BN599" s="1">
        <v>0</v>
      </c>
      <c r="BO599" s="1">
        <f t="shared" si="811"/>
        <v>60</v>
      </c>
      <c r="BP599" s="217">
        <f t="shared" si="812"/>
        <v>270</v>
      </c>
      <c r="BQ599" s="217">
        <f t="shared" ref="BQ599:BS599" si="825">BP599</f>
        <v>270</v>
      </c>
      <c r="BR599" s="217">
        <f t="shared" si="825"/>
        <v>270</v>
      </c>
      <c r="BS599" s="217">
        <f t="shared" si="825"/>
        <v>270</v>
      </c>
      <c r="BT599" s="217">
        <f t="shared" si="814"/>
        <v>1350</v>
      </c>
      <c r="BU599" s="217">
        <f t="shared" si="815"/>
        <v>4935</v>
      </c>
      <c r="BV599" s="217">
        <f t="shared" si="816"/>
        <v>3976.0813322734789</v>
      </c>
      <c r="BW599" s="217">
        <f t="shared" si="794"/>
        <v>1981.204159554861</v>
      </c>
      <c r="BX599" s="216">
        <f t="shared" si="817"/>
        <v>3.2390074074074078</v>
      </c>
      <c r="BY599" s="216">
        <f t="shared" si="786"/>
        <v>3906.2429333333334</v>
      </c>
      <c r="BZ599" s="216">
        <f t="shared" si="787"/>
        <v>33380.898681497281</v>
      </c>
      <c r="CA599" s="216">
        <f t="shared" si="788"/>
        <v>31399.69452194242</v>
      </c>
      <c r="CB599" s="218">
        <f t="shared" si="818"/>
        <v>4.8045926418542884</v>
      </c>
    </row>
    <row r="600" spans="1:80" x14ac:dyDescent="0.25">
      <c r="A600" s="248" t="s">
        <v>488</v>
      </c>
      <c r="B600" s="231" t="s">
        <v>1128</v>
      </c>
      <c r="C600" s="231" t="s">
        <v>464</v>
      </c>
      <c r="D600" s="249">
        <v>5</v>
      </c>
      <c r="E600" s="249">
        <v>7</v>
      </c>
      <c r="F600" s="250"/>
      <c r="G600" s="15">
        <f>(VLOOKUP(G$4,'Tüpoloogia tabel'!$C$1:$T$51,MATCH($A600,'Tüpoloogia tabel'!$C$1:$T$1,0),FALSE))*D600</f>
        <v>1604</v>
      </c>
      <c r="H600" s="15">
        <f>(VLOOKUP(H$4,'Tüpoloogia tabel'!$C$1:$T$51,MATCH($A600,'Tüpoloogia tabel'!$C$1:$T$1,0),FALSE))*D600*E600</f>
        <v>94.5</v>
      </c>
      <c r="I600" s="15">
        <f>(VLOOKUP(I$4,'Tüpoloogia tabel'!$C$1:$T$51,MATCH($A600,'Tüpoloogia tabel'!$C$1:$T$1,0),FALSE))*D600*E600</f>
        <v>378</v>
      </c>
      <c r="J600" s="15">
        <f>(VLOOKUP(J$4,'Tüpoloogia tabel'!$C$1:$T$51,MATCH($A600,'Tüpoloogia tabel'!$C$1:$T$1,0),FALSE))*D600*E600</f>
        <v>8705.7250000000004</v>
      </c>
      <c r="K600" s="15">
        <f>(VLOOKUP(K$4,'Tüpoloogia tabel'!$C$1:$T$51,MATCH($A600,'Tüpoloogia tabel'!$C$1:$T$1,0),FALSE))*D600*E600</f>
        <v>7624.5749999999989</v>
      </c>
      <c r="L600" s="244">
        <f>VLOOKUP(L$4,'Tüpoloogia tabel'!$C$1:$T$51,MATCH($A600,'Tüpoloogia tabel'!$C$1:$T$1,0),FALSE)</f>
        <v>0</v>
      </c>
      <c r="M600" s="228">
        <f>VLOOKUP(M$4,'Tüpoloogia tabel'!$C$1:$T$51,MATCH($A600,'Tüpoloogia tabel'!$C$1:$T$1,0),FALSE)</f>
        <v>100</v>
      </c>
      <c r="N600" s="228">
        <f>VLOOKUP(N$4,'Tüpoloogia tabel'!$C$1:$T$51,MATCH($A600,'Tüpoloogia tabel'!$C$1:$T$1,0),FALSE)</f>
        <v>0</v>
      </c>
      <c r="O600" s="245">
        <f>VLOOKUP(O$4,'Tüpoloogia tabel'!$C$1:$T$51,MATCH($A600,'Tüpoloogia tabel'!$C$1:$T$1,0),FALSE)</f>
        <v>0.1369145681336785</v>
      </c>
      <c r="P600" s="228">
        <f>VLOOKUP(P$4,'Tüpoloogia tabel'!$C$1:$T$51,MATCH($A600,'Tüpoloogia tabel'!$C$1:$T$1,0),FALSE)</f>
        <v>100</v>
      </c>
      <c r="Q600" s="335">
        <f t="shared" si="805"/>
        <v>29956.5</v>
      </c>
      <c r="R600" s="336">
        <f t="shared" si="784"/>
        <v>25835.218739703461</v>
      </c>
      <c r="S600" s="14">
        <f t="shared" si="806"/>
        <v>1604</v>
      </c>
      <c r="T600" s="336">
        <f t="shared" si="807"/>
        <v>1604</v>
      </c>
      <c r="U600" s="4">
        <f t="shared" si="808"/>
        <v>19.8</v>
      </c>
      <c r="V600" s="337">
        <f t="shared" si="809"/>
        <v>4101.4812602965403</v>
      </c>
      <c r="W600" s="338">
        <f t="shared" si="791"/>
        <v>5.7967148767449626</v>
      </c>
      <c r="X600" s="228">
        <f>VLOOKUP(X$4,'Tüpoloogia tabel'!$C$1:$T$51,MATCH($A600,'Tüpoloogia tabel'!$C$1:$T$1,0),FALSE)</f>
        <v>229</v>
      </c>
      <c r="Y600" s="228">
        <f>VLOOKUP(Y$4,'Tüpoloogia tabel'!$C$1:$T$51,MATCH($A600,'Tüpoloogia tabel'!$C$1:$T$1,0),FALSE)</f>
        <v>196</v>
      </c>
      <c r="Z600" s="229">
        <f>VLOOKUP(Z$4,'Tüpoloogia tabel'!$C$1:$T$51,MATCH($A600,'Tüpoloogia tabel'!$C$1:$T$1,0),FALSE)</f>
        <v>33</v>
      </c>
      <c r="AA600" s="235"/>
      <c r="AB600" s="235"/>
      <c r="AC600" s="15">
        <f>VLOOKUP(AC$4,'Tüpoloogia tabel'!$C$1:$T$51,MATCH($A600,'Tüpoloogia tabel'!$C$1:$T$1,0),FALSE)</f>
        <v>3.04</v>
      </c>
      <c r="AD600" s="15">
        <f>VLOOKUP(AD$4,'Tüpoloogia tabel'!$C$1:$T$51,MATCH($A600,'Tüpoloogia tabel'!$C$1:$T$1,0),FALSE)</f>
        <v>2.5</v>
      </c>
      <c r="AE600" s="15">
        <f>VLOOKUP(AE$4,'Tüpoloogia tabel'!$C$1:$T$51,MATCH($A600,'Tüpoloogia tabel'!$C$1:$T$1,0),FALSE)</f>
        <v>2.2999999999999998</v>
      </c>
      <c r="AF600" s="15">
        <f>VLOOKUP(AF$4,'Tüpoloogia tabel'!$C$1:$T$51,MATCH($A600,'Tüpoloogia tabel'!$C$1:$T$1,0),FALSE)</f>
        <v>13.5</v>
      </c>
      <c r="AG600" s="15">
        <f>VLOOKUP(AG$4,'Tüpoloogia tabel'!$C$1:$T$51,MATCH($A600,'Tüpoloogia tabel'!$C$1:$T$1,0),FALSE)</f>
        <v>24.3</v>
      </c>
      <c r="AH600" s="15">
        <f>(VLOOKUP(AH$4,'Tüpoloogia tabel'!$C$1:$T$51,MATCH($A600,'Tüpoloogia tabel'!$C$1:$T$1,0),FALSE))*E600</f>
        <v>17.5</v>
      </c>
      <c r="AI600" s="15">
        <f>(VLOOKUP(AI$4,'Tüpoloogia tabel'!$C$1:$T$51,MATCH($A600,'Tüpoloogia tabel'!$C$1:$T$1,0),FALSE))*D600*E600</f>
        <v>31011.458333333332</v>
      </c>
      <c r="AJ600" s="15">
        <f t="shared" si="810"/>
        <v>270</v>
      </c>
      <c r="AK600" s="15">
        <f>VLOOKUP(AK$4,'Tüpoloogia tabel'!$C$1:$T$51,MATCH($A600,'Tüpoloogia tabel'!$C$1:$T$1,0),FALSE)</f>
        <v>1</v>
      </c>
      <c r="AL600" s="15">
        <f>VLOOKUP(AL$4,'Tüpoloogia tabel'!$C$1:$T$51,MATCH($A600,'Tüpoloogia tabel'!$C$1:$T$1,0),FALSE)</f>
        <v>1</v>
      </c>
      <c r="AM600" s="15">
        <f>VLOOKUP(AM$4,'Tüpoloogia tabel'!$C$1:$T$51,MATCH($A600,'Tüpoloogia tabel'!$C$1:$T$1,0),FALSE)</f>
        <v>0.7</v>
      </c>
      <c r="AN600" s="15">
        <f>VLOOKUP(AN$4,'Tüpoloogia tabel'!$C$1:$T$51,MATCH($A600,'Tüpoloogia tabel'!$C$1:$T$1,0),FALSE)</f>
        <v>0.7</v>
      </c>
      <c r="AO600" s="15">
        <f>VLOOKUP(AO$4,'Tüpoloogia tabel'!$C$1:$T$51,MATCH($A600,'Tüpoloogia tabel'!$C$1:$T$1,0),FALSE)</f>
        <v>2.44</v>
      </c>
      <c r="AP600" s="15">
        <f>VLOOKUP(AP$4,'Tüpoloogia tabel'!$C$1:$T$51,MATCH($A600,'Tüpoloogia tabel'!$C$1:$T$1,0),FALSE)</f>
        <v>2</v>
      </c>
      <c r="AQ600" s="15">
        <f>VLOOKUP(AQ$4,'Tüpoloogia tabel'!$C$1:$T$51,MATCH($A600,'Tüpoloogia tabel'!$C$1:$T$1,0),FALSE)</f>
        <v>2.9</v>
      </c>
      <c r="AR600" s="232">
        <f>VLOOKUP(AR$4,'Tüpoloogia tabel'!$C$1:$T$51,MATCH($A595,'Tüpoloogia tabel'!$C$1:$T$1,0),FALSE)</f>
        <v>0.26</v>
      </c>
      <c r="AS600" s="16">
        <f>VLOOKUP(AS$4,'Tüpoloogia tabel'!$C$1:$T$51,MATCH($A600,'Tüpoloogia tabel'!$C$1:$T$1,0),FALSE)</f>
        <v>0.49</v>
      </c>
      <c r="AT600" s="16">
        <f>VLOOKUP(AT$4,'Tüpoloogia tabel'!$C$1:$T$51,MATCH($A600,'Tüpoloogia tabel'!$C$1:$T$1,0),FALSE)</f>
        <v>0.40500000000000003</v>
      </c>
      <c r="AU600" s="16">
        <f>VLOOKUP(AU$4,'Tüpoloogia tabel'!$C$1:$T$51,MATCH($A600,'Tüpoloogia tabel'!$C$1:$T$1,0),FALSE)</f>
        <v>0.15</v>
      </c>
      <c r="AV600" s="273">
        <f>VLOOKUP(AV$4,'Tüpoloogia tabel'!$C$1:$T$51,MATCH($A600,'Tüpoloogia tabel'!$C$1:$T$1,0),FALSE)</f>
        <v>0.02</v>
      </c>
      <c r="AW600" s="16">
        <f>VLOOKUP(AW$4,'Tüpoloogia tabel'!$C$1:$T$51,MATCH($A600,'Tüpoloogia tabel'!$C$1:$T$1,0),FALSE)</f>
        <v>0.01</v>
      </c>
      <c r="AX600" s="16">
        <f>VLOOKUP(AX$4,'Tüpoloogia tabel'!$C$1:$T$51,MATCH($A600,'Tüpoloogia tabel'!$C$1:$T$1,0),FALSE)</f>
        <v>0</v>
      </c>
      <c r="AY600" s="16">
        <f>VLOOKUP(AY$4,'Tüpoloogia tabel'!$C$1:$T$51,MATCH($A600,'Tüpoloogia tabel'!$C$1:$T$1,0),FALSE)</f>
        <v>0.42</v>
      </c>
      <c r="AZ600" s="16">
        <f>VLOOKUP(AZ$4,'Tüpoloogia tabel'!$C$1:$T$51,MATCH($A600,'Tüpoloogia tabel'!$C$1:$T$1,0),FALSE)</f>
        <v>3.7</v>
      </c>
      <c r="BA600" s="232">
        <f>VLOOKUP(BA$4,'Tüpoloogia tabel'!$C$1:$T$51,MATCH($A600,'Tüpoloogia tabel'!$C$1:$T$1,0),FALSE)</f>
        <v>0.56000000000000005</v>
      </c>
      <c r="BB600" s="232">
        <f>VLOOKUP(BB$4,'Tüpoloogia tabel'!$C$1:$T$51,MATCH($A600,'Tüpoloogia tabel'!$C$1:$T$1,0),FALSE)</f>
        <v>0.37</v>
      </c>
      <c r="BC600" s="232">
        <f>VLOOKUP(BC$4,'Tüpoloogia tabel'!$C$1:$T$51,MATCH($A600,'Tüpoloogia tabel'!$C$1:$T$1,0),FALSE)</f>
        <v>0.35</v>
      </c>
      <c r="BD600" s="232">
        <f>VLOOKUP(BD$4,'Tüpoloogia tabel'!$C$1:$T$51,MATCH($A600,'Tüpoloogia tabel'!$C$1:$T$1,0),FALSE)</f>
        <v>0.5</v>
      </c>
      <c r="BE600" s="232">
        <f>VLOOKUP(BE$4,'Tüpoloogia tabel'!$C$1:$T$51,MATCH($A600,'Tüpoloogia tabel'!$C$1:$T$1,0),FALSE)</f>
        <v>0.3</v>
      </c>
      <c r="BF600" s="16">
        <f>VLOOKUP(BF$4,'Tüpoloogia tabel'!$C$1:$T$51,MATCH($A600,'Tüpoloogia tabel'!$C$1:$T$1,0),FALSE)</f>
        <v>1.8</v>
      </c>
      <c r="BG600" s="16">
        <f>VLOOKUP(BG$4,'Tüpoloogia tabel'!$C$1:$T$51,MATCH($A600,'Tüpoloogia tabel'!$C$1:$T$1,0),FALSE)</f>
        <v>2.2000000000000002</v>
      </c>
      <c r="BH600" s="16">
        <f>VLOOKUP(BH$4,'Tüpoloogia tabel'!$C$1:$T$51,MATCH($A600,'Tüpoloogia tabel'!$C$1:$T$1,0),FALSE)</f>
        <v>1.46</v>
      </c>
      <c r="BI600" s="16">
        <f>VLOOKUP(BI$4,'Tüpoloogia tabel'!$C$1:$T$51,MATCH($A600,'Tüpoloogia tabel'!$C$1:$T$1,0),FALSE)</f>
        <v>1.5793333333333333</v>
      </c>
      <c r="BJ600" s="16">
        <f>VLOOKUP(BJ$4,'Tüpoloogia tabel'!$C$1:$T$51,MATCH($A600,'Tüpoloogia tabel'!$C$1:$T$1,0),FALSE)</f>
        <v>0.8</v>
      </c>
      <c r="BK600" s="16">
        <f>VLOOKUP(BK$4,'Tüpoloogia tabel'!$C$1:$T$51,MATCH($A600,'Tüpoloogia tabel'!$C$1:$T$1,0),FALSE)</f>
        <v>2.0649999999999999</v>
      </c>
      <c r="BL600" s="216">
        <f t="shared" si="792"/>
        <v>36394.433134266888</v>
      </c>
      <c r="BM600" s="1">
        <v>4</v>
      </c>
      <c r="BN600" s="1">
        <v>0</v>
      </c>
      <c r="BO600" s="1">
        <f t="shared" si="811"/>
        <v>70</v>
      </c>
      <c r="BP600" s="217">
        <f t="shared" si="812"/>
        <v>270</v>
      </c>
      <c r="BQ600" s="217">
        <f t="shared" ref="BQ600:BS600" si="826">BP600</f>
        <v>270</v>
      </c>
      <c r="BR600" s="217">
        <f t="shared" si="826"/>
        <v>270</v>
      </c>
      <c r="BS600" s="217">
        <f t="shared" si="826"/>
        <v>270</v>
      </c>
      <c r="BT600" s="217">
        <f t="shared" si="814"/>
        <v>1620</v>
      </c>
      <c r="BU600" s="217">
        <f t="shared" si="815"/>
        <v>6702.5</v>
      </c>
      <c r="BV600" s="217">
        <f t="shared" si="816"/>
        <v>5406.20372323214</v>
      </c>
      <c r="BW600" s="217">
        <f t="shared" si="794"/>
        <v>2587.1555637574988</v>
      </c>
      <c r="BX600" s="216">
        <f t="shared" si="817"/>
        <v>4.3249574074074078</v>
      </c>
      <c r="BY600" s="216">
        <f t="shared" si="786"/>
        <v>5215.8986333333332</v>
      </c>
      <c r="BZ600" s="216">
        <f t="shared" si="787"/>
        <v>44197.487331357719</v>
      </c>
      <c r="CA600" s="216">
        <f t="shared" si="788"/>
        <v>41610.331767600219</v>
      </c>
      <c r="CB600" s="218">
        <f t="shared" si="818"/>
        <v>5.4573968736093779</v>
      </c>
    </row>
    <row r="601" spans="1:80" x14ac:dyDescent="0.25">
      <c r="A601" s="248" t="s">
        <v>488</v>
      </c>
      <c r="B601" s="231" t="s">
        <v>1129</v>
      </c>
      <c r="C601" s="231" t="s">
        <v>464</v>
      </c>
      <c r="D601" s="249">
        <v>5</v>
      </c>
      <c r="E601" s="249">
        <v>8</v>
      </c>
      <c r="F601" s="250"/>
      <c r="G601" s="15">
        <f>(VLOOKUP(G$4,'Tüpoloogia tabel'!$C$1:$T$51,MATCH($A601,'Tüpoloogia tabel'!$C$1:$T$1,0),FALSE))*D601</f>
        <v>1604</v>
      </c>
      <c r="H601" s="15">
        <f>(VLOOKUP(H$4,'Tüpoloogia tabel'!$C$1:$T$51,MATCH($A601,'Tüpoloogia tabel'!$C$1:$T$1,0),FALSE))*D601*E601</f>
        <v>108</v>
      </c>
      <c r="I601" s="15">
        <f>(VLOOKUP(I$4,'Tüpoloogia tabel'!$C$1:$T$51,MATCH($A601,'Tüpoloogia tabel'!$C$1:$T$1,0),FALSE))*D601*E601</f>
        <v>432</v>
      </c>
      <c r="J601" s="15">
        <f>(VLOOKUP(J$4,'Tüpoloogia tabel'!$C$1:$T$51,MATCH($A601,'Tüpoloogia tabel'!$C$1:$T$1,0),FALSE))*D601*E601</f>
        <v>9949.4</v>
      </c>
      <c r="K601" s="15">
        <f>(VLOOKUP(K$4,'Tüpoloogia tabel'!$C$1:$T$51,MATCH($A601,'Tüpoloogia tabel'!$C$1:$T$1,0),FALSE))*D601*E601</f>
        <v>8713.7999999999993</v>
      </c>
      <c r="L601" s="244">
        <f>VLOOKUP(L$4,'Tüpoloogia tabel'!$C$1:$T$51,MATCH($A601,'Tüpoloogia tabel'!$C$1:$T$1,0),FALSE)</f>
        <v>0</v>
      </c>
      <c r="M601" s="228">
        <f>VLOOKUP(M$4,'Tüpoloogia tabel'!$C$1:$T$51,MATCH($A601,'Tüpoloogia tabel'!$C$1:$T$1,0),FALSE)</f>
        <v>100</v>
      </c>
      <c r="N601" s="228">
        <f>VLOOKUP(N$4,'Tüpoloogia tabel'!$C$1:$T$51,MATCH($A601,'Tüpoloogia tabel'!$C$1:$T$1,0),FALSE)</f>
        <v>0</v>
      </c>
      <c r="O601" s="245">
        <f>VLOOKUP(O$4,'Tüpoloogia tabel'!$C$1:$T$51,MATCH($A601,'Tüpoloogia tabel'!$C$1:$T$1,0),FALSE)</f>
        <v>0.1369145681336785</v>
      </c>
      <c r="P601" s="228">
        <f>VLOOKUP(P$4,'Tüpoloogia tabel'!$C$1:$T$51,MATCH($A601,'Tüpoloogia tabel'!$C$1:$T$1,0),FALSE)</f>
        <v>100</v>
      </c>
      <c r="Q601" s="335">
        <f t="shared" si="805"/>
        <v>39096</v>
      </c>
      <c r="R601" s="336">
        <f t="shared" si="784"/>
        <v>33723.388044245701</v>
      </c>
      <c r="S601" s="14">
        <f t="shared" si="806"/>
        <v>1604</v>
      </c>
      <c r="T601" s="336">
        <f t="shared" si="807"/>
        <v>1604</v>
      </c>
      <c r="U601" s="4">
        <f t="shared" si="808"/>
        <v>19.8</v>
      </c>
      <c r="V601" s="337">
        <f t="shared" si="809"/>
        <v>5352.811955754295</v>
      </c>
      <c r="W601" s="338">
        <f t="shared" si="791"/>
        <v>6.5036705136383555</v>
      </c>
      <c r="X601" s="228">
        <f>VLOOKUP(X$4,'Tüpoloogia tabel'!$C$1:$T$51,MATCH($A601,'Tüpoloogia tabel'!$C$1:$T$1,0),FALSE)</f>
        <v>229</v>
      </c>
      <c r="Y601" s="228">
        <f>VLOOKUP(Y$4,'Tüpoloogia tabel'!$C$1:$T$51,MATCH($A601,'Tüpoloogia tabel'!$C$1:$T$1,0),FALSE)</f>
        <v>196</v>
      </c>
      <c r="Z601" s="229">
        <f>VLOOKUP(Z$4,'Tüpoloogia tabel'!$C$1:$T$51,MATCH($A601,'Tüpoloogia tabel'!$C$1:$T$1,0),FALSE)</f>
        <v>33</v>
      </c>
      <c r="AA601" s="235"/>
      <c r="AB601" s="235"/>
      <c r="AC601" s="15">
        <f>VLOOKUP(AC$4,'Tüpoloogia tabel'!$C$1:$T$51,MATCH($A601,'Tüpoloogia tabel'!$C$1:$T$1,0),FALSE)</f>
        <v>3.04</v>
      </c>
      <c r="AD601" s="15">
        <f>VLOOKUP(AD$4,'Tüpoloogia tabel'!$C$1:$T$51,MATCH($A601,'Tüpoloogia tabel'!$C$1:$T$1,0),FALSE)</f>
        <v>2.5</v>
      </c>
      <c r="AE601" s="15">
        <f>VLOOKUP(AE$4,'Tüpoloogia tabel'!$C$1:$T$51,MATCH($A601,'Tüpoloogia tabel'!$C$1:$T$1,0),FALSE)</f>
        <v>2.2999999999999998</v>
      </c>
      <c r="AF601" s="15">
        <f>VLOOKUP(AF$4,'Tüpoloogia tabel'!$C$1:$T$51,MATCH($A601,'Tüpoloogia tabel'!$C$1:$T$1,0),FALSE)</f>
        <v>13.5</v>
      </c>
      <c r="AG601" s="15">
        <f>VLOOKUP(AG$4,'Tüpoloogia tabel'!$C$1:$T$51,MATCH($A601,'Tüpoloogia tabel'!$C$1:$T$1,0),FALSE)</f>
        <v>24.3</v>
      </c>
      <c r="AH601" s="15">
        <f>(VLOOKUP(AH$4,'Tüpoloogia tabel'!$C$1:$T$51,MATCH($A601,'Tüpoloogia tabel'!$C$1:$T$1,0),FALSE))*E601</f>
        <v>20</v>
      </c>
      <c r="AI601" s="15">
        <f>(VLOOKUP(AI$4,'Tüpoloogia tabel'!$C$1:$T$51,MATCH($A601,'Tüpoloogia tabel'!$C$1:$T$1,0),FALSE))*D601*E601</f>
        <v>35441.666666666664</v>
      </c>
      <c r="AJ601" s="15">
        <f t="shared" si="810"/>
        <v>270</v>
      </c>
      <c r="AK601" s="15">
        <f>VLOOKUP(AK$4,'Tüpoloogia tabel'!$C$1:$T$51,MATCH($A601,'Tüpoloogia tabel'!$C$1:$T$1,0),FALSE)</f>
        <v>1</v>
      </c>
      <c r="AL601" s="15">
        <f>VLOOKUP(AL$4,'Tüpoloogia tabel'!$C$1:$T$51,MATCH($A601,'Tüpoloogia tabel'!$C$1:$T$1,0),FALSE)</f>
        <v>1</v>
      </c>
      <c r="AM601" s="15">
        <f>VLOOKUP(AM$4,'Tüpoloogia tabel'!$C$1:$T$51,MATCH($A601,'Tüpoloogia tabel'!$C$1:$T$1,0),FALSE)</f>
        <v>0.7</v>
      </c>
      <c r="AN601" s="15">
        <f>VLOOKUP(AN$4,'Tüpoloogia tabel'!$C$1:$T$51,MATCH($A601,'Tüpoloogia tabel'!$C$1:$T$1,0),FALSE)</f>
        <v>0.7</v>
      </c>
      <c r="AO601" s="15">
        <f>VLOOKUP(AO$4,'Tüpoloogia tabel'!$C$1:$T$51,MATCH($A601,'Tüpoloogia tabel'!$C$1:$T$1,0),FALSE)</f>
        <v>2.44</v>
      </c>
      <c r="AP601" s="15">
        <f>VLOOKUP(AP$4,'Tüpoloogia tabel'!$C$1:$T$51,MATCH($A601,'Tüpoloogia tabel'!$C$1:$T$1,0),FALSE)</f>
        <v>2</v>
      </c>
      <c r="AQ601" s="15">
        <f>VLOOKUP(AQ$4,'Tüpoloogia tabel'!$C$1:$T$51,MATCH($A601,'Tüpoloogia tabel'!$C$1:$T$1,0),FALSE)</f>
        <v>2.9</v>
      </c>
      <c r="AR601" s="232">
        <f>VLOOKUP(AR$4,'Tüpoloogia tabel'!$C$1:$T$51,MATCH($A596,'Tüpoloogia tabel'!$C$1:$T$1,0),FALSE)</f>
        <v>0.26</v>
      </c>
      <c r="AS601" s="16">
        <f>VLOOKUP(AS$4,'Tüpoloogia tabel'!$C$1:$T$51,MATCH($A601,'Tüpoloogia tabel'!$C$1:$T$1,0),FALSE)</f>
        <v>0.49</v>
      </c>
      <c r="AT601" s="16">
        <f>VLOOKUP(AT$4,'Tüpoloogia tabel'!$C$1:$T$51,MATCH($A601,'Tüpoloogia tabel'!$C$1:$T$1,0),FALSE)</f>
        <v>0.40500000000000003</v>
      </c>
      <c r="AU601" s="16">
        <f>VLOOKUP(AU$4,'Tüpoloogia tabel'!$C$1:$T$51,MATCH($A601,'Tüpoloogia tabel'!$C$1:$T$1,0),FALSE)</f>
        <v>0.15</v>
      </c>
      <c r="AV601" s="273">
        <f>VLOOKUP(AV$4,'Tüpoloogia tabel'!$C$1:$T$51,MATCH($A601,'Tüpoloogia tabel'!$C$1:$T$1,0),FALSE)</f>
        <v>0.02</v>
      </c>
      <c r="AW601" s="16">
        <f>VLOOKUP(AW$4,'Tüpoloogia tabel'!$C$1:$T$51,MATCH($A601,'Tüpoloogia tabel'!$C$1:$T$1,0),FALSE)</f>
        <v>0.01</v>
      </c>
      <c r="AX601" s="16">
        <f>VLOOKUP(AX$4,'Tüpoloogia tabel'!$C$1:$T$51,MATCH($A601,'Tüpoloogia tabel'!$C$1:$T$1,0),FALSE)</f>
        <v>0</v>
      </c>
      <c r="AY601" s="16">
        <f>VLOOKUP(AY$4,'Tüpoloogia tabel'!$C$1:$T$51,MATCH($A601,'Tüpoloogia tabel'!$C$1:$T$1,0),FALSE)</f>
        <v>0.42</v>
      </c>
      <c r="AZ601" s="16">
        <f>VLOOKUP(AZ$4,'Tüpoloogia tabel'!$C$1:$T$51,MATCH($A601,'Tüpoloogia tabel'!$C$1:$T$1,0),FALSE)</f>
        <v>3.7</v>
      </c>
      <c r="BA601" s="232">
        <f>VLOOKUP(BA$4,'Tüpoloogia tabel'!$C$1:$T$51,MATCH($A601,'Tüpoloogia tabel'!$C$1:$T$1,0),FALSE)</f>
        <v>0.56000000000000005</v>
      </c>
      <c r="BB601" s="232">
        <f>VLOOKUP(BB$4,'Tüpoloogia tabel'!$C$1:$T$51,MATCH($A601,'Tüpoloogia tabel'!$C$1:$T$1,0),FALSE)</f>
        <v>0.37</v>
      </c>
      <c r="BC601" s="232">
        <f>VLOOKUP(BC$4,'Tüpoloogia tabel'!$C$1:$T$51,MATCH($A601,'Tüpoloogia tabel'!$C$1:$T$1,0),FALSE)</f>
        <v>0.35</v>
      </c>
      <c r="BD601" s="232">
        <f>VLOOKUP(BD$4,'Tüpoloogia tabel'!$C$1:$T$51,MATCH($A601,'Tüpoloogia tabel'!$C$1:$T$1,0),FALSE)</f>
        <v>0.5</v>
      </c>
      <c r="BE601" s="232">
        <f>VLOOKUP(BE$4,'Tüpoloogia tabel'!$C$1:$T$51,MATCH($A601,'Tüpoloogia tabel'!$C$1:$T$1,0),FALSE)</f>
        <v>0.3</v>
      </c>
      <c r="BF601" s="16">
        <f>VLOOKUP(BF$4,'Tüpoloogia tabel'!$C$1:$T$51,MATCH($A601,'Tüpoloogia tabel'!$C$1:$T$1,0),FALSE)</f>
        <v>1.8</v>
      </c>
      <c r="BG601" s="16">
        <f>VLOOKUP(BG$4,'Tüpoloogia tabel'!$C$1:$T$51,MATCH($A601,'Tüpoloogia tabel'!$C$1:$T$1,0),FALSE)</f>
        <v>2.2000000000000002</v>
      </c>
      <c r="BH601" s="16">
        <f>VLOOKUP(BH$4,'Tüpoloogia tabel'!$C$1:$T$51,MATCH($A601,'Tüpoloogia tabel'!$C$1:$T$1,0),FALSE)</f>
        <v>1.46</v>
      </c>
      <c r="BI601" s="16">
        <f>VLOOKUP(BI$4,'Tüpoloogia tabel'!$C$1:$T$51,MATCH($A601,'Tüpoloogia tabel'!$C$1:$T$1,0),FALSE)</f>
        <v>1.5793333333333333</v>
      </c>
      <c r="BJ601" s="16">
        <f>VLOOKUP(BJ$4,'Tüpoloogia tabel'!$C$1:$T$51,MATCH($A601,'Tüpoloogia tabel'!$C$1:$T$1,0),FALSE)</f>
        <v>0.8</v>
      </c>
      <c r="BK601" s="16">
        <f>VLOOKUP(BK$4,'Tüpoloogia tabel'!$C$1:$T$51,MATCH($A601,'Tüpoloogia tabel'!$C$1:$T$1,0),FALSE)</f>
        <v>2.0649999999999999</v>
      </c>
      <c r="BL601" s="216">
        <f t="shared" si="792"/>
        <v>46660.130760178858</v>
      </c>
      <c r="BM601" s="1">
        <v>4</v>
      </c>
      <c r="BN601" s="1">
        <v>0</v>
      </c>
      <c r="BO601" s="1">
        <f t="shared" si="811"/>
        <v>80</v>
      </c>
      <c r="BP601" s="217">
        <f t="shared" si="812"/>
        <v>270</v>
      </c>
      <c r="BQ601" s="217">
        <f t="shared" ref="BQ601:BS601" si="827">BP601</f>
        <v>270</v>
      </c>
      <c r="BR601" s="217">
        <f t="shared" si="827"/>
        <v>270</v>
      </c>
      <c r="BS601" s="217">
        <f t="shared" si="827"/>
        <v>270</v>
      </c>
      <c r="BT601" s="217">
        <f t="shared" si="814"/>
        <v>1890</v>
      </c>
      <c r="BU601" s="217">
        <f t="shared" si="815"/>
        <v>8740</v>
      </c>
      <c r="BV601" s="217">
        <f t="shared" si="816"/>
        <v>7055.5953053088224</v>
      </c>
      <c r="BW601" s="217">
        <f t="shared" si="794"/>
        <v>3285.2000282297054</v>
      </c>
      <c r="BX601" s="216">
        <f t="shared" si="817"/>
        <v>5.5774074074074074</v>
      </c>
      <c r="BY601" s="216">
        <f t="shared" si="786"/>
        <v>6726.3533333333335</v>
      </c>
      <c r="BZ601" s="216">
        <f t="shared" si="787"/>
        <v>56671.684121741899</v>
      </c>
      <c r="CA601" s="216">
        <f t="shared" si="788"/>
        <v>53386.48409351219</v>
      </c>
      <c r="CB601" s="218">
        <f t="shared" si="818"/>
        <v>6.1266593327265024</v>
      </c>
    </row>
    <row r="602" spans="1:80" x14ac:dyDescent="0.25">
      <c r="A602" s="248" t="s">
        <v>488</v>
      </c>
      <c r="B602" s="231" t="s">
        <v>1130</v>
      </c>
      <c r="C602" s="231" t="s">
        <v>464</v>
      </c>
      <c r="D602" s="249">
        <v>5</v>
      </c>
      <c r="E602" s="249">
        <v>9</v>
      </c>
      <c r="F602" s="250"/>
      <c r="G602" s="15">
        <f>(VLOOKUP(G$4,'Tüpoloogia tabel'!$C$1:$T$51,MATCH($A602,'Tüpoloogia tabel'!$C$1:$T$1,0),FALSE))*D602</f>
        <v>1604</v>
      </c>
      <c r="H602" s="15">
        <f>(VLOOKUP(H$4,'Tüpoloogia tabel'!$C$1:$T$51,MATCH($A602,'Tüpoloogia tabel'!$C$1:$T$1,0),FALSE))*D602*E602</f>
        <v>121.5</v>
      </c>
      <c r="I602" s="15">
        <f>(VLOOKUP(I$4,'Tüpoloogia tabel'!$C$1:$T$51,MATCH($A602,'Tüpoloogia tabel'!$C$1:$T$1,0),FALSE))*D602*E602</f>
        <v>486</v>
      </c>
      <c r="J602" s="15">
        <f>(VLOOKUP(J$4,'Tüpoloogia tabel'!$C$1:$T$51,MATCH($A602,'Tüpoloogia tabel'!$C$1:$T$1,0),FALSE))*D602*E602</f>
        <v>11193.074999999999</v>
      </c>
      <c r="K602" s="15">
        <f>(VLOOKUP(K$4,'Tüpoloogia tabel'!$C$1:$T$51,MATCH($A602,'Tüpoloogia tabel'!$C$1:$T$1,0),FALSE))*D602*E602</f>
        <v>9803.0249999999996</v>
      </c>
      <c r="L602" s="244">
        <f>VLOOKUP(L$4,'Tüpoloogia tabel'!$C$1:$T$51,MATCH($A602,'Tüpoloogia tabel'!$C$1:$T$1,0),FALSE)</f>
        <v>0</v>
      </c>
      <c r="M602" s="228">
        <f>VLOOKUP(M$4,'Tüpoloogia tabel'!$C$1:$T$51,MATCH($A602,'Tüpoloogia tabel'!$C$1:$T$1,0),FALSE)</f>
        <v>100</v>
      </c>
      <c r="N602" s="228">
        <f>VLOOKUP(N$4,'Tüpoloogia tabel'!$C$1:$T$51,MATCH($A602,'Tüpoloogia tabel'!$C$1:$T$1,0),FALSE)</f>
        <v>0</v>
      </c>
      <c r="O602" s="245">
        <f>VLOOKUP(O$4,'Tüpoloogia tabel'!$C$1:$T$51,MATCH($A602,'Tüpoloogia tabel'!$C$1:$T$1,0),FALSE)</f>
        <v>0.1369145681336785</v>
      </c>
      <c r="P602" s="228">
        <f>VLOOKUP(P$4,'Tüpoloogia tabel'!$C$1:$T$51,MATCH($A602,'Tüpoloogia tabel'!$C$1:$T$1,0),FALSE)</f>
        <v>100</v>
      </c>
      <c r="Q602" s="335">
        <f t="shared" si="805"/>
        <v>49450.5</v>
      </c>
      <c r="R602" s="336">
        <f t="shared" si="784"/>
        <v>42660.206148505531</v>
      </c>
      <c r="S602" s="14">
        <f t="shared" si="806"/>
        <v>1604</v>
      </c>
      <c r="T602" s="336">
        <f t="shared" si="807"/>
        <v>1604</v>
      </c>
      <c r="U602" s="4">
        <f t="shared" si="808"/>
        <v>19.8</v>
      </c>
      <c r="V602" s="337">
        <f t="shared" si="809"/>
        <v>6770.4938514944688</v>
      </c>
      <c r="W602" s="338">
        <f t="shared" si="791"/>
        <v>7.2226163916392991</v>
      </c>
      <c r="X602" s="228">
        <f>VLOOKUP(X$4,'Tüpoloogia tabel'!$C$1:$T$51,MATCH($A602,'Tüpoloogia tabel'!$C$1:$T$1,0),FALSE)</f>
        <v>229</v>
      </c>
      <c r="Y602" s="228">
        <f>VLOOKUP(Y$4,'Tüpoloogia tabel'!$C$1:$T$51,MATCH($A602,'Tüpoloogia tabel'!$C$1:$T$1,0),FALSE)</f>
        <v>196</v>
      </c>
      <c r="Z602" s="229">
        <f>VLOOKUP(Z$4,'Tüpoloogia tabel'!$C$1:$T$51,MATCH($A602,'Tüpoloogia tabel'!$C$1:$T$1,0),FALSE)</f>
        <v>33</v>
      </c>
      <c r="AA602" s="235"/>
      <c r="AB602" s="235"/>
      <c r="AC602" s="15">
        <f>VLOOKUP(AC$4,'Tüpoloogia tabel'!$C$1:$T$51,MATCH($A602,'Tüpoloogia tabel'!$C$1:$T$1,0),FALSE)</f>
        <v>3.04</v>
      </c>
      <c r="AD602" s="15">
        <f>VLOOKUP(AD$4,'Tüpoloogia tabel'!$C$1:$T$51,MATCH($A602,'Tüpoloogia tabel'!$C$1:$T$1,0),FALSE)</f>
        <v>2.5</v>
      </c>
      <c r="AE602" s="15">
        <f>VLOOKUP(AE$4,'Tüpoloogia tabel'!$C$1:$T$51,MATCH($A602,'Tüpoloogia tabel'!$C$1:$T$1,0),FALSE)</f>
        <v>2.2999999999999998</v>
      </c>
      <c r="AF602" s="15">
        <f>VLOOKUP(AF$4,'Tüpoloogia tabel'!$C$1:$T$51,MATCH($A602,'Tüpoloogia tabel'!$C$1:$T$1,0),FALSE)</f>
        <v>13.5</v>
      </c>
      <c r="AG602" s="15">
        <f>VLOOKUP(AG$4,'Tüpoloogia tabel'!$C$1:$T$51,MATCH($A602,'Tüpoloogia tabel'!$C$1:$T$1,0),FALSE)</f>
        <v>24.3</v>
      </c>
      <c r="AH602" s="15">
        <f>(VLOOKUP(AH$4,'Tüpoloogia tabel'!$C$1:$T$51,MATCH($A602,'Tüpoloogia tabel'!$C$1:$T$1,0),FALSE))*E602</f>
        <v>22.5</v>
      </c>
      <c r="AI602" s="15">
        <f>(VLOOKUP(AI$4,'Tüpoloogia tabel'!$C$1:$T$51,MATCH($A602,'Tüpoloogia tabel'!$C$1:$T$1,0),FALSE))*D602*E602</f>
        <v>39871.875</v>
      </c>
      <c r="AJ602" s="15">
        <f t="shared" si="810"/>
        <v>270</v>
      </c>
      <c r="AK602" s="15">
        <f>VLOOKUP(AK$4,'Tüpoloogia tabel'!$C$1:$T$51,MATCH($A602,'Tüpoloogia tabel'!$C$1:$T$1,0),FALSE)</f>
        <v>1</v>
      </c>
      <c r="AL602" s="15">
        <f>VLOOKUP(AL$4,'Tüpoloogia tabel'!$C$1:$T$51,MATCH($A602,'Tüpoloogia tabel'!$C$1:$T$1,0),FALSE)</f>
        <v>1</v>
      </c>
      <c r="AM602" s="15">
        <f>VLOOKUP(AM$4,'Tüpoloogia tabel'!$C$1:$T$51,MATCH($A602,'Tüpoloogia tabel'!$C$1:$T$1,0),FALSE)</f>
        <v>0.7</v>
      </c>
      <c r="AN602" s="15">
        <f>VLOOKUP(AN$4,'Tüpoloogia tabel'!$C$1:$T$51,MATCH($A602,'Tüpoloogia tabel'!$C$1:$T$1,0),FALSE)</f>
        <v>0.7</v>
      </c>
      <c r="AO602" s="15">
        <f>VLOOKUP(AO$4,'Tüpoloogia tabel'!$C$1:$T$51,MATCH($A602,'Tüpoloogia tabel'!$C$1:$T$1,0),FALSE)</f>
        <v>2.44</v>
      </c>
      <c r="AP602" s="15">
        <f>VLOOKUP(AP$4,'Tüpoloogia tabel'!$C$1:$T$51,MATCH($A602,'Tüpoloogia tabel'!$C$1:$T$1,0),FALSE)</f>
        <v>2</v>
      </c>
      <c r="AQ602" s="15">
        <f>VLOOKUP(AQ$4,'Tüpoloogia tabel'!$C$1:$T$51,MATCH($A602,'Tüpoloogia tabel'!$C$1:$T$1,0),FALSE)</f>
        <v>2.9</v>
      </c>
      <c r="AR602" s="232">
        <f>VLOOKUP(AR$4,'Tüpoloogia tabel'!$C$1:$T$51,MATCH($A597,'Tüpoloogia tabel'!$C$1:$T$1,0),FALSE)</f>
        <v>0.26</v>
      </c>
      <c r="AS602" s="16">
        <f>VLOOKUP(AS$4,'Tüpoloogia tabel'!$C$1:$T$51,MATCH($A602,'Tüpoloogia tabel'!$C$1:$T$1,0),FALSE)</f>
        <v>0.49</v>
      </c>
      <c r="AT602" s="16">
        <f>VLOOKUP(AT$4,'Tüpoloogia tabel'!$C$1:$T$51,MATCH($A602,'Tüpoloogia tabel'!$C$1:$T$1,0),FALSE)</f>
        <v>0.40500000000000003</v>
      </c>
      <c r="AU602" s="16">
        <f>VLOOKUP(AU$4,'Tüpoloogia tabel'!$C$1:$T$51,MATCH($A602,'Tüpoloogia tabel'!$C$1:$T$1,0),FALSE)</f>
        <v>0.15</v>
      </c>
      <c r="AV602" s="273">
        <f>VLOOKUP(AV$4,'Tüpoloogia tabel'!$C$1:$T$51,MATCH($A602,'Tüpoloogia tabel'!$C$1:$T$1,0),FALSE)</f>
        <v>0.02</v>
      </c>
      <c r="AW602" s="16">
        <f>VLOOKUP(AW$4,'Tüpoloogia tabel'!$C$1:$T$51,MATCH($A602,'Tüpoloogia tabel'!$C$1:$T$1,0),FALSE)</f>
        <v>0.01</v>
      </c>
      <c r="AX602" s="16">
        <f>VLOOKUP(AX$4,'Tüpoloogia tabel'!$C$1:$T$51,MATCH($A602,'Tüpoloogia tabel'!$C$1:$T$1,0),FALSE)</f>
        <v>0</v>
      </c>
      <c r="AY602" s="16">
        <f>VLOOKUP(AY$4,'Tüpoloogia tabel'!$C$1:$T$51,MATCH($A602,'Tüpoloogia tabel'!$C$1:$T$1,0),FALSE)</f>
        <v>0.42</v>
      </c>
      <c r="AZ602" s="16">
        <f>VLOOKUP(AZ$4,'Tüpoloogia tabel'!$C$1:$T$51,MATCH($A602,'Tüpoloogia tabel'!$C$1:$T$1,0),FALSE)</f>
        <v>3.7</v>
      </c>
      <c r="BA602" s="232">
        <f>VLOOKUP(BA$4,'Tüpoloogia tabel'!$C$1:$T$51,MATCH($A602,'Tüpoloogia tabel'!$C$1:$T$1,0),FALSE)</f>
        <v>0.56000000000000005</v>
      </c>
      <c r="BB602" s="232">
        <f>VLOOKUP(BB$4,'Tüpoloogia tabel'!$C$1:$T$51,MATCH($A602,'Tüpoloogia tabel'!$C$1:$T$1,0),FALSE)</f>
        <v>0.37</v>
      </c>
      <c r="BC602" s="232">
        <f>VLOOKUP(BC$4,'Tüpoloogia tabel'!$C$1:$T$51,MATCH($A602,'Tüpoloogia tabel'!$C$1:$T$1,0),FALSE)</f>
        <v>0.35</v>
      </c>
      <c r="BD602" s="232">
        <f>VLOOKUP(BD$4,'Tüpoloogia tabel'!$C$1:$T$51,MATCH($A602,'Tüpoloogia tabel'!$C$1:$T$1,0),FALSE)</f>
        <v>0.5</v>
      </c>
      <c r="BE602" s="232">
        <f>VLOOKUP(BE$4,'Tüpoloogia tabel'!$C$1:$T$51,MATCH($A602,'Tüpoloogia tabel'!$C$1:$T$1,0),FALSE)</f>
        <v>0.3</v>
      </c>
      <c r="BF602" s="16">
        <f>VLOOKUP(BF$4,'Tüpoloogia tabel'!$C$1:$T$51,MATCH($A602,'Tüpoloogia tabel'!$C$1:$T$1,0),FALSE)</f>
        <v>1.8</v>
      </c>
      <c r="BG602" s="16">
        <f>VLOOKUP(BG$4,'Tüpoloogia tabel'!$C$1:$T$51,MATCH($A602,'Tüpoloogia tabel'!$C$1:$T$1,0),FALSE)</f>
        <v>2.2000000000000002</v>
      </c>
      <c r="BH602" s="16">
        <f>VLOOKUP(BH$4,'Tüpoloogia tabel'!$C$1:$T$51,MATCH($A602,'Tüpoloogia tabel'!$C$1:$T$1,0),FALSE)</f>
        <v>1.46</v>
      </c>
      <c r="BI602" s="16">
        <f>VLOOKUP(BI$4,'Tüpoloogia tabel'!$C$1:$T$51,MATCH($A602,'Tüpoloogia tabel'!$C$1:$T$1,0),FALSE)</f>
        <v>1.5793333333333333</v>
      </c>
      <c r="BJ602" s="16">
        <f>VLOOKUP(BJ$4,'Tüpoloogia tabel'!$C$1:$T$51,MATCH($A602,'Tüpoloogia tabel'!$C$1:$T$1,0),FALSE)</f>
        <v>0.8</v>
      </c>
      <c r="BK602" s="16">
        <f>VLOOKUP(BK$4,'Tüpoloogia tabel'!$C$1:$T$51,MATCH($A602,'Tüpoloogia tabel'!$C$1:$T$1,0),FALSE)</f>
        <v>2.0649999999999999</v>
      </c>
      <c r="BL602" s="216">
        <f t="shared" si="792"/>
        <v>58290.544466345025</v>
      </c>
      <c r="BM602" s="1">
        <v>4</v>
      </c>
      <c r="BN602" s="1">
        <v>0</v>
      </c>
      <c r="BO602" s="1">
        <f t="shared" si="811"/>
        <v>90</v>
      </c>
      <c r="BP602" s="217">
        <f t="shared" si="812"/>
        <v>270</v>
      </c>
      <c r="BQ602" s="217">
        <f t="shared" ref="BQ602:BS602" si="828">BP602</f>
        <v>270</v>
      </c>
      <c r="BR602" s="217">
        <f t="shared" si="828"/>
        <v>270</v>
      </c>
      <c r="BS602" s="217">
        <f t="shared" si="828"/>
        <v>270</v>
      </c>
      <c r="BT602" s="217">
        <f t="shared" si="814"/>
        <v>2160</v>
      </c>
      <c r="BU602" s="217">
        <f t="shared" si="815"/>
        <v>11047.5</v>
      </c>
      <c r="BV602" s="217">
        <f t="shared" si="816"/>
        <v>8924.2560785035275</v>
      </c>
      <c r="BW602" s="217">
        <f t="shared" si="794"/>
        <v>4075.3375529714817</v>
      </c>
      <c r="BX602" s="216">
        <f t="shared" si="817"/>
        <v>6.996357407407408</v>
      </c>
      <c r="BY602" s="216">
        <f t="shared" si="786"/>
        <v>8437.6070333333337</v>
      </c>
      <c r="BZ602" s="216">
        <f t="shared" si="787"/>
        <v>70803.489052649835</v>
      </c>
      <c r="CA602" s="216">
        <f t="shared" si="788"/>
        <v>66728.151499678352</v>
      </c>
      <c r="CB602" s="218">
        <f t="shared" si="818"/>
        <v>6.8068939434183173</v>
      </c>
    </row>
    <row r="603" spans="1:80" x14ac:dyDescent="0.25">
      <c r="A603" s="248" t="s">
        <v>488</v>
      </c>
      <c r="B603" s="231" t="s">
        <v>1131</v>
      </c>
      <c r="C603" s="231" t="s">
        <v>464</v>
      </c>
      <c r="D603" s="249">
        <v>5</v>
      </c>
      <c r="E603" s="249">
        <v>10</v>
      </c>
      <c r="F603" s="250"/>
      <c r="G603" s="15">
        <f>(VLOOKUP(G$4,'Tüpoloogia tabel'!$C$1:$T$51,MATCH($A603,'Tüpoloogia tabel'!$C$1:$T$1,0),FALSE))*D603</f>
        <v>1604</v>
      </c>
      <c r="H603" s="15">
        <f>(VLOOKUP(H$4,'Tüpoloogia tabel'!$C$1:$T$51,MATCH($A603,'Tüpoloogia tabel'!$C$1:$T$1,0),FALSE))*D603*E603</f>
        <v>135</v>
      </c>
      <c r="I603" s="15">
        <f>(VLOOKUP(I$4,'Tüpoloogia tabel'!$C$1:$T$51,MATCH($A603,'Tüpoloogia tabel'!$C$1:$T$1,0),FALSE))*D603*E603</f>
        <v>540</v>
      </c>
      <c r="J603" s="15">
        <f>(VLOOKUP(J$4,'Tüpoloogia tabel'!$C$1:$T$51,MATCH($A603,'Tüpoloogia tabel'!$C$1:$T$1,0),FALSE))*D603*E603</f>
        <v>12436.75</v>
      </c>
      <c r="K603" s="15">
        <f>(VLOOKUP(K$4,'Tüpoloogia tabel'!$C$1:$T$51,MATCH($A603,'Tüpoloogia tabel'!$C$1:$T$1,0),FALSE))*D603*E603</f>
        <v>10892.25</v>
      </c>
      <c r="L603" s="244">
        <f>VLOOKUP(L$4,'Tüpoloogia tabel'!$C$1:$T$51,MATCH($A603,'Tüpoloogia tabel'!$C$1:$T$1,0),FALSE)</f>
        <v>0</v>
      </c>
      <c r="M603" s="228">
        <f>VLOOKUP(M$4,'Tüpoloogia tabel'!$C$1:$T$51,MATCH($A603,'Tüpoloogia tabel'!$C$1:$T$1,0),FALSE)</f>
        <v>100</v>
      </c>
      <c r="N603" s="228">
        <f>VLOOKUP(N$4,'Tüpoloogia tabel'!$C$1:$T$51,MATCH($A603,'Tüpoloogia tabel'!$C$1:$T$1,0),FALSE)</f>
        <v>0</v>
      </c>
      <c r="O603" s="245">
        <f>VLOOKUP(O$4,'Tüpoloogia tabel'!$C$1:$T$51,MATCH($A603,'Tüpoloogia tabel'!$C$1:$T$1,0),FALSE)</f>
        <v>0.1369145681336785</v>
      </c>
      <c r="P603" s="228">
        <f>VLOOKUP(P$4,'Tüpoloogia tabel'!$C$1:$T$51,MATCH($A603,'Tüpoloogia tabel'!$C$1:$T$1,0),FALSE)</f>
        <v>100</v>
      </c>
      <c r="Q603" s="335">
        <f t="shared" si="805"/>
        <v>61020</v>
      </c>
      <c r="R603" s="336">
        <f t="shared" si="784"/>
        <v>52645.673052482933</v>
      </c>
      <c r="S603" s="14">
        <f t="shared" si="806"/>
        <v>1604</v>
      </c>
      <c r="T603" s="336">
        <f t="shared" si="807"/>
        <v>1604</v>
      </c>
      <c r="U603" s="4">
        <f t="shared" si="808"/>
        <v>19.8</v>
      </c>
      <c r="V603" s="337">
        <f t="shared" si="809"/>
        <v>8354.5269475170626</v>
      </c>
      <c r="W603" s="338">
        <f t="shared" si="791"/>
        <v>7.9499554384155262</v>
      </c>
      <c r="X603" s="228">
        <f>VLOOKUP(X$4,'Tüpoloogia tabel'!$C$1:$T$51,MATCH($A603,'Tüpoloogia tabel'!$C$1:$T$1,0),FALSE)</f>
        <v>229</v>
      </c>
      <c r="Y603" s="228">
        <f>VLOOKUP(Y$4,'Tüpoloogia tabel'!$C$1:$T$51,MATCH($A603,'Tüpoloogia tabel'!$C$1:$T$1,0),FALSE)</f>
        <v>196</v>
      </c>
      <c r="Z603" s="229">
        <f>VLOOKUP(Z$4,'Tüpoloogia tabel'!$C$1:$T$51,MATCH($A603,'Tüpoloogia tabel'!$C$1:$T$1,0),FALSE)</f>
        <v>33</v>
      </c>
      <c r="AA603" s="235"/>
      <c r="AB603" s="235"/>
      <c r="AC603" s="15">
        <f>VLOOKUP(AC$4,'Tüpoloogia tabel'!$C$1:$T$51,MATCH($A603,'Tüpoloogia tabel'!$C$1:$T$1,0),FALSE)</f>
        <v>3.04</v>
      </c>
      <c r="AD603" s="15">
        <f>VLOOKUP(AD$4,'Tüpoloogia tabel'!$C$1:$T$51,MATCH($A603,'Tüpoloogia tabel'!$C$1:$T$1,0),FALSE)</f>
        <v>2.5</v>
      </c>
      <c r="AE603" s="15">
        <f>VLOOKUP(AE$4,'Tüpoloogia tabel'!$C$1:$T$51,MATCH($A603,'Tüpoloogia tabel'!$C$1:$T$1,0),FALSE)</f>
        <v>2.2999999999999998</v>
      </c>
      <c r="AF603" s="15">
        <f>VLOOKUP(AF$4,'Tüpoloogia tabel'!$C$1:$T$51,MATCH($A603,'Tüpoloogia tabel'!$C$1:$T$1,0),FALSE)</f>
        <v>13.5</v>
      </c>
      <c r="AG603" s="15">
        <f>VLOOKUP(AG$4,'Tüpoloogia tabel'!$C$1:$T$51,MATCH($A603,'Tüpoloogia tabel'!$C$1:$T$1,0),FALSE)</f>
        <v>24.3</v>
      </c>
      <c r="AH603" s="15">
        <f>(VLOOKUP(AH$4,'Tüpoloogia tabel'!$C$1:$T$51,MATCH($A603,'Tüpoloogia tabel'!$C$1:$T$1,0),FALSE))*E603</f>
        <v>25</v>
      </c>
      <c r="AI603" s="15">
        <f>(VLOOKUP(AI$4,'Tüpoloogia tabel'!$C$1:$T$51,MATCH($A603,'Tüpoloogia tabel'!$C$1:$T$1,0),FALSE))*D603*E603</f>
        <v>44302.083333333328</v>
      </c>
      <c r="AJ603" s="15">
        <f t="shared" si="810"/>
        <v>270</v>
      </c>
      <c r="AK603" s="15">
        <f>VLOOKUP(AK$4,'Tüpoloogia tabel'!$C$1:$T$51,MATCH($A603,'Tüpoloogia tabel'!$C$1:$T$1,0),FALSE)</f>
        <v>1</v>
      </c>
      <c r="AL603" s="15">
        <f>VLOOKUP(AL$4,'Tüpoloogia tabel'!$C$1:$T$51,MATCH($A603,'Tüpoloogia tabel'!$C$1:$T$1,0),FALSE)</f>
        <v>1</v>
      </c>
      <c r="AM603" s="15">
        <f>VLOOKUP(AM$4,'Tüpoloogia tabel'!$C$1:$T$51,MATCH($A603,'Tüpoloogia tabel'!$C$1:$T$1,0),FALSE)</f>
        <v>0.7</v>
      </c>
      <c r="AN603" s="15">
        <f>VLOOKUP(AN$4,'Tüpoloogia tabel'!$C$1:$T$51,MATCH($A603,'Tüpoloogia tabel'!$C$1:$T$1,0),FALSE)</f>
        <v>0.7</v>
      </c>
      <c r="AO603" s="15">
        <f>VLOOKUP(AO$4,'Tüpoloogia tabel'!$C$1:$T$51,MATCH($A603,'Tüpoloogia tabel'!$C$1:$T$1,0),FALSE)</f>
        <v>2.44</v>
      </c>
      <c r="AP603" s="15">
        <f>VLOOKUP(AP$4,'Tüpoloogia tabel'!$C$1:$T$51,MATCH($A603,'Tüpoloogia tabel'!$C$1:$T$1,0),FALSE)</f>
        <v>2</v>
      </c>
      <c r="AQ603" s="15">
        <f>VLOOKUP(AQ$4,'Tüpoloogia tabel'!$C$1:$T$51,MATCH($A603,'Tüpoloogia tabel'!$C$1:$T$1,0),FALSE)</f>
        <v>2.9</v>
      </c>
      <c r="AR603" s="232">
        <f>VLOOKUP(AR$4,'Tüpoloogia tabel'!$C$1:$T$51,MATCH($A598,'Tüpoloogia tabel'!$C$1:$T$1,0),FALSE)</f>
        <v>0.26</v>
      </c>
      <c r="AS603" s="16">
        <f>VLOOKUP(AS$4,'Tüpoloogia tabel'!$C$1:$T$51,MATCH($A603,'Tüpoloogia tabel'!$C$1:$T$1,0),FALSE)</f>
        <v>0.49</v>
      </c>
      <c r="AT603" s="16">
        <f>VLOOKUP(AT$4,'Tüpoloogia tabel'!$C$1:$T$51,MATCH($A603,'Tüpoloogia tabel'!$C$1:$T$1,0),FALSE)</f>
        <v>0.40500000000000003</v>
      </c>
      <c r="AU603" s="16">
        <f>VLOOKUP(AU$4,'Tüpoloogia tabel'!$C$1:$T$51,MATCH($A603,'Tüpoloogia tabel'!$C$1:$T$1,0),FALSE)</f>
        <v>0.15</v>
      </c>
      <c r="AV603" s="273">
        <f>VLOOKUP(AV$4,'Tüpoloogia tabel'!$C$1:$T$51,MATCH($A603,'Tüpoloogia tabel'!$C$1:$T$1,0),FALSE)</f>
        <v>0.02</v>
      </c>
      <c r="AW603" s="16">
        <f>VLOOKUP(AW$4,'Tüpoloogia tabel'!$C$1:$T$51,MATCH($A603,'Tüpoloogia tabel'!$C$1:$T$1,0),FALSE)</f>
        <v>0.01</v>
      </c>
      <c r="AX603" s="16">
        <f>VLOOKUP(AX$4,'Tüpoloogia tabel'!$C$1:$T$51,MATCH($A603,'Tüpoloogia tabel'!$C$1:$T$1,0),FALSE)</f>
        <v>0</v>
      </c>
      <c r="AY603" s="16">
        <f>VLOOKUP(AY$4,'Tüpoloogia tabel'!$C$1:$T$51,MATCH($A603,'Tüpoloogia tabel'!$C$1:$T$1,0),FALSE)</f>
        <v>0.42</v>
      </c>
      <c r="AZ603" s="16">
        <f>VLOOKUP(AZ$4,'Tüpoloogia tabel'!$C$1:$T$51,MATCH($A603,'Tüpoloogia tabel'!$C$1:$T$1,0),FALSE)</f>
        <v>3.7</v>
      </c>
      <c r="BA603" s="232">
        <f>VLOOKUP(BA$4,'Tüpoloogia tabel'!$C$1:$T$51,MATCH($A603,'Tüpoloogia tabel'!$C$1:$T$1,0),FALSE)</f>
        <v>0.56000000000000005</v>
      </c>
      <c r="BB603" s="232">
        <f>VLOOKUP(BB$4,'Tüpoloogia tabel'!$C$1:$T$51,MATCH($A603,'Tüpoloogia tabel'!$C$1:$T$1,0),FALSE)</f>
        <v>0.37</v>
      </c>
      <c r="BC603" s="232">
        <f>VLOOKUP(BC$4,'Tüpoloogia tabel'!$C$1:$T$51,MATCH($A603,'Tüpoloogia tabel'!$C$1:$T$1,0),FALSE)</f>
        <v>0.35</v>
      </c>
      <c r="BD603" s="232">
        <f>VLOOKUP(BD$4,'Tüpoloogia tabel'!$C$1:$T$51,MATCH($A603,'Tüpoloogia tabel'!$C$1:$T$1,0),FALSE)</f>
        <v>0.5</v>
      </c>
      <c r="BE603" s="232">
        <f>VLOOKUP(BE$4,'Tüpoloogia tabel'!$C$1:$T$51,MATCH($A603,'Tüpoloogia tabel'!$C$1:$T$1,0),FALSE)</f>
        <v>0.3</v>
      </c>
      <c r="BF603" s="16">
        <f>VLOOKUP(BF$4,'Tüpoloogia tabel'!$C$1:$T$51,MATCH($A603,'Tüpoloogia tabel'!$C$1:$T$1,0),FALSE)</f>
        <v>1.8</v>
      </c>
      <c r="BG603" s="16">
        <f>VLOOKUP(BG$4,'Tüpoloogia tabel'!$C$1:$T$51,MATCH($A603,'Tüpoloogia tabel'!$C$1:$T$1,0),FALSE)</f>
        <v>2.2000000000000002</v>
      </c>
      <c r="BH603" s="16">
        <f>VLOOKUP(BH$4,'Tüpoloogia tabel'!$C$1:$T$51,MATCH($A603,'Tüpoloogia tabel'!$C$1:$T$1,0),FALSE)</f>
        <v>1.46</v>
      </c>
      <c r="BI603" s="16">
        <f>VLOOKUP(BI$4,'Tüpoloogia tabel'!$C$1:$T$51,MATCH($A603,'Tüpoloogia tabel'!$C$1:$T$1,0),FALSE)</f>
        <v>1.5793333333333333</v>
      </c>
      <c r="BJ603" s="16">
        <f>VLOOKUP(BJ$4,'Tüpoloogia tabel'!$C$1:$T$51,MATCH($A603,'Tüpoloogia tabel'!$C$1:$T$1,0),FALSE)</f>
        <v>0.8</v>
      </c>
      <c r="BK603" s="16">
        <f>VLOOKUP(BK$4,'Tüpoloogia tabel'!$C$1:$T$51,MATCH($A603,'Tüpoloogia tabel'!$C$1:$T$1,0),FALSE)</f>
        <v>2.0649999999999999</v>
      </c>
      <c r="BL603" s="216">
        <f t="shared" si="792"/>
        <v>71285.674252765355</v>
      </c>
      <c r="BM603" s="1">
        <v>4</v>
      </c>
      <c r="BN603" s="1">
        <v>0</v>
      </c>
      <c r="BO603" s="1">
        <f t="shared" si="811"/>
        <v>100</v>
      </c>
      <c r="BP603" s="217">
        <f t="shared" si="812"/>
        <v>270</v>
      </c>
      <c r="BQ603" s="217">
        <f t="shared" ref="BQ603:BS603" si="829">BP603</f>
        <v>270</v>
      </c>
      <c r="BR603" s="217">
        <f t="shared" si="829"/>
        <v>270</v>
      </c>
      <c r="BS603" s="217">
        <f t="shared" si="829"/>
        <v>270</v>
      </c>
      <c r="BT603" s="217">
        <f t="shared" si="814"/>
        <v>2430</v>
      </c>
      <c r="BU603" s="217">
        <f t="shared" si="815"/>
        <v>13625</v>
      </c>
      <c r="BV603" s="217">
        <f t="shared" si="816"/>
        <v>11012.186042816254</v>
      </c>
      <c r="BW603" s="217">
        <f t="shared" si="794"/>
        <v>4957.5681379828266</v>
      </c>
      <c r="BX603" s="216">
        <f t="shared" si="817"/>
        <v>8.5818074074074087</v>
      </c>
      <c r="BY603" s="216">
        <f t="shared" si="786"/>
        <v>10349.659733333334</v>
      </c>
      <c r="BZ603" s="216">
        <f t="shared" si="787"/>
        <v>86592.90212408152</v>
      </c>
      <c r="CA603" s="216">
        <f t="shared" si="788"/>
        <v>81635.333986098689</v>
      </c>
      <c r="CB603" s="218">
        <f t="shared" si="818"/>
        <v>7.4948090602124164</v>
      </c>
    </row>
    <row r="604" spans="1:80" x14ac:dyDescent="0.25">
      <c r="A604" s="248" t="s">
        <v>488</v>
      </c>
      <c r="B604" s="231" t="s">
        <v>1132</v>
      </c>
      <c r="C604" s="231" t="s">
        <v>464</v>
      </c>
      <c r="D604" s="249">
        <v>6</v>
      </c>
      <c r="E604" s="249">
        <v>6</v>
      </c>
      <c r="F604" s="250"/>
      <c r="G604" s="15">
        <f>(VLOOKUP(G$4,'Tüpoloogia tabel'!$C$1:$T$51,MATCH($A604,'Tüpoloogia tabel'!$C$1:$T$1,0),FALSE))*D604</f>
        <v>1924.8000000000002</v>
      </c>
      <c r="H604" s="15">
        <f>(VLOOKUP(H$4,'Tüpoloogia tabel'!$C$1:$T$51,MATCH($A604,'Tüpoloogia tabel'!$C$1:$T$1,0),FALSE))*D604*E604</f>
        <v>97.200000000000017</v>
      </c>
      <c r="I604" s="15">
        <f>(VLOOKUP(I$4,'Tüpoloogia tabel'!$C$1:$T$51,MATCH($A604,'Tüpoloogia tabel'!$C$1:$T$1,0),FALSE))*D604*E604</f>
        <v>388.80000000000007</v>
      </c>
      <c r="J604" s="15">
        <f>(VLOOKUP(J$4,'Tüpoloogia tabel'!$C$1:$T$51,MATCH($A604,'Tüpoloogia tabel'!$C$1:$T$1,0),FALSE))*D604*E604</f>
        <v>8954.4599999999991</v>
      </c>
      <c r="K604" s="15">
        <f>(VLOOKUP(K$4,'Tüpoloogia tabel'!$C$1:$T$51,MATCH($A604,'Tüpoloogia tabel'!$C$1:$T$1,0),FALSE))*D604*E604</f>
        <v>7842.4199999999983</v>
      </c>
      <c r="L604" s="244">
        <f>VLOOKUP(L$4,'Tüpoloogia tabel'!$C$1:$T$51,MATCH($A604,'Tüpoloogia tabel'!$C$1:$T$1,0),FALSE)</f>
        <v>0</v>
      </c>
      <c r="M604" s="228">
        <f>VLOOKUP(M$4,'Tüpoloogia tabel'!$C$1:$T$51,MATCH($A604,'Tüpoloogia tabel'!$C$1:$T$1,0),FALSE)</f>
        <v>100</v>
      </c>
      <c r="N604" s="228">
        <f>VLOOKUP(N$4,'Tüpoloogia tabel'!$C$1:$T$51,MATCH($A604,'Tüpoloogia tabel'!$C$1:$T$1,0),FALSE)</f>
        <v>0</v>
      </c>
      <c r="O604" s="245">
        <f>VLOOKUP(O$4,'Tüpoloogia tabel'!$C$1:$T$51,MATCH($A604,'Tüpoloogia tabel'!$C$1:$T$1,0),FALSE)</f>
        <v>0.1369145681336785</v>
      </c>
      <c r="P604" s="228">
        <f>VLOOKUP(P$4,'Tüpoloogia tabel'!$C$1:$T$51,MATCH($A604,'Tüpoloogia tabel'!$C$1:$T$1,0),FALSE)</f>
        <v>100</v>
      </c>
      <c r="Q604" s="335">
        <f t="shared" si="805"/>
        <v>26406</v>
      </c>
      <c r="R604" s="336">
        <f t="shared" si="784"/>
        <v>22766.873913862088</v>
      </c>
      <c r="S604" s="14">
        <f t="shared" si="806"/>
        <v>1924.8000000000002</v>
      </c>
      <c r="T604" s="336">
        <f t="shared" si="807"/>
        <v>1924.8000000000002</v>
      </c>
      <c r="U604" s="4">
        <f t="shared" si="808"/>
        <v>23.760000000000005</v>
      </c>
      <c r="V604" s="337">
        <f t="shared" si="809"/>
        <v>3615.3660861379144</v>
      </c>
      <c r="W604" s="338">
        <f t="shared" si="791"/>
        <v>5.1009564055545926</v>
      </c>
      <c r="X604" s="228">
        <f>VLOOKUP(X$4,'Tüpoloogia tabel'!$C$1:$T$51,MATCH($A604,'Tüpoloogia tabel'!$C$1:$T$1,0),FALSE)</f>
        <v>229</v>
      </c>
      <c r="Y604" s="228">
        <f>VLOOKUP(Y$4,'Tüpoloogia tabel'!$C$1:$T$51,MATCH($A604,'Tüpoloogia tabel'!$C$1:$T$1,0),FALSE)</f>
        <v>196</v>
      </c>
      <c r="Z604" s="229">
        <f>VLOOKUP(Z$4,'Tüpoloogia tabel'!$C$1:$T$51,MATCH($A604,'Tüpoloogia tabel'!$C$1:$T$1,0),FALSE)</f>
        <v>33</v>
      </c>
      <c r="AA604" s="235"/>
      <c r="AB604" s="235"/>
      <c r="AC604" s="15">
        <f>VLOOKUP(AC$4,'Tüpoloogia tabel'!$C$1:$T$51,MATCH($A604,'Tüpoloogia tabel'!$C$1:$T$1,0),FALSE)</f>
        <v>3.04</v>
      </c>
      <c r="AD604" s="15">
        <f>VLOOKUP(AD$4,'Tüpoloogia tabel'!$C$1:$T$51,MATCH($A604,'Tüpoloogia tabel'!$C$1:$T$1,0),FALSE)</f>
        <v>2.5</v>
      </c>
      <c r="AE604" s="15">
        <f>VLOOKUP(AE$4,'Tüpoloogia tabel'!$C$1:$T$51,MATCH($A604,'Tüpoloogia tabel'!$C$1:$T$1,0),FALSE)</f>
        <v>2.2999999999999998</v>
      </c>
      <c r="AF604" s="15">
        <f>VLOOKUP(AF$4,'Tüpoloogia tabel'!$C$1:$T$51,MATCH($A604,'Tüpoloogia tabel'!$C$1:$T$1,0),FALSE)</f>
        <v>13.5</v>
      </c>
      <c r="AG604" s="15">
        <f>VLOOKUP(AG$4,'Tüpoloogia tabel'!$C$1:$T$51,MATCH($A604,'Tüpoloogia tabel'!$C$1:$T$1,0),FALSE)</f>
        <v>24.3</v>
      </c>
      <c r="AH604" s="15">
        <f>(VLOOKUP(AH$4,'Tüpoloogia tabel'!$C$1:$T$51,MATCH($A604,'Tüpoloogia tabel'!$C$1:$T$1,0),FALSE))*E604</f>
        <v>15</v>
      </c>
      <c r="AI604" s="15">
        <f>(VLOOKUP(AI$4,'Tüpoloogia tabel'!$C$1:$T$51,MATCH($A604,'Tüpoloogia tabel'!$C$1:$T$1,0),FALSE))*D604*E604</f>
        <v>31897.5</v>
      </c>
      <c r="AJ604" s="15">
        <f t="shared" si="810"/>
        <v>318.60000000000002</v>
      </c>
      <c r="AK604" s="15">
        <f>VLOOKUP(AK$4,'Tüpoloogia tabel'!$C$1:$T$51,MATCH($A604,'Tüpoloogia tabel'!$C$1:$T$1,0),FALSE)</f>
        <v>1</v>
      </c>
      <c r="AL604" s="15">
        <f>VLOOKUP(AL$4,'Tüpoloogia tabel'!$C$1:$T$51,MATCH($A604,'Tüpoloogia tabel'!$C$1:$T$1,0),FALSE)</f>
        <v>1</v>
      </c>
      <c r="AM604" s="15">
        <f>VLOOKUP(AM$4,'Tüpoloogia tabel'!$C$1:$T$51,MATCH($A604,'Tüpoloogia tabel'!$C$1:$T$1,0),FALSE)</f>
        <v>0.7</v>
      </c>
      <c r="AN604" s="15">
        <f>VLOOKUP(AN$4,'Tüpoloogia tabel'!$C$1:$T$51,MATCH($A604,'Tüpoloogia tabel'!$C$1:$T$1,0),FALSE)</f>
        <v>0.7</v>
      </c>
      <c r="AO604" s="15">
        <f>VLOOKUP(AO$4,'Tüpoloogia tabel'!$C$1:$T$51,MATCH($A604,'Tüpoloogia tabel'!$C$1:$T$1,0),FALSE)</f>
        <v>2.44</v>
      </c>
      <c r="AP604" s="15">
        <f>VLOOKUP(AP$4,'Tüpoloogia tabel'!$C$1:$T$51,MATCH($A604,'Tüpoloogia tabel'!$C$1:$T$1,0),FALSE)</f>
        <v>2</v>
      </c>
      <c r="AQ604" s="15">
        <f>VLOOKUP(AQ$4,'Tüpoloogia tabel'!$C$1:$T$51,MATCH($A604,'Tüpoloogia tabel'!$C$1:$T$1,0),FALSE)</f>
        <v>2.9</v>
      </c>
      <c r="AR604" s="232">
        <f>VLOOKUP(AR$4,'Tüpoloogia tabel'!$C$1:$T$51,MATCH($A599,'Tüpoloogia tabel'!$C$1:$T$1,0),FALSE)</f>
        <v>0.26</v>
      </c>
      <c r="AS604" s="16">
        <f>VLOOKUP(AS$4,'Tüpoloogia tabel'!$C$1:$T$51,MATCH($A604,'Tüpoloogia tabel'!$C$1:$T$1,0),FALSE)</f>
        <v>0.49</v>
      </c>
      <c r="AT604" s="16">
        <f>VLOOKUP(AT$4,'Tüpoloogia tabel'!$C$1:$T$51,MATCH($A604,'Tüpoloogia tabel'!$C$1:$T$1,0),FALSE)</f>
        <v>0.40500000000000003</v>
      </c>
      <c r="AU604" s="16">
        <f>VLOOKUP(AU$4,'Tüpoloogia tabel'!$C$1:$T$51,MATCH($A604,'Tüpoloogia tabel'!$C$1:$T$1,0),FALSE)</f>
        <v>0.15</v>
      </c>
      <c r="AV604" s="273">
        <f>VLOOKUP(AV$4,'Tüpoloogia tabel'!$C$1:$T$51,MATCH($A604,'Tüpoloogia tabel'!$C$1:$T$1,0),FALSE)</f>
        <v>0.02</v>
      </c>
      <c r="AW604" s="16">
        <f>VLOOKUP(AW$4,'Tüpoloogia tabel'!$C$1:$T$51,MATCH($A604,'Tüpoloogia tabel'!$C$1:$T$1,0),FALSE)</f>
        <v>0.01</v>
      </c>
      <c r="AX604" s="16">
        <f>VLOOKUP(AX$4,'Tüpoloogia tabel'!$C$1:$T$51,MATCH($A604,'Tüpoloogia tabel'!$C$1:$T$1,0),FALSE)</f>
        <v>0</v>
      </c>
      <c r="AY604" s="16">
        <f>VLOOKUP(AY$4,'Tüpoloogia tabel'!$C$1:$T$51,MATCH($A604,'Tüpoloogia tabel'!$C$1:$T$1,0),FALSE)</f>
        <v>0.42</v>
      </c>
      <c r="AZ604" s="16">
        <f>VLOOKUP(AZ$4,'Tüpoloogia tabel'!$C$1:$T$51,MATCH($A604,'Tüpoloogia tabel'!$C$1:$T$1,0),FALSE)</f>
        <v>3.7</v>
      </c>
      <c r="BA604" s="232">
        <f>VLOOKUP(BA$4,'Tüpoloogia tabel'!$C$1:$T$51,MATCH($A604,'Tüpoloogia tabel'!$C$1:$T$1,0),FALSE)</f>
        <v>0.56000000000000005</v>
      </c>
      <c r="BB604" s="232">
        <f>VLOOKUP(BB$4,'Tüpoloogia tabel'!$C$1:$T$51,MATCH($A604,'Tüpoloogia tabel'!$C$1:$T$1,0),FALSE)</f>
        <v>0.37</v>
      </c>
      <c r="BC604" s="232">
        <f>VLOOKUP(BC$4,'Tüpoloogia tabel'!$C$1:$T$51,MATCH($A604,'Tüpoloogia tabel'!$C$1:$T$1,0),FALSE)</f>
        <v>0.35</v>
      </c>
      <c r="BD604" s="232">
        <f>VLOOKUP(BD$4,'Tüpoloogia tabel'!$C$1:$T$51,MATCH($A604,'Tüpoloogia tabel'!$C$1:$T$1,0),FALSE)</f>
        <v>0.5</v>
      </c>
      <c r="BE604" s="232">
        <f>VLOOKUP(BE$4,'Tüpoloogia tabel'!$C$1:$T$51,MATCH($A604,'Tüpoloogia tabel'!$C$1:$T$1,0),FALSE)</f>
        <v>0.3</v>
      </c>
      <c r="BF604" s="16">
        <f>VLOOKUP(BF$4,'Tüpoloogia tabel'!$C$1:$T$51,MATCH($A604,'Tüpoloogia tabel'!$C$1:$T$1,0),FALSE)</f>
        <v>1.8</v>
      </c>
      <c r="BG604" s="16">
        <f>VLOOKUP(BG$4,'Tüpoloogia tabel'!$C$1:$T$51,MATCH($A604,'Tüpoloogia tabel'!$C$1:$T$1,0),FALSE)</f>
        <v>2.2000000000000002</v>
      </c>
      <c r="BH604" s="16">
        <f>VLOOKUP(BH$4,'Tüpoloogia tabel'!$C$1:$T$51,MATCH($A604,'Tüpoloogia tabel'!$C$1:$T$1,0),FALSE)</f>
        <v>1.46</v>
      </c>
      <c r="BI604" s="16">
        <f>VLOOKUP(BI$4,'Tüpoloogia tabel'!$C$1:$T$51,MATCH($A604,'Tüpoloogia tabel'!$C$1:$T$1,0),FALSE)</f>
        <v>1.5793333333333333</v>
      </c>
      <c r="BJ604" s="16">
        <f>VLOOKUP(BJ$4,'Tüpoloogia tabel'!$C$1:$T$51,MATCH($A604,'Tüpoloogia tabel'!$C$1:$T$1,0),FALSE)</f>
        <v>0.8</v>
      </c>
      <c r="BK604" s="16">
        <f>VLOOKUP(BK$4,'Tüpoloogia tabel'!$C$1:$T$51,MATCH($A604,'Tüpoloogia tabel'!$C$1:$T$1,0),FALSE)</f>
        <v>2.0649999999999999</v>
      </c>
      <c r="BL604" s="216">
        <f t="shared" si="792"/>
        <v>32955.749477524121</v>
      </c>
      <c r="BM604" s="1">
        <v>4</v>
      </c>
      <c r="BN604" s="1">
        <v>0</v>
      </c>
      <c r="BO604" s="1">
        <f t="shared" si="811"/>
        <v>60</v>
      </c>
      <c r="BP604" s="217">
        <f t="shared" si="812"/>
        <v>318.60000000000002</v>
      </c>
      <c r="BQ604" s="217">
        <f t="shared" ref="BQ604:BS604" si="830">BP604</f>
        <v>318.60000000000002</v>
      </c>
      <c r="BR604" s="217">
        <f t="shared" si="830"/>
        <v>318.60000000000002</v>
      </c>
      <c r="BS604" s="217">
        <f t="shared" si="830"/>
        <v>318.60000000000002</v>
      </c>
      <c r="BT604" s="217">
        <f t="shared" si="814"/>
        <v>1593</v>
      </c>
      <c r="BU604" s="217">
        <f t="shared" si="815"/>
        <v>5922</v>
      </c>
      <c r="BV604" s="217">
        <f t="shared" si="816"/>
        <v>4765.4504202983617</v>
      </c>
      <c r="BW604" s="217">
        <f t="shared" si="794"/>
        <v>2365.956176525312</v>
      </c>
      <c r="BX604" s="216">
        <f t="shared" si="817"/>
        <v>3.8823688888888901</v>
      </c>
      <c r="BY604" s="216">
        <f t="shared" si="786"/>
        <v>4682.1368800000009</v>
      </c>
      <c r="BZ604" s="216">
        <f t="shared" si="787"/>
        <v>40003.842534049436</v>
      </c>
      <c r="CA604" s="216">
        <f t="shared" si="788"/>
        <v>37637.886357524119</v>
      </c>
      <c r="CB604" s="218">
        <f t="shared" si="818"/>
        <v>4.7992694037713015</v>
      </c>
    </row>
    <row r="605" spans="1:80" x14ac:dyDescent="0.25">
      <c r="A605" s="248" t="s">
        <v>488</v>
      </c>
      <c r="B605" s="231" t="s">
        <v>1133</v>
      </c>
      <c r="C605" s="231" t="s">
        <v>464</v>
      </c>
      <c r="D605" s="249">
        <v>6</v>
      </c>
      <c r="E605" s="249">
        <v>7</v>
      </c>
      <c r="F605" s="250"/>
      <c r="G605" s="15">
        <f>(VLOOKUP(G$4,'Tüpoloogia tabel'!$C$1:$T$51,MATCH($A605,'Tüpoloogia tabel'!$C$1:$T$1,0),FALSE))*D605</f>
        <v>1924.8000000000002</v>
      </c>
      <c r="H605" s="15">
        <f>(VLOOKUP(H$4,'Tüpoloogia tabel'!$C$1:$T$51,MATCH($A605,'Tüpoloogia tabel'!$C$1:$T$1,0),FALSE))*D605*E605</f>
        <v>113.40000000000002</v>
      </c>
      <c r="I605" s="15">
        <f>(VLOOKUP(I$4,'Tüpoloogia tabel'!$C$1:$T$51,MATCH($A605,'Tüpoloogia tabel'!$C$1:$T$1,0),FALSE))*D605*E605</f>
        <v>453.60000000000008</v>
      </c>
      <c r="J605" s="15">
        <f>(VLOOKUP(J$4,'Tüpoloogia tabel'!$C$1:$T$51,MATCH($A605,'Tüpoloogia tabel'!$C$1:$T$1,0),FALSE))*D605*E605</f>
        <v>10446.869999999999</v>
      </c>
      <c r="K605" s="15">
        <f>(VLOOKUP(K$4,'Tüpoloogia tabel'!$C$1:$T$51,MATCH($A605,'Tüpoloogia tabel'!$C$1:$T$1,0),FALSE))*D605*E605</f>
        <v>9149.489999999998</v>
      </c>
      <c r="L605" s="244">
        <f>VLOOKUP(L$4,'Tüpoloogia tabel'!$C$1:$T$51,MATCH($A605,'Tüpoloogia tabel'!$C$1:$T$1,0),FALSE)</f>
        <v>0</v>
      </c>
      <c r="M605" s="228">
        <f>VLOOKUP(M$4,'Tüpoloogia tabel'!$C$1:$T$51,MATCH($A605,'Tüpoloogia tabel'!$C$1:$T$1,0),FALSE)</f>
        <v>100</v>
      </c>
      <c r="N605" s="228">
        <f>VLOOKUP(N$4,'Tüpoloogia tabel'!$C$1:$T$51,MATCH($A605,'Tüpoloogia tabel'!$C$1:$T$1,0),FALSE)</f>
        <v>0</v>
      </c>
      <c r="O605" s="245">
        <f>VLOOKUP(O$4,'Tüpoloogia tabel'!$C$1:$T$51,MATCH($A605,'Tüpoloogia tabel'!$C$1:$T$1,0),FALSE)</f>
        <v>0.1369145681336785</v>
      </c>
      <c r="P605" s="228">
        <f>VLOOKUP(P$4,'Tüpoloogia tabel'!$C$1:$T$51,MATCH($A605,'Tüpoloogia tabel'!$C$1:$T$1,0),FALSE)</f>
        <v>100</v>
      </c>
      <c r="Q605" s="335">
        <f t="shared" si="805"/>
        <v>35910</v>
      </c>
      <c r="R605" s="336">
        <f t="shared" si="784"/>
        <v>30969.637858319602</v>
      </c>
      <c r="S605" s="14">
        <f t="shared" si="806"/>
        <v>1924.8000000000002</v>
      </c>
      <c r="T605" s="336">
        <f t="shared" si="807"/>
        <v>1924.8000000000002</v>
      </c>
      <c r="U605" s="4">
        <f t="shared" si="808"/>
        <v>23.760000000000005</v>
      </c>
      <c r="V605" s="337">
        <f t="shared" si="809"/>
        <v>4916.6021416803951</v>
      </c>
      <c r="W605" s="338">
        <f t="shared" si="791"/>
        <v>5.7900284897399477</v>
      </c>
      <c r="X605" s="228">
        <f>VLOOKUP(X$4,'Tüpoloogia tabel'!$C$1:$T$51,MATCH($A605,'Tüpoloogia tabel'!$C$1:$T$1,0),FALSE)</f>
        <v>229</v>
      </c>
      <c r="Y605" s="228">
        <f>VLOOKUP(Y$4,'Tüpoloogia tabel'!$C$1:$T$51,MATCH($A605,'Tüpoloogia tabel'!$C$1:$T$1,0),FALSE)</f>
        <v>196</v>
      </c>
      <c r="Z605" s="229">
        <f>VLOOKUP(Z$4,'Tüpoloogia tabel'!$C$1:$T$51,MATCH($A605,'Tüpoloogia tabel'!$C$1:$T$1,0),FALSE)</f>
        <v>33</v>
      </c>
      <c r="AA605" s="235"/>
      <c r="AB605" s="235"/>
      <c r="AC605" s="15">
        <f>VLOOKUP(AC$4,'Tüpoloogia tabel'!$C$1:$T$51,MATCH($A605,'Tüpoloogia tabel'!$C$1:$T$1,0),FALSE)</f>
        <v>3.04</v>
      </c>
      <c r="AD605" s="15">
        <f>VLOOKUP(AD$4,'Tüpoloogia tabel'!$C$1:$T$51,MATCH($A605,'Tüpoloogia tabel'!$C$1:$T$1,0),FALSE)</f>
        <v>2.5</v>
      </c>
      <c r="AE605" s="15">
        <f>VLOOKUP(AE$4,'Tüpoloogia tabel'!$C$1:$T$51,MATCH($A605,'Tüpoloogia tabel'!$C$1:$T$1,0),FALSE)</f>
        <v>2.2999999999999998</v>
      </c>
      <c r="AF605" s="15">
        <f>VLOOKUP(AF$4,'Tüpoloogia tabel'!$C$1:$T$51,MATCH($A605,'Tüpoloogia tabel'!$C$1:$T$1,0),FALSE)</f>
        <v>13.5</v>
      </c>
      <c r="AG605" s="15">
        <f>VLOOKUP(AG$4,'Tüpoloogia tabel'!$C$1:$T$51,MATCH($A605,'Tüpoloogia tabel'!$C$1:$T$1,0),FALSE)</f>
        <v>24.3</v>
      </c>
      <c r="AH605" s="15">
        <f>(VLOOKUP(AH$4,'Tüpoloogia tabel'!$C$1:$T$51,MATCH($A605,'Tüpoloogia tabel'!$C$1:$T$1,0),FALSE))*E605</f>
        <v>17.5</v>
      </c>
      <c r="AI605" s="15">
        <f>(VLOOKUP(AI$4,'Tüpoloogia tabel'!$C$1:$T$51,MATCH($A605,'Tüpoloogia tabel'!$C$1:$T$1,0),FALSE))*D605*E605</f>
        <v>37213.75</v>
      </c>
      <c r="AJ605" s="15">
        <f t="shared" si="810"/>
        <v>318.60000000000002</v>
      </c>
      <c r="AK605" s="15">
        <f>VLOOKUP(AK$4,'Tüpoloogia tabel'!$C$1:$T$51,MATCH($A605,'Tüpoloogia tabel'!$C$1:$T$1,0),FALSE)</f>
        <v>1</v>
      </c>
      <c r="AL605" s="15">
        <f>VLOOKUP(AL$4,'Tüpoloogia tabel'!$C$1:$T$51,MATCH($A605,'Tüpoloogia tabel'!$C$1:$T$1,0),FALSE)</f>
        <v>1</v>
      </c>
      <c r="AM605" s="15">
        <f>VLOOKUP(AM$4,'Tüpoloogia tabel'!$C$1:$T$51,MATCH($A605,'Tüpoloogia tabel'!$C$1:$T$1,0),FALSE)</f>
        <v>0.7</v>
      </c>
      <c r="AN605" s="15">
        <f>VLOOKUP(AN$4,'Tüpoloogia tabel'!$C$1:$T$51,MATCH($A605,'Tüpoloogia tabel'!$C$1:$T$1,0),FALSE)</f>
        <v>0.7</v>
      </c>
      <c r="AO605" s="15">
        <f>VLOOKUP(AO$4,'Tüpoloogia tabel'!$C$1:$T$51,MATCH($A605,'Tüpoloogia tabel'!$C$1:$T$1,0),FALSE)</f>
        <v>2.44</v>
      </c>
      <c r="AP605" s="15">
        <f>VLOOKUP(AP$4,'Tüpoloogia tabel'!$C$1:$T$51,MATCH($A605,'Tüpoloogia tabel'!$C$1:$T$1,0),FALSE)</f>
        <v>2</v>
      </c>
      <c r="AQ605" s="15">
        <f>VLOOKUP(AQ$4,'Tüpoloogia tabel'!$C$1:$T$51,MATCH($A605,'Tüpoloogia tabel'!$C$1:$T$1,0),FALSE)</f>
        <v>2.9</v>
      </c>
      <c r="AR605" s="232">
        <f>VLOOKUP(AR$4,'Tüpoloogia tabel'!$C$1:$T$51,MATCH($A600,'Tüpoloogia tabel'!$C$1:$T$1,0),FALSE)</f>
        <v>0.26</v>
      </c>
      <c r="AS605" s="16">
        <f>VLOOKUP(AS$4,'Tüpoloogia tabel'!$C$1:$T$51,MATCH($A605,'Tüpoloogia tabel'!$C$1:$T$1,0),FALSE)</f>
        <v>0.49</v>
      </c>
      <c r="AT605" s="16">
        <f>VLOOKUP(AT$4,'Tüpoloogia tabel'!$C$1:$T$51,MATCH($A605,'Tüpoloogia tabel'!$C$1:$T$1,0),FALSE)</f>
        <v>0.40500000000000003</v>
      </c>
      <c r="AU605" s="16">
        <f>VLOOKUP(AU$4,'Tüpoloogia tabel'!$C$1:$T$51,MATCH($A605,'Tüpoloogia tabel'!$C$1:$T$1,0),FALSE)</f>
        <v>0.15</v>
      </c>
      <c r="AV605" s="273">
        <f>VLOOKUP(AV$4,'Tüpoloogia tabel'!$C$1:$T$51,MATCH($A605,'Tüpoloogia tabel'!$C$1:$T$1,0),FALSE)</f>
        <v>0.02</v>
      </c>
      <c r="AW605" s="16">
        <f>VLOOKUP(AW$4,'Tüpoloogia tabel'!$C$1:$T$51,MATCH($A605,'Tüpoloogia tabel'!$C$1:$T$1,0),FALSE)</f>
        <v>0.01</v>
      </c>
      <c r="AX605" s="16">
        <f>VLOOKUP(AX$4,'Tüpoloogia tabel'!$C$1:$T$51,MATCH($A605,'Tüpoloogia tabel'!$C$1:$T$1,0),FALSE)</f>
        <v>0</v>
      </c>
      <c r="AY605" s="16">
        <f>VLOOKUP(AY$4,'Tüpoloogia tabel'!$C$1:$T$51,MATCH($A605,'Tüpoloogia tabel'!$C$1:$T$1,0),FALSE)</f>
        <v>0.42</v>
      </c>
      <c r="AZ605" s="16">
        <f>VLOOKUP(AZ$4,'Tüpoloogia tabel'!$C$1:$T$51,MATCH($A605,'Tüpoloogia tabel'!$C$1:$T$1,0),FALSE)</f>
        <v>3.7</v>
      </c>
      <c r="BA605" s="232">
        <f>VLOOKUP(BA$4,'Tüpoloogia tabel'!$C$1:$T$51,MATCH($A605,'Tüpoloogia tabel'!$C$1:$T$1,0),FALSE)</f>
        <v>0.56000000000000005</v>
      </c>
      <c r="BB605" s="232">
        <f>VLOOKUP(BB$4,'Tüpoloogia tabel'!$C$1:$T$51,MATCH($A605,'Tüpoloogia tabel'!$C$1:$T$1,0),FALSE)</f>
        <v>0.37</v>
      </c>
      <c r="BC605" s="232">
        <f>VLOOKUP(BC$4,'Tüpoloogia tabel'!$C$1:$T$51,MATCH($A605,'Tüpoloogia tabel'!$C$1:$T$1,0),FALSE)</f>
        <v>0.35</v>
      </c>
      <c r="BD605" s="232">
        <f>VLOOKUP(BD$4,'Tüpoloogia tabel'!$C$1:$T$51,MATCH($A605,'Tüpoloogia tabel'!$C$1:$T$1,0),FALSE)</f>
        <v>0.5</v>
      </c>
      <c r="BE605" s="232">
        <f>VLOOKUP(BE$4,'Tüpoloogia tabel'!$C$1:$T$51,MATCH($A605,'Tüpoloogia tabel'!$C$1:$T$1,0),FALSE)</f>
        <v>0.3</v>
      </c>
      <c r="BF605" s="16">
        <f>VLOOKUP(BF$4,'Tüpoloogia tabel'!$C$1:$T$51,MATCH($A605,'Tüpoloogia tabel'!$C$1:$T$1,0),FALSE)</f>
        <v>1.8</v>
      </c>
      <c r="BG605" s="16">
        <f>VLOOKUP(BG$4,'Tüpoloogia tabel'!$C$1:$T$51,MATCH($A605,'Tüpoloogia tabel'!$C$1:$T$1,0),FALSE)</f>
        <v>2.2000000000000002</v>
      </c>
      <c r="BH605" s="16">
        <f>VLOOKUP(BH$4,'Tüpoloogia tabel'!$C$1:$T$51,MATCH($A605,'Tüpoloogia tabel'!$C$1:$T$1,0),FALSE)</f>
        <v>1.46</v>
      </c>
      <c r="BI605" s="16">
        <f>VLOOKUP(BI$4,'Tüpoloogia tabel'!$C$1:$T$51,MATCH($A605,'Tüpoloogia tabel'!$C$1:$T$1,0),FALSE)</f>
        <v>1.5793333333333333</v>
      </c>
      <c r="BJ605" s="16">
        <f>VLOOKUP(BJ$4,'Tüpoloogia tabel'!$C$1:$T$51,MATCH($A605,'Tüpoloogia tabel'!$C$1:$T$1,0),FALSE)</f>
        <v>0.8</v>
      </c>
      <c r="BK605" s="16">
        <f>VLOOKUP(BK$4,'Tüpoloogia tabel'!$C$1:$T$51,MATCH($A605,'Tüpoloogia tabel'!$C$1:$T$1,0),FALSE)</f>
        <v>2.0649999999999999</v>
      </c>
      <c r="BL605" s="216">
        <f t="shared" si="792"/>
        <v>43630.861927512349</v>
      </c>
      <c r="BM605" s="1">
        <v>4</v>
      </c>
      <c r="BN605" s="1">
        <v>0</v>
      </c>
      <c r="BO605" s="1">
        <f t="shared" si="811"/>
        <v>70</v>
      </c>
      <c r="BP605" s="217">
        <f t="shared" si="812"/>
        <v>318.60000000000002</v>
      </c>
      <c r="BQ605" s="217">
        <f t="shared" ref="BQ605:BS605" si="831">BP605</f>
        <v>318.60000000000002</v>
      </c>
      <c r="BR605" s="217">
        <f t="shared" si="831"/>
        <v>318.60000000000002</v>
      </c>
      <c r="BS605" s="217">
        <f t="shared" si="831"/>
        <v>318.60000000000002</v>
      </c>
      <c r="BT605" s="217">
        <f t="shared" si="814"/>
        <v>1911.6000000000001</v>
      </c>
      <c r="BU605" s="217">
        <f t="shared" si="815"/>
        <v>8043.0000000000018</v>
      </c>
      <c r="BV605" s="217">
        <f t="shared" si="816"/>
        <v>6480.6227597104516</v>
      </c>
      <c r="BW605" s="217">
        <f t="shared" si="794"/>
        <v>3092.1145590783899</v>
      </c>
      <c r="BX605" s="216">
        <f t="shared" si="817"/>
        <v>5.1847688888888896</v>
      </c>
      <c r="BY605" s="216">
        <f t="shared" si="786"/>
        <v>6252.8312800000003</v>
      </c>
      <c r="BZ605" s="216">
        <f t="shared" si="787"/>
        <v>52975.80776659074</v>
      </c>
      <c r="CA605" s="216">
        <f t="shared" si="788"/>
        <v>49883.693207512348</v>
      </c>
      <c r="CB605" s="218">
        <f t="shared" si="818"/>
        <v>5.452073635526391</v>
      </c>
    </row>
    <row r="606" spans="1:80" x14ac:dyDescent="0.25">
      <c r="A606" s="248" t="s">
        <v>488</v>
      </c>
      <c r="B606" s="231" t="s">
        <v>1134</v>
      </c>
      <c r="C606" s="231" t="s">
        <v>464</v>
      </c>
      <c r="D606" s="249">
        <v>6</v>
      </c>
      <c r="E606" s="249">
        <v>8</v>
      </c>
      <c r="F606" s="250"/>
      <c r="G606" s="15">
        <f>(VLOOKUP(G$4,'Tüpoloogia tabel'!$C$1:$T$51,MATCH($A606,'Tüpoloogia tabel'!$C$1:$T$1,0),FALSE))*D606</f>
        <v>1924.8000000000002</v>
      </c>
      <c r="H606" s="15">
        <f>(VLOOKUP(H$4,'Tüpoloogia tabel'!$C$1:$T$51,MATCH($A606,'Tüpoloogia tabel'!$C$1:$T$1,0),FALSE))*D606*E606</f>
        <v>129.60000000000002</v>
      </c>
      <c r="I606" s="15">
        <f>(VLOOKUP(I$4,'Tüpoloogia tabel'!$C$1:$T$51,MATCH($A606,'Tüpoloogia tabel'!$C$1:$T$1,0),FALSE))*D606*E606</f>
        <v>518.40000000000009</v>
      </c>
      <c r="J606" s="15">
        <f>(VLOOKUP(J$4,'Tüpoloogia tabel'!$C$1:$T$51,MATCH($A606,'Tüpoloogia tabel'!$C$1:$T$1,0),FALSE))*D606*E606</f>
        <v>11939.279999999999</v>
      </c>
      <c r="K606" s="15">
        <f>(VLOOKUP(K$4,'Tüpoloogia tabel'!$C$1:$T$51,MATCH($A606,'Tüpoloogia tabel'!$C$1:$T$1,0),FALSE))*D606*E606</f>
        <v>10456.559999999998</v>
      </c>
      <c r="L606" s="244">
        <f>VLOOKUP(L$4,'Tüpoloogia tabel'!$C$1:$T$51,MATCH($A606,'Tüpoloogia tabel'!$C$1:$T$1,0),FALSE)</f>
        <v>0</v>
      </c>
      <c r="M606" s="228">
        <f>VLOOKUP(M$4,'Tüpoloogia tabel'!$C$1:$T$51,MATCH($A606,'Tüpoloogia tabel'!$C$1:$T$1,0),FALSE)</f>
        <v>100</v>
      </c>
      <c r="N606" s="228">
        <f>VLOOKUP(N$4,'Tüpoloogia tabel'!$C$1:$T$51,MATCH($A606,'Tüpoloogia tabel'!$C$1:$T$1,0),FALSE)</f>
        <v>0</v>
      </c>
      <c r="O606" s="245">
        <f>VLOOKUP(O$4,'Tüpoloogia tabel'!$C$1:$T$51,MATCH($A606,'Tüpoloogia tabel'!$C$1:$T$1,0),FALSE)</f>
        <v>0.1369145681336785</v>
      </c>
      <c r="P606" s="228">
        <f>VLOOKUP(P$4,'Tüpoloogia tabel'!$C$1:$T$51,MATCH($A606,'Tüpoloogia tabel'!$C$1:$T$1,0),FALSE)</f>
        <v>100</v>
      </c>
      <c r="Q606" s="335">
        <f t="shared" si="805"/>
        <v>46872</v>
      </c>
      <c r="R606" s="336">
        <f t="shared" si="784"/>
        <v>40430.780362438221</v>
      </c>
      <c r="S606" s="14">
        <f t="shared" si="806"/>
        <v>1924.8000000000002</v>
      </c>
      <c r="T606" s="336">
        <f t="shared" si="807"/>
        <v>1924.8000000000002</v>
      </c>
      <c r="U606" s="4">
        <f t="shared" si="808"/>
        <v>23.760000000000005</v>
      </c>
      <c r="V606" s="337">
        <f t="shared" si="809"/>
        <v>6417.4596375617784</v>
      </c>
      <c r="W606" s="338">
        <f t="shared" si="791"/>
        <v>6.4970604833483057</v>
      </c>
      <c r="X606" s="228">
        <f>VLOOKUP(X$4,'Tüpoloogia tabel'!$C$1:$T$51,MATCH($A606,'Tüpoloogia tabel'!$C$1:$T$1,0),FALSE)</f>
        <v>229</v>
      </c>
      <c r="Y606" s="228">
        <f>VLOOKUP(Y$4,'Tüpoloogia tabel'!$C$1:$T$51,MATCH($A606,'Tüpoloogia tabel'!$C$1:$T$1,0),FALSE)</f>
        <v>196</v>
      </c>
      <c r="Z606" s="229">
        <f>VLOOKUP(Z$4,'Tüpoloogia tabel'!$C$1:$T$51,MATCH($A606,'Tüpoloogia tabel'!$C$1:$T$1,0),FALSE)</f>
        <v>33</v>
      </c>
      <c r="AA606" s="235"/>
      <c r="AB606" s="235"/>
      <c r="AC606" s="15">
        <f>VLOOKUP(AC$4,'Tüpoloogia tabel'!$C$1:$T$51,MATCH($A606,'Tüpoloogia tabel'!$C$1:$T$1,0),FALSE)</f>
        <v>3.04</v>
      </c>
      <c r="AD606" s="15">
        <f>VLOOKUP(AD$4,'Tüpoloogia tabel'!$C$1:$T$51,MATCH($A606,'Tüpoloogia tabel'!$C$1:$T$1,0),FALSE)</f>
        <v>2.5</v>
      </c>
      <c r="AE606" s="15">
        <f>VLOOKUP(AE$4,'Tüpoloogia tabel'!$C$1:$T$51,MATCH($A606,'Tüpoloogia tabel'!$C$1:$T$1,0),FALSE)</f>
        <v>2.2999999999999998</v>
      </c>
      <c r="AF606" s="15">
        <f>VLOOKUP(AF$4,'Tüpoloogia tabel'!$C$1:$T$51,MATCH($A606,'Tüpoloogia tabel'!$C$1:$T$1,0),FALSE)</f>
        <v>13.5</v>
      </c>
      <c r="AG606" s="15">
        <f>VLOOKUP(AG$4,'Tüpoloogia tabel'!$C$1:$T$51,MATCH($A606,'Tüpoloogia tabel'!$C$1:$T$1,0),FALSE)</f>
        <v>24.3</v>
      </c>
      <c r="AH606" s="15">
        <f>(VLOOKUP(AH$4,'Tüpoloogia tabel'!$C$1:$T$51,MATCH($A606,'Tüpoloogia tabel'!$C$1:$T$1,0),FALSE))*E606</f>
        <v>20</v>
      </c>
      <c r="AI606" s="15">
        <f>(VLOOKUP(AI$4,'Tüpoloogia tabel'!$C$1:$T$51,MATCH($A606,'Tüpoloogia tabel'!$C$1:$T$1,0),FALSE))*D606*E606</f>
        <v>42530</v>
      </c>
      <c r="AJ606" s="15">
        <f t="shared" si="810"/>
        <v>318.60000000000002</v>
      </c>
      <c r="AK606" s="15">
        <f>VLOOKUP(AK$4,'Tüpoloogia tabel'!$C$1:$T$51,MATCH($A606,'Tüpoloogia tabel'!$C$1:$T$1,0),FALSE)</f>
        <v>1</v>
      </c>
      <c r="AL606" s="15">
        <f>VLOOKUP(AL$4,'Tüpoloogia tabel'!$C$1:$T$51,MATCH($A606,'Tüpoloogia tabel'!$C$1:$T$1,0),FALSE)</f>
        <v>1</v>
      </c>
      <c r="AM606" s="15">
        <f>VLOOKUP(AM$4,'Tüpoloogia tabel'!$C$1:$T$51,MATCH($A606,'Tüpoloogia tabel'!$C$1:$T$1,0),FALSE)</f>
        <v>0.7</v>
      </c>
      <c r="AN606" s="15">
        <f>VLOOKUP(AN$4,'Tüpoloogia tabel'!$C$1:$T$51,MATCH($A606,'Tüpoloogia tabel'!$C$1:$T$1,0),FALSE)</f>
        <v>0.7</v>
      </c>
      <c r="AO606" s="15">
        <f>VLOOKUP(AO$4,'Tüpoloogia tabel'!$C$1:$T$51,MATCH($A606,'Tüpoloogia tabel'!$C$1:$T$1,0),FALSE)</f>
        <v>2.44</v>
      </c>
      <c r="AP606" s="15">
        <f>VLOOKUP(AP$4,'Tüpoloogia tabel'!$C$1:$T$51,MATCH($A606,'Tüpoloogia tabel'!$C$1:$T$1,0),FALSE)</f>
        <v>2</v>
      </c>
      <c r="AQ606" s="15">
        <f>VLOOKUP(AQ$4,'Tüpoloogia tabel'!$C$1:$T$51,MATCH($A606,'Tüpoloogia tabel'!$C$1:$T$1,0),FALSE)</f>
        <v>2.9</v>
      </c>
      <c r="AR606" s="232">
        <f>VLOOKUP(AR$4,'Tüpoloogia tabel'!$C$1:$T$51,MATCH($A601,'Tüpoloogia tabel'!$C$1:$T$1,0),FALSE)</f>
        <v>0.26</v>
      </c>
      <c r="AS606" s="16">
        <f>VLOOKUP(AS$4,'Tüpoloogia tabel'!$C$1:$T$51,MATCH($A606,'Tüpoloogia tabel'!$C$1:$T$1,0),FALSE)</f>
        <v>0.49</v>
      </c>
      <c r="AT606" s="16">
        <f>VLOOKUP(AT$4,'Tüpoloogia tabel'!$C$1:$T$51,MATCH($A606,'Tüpoloogia tabel'!$C$1:$T$1,0),FALSE)</f>
        <v>0.40500000000000003</v>
      </c>
      <c r="AU606" s="16">
        <f>VLOOKUP(AU$4,'Tüpoloogia tabel'!$C$1:$T$51,MATCH($A606,'Tüpoloogia tabel'!$C$1:$T$1,0),FALSE)</f>
        <v>0.15</v>
      </c>
      <c r="AV606" s="273">
        <f>VLOOKUP(AV$4,'Tüpoloogia tabel'!$C$1:$T$51,MATCH($A606,'Tüpoloogia tabel'!$C$1:$T$1,0),FALSE)</f>
        <v>0.02</v>
      </c>
      <c r="AW606" s="16">
        <f>VLOOKUP(AW$4,'Tüpoloogia tabel'!$C$1:$T$51,MATCH($A606,'Tüpoloogia tabel'!$C$1:$T$1,0),FALSE)</f>
        <v>0.01</v>
      </c>
      <c r="AX606" s="16">
        <f>VLOOKUP(AX$4,'Tüpoloogia tabel'!$C$1:$T$51,MATCH($A606,'Tüpoloogia tabel'!$C$1:$T$1,0),FALSE)</f>
        <v>0</v>
      </c>
      <c r="AY606" s="16">
        <f>VLOOKUP(AY$4,'Tüpoloogia tabel'!$C$1:$T$51,MATCH($A606,'Tüpoloogia tabel'!$C$1:$T$1,0),FALSE)</f>
        <v>0.42</v>
      </c>
      <c r="AZ606" s="16">
        <f>VLOOKUP(AZ$4,'Tüpoloogia tabel'!$C$1:$T$51,MATCH($A606,'Tüpoloogia tabel'!$C$1:$T$1,0),FALSE)</f>
        <v>3.7</v>
      </c>
      <c r="BA606" s="232">
        <f>VLOOKUP(BA$4,'Tüpoloogia tabel'!$C$1:$T$51,MATCH($A606,'Tüpoloogia tabel'!$C$1:$T$1,0),FALSE)</f>
        <v>0.56000000000000005</v>
      </c>
      <c r="BB606" s="232">
        <f>VLOOKUP(BB$4,'Tüpoloogia tabel'!$C$1:$T$51,MATCH($A606,'Tüpoloogia tabel'!$C$1:$T$1,0),FALSE)</f>
        <v>0.37</v>
      </c>
      <c r="BC606" s="232">
        <f>VLOOKUP(BC$4,'Tüpoloogia tabel'!$C$1:$T$51,MATCH($A606,'Tüpoloogia tabel'!$C$1:$T$1,0),FALSE)</f>
        <v>0.35</v>
      </c>
      <c r="BD606" s="232">
        <f>VLOOKUP(BD$4,'Tüpoloogia tabel'!$C$1:$T$51,MATCH($A606,'Tüpoloogia tabel'!$C$1:$T$1,0),FALSE)</f>
        <v>0.5</v>
      </c>
      <c r="BE606" s="232">
        <f>VLOOKUP(BE$4,'Tüpoloogia tabel'!$C$1:$T$51,MATCH($A606,'Tüpoloogia tabel'!$C$1:$T$1,0),FALSE)</f>
        <v>0.3</v>
      </c>
      <c r="BF606" s="16">
        <f>VLOOKUP(BF$4,'Tüpoloogia tabel'!$C$1:$T$51,MATCH($A606,'Tüpoloogia tabel'!$C$1:$T$1,0),FALSE)</f>
        <v>1.8</v>
      </c>
      <c r="BG606" s="16">
        <f>VLOOKUP(BG$4,'Tüpoloogia tabel'!$C$1:$T$51,MATCH($A606,'Tüpoloogia tabel'!$C$1:$T$1,0),FALSE)</f>
        <v>2.2000000000000002</v>
      </c>
      <c r="BH606" s="16">
        <f>VLOOKUP(BH$4,'Tüpoloogia tabel'!$C$1:$T$51,MATCH($A606,'Tüpoloogia tabel'!$C$1:$T$1,0),FALSE)</f>
        <v>1.46</v>
      </c>
      <c r="BI606" s="16">
        <f>VLOOKUP(BI$4,'Tüpoloogia tabel'!$C$1:$T$51,MATCH($A606,'Tüpoloogia tabel'!$C$1:$T$1,0),FALSE)</f>
        <v>1.5793333333333333</v>
      </c>
      <c r="BJ606" s="16">
        <f>VLOOKUP(BJ$4,'Tüpoloogia tabel'!$C$1:$T$51,MATCH($A606,'Tüpoloogia tabel'!$C$1:$T$1,0),FALSE)</f>
        <v>0.8</v>
      </c>
      <c r="BK606" s="16">
        <f>VLOOKUP(BK$4,'Tüpoloogia tabel'!$C$1:$T$51,MATCH($A606,'Tüpoloogia tabel'!$C$1:$T$1,0),FALSE)</f>
        <v>2.0649999999999999</v>
      </c>
      <c r="BL606" s="216">
        <f t="shared" si="792"/>
        <v>55943.633673805598</v>
      </c>
      <c r="BM606" s="1">
        <v>4</v>
      </c>
      <c r="BN606" s="1">
        <v>0</v>
      </c>
      <c r="BO606" s="1">
        <f t="shared" si="811"/>
        <v>80</v>
      </c>
      <c r="BP606" s="217">
        <f t="shared" si="812"/>
        <v>318.60000000000002</v>
      </c>
      <c r="BQ606" s="217">
        <f t="shared" ref="BQ606:BS606" si="832">BP606</f>
        <v>318.60000000000002</v>
      </c>
      <c r="BR606" s="217">
        <f t="shared" si="832"/>
        <v>318.60000000000002</v>
      </c>
      <c r="BS606" s="217">
        <f t="shared" si="832"/>
        <v>318.60000000000002</v>
      </c>
      <c r="BT606" s="217">
        <f t="shared" si="814"/>
        <v>2230.2000000000003</v>
      </c>
      <c r="BU606" s="217">
        <f t="shared" si="815"/>
        <v>10488.000000000002</v>
      </c>
      <c r="BV606" s="217">
        <f t="shared" si="816"/>
        <v>8458.9181284641654</v>
      </c>
      <c r="BW606" s="217">
        <f t="shared" si="794"/>
        <v>3928.7846139549497</v>
      </c>
      <c r="BX606" s="216">
        <f t="shared" si="817"/>
        <v>6.6869688888888899</v>
      </c>
      <c r="BY606" s="216">
        <f t="shared" si="786"/>
        <v>8064.4844800000001</v>
      </c>
      <c r="BZ606" s="216">
        <f t="shared" si="787"/>
        <v>67936.902767760548</v>
      </c>
      <c r="CA606" s="216">
        <f t="shared" si="788"/>
        <v>64008.118153805597</v>
      </c>
      <c r="CB606" s="218">
        <f t="shared" si="818"/>
        <v>6.1213360946435165</v>
      </c>
    </row>
    <row r="607" spans="1:80" x14ac:dyDescent="0.25">
      <c r="A607" s="248" t="s">
        <v>488</v>
      </c>
      <c r="B607" s="231" t="s">
        <v>1135</v>
      </c>
      <c r="C607" s="231" t="s">
        <v>464</v>
      </c>
      <c r="D607" s="249">
        <v>6</v>
      </c>
      <c r="E607" s="249">
        <v>9</v>
      </c>
      <c r="F607" s="250"/>
      <c r="G607" s="15">
        <f>(VLOOKUP(G$4,'Tüpoloogia tabel'!$C$1:$T$51,MATCH($A607,'Tüpoloogia tabel'!$C$1:$T$1,0),FALSE))*D607</f>
        <v>1924.8000000000002</v>
      </c>
      <c r="H607" s="15">
        <f>(VLOOKUP(H$4,'Tüpoloogia tabel'!$C$1:$T$51,MATCH($A607,'Tüpoloogia tabel'!$C$1:$T$1,0),FALSE))*D607*E607</f>
        <v>145.80000000000001</v>
      </c>
      <c r="I607" s="15">
        <f>(VLOOKUP(I$4,'Tüpoloogia tabel'!$C$1:$T$51,MATCH($A607,'Tüpoloogia tabel'!$C$1:$T$1,0),FALSE))*D607*E607</f>
        <v>583.20000000000005</v>
      </c>
      <c r="J607" s="15">
        <f>(VLOOKUP(J$4,'Tüpoloogia tabel'!$C$1:$T$51,MATCH($A607,'Tüpoloogia tabel'!$C$1:$T$1,0),FALSE))*D607*E607</f>
        <v>13431.689999999999</v>
      </c>
      <c r="K607" s="15">
        <f>(VLOOKUP(K$4,'Tüpoloogia tabel'!$C$1:$T$51,MATCH($A607,'Tüpoloogia tabel'!$C$1:$T$1,0),FALSE))*D607*E607</f>
        <v>11763.629999999997</v>
      </c>
      <c r="L607" s="244">
        <f>VLOOKUP(L$4,'Tüpoloogia tabel'!$C$1:$T$51,MATCH($A607,'Tüpoloogia tabel'!$C$1:$T$1,0),FALSE)</f>
        <v>0</v>
      </c>
      <c r="M607" s="228">
        <f>VLOOKUP(M$4,'Tüpoloogia tabel'!$C$1:$T$51,MATCH($A607,'Tüpoloogia tabel'!$C$1:$T$1,0),FALSE)</f>
        <v>100</v>
      </c>
      <c r="N607" s="228">
        <f>VLOOKUP(N$4,'Tüpoloogia tabel'!$C$1:$T$51,MATCH($A607,'Tüpoloogia tabel'!$C$1:$T$1,0),FALSE)</f>
        <v>0</v>
      </c>
      <c r="O607" s="245">
        <f>VLOOKUP(O$4,'Tüpoloogia tabel'!$C$1:$T$51,MATCH($A607,'Tüpoloogia tabel'!$C$1:$T$1,0),FALSE)</f>
        <v>0.1369145681336785</v>
      </c>
      <c r="P607" s="228">
        <f>VLOOKUP(P$4,'Tüpoloogia tabel'!$C$1:$T$51,MATCH($A607,'Tüpoloogia tabel'!$C$1:$T$1,0),FALSE)</f>
        <v>100</v>
      </c>
      <c r="Q607" s="335">
        <f t="shared" si="805"/>
        <v>59292.000000000007</v>
      </c>
      <c r="R607" s="336">
        <f t="shared" si="784"/>
        <v>51150.301426217935</v>
      </c>
      <c r="S607" s="14">
        <f t="shared" si="806"/>
        <v>1924.8000000000002</v>
      </c>
      <c r="T607" s="336">
        <f t="shared" si="807"/>
        <v>1924.8000000000002</v>
      </c>
      <c r="U607" s="4">
        <f t="shared" si="808"/>
        <v>23.760000000000005</v>
      </c>
      <c r="V607" s="337">
        <f t="shared" si="809"/>
        <v>8117.9385737820667</v>
      </c>
      <c r="W607" s="338">
        <f t="shared" si="791"/>
        <v>7.216065749905332</v>
      </c>
      <c r="X607" s="228">
        <f>VLOOKUP(X$4,'Tüpoloogia tabel'!$C$1:$T$51,MATCH($A607,'Tüpoloogia tabel'!$C$1:$T$1,0),FALSE)</f>
        <v>229</v>
      </c>
      <c r="Y607" s="228">
        <f>VLOOKUP(Y$4,'Tüpoloogia tabel'!$C$1:$T$51,MATCH($A607,'Tüpoloogia tabel'!$C$1:$T$1,0),FALSE)</f>
        <v>196</v>
      </c>
      <c r="Z607" s="229">
        <f>VLOOKUP(Z$4,'Tüpoloogia tabel'!$C$1:$T$51,MATCH($A607,'Tüpoloogia tabel'!$C$1:$T$1,0),FALSE)</f>
        <v>33</v>
      </c>
      <c r="AA607" s="235"/>
      <c r="AB607" s="235"/>
      <c r="AC607" s="15">
        <f>VLOOKUP(AC$4,'Tüpoloogia tabel'!$C$1:$T$51,MATCH($A607,'Tüpoloogia tabel'!$C$1:$T$1,0),FALSE)</f>
        <v>3.04</v>
      </c>
      <c r="AD607" s="15">
        <f>VLOOKUP(AD$4,'Tüpoloogia tabel'!$C$1:$T$51,MATCH($A607,'Tüpoloogia tabel'!$C$1:$T$1,0),FALSE)</f>
        <v>2.5</v>
      </c>
      <c r="AE607" s="15">
        <f>VLOOKUP(AE$4,'Tüpoloogia tabel'!$C$1:$T$51,MATCH($A607,'Tüpoloogia tabel'!$C$1:$T$1,0),FALSE)</f>
        <v>2.2999999999999998</v>
      </c>
      <c r="AF607" s="15">
        <f>VLOOKUP(AF$4,'Tüpoloogia tabel'!$C$1:$T$51,MATCH($A607,'Tüpoloogia tabel'!$C$1:$T$1,0),FALSE)</f>
        <v>13.5</v>
      </c>
      <c r="AG607" s="15">
        <f>VLOOKUP(AG$4,'Tüpoloogia tabel'!$C$1:$T$51,MATCH($A607,'Tüpoloogia tabel'!$C$1:$T$1,0),FALSE)</f>
        <v>24.3</v>
      </c>
      <c r="AH607" s="15">
        <f>(VLOOKUP(AH$4,'Tüpoloogia tabel'!$C$1:$T$51,MATCH($A607,'Tüpoloogia tabel'!$C$1:$T$1,0),FALSE))*E607</f>
        <v>22.5</v>
      </c>
      <c r="AI607" s="15">
        <f>(VLOOKUP(AI$4,'Tüpoloogia tabel'!$C$1:$T$51,MATCH($A607,'Tüpoloogia tabel'!$C$1:$T$1,0),FALSE))*D607*E607</f>
        <v>47846.25</v>
      </c>
      <c r="AJ607" s="15">
        <f t="shared" si="810"/>
        <v>318.60000000000002</v>
      </c>
      <c r="AK607" s="15">
        <f>VLOOKUP(AK$4,'Tüpoloogia tabel'!$C$1:$T$51,MATCH($A607,'Tüpoloogia tabel'!$C$1:$T$1,0),FALSE)</f>
        <v>1</v>
      </c>
      <c r="AL607" s="15">
        <f>VLOOKUP(AL$4,'Tüpoloogia tabel'!$C$1:$T$51,MATCH($A607,'Tüpoloogia tabel'!$C$1:$T$1,0),FALSE)</f>
        <v>1</v>
      </c>
      <c r="AM607" s="15">
        <f>VLOOKUP(AM$4,'Tüpoloogia tabel'!$C$1:$T$51,MATCH($A607,'Tüpoloogia tabel'!$C$1:$T$1,0),FALSE)</f>
        <v>0.7</v>
      </c>
      <c r="AN607" s="15">
        <f>VLOOKUP(AN$4,'Tüpoloogia tabel'!$C$1:$T$51,MATCH($A607,'Tüpoloogia tabel'!$C$1:$T$1,0),FALSE)</f>
        <v>0.7</v>
      </c>
      <c r="AO607" s="15">
        <f>VLOOKUP(AO$4,'Tüpoloogia tabel'!$C$1:$T$51,MATCH($A607,'Tüpoloogia tabel'!$C$1:$T$1,0),FALSE)</f>
        <v>2.44</v>
      </c>
      <c r="AP607" s="15">
        <f>VLOOKUP(AP$4,'Tüpoloogia tabel'!$C$1:$T$51,MATCH($A607,'Tüpoloogia tabel'!$C$1:$T$1,0),FALSE)</f>
        <v>2</v>
      </c>
      <c r="AQ607" s="15">
        <f>VLOOKUP(AQ$4,'Tüpoloogia tabel'!$C$1:$T$51,MATCH($A607,'Tüpoloogia tabel'!$C$1:$T$1,0),FALSE)</f>
        <v>2.9</v>
      </c>
      <c r="AR607" s="232">
        <f>VLOOKUP(AR$4,'Tüpoloogia tabel'!$C$1:$T$51,MATCH($A602,'Tüpoloogia tabel'!$C$1:$T$1,0),FALSE)</f>
        <v>0.26</v>
      </c>
      <c r="AS607" s="16">
        <f>VLOOKUP(AS$4,'Tüpoloogia tabel'!$C$1:$T$51,MATCH($A607,'Tüpoloogia tabel'!$C$1:$T$1,0),FALSE)</f>
        <v>0.49</v>
      </c>
      <c r="AT607" s="16">
        <f>VLOOKUP(AT$4,'Tüpoloogia tabel'!$C$1:$T$51,MATCH($A607,'Tüpoloogia tabel'!$C$1:$T$1,0),FALSE)</f>
        <v>0.40500000000000003</v>
      </c>
      <c r="AU607" s="16">
        <f>VLOOKUP(AU$4,'Tüpoloogia tabel'!$C$1:$T$51,MATCH($A607,'Tüpoloogia tabel'!$C$1:$T$1,0),FALSE)</f>
        <v>0.15</v>
      </c>
      <c r="AV607" s="273">
        <f>VLOOKUP(AV$4,'Tüpoloogia tabel'!$C$1:$T$51,MATCH($A607,'Tüpoloogia tabel'!$C$1:$T$1,0),FALSE)</f>
        <v>0.02</v>
      </c>
      <c r="AW607" s="16">
        <f>VLOOKUP(AW$4,'Tüpoloogia tabel'!$C$1:$T$51,MATCH($A607,'Tüpoloogia tabel'!$C$1:$T$1,0),FALSE)</f>
        <v>0.01</v>
      </c>
      <c r="AX607" s="16">
        <f>VLOOKUP(AX$4,'Tüpoloogia tabel'!$C$1:$T$51,MATCH($A607,'Tüpoloogia tabel'!$C$1:$T$1,0),FALSE)</f>
        <v>0</v>
      </c>
      <c r="AY607" s="16">
        <f>VLOOKUP(AY$4,'Tüpoloogia tabel'!$C$1:$T$51,MATCH($A607,'Tüpoloogia tabel'!$C$1:$T$1,0),FALSE)</f>
        <v>0.42</v>
      </c>
      <c r="AZ607" s="16">
        <f>VLOOKUP(AZ$4,'Tüpoloogia tabel'!$C$1:$T$51,MATCH($A607,'Tüpoloogia tabel'!$C$1:$T$1,0),FALSE)</f>
        <v>3.7</v>
      </c>
      <c r="BA607" s="232">
        <f>VLOOKUP(BA$4,'Tüpoloogia tabel'!$C$1:$T$51,MATCH($A607,'Tüpoloogia tabel'!$C$1:$T$1,0),FALSE)</f>
        <v>0.56000000000000005</v>
      </c>
      <c r="BB607" s="232">
        <f>VLOOKUP(BB$4,'Tüpoloogia tabel'!$C$1:$T$51,MATCH($A607,'Tüpoloogia tabel'!$C$1:$T$1,0),FALSE)</f>
        <v>0.37</v>
      </c>
      <c r="BC607" s="232">
        <f>VLOOKUP(BC$4,'Tüpoloogia tabel'!$C$1:$T$51,MATCH($A607,'Tüpoloogia tabel'!$C$1:$T$1,0),FALSE)</f>
        <v>0.35</v>
      </c>
      <c r="BD607" s="232">
        <f>VLOOKUP(BD$4,'Tüpoloogia tabel'!$C$1:$T$51,MATCH($A607,'Tüpoloogia tabel'!$C$1:$T$1,0),FALSE)</f>
        <v>0.5</v>
      </c>
      <c r="BE607" s="232">
        <f>VLOOKUP(BE$4,'Tüpoloogia tabel'!$C$1:$T$51,MATCH($A607,'Tüpoloogia tabel'!$C$1:$T$1,0),FALSE)</f>
        <v>0.3</v>
      </c>
      <c r="BF607" s="16">
        <f>VLOOKUP(BF$4,'Tüpoloogia tabel'!$C$1:$T$51,MATCH($A607,'Tüpoloogia tabel'!$C$1:$T$1,0),FALSE)</f>
        <v>1.8</v>
      </c>
      <c r="BG607" s="16">
        <f>VLOOKUP(BG$4,'Tüpoloogia tabel'!$C$1:$T$51,MATCH($A607,'Tüpoloogia tabel'!$C$1:$T$1,0),FALSE)</f>
        <v>2.2000000000000002</v>
      </c>
      <c r="BH607" s="16">
        <f>VLOOKUP(BH$4,'Tüpoloogia tabel'!$C$1:$T$51,MATCH($A607,'Tüpoloogia tabel'!$C$1:$T$1,0),FALSE)</f>
        <v>1.46</v>
      </c>
      <c r="BI607" s="16">
        <f>VLOOKUP(BI$4,'Tüpoloogia tabel'!$C$1:$T$51,MATCH($A607,'Tüpoloogia tabel'!$C$1:$T$1,0),FALSE)</f>
        <v>1.5793333333333333</v>
      </c>
      <c r="BJ607" s="16">
        <f>VLOOKUP(BJ$4,'Tüpoloogia tabel'!$C$1:$T$51,MATCH($A607,'Tüpoloogia tabel'!$C$1:$T$1,0),FALSE)</f>
        <v>0.8</v>
      </c>
      <c r="BK607" s="16">
        <f>VLOOKUP(BK$4,'Tüpoloogia tabel'!$C$1:$T$51,MATCH($A607,'Tüpoloogia tabel'!$C$1:$T$1,0),FALSE)</f>
        <v>2.0649999999999999</v>
      </c>
      <c r="BL607" s="216">
        <f t="shared" si="792"/>
        <v>69894.064716403853</v>
      </c>
      <c r="BM607" s="1">
        <v>4</v>
      </c>
      <c r="BN607" s="1">
        <v>0</v>
      </c>
      <c r="BO607" s="1">
        <f t="shared" si="811"/>
        <v>90</v>
      </c>
      <c r="BP607" s="217">
        <f t="shared" si="812"/>
        <v>318.60000000000002</v>
      </c>
      <c r="BQ607" s="217">
        <f t="shared" ref="BQ607:BS607" si="833">BP607</f>
        <v>318.60000000000002</v>
      </c>
      <c r="BR607" s="217">
        <f t="shared" si="833"/>
        <v>318.60000000000002</v>
      </c>
      <c r="BS607" s="217">
        <f t="shared" si="833"/>
        <v>318.60000000000002</v>
      </c>
      <c r="BT607" s="217">
        <f t="shared" si="814"/>
        <v>2548.8000000000002</v>
      </c>
      <c r="BU607" s="217">
        <f t="shared" si="815"/>
        <v>13257</v>
      </c>
      <c r="BV607" s="217">
        <f t="shared" si="816"/>
        <v>10700.336526559511</v>
      </c>
      <c r="BW607" s="217">
        <f t="shared" si="794"/>
        <v>4875.9663411549946</v>
      </c>
      <c r="BX607" s="216">
        <f t="shared" si="817"/>
        <v>8.3889688888888916</v>
      </c>
      <c r="BY607" s="216">
        <f t="shared" si="786"/>
        <v>10117.096480000002</v>
      </c>
      <c r="BZ607" s="216">
        <f t="shared" si="787"/>
        <v>84887.127537558845</v>
      </c>
      <c r="CA607" s="216">
        <f t="shared" si="788"/>
        <v>80011.16119640386</v>
      </c>
      <c r="CB607" s="218">
        <f t="shared" si="818"/>
        <v>6.8015707053353323</v>
      </c>
    </row>
    <row r="608" spans="1:80" x14ac:dyDescent="0.25">
      <c r="A608" s="248" t="s">
        <v>488</v>
      </c>
      <c r="B608" s="231" t="s">
        <v>1136</v>
      </c>
      <c r="C608" s="231" t="s">
        <v>464</v>
      </c>
      <c r="D608" s="249">
        <v>6</v>
      </c>
      <c r="E608" s="249">
        <v>10</v>
      </c>
      <c r="F608" s="250"/>
      <c r="G608" s="15">
        <f>(VLOOKUP(G$4,'Tüpoloogia tabel'!$C$1:$T$51,MATCH($A608,'Tüpoloogia tabel'!$C$1:$T$1,0),FALSE))*D608</f>
        <v>1924.8000000000002</v>
      </c>
      <c r="H608" s="15">
        <f>(VLOOKUP(H$4,'Tüpoloogia tabel'!$C$1:$T$51,MATCH($A608,'Tüpoloogia tabel'!$C$1:$T$1,0),FALSE))*D608*E608</f>
        <v>162.00000000000003</v>
      </c>
      <c r="I608" s="15">
        <f>(VLOOKUP(I$4,'Tüpoloogia tabel'!$C$1:$T$51,MATCH($A608,'Tüpoloogia tabel'!$C$1:$T$1,0),FALSE))*D608*E608</f>
        <v>648.00000000000011</v>
      </c>
      <c r="J608" s="15">
        <f>(VLOOKUP(J$4,'Tüpoloogia tabel'!$C$1:$T$51,MATCH($A608,'Tüpoloogia tabel'!$C$1:$T$1,0),FALSE))*D608*E608</f>
        <v>14924.099999999999</v>
      </c>
      <c r="K608" s="15">
        <f>(VLOOKUP(K$4,'Tüpoloogia tabel'!$C$1:$T$51,MATCH($A608,'Tüpoloogia tabel'!$C$1:$T$1,0),FALSE))*D608*E608</f>
        <v>13070.699999999997</v>
      </c>
      <c r="L608" s="244">
        <f>VLOOKUP(L$4,'Tüpoloogia tabel'!$C$1:$T$51,MATCH($A608,'Tüpoloogia tabel'!$C$1:$T$1,0),FALSE)</f>
        <v>0</v>
      </c>
      <c r="M608" s="228">
        <f>VLOOKUP(M$4,'Tüpoloogia tabel'!$C$1:$T$51,MATCH($A608,'Tüpoloogia tabel'!$C$1:$T$1,0),FALSE)</f>
        <v>100</v>
      </c>
      <c r="N608" s="228">
        <f>VLOOKUP(N$4,'Tüpoloogia tabel'!$C$1:$T$51,MATCH($A608,'Tüpoloogia tabel'!$C$1:$T$1,0),FALSE)</f>
        <v>0</v>
      </c>
      <c r="O608" s="245">
        <f>VLOOKUP(O$4,'Tüpoloogia tabel'!$C$1:$T$51,MATCH($A608,'Tüpoloogia tabel'!$C$1:$T$1,0),FALSE)</f>
        <v>0.1369145681336785</v>
      </c>
      <c r="P608" s="228">
        <f>VLOOKUP(P$4,'Tüpoloogia tabel'!$C$1:$T$51,MATCH($A608,'Tüpoloogia tabel'!$C$1:$T$1,0),FALSE)</f>
        <v>100</v>
      </c>
      <c r="Q608" s="335">
        <f t="shared" si="805"/>
        <v>73170.000000000015</v>
      </c>
      <c r="R608" s="336">
        <f t="shared" si="784"/>
        <v>63128.201049658761</v>
      </c>
      <c r="S608" s="14">
        <f t="shared" si="806"/>
        <v>1924.8000000000002</v>
      </c>
      <c r="T608" s="336">
        <f t="shared" si="807"/>
        <v>1924.8000000000002</v>
      </c>
      <c r="U608" s="4">
        <f t="shared" si="808"/>
        <v>23.760000000000005</v>
      </c>
      <c r="V608" s="337">
        <f t="shared" si="809"/>
        <v>10018.038950341257</v>
      </c>
      <c r="W608" s="338">
        <f t="shared" si="791"/>
        <v>7.9434523075264289</v>
      </c>
      <c r="X608" s="228">
        <f>VLOOKUP(X$4,'Tüpoloogia tabel'!$C$1:$T$51,MATCH($A608,'Tüpoloogia tabel'!$C$1:$T$1,0),FALSE)</f>
        <v>229</v>
      </c>
      <c r="Y608" s="228">
        <f>VLOOKUP(Y$4,'Tüpoloogia tabel'!$C$1:$T$51,MATCH($A608,'Tüpoloogia tabel'!$C$1:$T$1,0),FALSE)</f>
        <v>196</v>
      </c>
      <c r="Z608" s="229">
        <f>VLOOKUP(Z$4,'Tüpoloogia tabel'!$C$1:$T$51,MATCH($A608,'Tüpoloogia tabel'!$C$1:$T$1,0),FALSE)</f>
        <v>33</v>
      </c>
      <c r="AA608" s="235"/>
      <c r="AB608" s="235"/>
      <c r="AC608" s="15">
        <f>VLOOKUP(AC$4,'Tüpoloogia tabel'!$C$1:$T$51,MATCH($A608,'Tüpoloogia tabel'!$C$1:$T$1,0),FALSE)</f>
        <v>3.04</v>
      </c>
      <c r="AD608" s="15">
        <f>VLOOKUP(AD$4,'Tüpoloogia tabel'!$C$1:$T$51,MATCH($A608,'Tüpoloogia tabel'!$C$1:$T$1,0),FALSE)</f>
        <v>2.5</v>
      </c>
      <c r="AE608" s="15">
        <f>VLOOKUP(AE$4,'Tüpoloogia tabel'!$C$1:$T$51,MATCH($A608,'Tüpoloogia tabel'!$C$1:$T$1,0),FALSE)</f>
        <v>2.2999999999999998</v>
      </c>
      <c r="AF608" s="15">
        <f>VLOOKUP(AF$4,'Tüpoloogia tabel'!$C$1:$T$51,MATCH($A608,'Tüpoloogia tabel'!$C$1:$T$1,0),FALSE)</f>
        <v>13.5</v>
      </c>
      <c r="AG608" s="15">
        <f>VLOOKUP(AG$4,'Tüpoloogia tabel'!$C$1:$T$51,MATCH($A608,'Tüpoloogia tabel'!$C$1:$T$1,0),FALSE)</f>
        <v>24.3</v>
      </c>
      <c r="AH608" s="15">
        <f>(VLOOKUP(AH$4,'Tüpoloogia tabel'!$C$1:$T$51,MATCH($A608,'Tüpoloogia tabel'!$C$1:$T$1,0),FALSE))*E608</f>
        <v>25</v>
      </c>
      <c r="AI608" s="15">
        <f>(VLOOKUP(AI$4,'Tüpoloogia tabel'!$C$1:$T$51,MATCH($A608,'Tüpoloogia tabel'!$C$1:$T$1,0),FALSE))*D608*E608</f>
        <v>53162.5</v>
      </c>
      <c r="AJ608" s="15">
        <f t="shared" si="810"/>
        <v>318.60000000000002</v>
      </c>
      <c r="AK608" s="15">
        <f>VLOOKUP(AK$4,'Tüpoloogia tabel'!$C$1:$T$51,MATCH($A608,'Tüpoloogia tabel'!$C$1:$T$1,0),FALSE)</f>
        <v>1</v>
      </c>
      <c r="AL608" s="15">
        <f>VLOOKUP(AL$4,'Tüpoloogia tabel'!$C$1:$T$51,MATCH($A608,'Tüpoloogia tabel'!$C$1:$T$1,0),FALSE)</f>
        <v>1</v>
      </c>
      <c r="AM608" s="15">
        <f>VLOOKUP(AM$4,'Tüpoloogia tabel'!$C$1:$T$51,MATCH($A608,'Tüpoloogia tabel'!$C$1:$T$1,0),FALSE)</f>
        <v>0.7</v>
      </c>
      <c r="AN608" s="15">
        <f>VLOOKUP(AN$4,'Tüpoloogia tabel'!$C$1:$T$51,MATCH($A608,'Tüpoloogia tabel'!$C$1:$T$1,0),FALSE)</f>
        <v>0.7</v>
      </c>
      <c r="AO608" s="15">
        <f>VLOOKUP(AO$4,'Tüpoloogia tabel'!$C$1:$T$51,MATCH($A608,'Tüpoloogia tabel'!$C$1:$T$1,0),FALSE)</f>
        <v>2.44</v>
      </c>
      <c r="AP608" s="15">
        <f>VLOOKUP(AP$4,'Tüpoloogia tabel'!$C$1:$T$51,MATCH($A608,'Tüpoloogia tabel'!$C$1:$T$1,0),FALSE)</f>
        <v>2</v>
      </c>
      <c r="AQ608" s="15">
        <f>VLOOKUP(AQ$4,'Tüpoloogia tabel'!$C$1:$T$51,MATCH($A608,'Tüpoloogia tabel'!$C$1:$T$1,0),FALSE)</f>
        <v>2.9</v>
      </c>
      <c r="AR608" s="232">
        <f>VLOOKUP(AR$4,'Tüpoloogia tabel'!$C$1:$T$51,MATCH($A603,'Tüpoloogia tabel'!$C$1:$T$1,0),FALSE)</f>
        <v>0.26</v>
      </c>
      <c r="AS608" s="16">
        <f>VLOOKUP(AS$4,'Tüpoloogia tabel'!$C$1:$T$51,MATCH($A608,'Tüpoloogia tabel'!$C$1:$T$1,0),FALSE)</f>
        <v>0.49</v>
      </c>
      <c r="AT608" s="16">
        <f>VLOOKUP(AT$4,'Tüpoloogia tabel'!$C$1:$T$51,MATCH($A608,'Tüpoloogia tabel'!$C$1:$T$1,0),FALSE)</f>
        <v>0.40500000000000003</v>
      </c>
      <c r="AU608" s="16">
        <f>VLOOKUP(AU$4,'Tüpoloogia tabel'!$C$1:$T$51,MATCH($A608,'Tüpoloogia tabel'!$C$1:$T$1,0),FALSE)</f>
        <v>0.15</v>
      </c>
      <c r="AV608" s="273">
        <f>VLOOKUP(AV$4,'Tüpoloogia tabel'!$C$1:$T$51,MATCH($A608,'Tüpoloogia tabel'!$C$1:$T$1,0),FALSE)</f>
        <v>0.02</v>
      </c>
      <c r="AW608" s="16">
        <f>VLOOKUP(AW$4,'Tüpoloogia tabel'!$C$1:$T$51,MATCH($A608,'Tüpoloogia tabel'!$C$1:$T$1,0),FALSE)</f>
        <v>0.01</v>
      </c>
      <c r="AX608" s="16">
        <f>VLOOKUP(AX$4,'Tüpoloogia tabel'!$C$1:$T$51,MATCH($A608,'Tüpoloogia tabel'!$C$1:$T$1,0),FALSE)</f>
        <v>0</v>
      </c>
      <c r="AY608" s="16">
        <f>VLOOKUP(AY$4,'Tüpoloogia tabel'!$C$1:$T$51,MATCH($A608,'Tüpoloogia tabel'!$C$1:$T$1,0),FALSE)</f>
        <v>0.42</v>
      </c>
      <c r="AZ608" s="16">
        <f>VLOOKUP(AZ$4,'Tüpoloogia tabel'!$C$1:$T$51,MATCH($A608,'Tüpoloogia tabel'!$C$1:$T$1,0),FALSE)</f>
        <v>3.7</v>
      </c>
      <c r="BA608" s="232">
        <f>VLOOKUP(BA$4,'Tüpoloogia tabel'!$C$1:$T$51,MATCH($A608,'Tüpoloogia tabel'!$C$1:$T$1,0),FALSE)</f>
        <v>0.56000000000000005</v>
      </c>
      <c r="BB608" s="232">
        <f>VLOOKUP(BB$4,'Tüpoloogia tabel'!$C$1:$T$51,MATCH($A608,'Tüpoloogia tabel'!$C$1:$T$1,0),FALSE)</f>
        <v>0.37</v>
      </c>
      <c r="BC608" s="232">
        <f>VLOOKUP(BC$4,'Tüpoloogia tabel'!$C$1:$T$51,MATCH($A608,'Tüpoloogia tabel'!$C$1:$T$1,0),FALSE)</f>
        <v>0.35</v>
      </c>
      <c r="BD608" s="232">
        <f>VLOOKUP(BD$4,'Tüpoloogia tabel'!$C$1:$T$51,MATCH($A608,'Tüpoloogia tabel'!$C$1:$T$1,0),FALSE)</f>
        <v>0.5</v>
      </c>
      <c r="BE608" s="232">
        <f>VLOOKUP(BE$4,'Tüpoloogia tabel'!$C$1:$T$51,MATCH($A608,'Tüpoloogia tabel'!$C$1:$T$1,0),FALSE)</f>
        <v>0.3</v>
      </c>
      <c r="BF608" s="16">
        <f>VLOOKUP(BF$4,'Tüpoloogia tabel'!$C$1:$T$51,MATCH($A608,'Tüpoloogia tabel'!$C$1:$T$1,0),FALSE)</f>
        <v>1.8</v>
      </c>
      <c r="BG608" s="16">
        <f>VLOOKUP(BG$4,'Tüpoloogia tabel'!$C$1:$T$51,MATCH($A608,'Tüpoloogia tabel'!$C$1:$T$1,0),FALSE)</f>
        <v>2.2000000000000002</v>
      </c>
      <c r="BH608" s="16">
        <f>VLOOKUP(BH$4,'Tüpoloogia tabel'!$C$1:$T$51,MATCH($A608,'Tüpoloogia tabel'!$C$1:$T$1,0),FALSE)</f>
        <v>1.46</v>
      </c>
      <c r="BI608" s="16">
        <f>VLOOKUP(BI$4,'Tüpoloogia tabel'!$C$1:$T$51,MATCH($A608,'Tüpoloogia tabel'!$C$1:$T$1,0),FALSE)</f>
        <v>1.5793333333333333</v>
      </c>
      <c r="BJ608" s="16">
        <f>VLOOKUP(BJ$4,'Tüpoloogia tabel'!$C$1:$T$51,MATCH($A608,'Tüpoloogia tabel'!$C$1:$T$1,0),FALSE)</f>
        <v>0.8</v>
      </c>
      <c r="BK608" s="16">
        <f>VLOOKUP(BK$4,'Tüpoloogia tabel'!$C$1:$T$51,MATCH($A608,'Tüpoloogia tabel'!$C$1:$T$1,0),FALSE)</f>
        <v>2.0649999999999999</v>
      </c>
      <c r="BL608" s="216">
        <f t="shared" si="792"/>
        <v>85482.155055307143</v>
      </c>
      <c r="BM608" s="1">
        <v>4</v>
      </c>
      <c r="BN608" s="1">
        <v>0</v>
      </c>
      <c r="BO608" s="1">
        <f t="shared" si="811"/>
        <v>100</v>
      </c>
      <c r="BP608" s="217">
        <f t="shared" si="812"/>
        <v>318.60000000000002</v>
      </c>
      <c r="BQ608" s="217">
        <f t="shared" ref="BQ608:BS608" si="834">BP608</f>
        <v>318.60000000000002</v>
      </c>
      <c r="BR608" s="217">
        <f t="shared" si="834"/>
        <v>318.60000000000002</v>
      </c>
      <c r="BS608" s="217">
        <f t="shared" si="834"/>
        <v>318.60000000000002</v>
      </c>
      <c r="BT608" s="217">
        <f t="shared" si="814"/>
        <v>2867.4</v>
      </c>
      <c r="BU608" s="217">
        <f t="shared" si="815"/>
        <v>16350.000000000002</v>
      </c>
      <c r="BV608" s="217">
        <f t="shared" si="816"/>
        <v>13204.877953996483</v>
      </c>
      <c r="BW608" s="217">
        <f t="shared" si="794"/>
        <v>5933.6597406785231</v>
      </c>
      <c r="BX608" s="216">
        <f t="shared" si="817"/>
        <v>10.29076888888889</v>
      </c>
      <c r="BY608" s="216">
        <f t="shared" si="786"/>
        <v>12410.66728</v>
      </c>
      <c r="BZ608" s="216">
        <f t="shared" si="787"/>
        <v>103826.48207598567</v>
      </c>
      <c r="CA608" s="216">
        <f t="shared" si="788"/>
        <v>97892.822335307137</v>
      </c>
      <c r="CB608" s="218">
        <f t="shared" si="818"/>
        <v>7.4894858221294314</v>
      </c>
    </row>
    <row r="609" spans="1:80" x14ac:dyDescent="0.25">
      <c r="A609" s="248" t="s">
        <v>488</v>
      </c>
      <c r="B609" s="231" t="s">
        <v>1137</v>
      </c>
      <c r="C609" s="231" t="s">
        <v>464</v>
      </c>
      <c r="D609" s="249">
        <v>7</v>
      </c>
      <c r="E609" s="249">
        <v>6</v>
      </c>
      <c r="F609" s="250"/>
      <c r="G609" s="15">
        <f>(VLOOKUP(G$4,'Tüpoloogia tabel'!$C$1:$T$51,MATCH($A609,'Tüpoloogia tabel'!$C$1:$T$1,0),FALSE))*D609</f>
        <v>2245.6</v>
      </c>
      <c r="H609" s="15">
        <f>(VLOOKUP(H$4,'Tüpoloogia tabel'!$C$1:$T$51,MATCH($A609,'Tüpoloogia tabel'!$C$1:$T$1,0),FALSE))*D609*E609</f>
        <v>113.4</v>
      </c>
      <c r="I609" s="15">
        <f>(VLOOKUP(I$4,'Tüpoloogia tabel'!$C$1:$T$51,MATCH($A609,'Tüpoloogia tabel'!$C$1:$T$1,0),FALSE))*D609*E609</f>
        <v>453.6</v>
      </c>
      <c r="J609" s="15">
        <f>(VLOOKUP(J$4,'Tüpoloogia tabel'!$C$1:$T$51,MATCH($A609,'Tüpoloogia tabel'!$C$1:$T$1,0),FALSE))*D609*E609</f>
        <v>10446.869999999999</v>
      </c>
      <c r="K609" s="15">
        <f>(VLOOKUP(K$4,'Tüpoloogia tabel'!$C$1:$T$51,MATCH($A609,'Tüpoloogia tabel'!$C$1:$T$1,0),FALSE))*D609*E609</f>
        <v>9149.489999999998</v>
      </c>
      <c r="L609" s="244">
        <f>VLOOKUP(L$4,'Tüpoloogia tabel'!$C$1:$T$51,MATCH($A609,'Tüpoloogia tabel'!$C$1:$T$1,0),FALSE)</f>
        <v>0</v>
      </c>
      <c r="M609" s="228">
        <f>VLOOKUP(M$4,'Tüpoloogia tabel'!$C$1:$T$51,MATCH($A609,'Tüpoloogia tabel'!$C$1:$T$1,0),FALSE)</f>
        <v>100</v>
      </c>
      <c r="N609" s="228">
        <f>VLOOKUP(N$4,'Tüpoloogia tabel'!$C$1:$T$51,MATCH($A609,'Tüpoloogia tabel'!$C$1:$T$1,0),FALSE)</f>
        <v>0</v>
      </c>
      <c r="O609" s="245">
        <f>VLOOKUP(O$4,'Tüpoloogia tabel'!$C$1:$T$51,MATCH($A609,'Tüpoloogia tabel'!$C$1:$T$1,0),FALSE)</f>
        <v>0.1369145681336785</v>
      </c>
      <c r="P609" s="228">
        <f>VLOOKUP(P$4,'Tüpoloogia tabel'!$C$1:$T$51,MATCH($A609,'Tüpoloogia tabel'!$C$1:$T$1,0),FALSE)</f>
        <v>100</v>
      </c>
      <c r="Q609" s="335">
        <f t="shared" si="805"/>
        <v>30780</v>
      </c>
      <c r="R609" s="336">
        <f t="shared" si="784"/>
        <v>26538.049592845375</v>
      </c>
      <c r="S609" s="14">
        <f t="shared" si="806"/>
        <v>2245.6</v>
      </c>
      <c r="T609" s="336">
        <f t="shared" si="807"/>
        <v>2245.6</v>
      </c>
      <c r="U609" s="4">
        <f t="shared" si="808"/>
        <v>27.720000000000002</v>
      </c>
      <c r="V609" s="337">
        <f t="shared" si="809"/>
        <v>4214.2304071546241</v>
      </c>
      <c r="W609" s="338">
        <f t="shared" si="791"/>
        <v>5.0961076941558048</v>
      </c>
      <c r="X609" s="228">
        <f>VLOOKUP(X$4,'Tüpoloogia tabel'!$C$1:$T$51,MATCH($A609,'Tüpoloogia tabel'!$C$1:$T$1,0),FALSE)</f>
        <v>229</v>
      </c>
      <c r="Y609" s="228">
        <f>VLOOKUP(Y$4,'Tüpoloogia tabel'!$C$1:$T$51,MATCH($A609,'Tüpoloogia tabel'!$C$1:$T$1,0),FALSE)</f>
        <v>196</v>
      </c>
      <c r="Z609" s="229">
        <f>VLOOKUP(Z$4,'Tüpoloogia tabel'!$C$1:$T$51,MATCH($A609,'Tüpoloogia tabel'!$C$1:$T$1,0),FALSE)</f>
        <v>33</v>
      </c>
      <c r="AA609" s="235"/>
      <c r="AB609" s="235"/>
      <c r="AC609" s="15">
        <f>VLOOKUP(AC$4,'Tüpoloogia tabel'!$C$1:$T$51,MATCH($A609,'Tüpoloogia tabel'!$C$1:$T$1,0),FALSE)</f>
        <v>3.04</v>
      </c>
      <c r="AD609" s="15">
        <f>VLOOKUP(AD$4,'Tüpoloogia tabel'!$C$1:$T$51,MATCH($A609,'Tüpoloogia tabel'!$C$1:$T$1,0),FALSE)</f>
        <v>2.5</v>
      </c>
      <c r="AE609" s="15">
        <f>VLOOKUP(AE$4,'Tüpoloogia tabel'!$C$1:$T$51,MATCH($A609,'Tüpoloogia tabel'!$C$1:$T$1,0),FALSE)</f>
        <v>2.2999999999999998</v>
      </c>
      <c r="AF609" s="15">
        <f>VLOOKUP(AF$4,'Tüpoloogia tabel'!$C$1:$T$51,MATCH($A609,'Tüpoloogia tabel'!$C$1:$T$1,0),FALSE)</f>
        <v>13.5</v>
      </c>
      <c r="AG609" s="15">
        <f>VLOOKUP(AG$4,'Tüpoloogia tabel'!$C$1:$T$51,MATCH($A609,'Tüpoloogia tabel'!$C$1:$T$1,0),FALSE)</f>
        <v>24.3</v>
      </c>
      <c r="AH609" s="15">
        <f>(VLOOKUP(AH$4,'Tüpoloogia tabel'!$C$1:$T$51,MATCH($A609,'Tüpoloogia tabel'!$C$1:$T$1,0),FALSE))*E609</f>
        <v>15</v>
      </c>
      <c r="AI609" s="15">
        <f>(VLOOKUP(AI$4,'Tüpoloogia tabel'!$C$1:$T$51,MATCH($A609,'Tüpoloogia tabel'!$C$1:$T$1,0),FALSE))*D609*E609</f>
        <v>37213.75</v>
      </c>
      <c r="AJ609" s="15">
        <f t="shared" si="810"/>
        <v>367.2</v>
      </c>
      <c r="AK609" s="15">
        <f>VLOOKUP(AK$4,'Tüpoloogia tabel'!$C$1:$T$51,MATCH($A609,'Tüpoloogia tabel'!$C$1:$T$1,0),FALSE)</f>
        <v>1</v>
      </c>
      <c r="AL609" s="15">
        <f>VLOOKUP(AL$4,'Tüpoloogia tabel'!$C$1:$T$51,MATCH($A609,'Tüpoloogia tabel'!$C$1:$T$1,0),FALSE)</f>
        <v>1</v>
      </c>
      <c r="AM609" s="15">
        <f>VLOOKUP(AM$4,'Tüpoloogia tabel'!$C$1:$T$51,MATCH($A609,'Tüpoloogia tabel'!$C$1:$T$1,0),FALSE)</f>
        <v>0.7</v>
      </c>
      <c r="AN609" s="15">
        <f>VLOOKUP(AN$4,'Tüpoloogia tabel'!$C$1:$T$51,MATCH($A609,'Tüpoloogia tabel'!$C$1:$T$1,0),FALSE)</f>
        <v>0.7</v>
      </c>
      <c r="AO609" s="15">
        <f>VLOOKUP(AO$4,'Tüpoloogia tabel'!$C$1:$T$51,MATCH($A609,'Tüpoloogia tabel'!$C$1:$T$1,0),FALSE)</f>
        <v>2.44</v>
      </c>
      <c r="AP609" s="15">
        <f>VLOOKUP(AP$4,'Tüpoloogia tabel'!$C$1:$T$51,MATCH($A609,'Tüpoloogia tabel'!$C$1:$T$1,0),FALSE)</f>
        <v>2</v>
      </c>
      <c r="AQ609" s="15">
        <f>VLOOKUP(AQ$4,'Tüpoloogia tabel'!$C$1:$T$51,MATCH($A609,'Tüpoloogia tabel'!$C$1:$T$1,0),FALSE)</f>
        <v>2.9</v>
      </c>
      <c r="AR609" s="232">
        <f>VLOOKUP(AR$4,'Tüpoloogia tabel'!$C$1:$T$51,MATCH($A604,'Tüpoloogia tabel'!$C$1:$T$1,0),FALSE)</f>
        <v>0.26</v>
      </c>
      <c r="AS609" s="16">
        <f>VLOOKUP(AS$4,'Tüpoloogia tabel'!$C$1:$T$51,MATCH($A609,'Tüpoloogia tabel'!$C$1:$T$1,0),FALSE)</f>
        <v>0.49</v>
      </c>
      <c r="AT609" s="16">
        <f>VLOOKUP(AT$4,'Tüpoloogia tabel'!$C$1:$T$51,MATCH($A609,'Tüpoloogia tabel'!$C$1:$T$1,0),FALSE)</f>
        <v>0.40500000000000003</v>
      </c>
      <c r="AU609" s="16">
        <f>VLOOKUP(AU$4,'Tüpoloogia tabel'!$C$1:$T$51,MATCH($A609,'Tüpoloogia tabel'!$C$1:$T$1,0),FALSE)</f>
        <v>0.15</v>
      </c>
      <c r="AV609" s="273">
        <f>VLOOKUP(AV$4,'Tüpoloogia tabel'!$C$1:$T$51,MATCH($A609,'Tüpoloogia tabel'!$C$1:$T$1,0),FALSE)</f>
        <v>0.02</v>
      </c>
      <c r="AW609" s="16">
        <f>VLOOKUP(AW$4,'Tüpoloogia tabel'!$C$1:$T$51,MATCH($A609,'Tüpoloogia tabel'!$C$1:$T$1,0),FALSE)</f>
        <v>0.01</v>
      </c>
      <c r="AX609" s="16">
        <f>VLOOKUP(AX$4,'Tüpoloogia tabel'!$C$1:$T$51,MATCH($A609,'Tüpoloogia tabel'!$C$1:$T$1,0),FALSE)</f>
        <v>0</v>
      </c>
      <c r="AY609" s="16">
        <f>VLOOKUP(AY$4,'Tüpoloogia tabel'!$C$1:$T$51,MATCH($A609,'Tüpoloogia tabel'!$C$1:$T$1,0),FALSE)</f>
        <v>0.42</v>
      </c>
      <c r="AZ609" s="16">
        <f>VLOOKUP(AZ$4,'Tüpoloogia tabel'!$C$1:$T$51,MATCH($A609,'Tüpoloogia tabel'!$C$1:$T$1,0),FALSE)</f>
        <v>3.7</v>
      </c>
      <c r="BA609" s="232">
        <f>VLOOKUP(BA$4,'Tüpoloogia tabel'!$C$1:$T$51,MATCH($A609,'Tüpoloogia tabel'!$C$1:$T$1,0),FALSE)</f>
        <v>0.56000000000000005</v>
      </c>
      <c r="BB609" s="232">
        <f>VLOOKUP(BB$4,'Tüpoloogia tabel'!$C$1:$T$51,MATCH($A609,'Tüpoloogia tabel'!$C$1:$T$1,0),FALSE)</f>
        <v>0.37</v>
      </c>
      <c r="BC609" s="232">
        <f>VLOOKUP(BC$4,'Tüpoloogia tabel'!$C$1:$T$51,MATCH($A609,'Tüpoloogia tabel'!$C$1:$T$1,0),FALSE)</f>
        <v>0.35</v>
      </c>
      <c r="BD609" s="232">
        <f>VLOOKUP(BD$4,'Tüpoloogia tabel'!$C$1:$T$51,MATCH($A609,'Tüpoloogia tabel'!$C$1:$T$1,0),FALSE)</f>
        <v>0.5</v>
      </c>
      <c r="BE609" s="232">
        <f>VLOOKUP(BE$4,'Tüpoloogia tabel'!$C$1:$T$51,MATCH($A609,'Tüpoloogia tabel'!$C$1:$T$1,0),FALSE)</f>
        <v>0.3</v>
      </c>
      <c r="BF609" s="16">
        <f>VLOOKUP(BF$4,'Tüpoloogia tabel'!$C$1:$T$51,MATCH($A609,'Tüpoloogia tabel'!$C$1:$T$1,0),FALSE)</f>
        <v>1.8</v>
      </c>
      <c r="BG609" s="16">
        <f>VLOOKUP(BG$4,'Tüpoloogia tabel'!$C$1:$T$51,MATCH($A609,'Tüpoloogia tabel'!$C$1:$T$1,0),FALSE)</f>
        <v>2.2000000000000002</v>
      </c>
      <c r="BH609" s="16">
        <f>VLOOKUP(BH$4,'Tüpoloogia tabel'!$C$1:$T$51,MATCH($A609,'Tüpoloogia tabel'!$C$1:$T$1,0),FALSE)</f>
        <v>1.46</v>
      </c>
      <c r="BI609" s="16">
        <f>VLOOKUP(BI$4,'Tüpoloogia tabel'!$C$1:$T$51,MATCH($A609,'Tüpoloogia tabel'!$C$1:$T$1,0),FALSE)</f>
        <v>1.5793333333333333</v>
      </c>
      <c r="BJ609" s="16">
        <f>VLOOKUP(BJ$4,'Tüpoloogia tabel'!$C$1:$T$51,MATCH($A609,'Tüpoloogia tabel'!$C$1:$T$1,0),FALSE)</f>
        <v>0.8</v>
      </c>
      <c r="BK609" s="16">
        <f>VLOOKUP(BK$4,'Tüpoloogia tabel'!$C$1:$T$51,MATCH($A609,'Tüpoloogia tabel'!$C$1:$T$1,0),FALSE)</f>
        <v>2.0649999999999999</v>
      </c>
      <c r="BL609" s="216">
        <f t="shared" si="792"/>
        <v>38418.047366439154</v>
      </c>
      <c r="BM609" s="1">
        <v>4</v>
      </c>
      <c r="BN609" s="1">
        <v>0</v>
      </c>
      <c r="BO609" s="1">
        <f t="shared" si="811"/>
        <v>60</v>
      </c>
      <c r="BP609" s="217">
        <f t="shared" si="812"/>
        <v>367.2</v>
      </c>
      <c r="BQ609" s="217">
        <f t="shared" ref="BQ609:BS609" si="835">BP609</f>
        <v>367.2</v>
      </c>
      <c r="BR609" s="217">
        <f t="shared" si="835"/>
        <v>367.2</v>
      </c>
      <c r="BS609" s="217">
        <f t="shared" si="835"/>
        <v>367.2</v>
      </c>
      <c r="BT609" s="217">
        <f t="shared" si="814"/>
        <v>1836</v>
      </c>
      <c r="BU609" s="217">
        <f t="shared" si="815"/>
        <v>6909.0000000000009</v>
      </c>
      <c r="BV609" s="217">
        <f t="shared" si="816"/>
        <v>5554.8195083232431</v>
      </c>
      <c r="BW609" s="217">
        <f t="shared" si="794"/>
        <v>2750.7081934957623</v>
      </c>
      <c r="BX609" s="216">
        <f t="shared" si="817"/>
        <v>4.5257303703703702</v>
      </c>
      <c r="BY609" s="216">
        <f t="shared" si="786"/>
        <v>5458.0308266666671</v>
      </c>
      <c r="BZ609" s="216">
        <f t="shared" si="787"/>
        <v>46626.786386601583</v>
      </c>
      <c r="CA609" s="216">
        <f t="shared" si="788"/>
        <v>43876.078193105823</v>
      </c>
      <c r="CB609" s="218">
        <f t="shared" si="818"/>
        <v>4.7954670908548822</v>
      </c>
    </row>
    <row r="610" spans="1:80" x14ac:dyDescent="0.25">
      <c r="A610" s="248" t="s">
        <v>488</v>
      </c>
      <c r="B610" s="231" t="s">
        <v>1138</v>
      </c>
      <c r="C610" s="231" t="s">
        <v>464</v>
      </c>
      <c r="D610" s="249">
        <v>7</v>
      </c>
      <c r="E610" s="249">
        <v>7</v>
      </c>
      <c r="F610" s="250"/>
      <c r="G610" s="15">
        <f>(VLOOKUP(G$4,'Tüpoloogia tabel'!$C$1:$T$51,MATCH($A610,'Tüpoloogia tabel'!$C$1:$T$1,0),FALSE))*D610</f>
        <v>2245.6</v>
      </c>
      <c r="H610" s="15">
        <f>(VLOOKUP(H$4,'Tüpoloogia tabel'!$C$1:$T$51,MATCH($A610,'Tüpoloogia tabel'!$C$1:$T$1,0),FALSE))*D610*E610</f>
        <v>132.30000000000001</v>
      </c>
      <c r="I610" s="15">
        <f>(VLOOKUP(I$4,'Tüpoloogia tabel'!$C$1:$T$51,MATCH($A610,'Tüpoloogia tabel'!$C$1:$T$1,0),FALSE))*D610*E610</f>
        <v>529.20000000000005</v>
      </c>
      <c r="J610" s="15">
        <f>(VLOOKUP(J$4,'Tüpoloogia tabel'!$C$1:$T$51,MATCH($A610,'Tüpoloogia tabel'!$C$1:$T$1,0),FALSE))*D610*E610</f>
        <v>12188.014999999999</v>
      </c>
      <c r="K610" s="15">
        <f>(VLOOKUP(K$4,'Tüpoloogia tabel'!$C$1:$T$51,MATCH($A610,'Tüpoloogia tabel'!$C$1:$T$1,0),FALSE))*D610*E610</f>
        <v>10674.404999999999</v>
      </c>
      <c r="L610" s="244">
        <f>VLOOKUP(L$4,'Tüpoloogia tabel'!$C$1:$T$51,MATCH($A610,'Tüpoloogia tabel'!$C$1:$T$1,0),FALSE)</f>
        <v>0</v>
      </c>
      <c r="M610" s="228">
        <f>VLOOKUP(M$4,'Tüpoloogia tabel'!$C$1:$T$51,MATCH($A610,'Tüpoloogia tabel'!$C$1:$T$1,0),FALSE)</f>
        <v>100</v>
      </c>
      <c r="N610" s="228">
        <f>VLOOKUP(N$4,'Tüpoloogia tabel'!$C$1:$T$51,MATCH($A610,'Tüpoloogia tabel'!$C$1:$T$1,0),FALSE)</f>
        <v>0</v>
      </c>
      <c r="O610" s="245">
        <f>VLOOKUP(O$4,'Tüpoloogia tabel'!$C$1:$T$51,MATCH($A610,'Tüpoloogia tabel'!$C$1:$T$1,0),FALSE)</f>
        <v>0.1369145681336785</v>
      </c>
      <c r="P610" s="228">
        <f>VLOOKUP(P$4,'Tüpoloogia tabel'!$C$1:$T$51,MATCH($A610,'Tüpoloogia tabel'!$C$1:$T$1,0),FALSE)</f>
        <v>100</v>
      </c>
      <c r="Q610" s="335">
        <f t="shared" si="805"/>
        <v>41863.5</v>
      </c>
      <c r="R610" s="336">
        <f t="shared" si="784"/>
        <v>36104.056976935746</v>
      </c>
      <c r="S610" s="14">
        <f t="shared" si="806"/>
        <v>2245.6</v>
      </c>
      <c r="T610" s="336">
        <f t="shared" si="807"/>
        <v>2245.6</v>
      </c>
      <c r="U610" s="4">
        <f t="shared" si="808"/>
        <v>27.720000000000002</v>
      </c>
      <c r="V610" s="337">
        <f t="shared" si="809"/>
        <v>5731.7230230642499</v>
      </c>
      <c r="W610" s="338">
        <f t="shared" si="791"/>
        <v>5.7852524990220786</v>
      </c>
      <c r="X610" s="228">
        <f>VLOOKUP(X$4,'Tüpoloogia tabel'!$C$1:$T$51,MATCH($A610,'Tüpoloogia tabel'!$C$1:$T$1,0),FALSE)</f>
        <v>229</v>
      </c>
      <c r="Y610" s="228">
        <f>VLOOKUP(Y$4,'Tüpoloogia tabel'!$C$1:$T$51,MATCH($A610,'Tüpoloogia tabel'!$C$1:$T$1,0),FALSE)</f>
        <v>196</v>
      </c>
      <c r="Z610" s="229">
        <f>VLOOKUP(Z$4,'Tüpoloogia tabel'!$C$1:$T$51,MATCH($A610,'Tüpoloogia tabel'!$C$1:$T$1,0),FALSE)</f>
        <v>33</v>
      </c>
      <c r="AA610" s="235"/>
      <c r="AB610" s="235"/>
      <c r="AC610" s="15">
        <f>VLOOKUP(AC$4,'Tüpoloogia tabel'!$C$1:$T$51,MATCH($A610,'Tüpoloogia tabel'!$C$1:$T$1,0),FALSE)</f>
        <v>3.04</v>
      </c>
      <c r="AD610" s="15">
        <f>VLOOKUP(AD$4,'Tüpoloogia tabel'!$C$1:$T$51,MATCH($A610,'Tüpoloogia tabel'!$C$1:$T$1,0),FALSE)</f>
        <v>2.5</v>
      </c>
      <c r="AE610" s="15">
        <f>VLOOKUP(AE$4,'Tüpoloogia tabel'!$C$1:$T$51,MATCH($A610,'Tüpoloogia tabel'!$C$1:$T$1,0),FALSE)</f>
        <v>2.2999999999999998</v>
      </c>
      <c r="AF610" s="15">
        <f>VLOOKUP(AF$4,'Tüpoloogia tabel'!$C$1:$T$51,MATCH($A610,'Tüpoloogia tabel'!$C$1:$T$1,0),FALSE)</f>
        <v>13.5</v>
      </c>
      <c r="AG610" s="15">
        <f>VLOOKUP(AG$4,'Tüpoloogia tabel'!$C$1:$T$51,MATCH($A610,'Tüpoloogia tabel'!$C$1:$T$1,0),FALSE)</f>
        <v>24.3</v>
      </c>
      <c r="AH610" s="15">
        <f>(VLOOKUP(AH$4,'Tüpoloogia tabel'!$C$1:$T$51,MATCH($A610,'Tüpoloogia tabel'!$C$1:$T$1,0),FALSE))*E610</f>
        <v>17.5</v>
      </c>
      <c r="AI610" s="15">
        <f>(VLOOKUP(AI$4,'Tüpoloogia tabel'!$C$1:$T$51,MATCH($A610,'Tüpoloogia tabel'!$C$1:$T$1,0),FALSE))*D610*E610</f>
        <v>43416.041666666664</v>
      </c>
      <c r="AJ610" s="15">
        <f t="shared" si="810"/>
        <v>367.2</v>
      </c>
      <c r="AK610" s="15">
        <f>VLOOKUP(AK$4,'Tüpoloogia tabel'!$C$1:$T$51,MATCH($A610,'Tüpoloogia tabel'!$C$1:$T$1,0),FALSE)</f>
        <v>1</v>
      </c>
      <c r="AL610" s="15">
        <f>VLOOKUP(AL$4,'Tüpoloogia tabel'!$C$1:$T$51,MATCH($A610,'Tüpoloogia tabel'!$C$1:$T$1,0),FALSE)</f>
        <v>1</v>
      </c>
      <c r="AM610" s="15">
        <f>VLOOKUP(AM$4,'Tüpoloogia tabel'!$C$1:$T$51,MATCH($A610,'Tüpoloogia tabel'!$C$1:$T$1,0),FALSE)</f>
        <v>0.7</v>
      </c>
      <c r="AN610" s="15">
        <f>VLOOKUP(AN$4,'Tüpoloogia tabel'!$C$1:$T$51,MATCH($A610,'Tüpoloogia tabel'!$C$1:$T$1,0),FALSE)</f>
        <v>0.7</v>
      </c>
      <c r="AO610" s="15">
        <f>VLOOKUP(AO$4,'Tüpoloogia tabel'!$C$1:$T$51,MATCH($A610,'Tüpoloogia tabel'!$C$1:$T$1,0),FALSE)</f>
        <v>2.44</v>
      </c>
      <c r="AP610" s="15">
        <f>VLOOKUP(AP$4,'Tüpoloogia tabel'!$C$1:$T$51,MATCH($A610,'Tüpoloogia tabel'!$C$1:$T$1,0),FALSE)</f>
        <v>2</v>
      </c>
      <c r="AQ610" s="15">
        <f>VLOOKUP(AQ$4,'Tüpoloogia tabel'!$C$1:$T$51,MATCH($A610,'Tüpoloogia tabel'!$C$1:$T$1,0),FALSE)</f>
        <v>2.9</v>
      </c>
      <c r="AR610" s="232">
        <f>VLOOKUP(AR$4,'Tüpoloogia tabel'!$C$1:$T$51,MATCH($A605,'Tüpoloogia tabel'!$C$1:$T$1,0),FALSE)</f>
        <v>0.26</v>
      </c>
      <c r="AS610" s="16">
        <f>VLOOKUP(AS$4,'Tüpoloogia tabel'!$C$1:$T$51,MATCH($A610,'Tüpoloogia tabel'!$C$1:$T$1,0),FALSE)</f>
        <v>0.49</v>
      </c>
      <c r="AT610" s="16">
        <f>VLOOKUP(AT$4,'Tüpoloogia tabel'!$C$1:$T$51,MATCH($A610,'Tüpoloogia tabel'!$C$1:$T$1,0),FALSE)</f>
        <v>0.40500000000000003</v>
      </c>
      <c r="AU610" s="16">
        <f>VLOOKUP(AU$4,'Tüpoloogia tabel'!$C$1:$T$51,MATCH($A610,'Tüpoloogia tabel'!$C$1:$T$1,0),FALSE)</f>
        <v>0.15</v>
      </c>
      <c r="AV610" s="273">
        <f>VLOOKUP(AV$4,'Tüpoloogia tabel'!$C$1:$T$51,MATCH($A610,'Tüpoloogia tabel'!$C$1:$T$1,0),FALSE)</f>
        <v>0.02</v>
      </c>
      <c r="AW610" s="16">
        <f>VLOOKUP(AW$4,'Tüpoloogia tabel'!$C$1:$T$51,MATCH($A610,'Tüpoloogia tabel'!$C$1:$T$1,0),FALSE)</f>
        <v>0.01</v>
      </c>
      <c r="AX610" s="16">
        <f>VLOOKUP(AX$4,'Tüpoloogia tabel'!$C$1:$T$51,MATCH($A610,'Tüpoloogia tabel'!$C$1:$T$1,0),FALSE)</f>
        <v>0</v>
      </c>
      <c r="AY610" s="16">
        <f>VLOOKUP(AY$4,'Tüpoloogia tabel'!$C$1:$T$51,MATCH($A610,'Tüpoloogia tabel'!$C$1:$T$1,0),FALSE)</f>
        <v>0.42</v>
      </c>
      <c r="AZ610" s="16">
        <f>VLOOKUP(AZ$4,'Tüpoloogia tabel'!$C$1:$T$51,MATCH($A610,'Tüpoloogia tabel'!$C$1:$T$1,0),FALSE)</f>
        <v>3.7</v>
      </c>
      <c r="BA610" s="232">
        <f>VLOOKUP(BA$4,'Tüpoloogia tabel'!$C$1:$T$51,MATCH($A610,'Tüpoloogia tabel'!$C$1:$T$1,0),FALSE)</f>
        <v>0.56000000000000005</v>
      </c>
      <c r="BB610" s="232">
        <f>VLOOKUP(BB$4,'Tüpoloogia tabel'!$C$1:$T$51,MATCH($A610,'Tüpoloogia tabel'!$C$1:$T$1,0),FALSE)</f>
        <v>0.37</v>
      </c>
      <c r="BC610" s="232">
        <f>VLOOKUP(BC$4,'Tüpoloogia tabel'!$C$1:$T$51,MATCH($A610,'Tüpoloogia tabel'!$C$1:$T$1,0),FALSE)</f>
        <v>0.35</v>
      </c>
      <c r="BD610" s="232">
        <f>VLOOKUP(BD$4,'Tüpoloogia tabel'!$C$1:$T$51,MATCH($A610,'Tüpoloogia tabel'!$C$1:$T$1,0),FALSE)</f>
        <v>0.5</v>
      </c>
      <c r="BE610" s="232">
        <f>VLOOKUP(BE$4,'Tüpoloogia tabel'!$C$1:$T$51,MATCH($A610,'Tüpoloogia tabel'!$C$1:$T$1,0),FALSE)</f>
        <v>0.3</v>
      </c>
      <c r="BF610" s="16">
        <f>VLOOKUP(BF$4,'Tüpoloogia tabel'!$C$1:$T$51,MATCH($A610,'Tüpoloogia tabel'!$C$1:$T$1,0),FALSE)</f>
        <v>1.8</v>
      </c>
      <c r="BG610" s="16">
        <f>VLOOKUP(BG$4,'Tüpoloogia tabel'!$C$1:$T$51,MATCH($A610,'Tüpoloogia tabel'!$C$1:$T$1,0),FALSE)</f>
        <v>2.2000000000000002</v>
      </c>
      <c r="BH610" s="16">
        <f>VLOOKUP(BH$4,'Tüpoloogia tabel'!$C$1:$T$51,MATCH($A610,'Tüpoloogia tabel'!$C$1:$T$1,0),FALSE)</f>
        <v>1.46</v>
      </c>
      <c r="BI610" s="16">
        <f>VLOOKUP(BI$4,'Tüpoloogia tabel'!$C$1:$T$51,MATCH($A610,'Tüpoloogia tabel'!$C$1:$T$1,0),FALSE)</f>
        <v>1.5793333333333333</v>
      </c>
      <c r="BJ610" s="16">
        <f>VLOOKUP(BJ$4,'Tüpoloogia tabel'!$C$1:$T$51,MATCH($A610,'Tüpoloogia tabel'!$C$1:$T$1,0),FALSE)</f>
        <v>0.8</v>
      </c>
      <c r="BK610" s="16">
        <f>VLOOKUP(BK$4,'Tüpoloogia tabel'!$C$1:$T$51,MATCH($A610,'Tüpoloogia tabel'!$C$1:$T$1,0),FALSE)</f>
        <v>2.0649999999999999</v>
      </c>
      <c r="BL610" s="216">
        <f t="shared" si="792"/>
        <v>50867.290720757825</v>
      </c>
      <c r="BM610" s="1">
        <v>4</v>
      </c>
      <c r="BN610" s="1">
        <v>0</v>
      </c>
      <c r="BO610" s="1">
        <f t="shared" si="811"/>
        <v>70</v>
      </c>
      <c r="BP610" s="217">
        <f t="shared" si="812"/>
        <v>367.2</v>
      </c>
      <c r="BQ610" s="217">
        <f t="shared" ref="BQ610:BS610" si="836">BP610</f>
        <v>367.2</v>
      </c>
      <c r="BR610" s="217">
        <f t="shared" si="836"/>
        <v>367.2</v>
      </c>
      <c r="BS610" s="217">
        <f t="shared" si="836"/>
        <v>367.2</v>
      </c>
      <c r="BT610" s="217">
        <f t="shared" si="814"/>
        <v>2203.1999999999998</v>
      </c>
      <c r="BU610" s="217">
        <f t="shared" si="815"/>
        <v>9383.5000000000018</v>
      </c>
      <c r="BV610" s="217">
        <f t="shared" si="816"/>
        <v>7555.0417961887615</v>
      </c>
      <c r="BW610" s="217">
        <f t="shared" si="794"/>
        <v>3597.0735543992801</v>
      </c>
      <c r="BX610" s="216">
        <f t="shared" si="817"/>
        <v>6.0445803703703707</v>
      </c>
      <c r="BY610" s="216">
        <f t="shared" si="786"/>
        <v>7289.7639266666665</v>
      </c>
      <c r="BZ610" s="216">
        <f t="shared" si="787"/>
        <v>61754.128201823769</v>
      </c>
      <c r="CA610" s="216">
        <f t="shared" si="788"/>
        <v>58157.054647424491</v>
      </c>
      <c r="CB610" s="218">
        <f t="shared" si="818"/>
        <v>5.4482713226099717</v>
      </c>
    </row>
    <row r="611" spans="1:80" x14ac:dyDescent="0.25">
      <c r="A611" s="248" t="s">
        <v>488</v>
      </c>
      <c r="B611" s="231" t="s">
        <v>1139</v>
      </c>
      <c r="C611" s="231" t="s">
        <v>464</v>
      </c>
      <c r="D611" s="249">
        <v>7</v>
      </c>
      <c r="E611" s="249">
        <v>8</v>
      </c>
      <c r="F611" s="250"/>
      <c r="G611" s="15">
        <f>(VLOOKUP(G$4,'Tüpoloogia tabel'!$C$1:$T$51,MATCH($A611,'Tüpoloogia tabel'!$C$1:$T$1,0),FALSE))*D611</f>
        <v>2245.6</v>
      </c>
      <c r="H611" s="15">
        <f>(VLOOKUP(H$4,'Tüpoloogia tabel'!$C$1:$T$51,MATCH($A611,'Tüpoloogia tabel'!$C$1:$T$1,0),FALSE))*D611*E611</f>
        <v>151.20000000000002</v>
      </c>
      <c r="I611" s="15">
        <f>(VLOOKUP(I$4,'Tüpoloogia tabel'!$C$1:$T$51,MATCH($A611,'Tüpoloogia tabel'!$C$1:$T$1,0),FALSE))*D611*E611</f>
        <v>604.80000000000007</v>
      </c>
      <c r="J611" s="15">
        <f>(VLOOKUP(J$4,'Tüpoloogia tabel'!$C$1:$T$51,MATCH($A611,'Tüpoloogia tabel'!$C$1:$T$1,0),FALSE))*D611*E611</f>
        <v>13929.16</v>
      </c>
      <c r="K611" s="15">
        <f>(VLOOKUP(K$4,'Tüpoloogia tabel'!$C$1:$T$51,MATCH($A611,'Tüpoloogia tabel'!$C$1:$T$1,0),FALSE))*D611*E611</f>
        <v>12199.319999999998</v>
      </c>
      <c r="L611" s="244">
        <f>VLOOKUP(L$4,'Tüpoloogia tabel'!$C$1:$T$51,MATCH($A611,'Tüpoloogia tabel'!$C$1:$T$1,0),FALSE)</f>
        <v>0</v>
      </c>
      <c r="M611" s="228">
        <f>VLOOKUP(M$4,'Tüpoloogia tabel'!$C$1:$T$51,MATCH($A611,'Tüpoloogia tabel'!$C$1:$T$1,0),FALSE)</f>
        <v>100</v>
      </c>
      <c r="N611" s="228">
        <f>VLOOKUP(N$4,'Tüpoloogia tabel'!$C$1:$T$51,MATCH($A611,'Tüpoloogia tabel'!$C$1:$T$1,0),FALSE)</f>
        <v>0</v>
      </c>
      <c r="O611" s="245">
        <f>VLOOKUP(O$4,'Tüpoloogia tabel'!$C$1:$T$51,MATCH($A611,'Tüpoloogia tabel'!$C$1:$T$1,0),FALSE)</f>
        <v>0.1369145681336785</v>
      </c>
      <c r="P611" s="228">
        <f>VLOOKUP(P$4,'Tüpoloogia tabel'!$C$1:$T$51,MATCH($A611,'Tüpoloogia tabel'!$C$1:$T$1,0),FALSE)</f>
        <v>100</v>
      </c>
      <c r="Q611" s="335">
        <f t="shared" si="805"/>
        <v>54648</v>
      </c>
      <c r="R611" s="336">
        <f t="shared" si="784"/>
        <v>47138.172680630734</v>
      </c>
      <c r="S611" s="14">
        <f t="shared" si="806"/>
        <v>2245.6</v>
      </c>
      <c r="T611" s="336">
        <f t="shared" si="807"/>
        <v>2245.6</v>
      </c>
      <c r="U611" s="4">
        <f t="shared" si="808"/>
        <v>27.720000000000002</v>
      </c>
      <c r="V611" s="337">
        <f t="shared" si="809"/>
        <v>7482.1073193692628</v>
      </c>
      <c r="W611" s="338">
        <f t="shared" si="791"/>
        <v>6.4923390331411266</v>
      </c>
      <c r="X611" s="228">
        <f>VLOOKUP(X$4,'Tüpoloogia tabel'!$C$1:$T$51,MATCH($A611,'Tüpoloogia tabel'!$C$1:$T$1,0),FALSE)</f>
        <v>229</v>
      </c>
      <c r="Y611" s="228">
        <f>VLOOKUP(Y$4,'Tüpoloogia tabel'!$C$1:$T$51,MATCH($A611,'Tüpoloogia tabel'!$C$1:$T$1,0),FALSE)</f>
        <v>196</v>
      </c>
      <c r="Z611" s="229">
        <f>VLOOKUP(Z$4,'Tüpoloogia tabel'!$C$1:$T$51,MATCH($A611,'Tüpoloogia tabel'!$C$1:$T$1,0),FALSE)</f>
        <v>33</v>
      </c>
      <c r="AA611" s="235"/>
      <c r="AB611" s="235"/>
      <c r="AC611" s="15">
        <f>VLOOKUP(AC$4,'Tüpoloogia tabel'!$C$1:$T$51,MATCH($A611,'Tüpoloogia tabel'!$C$1:$T$1,0),FALSE)</f>
        <v>3.04</v>
      </c>
      <c r="AD611" s="15">
        <f>VLOOKUP(AD$4,'Tüpoloogia tabel'!$C$1:$T$51,MATCH($A611,'Tüpoloogia tabel'!$C$1:$T$1,0),FALSE)</f>
        <v>2.5</v>
      </c>
      <c r="AE611" s="15">
        <f>VLOOKUP(AE$4,'Tüpoloogia tabel'!$C$1:$T$51,MATCH($A611,'Tüpoloogia tabel'!$C$1:$T$1,0),FALSE)</f>
        <v>2.2999999999999998</v>
      </c>
      <c r="AF611" s="15">
        <f>VLOOKUP(AF$4,'Tüpoloogia tabel'!$C$1:$T$51,MATCH($A611,'Tüpoloogia tabel'!$C$1:$T$1,0),FALSE)</f>
        <v>13.5</v>
      </c>
      <c r="AG611" s="15">
        <f>VLOOKUP(AG$4,'Tüpoloogia tabel'!$C$1:$T$51,MATCH($A611,'Tüpoloogia tabel'!$C$1:$T$1,0),FALSE)</f>
        <v>24.3</v>
      </c>
      <c r="AH611" s="15">
        <f>(VLOOKUP(AH$4,'Tüpoloogia tabel'!$C$1:$T$51,MATCH($A611,'Tüpoloogia tabel'!$C$1:$T$1,0),FALSE))*E611</f>
        <v>20</v>
      </c>
      <c r="AI611" s="15">
        <f>(VLOOKUP(AI$4,'Tüpoloogia tabel'!$C$1:$T$51,MATCH($A611,'Tüpoloogia tabel'!$C$1:$T$1,0),FALSE))*D611*E611</f>
        <v>49618.333333333328</v>
      </c>
      <c r="AJ611" s="15">
        <f t="shared" si="810"/>
        <v>367.2</v>
      </c>
      <c r="AK611" s="15">
        <f>VLOOKUP(AK$4,'Tüpoloogia tabel'!$C$1:$T$51,MATCH($A611,'Tüpoloogia tabel'!$C$1:$T$1,0),FALSE)</f>
        <v>1</v>
      </c>
      <c r="AL611" s="15">
        <f>VLOOKUP(AL$4,'Tüpoloogia tabel'!$C$1:$T$51,MATCH($A611,'Tüpoloogia tabel'!$C$1:$T$1,0),FALSE)</f>
        <v>1</v>
      </c>
      <c r="AM611" s="15">
        <f>VLOOKUP(AM$4,'Tüpoloogia tabel'!$C$1:$T$51,MATCH($A611,'Tüpoloogia tabel'!$C$1:$T$1,0),FALSE)</f>
        <v>0.7</v>
      </c>
      <c r="AN611" s="15">
        <f>VLOOKUP(AN$4,'Tüpoloogia tabel'!$C$1:$T$51,MATCH($A611,'Tüpoloogia tabel'!$C$1:$T$1,0),FALSE)</f>
        <v>0.7</v>
      </c>
      <c r="AO611" s="15">
        <f>VLOOKUP(AO$4,'Tüpoloogia tabel'!$C$1:$T$51,MATCH($A611,'Tüpoloogia tabel'!$C$1:$T$1,0),FALSE)</f>
        <v>2.44</v>
      </c>
      <c r="AP611" s="15">
        <f>VLOOKUP(AP$4,'Tüpoloogia tabel'!$C$1:$T$51,MATCH($A611,'Tüpoloogia tabel'!$C$1:$T$1,0),FALSE)</f>
        <v>2</v>
      </c>
      <c r="AQ611" s="15">
        <f>VLOOKUP(AQ$4,'Tüpoloogia tabel'!$C$1:$T$51,MATCH($A611,'Tüpoloogia tabel'!$C$1:$T$1,0),FALSE)</f>
        <v>2.9</v>
      </c>
      <c r="AR611" s="232">
        <f>VLOOKUP(AR$4,'Tüpoloogia tabel'!$C$1:$T$51,MATCH($A606,'Tüpoloogia tabel'!$C$1:$T$1,0),FALSE)</f>
        <v>0.26</v>
      </c>
      <c r="AS611" s="16">
        <f>VLOOKUP(AS$4,'Tüpoloogia tabel'!$C$1:$T$51,MATCH($A611,'Tüpoloogia tabel'!$C$1:$T$1,0),FALSE)</f>
        <v>0.49</v>
      </c>
      <c r="AT611" s="16">
        <f>VLOOKUP(AT$4,'Tüpoloogia tabel'!$C$1:$T$51,MATCH($A611,'Tüpoloogia tabel'!$C$1:$T$1,0),FALSE)</f>
        <v>0.40500000000000003</v>
      </c>
      <c r="AU611" s="16">
        <f>VLOOKUP(AU$4,'Tüpoloogia tabel'!$C$1:$T$51,MATCH($A611,'Tüpoloogia tabel'!$C$1:$T$1,0),FALSE)</f>
        <v>0.15</v>
      </c>
      <c r="AV611" s="273">
        <f>VLOOKUP(AV$4,'Tüpoloogia tabel'!$C$1:$T$51,MATCH($A611,'Tüpoloogia tabel'!$C$1:$T$1,0),FALSE)</f>
        <v>0.02</v>
      </c>
      <c r="AW611" s="16">
        <f>VLOOKUP(AW$4,'Tüpoloogia tabel'!$C$1:$T$51,MATCH($A611,'Tüpoloogia tabel'!$C$1:$T$1,0),FALSE)</f>
        <v>0.01</v>
      </c>
      <c r="AX611" s="16">
        <f>VLOOKUP(AX$4,'Tüpoloogia tabel'!$C$1:$T$51,MATCH($A611,'Tüpoloogia tabel'!$C$1:$T$1,0),FALSE)</f>
        <v>0</v>
      </c>
      <c r="AY611" s="16">
        <f>VLOOKUP(AY$4,'Tüpoloogia tabel'!$C$1:$T$51,MATCH($A611,'Tüpoloogia tabel'!$C$1:$T$1,0),FALSE)</f>
        <v>0.42</v>
      </c>
      <c r="AZ611" s="16">
        <f>VLOOKUP(AZ$4,'Tüpoloogia tabel'!$C$1:$T$51,MATCH($A611,'Tüpoloogia tabel'!$C$1:$T$1,0),FALSE)</f>
        <v>3.7</v>
      </c>
      <c r="BA611" s="232">
        <f>VLOOKUP(BA$4,'Tüpoloogia tabel'!$C$1:$T$51,MATCH($A611,'Tüpoloogia tabel'!$C$1:$T$1,0),FALSE)</f>
        <v>0.56000000000000005</v>
      </c>
      <c r="BB611" s="232">
        <f>VLOOKUP(BB$4,'Tüpoloogia tabel'!$C$1:$T$51,MATCH($A611,'Tüpoloogia tabel'!$C$1:$T$1,0),FALSE)</f>
        <v>0.37</v>
      </c>
      <c r="BC611" s="232">
        <f>VLOOKUP(BC$4,'Tüpoloogia tabel'!$C$1:$T$51,MATCH($A611,'Tüpoloogia tabel'!$C$1:$T$1,0),FALSE)</f>
        <v>0.35</v>
      </c>
      <c r="BD611" s="232">
        <f>VLOOKUP(BD$4,'Tüpoloogia tabel'!$C$1:$T$51,MATCH($A611,'Tüpoloogia tabel'!$C$1:$T$1,0),FALSE)</f>
        <v>0.5</v>
      </c>
      <c r="BE611" s="232">
        <f>VLOOKUP(BE$4,'Tüpoloogia tabel'!$C$1:$T$51,MATCH($A611,'Tüpoloogia tabel'!$C$1:$T$1,0),FALSE)</f>
        <v>0.3</v>
      </c>
      <c r="BF611" s="16">
        <f>VLOOKUP(BF$4,'Tüpoloogia tabel'!$C$1:$T$51,MATCH($A611,'Tüpoloogia tabel'!$C$1:$T$1,0),FALSE)</f>
        <v>1.8</v>
      </c>
      <c r="BG611" s="16">
        <f>VLOOKUP(BG$4,'Tüpoloogia tabel'!$C$1:$T$51,MATCH($A611,'Tüpoloogia tabel'!$C$1:$T$1,0),FALSE)</f>
        <v>2.2000000000000002</v>
      </c>
      <c r="BH611" s="16">
        <f>VLOOKUP(BH$4,'Tüpoloogia tabel'!$C$1:$T$51,MATCH($A611,'Tüpoloogia tabel'!$C$1:$T$1,0),FALSE)</f>
        <v>1.46</v>
      </c>
      <c r="BI611" s="16">
        <f>VLOOKUP(BI$4,'Tüpoloogia tabel'!$C$1:$T$51,MATCH($A611,'Tüpoloogia tabel'!$C$1:$T$1,0),FALSE)</f>
        <v>1.5793333333333333</v>
      </c>
      <c r="BJ611" s="16">
        <f>VLOOKUP(BJ$4,'Tüpoloogia tabel'!$C$1:$T$51,MATCH($A611,'Tüpoloogia tabel'!$C$1:$T$1,0),FALSE)</f>
        <v>0.8</v>
      </c>
      <c r="BK611" s="16">
        <f>VLOOKUP(BK$4,'Tüpoloogia tabel'!$C$1:$T$51,MATCH($A611,'Tüpoloogia tabel'!$C$1:$T$1,0),FALSE)</f>
        <v>2.0649999999999999</v>
      </c>
      <c r="BL611" s="216">
        <f t="shared" si="792"/>
        <v>65227.136587432331</v>
      </c>
      <c r="BM611" s="1">
        <v>4</v>
      </c>
      <c r="BN611" s="1">
        <v>0</v>
      </c>
      <c r="BO611" s="1">
        <f t="shared" si="811"/>
        <v>80</v>
      </c>
      <c r="BP611" s="217">
        <f t="shared" si="812"/>
        <v>367.2</v>
      </c>
      <c r="BQ611" s="217">
        <f t="shared" ref="BQ611:BS611" si="837">BP611</f>
        <v>367.2</v>
      </c>
      <c r="BR611" s="217">
        <f t="shared" si="837"/>
        <v>367.2</v>
      </c>
      <c r="BS611" s="217">
        <f t="shared" si="837"/>
        <v>367.2</v>
      </c>
      <c r="BT611" s="217">
        <f t="shared" si="814"/>
        <v>2570.4</v>
      </c>
      <c r="BU611" s="217">
        <f t="shared" si="815"/>
        <v>12236.000000000002</v>
      </c>
      <c r="BV611" s="217">
        <f t="shared" si="816"/>
        <v>9862.240951619513</v>
      </c>
      <c r="BW611" s="217">
        <f t="shared" si="794"/>
        <v>4572.3691996801954</v>
      </c>
      <c r="BX611" s="216">
        <f t="shared" si="817"/>
        <v>7.7965303703703706</v>
      </c>
      <c r="BY611" s="216">
        <f t="shared" si="786"/>
        <v>9402.6156266666658</v>
      </c>
      <c r="BZ611" s="216">
        <f t="shared" si="787"/>
        <v>79202.121413779198</v>
      </c>
      <c r="CA611" s="216">
        <f t="shared" si="788"/>
        <v>74629.752214098989</v>
      </c>
      <c r="CB611" s="218">
        <f t="shared" si="818"/>
        <v>6.1175337817270963</v>
      </c>
    </row>
    <row r="612" spans="1:80" x14ac:dyDescent="0.25">
      <c r="A612" s="248" t="s">
        <v>488</v>
      </c>
      <c r="B612" s="231" t="s">
        <v>1140</v>
      </c>
      <c r="C612" s="231" t="s">
        <v>464</v>
      </c>
      <c r="D612" s="249">
        <v>7</v>
      </c>
      <c r="E612" s="249">
        <v>9</v>
      </c>
      <c r="F612" s="250"/>
      <c r="G612" s="15">
        <f>(VLOOKUP(G$4,'Tüpoloogia tabel'!$C$1:$T$51,MATCH($A612,'Tüpoloogia tabel'!$C$1:$T$1,0),FALSE))*D612</f>
        <v>2245.6</v>
      </c>
      <c r="H612" s="15">
        <f>(VLOOKUP(H$4,'Tüpoloogia tabel'!$C$1:$T$51,MATCH($A612,'Tüpoloogia tabel'!$C$1:$T$1,0),FALSE))*D612*E612</f>
        <v>170.10000000000002</v>
      </c>
      <c r="I612" s="15">
        <f>(VLOOKUP(I$4,'Tüpoloogia tabel'!$C$1:$T$51,MATCH($A612,'Tüpoloogia tabel'!$C$1:$T$1,0),FALSE))*D612*E612</f>
        <v>680.40000000000009</v>
      </c>
      <c r="J612" s="15">
        <f>(VLOOKUP(J$4,'Tüpoloogia tabel'!$C$1:$T$51,MATCH($A612,'Tüpoloogia tabel'!$C$1:$T$1,0),FALSE))*D612*E612</f>
        <v>15670.305</v>
      </c>
      <c r="K612" s="15">
        <f>(VLOOKUP(K$4,'Tüpoloogia tabel'!$C$1:$T$51,MATCH($A612,'Tüpoloogia tabel'!$C$1:$T$1,0),FALSE))*D612*E612</f>
        <v>13724.234999999997</v>
      </c>
      <c r="L612" s="244">
        <f>VLOOKUP(L$4,'Tüpoloogia tabel'!$C$1:$T$51,MATCH($A612,'Tüpoloogia tabel'!$C$1:$T$1,0),FALSE)</f>
        <v>0</v>
      </c>
      <c r="M612" s="228">
        <f>VLOOKUP(M$4,'Tüpoloogia tabel'!$C$1:$T$51,MATCH($A612,'Tüpoloogia tabel'!$C$1:$T$1,0),FALSE)</f>
        <v>100</v>
      </c>
      <c r="N612" s="228">
        <f>VLOOKUP(N$4,'Tüpoloogia tabel'!$C$1:$T$51,MATCH($A612,'Tüpoloogia tabel'!$C$1:$T$1,0),FALSE)</f>
        <v>0</v>
      </c>
      <c r="O612" s="245">
        <f>VLOOKUP(O$4,'Tüpoloogia tabel'!$C$1:$T$51,MATCH($A612,'Tüpoloogia tabel'!$C$1:$T$1,0),FALSE)</f>
        <v>0.1369145681336785</v>
      </c>
      <c r="P612" s="228">
        <f>VLOOKUP(P$4,'Tüpoloogia tabel'!$C$1:$T$51,MATCH($A612,'Tüpoloogia tabel'!$C$1:$T$1,0),FALSE)</f>
        <v>100</v>
      </c>
      <c r="Q612" s="335">
        <f t="shared" si="805"/>
        <v>69133.5</v>
      </c>
      <c r="R612" s="336">
        <f t="shared" si="784"/>
        <v>59640.396703930339</v>
      </c>
      <c r="S612" s="14">
        <f t="shared" si="806"/>
        <v>2245.6</v>
      </c>
      <c r="T612" s="336">
        <f t="shared" si="807"/>
        <v>2245.6</v>
      </c>
      <c r="U612" s="4">
        <f t="shared" si="808"/>
        <v>27.720000000000002</v>
      </c>
      <c r="V612" s="337">
        <f t="shared" si="809"/>
        <v>9465.3832960696618</v>
      </c>
      <c r="W612" s="338">
        <f t="shared" si="791"/>
        <v>7.2113867200953559</v>
      </c>
      <c r="X612" s="228">
        <f>VLOOKUP(X$4,'Tüpoloogia tabel'!$C$1:$T$51,MATCH($A612,'Tüpoloogia tabel'!$C$1:$T$1,0),FALSE)</f>
        <v>229</v>
      </c>
      <c r="Y612" s="228">
        <f>VLOOKUP(Y$4,'Tüpoloogia tabel'!$C$1:$T$51,MATCH($A612,'Tüpoloogia tabel'!$C$1:$T$1,0),FALSE)</f>
        <v>196</v>
      </c>
      <c r="Z612" s="229">
        <f>VLOOKUP(Z$4,'Tüpoloogia tabel'!$C$1:$T$51,MATCH($A612,'Tüpoloogia tabel'!$C$1:$T$1,0),FALSE)</f>
        <v>33</v>
      </c>
      <c r="AA612" s="235"/>
      <c r="AB612" s="235"/>
      <c r="AC612" s="15">
        <f>VLOOKUP(AC$4,'Tüpoloogia tabel'!$C$1:$T$51,MATCH($A612,'Tüpoloogia tabel'!$C$1:$T$1,0),FALSE)</f>
        <v>3.04</v>
      </c>
      <c r="AD612" s="15">
        <f>VLOOKUP(AD$4,'Tüpoloogia tabel'!$C$1:$T$51,MATCH($A612,'Tüpoloogia tabel'!$C$1:$T$1,0),FALSE)</f>
        <v>2.5</v>
      </c>
      <c r="AE612" s="15">
        <f>VLOOKUP(AE$4,'Tüpoloogia tabel'!$C$1:$T$51,MATCH($A612,'Tüpoloogia tabel'!$C$1:$T$1,0),FALSE)</f>
        <v>2.2999999999999998</v>
      </c>
      <c r="AF612" s="15">
        <f>VLOOKUP(AF$4,'Tüpoloogia tabel'!$C$1:$T$51,MATCH($A612,'Tüpoloogia tabel'!$C$1:$T$1,0),FALSE)</f>
        <v>13.5</v>
      </c>
      <c r="AG612" s="15">
        <f>VLOOKUP(AG$4,'Tüpoloogia tabel'!$C$1:$T$51,MATCH($A612,'Tüpoloogia tabel'!$C$1:$T$1,0),FALSE)</f>
        <v>24.3</v>
      </c>
      <c r="AH612" s="15">
        <f>(VLOOKUP(AH$4,'Tüpoloogia tabel'!$C$1:$T$51,MATCH($A612,'Tüpoloogia tabel'!$C$1:$T$1,0),FALSE))*E612</f>
        <v>22.5</v>
      </c>
      <c r="AI612" s="15">
        <f>(VLOOKUP(AI$4,'Tüpoloogia tabel'!$C$1:$T$51,MATCH($A612,'Tüpoloogia tabel'!$C$1:$T$1,0),FALSE))*D612*E612</f>
        <v>55820.624999999993</v>
      </c>
      <c r="AJ612" s="15">
        <f t="shared" si="810"/>
        <v>367.2</v>
      </c>
      <c r="AK612" s="15">
        <f>VLOOKUP(AK$4,'Tüpoloogia tabel'!$C$1:$T$51,MATCH($A612,'Tüpoloogia tabel'!$C$1:$T$1,0),FALSE)</f>
        <v>1</v>
      </c>
      <c r="AL612" s="15">
        <f>VLOOKUP(AL$4,'Tüpoloogia tabel'!$C$1:$T$51,MATCH($A612,'Tüpoloogia tabel'!$C$1:$T$1,0),FALSE)</f>
        <v>1</v>
      </c>
      <c r="AM612" s="15">
        <f>VLOOKUP(AM$4,'Tüpoloogia tabel'!$C$1:$T$51,MATCH($A612,'Tüpoloogia tabel'!$C$1:$T$1,0),FALSE)</f>
        <v>0.7</v>
      </c>
      <c r="AN612" s="15">
        <f>VLOOKUP(AN$4,'Tüpoloogia tabel'!$C$1:$T$51,MATCH($A612,'Tüpoloogia tabel'!$C$1:$T$1,0),FALSE)</f>
        <v>0.7</v>
      </c>
      <c r="AO612" s="15">
        <f>VLOOKUP(AO$4,'Tüpoloogia tabel'!$C$1:$T$51,MATCH($A612,'Tüpoloogia tabel'!$C$1:$T$1,0),FALSE)</f>
        <v>2.44</v>
      </c>
      <c r="AP612" s="15">
        <f>VLOOKUP(AP$4,'Tüpoloogia tabel'!$C$1:$T$51,MATCH($A612,'Tüpoloogia tabel'!$C$1:$T$1,0),FALSE)</f>
        <v>2</v>
      </c>
      <c r="AQ612" s="15">
        <f>VLOOKUP(AQ$4,'Tüpoloogia tabel'!$C$1:$T$51,MATCH($A612,'Tüpoloogia tabel'!$C$1:$T$1,0),FALSE)</f>
        <v>2.9</v>
      </c>
      <c r="AR612" s="232">
        <f>VLOOKUP(AR$4,'Tüpoloogia tabel'!$C$1:$T$51,MATCH($A607,'Tüpoloogia tabel'!$C$1:$T$1,0),FALSE)</f>
        <v>0.26</v>
      </c>
      <c r="AS612" s="16">
        <f>VLOOKUP(AS$4,'Tüpoloogia tabel'!$C$1:$T$51,MATCH($A612,'Tüpoloogia tabel'!$C$1:$T$1,0),FALSE)</f>
        <v>0.49</v>
      </c>
      <c r="AT612" s="16">
        <f>VLOOKUP(AT$4,'Tüpoloogia tabel'!$C$1:$T$51,MATCH($A612,'Tüpoloogia tabel'!$C$1:$T$1,0),FALSE)</f>
        <v>0.40500000000000003</v>
      </c>
      <c r="AU612" s="16">
        <f>VLOOKUP(AU$4,'Tüpoloogia tabel'!$C$1:$T$51,MATCH($A612,'Tüpoloogia tabel'!$C$1:$T$1,0),FALSE)</f>
        <v>0.15</v>
      </c>
      <c r="AV612" s="273">
        <f>VLOOKUP(AV$4,'Tüpoloogia tabel'!$C$1:$T$51,MATCH($A612,'Tüpoloogia tabel'!$C$1:$T$1,0),FALSE)</f>
        <v>0.02</v>
      </c>
      <c r="AW612" s="16">
        <f>VLOOKUP(AW$4,'Tüpoloogia tabel'!$C$1:$T$51,MATCH($A612,'Tüpoloogia tabel'!$C$1:$T$1,0),FALSE)</f>
        <v>0.01</v>
      </c>
      <c r="AX612" s="16">
        <f>VLOOKUP(AX$4,'Tüpoloogia tabel'!$C$1:$T$51,MATCH($A612,'Tüpoloogia tabel'!$C$1:$T$1,0),FALSE)</f>
        <v>0</v>
      </c>
      <c r="AY612" s="16">
        <f>VLOOKUP(AY$4,'Tüpoloogia tabel'!$C$1:$T$51,MATCH($A612,'Tüpoloogia tabel'!$C$1:$T$1,0),FALSE)</f>
        <v>0.42</v>
      </c>
      <c r="AZ612" s="16">
        <f>VLOOKUP(AZ$4,'Tüpoloogia tabel'!$C$1:$T$51,MATCH($A612,'Tüpoloogia tabel'!$C$1:$T$1,0),FALSE)</f>
        <v>3.7</v>
      </c>
      <c r="BA612" s="232">
        <f>VLOOKUP(BA$4,'Tüpoloogia tabel'!$C$1:$T$51,MATCH($A612,'Tüpoloogia tabel'!$C$1:$T$1,0),FALSE)</f>
        <v>0.56000000000000005</v>
      </c>
      <c r="BB612" s="232">
        <f>VLOOKUP(BB$4,'Tüpoloogia tabel'!$C$1:$T$51,MATCH($A612,'Tüpoloogia tabel'!$C$1:$T$1,0),FALSE)</f>
        <v>0.37</v>
      </c>
      <c r="BC612" s="232">
        <f>VLOOKUP(BC$4,'Tüpoloogia tabel'!$C$1:$T$51,MATCH($A612,'Tüpoloogia tabel'!$C$1:$T$1,0),FALSE)</f>
        <v>0.35</v>
      </c>
      <c r="BD612" s="232">
        <f>VLOOKUP(BD$4,'Tüpoloogia tabel'!$C$1:$T$51,MATCH($A612,'Tüpoloogia tabel'!$C$1:$T$1,0),FALSE)</f>
        <v>0.5</v>
      </c>
      <c r="BE612" s="232">
        <f>VLOOKUP(BE$4,'Tüpoloogia tabel'!$C$1:$T$51,MATCH($A612,'Tüpoloogia tabel'!$C$1:$T$1,0),FALSE)</f>
        <v>0.3</v>
      </c>
      <c r="BF612" s="16">
        <f>VLOOKUP(BF$4,'Tüpoloogia tabel'!$C$1:$T$51,MATCH($A612,'Tüpoloogia tabel'!$C$1:$T$1,0),FALSE)</f>
        <v>1.8</v>
      </c>
      <c r="BG612" s="16">
        <f>VLOOKUP(BG$4,'Tüpoloogia tabel'!$C$1:$T$51,MATCH($A612,'Tüpoloogia tabel'!$C$1:$T$1,0),FALSE)</f>
        <v>2.2000000000000002</v>
      </c>
      <c r="BH612" s="16">
        <f>VLOOKUP(BH$4,'Tüpoloogia tabel'!$C$1:$T$51,MATCH($A612,'Tüpoloogia tabel'!$C$1:$T$1,0),FALSE)</f>
        <v>1.46</v>
      </c>
      <c r="BI612" s="16">
        <f>VLOOKUP(BI$4,'Tüpoloogia tabel'!$C$1:$T$51,MATCH($A612,'Tüpoloogia tabel'!$C$1:$T$1,0),FALSE)</f>
        <v>1.5793333333333333</v>
      </c>
      <c r="BJ612" s="16">
        <f>VLOOKUP(BJ$4,'Tüpoloogia tabel'!$C$1:$T$51,MATCH($A612,'Tüpoloogia tabel'!$C$1:$T$1,0),FALSE)</f>
        <v>0.8</v>
      </c>
      <c r="BK612" s="16">
        <f>VLOOKUP(BK$4,'Tüpoloogia tabel'!$C$1:$T$51,MATCH($A612,'Tüpoloogia tabel'!$C$1:$T$1,0),FALSE)</f>
        <v>2.0649999999999999</v>
      </c>
      <c r="BL612" s="216">
        <f t="shared" si="792"/>
        <v>81497.584966462688</v>
      </c>
      <c r="BM612" s="1">
        <v>4</v>
      </c>
      <c r="BN612" s="1">
        <v>0</v>
      </c>
      <c r="BO612" s="1">
        <f t="shared" si="811"/>
        <v>90</v>
      </c>
      <c r="BP612" s="217">
        <f t="shared" si="812"/>
        <v>367.2</v>
      </c>
      <c r="BQ612" s="217">
        <f t="shared" ref="BQ612:BS612" si="838">BP612</f>
        <v>367.2</v>
      </c>
      <c r="BR612" s="217">
        <f t="shared" si="838"/>
        <v>367.2</v>
      </c>
      <c r="BS612" s="217">
        <f t="shared" si="838"/>
        <v>367.2</v>
      </c>
      <c r="BT612" s="217">
        <f t="shared" si="814"/>
        <v>2937.6</v>
      </c>
      <c r="BU612" s="217">
        <f t="shared" si="815"/>
        <v>15466.5</v>
      </c>
      <c r="BV612" s="217">
        <f t="shared" si="816"/>
        <v>12476.416974615493</v>
      </c>
      <c r="BW612" s="217">
        <f t="shared" si="794"/>
        <v>5676.5951293385069</v>
      </c>
      <c r="BX612" s="216">
        <f t="shared" si="817"/>
        <v>9.7815803703703725</v>
      </c>
      <c r="BY612" s="216">
        <f t="shared" si="786"/>
        <v>11796.585926666668</v>
      </c>
      <c r="BZ612" s="216">
        <f t="shared" si="787"/>
        <v>98970.766022467869</v>
      </c>
      <c r="CA612" s="216">
        <f t="shared" si="788"/>
        <v>93294.170893129354</v>
      </c>
      <c r="CB612" s="218">
        <f t="shared" si="818"/>
        <v>6.797768392418913</v>
      </c>
    </row>
    <row r="613" spans="1:80" x14ac:dyDescent="0.25">
      <c r="A613" s="248" t="s">
        <v>488</v>
      </c>
      <c r="B613" s="231" t="s">
        <v>1141</v>
      </c>
      <c r="C613" s="231" t="s">
        <v>464</v>
      </c>
      <c r="D613" s="249">
        <v>7</v>
      </c>
      <c r="E613" s="249">
        <v>10</v>
      </c>
      <c r="F613" s="250"/>
      <c r="G613" s="15">
        <f>(VLOOKUP(G$4,'Tüpoloogia tabel'!$C$1:$T$51,MATCH($A613,'Tüpoloogia tabel'!$C$1:$T$1,0),FALSE))*D613</f>
        <v>2245.6</v>
      </c>
      <c r="H613" s="15">
        <f>(VLOOKUP(H$4,'Tüpoloogia tabel'!$C$1:$T$51,MATCH($A613,'Tüpoloogia tabel'!$C$1:$T$1,0),FALSE))*D613*E613</f>
        <v>189.00000000000003</v>
      </c>
      <c r="I613" s="15">
        <f>(VLOOKUP(I$4,'Tüpoloogia tabel'!$C$1:$T$51,MATCH($A613,'Tüpoloogia tabel'!$C$1:$T$1,0),FALSE))*D613*E613</f>
        <v>756.00000000000011</v>
      </c>
      <c r="J613" s="15">
        <f>(VLOOKUP(J$4,'Tüpoloogia tabel'!$C$1:$T$51,MATCH($A613,'Tüpoloogia tabel'!$C$1:$T$1,0),FALSE))*D613*E613</f>
        <v>17411.45</v>
      </c>
      <c r="K613" s="15">
        <f>(VLOOKUP(K$4,'Tüpoloogia tabel'!$C$1:$T$51,MATCH($A613,'Tüpoloogia tabel'!$C$1:$T$1,0),FALSE))*D613*E613</f>
        <v>15249.149999999998</v>
      </c>
      <c r="L613" s="244">
        <f>VLOOKUP(L$4,'Tüpoloogia tabel'!$C$1:$T$51,MATCH($A613,'Tüpoloogia tabel'!$C$1:$T$1,0),FALSE)</f>
        <v>0</v>
      </c>
      <c r="M613" s="228">
        <f>VLOOKUP(M$4,'Tüpoloogia tabel'!$C$1:$T$51,MATCH($A613,'Tüpoloogia tabel'!$C$1:$T$1,0),FALSE)</f>
        <v>100</v>
      </c>
      <c r="N613" s="228">
        <f>VLOOKUP(N$4,'Tüpoloogia tabel'!$C$1:$T$51,MATCH($A613,'Tüpoloogia tabel'!$C$1:$T$1,0),FALSE)</f>
        <v>0</v>
      </c>
      <c r="O613" s="245">
        <f>VLOOKUP(O$4,'Tüpoloogia tabel'!$C$1:$T$51,MATCH($A613,'Tüpoloogia tabel'!$C$1:$T$1,0),FALSE)</f>
        <v>0.1369145681336785</v>
      </c>
      <c r="P613" s="228">
        <f>VLOOKUP(P$4,'Tüpoloogia tabel'!$C$1:$T$51,MATCH($A613,'Tüpoloogia tabel'!$C$1:$T$1,0),FALSE)</f>
        <v>100</v>
      </c>
      <c r="Q613" s="335">
        <f t="shared" si="805"/>
        <v>85320</v>
      </c>
      <c r="R613" s="336">
        <f t="shared" si="784"/>
        <v>73610.729046834545</v>
      </c>
      <c r="S613" s="14">
        <f t="shared" si="806"/>
        <v>2245.6</v>
      </c>
      <c r="T613" s="336">
        <f t="shared" si="807"/>
        <v>2245.6</v>
      </c>
      <c r="U613" s="4">
        <f t="shared" si="808"/>
        <v>27.720000000000002</v>
      </c>
      <c r="V613" s="337">
        <f t="shared" si="809"/>
        <v>11681.55095316545</v>
      </c>
      <c r="W613" s="338">
        <f t="shared" si="791"/>
        <v>7.9388072140342114</v>
      </c>
      <c r="X613" s="228">
        <f>VLOOKUP(X$4,'Tüpoloogia tabel'!$C$1:$T$51,MATCH($A613,'Tüpoloogia tabel'!$C$1:$T$1,0),FALSE)</f>
        <v>229</v>
      </c>
      <c r="Y613" s="228">
        <f>VLOOKUP(Y$4,'Tüpoloogia tabel'!$C$1:$T$51,MATCH($A613,'Tüpoloogia tabel'!$C$1:$T$1,0),FALSE)</f>
        <v>196</v>
      </c>
      <c r="Z613" s="229">
        <f>VLOOKUP(Z$4,'Tüpoloogia tabel'!$C$1:$T$51,MATCH($A613,'Tüpoloogia tabel'!$C$1:$T$1,0),FALSE)</f>
        <v>33</v>
      </c>
      <c r="AA613" s="235"/>
      <c r="AB613" s="235"/>
      <c r="AC613" s="15">
        <f>VLOOKUP(AC$4,'Tüpoloogia tabel'!$C$1:$T$51,MATCH($A613,'Tüpoloogia tabel'!$C$1:$T$1,0),FALSE)</f>
        <v>3.04</v>
      </c>
      <c r="AD613" s="15">
        <f>VLOOKUP(AD$4,'Tüpoloogia tabel'!$C$1:$T$51,MATCH($A613,'Tüpoloogia tabel'!$C$1:$T$1,0),FALSE)</f>
        <v>2.5</v>
      </c>
      <c r="AE613" s="15">
        <f>VLOOKUP(AE$4,'Tüpoloogia tabel'!$C$1:$T$51,MATCH($A613,'Tüpoloogia tabel'!$C$1:$T$1,0),FALSE)</f>
        <v>2.2999999999999998</v>
      </c>
      <c r="AF613" s="15">
        <f>VLOOKUP(AF$4,'Tüpoloogia tabel'!$C$1:$T$51,MATCH($A613,'Tüpoloogia tabel'!$C$1:$T$1,0),FALSE)</f>
        <v>13.5</v>
      </c>
      <c r="AG613" s="15">
        <f>VLOOKUP(AG$4,'Tüpoloogia tabel'!$C$1:$T$51,MATCH($A613,'Tüpoloogia tabel'!$C$1:$T$1,0),FALSE)</f>
        <v>24.3</v>
      </c>
      <c r="AH613" s="15">
        <f>(VLOOKUP(AH$4,'Tüpoloogia tabel'!$C$1:$T$51,MATCH($A613,'Tüpoloogia tabel'!$C$1:$T$1,0),FALSE))*E613</f>
        <v>25</v>
      </c>
      <c r="AI613" s="15">
        <f>(VLOOKUP(AI$4,'Tüpoloogia tabel'!$C$1:$T$51,MATCH($A613,'Tüpoloogia tabel'!$C$1:$T$1,0),FALSE))*D613*E613</f>
        <v>62022.916666666657</v>
      </c>
      <c r="AJ613" s="15">
        <f t="shared" si="810"/>
        <v>367.2</v>
      </c>
      <c r="AK613" s="15">
        <f>VLOOKUP(AK$4,'Tüpoloogia tabel'!$C$1:$T$51,MATCH($A613,'Tüpoloogia tabel'!$C$1:$T$1,0),FALSE)</f>
        <v>1</v>
      </c>
      <c r="AL613" s="15">
        <f>VLOOKUP(AL$4,'Tüpoloogia tabel'!$C$1:$T$51,MATCH($A613,'Tüpoloogia tabel'!$C$1:$T$1,0),FALSE)</f>
        <v>1</v>
      </c>
      <c r="AM613" s="15">
        <f>VLOOKUP(AM$4,'Tüpoloogia tabel'!$C$1:$T$51,MATCH($A613,'Tüpoloogia tabel'!$C$1:$T$1,0),FALSE)</f>
        <v>0.7</v>
      </c>
      <c r="AN613" s="15">
        <f>VLOOKUP(AN$4,'Tüpoloogia tabel'!$C$1:$T$51,MATCH($A613,'Tüpoloogia tabel'!$C$1:$T$1,0),FALSE)</f>
        <v>0.7</v>
      </c>
      <c r="AO613" s="15">
        <f>VLOOKUP(AO$4,'Tüpoloogia tabel'!$C$1:$T$51,MATCH($A613,'Tüpoloogia tabel'!$C$1:$T$1,0),FALSE)</f>
        <v>2.44</v>
      </c>
      <c r="AP613" s="15">
        <f>VLOOKUP(AP$4,'Tüpoloogia tabel'!$C$1:$T$51,MATCH($A613,'Tüpoloogia tabel'!$C$1:$T$1,0),FALSE)</f>
        <v>2</v>
      </c>
      <c r="AQ613" s="15">
        <f>VLOOKUP(AQ$4,'Tüpoloogia tabel'!$C$1:$T$51,MATCH($A613,'Tüpoloogia tabel'!$C$1:$T$1,0),FALSE)</f>
        <v>2.9</v>
      </c>
      <c r="AR613" s="232">
        <f>VLOOKUP(AR$4,'Tüpoloogia tabel'!$C$1:$T$51,MATCH($A608,'Tüpoloogia tabel'!$C$1:$T$1,0),FALSE)</f>
        <v>0.26</v>
      </c>
      <c r="AS613" s="16">
        <f>VLOOKUP(AS$4,'Tüpoloogia tabel'!$C$1:$T$51,MATCH($A613,'Tüpoloogia tabel'!$C$1:$T$1,0),FALSE)</f>
        <v>0.49</v>
      </c>
      <c r="AT613" s="16">
        <f>VLOOKUP(AT$4,'Tüpoloogia tabel'!$C$1:$T$51,MATCH($A613,'Tüpoloogia tabel'!$C$1:$T$1,0),FALSE)</f>
        <v>0.40500000000000003</v>
      </c>
      <c r="AU613" s="16">
        <f>VLOOKUP(AU$4,'Tüpoloogia tabel'!$C$1:$T$51,MATCH($A613,'Tüpoloogia tabel'!$C$1:$T$1,0),FALSE)</f>
        <v>0.15</v>
      </c>
      <c r="AV613" s="273">
        <f>VLOOKUP(AV$4,'Tüpoloogia tabel'!$C$1:$T$51,MATCH($A613,'Tüpoloogia tabel'!$C$1:$T$1,0),FALSE)</f>
        <v>0.02</v>
      </c>
      <c r="AW613" s="16">
        <f>VLOOKUP(AW$4,'Tüpoloogia tabel'!$C$1:$T$51,MATCH($A613,'Tüpoloogia tabel'!$C$1:$T$1,0),FALSE)</f>
        <v>0.01</v>
      </c>
      <c r="AX613" s="16">
        <f>VLOOKUP(AX$4,'Tüpoloogia tabel'!$C$1:$T$51,MATCH($A613,'Tüpoloogia tabel'!$C$1:$T$1,0),FALSE)</f>
        <v>0</v>
      </c>
      <c r="AY613" s="16">
        <f>VLOOKUP(AY$4,'Tüpoloogia tabel'!$C$1:$T$51,MATCH($A613,'Tüpoloogia tabel'!$C$1:$T$1,0),FALSE)</f>
        <v>0.42</v>
      </c>
      <c r="AZ613" s="16">
        <f>VLOOKUP(AZ$4,'Tüpoloogia tabel'!$C$1:$T$51,MATCH($A613,'Tüpoloogia tabel'!$C$1:$T$1,0),FALSE)</f>
        <v>3.7</v>
      </c>
      <c r="BA613" s="232">
        <f>VLOOKUP(BA$4,'Tüpoloogia tabel'!$C$1:$T$51,MATCH($A613,'Tüpoloogia tabel'!$C$1:$T$1,0),FALSE)</f>
        <v>0.56000000000000005</v>
      </c>
      <c r="BB613" s="232">
        <f>VLOOKUP(BB$4,'Tüpoloogia tabel'!$C$1:$T$51,MATCH($A613,'Tüpoloogia tabel'!$C$1:$T$1,0),FALSE)</f>
        <v>0.37</v>
      </c>
      <c r="BC613" s="232">
        <f>VLOOKUP(BC$4,'Tüpoloogia tabel'!$C$1:$T$51,MATCH($A613,'Tüpoloogia tabel'!$C$1:$T$1,0),FALSE)</f>
        <v>0.35</v>
      </c>
      <c r="BD613" s="232">
        <f>VLOOKUP(BD$4,'Tüpoloogia tabel'!$C$1:$T$51,MATCH($A613,'Tüpoloogia tabel'!$C$1:$T$1,0),FALSE)</f>
        <v>0.5</v>
      </c>
      <c r="BE613" s="232">
        <f>VLOOKUP(BE$4,'Tüpoloogia tabel'!$C$1:$T$51,MATCH($A613,'Tüpoloogia tabel'!$C$1:$T$1,0),FALSE)</f>
        <v>0.3</v>
      </c>
      <c r="BF613" s="16">
        <f>VLOOKUP(BF$4,'Tüpoloogia tabel'!$C$1:$T$51,MATCH($A613,'Tüpoloogia tabel'!$C$1:$T$1,0),FALSE)</f>
        <v>1.8</v>
      </c>
      <c r="BG613" s="16">
        <f>VLOOKUP(BG$4,'Tüpoloogia tabel'!$C$1:$T$51,MATCH($A613,'Tüpoloogia tabel'!$C$1:$T$1,0),FALSE)</f>
        <v>2.2000000000000002</v>
      </c>
      <c r="BH613" s="16">
        <f>VLOOKUP(BH$4,'Tüpoloogia tabel'!$C$1:$T$51,MATCH($A613,'Tüpoloogia tabel'!$C$1:$T$1,0),FALSE)</f>
        <v>1.46</v>
      </c>
      <c r="BI613" s="16">
        <f>VLOOKUP(BI$4,'Tüpoloogia tabel'!$C$1:$T$51,MATCH($A613,'Tüpoloogia tabel'!$C$1:$T$1,0),FALSE)</f>
        <v>1.5793333333333333</v>
      </c>
      <c r="BJ613" s="16">
        <f>VLOOKUP(BJ$4,'Tüpoloogia tabel'!$C$1:$T$51,MATCH($A613,'Tüpoloogia tabel'!$C$1:$T$1,0),FALSE)</f>
        <v>0.8</v>
      </c>
      <c r="BK613" s="16">
        <f>VLOOKUP(BK$4,'Tüpoloogia tabel'!$C$1:$T$51,MATCH($A613,'Tüpoloogia tabel'!$C$1:$T$1,0),FALSE)</f>
        <v>2.0649999999999999</v>
      </c>
      <c r="BL613" s="216">
        <f t="shared" si="792"/>
        <v>99678.635857848902</v>
      </c>
      <c r="BM613" s="1">
        <v>4</v>
      </c>
      <c r="BN613" s="1">
        <v>0</v>
      </c>
      <c r="BO613" s="1">
        <f t="shared" si="811"/>
        <v>100</v>
      </c>
      <c r="BP613" s="217">
        <f t="shared" si="812"/>
        <v>367.2</v>
      </c>
      <c r="BQ613" s="217">
        <f t="shared" ref="BQ613:BS613" si="839">BP613</f>
        <v>367.2</v>
      </c>
      <c r="BR613" s="217">
        <f t="shared" si="839"/>
        <v>367.2</v>
      </c>
      <c r="BS613" s="217">
        <f t="shared" si="839"/>
        <v>367.2</v>
      </c>
      <c r="BT613" s="217">
        <f t="shared" si="814"/>
        <v>3304.7999999999997</v>
      </c>
      <c r="BU613" s="217">
        <f t="shared" si="815"/>
        <v>19075.000000000004</v>
      </c>
      <c r="BV613" s="217">
        <f t="shared" si="816"/>
        <v>15397.569865176709</v>
      </c>
      <c r="BW613" s="217">
        <f t="shared" si="794"/>
        <v>6909.751343374217</v>
      </c>
      <c r="BX613" s="216">
        <f t="shared" si="817"/>
        <v>11.999730370370372</v>
      </c>
      <c r="BY613" s="216">
        <f t="shared" si="786"/>
        <v>14471.674826666667</v>
      </c>
      <c r="BZ613" s="216">
        <f t="shared" si="787"/>
        <v>121060.06202788978</v>
      </c>
      <c r="CA613" s="216">
        <f t="shared" si="788"/>
        <v>114150.31068451557</v>
      </c>
      <c r="CB613" s="218">
        <f t="shared" si="818"/>
        <v>7.4856835092130112</v>
      </c>
    </row>
    <row r="614" spans="1:80" x14ac:dyDescent="0.25">
      <c r="A614" s="248" t="s">
        <v>488</v>
      </c>
      <c r="B614" s="231" t="s">
        <v>1142</v>
      </c>
      <c r="C614" s="231" t="s">
        <v>464</v>
      </c>
      <c r="D614" s="249">
        <v>8</v>
      </c>
      <c r="E614" s="249">
        <v>6</v>
      </c>
      <c r="F614" s="250"/>
      <c r="G614" s="15">
        <f>(VLOOKUP(G$4,'Tüpoloogia tabel'!$C$1:$T$51,MATCH($A614,'Tüpoloogia tabel'!$C$1:$T$1,0),FALSE))*D614</f>
        <v>2566.4</v>
      </c>
      <c r="H614" s="15">
        <f>(VLOOKUP(H$4,'Tüpoloogia tabel'!$C$1:$T$51,MATCH($A614,'Tüpoloogia tabel'!$C$1:$T$1,0),FALSE))*D614*E614</f>
        <v>129.60000000000002</v>
      </c>
      <c r="I614" s="15">
        <f>(VLOOKUP(I$4,'Tüpoloogia tabel'!$C$1:$T$51,MATCH($A614,'Tüpoloogia tabel'!$C$1:$T$1,0),FALSE))*D614*E614</f>
        <v>518.40000000000009</v>
      </c>
      <c r="J614" s="15">
        <f>(VLOOKUP(J$4,'Tüpoloogia tabel'!$C$1:$T$51,MATCH($A614,'Tüpoloogia tabel'!$C$1:$T$1,0),FALSE))*D614*E614</f>
        <v>11939.279999999999</v>
      </c>
      <c r="K614" s="15">
        <f>(VLOOKUP(K$4,'Tüpoloogia tabel'!$C$1:$T$51,MATCH($A614,'Tüpoloogia tabel'!$C$1:$T$1,0),FALSE))*D614*E614</f>
        <v>10456.559999999998</v>
      </c>
      <c r="L614" s="244">
        <f>VLOOKUP(L$4,'Tüpoloogia tabel'!$C$1:$T$51,MATCH($A614,'Tüpoloogia tabel'!$C$1:$T$1,0),FALSE)</f>
        <v>0</v>
      </c>
      <c r="M614" s="228">
        <f>VLOOKUP(M$4,'Tüpoloogia tabel'!$C$1:$T$51,MATCH($A614,'Tüpoloogia tabel'!$C$1:$T$1,0),FALSE)</f>
        <v>100</v>
      </c>
      <c r="N614" s="228">
        <f>VLOOKUP(N$4,'Tüpoloogia tabel'!$C$1:$T$51,MATCH($A614,'Tüpoloogia tabel'!$C$1:$T$1,0),FALSE)</f>
        <v>0</v>
      </c>
      <c r="O614" s="245">
        <f>VLOOKUP(O$4,'Tüpoloogia tabel'!$C$1:$T$51,MATCH($A614,'Tüpoloogia tabel'!$C$1:$T$1,0),FALSE)</f>
        <v>0.1369145681336785</v>
      </c>
      <c r="P614" s="228">
        <f>VLOOKUP(P$4,'Tüpoloogia tabel'!$C$1:$T$51,MATCH($A614,'Tüpoloogia tabel'!$C$1:$T$1,0),FALSE)</f>
        <v>100</v>
      </c>
      <c r="Q614" s="335">
        <f t="shared" si="805"/>
        <v>35154</v>
      </c>
      <c r="R614" s="336">
        <f t="shared" si="784"/>
        <v>30309.225271828665</v>
      </c>
      <c r="S614" s="14">
        <f t="shared" si="806"/>
        <v>2566.4</v>
      </c>
      <c r="T614" s="336">
        <f t="shared" si="807"/>
        <v>2566.4</v>
      </c>
      <c r="U614" s="4">
        <f t="shared" si="808"/>
        <v>31.680000000000003</v>
      </c>
      <c r="V614" s="337">
        <f t="shared" si="809"/>
        <v>4813.0947281713343</v>
      </c>
      <c r="W614" s="338">
        <f t="shared" si="791"/>
        <v>5.0924711606067152</v>
      </c>
      <c r="X614" s="228">
        <f>VLOOKUP(X$4,'Tüpoloogia tabel'!$C$1:$T$51,MATCH($A614,'Tüpoloogia tabel'!$C$1:$T$1,0),FALSE)</f>
        <v>229</v>
      </c>
      <c r="Y614" s="228">
        <f>VLOOKUP(Y$4,'Tüpoloogia tabel'!$C$1:$T$51,MATCH($A614,'Tüpoloogia tabel'!$C$1:$T$1,0),FALSE)</f>
        <v>196</v>
      </c>
      <c r="Z614" s="229">
        <f>VLOOKUP(Z$4,'Tüpoloogia tabel'!$C$1:$T$51,MATCH($A614,'Tüpoloogia tabel'!$C$1:$T$1,0),FALSE)</f>
        <v>33</v>
      </c>
      <c r="AA614" s="235"/>
      <c r="AB614" s="235"/>
      <c r="AC614" s="15">
        <f>VLOOKUP(AC$4,'Tüpoloogia tabel'!$C$1:$T$51,MATCH($A614,'Tüpoloogia tabel'!$C$1:$T$1,0),FALSE)</f>
        <v>3.04</v>
      </c>
      <c r="AD614" s="15">
        <f>VLOOKUP(AD$4,'Tüpoloogia tabel'!$C$1:$T$51,MATCH($A614,'Tüpoloogia tabel'!$C$1:$T$1,0),FALSE)</f>
        <v>2.5</v>
      </c>
      <c r="AE614" s="15">
        <f>VLOOKUP(AE$4,'Tüpoloogia tabel'!$C$1:$T$51,MATCH($A614,'Tüpoloogia tabel'!$C$1:$T$1,0),FALSE)</f>
        <v>2.2999999999999998</v>
      </c>
      <c r="AF614" s="15">
        <f>VLOOKUP(AF$4,'Tüpoloogia tabel'!$C$1:$T$51,MATCH($A614,'Tüpoloogia tabel'!$C$1:$T$1,0),FALSE)</f>
        <v>13.5</v>
      </c>
      <c r="AG614" s="15">
        <f>VLOOKUP(AG$4,'Tüpoloogia tabel'!$C$1:$T$51,MATCH($A614,'Tüpoloogia tabel'!$C$1:$T$1,0),FALSE)</f>
        <v>24.3</v>
      </c>
      <c r="AH614" s="15">
        <f>(VLOOKUP(AH$4,'Tüpoloogia tabel'!$C$1:$T$51,MATCH($A614,'Tüpoloogia tabel'!$C$1:$T$1,0),FALSE))*E614</f>
        <v>15</v>
      </c>
      <c r="AI614" s="15">
        <f>(VLOOKUP(AI$4,'Tüpoloogia tabel'!$C$1:$T$51,MATCH($A614,'Tüpoloogia tabel'!$C$1:$T$1,0),FALSE))*D614*E614</f>
        <v>42530</v>
      </c>
      <c r="AJ614" s="15">
        <f t="shared" si="810"/>
        <v>415.8</v>
      </c>
      <c r="AK614" s="15">
        <f>VLOOKUP(AK$4,'Tüpoloogia tabel'!$C$1:$T$51,MATCH($A614,'Tüpoloogia tabel'!$C$1:$T$1,0),FALSE)</f>
        <v>1</v>
      </c>
      <c r="AL614" s="15">
        <f>VLOOKUP(AL$4,'Tüpoloogia tabel'!$C$1:$T$51,MATCH($A614,'Tüpoloogia tabel'!$C$1:$T$1,0),FALSE)</f>
        <v>1</v>
      </c>
      <c r="AM614" s="15">
        <f>VLOOKUP(AM$4,'Tüpoloogia tabel'!$C$1:$T$51,MATCH($A614,'Tüpoloogia tabel'!$C$1:$T$1,0),FALSE)</f>
        <v>0.7</v>
      </c>
      <c r="AN614" s="15">
        <f>VLOOKUP(AN$4,'Tüpoloogia tabel'!$C$1:$T$51,MATCH($A614,'Tüpoloogia tabel'!$C$1:$T$1,0),FALSE)</f>
        <v>0.7</v>
      </c>
      <c r="AO614" s="15">
        <f>VLOOKUP(AO$4,'Tüpoloogia tabel'!$C$1:$T$51,MATCH($A614,'Tüpoloogia tabel'!$C$1:$T$1,0),FALSE)</f>
        <v>2.44</v>
      </c>
      <c r="AP614" s="15">
        <f>VLOOKUP(AP$4,'Tüpoloogia tabel'!$C$1:$T$51,MATCH($A614,'Tüpoloogia tabel'!$C$1:$T$1,0),FALSE)</f>
        <v>2</v>
      </c>
      <c r="AQ614" s="15">
        <f>VLOOKUP(AQ$4,'Tüpoloogia tabel'!$C$1:$T$51,MATCH($A614,'Tüpoloogia tabel'!$C$1:$T$1,0),FALSE)</f>
        <v>2.9</v>
      </c>
      <c r="AR614" s="232">
        <f>VLOOKUP(AR$4,'Tüpoloogia tabel'!$C$1:$T$51,MATCH($A609,'Tüpoloogia tabel'!$C$1:$T$1,0),FALSE)</f>
        <v>0.26</v>
      </c>
      <c r="AS614" s="16">
        <f>VLOOKUP(AS$4,'Tüpoloogia tabel'!$C$1:$T$51,MATCH($A614,'Tüpoloogia tabel'!$C$1:$T$1,0),FALSE)</f>
        <v>0.49</v>
      </c>
      <c r="AT614" s="16">
        <f>VLOOKUP(AT$4,'Tüpoloogia tabel'!$C$1:$T$51,MATCH($A614,'Tüpoloogia tabel'!$C$1:$T$1,0),FALSE)</f>
        <v>0.40500000000000003</v>
      </c>
      <c r="AU614" s="16">
        <f>VLOOKUP(AU$4,'Tüpoloogia tabel'!$C$1:$T$51,MATCH($A614,'Tüpoloogia tabel'!$C$1:$T$1,0),FALSE)</f>
        <v>0.15</v>
      </c>
      <c r="AV614" s="273">
        <f>VLOOKUP(AV$4,'Tüpoloogia tabel'!$C$1:$T$51,MATCH($A614,'Tüpoloogia tabel'!$C$1:$T$1,0),FALSE)</f>
        <v>0.02</v>
      </c>
      <c r="AW614" s="16">
        <f>VLOOKUP(AW$4,'Tüpoloogia tabel'!$C$1:$T$51,MATCH($A614,'Tüpoloogia tabel'!$C$1:$T$1,0),FALSE)</f>
        <v>0.01</v>
      </c>
      <c r="AX614" s="16">
        <f>VLOOKUP(AX$4,'Tüpoloogia tabel'!$C$1:$T$51,MATCH($A614,'Tüpoloogia tabel'!$C$1:$T$1,0),FALSE)</f>
        <v>0</v>
      </c>
      <c r="AY614" s="16">
        <f>VLOOKUP(AY$4,'Tüpoloogia tabel'!$C$1:$T$51,MATCH($A614,'Tüpoloogia tabel'!$C$1:$T$1,0),FALSE)</f>
        <v>0.42</v>
      </c>
      <c r="AZ614" s="16">
        <f>VLOOKUP(AZ$4,'Tüpoloogia tabel'!$C$1:$T$51,MATCH($A614,'Tüpoloogia tabel'!$C$1:$T$1,0),FALSE)</f>
        <v>3.7</v>
      </c>
      <c r="BA614" s="232">
        <f>VLOOKUP(BA$4,'Tüpoloogia tabel'!$C$1:$T$51,MATCH($A614,'Tüpoloogia tabel'!$C$1:$T$1,0),FALSE)</f>
        <v>0.56000000000000005</v>
      </c>
      <c r="BB614" s="232">
        <f>VLOOKUP(BB$4,'Tüpoloogia tabel'!$C$1:$T$51,MATCH($A614,'Tüpoloogia tabel'!$C$1:$T$1,0),FALSE)</f>
        <v>0.37</v>
      </c>
      <c r="BC614" s="232">
        <f>VLOOKUP(BC$4,'Tüpoloogia tabel'!$C$1:$T$51,MATCH($A614,'Tüpoloogia tabel'!$C$1:$T$1,0),FALSE)</f>
        <v>0.35</v>
      </c>
      <c r="BD614" s="232">
        <f>VLOOKUP(BD$4,'Tüpoloogia tabel'!$C$1:$T$51,MATCH($A614,'Tüpoloogia tabel'!$C$1:$T$1,0),FALSE)</f>
        <v>0.5</v>
      </c>
      <c r="BE614" s="232">
        <f>VLOOKUP(BE$4,'Tüpoloogia tabel'!$C$1:$T$51,MATCH($A614,'Tüpoloogia tabel'!$C$1:$T$1,0),FALSE)</f>
        <v>0.3</v>
      </c>
      <c r="BF614" s="16">
        <f>VLOOKUP(BF$4,'Tüpoloogia tabel'!$C$1:$T$51,MATCH($A614,'Tüpoloogia tabel'!$C$1:$T$1,0),FALSE)</f>
        <v>1.8</v>
      </c>
      <c r="BG614" s="16">
        <f>VLOOKUP(BG$4,'Tüpoloogia tabel'!$C$1:$T$51,MATCH($A614,'Tüpoloogia tabel'!$C$1:$T$1,0),FALSE)</f>
        <v>2.2000000000000002</v>
      </c>
      <c r="BH614" s="16">
        <f>VLOOKUP(BH$4,'Tüpoloogia tabel'!$C$1:$T$51,MATCH($A614,'Tüpoloogia tabel'!$C$1:$T$1,0),FALSE)</f>
        <v>1.46</v>
      </c>
      <c r="BI614" s="16">
        <f>VLOOKUP(BI$4,'Tüpoloogia tabel'!$C$1:$T$51,MATCH($A614,'Tüpoloogia tabel'!$C$1:$T$1,0),FALSE)</f>
        <v>1.5793333333333333</v>
      </c>
      <c r="BJ614" s="16">
        <f>VLOOKUP(BJ$4,'Tüpoloogia tabel'!$C$1:$T$51,MATCH($A614,'Tüpoloogia tabel'!$C$1:$T$1,0),FALSE)</f>
        <v>0.8</v>
      </c>
      <c r="BK614" s="16">
        <f>VLOOKUP(BK$4,'Tüpoloogia tabel'!$C$1:$T$51,MATCH($A614,'Tüpoloogia tabel'!$C$1:$T$1,0),FALSE)</f>
        <v>2.0649999999999999</v>
      </c>
      <c r="BL614" s="216">
        <f t="shared" si="792"/>
        <v>43880.345255354201</v>
      </c>
      <c r="BM614" s="1">
        <v>4</v>
      </c>
      <c r="BN614" s="1">
        <v>0</v>
      </c>
      <c r="BO614" s="1">
        <f t="shared" si="811"/>
        <v>60</v>
      </c>
      <c r="BP614" s="217">
        <f t="shared" si="812"/>
        <v>415.8</v>
      </c>
      <c r="BQ614" s="217">
        <f t="shared" ref="BQ614:BS614" si="840">BP614</f>
        <v>415.8</v>
      </c>
      <c r="BR614" s="217">
        <f t="shared" si="840"/>
        <v>415.8</v>
      </c>
      <c r="BS614" s="217">
        <f t="shared" si="840"/>
        <v>415.8</v>
      </c>
      <c r="BT614" s="217">
        <f t="shared" si="814"/>
        <v>2079</v>
      </c>
      <c r="BU614" s="217">
        <f t="shared" si="815"/>
        <v>7896.0000000000018</v>
      </c>
      <c r="BV614" s="217">
        <f t="shared" si="816"/>
        <v>6344.1885963481254</v>
      </c>
      <c r="BW614" s="217">
        <f t="shared" si="794"/>
        <v>3135.4602104662126</v>
      </c>
      <c r="BX614" s="216">
        <f t="shared" si="817"/>
        <v>5.1690918518518503</v>
      </c>
      <c r="BY614" s="216">
        <f t="shared" si="786"/>
        <v>6233.9247733333314</v>
      </c>
      <c r="BZ614" s="216">
        <f t="shared" si="787"/>
        <v>53249.730239153745</v>
      </c>
      <c r="CA614" s="216">
        <f t="shared" si="788"/>
        <v>50114.270028687533</v>
      </c>
      <c r="CB614" s="218">
        <f t="shared" si="818"/>
        <v>4.792615356167568</v>
      </c>
    </row>
    <row r="615" spans="1:80" x14ac:dyDescent="0.25">
      <c r="A615" s="248" t="s">
        <v>488</v>
      </c>
      <c r="B615" s="231" t="s">
        <v>1143</v>
      </c>
      <c r="C615" s="231" t="s">
        <v>464</v>
      </c>
      <c r="D615" s="249">
        <v>8</v>
      </c>
      <c r="E615" s="249">
        <v>7</v>
      </c>
      <c r="F615" s="250"/>
      <c r="G615" s="15">
        <f>(VLOOKUP(G$4,'Tüpoloogia tabel'!$C$1:$T$51,MATCH($A615,'Tüpoloogia tabel'!$C$1:$T$1,0),FALSE))*D615</f>
        <v>2566.4</v>
      </c>
      <c r="H615" s="15">
        <f>(VLOOKUP(H$4,'Tüpoloogia tabel'!$C$1:$T$51,MATCH($A615,'Tüpoloogia tabel'!$C$1:$T$1,0),FALSE))*D615*E615</f>
        <v>151.20000000000002</v>
      </c>
      <c r="I615" s="15">
        <f>(VLOOKUP(I$4,'Tüpoloogia tabel'!$C$1:$T$51,MATCH($A615,'Tüpoloogia tabel'!$C$1:$T$1,0),FALSE))*D615*E615</f>
        <v>604.80000000000007</v>
      </c>
      <c r="J615" s="15">
        <f>(VLOOKUP(J$4,'Tüpoloogia tabel'!$C$1:$T$51,MATCH($A615,'Tüpoloogia tabel'!$C$1:$T$1,0),FALSE))*D615*E615</f>
        <v>13929.16</v>
      </c>
      <c r="K615" s="15">
        <f>(VLOOKUP(K$4,'Tüpoloogia tabel'!$C$1:$T$51,MATCH($A615,'Tüpoloogia tabel'!$C$1:$T$1,0),FALSE))*D615*E615</f>
        <v>12199.319999999998</v>
      </c>
      <c r="L615" s="244">
        <f>VLOOKUP(L$4,'Tüpoloogia tabel'!$C$1:$T$51,MATCH($A615,'Tüpoloogia tabel'!$C$1:$T$1,0),FALSE)</f>
        <v>0</v>
      </c>
      <c r="M615" s="228">
        <f>VLOOKUP(M$4,'Tüpoloogia tabel'!$C$1:$T$51,MATCH($A615,'Tüpoloogia tabel'!$C$1:$T$1,0),FALSE)</f>
        <v>100</v>
      </c>
      <c r="N615" s="228">
        <f>VLOOKUP(N$4,'Tüpoloogia tabel'!$C$1:$T$51,MATCH($A615,'Tüpoloogia tabel'!$C$1:$T$1,0),FALSE)</f>
        <v>0</v>
      </c>
      <c r="O615" s="245">
        <f>VLOOKUP(O$4,'Tüpoloogia tabel'!$C$1:$T$51,MATCH($A615,'Tüpoloogia tabel'!$C$1:$T$1,0),FALSE)</f>
        <v>0.1369145681336785</v>
      </c>
      <c r="P615" s="228">
        <f>VLOOKUP(P$4,'Tüpoloogia tabel'!$C$1:$T$51,MATCH($A615,'Tüpoloogia tabel'!$C$1:$T$1,0),FALSE)</f>
        <v>100</v>
      </c>
      <c r="Q615" s="335">
        <f t="shared" si="805"/>
        <v>47817</v>
      </c>
      <c r="R615" s="336">
        <f t="shared" si="784"/>
        <v>41238.476095551894</v>
      </c>
      <c r="S615" s="14">
        <f t="shared" si="806"/>
        <v>2566.4</v>
      </c>
      <c r="T615" s="336">
        <f t="shared" si="807"/>
        <v>2566.4</v>
      </c>
      <c r="U615" s="4">
        <f t="shared" si="808"/>
        <v>31.680000000000003</v>
      </c>
      <c r="V615" s="337">
        <f t="shared" si="809"/>
        <v>6546.8439044481047</v>
      </c>
      <c r="W615" s="338">
        <f t="shared" si="791"/>
        <v>5.781670505983679</v>
      </c>
      <c r="X615" s="228">
        <f>VLOOKUP(X$4,'Tüpoloogia tabel'!$C$1:$T$51,MATCH($A615,'Tüpoloogia tabel'!$C$1:$T$1,0),FALSE)</f>
        <v>229</v>
      </c>
      <c r="Y615" s="228">
        <f>VLOOKUP(Y$4,'Tüpoloogia tabel'!$C$1:$T$51,MATCH($A615,'Tüpoloogia tabel'!$C$1:$T$1,0),FALSE)</f>
        <v>196</v>
      </c>
      <c r="Z615" s="229">
        <f>VLOOKUP(Z$4,'Tüpoloogia tabel'!$C$1:$T$51,MATCH($A615,'Tüpoloogia tabel'!$C$1:$T$1,0),FALSE)</f>
        <v>33</v>
      </c>
      <c r="AA615" s="235"/>
      <c r="AB615" s="235"/>
      <c r="AC615" s="15">
        <f>VLOOKUP(AC$4,'Tüpoloogia tabel'!$C$1:$T$51,MATCH($A615,'Tüpoloogia tabel'!$C$1:$T$1,0),FALSE)</f>
        <v>3.04</v>
      </c>
      <c r="AD615" s="15">
        <f>VLOOKUP(AD$4,'Tüpoloogia tabel'!$C$1:$T$51,MATCH($A615,'Tüpoloogia tabel'!$C$1:$T$1,0),FALSE)</f>
        <v>2.5</v>
      </c>
      <c r="AE615" s="15">
        <f>VLOOKUP(AE$4,'Tüpoloogia tabel'!$C$1:$T$51,MATCH($A615,'Tüpoloogia tabel'!$C$1:$T$1,0),FALSE)</f>
        <v>2.2999999999999998</v>
      </c>
      <c r="AF615" s="15">
        <f>VLOOKUP(AF$4,'Tüpoloogia tabel'!$C$1:$T$51,MATCH($A615,'Tüpoloogia tabel'!$C$1:$T$1,0),FALSE)</f>
        <v>13.5</v>
      </c>
      <c r="AG615" s="15">
        <f>VLOOKUP(AG$4,'Tüpoloogia tabel'!$C$1:$T$51,MATCH($A615,'Tüpoloogia tabel'!$C$1:$T$1,0),FALSE)</f>
        <v>24.3</v>
      </c>
      <c r="AH615" s="15">
        <f>(VLOOKUP(AH$4,'Tüpoloogia tabel'!$C$1:$T$51,MATCH($A615,'Tüpoloogia tabel'!$C$1:$T$1,0),FALSE))*E615</f>
        <v>17.5</v>
      </c>
      <c r="AI615" s="15">
        <f>(VLOOKUP(AI$4,'Tüpoloogia tabel'!$C$1:$T$51,MATCH($A615,'Tüpoloogia tabel'!$C$1:$T$1,0),FALSE))*D615*E615</f>
        <v>49618.333333333328</v>
      </c>
      <c r="AJ615" s="15">
        <f t="shared" si="810"/>
        <v>415.8</v>
      </c>
      <c r="AK615" s="15">
        <f>VLOOKUP(AK$4,'Tüpoloogia tabel'!$C$1:$T$51,MATCH($A615,'Tüpoloogia tabel'!$C$1:$T$1,0),FALSE)</f>
        <v>1</v>
      </c>
      <c r="AL615" s="15">
        <f>VLOOKUP(AL$4,'Tüpoloogia tabel'!$C$1:$T$51,MATCH($A615,'Tüpoloogia tabel'!$C$1:$T$1,0),FALSE)</f>
        <v>1</v>
      </c>
      <c r="AM615" s="15">
        <f>VLOOKUP(AM$4,'Tüpoloogia tabel'!$C$1:$T$51,MATCH($A615,'Tüpoloogia tabel'!$C$1:$T$1,0),FALSE)</f>
        <v>0.7</v>
      </c>
      <c r="AN615" s="15">
        <f>VLOOKUP(AN$4,'Tüpoloogia tabel'!$C$1:$T$51,MATCH($A615,'Tüpoloogia tabel'!$C$1:$T$1,0),FALSE)</f>
        <v>0.7</v>
      </c>
      <c r="AO615" s="15">
        <f>VLOOKUP(AO$4,'Tüpoloogia tabel'!$C$1:$T$51,MATCH($A615,'Tüpoloogia tabel'!$C$1:$T$1,0),FALSE)</f>
        <v>2.44</v>
      </c>
      <c r="AP615" s="15">
        <f>VLOOKUP(AP$4,'Tüpoloogia tabel'!$C$1:$T$51,MATCH($A615,'Tüpoloogia tabel'!$C$1:$T$1,0),FALSE)</f>
        <v>2</v>
      </c>
      <c r="AQ615" s="15">
        <f>VLOOKUP(AQ$4,'Tüpoloogia tabel'!$C$1:$T$51,MATCH($A615,'Tüpoloogia tabel'!$C$1:$T$1,0),FALSE)</f>
        <v>2.9</v>
      </c>
      <c r="AR615" s="232">
        <f>VLOOKUP(AR$4,'Tüpoloogia tabel'!$C$1:$T$51,MATCH($A610,'Tüpoloogia tabel'!$C$1:$T$1,0),FALSE)</f>
        <v>0.26</v>
      </c>
      <c r="AS615" s="16">
        <f>VLOOKUP(AS$4,'Tüpoloogia tabel'!$C$1:$T$51,MATCH($A615,'Tüpoloogia tabel'!$C$1:$T$1,0),FALSE)</f>
        <v>0.49</v>
      </c>
      <c r="AT615" s="16">
        <f>VLOOKUP(AT$4,'Tüpoloogia tabel'!$C$1:$T$51,MATCH($A615,'Tüpoloogia tabel'!$C$1:$T$1,0),FALSE)</f>
        <v>0.40500000000000003</v>
      </c>
      <c r="AU615" s="16">
        <f>VLOOKUP(AU$4,'Tüpoloogia tabel'!$C$1:$T$51,MATCH($A615,'Tüpoloogia tabel'!$C$1:$T$1,0),FALSE)</f>
        <v>0.15</v>
      </c>
      <c r="AV615" s="273">
        <f>VLOOKUP(AV$4,'Tüpoloogia tabel'!$C$1:$T$51,MATCH($A615,'Tüpoloogia tabel'!$C$1:$T$1,0),FALSE)</f>
        <v>0.02</v>
      </c>
      <c r="AW615" s="16">
        <f>VLOOKUP(AW$4,'Tüpoloogia tabel'!$C$1:$T$51,MATCH($A615,'Tüpoloogia tabel'!$C$1:$T$1,0),FALSE)</f>
        <v>0.01</v>
      </c>
      <c r="AX615" s="16">
        <f>VLOOKUP(AX$4,'Tüpoloogia tabel'!$C$1:$T$51,MATCH($A615,'Tüpoloogia tabel'!$C$1:$T$1,0),FALSE)</f>
        <v>0</v>
      </c>
      <c r="AY615" s="16">
        <f>VLOOKUP(AY$4,'Tüpoloogia tabel'!$C$1:$T$51,MATCH($A615,'Tüpoloogia tabel'!$C$1:$T$1,0),FALSE)</f>
        <v>0.42</v>
      </c>
      <c r="AZ615" s="16">
        <f>VLOOKUP(AZ$4,'Tüpoloogia tabel'!$C$1:$T$51,MATCH($A615,'Tüpoloogia tabel'!$C$1:$T$1,0),FALSE)</f>
        <v>3.7</v>
      </c>
      <c r="BA615" s="232">
        <f>VLOOKUP(BA$4,'Tüpoloogia tabel'!$C$1:$T$51,MATCH($A615,'Tüpoloogia tabel'!$C$1:$T$1,0),FALSE)</f>
        <v>0.56000000000000005</v>
      </c>
      <c r="BB615" s="232">
        <f>VLOOKUP(BB$4,'Tüpoloogia tabel'!$C$1:$T$51,MATCH($A615,'Tüpoloogia tabel'!$C$1:$T$1,0),FALSE)</f>
        <v>0.37</v>
      </c>
      <c r="BC615" s="232">
        <f>VLOOKUP(BC$4,'Tüpoloogia tabel'!$C$1:$T$51,MATCH($A615,'Tüpoloogia tabel'!$C$1:$T$1,0),FALSE)</f>
        <v>0.35</v>
      </c>
      <c r="BD615" s="232">
        <f>VLOOKUP(BD$4,'Tüpoloogia tabel'!$C$1:$T$51,MATCH($A615,'Tüpoloogia tabel'!$C$1:$T$1,0),FALSE)</f>
        <v>0.5</v>
      </c>
      <c r="BE615" s="232">
        <f>VLOOKUP(BE$4,'Tüpoloogia tabel'!$C$1:$T$51,MATCH($A615,'Tüpoloogia tabel'!$C$1:$T$1,0),FALSE)</f>
        <v>0.3</v>
      </c>
      <c r="BF615" s="16">
        <f>VLOOKUP(BF$4,'Tüpoloogia tabel'!$C$1:$T$51,MATCH($A615,'Tüpoloogia tabel'!$C$1:$T$1,0),FALSE)</f>
        <v>1.8</v>
      </c>
      <c r="BG615" s="16">
        <f>VLOOKUP(BG$4,'Tüpoloogia tabel'!$C$1:$T$51,MATCH($A615,'Tüpoloogia tabel'!$C$1:$T$1,0),FALSE)</f>
        <v>2.2000000000000002</v>
      </c>
      <c r="BH615" s="16">
        <f>VLOOKUP(BH$4,'Tüpoloogia tabel'!$C$1:$T$51,MATCH($A615,'Tüpoloogia tabel'!$C$1:$T$1,0),FALSE)</f>
        <v>1.46</v>
      </c>
      <c r="BI615" s="16">
        <f>VLOOKUP(BI$4,'Tüpoloogia tabel'!$C$1:$T$51,MATCH($A615,'Tüpoloogia tabel'!$C$1:$T$1,0),FALSE)</f>
        <v>1.5793333333333333</v>
      </c>
      <c r="BJ615" s="16">
        <f>VLOOKUP(BJ$4,'Tüpoloogia tabel'!$C$1:$T$51,MATCH($A615,'Tüpoloogia tabel'!$C$1:$T$1,0),FALSE)</f>
        <v>0.8</v>
      </c>
      <c r="BK615" s="16">
        <f>VLOOKUP(BK$4,'Tüpoloogia tabel'!$C$1:$T$51,MATCH($A615,'Tüpoloogia tabel'!$C$1:$T$1,0),FALSE)</f>
        <v>2.0649999999999999</v>
      </c>
      <c r="BL615" s="216">
        <f t="shared" si="792"/>
        <v>58103.7195140033</v>
      </c>
      <c r="BM615" s="1">
        <v>4</v>
      </c>
      <c r="BN615" s="1">
        <v>0</v>
      </c>
      <c r="BO615" s="1">
        <f t="shared" si="811"/>
        <v>70</v>
      </c>
      <c r="BP615" s="217">
        <f t="shared" si="812"/>
        <v>415.8</v>
      </c>
      <c r="BQ615" s="217">
        <f t="shared" ref="BQ615:BS615" si="841">BP615</f>
        <v>415.8</v>
      </c>
      <c r="BR615" s="217">
        <f t="shared" si="841"/>
        <v>415.8</v>
      </c>
      <c r="BS615" s="217">
        <f t="shared" si="841"/>
        <v>415.8</v>
      </c>
      <c r="BT615" s="217">
        <f t="shared" si="814"/>
        <v>2494.8000000000002</v>
      </c>
      <c r="BU615" s="217">
        <f t="shared" si="815"/>
        <v>10724</v>
      </c>
      <c r="BV615" s="217">
        <f t="shared" si="816"/>
        <v>8629.4608326670732</v>
      </c>
      <c r="BW615" s="217">
        <f t="shared" si="794"/>
        <v>4102.0325497201702</v>
      </c>
      <c r="BX615" s="216">
        <f t="shared" si="817"/>
        <v>6.9043918518518499</v>
      </c>
      <c r="BY615" s="216">
        <f t="shared" si="786"/>
        <v>8326.6965733333309</v>
      </c>
      <c r="BZ615" s="216">
        <f t="shared" si="787"/>
        <v>70532.448637056805</v>
      </c>
      <c r="CA615" s="216">
        <f t="shared" si="788"/>
        <v>66430.416087336635</v>
      </c>
      <c r="CB615" s="218">
        <f t="shared" si="818"/>
        <v>5.4454195879226583</v>
      </c>
    </row>
    <row r="616" spans="1:80" x14ac:dyDescent="0.25">
      <c r="A616" s="248" t="s">
        <v>488</v>
      </c>
      <c r="B616" s="231" t="s">
        <v>1144</v>
      </c>
      <c r="C616" s="231" t="s">
        <v>464</v>
      </c>
      <c r="D616" s="249">
        <v>8</v>
      </c>
      <c r="E616" s="249">
        <v>8</v>
      </c>
      <c r="F616" s="250"/>
      <c r="G616" s="15">
        <f>(VLOOKUP(G$4,'Tüpoloogia tabel'!$C$1:$T$51,MATCH($A616,'Tüpoloogia tabel'!$C$1:$T$1,0),FALSE))*D616</f>
        <v>2566.4</v>
      </c>
      <c r="H616" s="15">
        <f>(VLOOKUP(H$4,'Tüpoloogia tabel'!$C$1:$T$51,MATCH($A616,'Tüpoloogia tabel'!$C$1:$T$1,0),FALSE))*D616*E616</f>
        <v>172.8</v>
      </c>
      <c r="I616" s="15">
        <f>(VLOOKUP(I$4,'Tüpoloogia tabel'!$C$1:$T$51,MATCH($A616,'Tüpoloogia tabel'!$C$1:$T$1,0),FALSE))*D616*E616</f>
        <v>691.2</v>
      </c>
      <c r="J616" s="15">
        <f>(VLOOKUP(J$4,'Tüpoloogia tabel'!$C$1:$T$51,MATCH($A616,'Tüpoloogia tabel'!$C$1:$T$1,0),FALSE))*D616*E616</f>
        <v>15919.039999999999</v>
      </c>
      <c r="K616" s="15">
        <f>(VLOOKUP(K$4,'Tüpoloogia tabel'!$C$1:$T$51,MATCH($A616,'Tüpoloogia tabel'!$C$1:$T$1,0),FALSE))*D616*E616</f>
        <v>13942.079999999998</v>
      </c>
      <c r="L616" s="244">
        <f>VLOOKUP(L$4,'Tüpoloogia tabel'!$C$1:$T$51,MATCH($A616,'Tüpoloogia tabel'!$C$1:$T$1,0),FALSE)</f>
        <v>0</v>
      </c>
      <c r="M616" s="228">
        <f>VLOOKUP(M$4,'Tüpoloogia tabel'!$C$1:$T$51,MATCH($A616,'Tüpoloogia tabel'!$C$1:$T$1,0),FALSE)</f>
        <v>100</v>
      </c>
      <c r="N616" s="228">
        <f>VLOOKUP(N$4,'Tüpoloogia tabel'!$C$1:$T$51,MATCH($A616,'Tüpoloogia tabel'!$C$1:$T$1,0),FALSE)</f>
        <v>0</v>
      </c>
      <c r="O616" s="245">
        <f>VLOOKUP(O$4,'Tüpoloogia tabel'!$C$1:$T$51,MATCH($A616,'Tüpoloogia tabel'!$C$1:$T$1,0),FALSE)</f>
        <v>0.1369145681336785</v>
      </c>
      <c r="P616" s="228">
        <f>VLOOKUP(P$4,'Tüpoloogia tabel'!$C$1:$T$51,MATCH($A616,'Tüpoloogia tabel'!$C$1:$T$1,0),FALSE)</f>
        <v>100</v>
      </c>
      <c r="Q616" s="335">
        <f t="shared" si="805"/>
        <v>62424</v>
      </c>
      <c r="R616" s="336">
        <f t="shared" si="784"/>
        <v>53845.564998823254</v>
      </c>
      <c r="S616" s="14">
        <f t="shared" si="806"/>
        <v>2566.4</v>
      </c>
      <c r="T616" s="336">
        <f t="shared" si="807"/>
        <v>2566.4</v>
      </c>
      <c r="U616" s="4">
        <f t="shared" si="808"/>
        <v>31.680000000000003</v>
      </c>
      <c r="V616" s="337">
        <f t="shared" si="809"/>
        <v>8546.7550011767471</v>
      </c>
      <c r="W616" s="338">
        <f t="shared" si="791"/>
        <v>6.4887979454857421</v>
      </c>
      <c r="X616" s="228">
        <f>VLOOKUP(X$4,'Tüpoloogia tabel'!$C$1:$T$51,MATCH($A616,'Tüpoloogia tabel'!$C$1:$T$1,0),FALSE)</f>
        <v>229</v>
      </c>
      <c r="Y616" s="228">
        <f>VLOOKUP(Y$4,'Tüpoloogia tabel'!$C$1:$T$51,MATCH($A616,'Tüpoloogia tabel'!$C$1:$T$1,0),FALSE)</f>
        <v>196</v>
      </c>
      <c r="Z616" s="229">
        <f>VLOOKUP(Z$4,'Tüpoloogia tabel'!$C$1:$T$51,MATCH($A616,'Tüpoloogia tabel'!$C$1:$T$1,0),FALSE)</f>
        <v>33</v>
      </c>
      <c r="AA616" s="235"/>
      <c r="AB616" s="235"/>
      <c r="AC616" s="15">
        <f>VLOOKUP(AC$4,'Tüpoloogia tabel'!$C$1:$T$51,MATCH($A616,'Tüpoloogia tabel'!$C$1:$T$1,0),FALSE)</f>
        <v>3.04</v>
      </c>
      <c r="AD616" s="15">
        <f>VLOOKUP(AD$4,'Tüpoloogia tabel'!$C$1:$T$51,MATCH($A616,'Tüpoloogia tabel'!$C$1:$T$1,0),FALSE)</f>
        <v>2.5</v>
      </c>
      <c r="AE616" s="15">
        <f>VLOOKUP(AE$4,'Tüpoloogia tabel'!$C$1:$T$51,MATCH($A616,'Tüpoloogia tabel'!$C$1:$T$1,0),FALSE)</f>
        <v>2.2999999999999998</v>
      </c>
      <c r="AF616" s="15">
        <f>VLOOKUP(AF$4,'Tüpoloogia tabel'!$C$1:$T$51,MATCH($A616,'Tüpoloogia tabel'!$C$1:$T$1,0),FALSE)</f>
        <v>13.5</v>
      </c>
      <c r="AG616" s="15">
        <f>VLOOKUP(AG$4,'Tüpoloogia tabel'!$C$1:$T$51,MATCH($A616,'Tüpoloogia tabel'!$C$1:$T$1,0),FALSE)</f>
        <v>24.3</v>
      </c>
      <c r="AH616" s="15">
        <f>(VLOOKUP(AH$4,'Tüpoloogia tabel'!$C$1:$T$51,MATCH($A616,'Tüpoloogia tabel'!$C$1:$T$1,0),FALSE))*E616</f>
        <v>20</v>
      </c>
      <c r="AI616" s="15">
        <f>(VLOOKUP(AI$4,'Tüpoloogia tabel'!$C$1:$T$51,MATCH($A616,'Tüpoloogia tabel'!$C$1:$T$1,0),FALSE))*D616*E616</f>
        <v>56706.666666666664</v>
      </c>
      <c r="AJ616" s="15">
        <f t="shared" si="810"/>
        <v>415.8</v>
      </c>
      <c r="AK616" s="15">
        <f>VLOOKUP(AK$4,'Tüpoloogia tabel'!$C$1:$T$51,MATCH($A616,'Tüpoloogia tabel'!$C$1:$T$1,0),FALSE)</f>
        <v>1</v>
      </c>
      <c r="AL616" s="15">
        <f>VLOOKUP(AL$4,'Tüpoloogia tabel'!$C$1:$T$51,MATCH($A616,'Tüpoloogia tabel'!$C$1:$T$1,0),FALSE)</f>
        <v>1</v>
      </c>
      <c r="AM616" s="15">
        <f>VLOOKUP(AM$4,'Tüpoloogia tabel'!$C$1:$T$51,MATCH($A616,'Tüpoloogia tabel'!$C$1:$T$1,0),FALSE)</f>
        <v>0.7</v>
      </c>
      <c r="AN616" s="15">
        <f>VLOOKUP(AN$4,'Tüpoloogia tabel'!$C$1:$T$51,MATCH($A616,'Tüpoloogia tabel'!$C$1:$T$1,0),FALSE)</f>
        <v>0.7</v>
      </c>
      <c r="AO616" s="15">
        <f>VLOOKUP(AO$4,'Tüpoloogia tabel'!$C$1:$T$51,MATCH($A616,'Tüpoloogia tabel'!$C$1:$T$1,0),FALSE)</f>
        <v>2.44</v>
      </c>
      <c r="AP616" s="15">
        <f>VLOOKUP(AP$4,'Tüpoloogia tabel'!$C$1:$T$51,MATCH($A616,'Tüpoloogia tabel'!$C$1:$T$1,0),FALSE)</f>
        <v>2</v>
      </c>
      <c r="AQ616" s="15">
        <f>VLOOKUP(AQ$4,'Tüpoloogia tabel'!$C$1:$T$51,MATCH($A616,'Tüpoloogia tabel'!$C$1:$T$1,0),FALSE)</f>
        <v>2.9</v>
      </c>
      <c r="AR616" s="232">
        <f>VLOOKUP(AR$4,'Tüpoloogia tabel'!$C$1:$T$51,MATCH($A611,'Tüpoloogia tabel'!$C$1:$T$1,0),FALSE)</f>
        <v>0.26</v>
      </c>
      <c r="AS616" s="16">
        <f>VLOOKUP(AS$4,'Tüpoloogia tabel'!$C$1:$T$51,MATCH($A616,'Tüpoloogia tabel'!$C$1:$T$1,0),FALSE)</f>
        <v>0.49</v>
      </c>
      <c r="AT616" s="16">
        <f>VLOOKUP(AT$4,'Tüpoloogia tabel'!$C$1:$T$51,MATCH($A616,'Tüpoloogia tabel'!$C$1:$T$1,0),FALSE)</f>
        <v>0.40500000000000003</v>
      </c>
      <c r="AU616" s="16">
        <f>VLOOKUP(AU$4,'Tüpoloogia tabel'!$C$1:$T$51,MATCH($A616,'Tüpoloogia tabel'!$C$1:$T$1,0),FALSE)</f>
        <v>0.15</v>
      </c>
      <c r="AV616" s="273">
        <f>VLOOKUP(AV$4,'Tüpoloogia tabel'!$C$1:$T$51,MATCH($A616,'Tüpoloogia tabel'!$C$1:$T$1,0),FALSE)</f>
        <v>0.02</v>
      </c>
      <c r="AW616" s="16">
        <f>VLOOKUP(AW$4,'Tüpoloogia tabel'!$C$1:$T$51,MATCH($A616,'Tüpoloogia tabel'!$C$1:$T$1,0),FALSE)</f>
        <v>0.01</v>
      </c>
      <c r="AX616" s="16">
        <f>VLOOKUP(AX$4,'Tüpoloogia tabel'!$C$1:$T$51,MATCH($A616,'Tüpoloogia tabel'!$C$1:$T$1,0),FALSE)</f>
        <v>0</v>
      </c>
      <c r="AY616" s="16">
        <f>VLOOKUP(AY$4,'Tüpoloogia tabel'!$C$1:$T$51,MATCH($A616,'Tüpoloogia tabel'!$C$1:$T$1,0),FALSE)</f>
        <v>0.42</v>
      </c>
      <c r="AZ616" s="16">
        <f>VLOOKUP(AZ$4,'Tüpoloogia tabel'!$C$1:$T$51,MATCH($A616,'Tüpoloogia tabel'!$C$1:$T$1,0),FALSE)</f>
        <v>3.7</v>
      </c>
      <c r="BA616" s="232">
        <f>VLOOKUP(BA$4,'Tüpoloogia tabel'!$C$1:$T$51,MATCH($A616,'Tüpoloogia tabel'!$C$1:$T$1,0),FALSE)</f>
        <v>0.56000000000000005</v>
      </c>
      <c r="BB616" s="232">
        <f>VLOOKUP(BB$4,'Tüpoloogia tabel'!$C$1:$T$51,MATCH($A616,'Tüpoloogia tabel'!$C$1:$T$1,0),FALSE)</f>
        <v>0.37</v>
      </c>
      <c r="BC616" s="232">
        <f>VLOOKUP(BC$4,'Tüpoloogia tabel'!$C$1:$T$51,MATCH($A616,'Tüpoloogia tabel'!$C$1:$T$1,0),FALSE)</f>
        <v>0.35</v>
      </c>
      <c r="BD616" s="232">
        <f>VLOOKUP(BD$4,'Tüpoloogia tabel'!$C$1:$T$51,MATCH($A616,'Tüpoloogia tabel'!$C$1:$T$1,0),FALSE)</f>
        <v>0.5</v>
      </c>
      <c r="BE616" s="232">
        <f>VLOOKUP(BE$4,'Tüpoloogia tabel'!$C$1:$T$51,MATCH($A616,'Tüpoloogia tabel'!$C$1:$T$1,0),FALSE)</f>
        <v>0.3</v>
      </c>
      <c r="BF616" s="16">
        <f>VLOOKUP(BF$4,'Tüpoloogia tabel'!$C$1:$T$51,MATCH($A616,'Tüpoloogia tabel'!$C$1:$T$1,0),FALSE)</f>
        <v>1.8</v>
      </c>
      <c r="BG616" s="16">
        <f>VLOOKUP(BG$4,'Tüpoloogia tabel'!$C$1:$T$51,MATCH($A616,'Tüpoloogia tabel'!$C$1:$T$1,0),FALSE)</f>
        <v>2.2000000000000002</v>
      </c>
      <c r="BH616" s="16">
        <f>VLOOKUP(BH$4,'Tüpoloogia tabel'!$C$1:$T$51,MATCH($A616,'Tüpoloogia tabel'!$C$1:$T$1,0),FALSE)</f>
        <v>1.46</v>
      </c>
      <c r="BI616" s="16">
        <f>VLOOKUP(BI$4,'Tüpoloogia tabel'!$C$1:$T$51,MATCH($A616,'Tüpoloogia tabel'!$C$1:$T$1,0),FALSE)</f>
        <v>1.5793333333333333</v>
      </c>
      <c r="BJ616" s="16">
        <f>VLOOKUP(BJ$4,'Tüpoloogia tabel'!$C$1:$T$51,MATCH($A616,'Tüpoloogia tabel'!$C$1:$T$1,0),FALSE)</f>
        <v>0.8</v>
      </c>
      <c r="BK616" s="16">
        <f>VLOOKUP(BK$4,'Tüpoloogia tabel'!$C$1:$T$51,MATCH($A616,'Tüpoloogia tabel'!$C$1:$T$1,0),FALSE)</f>
        <v>2.0649999999999999</v>
      </c>
      <c r="BL616" s="216">
        <f t="shared" si="792"/>
        <v>74510.639501059079</v>
      </c>
      <c r="BM616" s="1">
        <v>4</v>
      </c>
      <c r="BN616" s="1">
        <v>0</v>
      </c>
      <c r="BO616" s="1">
        <f t="shared" si="811"/>
        <v>80</v>
      </c>
      <c r="BP616" s="217">
        <f t="shared" si="812"/>
        <v>415.8</v>
      </c>
      <c r="BQ616" s="217">
        <f t="shared" ref="BQ616:BS616" si="842">BP616</f>
        <v>415.8</v>
      </c>
      <c r="BR616" s="217">
        <f t="shared" si="842"/>
        <v>415.8</v>
      </c>
      <c r="BS616" s="217">
        <f t="shared" si="842"/>
        <v>415.8</v>
      </c>
      <c r="BT616" s="217">
        <f t="shared" si="814"/>
        <v>2910.6</v>
      </c>
      <c r="BU616" s="217">
        <f t="shared" si="815"/>
        <v>13984</v>
      </c>
      <c r="BV616" s="217">
        <f t="shared" si="816"/>
        <v>11265.563774774859</v>
      </c>
      <c r="BW616" s="217">
        <f t="shared" si="794"/>
        <v>5215.9537854054406</v>
      </c>
      <c r="BX616" s="216">
        <f t="shared" si="817"/>
        <v>8.9060918518518495</v>
      </c>
      <c r="BY616" s="216">
        <f t="shared" si="786"/>
        <v>10740.746773333331</v>
      </c>
      <c r="BZ616" s="216">
        <f t="shared" si="787"/>
        <v>90467.340059797847</v>
      </c>
      <c r="CA616" s="216">
        <f t="shared" si="788"/>
        <v>85251.386274392411</v>
      </c>
      <c r="CB616" s="218">
        <f t="shared" si="818"/>
        <v>6.1146820470397829</v>
      </c>
    </row>
    <row r="617" spans="1:80" x14ac:dyDescent="0.25">
      <c r="A617" s="248" t="s">
        <v>488</v>
      </c>
      <c r="B617" s="231" t="s">
        <v>1145</v>
      </c>
      <c r="C617" s="231" t="s">
        <v>464</v>
      </c>
      <c r="D617" s="249">
        <v>8</v>
      </c>
      <c r="E617" s="249">
        <v>9</v>
      </c>
      <c r="F617" s="250"/>
      <c r="G617" s="15">
        <f>(VLOOKUP(G$4,'Tüpoloogia tabel'!$C$1:$T$51,MATCH($A617,'Tüpoloogia tabel'!$C$1:$T$1,0),FALSE))*D617</f>
        <v>2566.4</v>
      </c>
      <c r="H617" s="15">
        <f>(VLOOKUP(H$4,'Tüpoloogia tabel'!$C$1:$T$51,MATCH($A617,'Tüpoloogia tabel'!$C$1:$T$1,0),FALSE))*D617*E617</f>
        <v>194.4</v>
      </c>
      <c r="I617" s="15">
        <f>(VLOOKUP(I$4,'Tüpoloogia tabel'!$C$1:$T$51,MATCH($A617,'Tüpoloogia tabel'!$C$1:$T$1,0),FALSE))*D617*E617</f>
        <v>777.6</v>
      </c>
      <c r="J617" s="15">
        <f>(VLOOKUP(J$4,'Tüpoloogia tabel'!$C$1:$T$51,MATCH($A617,'Tüpoloogia tabel'!$C$1:$T$1,0),FALSE))*D617*E617</f>
        <v>17908.919999999998</v>
      </c>
      <c r="K617" s="15">
        <f>(VLOOKUP(K$4,'Tüpoloogia tabel'!$C$1:$T$51,MATCH($A617,'Tüpoloogia tabel'!$C$1:$T$1,0),FALSE))*D617*E617</f>
        <v>15684.839999999998</v>
      </c>
      <c r="L617" s="244">
        <f>VLOOKUP(L$4,'Tüpoloogia tabel'!$C$1:$T$51,MATCH($A617,'Tüpoloogia tabel'!$C$1:$T$1,0),FALSE)</f>
        <v>0</v>
      </c>
      <c r="M617" s="228">
        <f>VLOOKUP(M$4,'Tüpoloogia tabel'!$C$1:$T$51,MATCH($A617,'Tüpoloogia tabel'!$C$1:$T$1,0),FALSE)</f>
        <v>100</v>
      </c>
      <c r="N617" s="228">
        <f>VLOOKUP(N$4,'Tüpoloogia tabel'!$C$1:$T$51,MATCH($A617,'Tüpoloogia tabel'!$C$1:$T$1,0),FALSE)</f>
        <v>0</v>
      </c>
      <c r="O617" s="245">
        <f>VLOOKUP(O$4,'Tüpoloogia tabel'!$C$1:$T$51,MATCH($A617,'Tüpoloogia tabel'!$C$1:$T$1,0),FALSE)</f>
        <v>0.1369145681336785</v>
      </c>
      <c r="P617" s="228">
        <f>VLOOKUP(P$4,'Tüpoloogia tabel'!$C$1:$T$51,MATCH($A617,'Tüpoloogia tabel'!$C$1:$T$1,0),FALSE)</f>
        <v>100</v>
      </c>
      <c r="Q617" s="335">
        <f t="shared" si="805"/>
        <v>78975</v>
      </c>
      <c r="R617" s="336">
        <f t="shared" si="784"/>
        <v>68130.491981642743</v>
      </c>
      <c r="S617" s="14">
        <f t="shared" si="806"/>
        <v>2566.4</v>
      </c>
      <c r="T617" s="336">
        <f t="shared" si="807"/>
        <v>2566.4</v>
      </c>
      <c r="U617" s="4">
        <f t="shared" si="808"/>
        <v>31.680000000000003</v>
      </c>
      <c r="V617" s="337">
        <f t="shared" si="809"/>
        <v>10812.828018357259</v>
      </c>
      <c r="W617" s="338">
        <f t="shared" si="791"/>
        <v>7.2078774477378733</v>
      </c>
      <c r="X617" s="228">
        <f>VLOOKUP(X$4,'Tüpoloogia tabel'!$C$1:$T$51,MATCH($A617,'Tüpoloogia tabel'!$C$1:$T$1,0),FALSE)</f>
        <v>229</v>
      </c>
      <c r="Y617" s="228">
        <f>VLOOKUP(Y$4,'Tüpoloogia tabel'!$C$1:$T$51,MATCH($A617,'Tüpoloogia tabel'!$C$1:$T$1,0),FALSE)</f>
        <v>196</v>
      </c>
      <c r="Z617" s="229">
        <f>VLOOKUP(Z$4,'Tüpoloogia tabel'!$C$1:$T$51,MATCH($A617,'Tüpoloogia tabel'!$C$1:$T$1,0),FALSE)</f>
        <v>33</v>
      </c>
      <c r="AA617" s="235"/>
      <c r="AB617" s="235"/>
      <c r="AC617" s="15">
        <f>VLOOKUP(AC$4,'Tüpoloogia tabel'!$C$1:$T$51,MATCH($A617,'Tüpoloogia tabel'!$C$1:$T$1,0),FALSE)</f>
        <v>3.04</v>
      </c>
      <c r="AD617" s="15">
        <f>VLOOKUP(AD$4,'Tüpoloogia tabel'!$C$1:$T$51,MATCH($A617,'Tüpoloogia tabel'!$C$1:$T$1,0),FALSE)</f>
        <v>2.5</v>
      </c>
      <c r="AE617" s="15">
        <f>VLOOKUP(AE$4,'Tüpoloogia tabel'!$C$1:$T$51,MATCH($A617,'Tüpoloogia tabel'!$C$1:$T$1,0),FALSE)</f>
        <v>2.2999999999999998</v>
      </c>
      <c r="AF617" s="15">
        <f>VLOOKUP(AF$4,'Tüpoloogia tabel'!$C$1:$T$51,MATCH($A617,'Tüpoloogia tabel'!$C$1:$T$1,0),FALSE)</f>
        <v>13.5</v>
      </c>
      <c r="AG617" s="15">
        <f>VLOOKUP(AG$4,'Tüpoloogia tabel'!$C$1:$T$51,MATCH($A617,'Tüpoloogia tabel'!$C$1:$T$1,0),FALSE)</f>
        <v>24.3</v>
      </c>
      <c r="AH617" s="15">
        <f>(VLOOKUP(AH$4,'Tüpoloogia tabel'!$C$1:$T$51,MATCH($A617,'Tüpoloogia tabel'!$C$1:$T$1,0),FALSE))*E617</f>
        <v>22.5</v>
      </c>
      <c r="AI617" s="15">
        <f>(VLOOKUP(AI$4,'Tüpoloogia tabel'!$C$1:$T$51,MATCH($A617,'Tüpoloogia tabel'!$C$1:$T$1,0),FALSE))*D617*E617</f>
        <v>63795</v>
      </c>
      <c r="AJ617" s="15">
        <f t="shared" si="810"/>
        <v>415.8</v>
      </c>
      <c r="AK617" s="15">
        <f>VLOOKUP(AK$4,'Tüpoloogia tabel'!$C$1:$T$51,MATCH($A617,'Tüpoloogia tabel'!$C$1:$T$1,0),FALSE)</f>
        <v>1</v>
      </c>
      <c r="AL617" s="15">
        <f>VLOOKUP(AL$4,'Tüpoloogia tabel'!$C$1:$T$51,MATCH($A617,'Tüpoloogia tabel'!$C$1:$T$1,0),FALSE)</f>
        <v>1</v>
      </c>
      <c r="AM617" s="15">
        <f>VLOOKUP(AM$4,'Tüpoloogia tabel'!$C$1:$T$51,MATCH($A617,'Tüpoloogia tabel'!$C$1:$T$1,0),FALSE)</f>
        <v>0.7</v>
      </c>
      <c r="AN617" s="15">
        <f>VLOOKUP(AN$4,'Tüpoloogia tabel'!$C$1:$T$51,MATCH($A617,'Tüpoloogia tabel'!$C$1:$T$1,0),FALSE)</f>
        <v>0.7</v>
      </c>
      <c r="AO617" s="15">
        <f>VLOOKUP(AO$4,'Tüpoloogia tabel'!$C$1:$T$51,MATCH($A617,'Tüpoloogia tabel'!$C$1:$T$1,0),FALSE)</f>
        <v>2.44</v>
      </c>
      <c r="AP617" s="15">
        <f>VLOOKUP(AP$4,'Tüpoloogia tabel'!$C$1:$T$51,MATCH($A617,'Tüpoloogia tabel'!$C$1:$T$1,0),FALSE)</f>
        <v>2</v>
      </c>
      <c r="AQ617" s="15">
        <f>VLOOKUP(AQ$4,'Tüpoloogia tabel'!$C$1:$T$51,MATCH($A617,'Tüpoloogia tabel'!$C$1:$T$1,0),FALSE)</f>
        <v>2.9</v>
      </c>
      <c r="AR617" s="232">
        <f>VLOOKUP(AR$4,'Tüpoloogia tabel'!$C$1:$T$51,MATCH($A612,'Tüpoloogia tabel'!$C$1:$T$1,0),FALSE)</f>
        <v>0.26</v>
      </c>
      <c r="AS617" s="16">
        <f>VLOOKUP(AS$4,'Tüpoloogia tabel'!$C$1:$T$51,MATCH($A617,'Tüpoloogia tabel'!$C$1:$T$1,0),FALSE)</f>
        <v>0.49</v>
      </c>
      <c r="AT617" s="16">
        <f>VLOOKUP(AT$4,'Tüpoloogia tabel'!$C$1:$T$51,MATCH($A617,'Tüpoloogia tabel'!$C$1:$T$1,0),FALSE)</f>
        <v>0.40500000000000003</v>
      </c>
      <c r="AU617" s="16">
        <f>VLOOKUP(AU$4,'Tüpoloogia tabel'!$C$1:$T$51,MATCH($A617,'Tüpoloogia tabel'!$C$1:$T$1,0),FALSE)</f>
        <v>0.15</v>
      </c>
      <c r="AV617" s="273">
        <f>VLOOKUP(AV$4,'Tüpoloogia tabel'!$C$1:$T$51,MATCH($A617,'Tüpoloogia tabel'!$C$1:$T$1,0),FALSE)</f>
        <v>0.02</v>
      </c>
      <c r="AW617" s="16">
        <f>VLOOKUP(AW$4,'Tüpoloogia tabel'!$C$1:$T$51,MATCH($A617,'Tüpoloogia tabel'!$C$1:$T$1,0),FALSE)</f>
        <v>0.01</v>
      </c>
      <c r="AX617" s="16">
        <f>VLOOKUP(AX$4,'Tüpoloogia tabel'!$C$1:$T$51,MATCH($A617,'Tüpoloogia tabel'!$C$1:$T$1,0),FALSE)</f>
        <v>0</v>
      </c>
      <c r="AY617" s="16">
        <f>VLOOKUP(AY$4,'Tüpoloogia tabel'!$C$1:$T$51,MATCH($A617,'Tüpoloogia tabel'!$C$1:$T$1,0),FALSE)</f>
        <v>0.42</v>
      </c>
      <c r="AZ617" s="16">
        <f>VLOOKUP(AZ$4,'Tüpoloogia tabel'!$C$1:$T$51,MATCH($A617,'Tüpoloogia tabel'!$C$1:$T$1,0),FALSE)</f>
        <v>3.7</v>
      </c>
      <c r="BA617" s="232">
        <f>VLOOKUP(BA$4,'Tüpoloogia tabel'!$C$1:$T$51,MATCH($A617,'Tüpoloogia tabel'!$C$1:$T$1,0),FALSE)</f>
        <v>0.56000000000000005</v>
      </c>
      <c r="BB617" s="232">
        <f>VLOOKUP(BB$4,'Tüpoloogia tabel'!$C$1:$T$51,MATCH($A617,'Tüpoloogia tabel'!$C$1:$T$1,0),FALSE)</f>
        <v>0.37</v>
      </c>
      <c r="BC617" s="232">
        <f>VLOOKUP(BC$4,'Tüpoloogia tabel'!$C$1:$T$51,MATCH($A617,'Tüpoloogia tabel'!$C$1:$T$1,0),FALSE)</f>
        <v>0.35</v>
      </c>
      <c r="BD617" s="232">
        <f>VLOOKUP(BD$4,'Tüpoloogia tabel'!$C$1:$T$51,MATCH($A617,'Tüpoloogia tabel'!$C$1:$T$1,0),FALSE)</f>
        <v>0.5</v>
      </c>
      <c r="BE617" s="232">
        <f>VLOOKUP(BE$4,'Tüpoloogia tabel'!$C$1:$T$51,MATCH($A617,'Tüpoloogia tabel'!$C$1:$T$1,0),FALSE)</f>
        <v>0.3</v>
      </c>
      <c r="BF617" s="16">
        <f>VLOOKUP(BF$4,'Tüpoloogia tabel'!$C$1:$T$51,MATCH($A617,'Tüpoloogia tabel'!$C$1:$T$1,0),FALSE)</f>
        <v>1.8</v>
      </c>
      <c r="BG617" s="16">
        <f>VLOOKUP(BG$4,'Tüpoloogia tabel'!$C$1:$T$51,MATCH($A617,'Tüpoloogia tabel'!$C$1:$T$1,0),FALSE)</f>
        <v>2.2000000000000002</v>
      </c>
      <c r="BH617" s="16">
        <f>VLOOKUP(BH$4,'Tüpoloogia tabel'!$C$1:$T$51,MATCH($A617,'Tüpoloogia tabel'!$C$1:$T$1,0),FALSE)</f>
        <v>1.46</v>
      </c>
      <c r="BI617" s="16">
        <f>VLOOKUP(BI$4,'Tüpoloogia tabel'!$C$1:$T$51,MATCH($A617,'Tüpoloogia tabel'!$C$1:$T$1,0),FALSE)</f>
        <v>1.5793333333333333</v>
      </c>
      <c r="BJ617" s="16">
        <f>VLOOKUP(BJ$4,'Tüpoloogia tabel'!$C$1:$T$51,MATCH($A617,'Tüpoloogia tabel'!$C$1:$T$1,0),FALSE)</f>
        <v>0.8</v>
      </c>
      <c r="BK617" s="16">
        <f>VLOOKUP(BK$4,'Tüpoloogia tabel'!$C$1:$T$51,MATCH($A617,'Tüpoloogia tabel'!$C$1:$T$1,0),FALSE)</f>
        <v>2.0649999999999999</v>
      </c>
      <c r="BL617" s="216">
        <f t="shared" si="792"/>
        <v>93101.105216521537</v>
      </c>
      <c r="BM617" s="1">
        <v>4</v>
      </c>
      <c r="BN617" s="1">
        <v>0</v>
      </c>
      <c r="BO617" s="1">
        <f t="shared" si="811"/>
        <v>90</v>
      </c>
      <c r="BP617" s="217">
        <f t="shared" si="812"/>
        <v>415.8</v>
      </c>
      <c r="BQ617" s="217">
        <f t="shared" ref="BQ617:BS617" si="843">BP617</f>
        <v>415.8</v>
      </c>
      <c r="BR617" s="217">
        <f t="shared" si="843"/>
        <v>415.8</v>
      </c>
      <c r="BS617" s="217">
        <f t="shared" si="843"/>
        <v>415.8</v>
      </c>
      <c r="BT617" s="217">
        <f t="shared" si="814"/>
        <v>3326.4</v>
      </c>
      <c r="BU617" s="217">
        <f t="shared" si="815"/>
        <v>17676</v>
      </c>
      <c r="BV617" s="217">
        <f t="shared" si="816"/>
        <v>14252.497422671477</v>
      </c>
      <c r="BW617" s="217">
        <f t="shared" si="794"/>
        <v>6477.2239175220202</v>
      </c>
      <c r="BX617" s="216">
        <f t="shared" si="817"/>
        <v>11.17419185185185</v>
      </c>
      <c r="BY617" s="216">
        <f t="shared" si="786"/>
        <v>13476.075373333329</v>
      </c>
      <c r="BZ617" s="216">
        <f t="shared" si="787"/>
        <v>113054.40450737689</v>
      </c>
      <c r="CA617" s="216">
        <f t="shared" si="788"/>
        <v>106577.18058985486</v>
      </c>
      <c r="CB617" s="218">
        <f t="shared" si="818"/>
        <v>6.7949166577315978</v>
      </c>
    </row>
    <row r="618" spans="1:80" x14ac:dyDescent="0.25">
      <c r="A618" s="248" t="s">
        <v>488</v>
      </c>
      <c r="B618" s="231" t="s">
        <v>1146</v>
      </c>
      <c r="C618" s="231" t="s">
        <v>464</v>
      </c>
      <c r="D618" s="249">
        <v>8</v>
      </c>
      <c r="E618" s="249">
        <v>10</v>
      </c>
      <c r="F618" s="250"/>
      <c r="G618" s="15">
        <f>(VLOOKUP(G$4,'Tüpoloogia tabel'!$C$1:$T$51,MATCH($A618,'Tüpoloogia tabel'!$C$1:$T$1,0),FALSE))*D618</f>
        <v>2566.4</v>
      </c>
      <c r="H618" s="15">
        <f>(VLOOKUP(H$4,'Tüpoloogia tabel'!$C$1:$T$51,MATCH($A618,'Tüpoloogia tabel'!$C$1:$T$1,0),FALSE))*D618*E618</f>
        <v>216</v>
      </c>
      <c r="I618" s="15">
        <f>(VLOOKUP(I$4,'Tüpoloogia tabel'!$C$1:$T$51,MATCH($A618,'Tüpoloogia tabel'!$C$1:$T$1,0),FALSE))*D618*E618</f>
        <v>864</v>
      </c>
      <c r="J618" s="15">
        <f>(VLOOKUP(J$4,'Tüpoloogia tabel'!$C$1:$T$51,MATCH($A618,'Tüpoloogia tabel'!$C$1:$T$1,0),FALSE))*D618*E618</f>
        <v>19898.8</v>
      </c>
      <c r="K618" s="15">
        <f>(VLOOKUP(K$4,'Tüpoloogia tabel'!$C$1:$T$51,MATCH($A618,'Tüpoloogia tabel'!$C$1:$T$1,0),FALSE))*D618*E618</f>
        <v>17427.599999999999</v>
      </c>
      <c r="L618" s="244">
        <f>VLOOKUP(L$4,'Tüpoloogia tabel'!$C$1:$T$51,MATCH($A618,'Tüpoloogia tabel'!$C$1:$T$1,0),FALSE)</f>
        <v>0</v>
      </c>
      <c r="M618" s="228">
        <f>VLOOKUP(M$4,'Tüpoloogia tabel'!$C$1:$T$51,MATCH($A618,'Tüpoloogia tabel'!$C$1:$T$1,0),FALSE)</f>
        <v>100</v>
      </c>
      <c r="N618" s="228">
        <f>VLOOKUP(N$4,'Tüpoloogia tabel'!$C$1:$T$51,MATCH($A618,'Tüpoloogia tabel'!$C$1:$T$1,0),FALSE)</f>
        <v>0</v>
      </c>
      <c r="O618" s="245">
        <f>VLOOKUP(O$4,'Tüpoloogia tabel'!$C$1:$T$51,MATCH($A618,'Tüpoloogia tabel'!$C$1:$T$1,0),FALSE)</f>
        <v>0.1369145681336785</v>
      </c>
      <c r="P618" s="228">
        <f>VLOOKUP(P$4,'Tüpoloogia tabel'!$C$1:$T$51,MATCH($A618,'Tüpoloogia tabel'!$C$1:$T$1,0),FALSE)</f>
        <v>100</v>
      </c>
      <c r="Q618" s="335">
        <f t="shared" si="805"/>
        <v>97470</v>
      </c>
      <c r="R618" s="336">
        <f t="shared" si="784"/>
        <v>84093.257044010359</v>
      </c>
      <c r="S618" s="14">
        <f t="shared" si="806"/>
        <v>2566.4</v>
      </c>
      <c r="T618" s="336">
        <f t="shared" si="807"/>
        <v>2566.4</v>
      </c>
      <c r="U618" s="4">
        <f t="shared" si="808"/>
        <v>31.680000000000003</v>
      </c>
      <c r="V618" s="337">
        <f t="shared" si="809"/>
        <v>13345.062955989642</v>
      </c>
      <c r="W618" s="338">
        <f t="shared" si="791"/>
        <v>7.9353233939150494</v>
      </c>
      <c r="X618" s="228">
        <f>VLOOKUP(X$4,'Tüpoloogia tabel'!$C$1:$T$51,MATCH($A618,'Tüpoloogia tabel'!$C$1:$T$1,0),FALSE)</f>
        <v>229</v>
      </c>
      <c r="Y618" s="228">
        <f>VLOOKUP(Y$4,'Tüpoloogia tabel'!$C$1:$T$51,MATCH($A618,'Tüpoloogia tabel'!$C$1:$T$1,0),FALSE)</f>
        <v>196</v>
      </c>
      <c r="Z618" s="229">
        <f>VLOOKUP(Z$4,'Tüpoloogia tabel'!$C$1:$T$51,MATCH($A618,'Tüpoloogia tabel'!$C$1:$T$1,0),FALSE)</f>
        <v>33</v>
      </c>
      <c r="AA618" s="235"/>
      <c r="AB618" s="235"/>
      <c r="AC618" s="15">
        <f>VLOOKUP(AC$4,'Tüpoloogia tabel'!$C$1:$T$51,MATCH($A618,'Tüpoloogia tabel'!$C$1:$T$1,0),FALSE)</f>
        <v>3.04</v>
      </c>
      <c r="AD618" s="15">
        <f>VLOOKUP(AD$4,'Tüpoloogia tabel'!$C$1:$T$51,MATCH($A618,'Tüpoloogia tabel'!$C$1:$T$1,0),FALSE)</f>
        <v>2.5</v>
      </c>
      <c r="AE618" s="15">
        <f>VLOOKUP(AE$4,'Tüpoloogia tabel'!$C$1:$T$51,MATCH($A618,'Tüpoloogia tabel'!$C$1:$T$1,0),FALSE)</f>
        <v>2.2999999999999998</v>
      </c>
      <c r="AF618" s="15">
        <f>VLOOKUP(AF$4,'Tüpoloogia tabel'!$C$1:$T$51,MATCH($A618,'Tüpoloogia tabel'!$C$1:$T$1,0),FALSE)</f>
        <v>13.5</v>
      </c>
      <c r="AG618" s="15">
        <f>VLOOKUP(AG$4,'Tüpoloogia tabel'!$C$1:$T$51,MATCH($A618,'Tüpoloogia tabel'!$C$1:$T$1,0),FALSE)</f>
        <v>24.3</v>
      </c>
      <c r="AH618" s="15">
        <f>(VLOOKUP(AH$4,'Tüpoloogia tabel'!$C$1:$T$51,MATCH($A618,'Tüpoloogia tabel'!$C$1:$T$1,0),FALSE))*E618</f>
        <v>25</v>
      </c>
      <c r="AI618" s="15">
        <f>(VLOOKUP(AI$4,'Tüpoloogia tabel'!$C$1:$T$51,MATCH($A618,'Tüpoloogia tabel'!$C$1:$T$1,0),FALSE))*D618*E618</f>
        <v>70883.333333333328</v>
      </c>
      <c r="AJ618" s="15">
        <f t="shared" si="810"/>
        <v>415.8</v>
      </c>
      <c r="AK618" s="15">
        <f>VLOOKUP(AK$4,'Tüpoloogia tabel'!$C$1:$T$51,MATCH($A618,'Tüpoloogia tabel'!$C$1:$T$1,0),FALSE)</f>
        <v>1</v>
      </c>
      <c r="AL618" s="15">
        <f>VLOOKUP(AL$4,'Tüpoloogia tabel'!$C$1:$T$51,MATCH($A618,'Tüpoloogia tabel'!$C$1:$T$1,0),FALSE)</f>
        <v>1</v>
      </c>
      <c r="AM618" s="15">
        <f>VLOOKUP(AM$4,'Tüpoloogia tabel'!$C$1:$T$51,MATCH($A618,'Tüpoloogia tabel'!$C$1:$T$1,0),FALSE)</f>
        <v>0.7</v>
      </c>
      <c r="AN618" s="15">
        <f>VLOOKUP(AN$4,'Tüpoloogia tabel'!$C$1:$T$51,MATCH($A618,'Tüpoloogia tabel'!$C$1:$T$1,0),FALSE)</f>
        <v>0.7</v>
      </c>
      <c r="AO618" s="15">
        <f>VLOOKUP(AO$4,'Tüpoloogia tabel'!$C$1:$T$51,MATCH($A618,'Tüpoloogia tabel'!$C$1:$T$1,0),FALSE)</f>
        <v>2.44</v>
      </c>
      <c r="AP618" s="15">
        <f>VLOOKUP(AP$4,'Tüpoloogia tabel'!$C$1:$T$51,MATCH($A618,'Tüpoloogia tabel'!$C$1:$T$1,0),FALSE)</f>
        <v>2</v>
      </c>
      <c r="AQ618" s="15">
        <f>VLOOKUP(AQ$4,'Tüpoloogia tabel'!$C$1:$T$51,MATCH($A618,'Tüpoloogia tabel'!$C$1:$T$1,0),FALSE)</f>
        <v>2.9</v>
      </c>
      <c r="AR618" s="232">
        <f>VLOOKUP(AR$4,'Tüpoloogia tabel'!$C$1:$T$51,MATCH($A613,'Tüpoloogia tabel'!$C$1:$T$1,0),FALSE)</f>
        <v>0.26</v>
      </c>
      <c r="AS618" s="16">
        <f>VLOOKUP(AS$4,'Tüpoloogia tabel'!$C$1:$T$51,MATCH($A618,'Tüpoloogia tabel'!$C$1:$T$1,0),FALSE)</f>
        <v>0.49</v>
      </c>
      <c r="AT618" s="16">
        <f>VLOOKUP(AT$4,'Tüpoloogia tabel'!$C$1:$T$51,MATCH($A618,'Tüpoloogia tabel'!$C$1:$T$1,0),FALSE)</f>
        <v>0.40500000000000003</v>
      </c>
      <c r="AU618" s="16">
        <f>VLOOKUP(AU$4,'Tüpoloogia tabel'!$C$1:$T$51,MATCH($A618,'Tüpoloogia tabel'!$C$1:$T$1,0),FALSE)</f>
        <v>0.15</v>
      </c>
      <c r="AV618" s="273">
        <f>VLOOKUP(AV$4,'Tüpoloogia tabel'!$C$1:$T$51,MATCH($A618,'Tüpoloogia tabel'!$C$1:$T$1,0),FALSE)</f>
        <v>0.02</v>
      </c>
      <c r="AW618" s="16">
        <f>VLOOKUP(AW$4,'Tüpoloogia tabel'!$C$1:$T$51,MATCH($A618,'Tüpoloogia tabel'!$C$1:$T$1,0),FALSE)</f>
        <v>0.01</v>
      </c>
      <c r="AX618" s="16">
        <f>VLOOKUP(AX$4,'Tüpoloogia tabel'!$C$1:$T$51,MATCH($A618,'Tüpoloogia tabel'!$C$1:$T$1,0),FALSE)</f>
        <v>0</v>
      </c>
      <c r="AY618" s="16">
        <f>VLOOKUP(AY$4,'Tüpoloogia tabel'!$C$1:$T$51,MATCH($A618,'Tüpoloogia tabel'!$C$1:$T$1,0),FALSE)</f>
        <v>0.42</v>
      </c>
      <c r="AZ618" s="16">
        <f>VLOOKUP(AZ$4,'Tüpoloogia tabel'!$C$1:$T$51,MATCH($A618,'Tüpoloogia tabel'!$C$1:$T$1,0),FALSE)</f>
        <v>3.7</v>
      </c>
      <c r="BA618" s="232">
        <f>VLOOKUP(BA$4,'Tüpoloogia tabel'!$C$1:$T$51,MATCH($A618,'Tüpoloogia tabel'!$C$1:$T$1,0),FALSE)</f>
        <v>0.56000000000000005</v>
      </c>
      <c r="BB618" s="232">
        <f>VLOOKUP(BB$4,'Tüpoloogia tabel'!$C$1:$T$51,MATCH($A618,'Tüpoloogia tabel'!$C$1:$T$1,0),FALSE)</f>
        <v>0.37</v>
      </c>
      <c r="BC618" s="232">
        <f>VLOOKUP(BC$4,'Tüpoloogia tabel'!$C$1:$T$51,MATCH($A618,'Tüpoloogia tabel'!$C$1:$T$1,0),FALSE)</f>
        <v>0.35</v>
      </c>
      <c r="BD618" s="232">
        <f>VLOOKUP(BD$4,'Tüpoloogia tabel'!$C$1:$T$51,MATCH($A618,'Tüpoloogia tabel'!$C$1:$T$1,0),FALSE)</f>
        <v>0.5</v>
      </c>
      <c r="BE618" s="232">
        <f>VLOOKUP(BE$4,'Tüpoloogia tabel'!$C$1:$T$51,MATCH($A618,'Tüpoloogia tabel'!$C$1:$T$1,0),FALSE)</f>
        <v>0.3</v>
      </c>
      <c r="BF618" s="16">
        <f>VLOOKUP(BF$4,'Tüpoloogia tabel'!$C$1:$T$51,MATCH($A618,'Tüpoloogia tabel'!$C$1:$T$1,0),FALSE)</f>
        <v>1.8</v>
      </c>
      <c r="BG618" s="16">
        <f>VLOOKUP(BG$4,'Tüpoloogia tabel'!$C$1:$T$51,MATCH($A618,'Tüpoloogia tabel'!$C$1:$T$1,0),FALSE)</f>
        <v>2.2000000000000002</v>
      </c>
      <c r="BH618" s="16">
        <f>VLOOKUP(BH$4,'Tüpoloogia tabel'!$C$1:$T$51,MATCH($A618,'Tüpoloogia tabel'!$C$1:$T$1,0),FALSE)</f>
        <v>1.46</v>
      </c>
      <c r="BI618" s="16">
        <f>VLOOKUP(BI$4,'Tüpoloogia tabel'!$C$1:$T$51,MATCH($A618,'Tüpoloogia tabel'!$C$1:$T$1,0),FALSE)</f>
        <v>1.5793333333333333</v>
      </c>
      <c r="BJ618" s="16">
        <f>VLOOKUP(BJ$4,'Tüpoloogia tabel'!$C$1:$T$51,MATCH($A618,'Tüpoloogia tabel'!$C$1:$T$1,0),FALSE)</f>
        <v>0.8</v>
      </c>
      <c r="BK618" s="16">
        <f>VLOOKUP(BK$4,'Tüpoloogia tabel'!$C$1:$T$51,MATCH($A618,'Tüpoloogia tabel'!$C$1:$T$1,0),FALSE)</f>
        <v>2.0649999999999999</v>
      </c>
      <c r="BL618" s="216">
        <f t="shared" si="792"/>
        <v>113875.11666039066</v>
      </c>
      <c r="BM618" s="1">
        <v>4</v>
      </c>
      <c r="BN618" s="1">
        <v>0</v>
      </c>
      <c r="BO618" s="1">
        <f t="shared" si="811"/>
        <v>100</v>
      </c>
      <c r="BP618" s="217">
        <f t="shared" si="812"/>
        <v>415.8</v>
      </c>
      <c r="BQ618" s="217">
        <f t="shared" ref="BQ618:BS618" si="844">BP618</f>
        <v>415.8</v>
      </c>
      <c r="BR618" s="217">
        <f t="shared" si="844"/>
        <v>415.8</v>
      </c>
      <c r="BS618" s="217">
        <f t="shared" si="844"/>
        <v>415.8</v>
      </c>
      <c r="BT618" s="217">
        <f t="shared" si="814"/>
        <v>3742.2000000000003</v>
      </c>
      <c r="BU618" s="217">
        <f t="shared" si="815"/>
        <v>21800</v>
      </c>
      <c r="BV618" s="217">
        <f t="shared" si="816"/>
        <v>17590.261776356936</v>
      </c>
      <c r="BW618" s="217">
        <f t="shared" si="794"/>
        <v>7885.8429460699126</v>
      </c>
      <c r="BX618" s="216">
        <f t="shared" si="817"/>
        <v>13.708691851851851</v>
      </c>
      <c r="BY618" s="216">
        <f t="shared" si="786"/>
        <v>16532.682373333329</v>
      </c>
      <c r="BZ618" s="216">
        <f t="shared" si="787"/>
        <v>138293.6419797939</v>
      </c>
      <c r="CA618" s="216">
        <f t="shared" si="788"/>
        <v>130407.79903372399</v>
      </c>
      <c r="CB618" s="218">
        <f t="shared" si="818"/>
        <v>7.4828317745256951</v>
      </c>
    </row>
    <row r="619" spans="1:80" x14ac:dyDescent="0.25">
      <c r="A619" s="248" t="s">
        <v>488</v>
      </c>
      <c r="B619" s="231" t="s">
        <v>1147</v>
      </c>
      <c r="C619" s="231" t="s">
        <v>464</v>
      </c>
      <c r="D619" s="249">
        <v>9</v>
      </c>
      <c r="E619" s="249">
        <v>6</v>
      </c>
      <c r="F619" s="250"/>
      <c r="G619" s="15">
        <f>(VLOOKUP(G$4,'Tüpoloogia tabel'!$C$1:$T$51,MATCH($A619,'Tüpoloogia tabel'!$C$1:$T$1,0),FALSE))*D619</f>
        <v>2887.2000000000003</v>
      </c>
      <c r="H619" s="15">
        <f>(VLOOKUP(H$4,'Tüpoloogia tabel'!$C$1:$T$51,MATCH($A619,'Tüpoloogia tabel'!$C$1:$T$1,0),FALSE))*D619*E619</f>
        <v>145.80000000000001</v>
      </c>
      <c r="I619" s="15">
        <f>(VLOOKUP(I$4,'Tüpoloogia tabel'!$C$1:$T$51,MATCH($A619,'Tüpoloogia tabel'!$C$1:$T$1,0),FALSE))*D619*E619</f>
        <v>583.20000000000005</v>
      </c>
      <c r="J619" s="15">
        <f>(VLOOKUP(J$4,'Tüpoloogia tabel'!$C$1:$T$51,MATCH($A619,'Tüpoloogia tabel'!$C$1:$T$1,0),FALSE))*D619*E619</f>
        <v>13431.689999999999</v>
      </c>
      <c r="K619" s="15">
        <f>(VLOOKUP(K$4,'Tüpoloogia tabel'!$C$1:$T$51,MATCH($A619,'Tüpoloogia tabel'!$C$1:$T$1,0),FALSE))*D619*E619</f>
        <v>11763.63</v>
      </c>
      <c r="L619" s="244">
        <f>VLOOKUP(L$4,'Tüpoloogia tabel'!$C$1:$T$51,MATCH($A619,'Tüpoloogia tabel'!$C$1:$T$1,0),FALSE)</f>
        <v>0</v>
      </c>
      <c r="M619" s="228">
        <f>VLOOKUP(M$4,'Tüpoloogia tabel'!$C$1:$T$51,MATCH($A619,'Tüpoloogia tabel'!$C$1:$T$1,0),FALSE)</f>
        <v>100</v>
      </c>
      <c r="N619" s="228">
        <f>VLOOKUP(N$4,'Tüpoloogia tabel'!$C$1:$T$51,MATCH($A619,'Tüpoloogia tabel'!$C$1:$T$1,0),FALSE)</f>
        <v>0</v>
      </c>
      <c r="O619" s="245">
        <f>VLOOKUP(O$4,'Tüpoloogia tabel'!$C$1:$T$51,MATCH($A619,'Tüpoloogia tabel'!$C$1:$T$1,0),FALSE)</f>
        <v>0.1369145681336785</v>
      </c>
      <c r="P619" s="228">
        <f>VLOOKUP(P$4,'Tüpoloogia tabel'!$C$1:$T$51,MATCH($A619,'Tüpoloogia tabel'!$C$1:$T$1,0),FALSE)</f>
        <v>100</v>
      </c>
      <c r="Q619" s="335">
        <f t="shared" si="805"/>
        <v>39528.000000000007</v>
      </c>
      <c r="R619" s="336">
        <f t="shared" si="784"/>
        <v>34080.400950811963</v>
      </c>
      <c r="S619" s="14">
        <f t="shared" si="806"/>
        <v>2887.2000000000003</v>
      </c>
      <c r="T619" s="336">
        <f t="shared" si="807"/>
        <v>2887.2000000000003</v>
      </c>
      <c r="U619" s="4">
        <f t="shared" si="808"/>
        <v>35.64</v>
      </c>
      <c r="V619" s="337">
        <f t="shared" si="809"/>
        <v>5411.9590491880444</v>
      </c>
      <c r="W619" s="338">
        <f t="shared" si="791"/>
        <v>5.08964274562409</v>
      </c>
      <c r="X619" s="228">
        <f>VLOOKUP(X$4,'Tüpoloogia tabel'!$C$1:$T$51,MATCH($A619,'Tüpoloogia tabel'!$C$1:$T$1,0),FALSE)</f>
        <v>229</v>
      </c>
      <c r="Y619" s="228">
        <f>VLOOKUP(Y$4,'Tüpoloogia tabel'!$C$1:$T$51,MATCH($A619,'Tüpoloogia tabel'!$C$1:$T$1,0),FALSE)</f>
        <v>196</v>
      </c>
      <c r="Z619" s="229">
        <f>VLOOKUP(Z$4,'Tüpoloogia tabel'!$C$1:$T$51,MATCH($A619,'Tüpoloogia tabel'!$C$1:$T$1,0),FALSE)</f>
        <v>33</v>
      </c>
      <c r="AA619" s="235"/>
      <c r="AB619" s="235"/>
      <c r="AC619" s="15">
        <f>VLOOKUP(AC$4,'Tüpoloogia tabel'!$C$1:$T$51,MATCH($A619,'Tüpoloogia tabel'!$C$1:$T$1,0),FALSE)</f>
        <v>3.04</v>
      </c>
      <c r="AD619" s="15">
        <f>VLOOKUP(AD$4,'Tüpoloogia tabel'!$C$1:$T$51,MATCH($A619,'Tüpoloogia tabel'!$C$1:$T$1,0),FALSE)</f>
        <v>2.5</v>
      </c>
      <c r="AE619" s="15">
        <f>VLOOKUP(AE$4,'Tüpoloogia tabel'!$C$1:$T$51,MATCH($A619,'Tüpoloogia tabel'!$C$1:$T$1,0),FALSE)</f>
        <v>2.2999999999999998</v>
      </c>
      <c r="AF619" s="15">
        <f>VLOOKUP(AF$4,'Tüpoloogia tabel'!$C$1:$T$51,MATCH($A619,'Tüpoloogia tabel'!$C$1:$T$1,0),FALSE)</f>
        <v>13.5</v>
      </c>
      <c r="AG619" s="15">
        <f>VLOOKUP(AG$4,'Tüpoloogia tabel'!$C$1:$T$51,MATCH($A619,'Tüpoloogia tabel'!$C$1:$T$1,0),FALSE)</f>
        <v>24.3</v>
      </c>
      <c r="AH619" s="15">
        <f>(VLOOKUP(AH$4,'Tüpoloogia tabel'!$C$1:$T$51,MATCH($A619,'Tüpoloogia tabel'!$C$1:$T$1,0),FALSE))*E619</f>
        <v>15</v>
      </c>
      <c r="AI619" s="15">
        <f>(VLOOKUP(AI$4,'Tüpoloogia tabel'!$C$1:$T$51,MATCH($A619,'Tüpoloogia tabel'!$C$1:$T$1,0),FALSE))*D619*E619</f>
        <v>47846.25</v>
      </c>
      <c r="AJ619" s="15">
        <f t="shared" si="810"/>
        <v>464.40000000000003</v>
      </c>
      <c r="AK619" s="15">
        <f>VLOOKUP(AK$4,'Tüpoloogia tabel'!$C$1:$T$51,MATCH($A619,'Tüpoloogia tabel'!$C$1:$T$1,0),FALSE)</f>
        <v>1</v>
      </c>
      <c r="AL619" s="15">
        <f>VLOOKUP(AL$4,'Tüpoloogia tabel'!$C$1:$T$51,MATCH($A619,'Tüpoloogia tabel'!$C$1:$T$1,0),FALSE)</f>
        <v>1</v>
      </c>
      <c r="AM619" s="15">
        <f>VLOOKUP(AM$4,'Tüpoloogia tabel'!$C$1:$T$51,MATCH($A619,'Tüpoloogia tabel'!$C$1:$T$1,0),FALSE)</f>
        <v>0.7</v>
      </c>
      <c r="AN619" s="15">
        <f>VLOOKUP(AN$4,'Tüpoloogia tabel'!$C$1:$T$51,MATCH($A619,'Tüpoloogia tabel'!$C$1:$T$1,0),FALSE)</f>
        <v>0.7</v>
      </c>
      <c r="AO619" s="15">
        <f>VLOOKUP(AO$4,'Tüpoloogia tabel'!$C$1:$T$51,MATCH($A619,'Tüpoloogia tabel'!$C$1:$T$1,0),FALSE)</f>
        <v>2.44</v>
      </c>
      <c r="AP619" s="15">
        <f>VLOOKUP(AP$4,'Tüpoloogia tabel'!$C$1:$T$51,MATCH($A619,'Tüpoloogia tabel'!$C$1:$T$1,0),FALSE)</f>
        <v>2</v>
      </c>
      <c r="AQ619" s="15">
        <f>VLOOKUP(AQ$4,'Tüpoloogia tabel'!$C$1:$T$51,MATCH($A619,'Tüpoloogia tabel'!$C$1:$T$1,0),FALSE)</f>
        <v>2.9</v>
      </c>
      <c r="AR619" s="232">
        <f>VLOOKUP(AR$4,'Tüpoloogia tabel'!$C$1:$T$51,MATCH($A614,'Tüpoloogia tabel'!$C$1:$T$1,0),FALSE)</f>
        <v>0.26</v>
      </c>
      <c r="AS619" s="16">
        <f>VLOOKUP(AS$4,'Tüpoloogia tabel'!$C$1:$T$51,MATCH($A619,'Tüpoloogia tabel'!$C$1:$T$1,0),FALSE)</f>
        <v>0.49</v>
      </c>
      <c r="AT619" s="16">
        <f>VLOOKUP(AT$4,'Tüpoloogia tabel'!$C$1:$T$51,MATCH($A619,'Tüpoloogia tabel'!$C$1:$T$1,0),FALSE)</f>
        <v>0.40500000000000003</v>
      </c>
      <c r="AU619" s="16">
        <f>VLOOKUP(AU$4,'Tüpoloogia tabel'!$C$1:$T$51,MATCH($A619,'Tüpoloogia tabel'!$C$1:$T$1,0),FALSE)</f>
        <v>0.15</v>
      </c>
      <c r="AV619" s="273">
        <f>VLOOKUP(AV$4,'Tüpoloogia tabel'!$C$1:$T$51,MATCH($A619,'Tüpoloogia tabel'!$C$1:$T$1,0),FALSE)</f>
        <v>0.02</v>
      </c>
      <c r="AW619" s="16">
        <f>VLOOKUP(AW$4,'Tüpoloogia tabel'!$C$1:$T$51,MATCH($A619,'Tüpoloogia tabel'!$C$1:$T$1,0),FALSE)</f>
        <v>0.01</v>
      </c>
      <c r="AX619" s="16">
        <f>VLOOKUP(AX$4,'Tüpoloogia tabel'!$C$1:$T$51,MATCH($A619,'Tüpoloogia tabel'!$C$1:$T$1,0),FALSE)</f>
        <v>0</v>
      </c>
      <c r="AY619" s="16">
        <f>VLOOKUP(AY$4,'Tüpoloogia tabel'!$C$1:$T$51,MATCH($A619,'Tüpoloogia tabel'!$C$1:$T$1,0),FALSE)</f>
        <v>0.42</v>
      </c>
      <c r="AZ619" s="16">
        <f>VLOOKUP(AZ$4,'Tüpoloogia tabel'!$C$1:$T$51,MATCH($A619,'Tüpoloogia tabel'!$C$1:$T$1,0),FALSE)</f>
        <v>3.7</v>
      </c>
      <c r="BA619" s="232">
        <f>VLOOKUP(BA$4,'Tüpoloogia tabel'!$C$1:$T$51,MATCH($A619,'Tüpoloogia tabel'!$C$1:$T$1,0),FALSE)</f>
        <v>0.56000000000000005</v>
      </c>
      <c r="BB619" s="232">
        <f>VLOOKUP(BB$4,'Tüpoloogia tabel'!$C$1:$T$51,MATCH($A619,'Tüpoloogia tabel'!$C$1:$T$1,0),FALSE)</f>
        <v>0.37</v>
      </c>
      <c r="BC619" s="232">
        <f>VLOOKUP(BC$4,'Tüpoloogia tabel'!$C$1:$T$51,MATCH($A619,'Tüpoloogia tabel'!$C$1:$T$1,0),FALSE)</f>
        <v>0.35</v>
      </c>
      <c r="BD619" s="232">
        <f>VLOOKUP(BD$4,'Tüpoloogia tabel'!$C$1:$T$51,MATCH($A619,'Tüpoloogia tabel'!$C$1:$T$1,0),FALSE)</f>
        <v>0.5</v>
      </c>
      <c r="BE619" s="232">
        <f>VLOOKUP(BE$4,'Tüpoloogia tabel'!$C$1:$T$51,MATCH($A619,'Tüpoloogia tabel'!$C$1:$T$1,0),FALSE)</f>
        <v>0.3</v>
      </c>
      <c r="BF619" s="16">
        <f>VLOOKUP(BF$4,'Tüpoloogia tabel'!$C$1:$T$51,MATCH($A619,'Tüpoloogia tabel'!$C$1:$T$1,0),FALSE)</f>
        <v>1.8</v>
      </c>
      <c r="BG619" s="16">
        <f>VLOOKUP(BG$4,'Tüpoloogia tabel'!$C$1:$T$51,MATCH($A619,'Tüpoloogia tabel'!$C$1:$T$1,0),FALSE)</f>
        <v>2.2000000000000002</v>
      </c>
      <c r="BH619" s="16">
        <f>VLOOKUP(BH$4,'Tüpoloogia tabel'!$C$1:$T$51,MATCH($A619,'Tüpoloogia tabel'!$C$1:$T$1,0),FALSE)</f>
        <v>1.46</v>
      </c>
      <c r="BI619" s="16">
        <f>VLOOKUP(BI$4,'Tüpoloogia tabel'!$C$1:$T$51,MATCH($A619,'Tüpoloogia tabel'!$C$1:$T$1,0),FALSE)</f>
        <v>1.5793333333333333</v>
      </c>
      <c r="BJ619" s="16">
        <f>VLOOKUP(BJ$4,'Tüpoloogia tabel'!$C$1:$T$51,MATCH($A619,'Tüpoloogia tabel'!$C$1:$T$1,0),FALSE)</f>
        <v>0.8</v>
      </c>
      <c r="BK619" s="16">
        <f>VLOOKUP(BK$4,'Tüpoloogia tabel'!$C$1:$T$51,MATCH($A619,'Tüpoloogia tabel'!$C$1:$T$1,0),FALSE)</f>
        <v>2.0649999999999999</v>
      </c>
      <c r="BL619" s="216">
        <f t="shared" si="792"/>
        <v>49342.643144269241</v>
      </c>
      <c r="BM619" s="1">
        <v>4</v>
      </c>
      <c r="BN619" s="1">
        <v>0</v>
      </c>
      <c r="BO619" s="1">
        <f t="shared" si="811"/>
        <v>60</v>
      </c>
      <c r="BP619" s="217">
        <f t="shared" si="812"/>
        <v>464.40000000000003</v>
      </c>
      <c r="BQ619" s="217">
        <f t="shared" ref="BQ619:BS619" si="845">BP619</f>
        <v>464.40000000000003</v>
      </c>
      <c r="BR619" s="217">
        <f t="shared" si="845"/>
        <v>464.40000000000003</v>
      </c>
      <c r="BS619" s="217">
        <f t="shared" si="845"/>
        <v>464.40000000000003</v>
      </c>
      <c r="BT619" s="217">
        <f t="shared" si="814"/>
        <v>2322</v>
      </c>
      <c r="BU619" s="217">
        <f t="shared" si="815"/>
        <v>8883</v>
      </c>
      <c r="BV619" s="217">
        <f t="shared" si="816"/>
        <v>7133.5576843730087</v>
      </c>
      <c r="BW619" s="217">
        <f t="shared" si="794"/>
        <v>3520.2122274366634</v>
      </c>
      <c r="BX619" s="216">
        <f t="shared" si="817"/>
        <v>5.8124533333333348</v>
      </c>
      <c r="BY619" s="216">
        <f t="shared" si="786"/>
        <v>7009.818720000002</v>
      </c>
      <c r="BZ619" s="216">
        <f t="shared" si="787"/>
        <v>59872.674091705907</v>
      </c>
      <c r="CA619" s="216">
        <f t="shared" si="788"/>
        <v>56352.461864269244</v>
      </c>
      <c r="CB619" s="218">
        <f t="shared" si="818"/>
        <v>4.7903973402996565</v>
      </c>
    </row>
    <row r="620" spans="1:80" x14ac:dyDescent="0.25">
      <c r="A620" s="248" t="s">
        <v>488</v>
      </c>
      <c r="B620" s="231" t="s">
        <v>1148</v>
      </c>
      <c r="C620" s="231" t="s">
        <v>464</v>
      </c>
      <c r="D620" s="249">
        <v>9</v>
      </c>
      <c r="E620" s="249">
        <v>7</v>
      </c>
      <c r="F620" s="250"/>
      <c r="G620" s="15">
        <f>(VLOOKUP(G$4,'Tüpoloogia tabel'!$C$1:$T$51,MATCH($A620,'Tüpoloogia tabel'!$C$1:$T$1,0),FALSE))*D620</f>
        <v>2887.2000000000003</v>
      </c>
      <c r="H620" s="15">
        <f>(VLOOKUP(H$4,'Tüpoloogia tabel'!$C$1:$T$51,MATCH($A620,'Tüpoloogia tabel'!$C$1:$T$1,0),FALSE))*D620*E620</f>
        <v>170.1</v>
      </c>
      <c r="I620" s="15">
        <f>(VLOOKUP(I$4,'Tüpoloogia tabel'!$C$1:$T$51,MATCH($A620,'Tüpoloogia tabel'!$C$1:$T$1,0),FALSE))*D620*E620</f>
        <v>680.4</v>
      </c>
      <c r="J620" s="15">
        <f>(VLOOKUP(J$4,'Tüpoloogia tabel'!$C$1:$T$51,MATCH($A620,'Tüpoloogia tabel'!$C$1:$T$1,0),FALSE))*D620*E620</f>
        <v>15670.304999999998</v>
      </c>
      <c r="K620" s="15">
        <f>(VLOOKUP(K$4,'Tüpoloogia tabel'!$C$1:$T$51,MATCH($A620,'Tüpoloogia tabel'!$C$1:$T$1,0),FALSE))*D620*E620</f>
        <v>13724.234999999999</v>
      </c>
      <c r="L620" s="244">
        <f>VLOOKUP(L$4,'Tüpoloogia tabel'!$C$1:$T$51,MATCH($A620,'Tüpoloogia tabel'!$C$1:$T$1,0),FALSE)</f>
        <v>0</v>
      </c>
      <c r="M620" s="228">
        <f>VLOOKUP(M$4,'Tüpoloogia tabel'!$C$1:$T$51,MATCH($A620,'Tüpoloogia tabel'!$C$1:$T$1,0),FALSE)</f>
        <v>100</v>
      </c>
      <c r="N620" s="228">
        <f>VLOOKUP(N$4,'Tüpoloogia tabel'!$C$1:$T$51,MATCH($A620,'Tüpoloogia tabel'!$C$1:$T$1,0),FALSE)</f>
        <v>0</v>
      </c>
      <c r="O620" s="245">
        <f>VLOOKUP(O$4,'Tüpoloogia tabel'!$C$1:$T$51,MATCH($A620,'Tüpoloogia tabel'!$C$1:$T$1,0),FALSE)</f>
        <v>0.1369145681336785</v>
      </c>
      <c r="P620" s="228">
        <f>VLOOKUP(P$4,'Tüpoloogia tabel'!$C$1:$T$51,MATCH($A620,'Tüpoloogia tabel'!$C$1:$T$1,0),FALSE)</f>
        <v>100</v>
      </c>
      <c r="Q620" s="335">
        <f t="shared" si="805"/>
        <v>53770.500000000007</v>
      </c>
      <c r="R620" s="336">
        <f t="shared" si="784"/>
        <v>46372.895214168049</v>
      </c>
      <c r="S620" s="14">
        <f t="shared" si="806"/>
        <v>2887.2000000000003</v>
      </c>
      <c r="T620" s="336">
        <f t="shared" si="807"/>
        <v>2887.2000000000003</v>
      </c>
      <c r="U620" s="4">
        <f t="shared" si="808"/>
        <v>35.64</v>
      </c>
      <c r="V620" s="337">
        <f t="shared" si="809"/>
        <v>7361.9647858319604</v>
      </c>
      <c r="W620" s="338">
        <f t="shared" si="791"/>
        <v>5.7788845113982559</v>
      </c>
      <c r="X620" s="228">
        <f>VLOOKUP(X$4,'Tüpoloogia tabel'!$C$1:$T$51,MATCH($A620,'Tüpoloogia tabel'!$C$1:$T$1,0),FALSE)</f>
        <v>229</v>
      </c>
      <c r="Y620" s="228">
        <f>VLOOKUP(Y$4,'Tüpoloogia tabel'!$C$1:$T$51,MATCH($A620,'Tüpoloogia tabel'!$C$1:$T$1,0),FALSE)</f>
        <v>196</v>
      </c>
      <c r="Z620" s="229">
        <f>VLOOKUP(Z$4,'Tüpoloogia tabel'!$C$1:$T$51,MATCH($A620,'Tüpoloogia tabel'!$C$1:$T$1,0),FALSE)</f>
        <v>33</v>
      </c>
      <c r="AA620" s="235"/>
      <c r="AB620" s="235"/>
      <c r="AC620" s="15">
        <f>VLOOKUP(AC$4,'Tüpoloogia tabel'!$C$1:$T$51,MATCH($A620,'Tüpoloogia tabel'!$C$1:$T$1,0),FALSE)</f>
        <v>3.04</v>
      </c>
      <c r="AD620" s="15">
        <f>VLOOKUP(AD$4,'Tüpoloogia tabel'!$C$1:$T$51,MATCH($A620,'Tüpoloogia tabel'!$C$1:$T$1,0),FALSE)</f>
        <v>2.5</v>
      </c>
      <c r="AE620" s="15">
        <f>VLOOKUP(AE$4,'Tüpoloogia tabel'!$C$1:$T$51,MATCH($A620,'Tüpoloogia tabel'!$C$1:$T$1,0),FALSE)</f>
        <v>2.2999999999999998</v>
      </c>
      <c r="AF620" s="15">
        <f>VLOOKUP(AF$4,'Tüpoloogia tabel'!$C$1:$T$51,MATCH($A620,'Tüpoloogia tabel'!$C$1:$T$1,0),FALSE)</f>
        <v>13.5</v>
      </c>
      <c r="AG620" s="15">
        <f>VLOOKUP(AG$4,'Tüpoloogia tabel'!$C$1:$T$51,MATCH($A620,'Tüpoloogia tabel'!$C$1:$T$1,0),FALSE)</f>
        <v>24.3</v>
      </c>
      <c r="AH620" s="15">
        <f>(VLOOKUP(AH$4,'Tüpoloogia tabel'!$C$1:$T$51,MATCH($A620,'Tüpoloogia tabel'!$C$1:$T$1,0),FALSE))*E620</f>
        <v>17.5</v>
      </c>
      <c r="AI620" s="15">
        <f>(VLOOKUP(AI$4,'Tüpoloogia tabel'!$C$1:$T$51,MATCH($A620,'Tüpoloogia tabel'!$C$1:$T$1,0),FALSE))*D620*E620</f>
        <v>55820.625</v>
      </c>
      <c r="AJ620" s="15">
        <f t="shared" si="810"/>
        <v>464.40000000000003</v>
      </c>
      <c r="AK620" s="15">
        <f>VLOOKUP(AK$4,'Tüpoloogia tabel'!$C$1:$T$51,MATCH($A620,'Tüpoloogia tabel'!$C$1:$T$1,0),FALSE)</f>
        <v>1</v>
      </c>
      <c r="AL620" s="15">
        <f>VLOOKUP(AL$4,'Tüpoloogia tabel'!$C$1:$T$51,MATCH($A620,'Tüpoloogia tabel'!$C$1:$T$1,0),FALSE)</f>
        <v>1</v>
      </c>
      <c r="AM620" s="15">
        <f>VLOOKUP(AM$4,'Tüpoloogia tabel'!$C$1:$T$51,MATCH($A620,'Tüpoloogia tabel'!$C$1:$T$1,0),FALSE)</f>
        <v>0.7</v>
      </c>
      <c r="AN620" s="15">
        <f>VLOOKUP(AN$4,'Tüpoloogia tabel'!$C$1:$T$51,MATCH($A620,'Tüpoloogia tabel'!$C$1:$T$1,0),FALSE)</f>
        <v>0.7</v>
      </c>
      <c r="AO620" s="15">
        <f>VLOOKUP(AO$4,'Tüpoloogia tabel'!$C$1:$T$51,MATCH($A620,'Tüpoloogia tabel'!$C$1:$T$1,0),FALSE)</f>
        <v>2.44</v>
      </c>
      <c r="AP620" s="15">
        <f>VLOOKUP(AP$4,'Tüpoloogia tabel'!$C$1:$T$51,MATCH($A620,'Tüpoloogia tabel'!$C$1:$T$1,0),FALSE)</f>
        <v>2</v>
      </c>
      <c r="AQ620" s="15">
        <f>VLOOKUP(AQ$4,'Tüpoloogia tabel'!$C$1:$T$51,MATCH($A620,'Tüpoloogia tabel'!$C$1:$T$1,0),FALSE)</f>
        <v>2.9</v>
      </c>
      <c r="AR620" s="232">
        <f>VLOOKUP(AR$4,'Tüpoloogia tabel'!$C$1:$T$51,MATCH($A615,'Tüpoloogia tabel'!$C$1:$T$1,0),FALSE)</f>
        <v>0.26</v>
      </c>
      <c r="AS620" s="16">
        <f>VLOOKUP(AS$4,'Tüpoloogia tabel'!$C$1:$T$51,MATCH($A620,'Tüpoloogia tabel'!$C$1:$T$1,0),FALSE)</f>
        <v>0.49</v>
      </c>
      <c r="AT620" s="16">
        <f>VLOOKUP(AT$4,'Tüpoloogia tabel'!$C$1:$T$51,MATCH($A620,'Tüpoloogia tabel'!$C$1:$T$1,0),FALSE)</f>
        <v>0.40500000000000003</v>
      </c>
      <c r="AU620" s="16">
        <f>VLOOKUP(AU$4,'Tüpoloogia tabel'!$C$1:$T$51,MATCH($A620,'Tüpoloogia tabel'!$C$1:$T$1,0),FALSE)</f>
        <v>0.15</v>
      </c>
      <c r="AV620" s="273">
        <f>VLOOKUP(AV$4,'Tüpoloogia tabel'!$C$1:$T$51,MATCH($A620,'Tüpoloogia tabel'!$C$1:$T$1,0),FALSE)</f>
        <v>0.02</v>
      </c>
      <c r="AW620" s="16">
        <f>VLOOKUP(AW$4,'Tüpoloogia tabel'!$C$1:$T$51,MATCH($A620,'Tüpoloogia tabel'!$C$1:$T$1,0),FALSE)</f>
        <v>0.01</v>
      </c>
      <c r="AX620" s="16">
        <f>VLOOKUP(AX$4,'Tüpoloogia tabel'!$C$1:$T$51,MATCH($A620,'Tüpoloogia tabel'!$C$1:$T$1,0),FALSE)</f>
        <v>0</v>
      </c>
      <c r="AY620" s="16">
        <f>VLOOKUP(AY$4,'Tüpoloogia tabel'!$C$1:$T$51,MATCH($A620,'Tüpoloogia tabel'!$C$1:$T$1,0),FALSE)</f>
        <v>0.42</v>
      </c>
      <c r="AZ620" s="16">
        <f>VLOOKUP(AZ$4,'Tüpoloogia tabel'!$C$1:$T$51,MATCH($A620,'Tüpoloogia tabel'!$C$1:$T$1,0),FALSE)</f>
        <v>3.7</v>
      </c>
      <c r="BA620" s="232">
        <f>VLOOKUP(BA$4,'Tüpoloogia tabel'!$C$1:$T$51,MATCH($A620,'Tüpoloogia tabel'!$C$1:$T$1,0),FALSE)</f>
        <v>0.56000000000000005</v>
      </c>
      <c r="BB620" s="232">
        <f>VLOOKUP(BB$4,'Tüpoloogia tabel'!$C$1:$T$51,MATCH($A620,'Tüpoloogia tabel'!$C$1:$T$1,0),FALSE)</f>
        <v>0.37</v>
      </c>
      <c r="BC620" s="232">
        <f>VLOOKUP(BC$4,'Tüpoloogia tabel'!$C$1:$T$51,MATCH($A620,'Tüpoloogia tabel'!$C$1:$T$1,0),FALSE)</f>
        <v>0.35</v>
      </c>
      <c r="BD620" s="232">
        <f>VLOOKUP(BD$4,'Tüpoloogia tabel'!$C$1:$T$51,MATCH($A620,'Tüpoloogia tabel'!$C$1:$T$1,0),FALSE)</f>
        <v>0.5</v>
      </c>
      <c r="BE620" s="232">
        <f>VLOOKUP(BE$4,'Tüpoloogia tabel'!$C$1:$T$51,MATCH($A620,'Tüpoloogia tabel'!$C$1:$T$1,0),FALSE)</f>
        <v>0.3</v>
      </c>
      <c r="BF620" s="16">
        <f>VLOOKUP(BF$4,'Tüpoloogia tabel'!$C$1:$T$51,MATCH($A620,'Tüpoloogia tabel'!$C$1:$T$1,0),FALSE)</f>
        <v>1.8</v>
      </c>
      <c r="BG620" s="16">
        <f>VLOOKUP(BG$4,'Tüpoloogia tabel'!$C$1:$T$51,MATCH($A620,'Tüpoloogia tabel'!$C$1:$T$1,0),FALSE)</f>
        <v>2.2000000000000002</v>
      </c>
      <c r="BH620" s="16">
        <f>VLOOKUP(BH$4,'Tüpoloogia tabel'!$C$1:$T$51,MATCH($A620,'Tüpoloogia tabel'!$C$1:$T$1,0),FALSE)</f>
        <v>1.46</v>
      </c>
      <c r="BI620" s="16">
        <f>VLOOKUP(BI$4,'Tüpoloogia tabel'!$C$1:$T$51,MATCH($A620,'Tüpoloogia tabel'!$C$1:$T$1,0),FALSE)</f>
        <v>1.5793333333333333</v>
      </c>
      <c r="BJ620" s="16">
        <f>VLOOKUP(BJ$4,'Tüpoloogia tabel'!$C$1:$T$51,MATCH($A620,'Tüpoloogia tabel'!$C$1:$T$1,0),FALSE)</f>
        <v>0.8</v>
      </c>
      <c r="BK620" s="16">
        <f>VLOOKUP(BK$4,'Tüpoloogia tabel'!$C$1:$T$51,MATCH($A620,'Tüpoloogia tabel'!$C$1:$T$1,0),FALSE)</f>
        <v>2.0649999999999999</v>
      </c>
      <c r="BL620" s="216">
        <f t="shared" si="792"/>
        <v>65340.148307248775</v>
      </c>
      <c r="BM620" s="1">
        <v>4</v>
      </c>
      <c r="BN620" s="1">
        <v>0</v>
      </c>
      <c r="BO620" s="1">
        <f t="shared" si="811"/>
        <v>70</v>
      </c>
      <c r="BP620" s="217">
        <f t="shared" si="812"/>
        <v>464.40000000000003</v>
      </c>
      <c r="BQ620" s="217">
        <f t="shared" ref="BQ620:BS620" si="846">BP620</f>
        <v>464.40000000000003</v>
      </c>
      <c r="BR620" s="217">
        <f t="shared" si="846"/>
        <v>464.40000000000003</v>
      </c>
      <c r="BS620" s="217">
        <f t="shared" si="846"/>
        <v>464.40000000000003</v>
      </c>
      <c r="BT620" s="217">
        <f t="shared" si="814"/>
        <v>2786.4</v>
      </c>
      <c r="BU620" s="217">
        <f t="shared" si="815"/>
        <v>12064.5</v>
      </c>
      <c r="BV620" s="217">
        <f t="shared" si="816"/>
        <v>9703.8798691453867</v>
      </c>
      <c r="BW620" s="217">
        <f t="shared" si="794"/>
        <v>4606.9915450410626</v>
      </c>
      <c r="BX620" s="216">
        <f t="shared" si="817"/>
        <v>7.7642033333333353</v>
      </c>
      <c r="BY620" s="216">
        <f t="shared" si="786"/>
        <v>9363.6292200000025</v>
      </c>
      <c r="BZ620" s="216">
        <f t="shared" si="787"/>
        <v>79310.769072289841</v>
      </c>
      <c r="CA620" s="216">
        <f t="shared" si="788"/>
        <v>74703.777527248778</v>
      </c>
      <c r="CB620" s="218">
        <f t="shared" si="818"/>
        <v>5.4432015720547469</v>
      </c>
    </row>
    <row r="621" spans="1:80" x14ac:dyDescent="0.25">
      <c r="A621" s="248" t="s">
        <v>488</v>
      </c>
      <c r="B621" s="231" t="s">
        <v>1149</v>
      </c>
      <c r="C621" s="231" t="s">
        <v>464</v>
      </c>
      <c r="D621" s="249">
        <v>9</v>
      </c>
      <c r="E621" s="249">
        <v>8</v>
      </c>
      <c r="F621" s="250"/>
      <c r="G621" s="15">
        <f>(VLOOKUP(G$4,'Tüpoloogia tabel'!$C$1:$T$51,MATCH($A621,'Tüpoloogia tabel'!$C$1:$T$1,0),FALSE))*D621</f>
        <v>2887.2000000000003</v>
      </c>
      <c r="H621" s="15">
        <f>(VLOOKUP(H$4,'Tüpoloogia tabel'!$C$1:$T$51,MATCH($A621,'Tüpoloogia tabel'!$C$1:$T$1,0),FALSE))*D621*E621</f>
        <v>194.4</v>
      </c>
      <c r="I621" s="15">
        <f>(VLOOKUP(I$4,'Tüpoloogia tabel'!$C$1:$T$51,MATCH($A621,'Tüpoloogia tabel'!$C$1:$T$1,0),FALSE))*D621*E621</f>
        <v>777.6</v>
      </c>
      <c r="J621" s="15">
        <f>(VLOOKUP(J$4,'Tüpoloogia tabel'!$C$1:$T$51,MATCH($A621,'Tüpoloogia tabel'!$C$1:$T$1,0),FALSE))*D621*E621</f>
        <v>17908.919999999998</v>
      </c>
      <c r="K621" s="15">
        <f>(VLOOKUP(K$4,'Tüpoloogia tabel'!$C$1:$T$51,MATCH($A621,'Tüpoloogia tabel'!$C$1:$T$1,0),FALSE))*D621*E621</f>
        <v>15684.839999999998</v>
      </c>
      <c r="L621" s="244">
        <f>VLOOKUP(L$4,'Tüpoloogia tabel'!$C$1:$T$51,MATCH($A621,'Tüpoloogia tabel'!$C$1:$T$1,0),FALSE)</f>
        <v>0</v>
      </c>
      <c r="M621" s="228">
        <f>VLOOKUP(M$4,'Tüpoloogia tabel'!$C$1:$T$51,MATCH($A621,'Tüpoloogia tabel'!$C$1:$T$1,0),FALSE)</f>
        <v>100</v>
      </c>
      <c r="N621" s="228">
        <f>VLOOKUP(N$4,'Tüpoloogia tabel'!$C$1:$T$51,MATCH($A621,'Tüpoloogia tabel'!$C$1:$T$1,0),FALSE)</f>
        <v>0</v>
      </c>
      <c r="O621" s="245">
        <f>VLOOKUP(O$4,'Tüpoloogia tabel'!$C$1:$T$51,MATCH($A621,'Tüpoloogia tabel'!$C$1:$T$1,0),FALSE)</f>
        <v>0.1369145681336785</v>
      </c>
      <c r="P621" s="228">
        <f>VLOOKUP(P$4,'Tüpoloogia tabel'!$C$1:$T$51,MATCH($A621,'Tüpoloogia tabel'!$C$1:$T$1,0),FALSE)</f>
        <v>100</v>
      </c>
      <c r="Q621" s="335">
        <f t="shared" si="805"/>
        <v>70200</v>
      </c>
      <c r="R621" s="336">
        <f t="shared" si="784"/>
        <v>60552.957317015767</v>
      </c>
      <c r="S621" s="14">
        <f t="shared" si="806"/>
        <v>2887.2000000000003</v>
      </c>
      <c r="T621" s="336">
        <f t="shared" si="807"/>
        <v>2887.2000000000003</v>
      </c>
      <c r="U621" s="4">
        <f t="shared" si="808"/>
        <v>35.64</v>
      </c>
      <c r="V621" s="337">
        <f t="shared" si="809"/>
        <v>9611.4026829842314</v>
      </c>
      <c r="W621" s="338">
        <f t="shared" si="791"/>
        <v>6.4860437661982209</v>
      </c>
      <c r="X621" s="228">
        <f>VLOOKUP(X$4,'Tüpoloogia tabel'!$C$1:$T$51,MATCH($A621,'Tüpoloogia tabel'!$C$1:$T$1,0),FALSE)</f>
        <v>229</v>
      </c>
      <c r="Y621" s="228">
        <f>VLOOKUP(Y$4,'Tüpoloogia tabel'!$C$1:$T$51,MATCH($A621,'Tüpoloogia tabel'!$C$1:$T$1,0),FALSE)</f>
        <v>196</v>
      </c>
      <c r="Z621" s="229">
        <f>VLOOKUP(Z$4,'Tüpoloogia tabel'!$C$1:$T$51,MATCH($A621,'Tüpoloogia tabel'!$C$1:$T$1,0),FALSE)</f>
        <v>33</v>
      </c>
      <c r="AA621" s="235"/>
      <c r="AB621" s="235"/>
      <c r="AC621" s="15">
        <f>VLOOKUP(AC$4,'Tüpoloogia tabel'!$C$1:$T$51,MATCH($A621,'Tüpoloogia tabel'!$C$1:$T$1,0),FALSE)</f>
        <v>3.04</v>
      </c>
      <c r="AD621" s="15">
        <f>VLOOKUP(AD$4,'Tüpoloogia tabel'!$C$1:$T$51,MATCH($A621,'Tüpoloogia tabel'!$C$1:$T$1,0),FALSE)</f>
        <v>2.5</v>
      </c>
      <c r="AE621" s="15">
        <f>VLOOKUP(AE$4,'Tüpoloogia tabel'!$C$1:$T$51,MATCH($A621,'Tüpoloogia tabel'!$C$1:$T$1,0),FALSE)</f>
        <v>2.2999999999999998</v>
      </c>
      <c r="AF621" s="15">
        <f>VLOOKUP(AF$4,'Tüpoloogia tabel'!$C$1:$T$51,MATCH($A621,'Tüpoloogia tabel'!$C$1:$T$1,0),FALSE)</f>
        <v>13.5</v>
      </c>
      <c r="AG621" s="15">
        <f>VLOOKUP(AG$4,'Tüpoloogia tabel'!$C$1:$T$51,MATCH($A621,'Tüpoloogia tabel'!$C$1:$T$1,0),FALSE)</f>
        <v>24.3</v>
      </c>
      <c r="AH621" s="15">
        <f>(VLOOKUP(AH$4,'Tüpoloogia tabel'!$C$1:$T$51,MATCH($A621,'Tüpoloogia tabel'!$C$1:$T$1,0),FALSE))*E621</f>
        <v>20</v>
      </c>
      <c r="AI621" s="15">
        <f>(VLOOKUP(AI$4,'Tüpoloogia tabel'!$C$1:$T$51,MATCH($A621,'Tüpoloogia tabel'!$C$1:$T$1,0),FALSE))*D621*E621</f>
        <v>63795</v>
      </c>
      <c r="AJ621" s="15">
        <f t="shared" si="810"/>
        <v>464.40000000000003</v>
      </c>
      <c r="AK621" s="15">
        <f>VLOOKUP(AK$4,'Tüpoloogia tabel'!$C$1:$T$51,MATCH($A621,'Tüpoloogia tabel'!$C$1:$T$1,0),FALSE)</f>
        <v>1</v>
      </c>
      <c r="AL621" s="15">
        <f>VLOOKUP(AL$4,'Tüpoloogia tabel'!$C$1:$T$51,MATCH($A621,'Tüpoloogia tabel'!$C$1:$T$1,0),FALSE)</f>
        <v>1</v>
      </c>
      <c r="AM621" s="15">
        <f>VLOOKUP(AM$4,'Tüpoloogia tabel'!$C$1:$T$51,MATCH($A621,'Tüpoloogia tabel'!$C$1:$T$1,0),FALSE)</f>
        <v>0.7</v>
      </c>
      <c r="AN621" s="15">
        <f>VLOOKUP(AN$4,'Tüpoloogia tabel'!$C$1:$T$51,MATCH($A621,'Tüpoloogia tabel'!$C$1:$T$1,0),FALSE)</f>
        <v>0.7</v>
      </c>
      <c r="AO621" s="15">
        <f>VLOOKUP(AO$4,'Tüpoloogia tabel'!$C$1:$T$51,MATCH($A621,'Tüpoloogia tabel'!$C$1:$T$1,0),FALSE)</f>
        <v>2.44</v>
      </c>
      <c r="AP621" s="15">
        <f>VLOOKUP(AP$4,'Tüpoloogia tabel'!$C$1:$T$51,MATCH($A621,'Tüpoloogia tabel'!$C$1:$T$1,0),FALSE)</f>
        <v>2</v>
      </c>
      <c r="AQ621" s="15">
        <f>VLOOKUP(AQ$4,'Tüpoloogia tabel'!$C$1:$T$51,MATCH($A621,'Tüpoloogia tabel'!$C$1:$T$1,0),FALSE)</f>
        <v>2.9</v>
      </c>
      <c r="AR621" s="232">
        <f>VLOOKUP(AR$4,'Tüpoloogia tabel'!$C$1:$T$51,MATCH($A616,'Tüpoloogia tabel'!$C$1:$T$1,0),FALSE)</f>
        <v>0.26</v>
      </c>
      <c r="AS621" s="16">
        <f>VLOOKUP(AS$4,'Tüpoloogia tabel'!$C$1:$T$51,MATCH($A621,'Tüpoloogia tabel'!$C$1:$T$1,0),FALSE)</f>
        <v>0.49</v>
      </c>
      <c r="AT621" s="16">
        <f>VLOOKUP(AT$4,'Tüpoloogia tabel'!$C$1:$T$51,MATCH($A621,'Tüpoloogia tabel'!$C$1:$T$1,0),FALSE)</f>
        <v>0.40500000000000003</v>
      </c>
      <c r="AU621" s="16">
        <f>VLOOKUP(AU$4,'Tüpoloogia tabel'!$C$1:$T$51,MATCH($A621,'Tüpoloogia tabel'!$C$1:$T$1,0),FALSE)</f>
        <v>0.15</v>
      </c>
      <c r="AV621" s="273">
        <f>VLOOKUP(AV$4,'Tüpoloogia tabel'!$C$1:$T$51,MATCH($A621,'Tüpoloogia tabel'!$C$1:$T$1,0),FALSE)</f>
        <v>0.02</v>
      </c>
      <c r="AW621" s="16">
        <f>VLOOKUP(AW$4,'Tüpoloogia tabel'!$C$1:$T$51,MATCH($A621,'Tüpoloogia tabel'!$C$1:$T$1,0),FALSE)</f>
        <v>0.01</v>
      </c>
      <c r="AX621" s="16">
        <f>VLOOKUP(AX$4,'Tüpoloogia tabel'!$C$1:$T$51,MATCH($A621,'Tüpoloogia tabel'!$C$1:$T$1,0),FALSE)</f>
        <v>0</v>
      </c>
      <c r="AY621" s="16">
        <f>VLOOKUP(AY$4,'Tüpoloogia tabel'!$C$1:$T$51,MATCH($A621,'Tüpoloogia tabel'!$C$1:$T$1,0),FALSE)</f>
        <v>0.42</v>
      </c>
      <c r="AZ621" s="16">
        <f>VLOOKUP(AZ$4,'Tüpoloogia tabel'!$C$1:$T$51,MATCH($A621,'Tüpoloogia tabel'!$C$1:$T$1,0),FALSE)</f>
        <v>3.7</v>
      </c>
      <c r="BA621" s="232">
        <f>VLOOKUP(BA$4,'Tüpoloogia tabel'!$C$1:$T$51,MATCH($A621,'Tüpoloogia tabel'!$C$1:$T$1,0),FALSE)</f>
        <v>0.56000000000000005</v>
      </c>
      <c r="BB621" s="232">
        <f>VLOOKUP(BB$4,'Tüpoloogia tabel'!$C$1:$T$51,MATCH($A621,'Tüpoloogia tabel'!$C$1:$T$1,0),FALSE)</f>
        <v>0.37</v>
      </c>
      <c r="BC621" s="232">
        <f>VLOOKUP(BC$4,'Tüpoloogia tabel'!$C$1:$T$51,MATCH($A621,'Tüpoloogia tabel'!$C$1:$T$1,0),FALSE)</f>
        <v>0.35</v>
      </c>
      <c r="BD621" s="232">
        <f>VLOOKUP(BD$4,'Tüpoloogia tabel'!$C$1:$T$51,MATCH($A621,'Tüpoloogia tabel'!$C$1:$T$1,0),FALSE)</f>
        <v>0.5</v>
      </c>
      <c r="BE621" s="232">
        <f>VLOOKUP(BE$4,'Tüpoloogia tabel'!$C$1:$T$51,MATCH($A621,'Tüpoloogia tabel'!$C$1:$T$1,0),FALSE)</f>
        <v>0.3</v>
      </c>
      <c r="BF621" s="16">
        <f>VLOOKUP(BF$4,'Tüpoloogia tabel'!$C$1:$T$51,MATCH($A621,'Tüpoloogia tabel'!$C$1:$T$1,0),FALSE)</f>
        <v>1.8</v>
      </c>
      <c r="BG621" s="16">
        <f>VLOOKUP(BG$4,'Tüpoloogia tabel'!$C$1:$T$51,MATCH($A621,'Tüpoloogia tabel'!$C$1:$T$1,0),FALSE)</f>
        <v>2.2000000000000002</v>
      </c>
      <c r="BH621" s="16">
        <f>VLOOKUP(BH$4,'Tüpoloogia tabel'!$C$1:$T$51,MATCH($A621,'Tüpoloogia tabel'!$C$1:$T$1,0),FALSE)</f>
        <v>1.46</v>
      </c>
      <c r="BI621" s="16">
        <f>VLOOKUP(BI$4,'Tüpoloogia tabel'!$C$1:$T$51,MATCH($A621,'Tüpoloogia tabel'!$C$1:$T$1,0),FALSE)</f>
        <v>1.5793333333333333</v>
      </c>
      <c r="BJ621" s="16">
        <f>VLOOKUP(BJ$4,'Tüpoloogia tabel'!$C$1:$T$51,MATCH($A621,'Tüpoloogia tabel'!$C$1:$T$1,0),FALSE)</f>
        <v>0.8</v>
      </c>
      <c r="BK621" s="16">
        <f>VLOOKUP(BK$4,'Tüpoloogia tabel'!$C$1:$T$51,MATCH($A621,'Tüpoloogia tabel'!$C$1:$T$1,0),FALSE)</f>
        <v>2.0649999999999999</v>
      </c>
      <c r="BL621" s="216">
        <f t="shared" si="792"/>
        <v>83794.142414685804</v>
      </c>
      <c r="BM621" s="1">
        <v>4</v>
      </c>
      <c r="BN621" s="1">
        <v>0</v>
      </c>
      <c r="BO621" s="1">
        <f t="shared" si="811"/>
        <v>80</v>
      </c>
      <c r="BP621" s="217">
        <f t="shared" si="812"/>
        <v>464.40000000000003</v>
      </c>
      <c r="BQ621" s="217">
        <f t="shared" ref="BQ621:BS621" si="847">BP621</f>
        <v>464.40000000000003</v>
      </c>
      <c r="BR621" s="217">
        <f t="shared" si="847"/>
        <v>464.40000000000003</v>
      </c>
      <c r="BS621" s="217">
        <f t="shared" si="847"/>
        <v>464.40000000000003</v>
      </c>
      <c r="BT621" s="217">
        <f t="shared" si="814"/>
        <v>3250.8</v>
      </c>
      <c r="BU621" s="217">
        <f t="shared" si="815"/>
        <v>15732</v>
      </c>
      <c r="BV621" s="217">
        <f t="shared" si="816"/>
        <v>12668.886597930205</v>
      </c>
      <c r="BW621" s="217">
        <f t="shared" si="794"/>
        <v>5859.5383711306858</v>
      </c>
      <c r="BX621" s="216">
        <f t="shared" si="817"/>
        <v>10.015653333333336</v>
      </c>
      <c r="BY621" s="216">
        <f t="shared" si="786"/>
        <v>12078.877920000004</v>
      </c>
      <c r="BZ621" s="216">
        <f t="shared" si="787"/>
        <v>101732.5587058165</v>
      </c>
      <c r="CA621" s="216">
        <f t="shared" si="788"/>
        <v>95873.020334685803</v>
      </c>
      <c r="CB621" s="218">
        <f t="shared" si="818"/>
        <v>6.1124640311718714</v>
      </c>
    </row>
    <row r="622" spans="1:80" x14ac:dyDescent="0.25">
      <c r="A622" s="248" t="s">
        <v>488</v>
      </c>
      <c r="B622" s="231" t="s">
        <v>1150</v>
      </c>
      <c r="C622" s="231" t="s">
        <v>464</v>
      </c>
      <c r="D622" s="249">
        <v>9</v>
      </c>
      <c r="E622" s="249">
        <v>9</v>
      </c>
      <c r="F622" s="250"/>
      <c r="G622" s="15">
        <f>(VLOOKUP(G$4,'Tüpoloogia tabel'!$C$1:$T$51,MATCH($A622,'Tüpoloogia tabel'!$C$1:$T$1,0),FALSE))*D622</f>
        <v>2887.2000000000003</v>
      </c>
      <c r="H622" s="15">
        <f>(VLOOKUP(H$4,'Tüpoloogia tabel'!$C$1:$T$51,MATCH($A622,'Tüpoloogia tabel'!$C$1:$T$1,0),FALSE))*D622*E622</f>
        <v>218.70000000000002</v>
      </c>
      <c r="I622" s="15">
        <f>(VLOOKUP(I$4,'Tüpoloogia tabel'!$C$1:$T$51,MATCH($A622,'Tüpoloogia tabel'!$C$1:$T$1,0),FALSE))*D622*E622</f>
        <v>874.80000000000007</v>
      </c>
      <c r="J622" s="15">
        <f>(VLOOKUP(J$4,'Tüpoloogia tabel'!$C$1:$T$51,MATCH($A622,'Tüpoloogia tabel'!$C$1:$T$1,0),FALSE))*D622*E622</f>
        <v>20147.534999999996</v>
      </c>
      <c r="K622" s="15">
        <f>(VLOOKUP(K$4,'Tüpoloogia tabel'!$C$1:$T$51,MATCH($A622,'Tüpoloogia tabel'!$C$1:$T$1,0),FALSE))*D622*E622</f>
        <v>17645.445</v>
      </c>
      <c r="L622" s="244">
        <f>VLOOKUP(L$4,'Tüpoloogia tabel'!$C$1:$T$51,MATCH($A622,'Tüpoloogia tabel'!$C$1:$T$1,0),FALSE)</f>
        <v>0</v>
      </c>
      <c r="M622" s="228">
        <f>VLOOKUP(M$4,'Tüpoloogia tabel'!$C$1:$T$51,MATCH($A622,'Tüpoloogia tabel'!$C$1:$T$1,0),FALSE)</f>
        <v>100</v>
      </c>
      <c r="N622" s="228">
        <f>VLOOKUP(N$4,'Tüpoloogia tabel'!$C$1:$T$51,MATCH($A622,'Tüpoloogia tabel'!$C$1:$T$1,0),FALSE)</f>
        <v>0</v>
      </c>
      <c r="O622" s="245">
        <f>VLOOKUP(O$4,'Tüpoloogia tabel'!$C$1:$T$51,MATCH($A622,'Tüpoloogia tabel'!$C$1:$T$1,0),FALSE)</f>
        <v>0.1369145681336785</v>
      </c>
      <c r="P622" s="228">
        <f>VLOOKUP(P$4,'Tüpoloogia tabel'!$C$1:$T$51,MATCH($A622,'Tüpoloogia tabel'!$C$1:$T$1,0),FALSE)</f>
        <v>100</v>
      </c>
      <c r="Q622" s="335">
        <f t="shared" si="805"/>
        <v>88816.5</v>
      </c>
      <c r="R622" s="336">
        <f t="shared" si="784"/>
        <v>76620.587259355147</v>
      </c>
      <c r="S622" s="14">
        <f t="shared" si="806"/>
        <v>2887.2000000000003</v>
      </c>
      <c r="T622" s="336">
        <f t="shared" si="807"/>
        <v>2887.2000000000003</v>
      </c>
      <c r="U622" s="4">
        <f t="shared" si="808"/>
        <v>35.64</v>
      </c>
      <c r="V622" s="337">
        <f t="shared" si="809"/>
        <v>12160.272740644856</v>
      </c>
      <c r="W622" s="338">
        <f t="shared" si="791"/>
        <v>7.2051480136820514</v>
      </c>
      <c r="X622" s="228">
        <f>VLOOKUP(X$4,'Tüpoloogia tabel'!$C$1:$T$51,MATCH($A622,'Tüpoloogia tabel'!$C$1:$T$1,0),FALSE)</f>
        <v>229</v>
      </c>
      <c r="Y622" s="228">
        <f>VLOOKUP(Y$4,'Tüpoloogia tabel'!$C$1:$T$51,MATCH($A622,'Tüpoloogia tabel'!$C$1:$T$1,0),FALSE)</f>
        <v>196</v>
      </c>
      <c r="Z622" s="229">
        <f>VLOOKUP(Z$4,'Tüpoloogia tabel'!$C$1:$T$51,MATCH($A622,'Tüpoloogia tabel'!$C$1:$T$1,0),FALSE)</f>
        <v>33</v>
      </c>
      <c r="AA622" s="235"/>
      <c r="AB622" s="235"/>
      <c r="AC622" s="15">
        <f>VLOOKUP(AC$4,'Tüpoloogia tabel'!$C$1:$T$51,MATCH($A622,'Tüpoloogia tabel'!$C$1:$T$1,0),FALSE)</f>
        <v>3.04</v>
      </c>
      <c r="AD622" s="15">
        <f>VLOOKUP(AD$4,'Tüpoloogia tabel'!$C$1:$T$51,MATCH($A622,'Tüpoloogia tabel'!$C$1:$T$1,0),FALSE)</f>
        <v>2.5</v>
      </c>
      <c r="AE622" s="15">
        <f>VLOOKUP(AE$4,'Tüpoloogia tabel'!$C$1:$T$51,MATCH($A622,'Tüpoloogia tabel'!$C$1:$T$1,0),FALSE)</f>
        <v>2.2999999999999998</v>
      </c>
      <c r="AF622" s="15">
        <f>VLOOKUP(AF$4,'Tüpoloogia tabel'!$C$1:$T$51,MATCH($A622,'Tüpoloogia tabel'!$C$1:$T$1,0),FALSE)</f>
        <v>13.5</v>
      </c>
      <c r="AG622" s="15">
        <f>VLOOKUP(AG$4,'Tüpoloogia tabel'!$C$1:$T$51,MATCH($A622,'Tüpoloogia tabel'!$C$1:$T$1,0),FALSE)</f>
        <v>24.3</v>
      </c>
      <c r="AH622" s="15">
        <f>(VLOOKUP(AH$4,'Tüpoloogia tabel'!$C$1:$T$51,MATCH($A622,'Tüpoloogia tabel'!$C$1:$T$1,0),FALSE))*E622</f>
        <v>22.5</v>
      </c>
      <c r="AI622" s="15">
        <f>(VLOOKUP(AI$4,'Tüpoloogia tabel'!$C$1:$T$51,MATCH($A622,'Tüpoloogia tabel'!$C$1:$T$1,0),FALSE))*D622*E622</f>
        <v>71769.375</v>
      </c>
      <c r="AJ622" s="15">
        <f t="shared" si="810"/>
        <v>464.40000000000003</v>
      </c>
      <c r="AK622" s="15">
        <f>VLOOKUP(AK$4,'Tüpoloogia tabel'!$C$1:$T$51,MATCH($A622,'Tüpoloogia tabel'!$C$1:$T$1,0),FALSE)</f>
        <v>1</v>
      </c>
      <c r="AL622" s="15">
        <f>VLOOKUP(AL$4,'Tüpoloogia tabel'!$C$1:$T$51,MATCH($A622,'Tüpoloogia tabel'!$C$1:$T$1,0),FALSE)</f>
        <v>1</v>
      </c>
      <c r="AM622" s="15">
        <f>VLOOKUP(AM$4,'Tüpoloogia tabel'!$C$1:$T$51,MATCH($A622,'Tüpoloogia tabel'!$C$1:$T$1,0),FALSE)</f>
        <v>0.7</v>
      </c>
      <c r="AN622" s="15">
        <f>VLOOKUP(AN$4,'Tüpoloogia tabel'!$C$1:$T$51,MATCH($A622,'Tüpoloogia tabel'!$C$1:$T$1,0),FALSE)</f>
        <v>0.7</v>
      </c>
      <c r="AO622" s="15">
        <f>VLOOKUP(AO$4,'Tüpoloogia tabel'!$C$1:$T$51,MATCH($A622,'Tüpoloogia tabel'!$C$1:$T$1,0),FALSE)</f>
        <v>2.44</v>
      </c>
      <c r="AP622" s="15">
        <f>VLOOKUP(AP$4,'Tüpoloogia tabel'!$C$1:$T$51,MATCH($A622,'Tüpoloogia tabel'!$C$1:$T$1,0),FALSE)</f>
        <v>2</v>
      </c>
      <c r="AQ622" s="15">
        <f>VLOOKUP(AQ$4,'Tüpoloogia tabel'!$C$1:$T$51,MATCH($A622,'Tüpoloogia tabel'!$C$1:$T$1,0),FALSE)</f>
        <v>2.9</v>
      </c>
      <c r="AR622" s="232">
        <f>VLOOKUP(AR$4,'Tüpoloogia tabel'!$C$1:$T$51,MATCH($A617,'Tüpoloogia tabel'!$C$1:$T$1,0),FALSE)</f>
        <v>0.26</v>
      </c>
      <c r="AS622" s="16">
        <f>VLOOKUP(AS$4,'Tüpoloogia tabel'!$C$1:$T$51,MATCH($A622,'Tüpoloogia tabel'!$C$1:$T$1,0),FALSE)</f>
        <v>0.49</v>
      </c>
      <c r="AT622" s="16">
        <f>VLOOKUP(AT$4,'Tüpoloogia tabel'!$C$1:$T$51,MATCH($A622,'Tüpoloogia tabel'!$C$1:$T$1,0),FALSE)</f>
        <v>0.40500000000000003</v>
      </c>
      <c r="AU622" s="16">
        <f>VLOOKUP(AU$4,'Tüpoloogia tabel'!$C$1:$T$51,MATCH($A622,'Tüpoloogia tabel'!$C$1:$T$1,0),FALSE)</f>
        <v>0.15</v>
      </c>
      <c r="AV622" s="273">
        <f>VLOOKUP(AV$4,'Tüpoloogia tabel'!$C$1:$T$51,MATCH($A622,'Tüpoloogia tabel'!$C$1:$T$1,0),FALSE)</f>
        <v>0.02</v>
      </c>
      <c r="AW622" s="16">
        <f>VLOOKUP(AW$4,'Tüpoloogia tabel'!$C$1:$T$51,MATCH($A622,'Tüpoloogia tabel'!$C$1:$T$1,0),FALSE)</f>
        <v>0.01</v>
      </c>
      <c r="AX622" s="16">
        <f>VLOOKUP(AX$4,'Tüpoloogia tabel'!$C$1:$T$51,MATCH($A622,'Tüpoloogia tabel'!$C$1:$T$1,0),FALSE)</f>
        <v>0</v>
      </c>
      <c r="AY622" s="16">
        <f>VLOOKUP(AY$4,'Tüpoloogia tabel'!$C$1:$T$51,MATCH($A622,'Tüpoloogia tabel'!$C$1:$T$1,0),FALSE)</f>
        <v>0.42</v>
      </c>
      <c r="AZ622" s="16">
        <f>VLOOKUP(AZ$4,'Tüpoloogia tabel'!$C$1:$T$51,MATCH($A622,'Tüpoloogia tabel'!$C$1:$T$1,0),FALSE)</f>
        <v>3.7</v>
      </c>
      <c r="BA622" s="232">
        <f>VLOOKUP(BA$4,'Tüpoloogia tabel'!$C$1:$T$51,MATCH($A622,'Tüpoloogia tabel'!$C$1:$T$1,0),FALSE)</f>
        <v>0.56000000000000005</v>
      </c>
      <c r="BB622" s="232">
        <f>VLOOKUP(BB$4,'Tüpoloogia tabel'!$C$1:$T$51,MATCH($A622,'Tüpoloogia tabel'!$C$1:$T$1,0),FALSE)</f>
        <v>0.37</v>
      </c>
      <c r="BC622" s="232">
        <f>VLOOKUP(BC$4,'Tüpoloogia tabel'!$C$1:$T$51,MATCH($A622,'Tüpoloogia tabel'!$C$1:$T$1,0),FALSE)</f>
        <v>0.35</v>
      </c>
      <c r="BD622" s="232">
        <f>VLOOKUP(BD$4,'Tüpoloogia tabel'!$C$1:$T$51,MATCH($A622,'Tüpoloogia tabel'!$C$1:$T$1,0),FALSE)</f>
        <v>0.5</v>
      </c>
      <c r="BE622" s="232">
        <f>VLOOKUP(BE$4,'Tüpoloogia tabel'!$C$1:$T$51,MATCH($A622,'Tüpoloogia tabel'!$C$1:$T$1,0),FALSE)</f>
        <v>0.3</v>
      </c>
      <c r="BF622" s="16">
        <f>VLOOKUP(BF$4,'Tüpoloogia tabel'!$C$1:$T$51,MATCH($A622,'Tüpoloogia tabel'!$C$1:$T$1,0),FALSE)</f>
        <v>1.8</v>
      </c>
      <c r="BG622" s="16">
        <f>VLOOKUP(BG$4,'Tüpoloogia tabel'!$C$1:$T$51,MATCH($A622,'Tüpoloogia tabel'!$C$1:$T$1,0),FALSE)</f>
        <v>2.2000000000000002</v>
      </c>
      <c r="BH622" s="16">
        <f>VLOOKUP(BH$4,'Tüpoloogia tabel'!$C$1:$T$51,MATCH($A622,'Tüpoloogia tabel'!$C$1:$T$1,0),FALSE)</f>
        <v>1.46</v>
      </c>
      <c r="BI622" s="16">
        <f>VLOOKUP(BI$4,'Tüpoloogia tabel'!$C$1:$T$51,MATCH($A622,'Tüpoloogia tabel'!$C$1:$T$1,0),FALSE)</f>
        <v>1.5793333333333333</v>
      </c>
      <c r="BJ622" s="16">
        <f>VLOOKUP(BJ$4,'Tüpoloogia tabel'!$C$1:$T$51,MATCH($A622,'Tüpoloogia tabel'!$C$1:$T$1,0),FALSE)</f>
        <v>0.8</v>
      </c>
      <c r="BK622" s="16">
        <f>VLOOKUP(BK$4,'Tüpoloogia tabel'!$C$1:$T$51,MATCH($A622,'Tüpoloogia tabel'!$C$1:$T$1,0),FALSE)</f>
        <v>2.0649999999999999</v>
      </c>
      <c r="BL622" s="216">
        <f t="shared" si="792"/>
        <v>104704.62546658036</v>
      </c>
      <c r="BM622" s="1">
        <v>4</v>
      </c>
      <c r="BN622" s="1">
        <v>0</v>
      </c>
      <c r="BO622" s="1">
        <f t="shared" si="811"/>
        <v>90</v>
      </c>
      <c r="BP622" s="217">
        <f t="shared" si="812"/>
        <v>464.40000000000003</v>
      </c>
      <c r="BQ622" s="217">
        <f t="shared" ref="BQ622:BS622" si="848">BP622</f>
        <v>464.40000000000003</v>
      </c>
      <c r="BR622" s="217">
        <f t="shared" si="848"/>
        <v>464.40000000000003</v>
      </c>
      <c r="BS622" s="217">
        <f t="shared" si="848"/>
        <v>464.40000000000003</v>
      </c>
      <c r="BT622" s="217">
        <f t="shared" si="814"/>
        <v>3715.2000000000003</v>
      </c>
      <c r="BU622" s="217">
        <f t="shared" si="815"/>
        <v>19885.5</v>
      </c>
      <c r="BV622" s="217">
        <f t="shared" si="816"/>
        <v>16028.577870727462</v>
      </c>
      <c r="BW622" s="217">
        <f t="shared" si="794"/>
        <v>7277.8527057055344</v>
      </c>
      <c r="BX622" s="216">
        <f t="shared" si="817"/>
        <v>12.566803333333338</v>
      </c>
      <c r="BY622" s="216">
        <f t="shared" si="786"/>
        <v>15155.564820000005</v>
      </c>
      <c r="BZ622" s="216">
        <f t="shared" si="787"/>
        <v>127138.04299228589</v>
      </c>
      <c r="CA622" s="216">
        <f t="shared" si="788"/>
        <v>119860.19028658036</v>
      </c>
      <c r="CB622" s="218">
        <f t="shared" si="818"/>
        <v>6.7926986418636854</v>
      </c>
    </row>
    <row r="623" spans="1:80" x14ac:dyDescent="0.25">
      <c r="A623" s="248" t="s">
        <v>488</v>
      </c>
      <c r="B623" s="231" t="s">
        <v>1151</v>
      </c>
      <c r="C623" s="231" t="s">
        <v>464</v>
      </c>
      <c r="D623" s="249">
        <v>9</v>
      </c>
      <c r="E623" s="249">
        <v>10</v>
      </c>
      <c r="F623" s="250"/>
      <c r="G623" s="15">
        <f>(VLOOKUP(G$4,'Tüpoloogia tabel'!$C$1:$T$51,MATCH($A623,'Tüpoloogia tabel'!$C$1:$T$1,0),FALSE))*D623</f>
        <v>2887.2000000000003</v>
      </c>
      <c r="H623" s="15">
        <f>(VLOOKUP(H$4,'Tüpoloogia tabel'!$C$1:$T$51,MATCH($A623,'Tüpoloogia tabel'!$C$1:$T$1,0),FALSE))*D623*E623</f>
        <v>243</v>
      </c>
      <c r="I623" s="15">
        <f>(VLOOKUP(I$4,'Tüpoloogia tabel'!$C$1:$T$51,MATCH($A623,'Tüpoloogia tabel'!$C$1:$T$1,0),FALSE))*D623*E623</f>
        <v>972</v>
      </c>
      <c r="J623" s="15">
        <f>(VLOOKUP(J$4,'Tüpoloogia tabel'!$C$1:$T$51,MATCH($A623,'Tüpoloogia tabel'!$C$1:$T$1,0),FALSE))*D623*E623</f>
        <v>22386.149999999998</v>
      </c>
      <c r="K623" s="15">
        <f>(VLOOKUP(K$4,'Tüpoloogia tabel'!$C$1:$T$51,MATCH($A623,'Tüpoloogia tabel'!$C$1:$T$1,0),FALSE))*D623*E623</f>
        <v>19606.05</v>
      </c>
      <c r="L623" s="244">
        <f>VLOOKUP(L$4,'Tüpoloogia tabel'!$C$1:$T$51,MATCH($A623,'Tüpoloogia tabel'!$C$1:$T$1,0),FALSE)</f>
        <v>0</v>
      </c>
      <c r="M623" s="228">
        <f>VLOOKUP(M$4,'Tüpoloogia tabel'!$C$1:$T$51,MATCH($A623,'Tüpoloogia tabel'!$C$1:$T$1,0),FALSE)</f>
        <v>100</v>
      </c>
      <c r="N623" s="228">
        <f>VLOOKUP(N$4,'Tüpoloogia tabel'!$C$1:$T$51,MATCH($A623,'Tüpoloogia tabel'!$C$1:$T$1,0),FALSE)</f>
        <v>0</v>
      </c>
      <c r="O623" s="245">
        <f>VLOOKUP(O$4,'Tüpoloogia tabel'!$C$1:$T$51,MATCH($A623,'Tüpoloogia tabel'!$C$1:$T$1,0),FALSE)</f>
        <v>0.1369145681336785</v>
      </c>
      <c r="P623" s="228">
        <f>VLOOKUP(P$4,'Tüpoloogia tabel'!$C$1:$T$51,MATCH($A623,'Tüpoloogia tabel'!$C$1:$T$1,0),FALSE)</f>
        <v>100</v>
      </c>
      <c r="Q623" s="335">
        <f t="shared" si="805"/>
        <v>109620</v>
      </c>
      <c r="R623" s="336">
        <f t="shared" si="784"/>
        <v>94575.785041186158</v>
      </c>
      <c r="S623" s="14">
        <f t="shared" si="806"/>
        <v>2887.2000000000003</v>
      </c>
      <c r="T623" s="336">
        <f t="shared" si="807"/>
        <v>2887.2000000000003</v>
      </c>
      <c r="U623" s="4">
        <f t="shared" si="808"/>
        <v>35.64</v>
      </c>
      <c r="V623" s="337">
        <f t="shared" si="809"/>
        <v>15008.574958813837</v>
      </c>
      <c r="W623" s="338">
        <f t="shared" si="791"/>
        <v>7.9326137560445904</v>
      </c>
      <c r="X623" s="228">
        <f>VLOOKUP(X$4,'Tüpoloogia tabel'!$C$1:$T$51,MATCH($A623,'Tüpoloogia tabel'!$C$1:$T$1,0),FALSE)</f>
        <v>229</v>
      </c>
      <c r="Y623" s="228">
        <f>VLOOKUP(Y$4,'Tüpoloogia tabel'!$C$1:$T$51,MATCH($A623,'Tüpoloogia tabel'!$C$1:$T$1,0),FALSE)</f>
        <v>196</v>
      </c>
      <c r="Z623" s="229">
        <f>VLOOKUP(Z$4,'Tüpoloogia tabel'!$C$1:$T$51,MATCH($A623,'Tüpoloogia tabel'!$C$1:$T$1,0),FALSE)</f>
        <v>33</v>
      </c>
      <c r="AA623" s="235"/>
      <c r="AB623" s="235"/>
      <c r="AC623" s="15">
        <f>VLOOKUP(AC$4,'Tüpoloogia tabel'!$C$1:$T$51,MATCH($A623,'Tüpoloogia tabel'!$C$1:$T$1,0),FALSE)</f>
        <v>3.04</v>
      </c>
      <c r="AD623" s="15">
        <f>VLOOKUP(AD$4,'Tüpoloogia tabel'!$C$1:$T$51,MATCH($A623,'Tüpoloogia tabel'!$C$1:$T$1,0),FALSE)</f>
        <v>2.5</v>
      </c>
      <c r="AE623" s="15">
        <f>VLOOKUP(AE$4,'Tüpoloogia tabel'!$C$1:$T$51,MATCH($A623,'Tüpoloogia tabel'!$C$1:$T$1,0),FALSE)</f>
        <v>2.2999999999999998</v>
      </c>
      <c r="AF623" s="15">
        <f>VLOOKUP(AF$4,'Tüpoloogia tabel'!$C$1:$T$51,MATCH($A623,'Tüpoloogia tabel'!$C$1:$T$1,0),FALSE)</f>
        <v>13.5</v>
      </c>
      <c r="AG623" s="15">
        <f>VLOOKUP(AG$4,'Tüpoloogia tabel'!$C$1:$T$51,MATCH($A623,'Tüpoloogia tabel'!$C$1:$T$1,0),FALSE)</f>
        <v>24.3</v>
      </c>
      <c r="AH623" s="15">
        <f>(VLOOKUP(AH$4,'Tüpoloogia tabel'!$C$1:$T$51,MATCH($A623,'Tüpoloogia tabel'!$C$1:$T$1,0),FALSE))*E623</f>
        <v>25</v>
      </c>
      <c r="AI623" s="15">
        <f>(VLOOKUP(AI$4,'Tüpoloogia tabel'!$C$1:$T$51,MATCH($A623,'Tüpoloogia tabel'!$C$1:$T$1,0),FALSE))*D623*E623</f>
        <v>79743.75</v>
      </c>
      <c r="AJ623" s="15">
        <f t="shared" si="810"/>
        <v>464.40000000000003</v>
      </c>
      <c r="AK623" s="15">
        <f>VLOOKUP(AK$4,'Tüpoloogia tabel'!$C$1:$T$51,MATCH($A623,'Tüpoloogia tabel'!$C$1:$T$1,0),FALSE)</f>
        <v>1</v>
      </c>
      <c r="AL623" s="15">
        <f>VLOOKUP(AL$4,'Tüpoloogia tabel'!$C$1:$T$51,MATCH($A623,'Tüpoloogia tabel'!$C$1:$T$1,0),FALSE)</f>
        <v>1</v>
      </c>
      <c r="AM623" s="15">
        <f>VLOOKUP(AM$4,'Tüpoloogia tabel'!$C$1:$T$51,MATCH($A623,'Tüpoloogia tabel'!$C$1:$T$1,0),FALSE)</f>
        <v>0.7</v>
      </c>
      <c r="AN623" s="15">
        <f>VLOOKUP(AN$4,'Tüpoloogia tabel'!$C$1:$T$51,MATCH($A623,'Tüpoloogia tabel'!$C$1:$T$1,0),FALSE)</f>
        <v>0.7</v>
      </c>
      <c r="AO623" s="15">
        <f>VLOOKUP(AO$4,'Tüpoloogia tabel'!$C$1:$T$51,MATCH($A623,'Tüpoloogia tabel'!$C$1:$T$1,0),FALSE)</f>
        <v>2.44</v>
      </c>
      <c r="AP623" s="15">
        <f>VLOOKUP(AP$4,'Tüpoloogia tabel'!$C$1:$T$51,MATCH($A623,'Tüpoloogia tabel'!$C$1:$T$1,0),FALSE)</f>
        <v>2</v>
      </c>
      <c r="AQ623" s="15">
        <f>VLOOKUP(AQ$4,'Tüpoloogia tabel'!$C$1:$T$51,MATCH($A623,'Tüpoloogia tabel'!$C$1:$T$1,0),FALSE)</f>
        <v>2.9</v>
      </c>
      <c r="AR623" s="232">
        <f>VLOOKUP(AR$4,'Tüpoloogia tabel'!$C$1:$T$51,MATCH($A618,'Tüpoloogia tabel'!$C$1:$T$1,0),FALSE)</f>
        <v>0.26</v>
      </c>
      <c r="AS623" s="16">
        <f>VLOOKUP(AS$4,'Tüpoloogia tabel'!$C$1:$T$51,MATCH($A623,'Tüpoloogia tabel'!$C$1:$T$1,0),FALSE)</f>
        <v>0.49</v>
      </c>
      <c r="AT623" s="16">
        <f>VLOOKUP(AT$4,'Tüpoloogia tabel'!$C$1:$T$51,MATCH($A623,'Tüpoloogia tabel'!$C$1:$T$1,0),FALSE)</f>
        <v>0.40500000000000003</v>
      </c>
      <c r="AU623" s="16">
        <f>VLOOKUP(AU$4,'Tüpoloogia tabel'!$C$1:$T$51,MATCH($A623,'Tüpoloogia tabel'!$C$1:$T$1,0),FALSE)</f>
        <v>0.15</v>
      </c>
      <c r="AV623" s="273">
        <f>VLOOKUP(AV$4,'Tüpoloogia tabel'!$C$1:$T$51,MATCH($A623,'Tüpoloogia tabel'!$C$1:$T$1,0),FALSE)</f>
        <v>0.02</v>
      </c>
      <c r="AW623" s="16">
        <f>VLOOKUP(AW$4,'Tüpoloogia tabel'!$C$1:$T$51,MATCH($A623,'Tüpoloogia tabel'!$C$1:$T$1,0),FALSE)</f>
        <v>0.01</v>
      </c>
      <c r="AX623" s="16">
        <f>VLOOKUP(AX$4,'Tüpoloogia tabel'!$C$1:$T$51,MATCH($A623,'Tüpoloogia tabel'!$C$1:$T$1,0),FALSE)</f>
        <v>0</v>
      </c>
      <c r="AY623" s="16">
        <f>VLOOKUP(AY$4,'Tüpoloogia tabel'!$C$1:$T$51,MATCH($A623,'Tüpoloogia tabel'!$C$1:$T$1,0),FALSE)</f>
        <v>0.42</v>
      </c>
      <c r="AZ623" s="16">
        <f>VLOOKUP(AZ$4,'Tüpoloogia tabel'!$C$1:$T$51,MATCH($A623,'Tüpoloogia tabel'!$C$1:$T$1,0),FALSE)</f>
        <v>3.7</v>
      </c>
      <c r="BA623" s="232">
        <f>VLOOKUP(BA$4,'Tüpoloogia tabel'!$C$1:$T$51,MATCH($A623,'Tüpoloogia tabel'!$C$1:$T$1,0),FALSE)</f>
        <v>0.56000000000000005</v>
      </c>
      <c r="BB623" s="232">
        <f>VLOOKUP(BB$4,'Tüpoloogia tabel'!$C$1:$T$51,MATCH($A623,'Tüpoloogia tabel'!$C$1:$T$1,0),FALSE)</f>
        <v>0.37</v>
      </c>
      <c r="BC623" s="232">
        <f>VLOOKUP(BC$4,'Tüpoloogia tabel'!$C$1:$T$51,MATCH($A623,'Tüpoloogia tabel'!$C$1:$T$1,0),FALSE)</f>
        <v>0.35</v>
      </c>
      <c r="BD623" s="232">
        <f>VLOOKUP(BD$4,'Tüpoloogia tabel'!$C$1:$T$51,MATCH($A623,'Tüpoloogia tabel'!$C$1:$T$1,0),FALSE)</f>
        <v>0.5</v>
      </c>
      <c r="BE623" s="232">
        <f>VLOOKUP(BE$4,'Tüpoloogia tabel'!$C$1:$T$51,MATCH($A623,'Tüpoloogia tabel'!$C$1:$T$1,0),FALSE)</f>
        <v>0.3</v>
      </c>
      <c r="BF623" s="16">
        <f>VLOOKUP(BF$4,'Tüpoloogia tabel'!$C$1:$T$51,MATCH($A623,'Tüpoloogia tabel'!$C$1:$T$1,0),FALSE)</f>
        <v>1.8</v>
      </c>
      <c r="BG623" s="16">
        <f>VLOOKUP(BG$4,'Tüpoloogia tabel'!$C$1:$T$51,MATCH($A623,'Tüpoloogia tabel'!$C$1:$T$1,0),FALSE)</f>
        <v>2.2000000000000002</v>
      </c>
      <c r="BH623" s="16">
        <f>VLOOKUP(BH$4,'Tüpoloogia tabel'!$C$1:$T$51,MATCH($A623,'Tüpoloogia tabel'!$C$1:$T$1,0),FALSE)</f>
        <v>1.46</v>
      </c>
      <c r="BI623" s="16">
        <f>VLOOKUP(BI$4,'Tüpoloogia tabel'!$C$1:$T$51,MATCH($A623,'Tüpoloogia tabel'!$C$1:$T$1,0),FALSE)</f>
        <v>1.5793333333333333</v>
      </c>
      <c r="BJ623" s="16">
        <f>VLOOKUP(BJ$4,'Tüpoloogia tabel'!$C$1:$T$51,MATCH($A623,'Tüpoloogia tabel'!$C$1:$T$1,0),FALSE)</f>
        <v>0.8</v>
      </c>
      <c r="BK623" s="16">
        <f>VLOOKUP(BK$4,'Tüpoloogia tabel'!$C$1:$T$51,MATCH($A623,'Tüpoloogia tabel'!$C$1:$T$1,0),FALSE)</f>
        <v>2.0649999999999999</v>
      </c>
      <c r="BL623" s="216">
        <f t="shared" si="792"/>
        <v>128071.59746293243</v>
      </c>
      <c r="BM623" s="1">
        <v>4</v>
      </c>
      <c r="BN623" s="1">
        <v>0</v>
      </c>
      <c r="BO623" s="1">
        <f t="shared" si="811"/>
        <v>100</v>
      </c>
      <c r="BP623" s="217">
        <f t="shared" si="812"/>
        <v>464.40000000000003</v>
      </c>
      <c r="BQ623" s="217">
        <f t="shared" ref="BQ623:BS623" si="849">BP623</f>
        <v>464.40000000000003</v>
      </c>
      <c r="BR623" s="217">
        <f t="shared" si="849"/>
        <v>464.40000000000003</v>
      </c>
      <c r="BS623" s="217">
        <f t="shared" si="849"/>
        <v>464.40000000000003</v>
      </c>
      <c r="BT623" s="217">
        <f t="shared" si="814"/>
        <v>4179.6000000000004</v>
      </c>
      <c r="BU623" s="217">
        <f t="shared" si="815"/>
        <v>24525</v>
      </c>
      <c r="BV623" s="217">
        <f t="shared" si="816"/>
        <v>19782.953687537167</v>
      </c>
      <c r="BW623" s="217">
        <f t="shared" si="794"/>
        <v>8861.9345487656101</v>
      </c>
      <c r="BX623" s="216">
        <f t="shared" si="817"/>
        <v>15.417653333333336</v>
      </c>
      <c r="BY623" s="216">
        <f t="shared" si="786"/>
        <v>18593.689920000001</v>
      </c>
      <c r="BZ623" s="216">
        <f t="shared" si="787"/>
        <v>155527.22193169803</v>
      </c>
      <c r="CA623" s="216">
        <f t="shared" si="788"/>
        <v>146665.28738293244</v>
      </c>
      <c r="CB623" s="218">
        <f t="shared" si="818"/>
        <v>7.4806137586577837</v>
      </c>
    </row>
    <row r="624" spans="1:80" x14ac:dyDescent="0.25">
      <c r="A624" s="248" t="s">
        <v>488</v>
      </c>
      <c r="B624" s="231" t="s">
        <v>1152</v>
      </c>
      <c r="C624" s="231" t="s">
        <v>464</v>
      </c>
      <c r="D624" s="249">
        <v>10</v>
      </c>
      <c r="E624" s="249">
        <v>6</v>
      </c>
      <c r="F624" s="250"/>
      <c r="G624" s="15">
        <f>(VLOOKUP(G$4,'Tüpoloogia tabel'!$C$1:$T$51,MATCH($A624,'Tüpoloogia tabel'!$C$1:$T$1,0),FALSE))*D624</f>
        <v>3208</v>
      </c>
      <c r="H624" s="15">
        <f>(VLOOKUP(H$4,'Tüpoloogia tabel'!$C$1:$T$51,MATCH($A624,'Tüpoloogia tabel'!$C$1:$T$1,0),FALSE))*D624*E624</f>
        <v>162</v>
      </c>
      <c r="I624" s="15">
        <f>(VLOOKUP(I$4,'Tüpoloogia tabel'!$C$1:$T$51,MATCH($A624,'Tüpoloogia tabel'!$C$1:$T$1,0),FALSE))*D624*E624</f>
        <v>648</v>
      </c>
      <c r="J624" s="15">
        <f>(VLOOKUP(J$4,'Tüpoloogia tabel'!$C$1:$T$51,MATCH($A624,'Tüpoloogia tabel'!$C$1:$T$1,0),FALSE))*D624*E624</f>
        <v>14924.099999999999</v>
      </c>
      <c r="K624" s="15">
        <f>(VLOOKUP(K$4,'Tüpoloogia tabel'!$C$1:$T$51,MATCH($A624,'Tüpoloogia tabel'!$C$1:$T$1,0),FALSE))*D624*E624</f>
        <v>13070.699999999999</v>
      </c>
      <c r="L624" s="244">
        <f>VLOOKUP(L$4,'Tüpoloogia tabel'!$C$1:$T$51,MATCH($A624,'Tüpoloogia tabel'!$C$1:$T$1,0),FALSE)</f>
        <v>0</v>
      </c>
      <c r="M624" s="228">
        <f>VLOOKUP(M$4,'Tüpoloogia tabel'!$C$1:$T$51,MATCH($A624,'Tüpoloogia tabel'!$C$1:$T$1,0),FALSE)</f>
        <v>100</v>
      </c>
      <c r="N624" s="228">
        <f>VLOOKUP(N$4,'Tüpoloogia tabel'!$C$1:$T$51,MATCH($A624,'Tüpoloogia tabel'!$C$1:$T$1,0),FALSE)</f>
        <v>0</v>
      </c>
      <c r="O624" s="245">
        <f>VLOOKUP(O$4,'Tüpoloogia tabel'!$C$1:$T$51,MATCH($A624,'Tüpoloogia tabel'!$C$1:$T$1,0),FALSE)</f>
        <v>0.1369145681336785</v>
      </c>
      <c r="P624" s="228">
        <f>VLOOKUP(P$4,'Tüpoloogia tabel'!$C$1:$T$51,MATCH($A624,'Tüpoloogia tabel'!$C$1:$T$1,0),FALSE)</f>
        <v>100</v>
      </c>
      <c r="Q624" s="335">
        <f t="shared" si="805"/>
        <v>43902</v>
      </c>
      <c r="R624" s="336">
        <f t="shared" si="784"/>
        <v>37851.57662979525</v>
      </c>
      <c r="S624" s="14">
        <f t="shared" si="806"/>
        <v>3208</v>
      </c>
      <c r="T624" s="336">
        <f t="shared" si="807"/>
        <v>3208</v>
      </c>
      <c r="U624" s="4">
        <f t="shared" si="808"/>
        <v>39.6</v>
      </c>
      <c r="V624" s="337">
        <f t="shared" si="809"/>
        <v>6010.8233702047537</v>
      </c>
      <c r="W624" s="338">
        <f t="shared" si="791"/>
        <v>5.087380013637989</v>
      </c>
      <c r="X624" s="228">
        <f>VLOOKUP(X$4,'Tüpoloogia tabel'!$C$1:$T$51,MATCH($A624,'Tüpoloogia tabel'!$C$1:$T$1,0),FALSE)</f>
        <v>229</v>
      </c>
      <c r="Y624" s="228">
        <f>VLOOKUP(Y$4,'Tüpoloogia tabel'!$C$1:$T$51,MATCH($A624,'Tüpoloogia tabel'!$C$1:$T$1,0),FALSE)</f>
        <v>196</v>
      </c>
      <c r="Z624" s="229">
        <f>VLOOKUP(Z$4,'Tüpoloogia tabel'!$C$1:$T$51,MATCH($A624,'Tüpoloogia tabel'!$C$1:$T$1,0),FALSE)</f>
        <v>33</v>
      </c>
      <c r="AA624" s="235"/>
      <c r="AB624" s="235"/>
      <c r="AC624" s="15">
        <f>VLOOKUP(AC$4,'Tüpoloogia tabel'!$C$1:$T$51,MATCH($A624,'Tüpoloogia tabel'!$C$1:$T$1,0),FALSE)</f>
        <v>3.04</v>
      </c>
      <c r="AD624" s="15">
        <f>VLOOKUP(AD$4,'Tüpoloogia tabel'!$C$1:$T$51,MATCH($A624,'Tüpoloogia tabel'!$C$1:$T$1,0),FALSE)</f>
        <v>2.5</v>
      </c>
      <c r="AE624" s="15">
        <f>VLOOKUP(AE$4,'Tüpoloogia tabel'!$C$1:$T$51,MATCH($A624,'Tüpoloogia tabel'!$C$1:$T$1,0),FALSE)</f>
        <v>2.2999999999999998</v>
      </c>
      <c r="AF624" s="15">
        <f>VLOOKUP(AF$4,'Tüpoloogia tabel'!$C$1:$T$51,MATCH($A624,'Tüpoloogia tabel'!$C$1:$T$1,0),FALSE)</f>
        <v>13.5</v>
      </c>
      <c r="AG624" s="15">
        <f>VLOOKUP(AG$4,'Tüpoloogia tabel'!$C$1:$T$51,MATCH($A624,'Tüpoloogia tabel'!$C$1:$T$1,0),FALSE)</f>
        <v>24.3</v>
      </c>
      <c r="AH624" s="15">
        <f>(VLOOKUP(AH$4,'Tüpoloogia tabel'!$C$1:$T$51,MATCH($A624,'Tüpoloogia tabel'!$C$1:$T$1,0),FALSE))*E624</f>
        <v>15</v>
      </c>
      <c r="AI624" s="15">
        <f>(VLOOKUP(AI$4,'Tüpoloogia tabel'!$C$1:$T$51,MATCH($A624,'Tüpoloogia tabel'!$C$1:$T$1,0),FALSE))*D624*E624</f>
        <v>53162.5</v>
      </c>
      <c r="AJ624" s="15">
        <f t="shared" si="810"/>
        <v>513</v>
      </c>
      <c r="AK624" s="15">
        <f>VLOOKUP(AK$4,'Tüpoloogia tabel'!$C$1:$T$51,MATCH($A624,'Tüpoloogia tabel'!$C$1:$T$1,0),FALSE)</f>
        <v>1</v>
      </c>
      <c r="AL624" s="15">
        <f>VLOOKUP(AL$4,'Tüpoloogia tabel'!$C$1:$T$51,MATCH($A624,'Tüpoloogia tabel'!$C$1:$T$1,0),FALSE)</f>
        <v>1</v>
      </c>
      <c r="AM624" s="15">
        <f>VLOOKUP(AM$4,'Tüpoloogia tabel'!$C$1:$T$51,MATCH($A624,'Tüpoloogia tabel'!$C$1:$T$1,0),FALSE)</f>
        <v>0.7</v>
      </c>
      <c r="AN624" s="15">
        <f>VLOOKUP(AN$4,'Tüpoloogia tabel'!$C$1:$T$51,MATCH($A624,'Tüpoloogia tabel'!$C$1:$T$1,0),FALSE)</f>
        <v>0.7</v>
      </c>
      <c r="AO624" s="15">
        <f>VLOOKUP(AO$4,'Tüpoloogia tabel'!$C$1:$T$51,MATCH($A624,'Tüpoloogia tabel'!$C$1:$T$1,0),FALSE)</f>
        <v>2.44</v>
      </c>
      <c r="AP624" s="15">
        <f>VLOOKUP(AP$4,'Tüpoloogia tabel'!$C$1:$T$51,MATCH($A624,'Tüpoloogia tabel'!$C$1:$T$1,0),FALSE)</f>
        <v>2</v>
      </c>
      <c r="AQ624" s="15">
        <f>VLOOKUP(AQ$4,'Tüpoloogia tabel'!$C$1:$T$51,MATCH($A624,'Tüpoloogia tabel'!$C$1:$T$1,0),FALSE)</f>
        <v>2.9</v>
      </c>
      <c r="AR624" s="232">
        <f>VLOOKUP(AR$4,'Tüpoloogia tabel'!$C$1:$T$51,MATCH($A619,'Tüpoloogia tabel'!$C$1:$T$1,0),FALSE)</f>
        <v>0.26</v>
      </c>
      <c r="AS624" s="16">
        <f>VLOOKUP(AS$4,'Tüpoloogia tabel'!$C$1:$T$51,MATCH($A624,'Tüpoloogia tabel'!$C$1:$T$1,0),FALSE)</f>
        <v>0.49</v>
      </c>
      <c r="AT624" s="16">
        <f>VLOOKUP(AT$4,'Tüpoloogia tabel'!$C$1:$T$51,MATCH($A624,'Tüpoloogia tabel'!$C$1:$T$1,0),FALSE)</f>
        <v>0.40500000000000003</v>
      </c>
      <c r="AU624" s="16">
        <f>VLOOKUP(AU$4,'Tüpoloogia tabel'!$C$1:$T$51,MATCH($A624,'Tüpoloogia tabel'!$C$1:$T$1,0),FALSE)</f>
        <v>0.15</v>
      </c>
      <c r="AV624" s="273">
        <f>VLOOKUP(AV$4,'Tüpoloogia tabel'!$C$1:$T$51,MATCH($A624,'Tüpoloogia tabel'!$C$1:$T$1,0),FALSE)</f>
        <v>0.02</v>
      </c>
      <c r="AW624" s="16">
        <f>VLOOKUP(AW$4,'Tüpoloogia tabel'!$C$1:$T$51,MATCH($A624,'Tüpoloogia tabel'!$C$1:$T$1,0),FALSE)</f>
        <v>0.01</v>
      </c>
      <c r="AX624" s="16">
        <f>VLOOKUP(AX$4,'Tüpoloogia tabel'!$C$1:$T$51,MATCH($A624,'Tüpoloogia tabel'!$C$1:$T$1,0),FALSE)</f>
        <v>0</v>
      </c>
      <c r="AY624" s="16">
        <f>VLOOKUP(AY$4,'Tüpoloogia tabel'!$C$1:$T$51,MATCH($A624,'Tüpoloogia tabel'!$C$1:$T$1,0),FALSE)</f>
        <v>0.42</v>
      </c>
      <c r="AZ624" s="16">
        <f>VLOOKUP(AZ$4,'Tüpoloogia tabel'!$C$1:$T$51,MATCH($A624,'Tüpoloogia tabel'!$C$1:$T$1,0),FALSE)</f>
        <v>3.7</v>
      </c>
      <c r="BA624" s="232">
        <f>VLOOKUP(BA$4,'Tüpoloogia tabel'!$C$1:$T$51,MATCH($A624,'Tüpoloogia tabel'!$C$1:$T$1,0),FALSE)</f>
        <v>0.56000000000000005</v>
      </c>
      <c r="BB624" s="232">
        <f>VLOOKUP(BB$4,'Tüpoloogia tabel'!$C$1:$T$51,MATCH($A624,'Tüpoloogia tabel'!$C$1:$T$1,0),FALSE)</f>
        <v>0.37</v>
      </c>
      <c r="BC624" s="232">
        <f>VLOOKUP(BC$4,'Tüpoloogia tabel'!$C$1:$T$51,MATCH($A624,'Tüpoloogia tabel'!$C$1:$T$1,0),FALSE)</f>
        <v>0.35</v>
      </c>
      <c r="BD624" s="232">
        <f>VLOOKUP(BD$4,'Tüpoloogia tabel'!$C$1:$T$51,MATCH($A624,'Tüpoloogia tabel'!$C$1:$T$1,0),FALSE)</f>
        <v>0.5</v>
      </c>
      <c r="BE624" s="232">
        <f>VLOOKUP(BE$4,'Tüpoloogia tabel'!$C$1:$T$51,MATCH($A624,'Tüpoloogia tabel'!$C$1:$T$1,0),FALSE)</f>
        <v>0.3</v>
      </c>
      <c r="BF624" s="16">
        <f>VLOOKUP(BF$4,'Tüpoloogia tabel'!$C$1:$T$51,MATCH($A624,'Tüpoloogia tabel'!$C$1:$T$1,0),FALSE)</f>
        <v>1.8</v>
      </c>
      <c r="BG624" s="16">
        <f>VLOOKUP(BG$4,'Tüpoloogia tabel'!$C$1:$T$51,MATCH($A624,'Tüpoloogia tabel'!$C$1:$T$1,0),FALSE)</f>
        <v>2.2000000000000002</v>
      </c>
      <c r="BH624" s="16">
        <f>VLOOKUP(BH$4,'Tüpoloogia tabel'!$C$1:$T$51,MATCH($A624,'Tüpoloogia tabel'!$C$1:$T$1,0),FALSE)</f>
        <v>1.46</v>
      </c>
      <c r="BI624" s="16">
        <f>VLOOKUP(BI$4,'Tüpoloogia tabel'!$C$1:$T$51,MATCH($A624,'Tüpoloogia tabel'!$C$1:$T$1,0),FALSE)</f>
        <v>1.5793333333333333</v>
      </c>
      <c r="BJ624" s="16">
        <f>VLOOKUP(BJ$4,'Tüpoloogia tabel'!$C$1:$T$51,MATCH($A624,'Tüpoloogia tabel'!$C$1:$T$1,0),FALSE)</f>
        <v>0.8</v>
      </c>
      <c r="BK624" s="16">
        <f>VLOOKUP(BK$4,'Tüpoloogia tabel'!$C$1:$T$51,MATCH($A624,'Tüpoloogia tabel'!$C$1:$T$1,0),FALSE)</f>
        <v>2.0649999999999999</v>
      </c>
      <c r="BL624" s="216">
        <f t="shared" si="792"/>
        <v>54804.941033184274</v>
      </c>
      <c r="BM624" s="1">
        <v>4</v>
      </c>
      <c r="BN624" s="1">
        <v>0</v>
      </c>
      <c r="BO624" s="1">
        <f t="shared" si="811"/>
        <v>60</v>
      </c>
      <c r="BP624" s="217">
        <f t="shared" si="812"/>
        <v>513</v>
      </c>
      <c r="BQ624" s="217">
        <f t="shared" ref="BQ624:BS624" si="850">BP624</f>
        <v>513</v>
      </c>
      <c r="BR624" s="217">
        <f t="shared" si="850"/>
        <v>513</v>
      </c>
      <c r="BS624" s="217">
        <f t="shared" si="850"/>
        <v>513</v>
      </c>
      <c r="BT624" s="217">
        <f t="shared" si="814"/>
        <v>2565</v>
      </c>
      <c r="BU624" s="217">
        <f t="shared" si="815"/>
        <v>9870</v>
      </c>
      <c r="BV624" s="217">
        <f t="shared" si="816"/>
        <v>7922.9267723978883</v>
      </c>
      <c r="BW624" s="217">
        <f t="shared" si="794"/>
        <v>3904.9642444071128</v>
      </c>
      <c r="BX624" s="216">
        <f t="shared" si="817"/>
        <v>6.4558148148148158</v>
      </c>
      <c r="BY624" s="216">
        <f t="shared" si="786"/>
        <v>7785.7126666666672</v>
      </c>
      <c r="BZ624" s="216">
        <f t="shared" si="787"/>
        <v>66495.617944258061</v>
      </c>
      <c r="CA624" s="216">
        <f t="shared" si="788"/>
        <v>62590.65369985094</v>
      </c>
      <c r="CB624" s="218">
        <f t="shared" si="818"/>
        <v>4.7886229276053269</v>
      </c>
    </row>
    <row r="625" spans="1:80" x14ac:dyDescent="0.25">
      <c r="A625" s="248" t="s">
        <v>488</v>
      </c>
      <c r="B625" s="231" t="s">
        <v>1153</v>
      </c>
      <c r="C625" s="231" t="s">
        <v>464</v>
      </c>
      <c r="D625" s="249">
        <v>10</v>
      </c>
      <c r="E625" s="249">
        <v>7</v>
      </c>
      <c r="F625" s="250"/>
      <c r="G625" s="15">
        <f>(VLOOKUP(G$4,'Tüpoloogia tabel'!$C$1:$T$51,MATCH($A625,'Tüpoloogia tabel'!$C$1:$T$1,0),FALSE))*D625</f>
        <v>3208</v>
      </c>
      <c r="H625" s="15">
        <f>(VLOOKUP(H$4,'Tüpoloogia tabel'!$C$1:$T$51,MATCH($A625,'Tüpoloogia tabel'!$C$1:$T$1,0),FALSE))*D625*E625</f>
        <v>189</v>
      </c>
      <c r="I625" s="15">
        <f>(VLOOKUP(I$4,'Tüpoloogia tabel'!$C$1:$T$51,MATCH($A625,'Tüpoloogia tabel'!$C$1:$T$1,0),FALSE))*D625*E625</f>
        <v>756</v>
      </c>
      <c r="J625" s="15">
        <f>(VLOOKUP(J$4,'Tüpoloogia tabel'!$C$1:$T$51,MATCH($A625,'Tüpoloogia tabel'!$C$1:$T$1,0),FALSE))*D625*E625</f>
        <v>17411.45</v>
      </c>
      <c r="K625" s="15">
        <f>(VLOOKUP(K$4,'Tüpoloogia tabel'!$C$1:$T$51,MATCH($A625,'Tüpoloogia tabel'!$C$1:$T$1,0),FALSE))*D625*E625</f>
        <v>15249.149999999998</v>
      </c>
      <c r="L625" s="244">
        <f>VLOOKUP(L$4,'Tüpoloogia tabel'!$C$1:$T$51,MATCH($A625,'Tüpoloogia tabel'!$C$1:$T$1,0),FALSE)</f>
        <v>0</v>
      </c>
      <c r="M625" s="228">
        <f>VLOOKUP(M$4,'Tüpoloogia tabel'!$C$1:$T$51,MATCH($A625,'Tüpoloogia tabel'!$C$1:$T$1,0),FALSE)</f>
        <v>100</v>
      </c>
      <c r="N625" s="228">
        <f>VLOOKUP(N$4,'Tüpoloogia tabel'!$C$1:$T$51,MATCH($A625,'Tüpoloogia tabel'!$C$1:$T$1,0),FALSE)</f>
        <v>0</v>
      </c>
      <c r="O625" s="245">
        <f>VLOOKUP(O$4,'Tüpoloogia tabel'!$C$1:$T$51,MATCH($A625,'Tüpoloogia tabel'!$C$1:$T$1,0),FALSE)</f>
        <v>0.1369145681336785</v>
      </c>
      <c r="P625" s="228">
        <f>VLOOKUP(P$4,'Tüpoloogia tabel'!$C$1:$T$51,MATCH($A625,'Tüpoloogia tabel'!$C$1:$T$1,0),FALSE)</f>
        <v>100</v>
      </c>
      <c r="Q625" s="335">
        <f t="shared" si="805"/>
        <v>59724</v>
      </c>
      <c r="R625" s="336">
        <f t="shared" ref="R625:R679" si="851">Q625-U625-V625</f>
        <v>51507.31433278419</v>
      </c>
      <c r="S625" s="14">
        <f t="shared" si="806"/>
        <v>3208</v>
      </c>
      <c r="T625" s="336">
        <f t="shared" si="807"/>
        <v>3208</v>
      </c>
      <c r="U625" s="4">
        <f t="shared" si="808"/>
        <v>39.6</v>
      </c>
      <c r="V625" s="337">
        <f t="shared" si="809"/>
        <v>8177.0856672158143</v>
      </c>
      <c r="W625" s="338">
        <f t="shared" si="791"/>
        <v>5.7766557157299179</v>
      </c>
      <c r="X625" s="228">
        <f>VLOOKUP(X$4,'Tüpoloogia tabel'!$C$1:$T$51,MATCH($A625,'Tüpoloogia tabel'!$C$1:$T$1,0),FALSE)</f>
        <v>229</v>
      </c>
      <c r="Y625" s="228">
        <f>VLOOKUP(Y$4,'Tüpoloogia tabel'!$C$1:$T$51,MATCH($A625,'Tüpoloogia tabel'!$C$1:$T$1,0),FALSE)</f>
        <v>196</v>
      </c>
      <c r="Z625" s="229">
        <f>VLOOKUP(Z$4,'Tüpoloogia tabel'!$C$1:$T$51,MATCH($A625,'Tüpoloogia tabel'!$C$1:$T$1,0),FALSE)</f>
        <v>33</v>
      </c>
      <c r="AA625" s="235"/>
      <c r="AB625" s="235"/>
      <c r="AC625" s="15">
        <f>VLOOKUP(AC$4,'Tüpoloogia tabel'!$C$1:$T$51,MATCH($A625,'Tüpoloogia tabel'!$C$1:$T$1,0),FALSE)</f>
        <v>3.04</v>
      </c>
      <c r="AD625" s="15">
        <f>VLOOKUP(AD$4,'Tüpoloogia tabel'!$C$1:$T$51,MATCH($A625,'Tüpoloogia tabel'!$C$1:$T$1,0),FALSE)</f>
        <v>2.5</v>
      </c>
      <c r="AE625" s="15">
        <f>VLOOKUP(AE$4,'Tüpoloogia tabel'!$C$1:$T$51,MATCH($A625,'Tüpoloogia tabel'!$C$1:$T$1,0),FALSE)</f>
        <v>2.2999999999999998</v>
      </c>
      <c r="AF625" s="15">
        <f>VLOOKUP(AF$4,'Tüpoloogia tabel'!$C$1:$T$51,MATCH($A625,'Tüpoloogia tabel'!$C$1:$T$1,0),FALSE)</f>
        <v>13.5</v>
      </c>
      <c r="AG625" s="15">
        <f>VLOOKUP(AG$4,'Tüpoloogia tabel'!$C$1:$T$51,MATCH($A625,'Tüpoloogia tabel'!$C$1:$T$1,0),FALSE)</f>
        <v>24.3</v>
      </c>
      <c r="AH625" s="15">
        <f>(VLOOKUP(AH$4,'Tüpoloogia tabel'!$C$1:$T$51,MATCH($A625,'Tüpoloogia tabel'!$C$1:$T$1,0),FALSE))*E625</f>
        <v>17.5</v>
      </c>
      <c r="AI625" s="15">
        <f>(VLOOKUP(AI$4,'Tüpoloogia tabel'!$C$1:$T$51,MATCH($A625,'Tüpoloogia tabel'!$C$1:$T$1,0),FALSE))*D625*E625</f>
        <v>62022.916666666664</v>
      </c>
      <c r="AJ625" s="15">
        <f t="shared" si="810"/>
        <v>513</v>
      </c>
      <c r="AK625" s="15">
        <f>VLOOKUP(AK$4,'Tüpoloogia tabel'!$C$1:$T$51,MATCH($A625,'Tüpoloogia tabel'!$C$1:$T$1,0),FALSE)</f>
        <v>1</v>
      </c>
      <c r="AL625" s="15">
        <f>VLOOKUP(AL$4,'Tüpoloogia tabel'!$C$1:$T$51,MATCH($A625,'Tüpoloogia tabel'!$C$1:$T$1,0),FALSE)</f>
        <v>1</v>
      </c>
      <c r="AM625" s="15">
        <f>VLOOKUP(AM$4,'Tüpoloogia tabel'!$C$1:$T$51,MATCH($A625,'Tüpoloogia tabel'!$C$1:$T$1,0),FALSE)</f>
        <v>0.7</v>
      </c>
      <c r="AN625" s="15">
        <f>VLOOKUP(AN$4,'Tüpoloogia tabel'!$C$1:$T$51,MATCH($A625,'Tüpoloogia tabel'!$C$1:$T$1,0),FALSE)</f>
        <v>0.7</v>
      </c>
      <c r="AO625" s="15">
        <f>VLOOKUP(AO$4,'Tüpoloogia tabel'!$C$1:$T$51,MATCH($A625,'Tüpoloogia tabel'!$C$1:$T$1,0),FALSE)</f>
        <v>2.44</v>
      </c>
      <c r="AP625" s="15">
        <f>VLOOKUP(AP$4,'Tüpoloogia tabel'!$C$1:$T$51,MATCH($A625,'Tüpoloogia tabel'!$C$1:$T$1,0),FALSE)</f>
        <v>2</v>
      </c>
      <c r="AQ625" s="15">
        <f>VLOOKUP(AQ$4,'Tüpoloogia tabel'!$C$1:$T$51,MATCH($A625,'Tüpoloogia tabel'!$C$1:$T$1,0),FALSE)</f>
        <v>2.9</v>
      </c>
      <c r="AR625" s="232">
        <f>VLOOKUP(AR$4,'Tüpoloogia tabel'!$C$1:$T$51,MATCH($A620,'Tüpoloogia tabel'!$C$1:$T$1,0),FALSE)</f>
        <v>0.26</v>
      </c>
      <c r="AS625" s="16">
        <f>VLOOKUP(AS$4,'Tüpoloogia tabel'!$C$1:$T$51,MATCH($A625,'Tüpoloogia tabel'!$C$1:$T$1,0),FALSE)</f>
        <v>0.49</v>
      </c>
      <c r="AT625" s="16">
        <f>VLOOKUP(AT$4,'Tüpoloogia tabel'!$C$1:$T$51,MATCH($A625,'Tüpoloogia tabel'!$C$1:$T$1,0),FALSE)</f>
        <v>0.40500000000000003</v>
      </c>
      <c r="AU625" s="16">
        <f>VLOOKUP(AU$4,'Tüpoloogia tabel'!$C$1:$T$51,MATCH($A625,'Tüpoloogia tabel'!$C$1:$T$1,0),FALSE)</f>
        <v>0.15</v>
      </c>
      <c r="AV625" s="273">
        <f>VLOOKUP(AV$4,'Tüpoloogia tabel'!$C$1:$T$51,MATCH($A625,'Tüpoloogia tabel'!$C$1:$T$1,0),FALSE)</f>
        <v>0.02</v>
      </c>
      <c r="AW625" s="16">
        <f>VLOOKUP(AW$4,'Tüpoloogia tabel'!$C$1:$T$51,MATCH($A625,'Tüpoloogia tabel'!$C$1:$T$1,0),FALSE)</f>
        <v>0.01</v>
      </c>
      <c r="AX625" s="16">
        <f>VLOOKUP(AX$4,'Tüpoloogia tabel'!$C$1:$T$51,MATCH($A625,'Tüpoloogia tabel'!$C$1:$T$1,0),FALSE)</f>
        <v>0</v>
      </c>
      <c r="AY625" s="16">
        <f>VLOOKUP(AY$4,'Tüpoloogia tabel'!$C$1:$T$51,MATCH($A625,'Tüpoloogia tabel'!$C$1:$T$1,0),FALSE)</f>
        <v>0.42</v>
      </c>
      <c r="AZ625" s="16">
        <f>VLOOKUP(AZ$4,'Tüpoloogia tabel'!$C$1:$T$51,MATCH($A625,'Tüpoloogia tabel'!$C$1:$T$1,0),FALSE)</f>
        <v>3.7</v>
      </c>
      <c r="BA625" s="232">
        <f>VLOOKUP(BA$4,'Tüpoloogia tabel'!$C$1:$T$51,MATCH($A625,'Tüpoloogia tabel'!$C$1:$T$1,0),FALSE)</f>
        <v>0.56000000000000005</v>
      </c>
      <c r="BB625" s="232">
        <f>VLOOKUP(BB$4,'Tüpoloogia tabel'!$C$1:$T$51,MATCH($A625,'Tüpoloogia tabel'!$C$1:$T$1,0),FALSE)</f>
        <v>0.37</v>
      </c>
      <c r="BC625" s="232">
        <f>VLOOKUP(BC$4,'Tüpoloogia tabel'!$C$1:$T$51,MATCH($A625,'Tüpoloogia tabel'!$C$1:$T$1,0),FALSE)</f>
        <v>0.35</v>
      </c>
      <c r="BD625" s="232">
        <f>VLOOKUP(BD$4,'Tüpoloogia tabel'!$C$1:$T$51,MATCH($A625,'Tüpoloogia tabel'!$C$1:$T$1,0),FALSE)</f>
        <v>0.5</v>
      </c>
      <c r="BE625" s="232">
        <f>VLOOKUP(BE$4,'Tüpoloogia tabel'!$C$1:$T$51,MATCH($A625,'Tüpoloogia tabel'!$C$1:$T$1,0),FALSE)</f>
        <v>0.3</v>
      </c>
      <c r="BF625" s="16">
        <f>VLOOKUP(BF$4,'Tüpoloogia tabel'!$C$1:$T$51,MATCH($A625,'Tüpoloogia tabel'!$C$1:$T$1,0),FALSE)</f>
        <v>1.8</v>
      </c>
      <c r="BG625" s="16">
        <f>VLOOKUP(BG$4,'Tüpoloogia tabel'!$C$1:$T$51,MATCH($A625,'Tüpoloogia tabel'!$C$1:$T$1,0),FALSE)</f>
        <v>2.2000000000000002</v>
      </c>
      <c r="BH625" s="16">
        <f>VLOOKUP(BH$4,'Tüpoloogia tabel'!$C$1:$T$51,MATCH($A625,'Tüpoloogia tabel'!$C$1:$T$1,0),FALSE)</f>
        <v>1.46</v>
      </c>
      <c r="BI625" s="16">
        <f>VLOOKUP(BI$4,'Tüpoloogia tabel'!$C$1:$T$51,MATCH($A625,'Tüpoloogia tabel'!$C$1:$T$1,0),FALSE)</f>
        <v>1.5793333333333333</v>
      </c>
      <c r="BJ625" s="16">
        <f>VLOOKUP(BJ$4,'Tüpoloogia tabel'!$C$1:$T$51,MATCH($A625,'Tüpoloogia tabel'!$C$1:$T$1,0),FALSE)</f>
        <v>0.8</v>
      </c>
      <c r="BK625" s="16">
        <f>VLOOKUP(BK$4,'Tüpoloogia tabel'!$C$1:$T$51,MATCH($A625,'Tüpoloogia tabel'!$C$1:$T$1,0),FALSE)</f>
        <v>2.0649999999999999</v>
      </c>
      <c r="BL625" s="216">
        <f t="shared" si="792"/>
        <v>72576.577100494236</v>
      </c>
      <c r="BM625" s="1">
        <v>4</v>
      </c>
      <c r="BN625" s="1">
        <v>0</v>
      </c>
      <c r="BO625" s="1">
        <f t="shared" si="811"/>
        <v>70</v>
      </c>
      <c r="BP625" s="217">
        <f t="shared" si="812"/>
        <v>513</v>
      </c>
      <c r="BQ625" s="217">
        <f t="shared" ref="BQ625:BS625" si="852">BP625</f>
        <v>513</v>
      </c>
      <c r="BR625" s="217">
        <f t="shared" si="852"/>
        <v>513</v>
      </c>
      <c r="BS625" s="217">
        <f t="shared" si="852"/>
        <v>513</v>
      </c>
      <c r="BT625" s="217">
        <f t="shared" si="814"/>
        <v>3078</v>
      </c>
      <c r="BU625" s="217">
        <f t="shared" si="815"/>
        <v>13405</v>
      </c>
      <c r="BV625" s="217">
        <f t="shared" si="816"/>
        <v>10778.298905623697</v>
      </c>
      <c r="BW625" s="217">
        <f t="shared" si="794"/>
        <v>5111.9505403619532</v>
      </c>
      <c r="BX625" s="216">
        <f t="shared" si="817"/>
        <v>8.6240148148148155</v>
      </c>
      <c r="BY625" s="216">
        <f t="shared" si="786"/>
        <v>10400.561866666667</v>
      </c>
      <c r="BZ625" s="216">
        <f t="shared" ref="BZ625:BZ679" si="853">(BY625+BW625+BL625)</f>
        <v>88089.089507522862</v>
      </c>
      <c r="CA625" s="216">
        <f t="shared" ref="CA625:CA679" si="854">(BY625+BL625)</f>
        <v>82977.138967160907</v>
      </c>
      <c r="CB625" s="218">
        <f t="shared" si="818"/>
        <v>5.4414271593604182</v>
      </c>
    </row>
    <row r="626" spans="1:80" x14ac:dyDescent="0.25">
      <c r="A626" s="248" t="s">
        <v>488</v>
      </c>
      <c r="B626" s="231" t="s">
        <v>1154</v>
      </c>
      <c r="C626" s="231" t="s">
        <v>464</v>
      </c>
      <c r="D626" s="249">
        <v>10</v>
      </c>
      <c r="E626" s="249">
        <v>8</v>
      </c>
      <c r="F626" s="250"/>
      <c r="G626" s="15">
        <f>(VLOOKUP(G$4,'Tüpoloogia tabel'!$C$1:$T$51,MATCH($A626,'Tüpoloogia tabel'!$C$1:$T$1,0),FALSE))*D626</f>
        <v>3208</v>
      </c>
      <c r="H626" s="15">
        <f>(VLOOKUP(H$4,'Tüpoloogia tabel'!$C$1:$T$51,MATCH($A626,'Tüpoloogia tabel'!$C$1:$T$1,0),FALSE))*D626*E626</f>
        <v>216</v>
      </c>
      <c r="I626" s="15">
        <f>(VLOOKUP(I$4,'Tüpoloogia tabel'!$C$1:$T$51,MATCH($A626,'Tüpoloogia tabel'!$C$1:$T$1,0),FALSE))*D626*E626</f>
        <v>864</v>
      </c>
      <c r="J626" s="15">
        <f>(VLOOKUP(J$4,'Tüpoloogia tabel'!$C$1:$T$51,MATCH($A626,'Tüpoloogia tabel'!$C$1:$T$1,0),FALSE))*D626*E626</f>
        <v>19898.8</v>
      </c>
      <c r="K626" s="15">
        <f>(VLOOKUP(K$4,'Tüpoloogia tabel'!$C$1:$T$51,MATCH($A626,'Tüpoloogia tabel'!$C$1:$T$1,0),FALSE))*D626*E626</f>
        <v>17427.599999999999</v>
      </c>
      <c r="L626" s="244">
        <f>VLOOKUP(L$4,'Tüpoloogia tabel'!$C$1:$T$51,MATCH($A626,'Tüpoloogia tabel'!$C$1:$T$1,0),FALSE)</f>
        <v>0</v>
      </c>
      <c r="M626" s="228">
        <f>VLOOKUP(M$4,'Tüpoloogia tabel'!$C$1:$T$51,MATCH($A626,'Tüpoloogia tabel'!$C$1:$T$1,0),FALSE)</f>
        <v>100</v>
      </c>
      <c r="N626" s="228">
        <f>VLOOKUP(N$4,'Tüpoloogia tabel'!$C$1:$T$51,MATCH($A626,'Tüpoloogia tabel'!$C$1:$T$1,0),FALSE)</f>
        <v>0</v>
      </c>
      <c r="O626" s="245">
        <f>VLOOKUP(O$4,'Tüpoloogia tabel'!$C$1:$T$51,MATCH($A626,'Tüpoloogia tabel'!$C$1:$T$1,0),FALSE)</f>
        <v>0.1369145681336785</v>
      </c>
      <c r="P626" s="228">
        <f>VLOOKUP(P$4,'Tüpoloogia tabel'!$C$1:$T$51,MATCH($A626,'Tüpoloogia tabel'!$C$1:$T$1,0),FALSE)</f>
        <v>100</v>
      </c>
      <c r="Q626" s="335">
        <f t="shared" si="805"/>
        <v>77976</v>
      </c>
      <c r="R626" s="336">
        <f t="shared" si="851"/>
        <v>67260.349635208288</v>
      </c>
      <c r="S626" s="14">
        <f t="shared" si="806"/>
        <v>3208</v>
      </c>
      <c r="T626" s="336">
        <f t="shared" si="807"/>
        <v>3208</v>
      </c>
      <c r="U626" s="4">
        <f t="shared" si="808"/>
        <v>39.6</v>
      </c>
      <c r="V626" s="337">
        <f t="shared" si="809"/>
        <v>10676.050364791714</v>
      </c>
      <c r="W626" s="338">
        <f t="shared" si="791"/>
        <v>6.4838404227682034</v>
      </c>
      <c r="X626" s="228">
        <f>VLOOKUP(X$4,'Tüpoloogia tabel'!$C$1:$T$51,MATCH($A626,'Tüpoloogia tabel'!$C$1:$T$1,0),FALSE)</f>
        <v>229</v>
      </c>
      <c r="Y626" s="228">
        <f>VLOOKUP(Y$4,'Tüpoloogia tabel'!$C$1:$T$51,MATCH($A626,'Tüpoloogia tabel'!$C$1:$T$1,0),FALSE)</f>
        <v>196</v>
      </c>
      <c r="Z626" s="229">
        <f>VLOOKUP(Z$4,'Tüpoloogia tabel'!$C$1:$T$51,MATCH($A626,'Tüpoloogia tabel'!$C$1:$T$1,0),FALSE)</f>
        <v>33</v>
      </c>
      <c r="AA626" s="235"/>
      <c r="AB626" s="235"/>
      <c r="AC626" s="15">
        <f>VLOOKUP(AC$4,'Tüpoloogia tabel'!$C$1:$T$51,MATCH($A626,'Tüpoloogia tabel'!$C$1:$T$1,0),FALSE)</f>
        <v>3.04</v>
      </c>
      <c r="AD626" s="15">
        <f>VLOOKUP(AD$4,'Tüpoloogia tabel'!$C$1:$T$51,MATCH($A626,'Tüpoloogia tabel'!$C$1:$T$1,0),FALSE)</f>
        <v>2.5</v>
      </c>
      <c r="AE626" s="15">
        <f>VLOOKUP(AE$4,'Tüpoloogia tabel'!$C$1:$T$51,MATCH($A626,'Tüpoloogia tabel'!$C$1:$T$1,0),FALSE)</f>
        <v>2.2999999999999998</v>
      </c>
      <c r="AF626" s="15">
        <f>VLOOKUP(AF$4,'Tüpoloogia tabel'!$C$1:$T$51,MATCH($A626,'Tüpoloogia tabel'!$C$1:$T$1,0),FALSE)</f>
        <v>13.5</v>
      </c>
      <c r="AG626" s="15">
        <f>VLOOKUP(AG$4,'Tüpoloogia tabel'!$C$1:$T$51,MATCH($A626,'Tüpoloogia tabel'!$C$1:$T$1,0),FALSE)</f>
        <v>24.3</v>
      </c>
      <c r="AH626" s="15">
        <f>(VLOOKUP(AH$4,'Tüpoloogia tabel'!$C$1:$T$51,MATCH($A626,'Tüpoloogia tabel'!$C$1:$T$1,0),FALSE))*E626</f>
        <v>20</v>
      </c>
      <c r="AI626" s="15">
        <f>(VLOOKUP(AI$4,'Tüpoloogia tabel'!$C$1:$T$51,MATCH($A626,'Tüpoloogia tabel'!$C$1:$T$1,0),FALSE))*D626*E626</f>
        <v>70883.333333333328</v>
      </c>
      <c r="AJ626" s="15">
        <f t="shared" si="810"/>
        <v>513</v>
      </c>
      <c r="AK626" s="15">
        <f>VLOOKUP(AK$4,'Tüpoloogia tabel'!$C$1:$T$51,MATCH($A626,'Tüpoloogia tabel'!$C$1:$T$1,0),FALSE)</f>
        <v>1</v>
      </c>
      <c r="AL626" s="15">
        <f>VLOOKUP(AL$4,'Tüpoloogia tabel'!$C$1:$T$51,MATCH($A626,'Tüpoloogia tabel'!$C$1:$T$1,0),FALSE)</f>
        <v>1</v>
      </c>
      <c r="AM626" s="15">
        <f>VLOOKUP(AM$4,'Tüpoloogia tabel'!$C$1:$T$51,MATCH($A626,'Tüpoloogia tabel'!$C$1:$T$1,0),FALSE)</f>
        <v>0.7</v>
      </c>
      <c r="AN626" s="15">
        <f>VLOOKUP(AN$4,'Tüpoloogia tabel'!$C$1:$T$51,MATCH($A626,'Tüpoloogia tabel'!$C$1:$T$1,0),FALSE)</f>
        <v>0.7</v>
      </c>
      <c r="AO626" s="15">
        <f>VLOOKUP(AO$4,'Tüpoloogia tabel'!$C$1:$T$51,MATCH($A626,'Tüpoloogia tabel'!$C$1:$T$1,0),FALSE)</f>
        <v>2.44</v>
      </c>
      <c r="AP626" s="15">
        <f>VLOOKUP(AP$4,'Tüpoloogia tabel'!$C$1:$T$51,MATCH($A626,'Tüpoloogia tabel'!$C$1:$T$1,0),FALSE)</f>
        <v>2</v>
      </c>
      <c r="AQ626" s="15">
        <f>VLOOKUP(AQ$4,'Tüpoloogia tabel'!$C$1:$T$51,MATCH($A626,'Tüpoloogia tabel'!$C$1:$T$1,0),FALSE)</f>
        <v>2.9</v>
      </c>
      <c r="AR626" s="232">
        <f>VLOOKUP(AR$4,'Tüpoloogia tabel'!$C$1:$T$51,MATCH($A621,'Tüpoloogia tabel'!$C$1:$T$1,0),FALSE)</f>
        <v>0.26</v>
      </c>
      <c r="AS626" s="16">
        <f>VLOOKUP(AS$4,'Tüpoloogia tabel'!$C$1:$T$51,MATCH($A626,'Tüpoloogia tabel'!$C$1:$T$1,0),FALSE)</f>
        <v>0.49</v>
      </c>
      <c r="AT626" s="16">
        <f>VLOOKUP(AT$4,'Tüpoloogia tabel'!$C$1:$T$51,MATCH($A626,'Tüpoloogia tabel'!$C$1:$T$1,0),FALSE)</f>
        <v>0.40500000000000003</v>
      </c>
      <c r="AU626" s="16">
        <f>VLOOKUP(AU$4,'Tüpoloogia tabel'!$C$1:$T$51,MATCH($A626,'Tüpoloogia tabel'!$C$1:$T$1,0),FALSE)</f>
        <v>0.15</v>
      </c>
      <c r="AV626" s="273">
        <f>VLOOKUP(AV$4,'Tüpoloogia tabel'!$C$1:$T$51,MATCH($A626,'Tüpoloogia tabel'!$C$1:$T$1,0),FALSE)</f>
        <v>0.02</v>
      </c>
      <c r="AW626" s="16">
        <f>VLOOKUP(AW$4,'Tüpoloogia tabel'!$C$1:$T$51,MATCH($A626,'Tüpoloogia tabel'!$C$1:$T$1,0),FALSE)</f>
        <v>0.01</v>
      </c>
      <c r="AX626" s="16">
        <f>VLOOKUP(AX$4,'Tüpoloogia tabel'!$C$1:$T$51,MATCH($A626,'Tüpoloogia tabel'!$C$1:$T$1,0),FALSE)</f>
        <v>0</v>
      </c>
      <c r="AY626" s="16">
        <f>VLOOKUP(AY$4,'Tüpoloogia tabel'!$C$1:$T$51,MATCH($A626,'Tüpoloogia tabel'!$C$1:$T$1,0),FALSE)</f>
        <v>0.42</v>
      </c>
      <c r="AZ626" s="16">
        <f>VLOOKUP(AZ$4,'Tüpoloogia tabel'!$C$1:$T$51,MATCH($A626,'Tüpoloogia tabel'!$C$1:$T$1,0),FALSE)</f>
        <v>3.7</v>
      </c>
      <c r="BA626" s="232">
        <f>VLOOKUP(BA$4,'Tüpoloogia tabel'!$C$1:$T$51,MATCH($A626,'Tüpoloogia tabel'!$C$1:$T$1,0),FALSE)</f>
        <v>0.56000000000000005</v>
      </c>
      <c r="BB626" s="232">
        <f>VLOOKUP(BB$4,'Tüpoloogia tabel'!$C$1:$T$51,MATCH($A626,'Tüpoloogia tabel'!$C$1:$T$1,0),FALSE)</f>
        <v>0.37</v>
      </c>
      <c r="BC626" s="232">
        <f>VLOOKUP(BC$4,'Tüpoloogia tabel'!$C$1:$T$51,MATCH($A626,'Tüpoloogia tabel'!$C$1:$T$1,0),FALSE)</f>
        <v>0.35</v>
      </c>
      <c r="BD626" s="232">
        <f>VLOOKUP(BD$4,'Tüpoloogia tabel'!$C$1:$T$51,MATCH($A626,'Tüpoloogia tabel'!$C$1:$T$1,0),FALSE)</f>
        <v>0.5</v>
      </c>
      <c r="BE626" s="232">
        <f>VLOOKUP(BE$4,'Tüpoloogia tabel'!$C$1:$T$51,MATCH($A626,'Tüpoloogia tabel'!$C$1:$T$1,0),FALSE)</f>
        <v>0.3</v>
      </c>
      <c r="BF626" s="16">
        <f>VLOOKUP(BF$4,'Tüpoloogia tabel'!$C$1:$T$51,MATCH($A626,'Tüpoloogia tabel'!$C$1:$T$1,0),FALSE)</f>
        <v>1.8</v>
      </c>
      <c r="BG626" s="16">
        <f>VLOOKUP(BG$4,'Tüpoloogia tabel'!$C$1:$T$51,MATCH($A626,'Tüpoloogia tabel'!$C$1:$T$1,0),FALSE)</f>
        <v>2.2000000000000002</v>
      </c>
      <c r="BH626" s="16">
        <f>VLOOKUP(BH$4,'Tüpoloogia tabel'!$C$1:$T$51,MATCH($A626,'Tüpoloogia tabel'!$C$1:$T$1,0),FALSE)</f>
        <v>1.46</v>
      </c>
      <c r="BI626" s="16">
        <f>VLOOKUP(BI$4,'Tüpoloogia tabel'!$C$1:$T$51,MATCH($A626,'Tüpoloogia tabel'!$C$1:$T$1,0),FALSE)</f>
        <v>1.5793333333333333</v>
      </c>
      <c r="BJ626" s="16">
        <f>VLOOKUP(BJ$4,'Tüpoloogia tabel'!$C$1:$T$51,MATCH($A626,'Tüpoloogia tabel'!$C$1:$T$1,0),FALSE)</f>
        <v>0.8</v>
      </c>
      <c r="BK626" s="16">
        <f>VLOOKUP(BK$4,'Tüpoloogia tabel'!$C$1:$T$51,MATCH($A626,'Tüpoloogia tabel'!$C$1:$T$1,0),FALSE)</f>
        <v>2.0649999999999999</v>
      </c>
      <c r="BL626" s="216">
        <f t="shared" si="792"/>
        <v>93077.64532831253</v>
      </c>
      <c r="BM626" s="1">
        <v>4</v>
      </c>
      <c r="BN626" s="1">
        <v>0</v>
      </c>
      <c r="BO626" s="1">
        <f t="shared" si="811"/>
        <v>80</v>
      </c>
      <c r="BP626" s="217">
        <f t="shared" si="812"/>
        <v>513</v>
      </c>
      <c r="BQ626" s="217">
        <f t="shared" ref="BQ626:BS626" si="855">BP626</f>
        <v>513</v>
      </c>
      <c r="BR626" s="217">
        <f t="shared" si="855"/>
        <v>513</v>
      </c>
      <c r="BS626" s="217">
        <f t="shared" si="855"/>
        <v>513</v>
      </c>
      <c r="BT626" s="217">
        <f t="shared" si="814"/>
        <v>3591</v>
      </c>
      <c r="BU626" s="217">
        <f t="shared" si="815"/>
        <v>17480</v>
      </c>
      <c r="BV626" s="217">
        <f t="shared" si="816"/>
        <v>14072.20942108555</v>
      </c>
      <c r="BW626" s="217">
        <f t="shared" si="794"/>
        <v>6503.1229568559311</v>
      </c>
      <c r="BX626" s="216">
        <f t="shared" si="817"/>
        <v>11.125214814814814</v>
      </c>
      <c r="BY626" s="216">
        <f t="shared" si="786"/>
        <v>13417.009066666666</v>
      </c>
      <c r="BZ626" s="216">
        <f t="shared" si="853"/>
        <v>112997.77735183513</v>
      </c>
      <c r="CA626" s="216">
        <f t="shared" si="854"/>
        <v>106494.6543949792</v>
      </c>
      <c r="CB626" s="218">
        <f t="shared" si="818"/>
        <v>6.1106896184775419</v>
      </c>
    </row>
    <row r="627" spans="1:80" x14ac:dyDescent="0.25">
      <c r="A627" s="248" t="s">
        <v>488</v>
      </c>
      <c r="B627" s="231" t="s">
        <v>1155</v>
      </c>
      <c r="C627" s="231" t="s">
        <v>464</v>
      </c>
      <c r="D627" s="249">
        <v>10</v>
      </c>
      <c r="E627" s="249">
        <v>9</v>
      </c>
      <c r="F627" s="250"/>
      <c r="G627" s="15">
        <f>(VLOOKUP(G$4,'Tüpoloogia tabel'!$C$1:$T$51,MATCH($A627,'Tüpoloogia tabel'!$C$1:$T$1,0),FALSE))*D627</f>
        <v>3208</v>
      </c>
      <c r="H627" s="15">
        <f>(VLOOKUP(H$4,'Tüpoloogia tabel'!$C$1:$T$51,MATCH($A627,'Tüpoloogia tabel'!$C$1:$T$1,0),FALSE))*D627*E627</f>
        <v>243</v>
      </c>
      <c r="I627" s="15">
        <f>(VLOOKUP(I$4,'Tüpoloogia tabel'!$C$1:$T$51,MATCH($A627,'Tüpoloogia tabel'!$C$1:$T$1,0),FALSE))*D627*E627</f>
        <v>972</v>
      </c>
      <c r="J627" s="15">
        <f>(VLOOKUP(J$4,'Tüpoloogia tabel'!$C$1:$T$51,MATCH($A627,'Tüpoloogia tabel'!$C$1:$T$1,0),FALSE))*D627*E627</f>
        <v>22386.149999999998</v>
      </c>
      <c r="K627" s="15">
        <f>(VLOOKUP(K$4,'Tüpoloogia tabel'!$C$1:$T$51,MATCH($A627,'Tüpoloogia tabel'!$C$1:$T$1,0),FALSE))*D627*E627</f>
        <v>19606.05</v>
      </c>
      <c r="L627" s="244">
        <f>VLOOKUP(L$4,'Tüpoloogia tabel'!$C$1:$T$51,MATCH($A627,'Tüpoloogia tabel'!$C$1:$T$1,0),FALSE)</f>
        <v>0</v>
      </c>
      <c r="M627" s="228">
        <f>VLOOKUP(M$4,'Tüpoloogia tabel'!$C$1:$T$51,MATCH($A627,'Tüpoloogia tabel'!$C$1:$T$1,0),FALSE)</f>
        <v>100</v>
      </c>
      <c r="N627" s="228">
        <f>VLOOKUP(N$4,'Tüpoloogia tabel'!$C$1:$T$51,MATCH($A627,'Tüpoloogia tabel'!$C$1:$T$1,0),FALSE)</f>
        <v>0</v>
      </c>
      <c r="O627" s="245">
        <f>VLOOKUP(O$4,'Tüpoloogia tabel'!$C$1:$T$51,MATCH($A627,'Tüpoloogia tabel'!$C$1:$T$1,0),FALSE)</f>
        <v>0.1369145681336785</v>
      </c>
      <c r="P627" s="228">
        <f>VLOOKUP(P$4,'Tüpoloogia tabel'!$C$1:$T$51,MATCH($A627,'Tüpoloogia tabel'!$C$1:$T$1,0),FALSE)</f>
        <v>100</v>
      </c>
      <c r="Q627" s="335">
        <f t="shared" si="805"/>
        <v>98658</v>
      </c>
      <c r="R627" s="336">
        <f t="shared" si="851"/>
        <v>85110.682537067536</v>
      </c>
      <c r="S627" s="14">
        <f t="shared" si="806"/>
        <v>3208</v>
      </c>
      <c r="T627" s="336">
        <f t="shared" si="807"/>
        <v>3208</v>
      </c>
      <c r="U627" s="4">
        <f t="shared" si="808"/>
        <v>39.6</v>
      </c>
      <c r="V627" s="337">
        <f t="shared" si="809"/>
        <v>13507.717462932453</v>
      </c>
      <c r="W627" s="338">
        <f t="shared" si="791"/>
        <v>7.2029644664373969</v>
      </c>
      <c r="X627" s="228">
        <f>VLOOKUP(X$4,'Tüpoloogia tabel'!$C$1:$T$51,MATCH($A627,'Tüpoloogia tabel'!$C$1:$T$1,0),FALSE)</f>
        <v>229</v>
      </c>
      <c r="Y627" s="228">
        <f>VLOOKUP(Y$4,'Tüpoloogia tabel'!$C$1:$T$51,MATCH($A627,'Tüpoloogia tabel'!$C$1:$T$1,0),FALSE)</f>
        <v>196</v>
      </c>
      <c r="Z627" s="229">
        <f>VLOOKUP(Z$4,'Tüpoloogia tabel'!$C$1:$T$51,MATCH($A627,'Tüpoloogia tabel'!$C$1:$T$1,0),FALSE)</f>
        <v>33</v>
      </c>
      <c r="AA627" s="235"/>
      <c r="AB627" s="235"/>
      <c r="AC627" s="15">
        <f>VLOOKUP(AC$4,'Tüpoloogia tabel'!$C$1:$T$51,MATCH($A627,'Tüpoloogia tabel'!$C$1:$T$1,0),FALSE)</f>
        <v>3.04</v>
      </c>
      <c r="AD627" s="15">
        <f>VLOOKUP(AD$4,'Tüpoloogia tabel'!$C$1:$T$51,MATCH($A627,'Tüpoloogia tabel'!$C$1:$T$1,0),FALSE)</f>
        <v>2.5</v>
      </c>
      <c r="AE627" s="15">
        <f>VLOOKUP(AE$4,'Tüpoloogia tabel'!$C$1:$T$51,MATCH($A627,'Tüpoloogia tabel'!$C$1:$T$1,0),FALSE)</f>
        <v>2.2999999999999998</v>
      </c>
      <c r="AF627" s="15">
        <f>VLOOKUP(AF$4,'Tüpoloogia tabel'!$C$1:$T$51,MATCH($A627,'Tüpoloogia tabel'!$C$1:$T$1,0),FALSE)</f>
        <v>13.5</v>
      </c>
      <c r="AG627" s="15">
        <f>VLOOKUP(AG$4,'Tüpoloogia tabel'!$C$1:$T$51,MATCH($A627,'Tüpoloogia tabel'!$C$1:$T$1,0),FALSE)</f>
        <v>24.3</v>
      </c>
      <c r="AH627" s="15">
        <f>(VLOOKUP(AH$4,'Tüpoloogia tabel'!$C$1:$T$51,MATCH($A627,'Tüpoloogia tabel'!$C$1:$T$1,0),FALSE))*E627</f>
        <v>22.5</v>
      </c>
      <c r="AI627" s="15">
        <f>(VLOOKUP(AI$4,'Tüpoloogia tabel'!$C$1:$T$51,MATCH($A627,'Tüpoloogia tabel'!$C$1:$T$1,0),FALSE))*D627*E627</f>
        <v>79743.75</v>
      </c>
      <c r="AJ627" s="15">
        <f t="shared" si="810"/>
        <v>513</v>
      </c>
      <c r="AK627" s="15">
        <f>VLOOKUP(AK$4,'Tüpoloogia tabel'!$C$1:$T$51,MATCH($A627,'Tüpoloogia tabel'!$C$1:$T$1,0),FALSE)</f>
        <v>1</v>
      </c>
      <c r="AL627" s="15">
        <f>VLOOKUP(AL$4,'Tüpoloogia tabel'!$C$1:$T$51,MATCH($A627,'Tüpoloogia tabel'!$C$1:$T$1,0),FALSE)</f>
        <v>1</v>
      </c>
      <c r="AM627" s="15">
        <f>VLOOKUP(AM$4,'Tüpoloogia tabel'!$C$1:$T$51,MATCH($A627,'Tüpoloogia tabel'!$C$1:$T$1,0),FALSE)</f>
        <v>0.7</v>
      </c>
      <c r="AN627" s="15">
        <f>VLOOKUP(AN$4,'Tüpoloogia tabel'!$C$1:$T$51,MATCH($A627,'Tüpoloogia tabel'!$C$1:$T$1,0),FALSE)</f>
        <v>0.7</v>
      </c>
      <c r="AO627" s="15">
        <f>VLOOKUP(AO$4,'Tüpoloogia tabel'!$C$1:$T$51,MATCH($A627,'Tüpoloogia tabel'!$C$1:$T$1,0),FALSE)</f>
        <v>2.44</v>
      </c>
      <c r="AP627" s="15">
        <f>VLOOKUP(AP$4,'Tüpoloogia tabel'!$C$1:$T$51,MATCH($A627,'Tüpoloogia tabel'!$C$1:$T$1,0),FALSE)</f>
        <v>2</v>
      </c>
      <c r="AQ627" s="15">
        <f>VLOOKUP(AQ$4,'Tüpoloogia tabel'!$C$1:$T$51,MATCH($A627,'Tüpoloogia tabel'!$C$1:$T$1,0),FALSE)</f>
        <v>2.9</v>
      </c>
      <c r="AR627" s="232">
        <f>VLOOKUP(AR$4,'Tüpoloogia tabel'!$C$1:$T$51,MATCH($A622,'Tüpoloogia tabel'!$C$1:$T$1,0),FALSE)</f>
        <v>0.26</v>
      </c>
      <c r="AS627" s="16">
        <f>VLOOKUP(AS$4,'Tüpoloogia tabel'!$C$1:$T$51,MATCH($A627,'Tüpoloogia tabel'!$C$1:$T$1,0),FALSE)</f>
        <v>0.49</v>
      </c>
      <c r="AT627" s="16">
        <f>VLOOKUP(AT$4,'Tüpoloogia tabel'!$C$1:$T$51,MATCH($A627,'Tüpoloogia tabel'!$C$1:$T$1,0),FALSE)</f>
        <v>0.40500000000000003</v>
      </c>
      <c r="AU627" s="16">
        <f>VLOOKUP(AU$4,'Tüpoloogia tabel'!$C$1:$T$51,MATCH($A627,'Tüpoloogia tabel'!$C$1:$T$1,0),FALSE)</f>
        <v>0.15</v>
      </c>
      <c r="AV627" s="273">
        <f>VLOOKUP(AV$4,'Tüpoloogia tabel'!$C$1:$T$51,MATCH($A627,'Tüpoloogia tabel'!$C$1:$T$1,0),FALSE)</f>
        <v>0.02</v>
      </c>
      <c r="AW627" s="16">
        <f>VLOOKUP(AW$4,'Tüpoloogia tabel'!$C$1:$T$51,MATCH($A627,'Tüpoloogia tabel'!$C$1:$T$1,0),FALSE)</f>
        <v>0.01</v>
      </c>
      <c r="AX627" s="16">
        <f>VLOOKUP(AX$4,'Tüpoloogia tabel'!$C$1:$T$51,MATCH($A627,'Tüpoloogia tabel'!$C$1:$T$1,0),FALSE)</f>
        <v>0</v>
      </c>
      <c r="AY627" s="16">
        <f>VLOOKUP(AY$4,'Tüpoloogia tabel'!$C$1:$T$51,MATCH($A627,'Tüpoloogia tabel'!$C$1:$T$1,0),FALSE)</f>
        <v>0.42</v>
      </c>
      <c r="AZ627" s="16">
        <f>VLOOKUP(AZ$4,'Tüpoloogia tabel'!$C$1:$T$51,MATCH($A627,'Tüpoloogia tabel'!$C$1:$T$1,0),FALSE)</f>
        <v>3.7</v>
      </c>
      <c r="BA627" s="232">
        <f>VLOOKUP(BA$4,'Tüpoloogia tabel'!$C$1:$T$51,MATCH($A627,'Tüpoloogia tabel'!$C$1:$T$1,0),FALSE)</f>
        <v>0.56000000000000005</v>
      </c>
      <c r="BB627" s="232">
        <f>VLOOKUP(BB$4,'Tüpoloogia tabel'!$C$1:$T$51,MATCH($A627,'Tüpoloogia tabel'!$C$1:$T$1,0),FALSE)</f>
        <v>0.37</v>
      </c>
      <c r="BC627" s="232">
        <f>VLOOKUP(BC$4,'Tüpoloogia tabel'!$C$1:$T$51,MATCH($A627,'Tüpoloogia tabel'!$C$1:$T$1,0),FALSE)</f>
        <v>0.35</v>
      </c>
      <c r="BD627" s="232">
        <f>VLOOKUP(BD$4,'Tüpoloogia tabel'!$C$1:$T$51,MATCH($A627,'Tüpoloogia tabel'!$C$1:$T$1,0),FALSE)</f>
        <v>0.5</v>
      </c>
      <c r="BE627" s="232">
        <f>VLOOKUP(BE$4,'Tüpoloogia tabel'!$C$1:$T$51,MATCH($A627,'Tüpoloogia tabel'!$C$1:$T$1,0),FALSE)</f>
        <v>0.3</v>
      </c>
      <c r="BF627" s="16">
        <f>VLOOKUP(BF$4,'Tüpoloogia tabel'!$C$1:$T$51,MATCH($A627,'Tüpoloogia tabel'!$C$1:$T$1,0),FALSE)</f>
        <v>1.8</v>
      </c>
      <c r="BG627" s="16">
        <f>VLOOKUP(BG$4,'Tüpoloogia tabel'!$C$1:$T$51,MATCH($A627,'Tüpoloogia tabel'!$C$1:$T$1,0),FALSE)</f>
        <v>2.2000000000000002</v>
      </c>
      <c r="BH627" s="16">
        <f>VLOOKUP(BH$4,'Tüpoloogia tabel'!$C$1:$T$51,MATCH($A627,'Tüpoloogia tabel'!$C$1:$T$1,0),FALSE)</f>
        <v>1.46</v>
      </c>
      <c r="BI627" s="16">
        <f>VLOOKUP(BI$4,'Tüpoloogia tabel'!$C$1:$T$51,MATCH($A627,'Tüpoloogia tabel'!$C$1:$T$1,0),FALSE)</f>
        <v>1.5793333333333333</v>
      </c>
      <c r="BJ627" s="16">
        <f>VLOOKUP(BJ$4,'Tüpoloogia tabel'!$C$1:$T$51,MATCH($A627,'Tüpoloogia tabel'!$C$1:$T$1,0),FALSE)</f>
        <v>0.8</v>
      </c>
      <c r="BK627" s="16">
        <f>VLOOKUP(BK$4,'Tüpoloogia tabel'!$C$1:$T$51,MATCH($A627,'Tüpoloogia tabel'!$C$1:$T$1,0),FALSE)</f>
        <v>2.0649999999999999</v>
      </c>
      <c r="BL627" s="216">
        <f t="shared" si="792"/>
        <v>116308.14571663919</v>
      </c>
      <c r="BM627" s="1">
        <v>4</v>
      </c>
      <c r="BN627" s="1">
        <v>0</v>
      </c>
      <c r="BO627" s="1">
        <f t="shared" si="811"/>
        <v>90</v>
      </c>
      <c r="BP627" s="217">
        <f t="shared" si="812"/>
        <v>513</v>
      </c>
      <c r="BQ627" s="217">
        <f t="shared" ref="BQ627:BS627" si="856">BP627</f>
        <v>513</v>
      </c>
      <c r="BR627" s="217">
        <f t="shared" si="856"/>
        <v>513</v>
      </c>
      <c r="BS627" s="217">
        <f t="shared" si="856"/>
        <v>513</v>
      </c>
      <c r="BT627" s="217">
        <f t="shared" si="814"/>
        <v>4104</v>
      </c>
      <c r="BU627" s="217">
        <f t="shared" si="815"/>
        <v>22095</v>
      </c>
      <c r="BV627" s="217">
        <f t="shared" si="816"/>
        <v>17804.658318783448</v>
      </c>
      <c r="BW627" s="217">
        <f t="shared" si="794"/>
        <v>8078.4814938890477</v>
      </c>
      <c r="BX627" s="216">
        <f t="shared" si="817"/>
        <v>13.959414814814815</v>
      </c>
      <c r="BY627" s="216">
        <f t="shared" si="786"/>
        <v>16835.05426666667</v>
      </c>
      <c r="BZ627" s="216">
        <f t="shared" si="853"/>
        <v>141221.68147719491</v>
      </c>
      <c r="CA627" s="216">
        <f t="shared" si="854"/>
        <v>133143.19998330585</v>
      </c>
      <c r="CB627" s="218">
        <f t="shared" si="818"/>
        <v>6.7909242291693559</v>
      </c>
    </row>
    <row r="628" spans="1:80" s="220" customFormat="1" ht="13.5" customHeight="1" thickBot="1" x14ac:dyDescent="0.3">
      <c r="A628" s="251" t="s">
        <v>488</v>
      </c>
      <c r="B628" s="241" t="s">
        <v>1156</v>
      </c>
      <c r="C628" s="241" t="s">
        <v>464</v>
      </c>
      <c r="D628" s="252">
        <v>10</v>
      </c>
      <c r="E628" s="252">
        <v>10</v>
      </c>
      <c r="F628" s="253"/>
      <c r="G628" s="221">
        <f>(VLOOKUP(G$4,'Tüpoloogia tabel'!$C$1:$T$51,MATCH($A628,'Tüpoloogia tabel'!$C$1:$T$1,0),FALSE))*D628</f>
        <v>3208</v>
      </c>
      <c r="H628" s="221">
        <f>(VLOOKUP(H$4,'Tüpoloogia tabel'!$C$1:$T$51,MATCH($A628,'Tüpoloogia tabel'!$C$1:$T$1,0),FALSE))*D628*E628</f>
        <v>270</v>
      </c>
      <c r="I628" s="221">
        <f>(VLOOKUP(I$4,'Tüpoloogia tabel'!$C$1:$T$51,MATCH($A628,'Tüpoloogia tabel'!$C$1:$T$1,0),FALSE))*D628*E628</f>
        <v>1080</v>
      </c>
      <c r="J628" s="221">
        <f>(VLOOKUP(J$4,'Tüpoloogia tabel'!$C$1:$T$51,MATCH($A628,'Tüpoloogia tabel'!$C$1:$T$1,0),FALSE))*D628*E628</f>
        <v>24873.5</v>
      </c>
      <c r="K628" s="221">
        <f>(VLOOKUP(K$4,'Tüpoloogia tabel'!$C$1:$T$51,MATCH($A628,'Tüpoloogia tabel'!$C$1:$T$1,0),FALSE))*D628*E628</f>
        <v>21784.5</v>
      </c>
      <c r="L628" s="246">
        <f>VLOOKUP(L$4,'Tüpoloogia tabel'!$C$1:$T$51,MATCH($A628,'Tüpoloogia tabel'!$C$1:$T$1,0),FALSE)</f>
        <v>0</v>
      </c>
      <c r="M628" s="226">
        <f>VLOOKUP(M$4,'Tüpoloogia tabel'!$C$1:$T$51,MATCH($A628,'Tüpoloogia tabel'!$C$1:$T$1,0),FALSE)</f>
        <v>100</v>
      </c>
      <c r="N628" s="226">
        <f>VLOOKUP(N$4,'Tüpoloogia tabel'!$C$1:$T$51,MATCH($A628,'Tüpoloogia tabel'!$C$1:$T$1,0),FALSE)</f>
        <v>0</v>
      </c>
      <c r="O628" s="242">
        <f>VLOOKUP(O$4,'Tüpoloogia tabel'!$C$1:$T$51,MATCH($A628,'Tüpoloogia tabel'!$C$1:$T$1,0),FALSE)</f>
        <v>0.1369145681336785</v>
      </c>
      <c r="P628" s="226">
        <f>VLOOKUP(P$4,'Tüpoloogia tabel'!$C$1:$T$51,MATCH($A628,'Tüpoloogia tabel'!$C$1:$T$1,0),FALSE)</f>
        <v>100</v>
      </c>
      <c r="Q628" s="339">
        <f t="shared" si="805"/>
        <v>121770</v>
      </c>
      <c r="R628" s="341">
        <f t="shared" si="851"/>
        <v>105058.31303836196</v>
      </c>
      <c r="S628" s="340">
        <f t="shared" si="806"/>
        <v>3208</v>
      </c>
      <c r="T628" s="341">
        <f t="shared" si="807"/>
        <v>3208</v>
      </c>
      <c r="U628" s="342">
        <f t="shared" si="808"/>
        <v>39.6</v>
      </c>
      <c r="V628" s="343">
        <f t="shared" si="809"/>
        <v>16672.08696163803</v>
      </c>
      <c r="W628" s="344">
        <f t="shared" si="791"/>
        <v>7.9304460457482229</v>
      </c>
      <c r="X628" s="226">
        <f>VLOOKUP(X$4,'Tüpoloogia tabel'!$C$1:$T$51,MATCH($A628,'Tüpoloogia tabel'!$C$1:$T$1,0),FALSE)</f>
        <v>229</v>
      </c>
      <c r="Y628" s="226">
        <f>VLOOKUP(Y$4,'Tüpoloogia tabel'!$C$1:$T$51,MATCH($A628,'Tüpoloogia tabel'!$C$1:$T$1,0),FALSE)</f>
        <v>196</v>
      </c>
      <c r="Z628" s="230">
        <f>VLOOKUP(Z$4,'Tüpoloogia tabel'!$C$1:$T$51,MATCH($A628,'Tüpoloogia tabel'!$C$1:$T$1,0),FALSE)</f>
        <v>33</v>
      </c>
      <c r="AA628" s="236"/>
      <c r="AB628" s="236"/>
      <c r="AC628" s="221">
        <f>VLOOKUP(AC$4,'Tüpoloogia tabel'!$C$1:$T$51,MATCH($A628,'Tüpoloogia tabel'!$C$1:$T$1,0),FALSE)</f>
        <v>3.04</v>
      </c>
      <c r="AD628" s="221">
        <f>VLOOKUP(AD$4,'Tüpoloogia tabel'!$C$1:$T$51,MATCH($A628,'Tüpoloogia tabel'!$C$1:$T$1,0),FALSE)</f>
        <v>2.5</v>
      </c>
      <c r="AE628" s="221">
        <f>VLOOKUP(AE$4,'Tüpoloogia tabel'!$C$1:$T$51,MATCH($A628,'Tüpoloogia tabel'!$C$1:$T$1,0),FALSE)</f>
        <v>2.2999999999999998</v>
      </c>
      <c r="AF628" s="221">
        <f>VLOOKUP(AF$4,'Tüpoloogia tabel'!$C$1:$T$51,MATCH($A628,'Tüpoloogia tabel'!$C$1:$T$1,0),FALSE)</f>
        <v>13.5</v>
      </c>
      <c r="AG628" s="221">
        <f>VLOOKUP(AG$4,'Tüpoloogia tabel'!$C$1:$T$51,MATCH($A628,'Tüpoloogia tabel'!$C$1:$T$1,0),FALSE)</f>
        <v>24.3</v>
      </c>
      <c r="AH628" s="221">
        <f>(VLOOKUP(AH$4,'Tüpoloogia tabel'!$C$1:$T$51,MATCH($A628,'Tüpoloogia tabel'!$C$1:$T$1,0),FALSE))*E628</f>
        <v>25</v>
      </c>
      <c r="AI628" s="221">
        <f>(VLOOKUP(AI$4,'Tüpoloogia tabel'!$C$1:$T$51,MATCH($A628,'Tüpoloogia tabel'!$C$1:$T$1,0),FALSE))*D628*E628</f>
        <v>88604.166666666657</v>
      </c>
      <c r="AJ628" s="221">
        <f t="shared" si="810"/>
        <v>513</v>
      </c>
      <c r="AK628" s="221">
        <f>VLOOKUP(AK$4,'Tüpoloogia tabel'!$C$1:$T$51,MATCH($A628,'Tüpoloogia tabel'!$C$1:$T$1,0),FALSE)</f>
        <v>1</v>
      </c>
      <c r="AL628" s="221">
        <f>VLOOKUP(AL$4,'Tüpoloogia tabel'!$C$1:$T$51,MATCH($A628,'Tüpoloogia tabel'!$C$1:$T$1,0),FALSE)</f>
        <v>1</v>
      </c>
      <c r="AM628" s="221">
        <f>VLOOKUP(AM$4,'Tüpoloogia tabel'!$C$1:$T$51,MATCH($A628,'Tüpoloogia tabel'!$C$1:$T$1,0),FALSE)</f>
        <v>0.7</v>
      </c>
      <c r="AN628" s="221">
        <f>VLOOKUP(AN$4,'Tüpoloogia tabel'!$C$1:$T$51,MATCH($A628,'Tüpoloogia tabel'!$C$1:$T$1,0),FALSE)</f>
        <v>0.7</v>
      </c>
      <c r="AO628" s="221">
        <f>VLOOKUP(AO$4,'Tüpoloogia tabel'!$C$1:$T$51,MATCH($A628,'Tüpoloogia tabel'!$C$1:$T$1,0),FALSE)</f>
        <v>2.44</v>
      </c>
      <c r="AP628" s="221">
        <f>VLOOKUP(AP$4,'Tüpoloogia tabel'!$C$1:$T$51,MATCH($A628,'Tüpoloogia tabel'!$C$1:$T$1,0),FALSE)</f>
        <v>2</v>
      </c>
      <c r="AQ628" s="221">
        <f>VLOOKUP(AQ$4,'Tüpoloogia tabel'!$C$1:$T$51,MATCH($A628,'Tüpoloogia tabel'!$C$1:$T$1,0),FALSE)</f>
        <v>2.9</v>
      </c>
      <c r="AR628" s="233">
        <f>VLOOKUP(AR$4,'Tüpoloogia tabel'!$C$1:$T$51,MATCH($A623,'Tüpoloogia tabel'!$C$1:$T$1,0),FALSE)</f>
        <v>0.26</v>
      </c>
      <c r="AS628" s="222">
        <f>VLOOKUP(AS$4,'Tüpoloogia tabel'!$C$1:$T$51,MATCH($A628,'Tüpoloogia tabel'!$C$1:$T$1,0),FALSE)</f>
        <v>0.49</v>
      </c>
      <c r="AT628" s="222">
        <f>VLOOKUP(AT$4,'Tüpoloogia tabel'!$C$1:$T$51,MATCH($A628,'Tüpoloogia tabel'!$C$1:$T$1,0),FALSE)</f>
        <v>0.40500000000000003</v>
      </c>
      <c r="AU628" s="222">
        <f>VLOOKUP(AU$4,'Tüpoloogia tabel'!$C$1:$T$51,MATCH($A628,'Tüpoloogia tabel'!$C$1:$T$1,0),FALSE)</f>
        <v>0.15</v>
      </c>
      <c r="AV628" s="273">
        <f>VLOOKUP(AV$4,'Tüpoloogia tabel'!$C$1:$T$51,MATCH($A628,'Tüpoloogia tabel'!$C$1:$T$1,0),FALSE)</f>
        <v>0.02</v>
      </c>
      <c r="AW628" s="222">
        <f>VLOOKUP(AW$4,'Tüpoloogia tabel'!$C$1:$T$51,MATCH($A628,'Tüpoloogia tabel'!$C$1:$T$1,0),FALSE)</f>
        <v>0.01</v>
      </c>
      <c r="AX628" s="222">
        <f>VLOOKUP(AX$4,'Tüpoloogia tabel'!$C$1:$T$51,MATCH($A628,'Tüpoloogia tabel'!$C$1:$T$1,0),FALSE)</f>
        <v>0</v>
      </c>
      <c r="AY628" s="222">
        <f>VLOOKUP(AY$4,'Tüpoloogia tabel'!$C$1:$T$51,MATCH($A628,'Tüpoloogia tabel'!$C$1:$T$1,0),FALSE)</f>
        <v>0.42</v>
      </c>
      <c r="AZ628" s="222">
        <f>VLOOKUP(AZ$4,'Tüpoloogia tabel'!$C$1:$T$51,MATCH($A628,'Tüpoloogia tabel'!$C$1:$T$1,0),FALSE)</f>
        <v>3.7</v>
      </c>
      <c r="BA628" s="233">
        <f>VLOOKUP(BA$4,'Tüpoloogia tabel'!$C$1:$T$51,MATCH($A628,'Tüpoloogia tabel'!$C$1:$T$1,0),FALSE)</f>
        <v>0.56000000000000005</v>
      </c>
      <c r="BB628" s="233">
        <f>VLOOKUP(BB$4,'Tüpoloogia tabel'!$C$1:$T$51,MATCH($A628,'Tüpoloogia tabel'!$C$1:$T$1,0),FALSE)</f>
        <v>0.37</v>
      </c>
      <c r="BC628" s="233">
        <f>VLOOKUP(BC$4,'Tüpoloogia tabel'!$C$1:$T$51,MATCH($A628,'Tüpoloogia tabel'!$C$1:$T$1,0),FALSE)</f>
        <v>0.35</v>
      </c>
      <c r="BD628" s="233">
        <f>VLOOKUP(BD$4,'Tüpoloogia tabel'!$C$1:$T$51,MATCH($A628,'Tüpoloogia tabel'!$C$1:$T$1,0),FALSE)</f>
        <v>0.5</v>
      </c>
      <c r="BE628" s="233">
        <f>VLOOKUP(BE$4,'Tüpoloogia tabel'!$C$1:$T$51,MATCH($A628,'Tüpoloogia tabel'!$C$1:$T$1,0),FALSE)</f>
        <v>0.3</v>
      </c>
      <c r="BF628" s="222">
        <f>VLOOKUP(BF$4,'Tüpoloogia tabel'!$C$1:$T$51,MATCH($A628,'Tüpoloogia tabel'!$C$1:$T$1,0),FALSE)</f>
        <v>1.8</v>
      </c>
      <c r="BG628" s="222">
        <f>VLOOKUP(BG$4,'Tüpoloogia tabel'!$C$1:$T$51,MATCH($A628,'Tüpoloogia tabel'!$C$1:$T$1,0),FALSE)</f>
        <v>2.2000000000000002</v>
      </c>
      <c r="BH628" s="222">
        <f>VLOOKUP(BH$4,'Tüpoloogia tabel'!$C$1:$T$51,MATCH($A628,'Tüpoloogia tabel'!$C$1:$T$1,0),FALSE)</f>
        <v>1.46</v>
      </c>
      <c r="BI628" s="222">
        <f>VLOOKUP(BI$4,'Tüpoloogia tabel'!$C$1:$T$51,MATCH($A628,'Tüpoloogia tabel'!$C$1:$T$1,0),FALSE)</f>
        <v>1.5793333333333333</v>
      </c>
      <c r="BJ628" s="222">
        <f>VLOOKUP(BJ$4,'Tüpoloogia tabel'!$C$1:$T$51,MATCH($A628,'Tüpoloogia tabel'!$C$1:$T$1,0),FALSE)</f>
        <v>0.8</v>
      </c>
      <c r="BK628" s="222">
        <f>VLOOKUP(BK$4,'Tüpoloogia tabel'!$C$1:$T$51,MATCH($A628,'Tüpoloogia tabel'!$C$1:$T$1,0),FALSE)</f>
        <v>2.0649999999999999</v>
      </c>
      <c r="BL628" s="223">
        <f t="shared" si="792"/>
        <v>142268.07826547421</v>
      </c>
      <c r="BM628" s="220">
        <v>4</v>
      </c>
      <c r="BN628" s="220">
        <v>0</v>
      </c>
      <c r="BO628" s="220">
        <f t="shared" si="811"/>
        <v>100</v>
      </c>
      <c r="BP628" s="224">
        <f t="shared" si="812"/>
        <v>513</v>
      </c>
      <c r="BQ628" s="224">
        <f t="shared" ref="BQ628:BS628" si="857">BP628</f>
        <v>513</v>
      </c>
      <c r="BR628" s="224">
        <f t="shared" si="857"/>
        <v>513</v>
      </c>
      <c r="BS628" s="224">
        <f t="shared" si="857"/>
        <v>513</v>
      </c>
      <c r="BT628" s="224">
        <f t="shared" si="814"/>
        <v>4617</v>
      </c>
      <c r="BU628" s="224">
        <f t="shared" si="815"/>
        <v>27250</v>
      </c>
      <c r="BV628" s="224">
        <f t="shared" si="816"/>
        <v>21975.64559871739</v>
      </c>
      <c r="BW628" s="217">
        <f t="shared" si="794"/>
        <v>9838.026151461303</v>
      </c>
      <c r="BX628" s="223">
        <f t="shared" si="817"/>
        <v>17.126614814814815</v>
      </c>
      <c r="BY628" s="223">
        <f t="shared" si="786"/>
        <v>20654.697466666665</v>
      </c>
      <c r="BZ628" s="223">
        <f t="shared" si="853"/>
        <v>172760.80188360217</v>
      </c>
      <c r="CA628" s="223">
        <f t="shared" si="854"/>
        <v>162922.77573214087</v>
      </c>
      <c r="CB628" s="225">
        <f t="shared" si="818"/>
        <v>7.4788393459634541</v>
      </c>
    </row>
    <row r="629" spans="1:80" s="219" customFormat="1" x14ac:dyDescent="0.25">
      <c r="A629" s="258" t="s">
        <v>489</v>
      </c>
      <c r="B629" s="259" t="s">
        <v>1157</v>
      </c>
      <c r="C629" s="259" t="s">
        <v>464</v>
      </c>
      <c r="D629" s="260">
        <v>1</v>
      </c>
      <c r="E629" s="260">
        <v>1</v>
      </c>
      <c r="F629" s="261"/>
      <c r="G629" s="262">
        <f>(VLOOKUP(G$4,'Tüpoloogia tabel'!$C$1:$T$51,MATCH($A629,'Tüpoloogia tabel'!$C$1:$T$1,0),FALSE))*D629</f>
        <v>361.93999999999994</v>
      </c>
      <c r="H629" s="262">
        <f>(VLOOKUP(H$4,'Tüpoloogia tabel'!$C$1:$T$51,MATCH($A629,'Tüpoloogia tabel'!$C$1:$T$1,0),FALSE))*D629*E629</f>
        <v>2.8814285714285717</v>
      </c>
      <c r="I629" s="262">
        <f>(VLOOKUP(I$4,'Tüpoloogia tabel'!$C$1:$T$51,MATCH($A629,'Tüpoloogia tabel'!$C$1:$T$1,0),FALSE))*D629*E629</f>
        <v>10.244285714285713</v>
      </c>
      <c r="J629" s="262">
        <f>(VLOOKUP(J$4,'Tüpoloogia tabel'!$C$1:$T$51,MATCH($A629,'Tüpoloogia tabel'!$C$1:$T$1,0),FALSE))*D629*E629</f>
        <v>232.44998412698411</v>
      </c>
      <c r="K629" s="262">
        <f>(VLOOKUP(K$4,'Tüpoloogia tabel'!$C$1:$T$51,MATCH($A629,'Tüpoloogia tabel'!$C$1:$T$1,0),FALSE))*D629*E629</f>
        <v>202.44088888888888</v>
      </c>
      <c r="L629" s="263">
        <f>VLOOKUP(L$4,'Tüpoloogia tabel'!$C$1:$T$51,MATCH($A629,'Tüpoloogia tabel'!$C$1:$T$1,0),FALSE)</f>
        <v>0</v>
      </c>
      <c r="M629" s="264">
        <f>VLOOKUP(M$4,'Tüpoloogia tabel'!$C$1:$T$51,MATCH($A629,'Tüpoloogia tabel'!$C$1:$T$1,0),FALSE)</f>
        <v>40</v>
      </c>
      <c r="N629" s="264">
        <f>VLOOKUP(N$4,'Tüpoloogia tabel'!$C$1:$T$51,MATCH($A629,'Tüpoloogia tabel'!$C$1:$T$1,0),FALSE)</f>
        <v>40</v>
      </c>
      <c r="O629" s="265">
        <f>VLOOKUP(O$4,'Tüpoloogia tabel'!$C$1:$T$51,MATCH($A629,'Tüpoloogia tabel'!$C$1:$T$1,0),FALSE)</f>
        <v>0.27294963909952868</v>
      </c>
      <c r="P629" s="264">
        <f>VLOOKUP(P$4,'Tüpoloogia tabel'!$C$1:$T$51,MATCH($A629,'Tüpoloogia tabel'!$C$1:$T$1,0),FALSE)</f>
        <v>100</v>
      </c>
      <c r="Q629" s="345">
        <f t="shared" si="805"/>
        <v>133.56666666666666</v>
      </c>
      <c r="R629" s="346">
        <f t="shared" si="851"/>
        <v>93.14969320427295</v>
      </c>
      <c r="S629" s="347">
        <f t="shared" si="806"/>
        <v>361.93999999999994</v>
      </c>
      <c r="T629" s="346">
        <f t="shared" si="807"/>
        <v>361.93999999999994</v>
      </c>
      <c r="U629" s="348">
        <f t="shared" si="808"/>
        <v>3.9600000000000004</v>
      </c>
      <c r="V629" s="349">
        <f t="shared" si="809"/>
        <v>36.456973462393712</v>
      </c>
      <c r="W629" s="350">
        <f t="shared" si="791"/>
        <v>4.1728943739040787</v>
      </c>
      <c r="X629" s="264">
        <f>VLOOKUP(X$4,'Tüpoloogia tabel'!$C$1:$T$51,MATCH($A629,'Tüpoloogia tabel'!$C$1:$T$1,0),FALSE)</f>
        <v>208.5</v>
      </c>
      <c r="Y629" s="264">
        <f>VLOOKUP(Y$4,'Tüpoloogia tabel'!$C$1:$T$51,MATCH($A629,'Tüpoloogia tabel'!$C$1:$T$1,0),FALSE)</f>
        <v>154.5</v>
      </c>
      <c r="Z629" s="268">
        <f>VLOOKUP(Z$4,'Tüpoloogia tabel'!$C$1:$T$51,MATCH($A629,'Tüpoloogia tabel'!$C$1:$T$1,0),FALSE)</f>
        <v>33.5</v>
      </c>
      <c r="AA629" s="269"/>
      <c r="AB629" s="269"/>
      <c r="AC629" s="262">
        <f>VLOOKUP(AC$4,'Tüpoloogia tabel'!$C$1:$T$51,MATCH($A629,'Tüpoloogia tabel'!$C$1:$T$1,0),FALSE)</f>
        <v>3.3925714285714283</v>
      </c>
      <c r="AD629" s="262">
        <f>VLOOKUP(AD$4,'Tüpoloogia tabel'!$C$1:$T$51,MATCH($A629,'Tüpoloogia tabel'!$C$1:$T$1,0),FALSE)</f>
        <v>2.5</v>
      </c>
      <c r="AE629" s="262">
        <f>VLOOKUP(AE$4,'Tüpoloogia tabel'!$C$1:$T$51,MATCH($A629,'Tüpoloogia tabel'!$C$1:$T$1,0),FALSE)</f>
        <v>2.2999999999999998</v>
      </c>
      <c r="AF629" s="262">
        <f>VLOOKUP(AF$4,'Tüpoloogia tabel'!$C$1:$T$51,MATCH($A629,'Tüpoloogia tabel'!$C$1:$T$1,0),FALSE)</f>
        <v>14.200000000000001</v>
      </c>
      <c r="AG629" s="262">
        <f>VLOOKUP(AG$4,'Tüpoloogia tabel'!$C$1:$T$51,MATCH($A629,'Tüpoloogia tabel'!$C$1:$T$1,0),FALSE)</f>
        <v>21.033333333333335</v>
      </c>
      <c r="AH629" s="262">
        <f>(VLOOKUP(AH$4,'Tüpoloogia tabel'!$C$1:$T$51,MATCH($A629,'Tüpoloogia tabel'!$C$1:$T$1,0),FALSE))*E629</f>
        <v>2.5</v>
      </c>
      <c r="AI629" s="262">
        <f>(VLOOKUP(AI$4,'Tüpoloogia tabel'!$C$1:$T$51,MATCH($A629,'Tüpoloogia tabel'!$C$1:$T$1,0),FALSE))*D629*E629</f>
        <v>904.84999999999991</v>
      </c>
      <c r="AJ629" s="262">
        <f t="shared" si="810"/>
        <v>70.466666666666669</v>
      </c>
      <c r="AK629" s="262">
        <f>VLOOKUP(AK$4,'Tüpoloogia tabel'!$C$1:$T$51,MATCH($A629,'Tüpoloogia tabel'!$C$1:$T$1,0),FALSE)</f>
        <v>1</v>
      </c>
      <c r="AL629" s="262">
        <f>VLOOKUP(AL$4,'Tüpoloogia tabel'!$C$1:$T$51,MATCH($A629,'Tüpoloogia tabel'!$C$1:$T$1,0),FALSE)</f>
        <v>0.8</v>
      </c>
      <c r="AM629" s="262">
        <f>VLOOKUP(AM$4,'Tüpoloogia tabel'!$C$1:$T$51,MATCH($A629,'Tüpoloogia tabel'!$C$1:$T$1,0),FALSE)</f>
        <v>0.7</v>
      </c>
      <c r="AN629" s="262">
        <f>VLOOKUP(AN$4,'Tüpoloogia tabel'!$C$1:$T$51,MATCH($A629,'Tüpoloogia tabel'!$C$1:$T$1,0),FALSE)</f>
        <v>0.7</v>
      </c>
      <c r="AO629" s="262">
        <f>VLOOKUP(AO$4,'Tüpoloogia tabel'!$C$1:$T$51,MATCH($A629,'Tüpoloogia tabel'!$C$1:$T$1,0),FALSE)</f>
        <v>2.44</v>
      </c>
      <c r="AP629" s="262">
        <f>VLOOKUP(AP$4,'Tüpoloogia tabel'!$C$1:$T$51,MATCH($A629,'Tüpoloogia tabel'!$C$1:$T$1,0),FALSE)</f>
        <v>2</v>
      </c>
      <c r="AQ629" s="262">
        <f>VLOOKUP(AQ$4,'Tüpoloogia tabel'!$C$1:$T$51,MATCH($A629,'Tüpoloogia tabel'!$C$1:$T$1,0),FALSE)</f>
        <v>2.9</v>
      </c>
      <c r="AR629" s="271">
        <f>VLOOKUP(AR$4,'Tüpoloogia tabel'!$C$1:$T$51,MATCH($A624,'Tüpoloogia tabel'!$C$1:$T$1,0),FALSE)</f>
        <v>0.26</v>
      </c>
      <c r="AS629" s="270">
        <f>VLOOKUP(AS$4,'Tüpoloogia tabel'!$C$1:$T$51,MATCH($A629,'Tüpoloogia tabel'!$C$1:$T$1,0),FALSE)</f>
        <v>0.49</v>
      </c>
      <c r="AT629" s="270">
        <f>VLOOKUP(AT$4,'Tüpoloogia tabel'!$C$1:$T$51,MATCH($A629,'Tüpoloogia tabel'!$C$1:$T$1,0),FALSE)</f>
        <v>0.40500000000000003</v>
      </c>
      <c r="AU629" s="270">
        <f>VLOOKUP(AU$4,'Tüpoloogia tabel'!$C$1:$T$51,MATCH($A629,'Tüpoloogia tabel'!$C$1:$T$1,0),FALSE)</f>
        <v>0.15</v>
      </c>
      <c r="AV629" s="273">
        <f>VLOOKUP(AV$4,'Tüpoloogia tabel'!$C$1:$T$51,MATCH($A629,'Tüpoloogia tabel'!$C$1:$T$1,0),FALSE)</f>
        <v>0.02</v>
      </c>
      <c r="AW629" s="270">
        <f>VLOOKUP(AW$4,'Tüpoloogia tabel'!$C$1:$T$51,MATCH($A629,'Tüpoloogia tabel'!$C$1:$T$1,0),FALSE)</f>
        <v>0.01</v>
      </c>
      <c r="AX629" s="270">
        <f>VLOOKUP(AX$4,'Tüpoloogia tabel'!$C$1:$T$51,MATCH($A629,'Tüpoloogia tabel'!$C$1:$T$1,0),FALSE)</f>
        <v>0</v>
      </c>
      <c r="AY629" s="270">
        <f>VLOOKUP(AY$4,'Tüpoloogia tabel'!$C$1:$T$51,MATCH($A629,'Tüpoloogia tabel'!$C$1:$T$1,0),FALSE)</f>
        <v>0.42</v>
      </c>
      <c r="AZ629" s="270">
        <f>VLOOKUP(AZ$4,'Tüpoloogia tabel'!$C$1:$T$51,MATCH($A629,'Tüpoloogia tabel'!$C$1:$T$1,0),FALSE)</f>
        <v>3.7</v>
      </c>
      <c r="BA629" s="271">
        <f>VLOOKUP(BA$4,'Tüpoloogia tabel'!$C$1:$T$51,MATCH($A629,'Tüpoloogia tabel'!$C$1:$T$1,0),FALSE)</f>
        <v>0.56000000000000005</v>
      </c>
      <c r="BB629" s="271">
        <f>VLOOKUP(BB$4,'Tüpoloogia tabel'!$C$1:$T$51,MATCH($A629,'Tüpoloogia tabel'!$C$1:$T$1,0),FALSE)</f>
        <v>0.41499999999999998</v>
      </c>
      <c r="BC629" s="271">
        <f>VLOOKUP(BC$4,'Tüpoloogia tabel'!$C$1:$T$51,MATCH($A629,'Tüpoloogia tabel'!$C$1:$T$1,0),FALSE)</f>
        <v>0.35</v>
      </c>
      <c r="BD629" s="271">
        <f>VLOOKUP(BD$4,'Tüpoloogia tabel'!$C$1:$T$51,MATCH($A629,'Tüpoloogia tabel'!$C$1:$T$1,0),FALSE)</f>
        <v>0.4</v>
      </c>
      <c r="BE629" s="271">
        <f>VLOOKUP(BE$4,'Tüpoloogia tabel'!$C$1:$T$51,MATCH($A629,'Tüpoloogia tabel'!$C$1:$T$1,0),FALSE)</f>
        <v>0.3</v>
      </c>
      <c r="BF629" s="270">
        <f>VLOOKUP(BF$4,'Tüpoloogia tabel'!$C$1:$T$51,MATCH($A629,'Tüpoloogia tabel'!$C$1:$T$1,0),FALSE)</f>
        <v>1.8</v>
      </c>
      <c r="BG629" s="270">
        <f>VLOOKUP(BG$4,'Tüpoloogia tabel'!$C$1:$T$51,MATCH($A629,'Tüpoloogia tabel'!$C$1:$T$1,0),FALSE)</f>
        <v>2.2000000000000002</v>
      </c>
      <c r="BH629" s="270">
        <f>VLOOKUP(BH$4,'Tüpoloogia tabel'!$C$1:$T$51,MATCH($A629,'Tüpoloogia tabel'!$C$1:$T$1,0),FALSE)</f>
        <v>1.46</v>
      </c>
      <c r="BI629" s="270">
        <f>VLOOKUP(BI$4,'Tüpoloogia tabel'!$C$1:$T$51,MATCH($A629,'Tüpoloogia tabel'!$C$1:$T$1,0),FALSE)</f>
        <v>1.5793333333333333</v>
      </c>
      <c r="BJ629" s="270">
        <f>VLOOKUP(BJ$4,'Tüpoloogia tabel'!$C$1:$T$51,MATCH($A629,'Tüpoloogia tabel'!$C$1:$T$1,0),FALSE)</f>
        <v>0.8</v>
      </c>
      <c r="BK629" s="270">
        <f>VLOOKUP(BK$4,'Tüpoloogia tabel'!$C$1:$T$51,MATCH($A629,'Tüpoloogia tabel'!$C$1:$T$1,0),FALSE)</f>
        <v>2.0649999999999999</v>
      </c>
      <c r="BL629" s="266">
        <f t="shared" si="792"/>
        <v>713.24794278282081</v>
      </c>
      <c r="BM629" s="219">
        <v>4</v>
      </c>
      <c r="BN629" s="219">
        <v>0</v>
      </c>
      <c r="BO629" s="219">
        <f t="shared" si="811"/>
        <v>10</v>
      </c>
      <c r="BP629" s="267">
        <f t="shared" si="812"/>
        <v>70.466666666666669</v>
      </c>
      <c r="BQ629" s="267">
        <f t="shared" ref="BQ629:BS629" si="858">BP629</f>
        <v>70.466666666666669</v>
      </c>
      <c r="BR629" s="267">
        <f t="shared" si="858"/>
        <v>70.466666666666669</v>
      </c>
      <c r="BS629" s="267">
        <f t="shared" si="858"/>
        <v>70.466666666666669</v>
      </c>
      <c r="BT629" s="267">
        <f t="shared" si="814"/>
        <v>0</v>
      </c>
      <c r="BU629" s="267">
        <f t="shared" si="815"/>
        <v>28.11071428571428</v>
      </c>
      <c r="BV629" s="267">
        <f t="shared" si="816"/>
        <v>48.054303594676952</v>
      </c>
      <c r="BW629" s="217">
        <f t="shared" si="794"/>
        <v>96.420474176430972</v>
      </c>
      <c r="BX629" s="266">
        <f t="shared" si="817"/>
        <v>2.9101185185185188E-2</v>
      </c>
      <c r="BY629" s="266">
        <f t="shared" si="786"/>
        <v>35.096029333333341</v>
      </c>
      <c r="BZ629" s="266">
        <f t="shared" si="853"/>
        <v>844.76444629258515</v>
      </c>
      <c r="CA629" s="266">
        <f t="shared" si="854"/>
        <v>748.34397211615419</v>
      </c>
      <c r="CB629" s="272">
        <f t="shared" si="818"/>
        <v>3.6966048520310939</v>
      </c>
    </row>
    <row r="630" spans="1:80" x14ac:dyDescent="0.25">
      <c r="A630" s="248" t="s">
        <v>489</v>
      </c>
      <c r="B630" s="231" t="s">
        <v>1158</v>
      </c>
      <c r="C630" s="231" t="s">
        <v>464</v>
      </c>
      <c r="D630" s="249">
        <v>1</v>
      </c>
      <c r="E630" s="249">
        <v>6</v>
      </c>
      <c r="F630" s="250"/>
      <c r="G630" s="15">
        <f>(VLOOKUP(G$4,'Tüpoloogia tabel'!$C$1:$T$51,MATCH($A630,'Tüpoloogia tabel'!$C$1:$T$1,0),FALSE))*D630</f>
        <v>361.93999999999994</v>
      </c>
      <c r="H630" s="15">
        <f>(VLOOKUP(H$4,'Tüpoloogia tabel'!$C$1:$T$51,MATCH($A630,'Tüpoloogia tabel'!$C$1:$T$1,0),FALSE))*D630*E630</f>
        <v>17.28857142857143</v>
      </c>
      <c r="I630" s="15">
        <f>(VLOOKUP(I$4,'Tüpoloogia tabel'!$C$1:$T$51,MATCH($A630,'Tüpoloogia tabel'!$C$1:$T$1,0),FALSE))*D630*E630</f>
        <v>61.465714285714277</v>
      </c>
      <c r="J630" s="15">
        <f>(VLOOKUP(J$4,'Tüpoloogia tabel'!$C$1:$T$51,MATCH($A630,'Tüpoloogia tabel'!$C$1:$T$1,0),FALSE))*D630*E630</f>
        <v>1394.6999047619047</v>
      </c>
      <c r="K630" s="15">
        <f>(VLOOKUP(K$4,'Tüpoloogia tabel'!$C$1:$T$51,MATCH($A630,'Tüpoloogia tabel'!$C$1:$T$1,0),FALSE))*D630*E630</f>
        <v>1214.6453333333334</v>
      </c>
      <c r="L630" s="244">
        <f>VLOOKUP(L$4,'Tüpoloogia tabel'!$C$1:$T$51,MATCH($A630,'Tüpoloogia tabel'!$C$1:$T$1,0),FALSE)</f>
        <v>0</v>
      </c>
      <c r="M630" s="228">
        <f>VLOOKUP(M$4,'Tüpoloogia tabel'!$C$1:$T$51,MATCH($A630,'Tüpoloogia tabel'!$C$1:$T$1,0),FALSE)</f>
        <v>40</v>
      </c>
      <c r="N630" s="228">
        <f>VLOOKUP(N$4,'Tüpoloogia tabel'!$C$1:$T$51,MATCH($A630,'Tüpoloogia tabel'!$C$1:$T$1,0),FALSE)</f>
        <v>40</v>
      </c>
      <c r="O630" s="245">
        <f>VLOOKUP(O$4,'Tüpoloogia tabel'!$C$1:$T$51,MATCH($A630,'Tüpoloogia tabel'!$C$1:$T$1,0),FALSE)</f>
        <v>0.27294963909952868</v>
      </c>
      <c r="P630" s="228">
        <f>VLOOKUP(P$4,'Tüpoloogia tabel'!$C$1:$T$51,MATCH($A630,'Tüpoloogia tabel'!$C$1:$T$1,0),FALSE)</f>
        <v>100</v>
      </c>
      <c r="Q630" s="335">
        <f t="shared" si="805"/>
        <v>3956.4</v>
      </c>
      <c r="R630" s="336">
        <f t="shared" si="851"/>
        <v>2872.5420478666247</v>
      </c>
      <c r="S630" s="14">
        <f t="shared" si="806"/>
        <v>361.93999999999994</v>
      </c>
      <c r="T630" s="336">
        <f t="shared" si="807"/>
        <v>361.93999999999994</v>
      </c>
      <c r="U630" s="4">
        <f t="shared" si="808"/>
        <v>3.9600000000000004</v>
      </c>
      <c r="V630" s="337">
        <f t="shared" si="809"/>
        <v>1079.8979521333754</v>
      </c>
      <c r="W630" s="338">
        <f t="shared" si="791"/>
        <v>5.6637562058616195</v>
      </c>
      <c r="X630" s="228">
        <f>VLOOKUP(X$4,'Tüpoloogia tabel'!$C$1:$T$51,MATCH($A630,'Tüpoloogia tabel'!$C$1:$T$1,0),FALSE)</f>
        <v>208.5</v>
      </c>
      <c r="Y630" s="228">
        <f>VLOOKUP(Y$4,'Tüpoloogia tabel'!$C$1:$T$51,MATCH($A630,'Tüpoloogia tabel'!$C$1:$T$1,0),FALSE)</f>
        <v>154.5</v>
      </c>
      <c r="Z630" s="229">
        <f>VLOOKUP(Z$4,'Tüpoloogia tabel'!$C$1:$T$51,MATCH($A630,'Tüpoloogia tabel'!$C$1:$T$1,0),FALSE)</f>
        <v>33.5</v>
      </c>
      <c r="AA630" s="235"/>
      <c r="AB630" s="235"/>
      <c r="AC630" s="15">
        <f>VLOOKUP(AC$4,'Tüpoloogia tabel'!$C$1:$T$51,MATCH($A630,'Tüpoloogia tabel'!$C$1:$T$1,0),FALSE)</f>
        <v>3.3925714285714283</v>
      </c>
      <c r="AD630" s="15">
        <f>VLOOKUP(AD$4,'Tüpoloogia tabel'!$C$1:$T$51,MATCH($A630,'Tüpoloogia tabel'!$C$1:$T$1,0),FALSE)</f>
        <v>2.5</v>
      </c>
      <c r="AE630" s="15">
        <f>VLOOKUP(AE$4,'Tüpoloogia tabel'!$C$1:$T$51,MATCH($A630,'Tüpoloogia tabel'!$C$1:$T$1,0),FALSE)</f>
        <v>2.2999999999999998</v>
      </c>
      <c r="AF630" s="15">
        <f>VLOOKUP(AF$4,'Tüpoloogia tabel'!$C$1:$T$51,MATCH($A630,'Tüpoloogia tabel'!$C$1:$T$1,0),FALSE)</f>
        <v>14.200000000000001</v>
      </c>
      <c r="AG630" s="15">
        <f>VLOOKUP(AG$4,'Tüpoloogia tabel'!$C$1:$T$51,MATCH($A630,'Tüpoloogia tabel'!$C$1:$T$1,0),FALSE)</f>
        <v>21.033333333333335</v>
      </c>
      <c r="AH630" s="15">
        <f>(VLOOKUP(AH$4,'Tüpoloogia tabel'!$C$1:$T$51,MATCH($A630,'Tüpoloogia tabel'!$C$1:$T$1,0),FALSE))*E630</f>
        <v>15</v>
      </c>
      <c r="AI630" s="15">
        <f>(VLOOKUP(AI$4,'Tüpoloogia tabel'!$C$1:$T$51,MATCH($A630,'Tüpoloogia tabel'!$C$1:$T$1,0),FALSE))*D630*E630</f>
        <v>5429.0999999999995</v>
      </c>
      <c r="AJ630" s="15">
        <f t="shared" si="810"/>
        <v>70.466666666666669</v>
      </c>
      <c r="AK630" s="15">
        <f>VLOOKUP(AK$4,'Tüpoloogia tabel'!$C$1:$T$51,MATCH($A630,'Tüpoloogia tabel'!$C$1:$T$1,0),FALSE)</f>
        <v>1</v>
      </c>
      <c r="AL630" s="15">
        <f>VLOOKUP(AL$4,'Tüpoloogia tabel'!$C$1:$T$51,MATCH($A630,'Tüpoloogia tabel'!$C$1:$T$1,0),FALSE)</f>
        <v>0.8</v>
      </c>
      <c r="AM630" s="15">
        <f>VLOOKUP(AM$4,'Tüpoloogia tabel'!$C$1:$T$51,MATCH($A630,'Tüpoloogia tabel'!$C$1:$T$1,0),FALSE)</f>
        <v>0.7</v>
      </c>
      <c r="AN630" s="15">
        <f>VLOOKUP(AN$4,'Tüpoloogia tabel'!$C$1:$T$51,MATCH($A630,'Tüpoloogia tabel'!$C$1:$T$1,0),FALSE)</f>
        <v>0.7</v>
      </c>
      <c r="AO630" s="15">
        <f>VLOOKUP(AO$4,'Tüpoloogia tabel'!$C$1:$T$51,MATCH($A630,'Tüpoloogia tabel'!$C$1:$T$1,0),FALSE)</f>
        <v>2.44</v>
      </c>
      <c r="AP630" s="15">
        <f>VLOOKUP(AP$4,'Tüpoloogia tabel'!$C$1:$T$51,MATCH($A630,'Tüpoloogia tabel'!$C$1:$T$1,0),FALSE)</f>
        <v>2</v>
      </c>
      <c r="AQ630" s="15">
        <f>VLOOKUP(AQ$4,'Tüpoloogia tabel'!$C$1:$T$51,MATCH($A630,'Tüpoloogia tabel'!$C$1:$T$1,0),FALSE)</f>
        <v>2.9</v>
      </c>
      <c r="AR630" s="232">
        <f>VLOOKUP(AR$4,'Tüpoloogia tabel'!$C$1:$T$51,MATCH($A625,'Tüpoloogia tabel'!$C$1:$T$1,0),FALSE)</f>
        <v>0.26</v>
      </c>
      <c r="AS630" s="16">
        <f>VLOOKUP(AS$4,'Tüpoloogia tabel'!$C$1:$T$51,MATCH($A630,'Tüpoloogia tabel'!$C$1:$T$1,0),FALSE)</f>
        <v>0.49</v>
      </c>
      <c r="AT630" s="16">
        <f>VLOOKUP(AT$4,'Tüpoloogia tabel'!$C$1:$T$51,MATCH($A630,'Tüpoloogia tabel'!$C$1:$T$1,0),FALSE)</f>
        <v>0.40500000000000003</v>
      </c>
      <c r="AU630" s="16">
        <f>VLOOKUP(AU$4,'Tüpoloogia tabel'!$C$1:$T$51,MATCH($A630,'Tüpoloogia tabel'!$C$1:$T$1,0),FALSE)</f>
        <v>0.15</v>
      </c>
      <c r="AV630" s="273">
        <f>VLOOKUP(AV$4,'Tüpoloogia tabel'!$C$1:$T$51,MATCH($A630,'Tüpoloogia tabel'!$C$1:$T$1,0),FALSE)</f>
        <v>0.02</v>
      </c>
      <c r="AW630" s="16">
        <f>VLOOKUP(AW$4,'Tüpoloogia tabel'!$C$1:$T$51,MATCH($A630,'Tüpoloogia tabel'!$C$1:$T$1,0),FALSE)</f>
        <v>0.01</v>
      </c>
      <c r="AX630" s="16">
        <f>VLOOKUP(AX$4,'Tüpoloogia tabel'!$C$1:$T$51,MATCH($A630,'Tüpoloogia tabel'!$C$1:$T$1,0),FALSE)</f>
        <v>0</v>
      </c>
      <c r="AY630" s="16">
        <f>VLOOKUP(AY$4,'Tüpoloogia tabel'!$C$1:$T$51,MATCH($A630,'Tüpoloogia tabel'!$C$1:$T$1,0),FALSE)</f>
        <v>0.42</v>
      </c>
      <c r="AZ630" s="16">
        <f>VLOOKUP(AZ$4,'Tüpoloogia tabel'!$C$1:$T$51,MATCH($A630,'Tüpoloogia tabel'!$C$1:$T$1,0),FALSE)</f>
        <v>3.7</v>
      </c>
      <c r="BA630" s="232">
        <f>VLOOKUP(BA$4,'Tüpoloogia tabel'!$C$1:$T$51,MATCH($A630,'Tüpoloogia tabel'!$C$1:$T$1,0),FALSE)</f>
        <v>0.56000000000000005</v>
      </c>
      <c r="BB630" s="232">
        <f>VLOOKUP(BB$4,'Tüpoloogia tabel'!$C$1:$T$51,MATCH($A630,'Tüpoloogia tabel'!$C$1:$T$1,0),FALSE)</f>
        <v>0.41499999999999998</v>
      </c>
      <c r="BC630" s="232">
        <f>VLOOKUP(BC$4,'Tüpoloogia tabel'!$C$1:$T$51,MATCH($A630,'Tüpoloogia tabel'!$C$1:$T$1,0),FALSE)</f>
        <v>0.35</v>
      </c>
      <c r="BD630" s="232">
        <f>VLOOKUP(BD$4,'Tüpoloogia tabel'!$C$1:$T$51,MATCH($A630,'Tüpoloogia tabel'!$C$1:$T$1,0),FALSE)</f>
        <v>0.4</v>
      </c>
      <c r="BE630" s="232">
        <f>VLOOKUP(BE$4,'Tüpoloogia tabel'!$C$1:$T$51,MATCH($A630,'Tüpoloogia tabel'!$C$1:$T$1,0),FALSE)</f>
        <v>0.3</v>
      </c>
      <c r="BF630" s="16">
        <f>VLOOKUP(BF$4,'Tüpoloogia tabel'!$C$1:$T$51,MATCH($A630,'Tüpoloogia tabel'!$C$1:$T$1,0),FALSE)</f>
        <v>1.8</v>
      </c>
      <c r="BG630" s="16">
        <f>VLOOKUP(BG$4,'Tüpoloogia tabel'!$C$1:$T$51,MATCH($A630,'Tüpoloogia tabel'!$C$1:$T$1,0),FALSE)</f>
        <v>2.2000000000000002</v>
      </c>
      <c r="BH630" s="16">
        <f>VLOOKUP(BH$4,'Tüpoloogia tabel'!$C$1:$T$51,MATCH($A630,'Tüpoloogia tabel'!$C$1:$T$1,0),FALSE)</f>
        <v>1.46</v>
      </c>
      <c r="BI630" s="16">
        <f>VLOOKUP(BI$4,'Tüpoloogia tabel'!$C$1:$T$51,MATCH($A630,'Tüpoloogia tabel'!$C$1:$T$1,0),FALSE)</f>
        <v>1.5793333333333333</v>
      </c>
      <c r="BJ630" s="16">
        <f>VLOOKUP(BJ$4,'Tüpoloogia tabel'!$C$1:$T$51,MATCH($A630,'Tüpoloogia tabel'!$C$1:$T$1,0),FALSE)</f>
        <v>0.8</v>
      </c>
      <c r="BK630" s="16">
        <f>VLOOKUP(BK$4,'Tüpoloogia tabel'!$C$1:$T$51,MATCH($A630,'Tüpoloogia tabel'!$C$1:$T$1,0),FALSE)</f>
        <v>2.0649999999999999</v>
      </c>
      <c r="BL630" s="216">
        <f t="shared" si="792"/>
        <v>5475.1781569200375</v>
      </c>
      <c r="BM630" s="1">
        <v>4</v>
      </c>
      <c r="BN630" s="1">
        <v>0</v>
      </c>
      <c r="BO630" s="1">
        <f t="shared" si="811"/>
        <v>60</v>
      </c>
      <c r="BP630" s="217">
        <f t="shared" si="812"/>
        <v>70.466666666666669</v>
      </c>
      <c r="BQ630" s="217">
        <f t="shared" ref="BQ630:BS630" si="859">BP630</f>
        <v>70.466666666666669</v>
      </c>
      <c r="BR630" s="217">
        <f t="shared" si="859"/>
        <v>70.466666666666669</v>
      </c>
      <c r="BS630" s="217">
        <f t="shared" si="859"/>
        <v>70.466666666666669</v>
      </c>
      <c r="BT630" s="217">
        <f t="shared" si="814"/>
        <v>352.33333333333337</v>
      </c>
      <c r="BU630" s="217">
        <f t="shared" si="815"/>
        <v>936.98571428571415</v>
      </c>
      <c r="BV630" s="217">
        <f t="shared" si="816"/>
        <v>1423.424357938457</v>
      </c>
      <c r="BW630" s="217">
        <f t="shared" si="794"/>
        <v>690.59923033415191</v>
      </c>
      <c r="BX630" s="216">
        <f t="shared" si="817"/>
        <v>0.59177251851851864</v>
      </c>
      <c r="BY630" s="216">
        <f t="shared" si="786"/>
        <v>713.67765733333351</v>
      </c>
      <c r="BZ630" s="216">
        <f t="shared" si="853"/>
        <v>6879.4550445875229</v>
      </c>
      <c r="CA630" s="216">
        <f t="shared" si="854"/>
        <v>6188.8558142533711</v>
      </c>
      <c r="CB630" s="218">
        <f t="shared" si="818"/>
        <v>5.0951958110022</v>
      </c>
    </row>
    <row r="631" spans="1:80" x14ac:dyDescent="0.25">
      <c r="A631" s="248" t="s">
        <v>489</v>
      </c>
      <c r="B631" s="231" t="s">
        <v>1159</v>
      </c>
      <c r="C631" s="231" t="s">
        <v>464</v>
      </c>
      <c r="D631" s="249">
        <v>1</v>
      </c>
      <c r="E631" s="249">
        <v>7</v>
      </c>
      <c r="F631" s="250"/>
      <c r="G631" s="15">
        <f>(VLOOKUP(G$4,'Tüpoloogia tabel'!$C$1:$T$51,MATCH($A631,'Tüpoloogia tabel'!$C$1:$T$1,0),FALSE))*D631</f>
        <v>361.93999999999994</v>
      </c>
      <c r="H631" s="15">
        <f>(VLOOKUP(H$4,'Tüpoloogia tabel'!$C$1:$T$51,MATCH($A631,'Tüpoloogia tabel'!$C$1:$T$1,0),FALSE))*D631*E631</f>
        <v>20.170000000000002</v>
      </c>
      <c r="I631" s="15">
        <f>(VLOOKUP(I$4,'Tüpoloogia tabel'!$C$1:$T$51,MATCH($A631,'Tüpoloogia tabel'!$C$1:$T$1,0),FALSE))*D631*E631</f>
        <v>71.709999999999994</v>
      </c>
      <c r="J631" s="15">
        <f>(VLOOKUP(J$4,'Tüpoloogia tabel'!$C$1:$T$51,MATCH($A631,'Tüpoloogia tabel'!$C$1:$T$1,0),FALSE))*D631*E631</f>
        <v>1627.1498888888887</v>
      </c>
      <c r="K631" s="15">
        <f>(VLOOKUP(K$4,'Tüpoloogia tabel'!$C$1:$T$51,MATCH($A631,'Tüpoloogia tabel'!$C$1:$T$1,0),FALSE))*D631*E631</f>
        <v>1417.0862222222222</v>
      </c>
      <c r="L631" s="244">
        <f>VLOOKUP(L$4,'Tüpoloogia tabel'!$C$1:$T$51,MATCH($A631,'Tüpoloogia tabel'!$C$1:$T$1,0),FALSE)</f>
        <v>0</v>
      </c>
      <c r="M631" s="228">
        <f>VLOOKUP(M$4,'Tüpoloogia tabel'!$C$1:$T$51,MATCH($A631,'Tüpoloogia tabel'!$C$1:$T$1,0),FALSE)</f>
        <v>40</v>
      </c>
      <c r="N631" s="228">
        <f>VLOOKUP(N$4,'Tüpoloogia tabel'!$C$1:$T$51,MATCH($A631,'Tüpoloogia tabel'!$C$1:$T$1,0),FALSE)</f>
        <v>40</v>
      </c>
      <c r="O631" s="245">
        <f>VLOOKUP(O$4,'Tüpoloogia tabel'!$C$1:$T$51,MATCH($A631,'Tüpoloogia tabel'!$C$1:$T$1,0),FALSE)</f>
        <v>0.27294963909952868</v>
      </c>
      <c r="P631" s="228">
        <f>VLOOKUP(P$4,'Tüpoloogia tabel'!$C$1:$T$51,MATCH($A631,'Tüpoloogia tabel'!$C$1:$T$1,0),FALSE)</f>
        <v>100</v>
      </c>
      <c r="Q631" s="335">
        <f t="shared" si="805"/>
        <v>5351.9666666666672</v>
      </c>
      <c r="R631" s="336">
        <f t="shared" si="851"/>
        <v>3887.1892965272928</v>
      </c>
      <c r="S631" s="14">
        <f t="shared" si="806"/>
        <v>361.93999999999994</v>
      </c>
      <c r="T631" s="336">
        <f t="shared" si="807"/>
        <v>361.93999999999994</v>
      </c>
      <c r="U631" s="4">
        <f t="shared" si="808"/>
        <v>3.9600000000000004</v>
      </c>
      <c r="V631" s="337">
        <f t="shared" si="809"/>
        <v>1460.8173701393744</v>
      </c>
      <c r="W631" s="338">
        <f t="shared" si="791"/>
        <v>6.3952875447801674</v>
      </c>
      <c r="X631" s="228">
        <f>VLOOKUP(X$4,'Tüpoloogia tabel'!$C$1:$T$51,MATCH($A631,'Tüpoloogia tabel'!$C$1:$T$1,0),FALSE)</f>
        <v>208.5</v>
      </c>
      <c r="Y631" s="228">
        <f>VLOOKUP(Y$4,'Tüpoloogia tabel'!$C$1:$T$51,MATCH($A631,'Tüpoloogia tabel'!$C$1:$T$1,0),FALSE)</f>
        <v>154.5</v>
      </c>
      <c r="Z631" s="229">
        <f>VLOOKUP(Z$4,'Tüpoloogia tabel'!$C$1:$T$51,MATCH($A631,'Tüpoloogia tabel'!$C$1:$T$1,0),FALSE)</f>
        <v>33.5</v>
      </c>
      <c r="AA631" s="235"/>
      <c r="AB631" s="235"/>
      <c r="AC631" s="15">
        <f>VLOOKUP(AC$4,'Tüpoloogia tabel'!$C$1:$T$51,MATCH($A631,'Tüpoloogia tabel'!$C$1:$T$1,0),FALSE)</f>
        <v>3.3925714285714283</v>
      </c>
      <c r="AD631" s="15">
        <f>VLOOKUP(AD$4,'Tüpoloogia tabel'!$C$1:$T$51,MATCH($A631,'Tüpoloogia tabel'!$C$1:$T$1,0),FALSE)</f>
        <v>2.5</v>
      </c>
      <c r="AE631" s="15">
        <f>VLOOKUP(AE$4,'Tüpoloogia tabel'!$C$1:$T$51,MATCH($A631,'Tüpoloogia tabel'!$C$1:$T$1,0),FALSE)</f>
        <v>2.2999999999999998</v>
      </c>
      <c r="AF631" s="15">
        <f>VLOOKUP(AF$4,'Tüpoloogia tabel'!$C$1:$T$51,MATCH($A631,'Tüpoloogia tabel'!$C$1:$T$1,0),FALSE)</f>
        <v>14.200000000000001</v>
      </c>
      <c r="AG631" s="15">
        <f>VLOOKUP(AG$4,'Tüpoloogia tabel'!$C$1:$T$51,MATCH($A631,'Tüpoloogia tabel'!$C$1:$T$1,0),FALSE)</f>
        <v>21.033333333333335</v>
      </c>
      <c r="AH631" s="15">
        <f>(VLOOKUP(AH$4,'Tüpoloogia tabel'!$C$1:$T$51,MATCH($A631,'Tüpoloogia tabel'!$C$1:$T$1,0),FALSE))*E631</f>
        <v>17.5</v>
      </c>
      <c r="AI631" s="15">
        <f>(VLOOKUP(AI$4,'Tüpoloogia tabel'!$C$1:$T$51,MATCH($A631,'Tüpoloogia tabel'!$C$1:$T$1,0),FALSE))*D631*E631</f>
        <v>6333.9499999999989</v>
      </c>
      <c r="AJ631" s="15">
        <f t="shared" si="810"/>
        <v>70.466666666666669</v>
      </c>
      <c r="AK631" s="15">
        <f>VLOOKUP(AK$4,'Tüpoloogia tabel'!$C$1:$T$51,MATCH($A631,'Tüpoloogia tabel'!$C$1:$T$1,0),FALSE)</f>
        <v>1</v>
      </c>
      <c r="AL631" s="15">
        <f>VLOOKUP(AL$4,'Tüpoloogia tabel'!$C$1:$T$51,MATCH($A631,'Tüpoloogia tabel'!$C$1:$T$1,0),FALSE)</f>
        <v>0.8</v>
      </c>
      <c r="AM631" s="15">
        <f>VLOOKUP(AM$4,'Tüpoloogia tabel'!$C$1:$T$51,MATCH($A631,'Tüpoloogia tabel'!$C$1:$T$1,0),FALSE)</f>
        <v>0.7</v>
      </c>
      <c r="AN631" s="15">
        <f>VLOOKUP(AN$4,'Tüpoloogia tabel'!$C$1:$T$51,MATCH($A631,'Tüpoloogia tabel'!$C$1:$T$1,0),FALSE)</f>
        <v>0.7</v>
      </c>
      <c r="AO631" s="15">
        <f>VLOOKUP(AO$4,'Tüpoloogia tabel'!$C$1:$T$51,MATCH($A631,'Tüpoloogia tabel'!$C$1:$T$1,0),FALSE)</f>
        <v>2.44</v>
      </c>
      <c r="AP631" s="15">
        <f>VLOOKUP(AP$4,'Tüpoloogia tabel'!$C$1:$T$51,MATCH($A631,'Tüpoloogia tabel'!$C$1:$T$1,0),FALSE)</f>
        <v>2</v>
      </c>
      <c r="AQ631" s="15">
        <f>VLOOKUP(AQ$4,'Tüpoloogia tabel'!$C$1:$T$51,MATCH($A631,'Tüpoloogia tabel'!$C$1:$T$1,0),FALSE)</f>
        <v>2.9</v>
      </c>
      <c r="AR631" s="232">
        <f>VLOOKUP(AR$4,'Tüpoloogia tabel'!$C$1:$T$51,MATCH($A626,'Tüpoloogia tabel'!$C$1:$T$1,0),FALSE)</f>
        <v>0.26</v>
      </c>
      <c r="AS631" s="16">
        <f>VLOOKUP(AS$4,'Tüpoloogia tabel'!$C$1:$T$51,MATCH($A631,'Tüpoloogia tabel'!$C$1:$T$1,0),FALSE)</f>
        <v>0.49</v>
      </c>
      <c r="AT631" s="16">
        <f>VLOOKUP(AT$4,'Tüpoloogia tabel'!$C$1:$T$51,MATCH($A631,'Tüpoloogia tabel'!$C$1:$T$1,0),FALSE)</f>
        <v>0.40500000000000003</v>
      </c>
      <c r="AU631" s="16">
        <f>VLOOKUP(AU$4,'Tüpoloogia tabel'!$C$1:$T$51,MATCH($A631,'Tüpoloogia tabel'!$C$1:$T$1,0),FALSE)</f>
        <v>0.15</v>
      </c>
      <c r="AV631" s="273">
        <f>VLOOKUP(AV$4,'Tüpoloogia tabel'!$C$1:$T$51,MATCH($A631,'Tüpoloogia tabel'!$C$1:$T$1,0),FALSE)</f>
        <v>0.02</v>
      </c>
      <c r="AW631" s="16">
        <f>VLOOKUP(AW$4,'Tüpoloogia tabel'!$C$1:$T$51,MATCH($A631,'Tüpoloogia tabel'!$C$1:$T$1,0),FALSE)</f>
        <v>0.01</v>
      </c>
      <c r="AX631" s="16">
        <f>VLOOKUP(AX$4,'Tüpoloogia tabel'!$C$1:$T$51,MATCH($A631,'Tüpoloogia tabel'!$C$1:$T$1,0),FALSE)</f>
        <v>0</v>
      </c>
      <c r="AY631" s="16">
        <f>VLOOKUP(AY$4,'Tüpoloogia tabel'!$C$1:$T$51,MATCH($A631,'Tüpoloogia tabel'!$C$1:$T$1,0),FALSE)</f>
        <v>0.42</v>
      </c>
      <c r="AZ631" s="16">
        <f>VLOOKUP(AZ$4,'Tüpoloogia tabel'!$C$1:$T$51,MATCH($A631,'Tüpoloogia tabel'!$C$1:$T$1,0),FALSE)</f>
        <v>3.7</v>
      </c>
      <c r="BA631" s="232">
        <f>VLOOKUP(BA$4,'Tüpoloogia tabel'!$C$1:$T$51,MATCH($A631,'Tüpoloogia tabel'!$C$1:$T$1,0),FALSE)</f>
        <v>0.56000000000000005</v>
      </c>
      <c r="BB631" s="232">
        <f>VLOOKUP(BB$4,'Tüpoloogia tabel'!$C$1:$T$51,MATCH($A631,'Tüpoloogia tabel'!$C$1:$T$1,0),FALSE)</f>
        <v>0.41499999999999998</v>
      </c>
      <c r="BC631" s="232">
        <f>VLOOKUP(BC$4,'Tüpoloogia tabel'!$C$1:$T$51,MATCH($A631,'Tüpoloogia tabel'!$C$1:$T$1,0),FALSE)</f>
        <v>0.35</v>
      </c>
      <c r="BD631" s="232">
        <f>VLOOKUP(BD$4,'Tüpoloogia tabel'!$C$1:$T$51,MATCH($A631,'Tüpoloogia tabel'!$C$1:$T$1,0),FALSE)</f>
        <v>0.4</v>
      </c>
      <c r="BE631" s="232">
        <f>VLOOKUP(BE$4,'Tüpoloogia tabel'!$C$1:$T$51,MATCH($A631,'Tüpoloogia tabel'!$C$1:$T$1,0),FALSE)</f>
        <v>0.3</v>
      </c>
      <c r="BF631" s="16">
        <f>VLOOKUP(BF$4,'Tüpoloogia tabel'!$C$1:$T$51,MATCH($A631,'Tüpoloogia tabel'!$C$1:$T$1,0),FALSE)</f>
        <v>1.8</v>
      </c>
      <c r="BG631" s="16">
        <f>VLOOKUP(BG$4,'Tüpoloogia tabel'!$C$1:$T$51,MATCH($A631,'Tüpoloogia tabel'!$C$1:$T$1,0),FALSE)</f>
        <v>2.2000000000000002</v>
      </c>
      <c r="BH631" s="16">
        <f>VLOOKUP(BH$4,'Tüpoloogia tabel'!$C$1:$T$51,MATCH($A631,'Tüpoloogia tabel'!$C$1:$T$1,0),FALSE)</f>
        <v>1.46</v>
      </c>
      <c r="BI631" s="16">
        <f>VLOOKUP(BI$4,'Tüpoloogia tabel'!$C$1:$T$51,MATCH($A631,'Tüpoloogia tabel'!$C$1:$T$1,0),FALSE)</f>
        <v>1.5793333333333333</v>
      </c>
      <c r="BJ631" s="16">
        <f>VLOOKUP(BJ$4,'Tüpoloogia tabel'!$C$1:$T$51,MATCH($A631,'Tüpoloogia tabel'!$C$1:$T$1,0),FALSE)</f>
        <v>0.8</v>
      </c>
      <c r="BK631" s="16">
        <f>VLOOKUP(BK$4,'Tüpoloogia tabel'!$C$1:$T$51,MATCH($A631,'Tüpoloogia tabel'!$C$1:$T$1,0),FALSE)</f>
        <v>2.0649999999999999</v>
      </c>
      <c r="BL631" s="216">
        <f t="shared" si="792"/>
        <v>7213.5722997921039</v>
      </c>
      <c r="BM631" s="1">
        <v>4</v>
      </c>
      <c r="BN631" s="1">
        <v>0</v>
      </c>
      <c r="BO631" s="1">
        <f t="shared" si="811"/>
        <v>70</v>
      </c>
      <c r="BP631" s="217">
        <f t="shared" si="812"/>
        <v>70.466666666666669</v>
      </c>
      <c r="BQ631" s="217">
        <f t="shared" ref="BQ631:BS631" si="860">BP631</f>
        <v>70.466666666666669</v>
      </c>
      <c r="BR631" s="217">
        <f t="shared" si="860"/>
        <v>70.466666666666669</v>
      </c>
      <c r="BS631" s="217">
        <f t="shared" si="860"/>
        <v>70.466666666666669</v>
      </c>
      <c r="BT631" s="217">
        <f t="shared" si="814"/>
        <v>422.8</v>
      </c>
      <c r="BU631" s="217">
        <f t="shared" si="815"/>
        <v>1272.425</v>
      </c>
      <c r="BV631" s="217">
        <f t="shared" si="816"/>
        <v>1925.5180760812921</v>
      </c>
      <c r="BW631" s="217">
        <f t="shared" si="794"/>
        <v>904.78325862080931</v>
      </c>
      <c r="BX631" s="216">
        <f t="shared" si="817"/>
        <v>0.78301683950617307</v>
      </c>
      <c r="BY631" s="216">
        <f t="shared" si="786"/>
        <v>944.3183084444446</v>
      </c>
      <c r="BZ631" s="216">
        <f t="shared" si="853"/>
        <v>9062.673866857358</v>
      </c>
      <c r="CA631" s="216">
        <f t="shared" si="854"/>
        <v>8157.8906082365484</v>
      </c>
      <c r="CB631" s="218">
        <f t="shared" si="818"/>
        <v>5.7568060999447486</v>
      </c>
    </row>
    <row r="632" spans="1:80" x14ac:dyDescent="0.25">
      <c r="A632" s="248" t="s">
        <v>489</v>
      </c>
      <c r="B632" s="231" t="s">
        <v>1160</v>
      </c>
      <c r="C632" s="231" t="s">
        <v>464</v>
      </c>
      <c r="D632" s="249">
        <v>1</v>
      </c>
      <c r="E632" s="249">
        <v>8</v>
      </c>
      <c r="F632" s="250"/>
      <c r="G632" s="15">
        <f>(VLOOKUP(G$4,'Tüpoloogia tabel'!$C$1:$T$51,MATCH($A632,'Tüpoloogia tabel'!$C$1:$T$1,0),FALSE))*D632</f>
        <v>361.93999999999994</v>
      </c>
      <c r="H632" s="15">
        <f>(VLOOKUP(H$4,'Tüpoloogia tabel'!$C$1:$T$51,MATCH($A632,'Tüpoloogia tabel'!$C$1:$T$1,0),FALSE))*D632*E632</f>
        <v>23.051428571428573</v>
      </c>
      <c r="I632" s="15">
        <f>(VLOOKUP(I$4,'Tüpoloogia tabel'!$C$1:$T$51,MATCH($A632,'Tüpoloogia tabel'!$C$1:$T$1,0),FALSE))*D632*E632</f>
        <v>81.954285714285703</v>
      </c>
      <c r="J632" s="15">
        <f>(VLOOKUP(J$4,'Tüpoloogia tabel'!$C$1:$T$51,MATCH($A632,'Tüpoloogia tabel'!$C$1:$T$1,0),FALSE))*D632*E632</f>
        <v>1859.5998730158728</v>
      </c>
      <c r="K632" s="15">
        <f>(VLOOKUP(K$4,'Tüpoloogia tabel'!$C$1:$T$51,MATCH($A632,'Tüpoloogia tabel'!$C$1:$T$1,0),FALSE))*D632*E632</f>
        <v>1619.527111111111</v>
      </c>
      <c r="L632" s="244">
        <f>VLOOKUP(L$4,'Tüpoloogia tabel'!$C$1:$T$51,MATCH($A632,'Tüpoloogia tabel'!$C$1:$T$1,0),FALSE)</f>
        <v>0</v>
      </c>
      <c r="M632" s="228">
        <f>VLOOKUP(M$4,'Tüpoloogia tabel'!$C$1:$T$51,MATCH($A632,'Tüpoloogia tabel'!$C$1:$T$1,0),FALSE)</f>
        <v>40</v>
      </c>
      <c r="N632" s="228">
        <f>VLOOKUP(N$4,'Tüpoloogia tabel'!$C$1:$T$51,MATCH($A632,'Tüpoloogia tabel'!$C$1:$T$1,0),FALSE)</f>
        <v>40</v>
      </c>
      <c r="O632" s="245">
        <f>VLOOKUP(O$4,'Tüpoloogia tabel'!$C$1:$T$51,MATCH($A632,'Tüpoloogia tabel'!$C$1:$T$1,0),FALSE)</f>
        <v>0.27294963909952868</v>
      </c>
      <c r="P632" s="228">
        <f>VLOOKUP(P$4,'Tüpoloogia tabel'!$C$1:$T$51,MATCH($A632,'Tüpoloogia tabel'!$C$1:$T$1,0),FALSE)</f>
        <v>100</v>
      </c>
      <c r="Q632" s="335">
        <f t="shared" si="805"/>
        <v>6957.8666666666668</v>
      </c>
      <c r="R632" s="336">
        <f t="shared" si="851"/>
        <v>5054.759471097359</v>
      </c>
      <c r="S632" s="14">
        <f t="shared" si="806"/>
        <v>361.93999999999994</v>
      </c>
      <c r="T632" s="336">
        <f t="shared" si="807"/>
        <v>361.93999999999994</v>
      </c>
      <c r="U632" s="4">
        <f t="shared" si="808"/>
        <v>3.9600000000000004</v>
      </c>
      <c r="V632" s="337">
        <f t="shared" si="809"/>
        <v>1899.1471955693073</v>
      </c>
      <c r="W632" s="338">
        <f t="shared" si="791"/>
        <v>7.1468017779019677</v>
      </c>
      <c r="X632" s="228">
        <f>VLOOKUP(X$4,'Tüpoloogia tabel'!$C$1:$T$51,MATCH($A632,'Tüpoloogia tabel'!$C$1:$T$1,0),FALSE)</f>
        <v>208.5</v>
      </c>
      <c r="Y632" s="228">
        <f>VLOOKUP(Y$4,'Tüpoloogia tabel'!$C$1:$T$51,MATCH($A632,'Tüpoloogia tabel'!$C$1:$T$1,0),FALSE)</f>
        <v>154.5</v>
      </c>
      <c r="Z632" s="229">
        <f>VLOOKUP(Z$4,'Tüpoloogia tabel'!$C$1:$T$51,MATCH($A632,'Tüpoloogia tabel'!$C$1:$T$1,0),FALSE)</f>
        <v>33.5</v>
      </c>
      <c r="AA632" s="235"/>
      <c r="AB632" s="235"/>
      <c r="AC632" s="15">
        <f>VLOOKUP(AC$4,'Tüpoloogia tabel'!$C$1:$T$51,MATCH($A632,'Tüpoloogia tabel'!$C$1:$T$1,0),FALSE)</f>
        <v>3.3925714285714283</v>
      </c>
      <c r="AD632" s="15">
        <f>VLOOKUP(AD$4,'Tüpoloogia tabel'!$C$1:$T$51,MATCH($A632,'Tüpoloogia tabel'!$C$1:$T$1,0),FALSE)</f>
        <v>2.5</v>
      </c>
      <c r="AE632" s="15">
        <f>VLOOKUP(AE$4,'Tüpoloogia tabel'!$C$1:$T$51,MATCH($A632,'Tüpoloogia tabel'!$C$1:$T$1,0),FALSE)</f>
        <v>2.2999999999999998</v>
      </c>
      <c r="AF632" s="15">
        <f>VLOOKUP(AF$4,'Tüpoloogia tabel'!$C$1:$T$51,MATCH($A632,'Tüpoloogia tabel'!$C$1:$T$1,0),FALSE)</f>
        <v>14.200000000000001</v>
      </c>
      <c r="AG632" s="15">
        <f>VLOOKUP(AG$4,'Tüpoloogia tabel'!$C$1:$T$51,MATCH($A632,'Tüpoloogia tabel'!$C$1:$T$1,0),FALSE)</f>
        <v>21.033333333333335</v>
      </c>
      <c r="AH632" s="15">
        <f>(VLOOKUP(AH$4,'Tüpoloogia tabel'!$C$1:$T$51,MATCH($A632,'Tüpoloogia tabel'!$C$1:$T$1,0),FALSE))*E632</f>
        <v>20</v>
      </c>
      <c r="AI632" s="15">
        <f>(VLOOKUP(AI$4,'Tüpoloogia tabel'!$C$1:$T$51,MATCH($A632,'Tüpoloogia tabel'!$C$1:$T$1,0),FALSE))*D632*E632</f>
        <v>7238.7999999999993</v>
      </c>
      <c r="AJ632" s="15">
        <f t="shared" si="810"/>
        <v>70.466666666666669</v>
      </c>
      <c r="AK632" s="15">
        <f>VLOOKUP(AK$4,'Tüpoloogia tabel'!$C$1:$T$51,MATCH($A632,'Tüpoloogia tabel'!$C$1:$T$1,0),FALSE)</f>
        <v>1</v>
      </c>
      <c r="AL632" s="15">
        <f>VLOOKUP(AL$4,'Tüpoloogia tabel'!$C$1:$T$51,MATCH($A632,'Tüpoloogia tabel'!$C$1:$T$1,0),FALSE)</f>
        <v>0.8</v>
      </c>
      <c r="AM632" s="15">
        <f>VLOOKUP(AM$4,'Tüpoloogia tabel'!$C$1:$T$51,MATCH($A632,'Tüpoloogia tabel'!$C$1:$T$1,0),FALSE)</f>
        <v>0.7</v>
      </c>
      <c r="AN632" s="15">
        <f>VLOOKUP(AN$4,'Tüpoloogia tabel'!$C$1:$T$51,MATCH($A632,'Tüpoloogia tabel'!$C$1:$T$1,0),FALSE)</f>
        <v>0.7</v>
      </c>
      <c r="AO632" s="15">
        <f>VLOOKUP(AO$4,'Tüpoloogia tabel'!$C$1:$T$51,MATCH($A632,'Tüpoloogia tabel'!$C$1:$T$1,0),FALSE)</f>
        <v>2.44</v>
      </c>
      <c r="AP632" s="15">
        <f>VLOOKUP(AP$4,'Tüpoloogia tabel'!$C$1:$T$51,MATCH($A632,'Tüpoloogia tabel'!$C$1:$T$1,0),FALSE)</f>
        <v>2</v>
      </c>
      <c r="AQ632" s="15">
        <f>VLOOKUP(AQ$4,'Tüpoloogia tabel'!$C$1:$T$51,MATCH($A632,'Tüpoloogia tabel'!$C$1:$T$1,0),FALSE)</f>
        <v>2.9</v>
      </c>
      <c r="AR632" s="232">
        <f>VLOOKUP(AR$4,'Tüpoloogia tabel'!$C$1:$T$51,MATCH($A627,'Tüpoloogia tabel'!$C$1:$T$1,0),FALSE)</f>
        <v>0.26</v>
      </c>
      <c r="AS632" s="16">
        <f>VLOOKUP(AS$4,'Tüpoloogia tabel'!$C$1:$T$51,MATCH($A632,'Tüpoloogia tabel'!$C$1:$T$1,0),FALSE)</f>
        <v>0.49</v>
      </c>
      <c r="AT632" s="16">
        <f>VLOOKUP(AT$4,'Tüpoloogia tabel'!$C$1:$T$51,MATCH($A632,'Tüpoloogia tabel'!$C$1:$T$1,0),FALSE)</f>
        <v>0.40500000000000003</v>
      </c>
      <c r="AU632" s="16">
        <f>VLOOKUP(AU$4,'Tüpoloogia tabel'!$C$1:$T$51,MATCH($A632,'Tüpoloogia tabel'!$C$1:$T$1,0),FALSE)</f>
        <v>0.15</v>
      </c>
      <c r="AV632" s="273">
        <f>VLOOKUP(AV$4,'Tüpoloogia tabel'!$C$1:$T$51,MATCH($A632,'Tüpoloogia tabel'!$C$1:$T$1,0),FALSE)</f>
        <v>0.02</v>
      </c>
      <c r="AW632" s="16">
        <f>VLOOKUP(AW$4,'Tüpoloogia tabel'!$C$1:$T$51,MATCH($A632,'Tüpoloogia tabel'!$C$1:$T$1,0),FALSE)</f>
        <v>0.01</v>
      </c>
      <c r="AX632" s="16">
        <f>VLOOKUP(AX$4,'Tüpoloogia tabel'!$C$1:$T$51,MATCH($A632,'Tüpoloogia tabel'!$C$1:$T$1,0),FALSE)</f>
        <v>0</v>
      </c>
      <c r="AY632" s="16">
        <f>VLOOKUP(AY$4,'Tüpoloogia tabel'!$C$1:$T$51,MATCH($A632,'Tüpoloogia tabel'!$C$1:$T$1,0),FALSE)</f>
        <v>0.42</v>
      </c>
      <c r="AZ632" s="16">
        <f>VLOOKUP(AZ$4,'Tüpoloogia tabel'!$C$1:$T$51,MATCH($A632,'Tüpoloogia tabel'!$C$1:$T$1,0),FALSE)</f>
        <v>3.7</v>
      </c>
      <c r="BA632" s="232">
        <f>VLOOKUP(BA$4,'Tüpoloogia tabel'!$C$1:$T$51,MATCH($A632,'Tüpoloogia tabel'!$C$1:$T$1,0),FALSE)</f>
        <v>0.56000000000000005</v>
      </c>
      <c r="BB632" s="232">
        <f>VLOOKUP(BB$4,'Tüpoloogia tabel'!$C$1:$T$51,MATCH($A632,'Tüpoloogia tabel'!$C$1:$T$1,0),FALSE)</f>
        <v>0.41499999999999998</v>
      </c>
      <c r="BC632" s="232">
        <f>VLOOKUP(BC$4,'Tüpoloogia tabel'!$C$1:$T$51,MATCH($A632,'Tüpoloogia tabel'!$C$1:$T$1,0),FALSE)</f>
        <v>0.35</v>
      </c>
      <c r="BD632" s="232">
        <f>VLOOKUP(BD$4,'Tüpoloogia tabel'!$C$1:$T$51,MATCH($A632,'Tüpoloogia tabel'!$C$1:$T$1,0),FALSE)</f>
        <v>0.4</v>
      </c>
      <c r="BE632" s="232">
        <f>VLOOKUP(BE$4,'Tüpoloogia tabel'!$C$1:$T$51,MATCH($A632,'Tüpoloogia tabel'!$C$1:$T$1,0),FALSE)</f>
        <v>0.3</v>
      </c>
      <c r="BF632" s="16">
        <f>VLOOKUP(BF$4,'Tüpoloogia tabel'!$C$1:$T$51,MATCH($A632,'Tüpoloogia tabel'!$C$1:$T$1,0),FALSE)</f>
        <v>1.8</v>
      </c>
      <c r="BG632" s="16">
        <f>VLOOKUP(BG$4,'Tüpoloogia tabel'!$C$1:$T$51,MATCH($A632,'Tüpoloogia tabel'!$C$1:$T$1,0),FALSE)</f>
        <v>2.2000000000000002</v>
      </c>
      <c r="BH632" s="16">
        <f>VLOOKUP(BH$4,'Tüpoloogia tabel'!$C$1:$T$51,MATCH($A632,'Tüpoloogia tabel'!$C$1:$T$1,0),FALSE)</f>
        <v>1.46</v>
      </c>
      <c r="BI632" s="16">
        <f>VLOOKUP(BI$4,'Tüpoloogia tabel'!$C$1:$T$51,MATCH($A632,'Tüpoloogia tabel'!$C$1:$T$1,0),FALSE)</f>
        <v>1.5793333333333333</v>
      </c>
      <c r="BJ632" s="16">
        <f>VLOOKUP(BJ$4,'Tüpoloogia tabel'!$C$1:$T$51,MATCH($A632,'Tüpoloogia tabel'!$C$1:$T$1,0),FALSE)</f>
        <v>0.8</v>
      </c>
      <c r="BK632" s="16">
        <f>VLOOKUP(BK$4,'Tüpoloogia tabel'!$C$1:$T$51,MATCH($A632,'Tüpoloogia tabel'!$C$1:$T$1,0),FALSE)</f>
        <v>2.0649999999999999</v>
      </c>
      <c r="BL632" s="216">
        <f t="shared" si="792"/>
        <v>9213.9691426790432</v>
      </c>
      <c r="BM632" s="1">
        <v>4</v>
      </c>
      <c r="BN632" s="1">
        <v>0</v>
      </c>
      <c r="BO632" s="1">
        <f t="shared" si="811"/>
        <v>80</v>
      </c>
      <c r="BP632" s="217">
        <f t="shared" si="812"/>
        <v>70.466666666666669</v>
      </c>
      <c r="BQ632" s="217">
        <f t="shared" ref="BQ632:BS632" si="861">BP632</f>
        <v>70.466666666666669</v>
      </c>
      <c r="BR632" s="217">
        <f t="shared" si="861"/>
        <v>70.466666666666669</v>
      </c>
      <c r="BS632" s="217">
        <f t="shared" si="861"/>
        <v>70.466666666666669</v>
      </c>
      <c r="BT632" s="217">
        <f t="shared" si="814"/>
        <v>493.26666666666665</v>
      </c>
      <c r="BU632" s="217">
        <f t="shared" si="815"/>
        <v>1659.0857142857139</v>
      </c>
      <c r="BV632" s="217">
        <f t="shared" si="816"/>
        <v>2503.2850299821534</v>
      </c>
      <c r="BW632" s="217">
        <f t="shared" si="794"/>
        <v>1150.7500459258376</v>
      </c>
      <c r="BX632" s="216">
        <f t="shared" si="817"/>
        <v>1.0030846172839507</v>
      </c>
      <c r="BY632" s="216">
        <f t="shared" si="786"/>
        <v>1209.7200484444445</v>
      </c>
      <c r="BZ632" s="216">
        <f t="shared" si="853"/>
        <v>11574.439237049326</v>
      </c>
      <c r="CA632" s="216">
        <f t="shared" si="854"/>
        <v>10423.689191123487</v>
      </c>
      <c r="CB632" s="218">
        <f t="shared" si="818"/>
        <v>6.4362548299497702</v>
      </c>
    </row>
    <row r="633" spans="1:80" x14ac:dyDescent="0.25">
      <c r="A633" s="248" t="s">
        <v>489</v>
      </c>
      <c r="B633" s="231" t="s">
        <v>1161</v>
      </c>
      <c r="C633" s="231" t="s">
        <v>464</v>
      </c>
      <c r="D633" s="249">
        <v>1</v>
      </c>
      <c r="E633" s="249">
        <v>9</v>
      </c>
      <c r="F633" s="250"/>
      <c r="G633" s="15">
        <f>(VLOOKUP(G$4,'Tüpoloogia tabel'!$C$1:$T$51,MATCH($A633,'Tüpoloogia tabel'!$C$1:$T$1,0),FALSE))*D633</f>
        <v>361.93999999999994</v>
      </c>
      <c r="H633" s="15">
        <f>(VLOOKUP(H$4,'Tüpoloogia tabel'!$C$1:$T$51,MATCH($A633,'Tüpoloogia tabel'!$C$1:$T$1,0),FALSE))*D633*E633</f>
        <v>25.932857142857145</v>
      </c>
      <c r="I633" s="15">
        <f>(VLOOKUP(I$4,'Tüpoloogia tabel'!$C$1:$T$51,MATCH($A633,'Tüpoloogia tabel'!$C$1:$T$1,0),FALSE))*D633*E633</f>
        <v>92.198571428571412</v>
      </c>
      <c r="J633" s="15">
        <f>(VLOOKUP(J$4,'Tüpoloogia tabel'!$C$1:$T$51,MATCH($A633,'Tüpoloogia tabel'!$C$1:$T$1,0),FALSE))*D633*E633</f>
        <v>2092.049857142857</v>
      </c>
      <c r="K633" s="15">
        <f>(VLOOKUP(K$4,'Tüpoloogia tabel'!$C$1:$T$51,MATCH($A633,'Tüpoloogia tabel'!$C$1:$T$1,0),FALSE))*D633*E633</f>
        <v>1821.9679999999998</v>
      </c>
      <c r="L633" s="244">
        <f>VLOOKUP(L$4,'Tüpoloogia tabel'!$C$1:$T$51,MATCH($A633,'Tüpoloogia tabel'!$C$1:$T$1,0),FALSE)</f>
        <v>0</v>
      </c>
      <c r="M633" s="228">
        <f>VLOOKUP(M$4,'Tüpoloogia tabel'!$C$1:$T$51,MATCH($A633,'Tüpoloogia tabel'!$C$1:$T$1,0),FALSE)</f>
        <v>40</v>
      </c>
      <c r="N633" s="228">
        <f>VLOOKUP(N$4,'Tüpoloogia tabel'!$C$1:$T$51,MATCH($A633,'Tüpoloogia tabel'!$C$1:$T$1,0),FALSE)</f>
        <v>40</v>
      </c>
      <c r="O633" s="245">
        <f>VLOOKUP(O$4,'Tüpoloogia tabel'!$C$1:$T$51,MATCH($A633,'Tüpoloogia tabel'!$C$1:$T$1,0),FALSE)</f>
        <v>0.27294963909952868</v>
      </c>
      <c r="P633" s="228">
        <f>VLOOKUP(P$4,'Tüpoloogia tabel'!$C$1:$T$51,MATCH($A633,'Tüpoloogia tabel'!$C$1:$T$1,0),FALSE)</f>
        <v>100</v>
      </c>
      <c r="Q633" s="335">
        <f t="shared" si="805"/>
        <v>8774.1000000000022</v>
      </c>
      <c r="R633" s="336">
        <f t="shared" si="851"/>
        <v>6375.2525715768279</v>
      </c>
      <c r="S633" s="14">
        <f t="shared" si="806"/>
        <v>361.93999999999994</v>
      </c>
      <c r="T633" s="336">
        <f t="shared" si="807"/>
        <v>361.93999999999994</v>
      </c>
      <c r="U633" s="4">
        <f t="shared" si="808"/>
        <v>3.9600000000000004</v>
      </c>
      <c r="V633" s="337">
        <f t="shared" si="809"/>
        <v>2394.8874284231752</v>
      </c>
      <c r="W633" s="338">
        <f t="shared" si="791"/>
        <v>7.9116379404926054</v>
      </c>
      <c r="X633" s="228">
        <f>VLOOKUP(X$4,'Tüpoloogia tabel'!$C$1:$T$51,MATCH($A633,'Tüpoloogia tabel'!$C$1:$T$1,0),FALSE)</f>
        <v>208.5</v>
      </c>
      <c r="Y633" s="228">
        <f>VLOOKUP(Y$4,'Tüpoloogia tabel'!$C$1:$T$51,MATCH($A633,'Tüpoloogia tabel'!$C$1:$T$1,0),FALSE)</f>
        <v>154.5</v>
      </c>
      <c r="Z633" s="229">
        <f>VLOOKUP(Z$4,'Tüpoloogia tabel'!$C$1:$T$51,MATCH($A633,'Tüpoloogia tabel'!$C$1:$T$1,0),FALSE)</f>
        <v>33.5</v>
      </c>
      <c r="AA633" s="235"/>
      <c r="AB633" s="235"/>
      <c r="AC633" s="15">
        <f>VLOOKUP(AC$4,'Tüpoloogia tabel'!$C$1:$T$51,MATCH($A633,'Tüpoloogia tabel'!$C$1:$T$1,0),FALSE)</f>
        <v>3.3925714285714283</v>
      </c>
      <c r="AD633" s="15">
        <f>VLOOKUP(AD$4,'Tüpoloogia tabel'!$C$1:$T$51,MATCH($A633,'Tüpoloogia tabel'!$C$1:$T$1,0),FALSE)</f>
        <v>2.5</v>
      </c>
      <c r="AE633" s="15">
        <f>VLOOKUP(AE$4,'Tüpoloogia tabel'!$C$1:$T$51,MATCH($A633,'Tüpoloogia tabel'!$C$1:$T$1,0),FALSE)</f>
        <v>2.2999999999999998</v>
      </c>
      <c r="AF633" s="15">
        <f>VLOOKUP(AF$4,'Tüpoloogia tabel'!$C$1:$T$51,MATCH($A633,'Tüpoloogia tabel'!$C$1:$T$1,0),FALSE)</f>
        <v>14.200000000000001</v>
      </c>
      <c r="AG633" s="15">
        <f>VLOOKUP(AG$4,'Tüpoloogia tabel'!$C$1:$T$51,MATCH($A633,'Tüpoloogia tabel'!$C$1:$T$1,0),FALSE)</f>
        <v>21.033333333333335</v>
      </c>
      <c r="AH633" s="15">
        <f>(VLOOKUP(AH$4,'Tüpoloogia tabel'!$C$1:$T$51,MATCH($A633,'Tüpoloogia tabel'!$C$1:$T$1,0),FALSE))*E633</f>
        <v>22.5</v>
      </c>
      <c r="AI633" s="15">
        <f>(VLOOKUP(AI$4,'Tüpoloogia tabel'!$C$1:$T$51,MATCH($A633,'Tüpoloogia tabel'!$C$1:$T$1,0),FALSE))*D633*E633</f>
        <v>8143.65</v>
      </c>
      <c r="AJ633" s="15">
        <f t="shared" si="810"/>
        <v>70.466666666666669</v>
      </c>
      <c r="AK633" s="15">
        <f>VLOOKUP(AK$4,'Tüpoloogia tabel'!$C$1:$T$51,MATCH($A633,'Tüpoloogia tabel'!$C$1:$T$1,0),FALSE)</f>
        <v>1</v>
      </c>
      <c r="AL633" s="15">
        <f>VLOOKUP(AL$4,'Tüpoloogia tabel'!$C$1:$T$51,MATCH($A633,'Tüpoloogia tabel'!$C$1:$T$1,0),FALSE)</f>
        <v>0.8</v>
      </c>
      <c r="AM633" s="15">
        <f>VLOOKUP(AM$4,'Tüpoloogia tabel'!$C$1:$T$51,MATCH($A633,'Tüpoloogia tabel'!$C$1:$T$1,0),FALSE)</f>
        <v>0.7</v>
      </c>
      <c r="AN633" s="15">
        <f>VLOOKUP(AN$4,'Tüpoloogia tabel'!$C$1:$T$51,MATCH($A633,'Tüpoloogia tabel'!$C$1:$T$1,0),FALSE)</f>
        <v>0.7</v>
      </c>
      <c r="AO633" s="15">
        <f>VLOOKUP(AO$4,'Tüpoloogia tabel'!$C$1:$T$51,MATCH($A633,'Tüpoloogia tabel'!$C$1:$T$1,0),FALSE)</f>
        <v>2.44</v>
      </c>
      <c r="AP633" s="15">
        <f>VLOOKUP(AP$4,'Tüpoloogia tabel'!$C$1:$T$51,MATCH($A633,'Tüpoloogia tabel'!$C$1:$T$1,0),FALSE)</f>
        <v>2</v>
      </c>
      <c r="AQ633" s="15">
        <f>VLOOKUP(AQ$4,'Tüpoloogia tabel'!$C$1:$T$51,MATCH($A633,'Tüpoloogia tabel'!$C$1:$T$1,0),FALSE)</f>
        <v>2.9</v>
      </c>
      <c r="AR633" s="232">
        <f>VLOOKUP(AR$4,'Tüpoloogia tabel'!$C$1:$T$51,MATCH($A628,'Tüpoloogia tabel'!$C$1:$T$1,0),FALSE)</f>
        <v>0.26</v>
      </c>
      <c r="AS633" s="16">
        <f>VLOOKUP(AS$4,'Tüpoloogia tabel'!$C$1:$T$51,MATCH($A633,'Tüpoloogia tabel'!$C$1:$T$1,0),FALSE)</f>
        <v>0.49</v>
      </c>
      <c r="AT633" s="16">
        <f>VLOOKUP(AT$4,'Tüpoloogia tabel'!$C$1:$T$51,MATCH($A633,'Tüpoloogia tabel'!$C$1:$T$1,0),FALSE)</f>
        <v>0.40500000000000003</v>
      </c>
      <c r="AU633" s="16">
        <f>VLOOKUP(AU$4,'Tüpoloogia tabel'!$C$1:$T$51,MATCH($A633,'Tüpoloogia tabel'!$C$1:$T$1,0),FALSE)</f>
        <v>0.15</v>
      </c>
      <c r="AV633" s="273">
        <f>VLOOKUP(AV$4,'Tüpoloogia tabel'!$C$1:$T$51,MATCH($A633,'Tüpoloogia tabel'!$C$1:$T$1,0),FALSE)</f>
        <v>0.02</v>
      </c>
      <c r="AW633" s="16">
        <f>VLOOKUP(AW$4,'Tüpoloogia tabel'!$C$1:$T$51,MATCH($A633,'Tüpoloogia tabel'!$C$1:$T$1,0),FALSE)</f>
        <v>0.01</v>
      </c>
      <c r="AX633" s="16">
        <f>VLOOKUP(AX$4,'Tüpoloogia tabel'!$C$1:$T$51,MATCH($A633,'Tüpoloogia tabel'!$C$1:$T$1,0),FALSE)</f>
        <v>0</v>
      </c>
      <c r="AY633" s="16">
        <f>VLOOKUP(AY$4,'Tüpoloogia tabel'!$C$1:$T$51,MATCH($A633,'Tüpoloogia tabel'!$C$1:$T$1,0),FALSE)</f>
        <v>0.42</v>
      </c>
      <c r="AZ633" s="16">
        <f>VLOOKUP(AZ$4,'Tüpoloogia tabel'!$C$1:$T$51,MATCH($A633,'Tüpoloogia tabel'!$C$1:$T$1,0),FALSE)</f>
        <v>3.7</v>
      </c>
      <c r="BA633" s="232">
        <f>VLOOKUP(BA$4,'Tüpoloogia tabel'!$C$1:$T$51,MATCH($A633,'Tüpoloogia tabel'!$C$1:$T$1,0),FALSE)</f>
        <v>0.56000000000000005</v>
      </c>
      <c r="BB633" s="232">
        <f>VLOOKUP(BB$4,'Tüpoloogia tabel'!$C$1:$T$51,MATCH($A633,'Tüpoloogia tabel'!$C$1:$T$1,0),FALSE)</f>
        <v>0.41499999999999998</v>
      </c>
      <c r="BC633" s="232">
        <f>VLOOKUP(BC$4,'Tüpoloogia tabel'!$C$1:$T$51,MATCH($A633,'Tüpoloogia tabel'!$C$1:$T$1,0),FALSE)</f>
        <v>0.35</v>
      </c>
      <c r="BD633" s="232">
        <f>VLOOKUP(BD$4,'Tüpoloogia tabel'!$C$1:$T$51,MATCH($A633,'Tüpoloogia tabel'!$C$1:$T$1,0),FALSE)</f>
        <v>0.4</v>
      </c>
      <c r="BE633" s="232">
        <f>VLOOKUP(BE$4,'Tüpoloogia tabel'!$C$1:$T$51,MATCH($A633,'Tüpoloogia tabel'!$C$1:$T$1,0),FALSE)</f>
        <v>0.3</v>
      </c>
      <c r="BF633" s="16">
        <f>VLOOKUP(BF$4,'Tüpoloogia tabel'!$C$1:$T$51,MATCH($A633,'Tüpoloogia tabel'!$C$1:$T$1,0),FALSE)</f>
        <v>1.8</v>
      </c>
      <c r="BG633" s="16">
        <f>VLOOKUP(BG$4,'Tüpoloogia tabel'!$C$1:$T$51,MATCH($A633,'Tüpoloogia tabel'!$C$1:$T$1,0),FALSE)</f>
        <v>2.2000000000000002</v>
      </c>
      <c r="BH633" s="16">
        <f>VLOOKUP(BH$4,'Tüpoloogia tabel'!$C$1:$T$51,MATCH($A633,'Tüpoloogia tabel'!$C$1:$T$1,0),FALSE)</f>
        <v>1.46</v>
      </c>
      <c r="BI633" s="16">
        <f>VLOOKUP(BI$4,'Tüpoloogia tabel'!$C$1:$T$51,MATCH($A633,'Tüpoloogia tabel'!$C$1:$T$1,0),FALSE)</f>
        <v>1.5793333333333333</v>
      </c>
      <c r="BJ633" s="16">
        <f>VLOOKUP(BJ$4,'Tüpoloogia tabel'!$C$1:$T$51,MATCH($A633,'Tüpoloogia tabel'!$C$1:$T$1,0),FALSE)</f>
        <v>0.8</v>
      </c>
      <c r="BK633" s="16">
        <f>VLOOKUP(BK$4,'Tüpoloogia tabel'!$C$1:$T$51,MATCH($A633,'Tüpoloogia tabel'!$C$1:$T$1,0),FALSE)</f>
        <v>2.0649999999999999</v>
      </c>
      <c r="BL633" s="216">
        <f t="shared" si="792"/>
        <v>11476.368685580859</v>
      </c>
      <c r="BM633" s="1">
        <v>4</v>
      </c>
      <c r="BN633" s="1">
        <v>0</v>
      </c>
      <c r="BO633" s="1">
        <f t="shared" si="811"/>
        <v>90</v>
      </c>
      <c r="BP633" s="217">
        <f t="shared" si="812"/>
        <v>70.466666666666669</v>
      </c>
      <c r="BQ633" s="217">
        <f t="shared" ref="BQ633:BS633" si="862">BP633</f>
        <v>70.466666666666669</v>
      </c>
      <c r="BR633" s="217">
        <f t="shared" si="862"/>
        <v>70.466666666666669</v>
      </c>
      <c r="BS633" s="217">
        <f t="shared" si="862"/>
        <v>70.466666666666669</v>
      </c>
      <c r="BT633" s="217">
        <f t="shared" si="814"/>
        <v>563.73333333333335</v>
      </c>
      <c r="BU633" s="217">
        <f t="shared" si="815"/>
        <v>2096.9678571428567</v>
      </c>
      <c r="BV633" s="217">
        <f t="shared" si="816"/>
        <v>3156.7252196410418</v>
      </c>
      <c r="BW633" s="217">
        <f t="shared" si="794"/>
        <v>1428.4995922492374</v>
      </c>
      <c r="BX633" s="216">
        <f t="shared" si="817"/>
        <v>1.2519758518518522</v>
      </c>
      <c r="BY633" s="216">
        <f t="shared" si="786"/>
        <v>1509.8828773333337</v>
      </c>
      <c r="BZ633" s="216">
        <f t="shared" si="853"/>
        <v>14414.751155163431</v>
      </c>
      <c r="CA633" s="216">
        <f t="shared" si="854"/>
        <v>12986.251562914193</v>
      </c>
      <c r="CB633" s="218">
        <f t="shared" si="818"/>
        <v>7.1275958539964446</v>
      </c>
    </row>
    <row r="634" spans="1:80" x14ac:dyDescent="0.25">
      <c r="A634" s="248" t="s">
        <v>489</v>
      </c>
      <c r="B634" s="231" t="s">
        <v>1162</v>
      </c>
      <c r="C634" s="231" t="s">
        <v>464</v>
      </c>
      <c r="D634" s="249">
        <v>1</v>
      </c>
      <c r="E634" s="249">
        <v>10</v>
      </c>
      <c r="F634" s="250"/>
      <c r="G634" s="15">
        <f>(VLOOKUP(G$4,'Tüpoloogia tabel'!$C$1:$T$51,MATCH($A634,'Tüpoloogia tabel'!$C$1:$T$1,0),FALSE))*D634</f>
        <v>361.93999999999994</v>
      </c>
      <c r="H634" s="15">
        <f>(VLOOKUP(H$4,'Tüpoloogia tabel'!$C$1:$T$51,MATCH($A634,'Tüpoloogia tabel'!$C$1:$T$1,0),FALSE))*D634*E634</f>
        <v>28.814285714285717</v>
      </c>
      <c r="I634" s="15">
        <f>(VLOOKUP(I$4,'Tüpoloogia tabel'!$C$1:$T$51,MATCH($A634,'Tüpoloogia tabel'!$C$1:$T$1,0),FALSE))*D634*E634</f>
        <v>102.44285714285712</v>
      </c>
      <c r="J634" s="15">
        <f>(VLOOKUP(J$4,'Tüpoloogia tabel'!$C$1:$T$51,MATCH($A634,'Tüpoloogia tabel'!$C$1:$T$1,0),FALSE))*D634*E634</f>
        <v>2324.499841269841</v>
      </c>
      <c r="K634" s="15">
        <f>(VLOOKUP(K$4,'Tüpoloogia tabel'!$C$1:$T$51,MATCH($A634,'Tüpoloogia tabel'!$C$1:$T$1,0),FALSE))*D634*E634</f>
        <v>2024.4088888888887</v>
      </c>
      <c r="L634" s="244">
        <f>VLOOKUP(L$4,'Tüpoloogia tabel'!$C$1:$T$51,MATCH($A634,'Tüpoloogia tabel'!$C$1:$T$1,0),FALSE)</f>
        <v>0</v>
      </c>
      <c r="M634" s="228">
        <f>VLOOKUP(M$4,'Tüpoloogia tabel'!$C$1:$T$51,MATCH($A634,'Tüpoloogia tabel'!$C$1:$T$1,0),FALSE)</f>
        <v>40</v>
      </c>
      <c r="N634" s="228">
        <f>VLOOKUP(N$4,'Tüpoloogia tabel'!$C$1:$T$51,MATCH($A634,'Tüpoloogia tabel'!$C$1:$T$1,0),FALSE)</f>
        <v>40</v>
      </c>
      <c r="O634" s="245">
        <f>VLOOKUP(O$4,'Tüpoloogia tabel'!$C$1:$T$51,MATCH($A634,'Tüpoloogia tabel'!$C$1:$T$1,0),FALSE)</f>
        <v>0.27294963909952868</v>
      </c>
      <c r="P634" s="228">
        <f>VLOOKUP(P$4,'Tüpoloogia tabel'!$C$1:$T$51,MATCH($A634,'Tüpoloogia tabel'!$C$1:$T$1,0),FALSE)</f>
        <v>100</v>
      </c>
      <c r="Q634" s="335">
        <f t="shared" si="805"/>
        <v>10800.666666666668</v>
      </c>
      <c r="R634" s="336">
        <f t="shared" si="851"/>
        <v>7848.6685979656922</v>
      </c>
      <c r="S634" s="14">
        <f t="shared" si="806"/>
        <v>361.93999999999994</v>
      </c>
      <c r="T634" s="336">
        <f t="shared" si="807"/>
        <v>361.93999999999994</v>
      </c>
      <c r="U634" s="4">
        <f t="shared" si="808"/>
        <v>3.9600000000000004</v>
      </c>
      <c r="V634" s="337">
        <f t="shared" si="809"/>
        <v>2948.0380687009765</v>
      </c>
      <c r="W634" s="338">
        <f t="shared" si="791"/>
        <v>8.6857994537114269</v>
      </c>
      <c r="X634" s="228">
        <f>VLOOKUP(X$4,'Tüpoloogia tabel'!$C$1:$T$51,MATCH($A634,'Tüpoloogia tabel'!$C$1:$T$1,0),FALSE)</f>
        <v>208.5</v>
      </c>
      <c r="Y634" s="228">
        <f>VLOOKUP(Y$4,'Tüpoloogia tabel'!$C$1:$T$51,MATCH($A634,'Tüpoloogia tabel'!$C$1:$T$1,0),FALSE)</f>
        <v>154.5</v>
      </c>
      <c r="Z634" s="229">
        <f>VLOOKUP(Z$4,'Tüpoloogia tabel'!$C$1:$T$51,MATCH($A634,'Tüpoloogia tabel'!$C$1:$T$1,0),FALSE)</f>
        <v>33.5</v>
      </c>
      <c r="AA634" s="235"/>
      <c r="AB634" s="235"/>
      <c r="AC634" s="15">
        <f>VLOOKUP(AC$4,'Tüpoloogia tabel'!$C$1:$T$51,MATCH($A634,'Tüpoloogia tabel'!$C$1:$T$1,0),FALSE)</f>
        <v>3.3925714285714283</v>
      </c>
      <c r="AD634" s="15">
        <f>VLOOKUP(AD$4,'Tüpoloogia tabel'!$C$1:$T$51,MATCH($A634,'Tüpoloogia tabel'!$C$1:$T$1,0),FALSE)</f>
        <v>2.5</v>
      </c>
      <c r="AE634" s="15">
        <f>VLOOKUP(AE$4,'Tüpoloogia tabel'!$C$1:$T$51,MATCH($A634,'Tüpoloogia tabel'!$C$1:$T$1,0),FALSE)</f>
        <v>2.2999999999999998</v>
      </c>
      <c r="AF634" s="15">
        <f>VLOOKUP(AF$4,'Tüpoloogia tabel'!$C$1:$T$51,MATCH($A634,'Tüpoloogia tabel'!$C$1:$T$1,0),FALSE)</f>
        <v>14.200000000000001</v>
      </c>
      <c r="AG634" s="15">
        <f>VLOOKUP(AG$4,'Tüpoloogia tabel'!$C$1:$T$51,MATCH($A634,'Tüpoloogia tabel'!$C$1:$T$1,0),FALSE)</f>
        <v>21.033333333333335</v>
      </c>
      <c r="AH634" s="15">
        <f>(VLOOKUP(AH$4,'Tüpoloogia tabel'!$C$1:$T$51,MATCH($A634,'Tüpoloogia tabel'!$C$1:$T$1,0),FALSE))*E634</f>
        <v>25</v>
      </c>
      <c r="AI634" s="15">
        <f>(VLOOKUP(AI$4,'Tüpoloogia tabel'!$C$1:$T$51,MATCH($A634,'Tüpoloogia tabel'!$C$1:$T$1,0),FALSE))*D634*E634</f>
        <v>9048.5</v>
      </c>
      <c r="AJ634" s="15">
        <f t="shared" si="810"/>
        <v>70.466666666666669</v>
      </c>
      <c r="AK634" s="15">
        <f>VLOOKUP(AK$4,'Tüpoloogia tabel'!$C$1:$T$51,MATCH($A634,'Tüpoloogia tabel'!$C$1:$T$1,0),FALSE)</f>
        <v>1</v>
      </c>
      <c r="AL634" s="15">
        <f>VLOOKUP(AL$4,'Tüpoloogia tabel'!$C$1:$T$51,MATCH($A634,'Tüpoloogia tabel'!$C$1:$T$1,0),FALSE)</f>
        <v>0.8</v>
      </c>
      <c r="AM634" s="15">
        <f>VLOOKUP(AM$4,'Tüpoloogia tabel'!$C$1:$T$51,MATCH($A634,'Tüpoloogia tabel'!$C$1:$T$1,0),FALSE)</f>
        <v>0.7</v>
      </c>
      <c r="AN634" s="15">
        <f>VLOOKUP(AN$4,'Tüpoloogia tabel'!$C$1:$T$51,MATCH($A634,'Tüpoloogia tabel'!$C$1:$T$1,0),FALSE)</f>
        <v>0.7</v>
      </c>
      <c r="AO634" s="15">
        <f>VLOOKUP(AO$4,'Tüpoloogia tabel'!$C$1:$T$51,MATCH($A634,'Tüpoloogia tabel'!$C$1:$T$1,0),FALSE)</f>
        <v>2.44</v>
      </c>
      <c r="AP634" s="15">
        <f>VLOOKUP(AP$4,'Tüpoloogia tabel'!$C$1:$T$51,MATCH($A634,'Tüpoloogia tabel'!$C$1:$T$1,0),FALSE)</f>
        <v>2</v>
      </c>
      <c r="AQ634" s="15">
        <f>VLOOKUP(AQ$4,'Tüpoloogia tabel'!$C$1:$T$51,MATCH($A634,'Tüpoloogia tabel'!$C$1:$T$1,0),FALSE)</f>
        <v>2.9</v>
      </c>
      <c r="AR634" s="232">
        <f>VLOOKUP(AR$4,'Tüpoloogia tabel'!$C$1:$T$51,MATCH($A629,'Tüpoloogia tabel'!$C$1:$T$1,0),FALSE)</f>
        <v>0.26</v>
      </c>
      <c r="AS634" s="16">
        <f>VLOOKUP(AS$4,'Tüpoloogia tabel'!$C$1:$T$51,MATCH($A634,'Tüpoloogia tabel'!$C$1:$T$1,0),FALSE)</f>
        <v>0.49</v>
      </c>
      <c r="AT634" s="16">
        <f>VLOOKUP(AT$4,'Tüpoloogia tabel'!$C$1:$T$51,MATCH($A634,'Tüpoloogia tabel'!$C$1:$T$1,0),FALSE)</f>
        <v>0.40500000000000003</v>
      </c>
      <c r="AU634" s="16">
        <f>VLOOKUP(AU$4,'Tüpoloogia tabel'!$C$1:$T$51,MATCH($A634,'Tüpoloogia tabel'!$C$1:$T$1,0),FALSE)</f>
        <v>0.15</v>
      </c>
      <c r="AV634" s="273">
        <f>VLOOKUP(AV$4,'Tüpoloogia tabel'!$C$1:$T$51,MATCH($A634,'Tüpoloogia tabel'!$C$1:$T$1,0),FALSE)</f>
        <v>0.02</v>
      </c>
      <c r="AW634" s="16">
        <f>VLOOKUP(AW$4,'Tüpoloogia tabel'!$C$1:$T$51,MATCH($A634,'Tüpoloogia tabel'!$C$1:$T$1,0),FALSE)</f>
        <v>0.01</v>
      </c>
      <c r="AX634" s="16">
        <f>VLOOKUP(AX$4,'Tüpoloogia tabel'!$C$1:$T$51,MATCH($A634,'Tüpoloogia tabel'!$C$1:$T$1,0),FALSE)</f>
        <v>0</v>
      </c>
      <c r="AY634" s="16">
        <f>VLOOKUP(AY$4,'Tüpoloogia tabel'!$C$1:$T$51,MATCH($A634,'Tüpoloogia tabel'!$C$1:$T$1,0),FALSE)</f>
        <v>0.42</v>
      </c>
      <c r="AZ634" s="16">
        <f>VLOOKUP(AZ$4,'Tüpoloogia tabel'!$C$1:$T$51,MATCH($A634,'Tüpoloogia tabel'!$C$1:$T$1,0),FALSE)</f>
        <v>3.7</v>
      </c>
      <c r="BA634" s="232">
        <f>VLOOKUP(BA$4,'Tüpoloogia tabel'!$C$1:$T$51,MATCH($A634,'Tüpoloogia tabel'!$C$1:$T$1,0),FALSE)</f>
        <v>0.56000000000000005</v>
      </c>
      <c r="BB634" s="232">
        <f>VLOOKUP(BB$4,'Tüpoloogia tabel'!$C$1:$T$51,MATCH($A634,'Tüpoloogia tabel'!$C$1:$T$1,0),FALSE)</f>
        <v>0.41499999999999998</v>
      </c>
      <c r="BC634" s="232">
        <f>VLOOKUP(BC$4,'Tüpoloogia tabel'!$C$1:$T$51,MATCH($A634,'Tüpoloogia tabel'!$C$1:$T$1,0),FALSE)</f>
        <v>0.35</v>
      </c>
      <c r="BD634" s="232">
        <f>VLOOKUP(BD$4,'Tüpoloogia tabel'!$C$1:$T$51,MATCH($A634,'Tüpoloogia tabel'!$C$1:$T$1,0),FALSE)</f>
        <v>0.4</v>
      </c>
      <c r="BE634" s="232">
        <f>VLOOKUP(BE$4,'Tüpoloogia tabel'!$C$1:$T$51,MATCH($A634,'Tüpoloogia tabel'!$C$1:$T$1,0),FALSE)</f>
        <v>0.3</v>
      </c>
      <c r="BF634" s="16">
        <f>VLOOKUP(BF$4,'Tüpoloogia tabel'!$C$1:$T$51,MATCH($A634,'Tüpoloogia tabel'!$C$1:$T$1,0),FALSE)</f>
        <v>1.8</v>
      </c>
      <c r="BG634" s="16">
        <f>VLOOKUP(BG$4,'Tüpoloogia tabel'!$C$1:$T$51,MATCH($A634,'Tüpoloogia tabel'!$C$1:$T$1,0),FALSE)</f>
        <v>2.2000000000000002</v>
      </c>
      <c r="BH634" s="16">
        <f>VLOOKUP(BH$4,'Tüpoloogia tabel'!$C$1:$T$51,MATCH($A634,'Tüpoloogia tabel'!$C$1:$T$1,0),FALSE)</f>
        <v>1.46</v>
      </c>
      <c r="BI634" s="16">
        <f>VLOOKUP(BI$4,'Tüpoloogia tabel'!$C$1:$T$51,MATCH($A634,'Tüpoloogia tabel'!$C$1:$T$1,0),FALSE)</f>
        <v>1.5793333333333333</v>
      </c>
      <c r="BJ634" s="16">
        <f>VLOOKUP(BJ$4,'Tüpoloogia tabel'!$C$1:$T$51,MATCH($A634,'Tüpoloogia tabel'!$C$1:$T$1,0),FALSE)</f>
        <v>0.8</v>
      </c>
      <c r="BK634" s="16">
        <f>VLOOKUP(BK$4,'Tüpoloogia tabel'!$C$1:$T$51,MATCH($A634,'Tüpoloogia tabel'!$C$1:$T$1,0),FALSE)</f>
        <v>2.0649999999999999</v>
      </c>
      <c r="BL634" s="216">
        <f t="shared" si="792"/>
        <v>14000.770928497548</v>
      </c>
      <c r="BM634" s="1">
        <v>4</v>
      </c>
      <c r="BN634" s="1">
        <v>0</v>
      </c>
      <c r="BO634" s="1">
        <f t="shared" si="811"/>
        <v>100</v>
      </c>
      <c r="BP634" s="217">
        <f t="shared" si="812"/>
        <v>70.466666666666669</v>
      </c>
      <c r="BQ634" s="217">
        <f t="shared" ref="BQ634:BS634" si="863">BP634</f>
        <v>70.466666666666669</v>
      </c>
      <c r="BR634" s="217">
        <f t="shared" si="863"/>
        <v>70.466666666666669</v>
      </c>
      <c r="BS634" s="217">
        <f t="shared" si="863"/>
        <v>70.466666666666669</v>
      </c>
      <c r="BT634" s="217">
        <f t="shared" si="814"/>
        <v>634.20000000000005</v>
      </c>
      <c r="BU634" s="217">
        <f t="shared" si="815"/>
        <v>2586.0714285714275</v>
      </c>
      <c r="BV634" s="217">
        <f t="shared" si="816"/>
        <v>3885.838645057956</v>
      </c>
      <c r="BW634" s="217">
        <f t="shared" si="794"/>
        <v>1738.0318975910081</v>
      </c>
      <c r="BX634" s="216">
        <f t="shared" si="817"/>
        <v>1.5296905432098766</v>
      </c>
      <c r="BY634" s="216">
        <f t="shared" si="786"/>
        <v>1844.8067951111111</v>
      </c>
      <c r="BZ634" s="216">
        <f t="shared" si="853"/>
        <v>17583.609621199666</v>
      </c>
      <c r="CA634" s="216">
        <f t="shared" si="854"/>
        <v>15845.57772360866</v>
      </c>
      <c r="CB634" s="218">
        <f t="shared" si="818"/>
        <v>7.8272614838722721</v>
      </c>
    </row>
    <row r="635" spans="1:80" x14ac:dyDescent="0.25">
      <c r="A635" s="248" t="s">
        <v>489</v>
      </c>
      <c r="B635" s="231" t="s">
        <v>1163</v>
      </c>
      <c r="C635" s="231" t="s">
        <v>464</v>
      </c>
      <c r="D635" s="249">
        <v>2</v>
      </c>
      <c r="E635" s="249">
        <v>6</v>
      </c>
      <c r="F635" s="250"/>
      <c r="G635" s="15">
        <f>(VLOOKUP(G$4,'Tüpoloogia tabel'!$C$1:$T$51,MATCH($A635,'Tüpoloogia tabel'!$C$1:$T$1,0),FALSE))*D635</f>
        <v>723.87999999999988</v>
      </c>
      <c r="H635" s="15">
        <f>(VLOOKUP(H$4,'Tüpoloogia tabel'!$C$1:$T$51,MATCH($A635,'Tüpoloogia tabel'!$C$1:$T$1,0),FALSE))*D635*E635</f>
        <v>34.57714285714286</v>
      </c>
      <c r="I635" s="15">
        <f>(VLOOKUP(I$4,'Tüpoloogia tabel'!$C$1:$T$51,MATCH($A635,'Tüpoloogia tabel'!$C$1:$T$1,0),FALSE))*D635*E635</f>
        <v>122.93142857142855</v>
      </c>
      <c r="J635" s="15">
        <f>(VLOOKUP(J$4,'Tüpoloogia tabel'!$C$1:$T$51,MATCH($A635,'Tüpoloogia tabel'!$C$1:$T$1,0),FALSE))*D635*E635</f>
        <v>2789.3998095238094</v>
      </c>
      <c r="K635" s="15">
        <f>(VLOOKUP(K$4,'Tüpoloogia tabel'!$C$1:$T$51,MATCH($A635,'Tüpoloogia tabel'!$C$1:$T$1,0),FALSE))*D635*E635</f>
        <v>2429.2906666666668</v>
      </c>
      <c r="L635" s="244">
        <f>VLOOKUP(L$4,'Tüpoloogia tabel'!$C$1:$T$51,MATCH($A635,'Tüpoloogia tabel'!$C$1:$T$1,0),FALSE)</f>
        <v>0</v>
      </c>
      <c r="M635" s="228">
        <f>VLOOKUP(M$4,'Tüpoloogia tabel'!$C$1:$T$51,MATCH($A635,'Tüpoloogia tabel'!$C$1:$T$1,0),FALSE)</f>
        <v>40</v>
      </c>
      <c r="N635" s="228">
        <f>VLOOKUP(N$4,'Tüpoloogia tabel'!$C$1:$T$51,MATCH($A635,'Tüpoloogia tabel'!$C$1:$T$1,0),FALSE)</f>
        <v>40</v>
      </c>
      <c r="O635" s="245">
        <f>VLOOKUP(O$4,'Tüpoloogia tabel'!$C$1:$T$51,MATCH($A635,'Tüpoloogia tabel'!$C$1:$T$1,0),FALSE)</f>
        <v>0.27294963909952868</v>
      </c>
      <c r="P635" s="228">
        <f>VLOOKUP(P$4,'Tüpoloogia tabel'!$C$1:$T$51,MATCH($A635,'Tüpoloogia tabel'!$C$1:$T$1,0),FALSE)</f>
        <v>100</v>
      </c>
      <c r="Q635" s="335">
        <f t="shared" si="805"/>
        <v>7742.4</v>
      </c>
      <c r="R635" s="336">
        <f t="shared" si="851"/>
        <v>5621.1947142358094</v>
      </c>
      <c r="S635" s="14">
        <f t="shared" si="806"/>
        <v>723.87999999999988</v>
      </c>
      <c r="T635" s="336">
        <f t="shared" si="807"/>
        <v>723.87999999999988</v>
      </c>
      <c r="U635" s="4">
        <f t="shared" si="808"/>
        <v>7.9200000000000008</v>
      </c>
      <c r="V635" s="337">
        <f t="shared" si="809"/>
        <v>2113.2852857641906</v>
      </c>
      <c r="W635" s="338">
        <f t="shared" si="791"/>
        <v>5.5349665270682316</v>
      </c>
      <c r="X635" s="228">
        <f>VLOOKUP(X$4,'Tüpoloogia tabel'!$C$1:$T$51,MATCH($A635,'Tüpoloogia tabel'!$C$1:$T$1,0),FALSE)</f>
        <v>208.5</v>
      </c>
      <c r="Y635" s="228">
        <f>VLOOKUP(Y$4,'Tüpoloogia tabel'!$C$1:$T$51,MATCH($A635,'Tüpoloogia tabel'!$C$1:$T$1,0),FALSE)</f>
        <v>154.5</v>
      </c>
      <c r="Z635" s="229">
        <f>VLOOKUP(Z$4,'Tüpoloogia tabel'!$C$1:$T$51,MATCH($A635,'Tüpoloogia tabel'!$C$1:$T$1,0),FALSE)</f>
        <v>33.5</v>
      </c>
      <c r="AA635" s="235"/>
      <c r="AB635" s="235"/>
      <c r="AC635" s="15">
        <f>VLOOKUP(AC$4,'Tüpoloogia tabel'!$C$1:$T$51,MATCH($A635,'Tüpoloogia tabel'!$C$1:$T$1,0),FALSE)</f>
        <v>3.3925714285714283</v>
      </c>
      <c r="AD635" s="15">
        <f>VLOOKUP(AD$4,'Tüpoloogia tabel'!$C$1:$T$51,MATCH($A635,'Tüpoloogia tabel'!$C$1:$T$1,0),FALSE)</f>
        <v>2.5</v>
      </c>
      <c r="AE635" s="15">
        <f>VLOOKUP(AE$4,'Tüpoloogia tabel'!$C$1:$T$51,MATCH($A635,'Tüpoloogia tabel'!$C$1:$T$1,0),FALSE)</f>
        <v>2.2999999999999998</v>
      </c>
      <c r="AF635" s="15">
        <f>VLOOKUP(AF$4,'Tüpoloogia tabel'!$C$1:$T$51,MATCH($A635,'Tüpoloogia tabel'!$C$1:$T$1,0),FALSE)</f>
        <v>14.200000000000001</v>
      </c>
      <c r="AG635" s="15">
        <f>VLOOKUP(AG$4,'Tüpoloogia tabel'!$C$1:$T$51,MATCH($A635,'Tüpoloogia tabel'!$C$1:$T$1,0),FALSE)</f>
        <v>21.033333333333335</v>
      </c>
      <c r="AH635" s="15">
        <f>(VLOOKUP(AH$4,'Tüpoloogia tabel'!$C$1:$T$51,MATCH($A635,'Tüpoloogia tabel'!$C$1:$T$1,0),FALSE))*E635</f>
        <v>15</v>
      </c>
      <c r="AI635" s="15">
        <f>(VLOOKUP(AI$4,'Tüpoloogia tabel'!$C$1:$T$51,MATCH($A635,'Tüpoloogia tabel'!$C$1:$T$1,0),FALSE))*D635*E635</f>
        <v>10858.199999999999</v>
      </c>
      <c r="AJ635" s="15">
        <f t="shared" si="810"/>
        <v>112.53333333333335</v>
      </c>
      <c r="AK635" s="15">
        <f>VLOOKUP(AK$4,'Tüpoloogia tabel'!$C$1:$T$51,MATCH($A635,'Tüpoloogia tabel'!$C$1:$T$1,0),FALSE)</f>
        <v>1</v>
      </c>
      <c r="AL635" s="15">
        <f>VLOOKUP(AL$4,'Tüpoloogia tabel'!$C$1:$T$51,MATCH($A635,'Tüpoloogia tabel'!$C$1:$T$1,0),FALSE)</f>
        <v>0.8</v>
      </c>
      <c r="AM635" s="15">
        <f>VLOOKUP(AM$4,'Tüpoloogia tabel'!$C$1:$T$51,MATCH($A635,'Tüpoloogia tabel'!$C$1:$T$1,0),FALSE)</f>
        <v>0.7</v>
      </c>
      <c r="AN635" s="15">
        <f>VLOOKUP(AN$4,'Tüpoloogia tabel'!$C$1:$T$51,MATCH($A635,'Tüpoloogia tabel'!$C$1:$T$1,0),FALSE)</f>
        <v>0.7</v>
      </c>
      <c r="AO635" s="15">
        <f>VLOOKUP(AO$4,'Tüpoloogia tabel'!$C$1:$T$51,MATCH($A635,'Tüpoloogia tabel'!$C$1:$T$1,0),FALSE)</f>
        <v>2.44</v>
      </c>
      <c r="AP635" s="15">
        <f>VLOOKUP(AP$4,'Tüpoloogia tabel'!$C$1:$T$51,MATCH($A635,'Tüpoloogia tabel'!$C$1:$T$1,0),FALSE)</f>
        <v>2</v>
      </c>
      <c r="AQ635" s="15">
        <f>VLOOKUP(AQ$4,'Tüpoloogia tabel'!$C$1:$T$51,MATCH($A635,'Tüpoloogia tabel'!$C$1:$T$1,0),FALSE)</f>
        <v>2.9</v>
      </c>
      <c r="AR635" s="232">
        <f>VLOOKUP(AR$4,'Tüpoloogia tabel'!$C$1:$T$51,MATCH($A630,'Tüpoloogia tabel'!$C$1:$T$1,0),FALSE)</f>
        <v>0.26</v>
      </c>
      <c r="AS635" s="16">
        <f>VLOOKUP(AS$4,'Tüpoloogia tabel'!$C$1:$T$51,MATCH($A635,'Tüpoloogia tabel'!$C$1:$T$1,0),FALSE)</f>
        <v>0.49</v>
      </c>
      <c r="AT635" s="16">
        <f>VLOOKUP(AT$4,'Tüpoloogia tabel'!$C$1:$T$51,MATCH($A635,'Tüpoloogia tabel'!$C$1:$T$1,0),FALSE)</f>
        <v>0.40500000000000003</v>
      </c>
      <c r="AU635" s="16">
        <f>VLOOKUP(AU$4,'Tüpoloogia tabel'!$C$1:$T$51,MATCH($A635,'Tüpoloogia tabel'!$C$1:$T$1,0),FALSE)</f>
        <v>0.15</v>
      </c>
      <c r="AV635" s="273">
        <f>VLOOKUP(AV$4,'Tüpoloogia tabel'!$C$1:$T$51,MATCH($A635,'Tüpoloogia tabel'!$C$1:$T$1,0),FALSE)</f>
        <v>0.02</v>
      </c>
      <c r="AW635" s="16">
        <f>VLOOKUP(AW$4,'Tüpoloogia tabel'!$C$1:$T$51,MATCH($A635,'Tüpoloogia tabel'!$C$1:$T$1,0),FALSE)</f>
        <v>0.01</v>
      </c>
      <c r="AX635" s="16">
        <f>VLOOKUP(AX$4,'Tüpoloogia tabel'!$C$1:$T$51,MATCH($A635,'Tüpoloogia tabel'!$C$1:$T$1,0),FALSE)</f>
        <v>0</v>
      </c>
      <c r="AY635" s="16">
        <f>VLOOKUP(AY$4,'Tüpoloogia tabel'!$C$1:$T$51,MATCH($A635,'Tüpoloogia tabel'!$C$1:$T$1,0),FALSE)</f>
        <v>0.42</v>
      </c>
      <c r="AZ635" s="16">
        <f>VLOOKUP(AZ$4,'Tüpoloogia tabel'!$C$1:$T$51,MATCH($A635,'Tüpoloogia tabel'!$C$1:$T$1,0),FALSE)</f>
        <v>3.7</v>
      </c>
      <c r="BA635" s="232">
        <f>VLOOKUP(BA$4,'Tüpoloogia tabel'!$C$1:$T$51,MATCH($A635,'Tüpoloogia tabel'!$C$1:$T$1,0),FALSE)</f>
        <v>0.56000000000000005</v>
      </c>
      <c r="BB635" s="232">
        <f>VLOOKUP(BB$4,'Tüpoloogia tabel'!$C$1:$T$51,MATCH($A635,'Tüpoloogia tabel'!$C$1:$T$1,0),FALSE)</f>
        <v>0.41499999999999998</v>
      </c>
      <c r="BC635" s="232">
        <f>VLOOKUP(BC$4,'Tüpoloogia tabel'!$C$1:$T$51,MATCH($A635,'Tüpoloogia tabel'!$C$1:$T$1,0),FALSE)</f>
        <v>0.35</v>
      </c>
      <c r="BD635" s="232">
        <f>VLOOKUP(BD$4,'Tüpoloogia tabel'!$C$1:$T$51,MATCH($A635,'Tüpoloogia tabel'!$C$1:$T$1,0),FALSE)</f>
        <v>0.4</v>
      </c>
      <c r="BE635" s="232">
        <f>VLOOKUP(BE$4,'Tüpoloogia tabel'!$C$1:$T$51,MATCH($A635,'Tüpoloogia tabel'!$C$1:$T$1,0),FALSE)</f>
        <v>0.3</v>
      </c>
      <c r="BF635" s="16">
        <f>VLOOKUP(BF$4,'Tüpoloogia tabel'!$C$1:$T$51,MATCH($A635,'Tüpoloogia tabel'!$C$1:$T$1,0),FALSE)</f>
        <v>1.8</v>
      </c>
      <c r="BG635" s="16">
        <f>VLOOKUP(BG$4,'Tüpoloogia tabel'!$C$1:$T$51,MATCH($A635,'Tüpoloogia tabel'!$C$1:$T$1,0),FALSE)</f>
        <v>2.2000000000000002</v>
      </c>
      <c r="BH635" s="16">
        <f>VLOOKUP(BH$4,'Tüpoloogia tabel'!$C$1:$T$51,MATCH($A635,'Tüpoloogia tabel'!$C$1:$T$1,0),FALSE)</f>
        <v>1.46</v>
      </c>
      <c r="BI635" s="16">
        <f>VLOOKUP(BI$4,'Tüpoloogia tabel'!$C$1:$T$51,MATCH($A635,'Tüpoloogia tabel'!$C$1:$T$1,0),FALSE)</f>
        <v>1.5793333333333333</v>
      </c>
      <c r="BJ635" s="16">
        <f>VLOOKUP(BJ$4,'Tüpoloogia tabel'!$C$1:$T$51,MATCH($A635,'Tüpoloogia tabel'!$C$1:$T$1,0),FALSE)</f>
        <v>0.8</v>
      </c>
      <c r="BK635" s="16">
        <f>VLOOKUP(BK$4,'Tüpoloogia tabel'!$C$1:$T$51,MATCH($A635,'Tüpoloogia tabel'!$C$1:$T$1,0),FALSE)</f>
        <v>2.0649999999999999</v>
      </c>
      <c r="BL635" s="216">
        <f t="shared" si="792"/>
        <v>10738.096757187772</v>
      </c>
      <c r="BM635" s="1">
        <v>4</v>
      </c>
      <c r="BN635" s="1">
        <v>0</v>
      </c>
      <c r="BO635" s="1">
        <f t="shared" si="811"/>
        <v>60</v>
      </c>
      <c r="BP635" s="217">
        <f t="shared" si="812"/>
        <v>112.53333333333335</v>
      </c>
      <c r="BQ635" s="217">
        <f t="shared" ref="BQ635:BS635" si="864">BP635</f>
        <v>112.53333333333335</v>
      </c>
      <c r="BR635" s="217">
        <f t="shared" si="864"/>
        <v>112.53333333333335</v>
      </c>
      <c r="BS635" s="217">
        <f t="shared" si="864"/>
        <v>112.53333333333335</v>
      </c>
      <c r="BT635" s="217">
        <f t="shared" si="814"/>
        <v>562.66666666666674</v>
      </c>
      <c r="BU635" s="217">
        <f t="shared" si="815"/>
        <v>1873.9714285714283</v>
      </c>
      <c r="BV635" s="217">
        <f t="shared" si="816"/>
        <v>2785.5426015829307</v>
      </c>
      <c r="BW635" s="217">
        <f t="shared" si="794"/>
        <v>1308.7518926648308</v>
      </c>
      <c r="BX635" s="216">
        <f t="shared" si="817"/>
        <v>1.1601939259259257</v>
      </c>
      <c r="BY635" s="216">
        <f t="shared" si="786"/>
        <v>1399.1938746666663</v>
      </c>
      <c r="BZ635" s="216">
        <f t="shared" si="853"/>
        <v>13446.042524519269</v>
      </c>
      <c r="CA635" s="216">
        <f t="shared" si="854"/>
        <v>12137.290631854437</v>
      </c>
      <c r="CB635" s="218">
        <f t="shared" si="818"/>
        <v>4.9962282399530773</v>
      </c>
    </row>
    <row r="636" spans="1:80" x14ac:dyDescent="0.25">
      <c r="A636" s="248" t="s">
        <v>489</v>
      </c>
      <c r="B636" s="231" t="s">
        <v>1164</v>
      </c>
      <c r="C636" s="231" t="s">
        <v>464</v>
      </c>
      <c r="D636" s="249">
        <v>2</v>
      </c>
      <c r="E636" s="249">
        <v>7</v>
      </c>
      <c r="F636" s="250"/>
      <c r="G636" s="15">
        <f>(VLOOKUP(G$4,'Tüpoloogia tabel'!$C$1:$T$51,MATCH($A636,'Tüpoloogia tabel'!$C$1:$T$1,0),FALSE))*D636</f>
        <v>723.87999999999988</v>
      </c>
      <c r="H636" s="15">
        <f>(VLOOKUP(H$4,'Tüpoloogia tabel'!$C$1:$T$51,MATCH($A636,'Tüpoloogia tabel'!$C$1:$T$1,0),FALSE))*D636*E636</f>
        <v>40.340000000000003</v>
      </c>
      <c r="I636" s="15">
        <f>(VLOOKUP(I$4,'Tüpoloogia tabel'!$C$1:$T$51,MATCH($A636,'Tüpoloogia tabel'!$C$1:$T$1,0),FALSE))*D636*E636</f>
        <v>143.41999999999999</v>
      </c>
      <c r="J636" s="15">
        <f>(VLOOKUP(J$4,'Tüpoloogia tabel'!$C$1:$T$51,MATCH($A636,'Tüpoloogia tabel'!$C$1:$T$1,0),FALSE))*D636*E636</f>
        <v>3254.2997777777773</v>
      </c>
      <c r="K636" s="15">
        <f>(VLOOKUP(K$4,'Tüpoloogia tabel'!$C$1:$T$51,MATCH($A636,'Tüpoloogia tabel'!$C$1:$T$1,0),FALSE))*D636*E636</f>
        <v>2834.1724444444444</v>
      </c>
      <c r="L636" s="244">
        <f>VLOOKUP(L$4,'Tüpoloogia tabel'!$C$1:$T$51,MATCH($A636,'Tüpoloogia tabel'!$C$1:$T$1,0),FALSE)</f>
        <v>0</v>
      </c>
      <c r="M636" s="228">
        <f>VLOOKUP(M$4,'Tüpoloogia tabel'!$C$1:$T$51,MATCH($A636,'Tüpoloogia tabel'!$C$1:$T$1,0),FALSE)</f>
        <v>40</v>
      </c>
      <c r="N636" s="228">
        <f>VLOOKUP(N$4,'Tüpoloogia tabel'!$C$1:$T$51,MATCH($A636,'Tüpoloogia tabel'!$C$1:$T$1,0),FALSE)</f>
        <v>40</v>
      </c>
      <c r="O636" s="245">
        <f>VLOOKUP(O$4,'Tüpoloogia tabel'!$C$1:$T$51,MATCH($A636,'Tüpoloogia tabel'!$C$1:$T$1,0),FALSE)</f>
        <v>0.27294963909952868</v>
      </c>
      <c r="P636" s="228">
        <f>VLOOKUP(P$4,'Tüpoloogia tabel'!$C$1:$T$51,MATCH($A636,'Tüpoloogia tabel'!$C$1:$T$1,0),FALSE)</f>
        <v>100</v>
      </c>
      <c r="Q636" s="335">
        <f t="shared" si="805"/>
        <v>10505.133333333333</v>
      </c>
      <c r="R636" s="336">
        <f t="shared" si="851"/>
        <v>7629.8409813075705</v>
      </c>
      <c r="S636" s="14">
        <f t="shared" si="806"/>
        <v>723.87999999999988</v>
      </c>
      <c r="T636" s="336">
        <f t="shared" si="807"/>
        <v>723.87999999999988</v>
      </c>
      <c r="U636" s="4">
        <f t="shared" si="808"/>
        <v>7.9200000000000008</v>
      </c>
      <c r="V636" s="337">
        <f t="shared" si="809"/>
        <v>2867.3723520257622</v>
      </c>
      <c r="W636" s="338">
        <f t="shared" si="791"/>
        <v>6.2682264128892795</v>
      </c>
      <c r="X636" s="228">
        <f>VLOOKUP(X$4,'Tüpoloogia tabel'!$C$1:$T$51,MATCH($A636,'Tüpoloogia tabel'!$C$1:$T$1,0),FALSE)</f>
        <v>208.5</v>
      </c>
      <c r="Y636" s="228">
        <f>VLOOKUP(Y$4,'Tüpoloogia tabel'!$C$1:$T$51,MATCH($A636,'Tüpoloogia tabel'!$C$1:$T$1,0),FALSE)</f>
        <v>154.5</v>
      </c>
      <c r="Z636" s="229">
        <f>VLOOKUP(Z$4,'Tüpoloogia tabel'!$C$1:$T$51,MATCH($A636,'Tüpoloogia tabel'!$C$1:$T$1,0),FALSE)</f>
        <v>33.5</v>
      </c>
      <c r="AA636" s="235"/>
      <c r="AB636" s="235"/>
      <c r="AC636" s="15">
        <f>VLOOKUP(AC$4,'Tüpoloogia tabel'!$C$1:$T$51,MATCH($A636,'Tüpoloogia tabel'!$C$1:$T$1,0),FALSE)</f>
        <v>3.3925714285714283</v>
      </c>
      <c r="AD636" s="15">
        <f>VLOOKUP(AD$4,'Tüpoloogia tabel'!$C$1:$T$51,MATCH($A636,'Tüpoloogia tabel'!$C$1:$T$1,0),FALSE)</f>
        <v>2.5</v>
      </c>
      <c r="AE636" s="15">
        <f>VLOOKUP(AE$4,'Tüpoloogia tabel'!$C$1:$T$51,MATCH($A636,'Tüpoloogia tabel'!$C$1:$T$1,0),FALSE)</f>
        <v>2.2999999999999998</v>
      </c>
      <c r="AF636" s="15">
        <f>VLOOKUP(AF$4,'Tüpoloogia tabel'!$C$1:$T$51,MATCH($A636,'Tüpoloogia tabel'!$C$1:$T$1,0),FALSE)</f>
        <v>14.200000000000001</v>
      </c>
      <c r="AG636" s="15">
        <f>VLOOKUP(AG$4,'Tüpoloogia tabel'!$C$1:$T$51,MATCH($A636,'Tüpoloogia tabel'!$C$1:$T$1,0),FALSE)</f>
        <v>21.033333333333335</v>
      </c>
      <c r="AH636" s="15">
        <f>(VLOOKUP(AH$4,'Tüpoloogia tabel'!$C$1:$T$51,MATCH($A636,'Tüpoloogia tabel'!$C$1:$T$1,0),FALSE))*E636</f>
        <v>17.5</v>
      </c>
      <c r="AI636" s="15">
        <f>(VLOOKUP(AI$4,'Tüpoloogia tabel'!$C$1:$T$51,MATCH($A636,'Tüpoloogia tabel'!$C$1:$T$1,0),FALSE))*D636*E636</f>
        <v>12667.899999999998</v>
      </c>
      <c r="AJ636" s="15">
        <f t="shared" si="810"/>
        <v>112.53333333333335</v>
      </c>
      <c r="AK636" s="15">
        <f>VLOOKUP(AK$4,'Tüpoloogia tabel'!$C$1:$T$51,MATCH($A636,'Tüpoloogia tabel'!$C$1:$T$1,0),FALSE)</f>
        <v>1</v>
      </c>
      <c r="AL636" s="15">
        <f>VLOOKUP(AL$4,'Tüpoloogia tabel'!$C$1:$T$51,MATCH($A636,'Tüpoloogia tabel'!$C$1:$T$1,0),FALSE)</f>
        <v>0.8</v>
      </c>
      <c r="AM636" s="15">
        <f>VLOOKUP(AM$4,'Tüpoloogia tabel'!$C$1:$T$51,MATCH($A636,'Tüpoloogia tabel'!$C$1:$T$1,0),FALSE)</f>
        <v>0.7</v>
      </c>
      <c r="AN636" s="15">
        <f>VLOOKUP(AN$4,'Tüpoloogia tabel'!$C$1:$T$51,MATCH($A636,'Tüpoloogia tabel'!$C$1:$T$1,0),FALSE)</f>
        <v>0.7</v>
      </c>
      <c r="AO636" s="15">
        <f>VLOOKUP(AO$4,'Tüpoloogia tabel'!$C$1:$T$51,MATCH($A636,'Tüpoloogia tabel'!$C$1:$T$1,0),FALSE)</f>
        <v>2.44</v>
      </c>
      <c r="AP636" s="15">
        <f>VLOOKUP(AP$4,'Tüpoloogia tabel'!$C$1:$T$51,MATCH($A636,'Tüpoloogia tabel'!$C$1:$T$1,0),FALSE)</f>
        <v>2</v>
      </c>
      <c r="AQ636" s="15">
        <f>VLOOKUP(AQ$4,'Tüpoloogia tabel'!$C$1:$T$51,MATCH($A636,'Tüpoloogia tabel'!$C$1:$T$1,0),FALSE)</f>
        <v>2.9</v>
      </c>
      <c r="AR636" s="232">
        <f>VLOOKUP(AR$4,'Tüpoloogia tabel'!$C$1:$T$51,MATCH($A631,'Tüpoloogia tabel'!$C$1:$T$1,0),FALSE)</f>
        <v>0.26</v>
      </c>
      <c r="AS636" s="16">
        <f>VLOOKUP(AS$4,'Tüpoloogia tabel'!$C$1:$T$51,MATCH($A636,'Tüpoloogia tabel'!$C$1:$T$1,0),FALSE)</f>
        <v>0.49</v>
      </c>
      <c r="AT636" s="16">
        <f>VLOOKUP(AT$4,'Tüpoloogia tabel'!$C$1:$T$51,MATCH($A636,'Tüpoloogia tabel'!$C$1:$T$1,0),FALSE)</f>
        <v>0.40500000000000003</v>
      </c>
      <c r="AU636" s="16">
        <f>VLOOKUP(AU$4,'Tüpoloogia tabel'!$C$1:$T$51,MATCH($A636,'Tüpoloogia tabel'!$C$1:$T$1,0),FALSE)</f>
        <v>0.15</v>
      </c>
      <c r="AV636" s="273">
        <f>VLOOKUP(AV$4,'Tüpoloogia tabel'!$C$1:$T$51,MATCH($A636,'Tüpoloogia tabel'!$C$1:$T$1,0),FALSE)</f>
        <v>0.02</v>
      </c>
      <c r="AW636" s="16">
        <f>VLOOKUP(AW$4,'Tüpoloogia tabel'!$C$1:$T$51,MATCH($A636,'Tüpoloogia tabel'!$C$1:$T$1,0),FALSE)</f>
        <v>0.01</v>
      </c>
      <c r="AX636" s="16">
        <f>VLOOKUP(AX$4,'Tüpoloogia tabel'!$C$1:$T$51,MATCH($A636,'Tüpoloogia tabel'!$C$1:$T$1,0),FALSE)</f>
        <v>0</v>
      </c>
      <c r="AY636" s="16">
        <f>VLOOKUP(AY$4,'Tüpoloogia tabel'!$C$1:$T$51,MATCH($A636,'Tüpoloogia tabel'!$C$1:$T$1,0),FALSE)</f>
        <v>0.42</v>
      </c>
      <c r="AZ636" s="16">
        <f>VLOOKUP(AZ$4,'Tüpoloogia tabel'!$C$1:$T$51,MATCH($A636,'Tüpoloogia tabel'!$C$1:$T$1,0),FALSE)</f>
        <v>3.7</v>
      </c>
      <c r="BA636" s="232">
        <f>VLOOKUP(BA$4,'Tüpoloogia tabel'!$C$1:$T$51,MATCH($A636,'Tüpoloogia tabel'!$C$1:$T$1,0),FALSE)</f>
        <v>0.56000000000000005</v>
      </c>
      <c r="BB636" s="232">
        <f>VLOOKUP(BB$4,'Tüpoloogia tabel'!$C$1:$T$51,MATCH($A636,'Tüpoloogia tabel'!$C$1:$T$1,0),FALSE)</f>
        <v>0.41499999999999998</v>
      </c>
      <c r="BC636" s="232">
        <f>VLOOKUP(BC$4,'Tüpoloogia tabel'!$C$1:$T$51,MATCH($A636,'Tüpoloogia tabel'!$C$1:$T$1,0),FALSE)</f>
        <v>0.35</v>
      </c>
      <c r="BD636" s="232">
        <f>VLOOKUP(BD$4,'Tüpoloogia tabel'!$C$1:$T$51,MATCH($A636,'Tüpoloogia tabel'!$C$1:$T$1,0),FALSE)</f>
        <v>0.4</v>
      </c>
      <c r="BE636" s="232">
        <f>VLOOKUP(BE$4,'Tüpoloogia tabel'!$C$1:$T$51,MATCH($A636,'Tüpoloogia tabel'!$C$1:$T$1,0),FALSE)</f>
        <v>0.3</v>
      </c>
      <c r="BF636" s="16">
        <f>VLOOKUP(BF$4,'Tüpoloogia tabel'!$C$1:$T$51,MATCH($A636,'Tüpoloogia tabel'!$C$1:$T$1,0),FALSE)</f>
        <v>1.8</v>
      </c>
      <c r="BG636" s="16">
        <f>VLOOKUP(BG$4,'Tüpoloogia tabel'!$C$1:$T$51,MATCH($A636,'Tüpoloogia tabel'!$C$1:$T$1,0),FALSE)</f>
        <v>2.2000000000000002</v>
      </c>
      <c r="BH636" s="16">
        <f>VLOOKUP(BH$4,'Tüpoloogia tabel'!$C$1:$T$51,MATCH($A636,'Tüpoloogia tabel'!$C$1:$T$1,0),FALSE)</f>
        <v>1.46</v>
      </c>
      <c r="BI636" s="16">
        <f>VLOOKUP(BI$4,'Tüpoloogia tabel'!$C$1:$T$51,MATCH($A636,'Tüpoloogia tabel'!$C$1:$T$1,0),FALSE)</f>
        <v>1.5793333333333333</v>
      </c>
      <c r="BJ636" s="16">
        <f>VLOOKUP(BJ$4,'Tüpoloogia tabel'!$C$1:$T$51,MATCH($A636,'Tüpoloogia tabel'!$C$1:$T$1,0),FALSE)</f>
        <v>0.8</v>
      </c>
      <c r="BK636" s="16">
        <f>VLOOKUP(BK$4,'Tüpoloogia tabel'!$C$1:$T$51,MATCH($A636,'Tüpoloogia tabel'!$C$1:$T$1,0),FALSE)</f>
        <v>2.0649999999999999</v>
      </c>
      <c r="BL636" s="216">
        <f t="shared" si="792"/>
        <v>14179.508450156518</v>
      </c>
      <c r="BM636" s="1">
        <v>4</v>
      </c>
      <c r="BN636" s="1">
        <v>0</v>
      </c>
      <c r="BO636" s="1">
        <f t="shared" si="811"/>
        <v>70</v>
      </c>
      <c r="BP636" s="217">
        <f t="shared" si="812"/>
        <v>112.53333333333335</v>
      </c>
      <c r="BQ636" s="217">
        <f t="shared" ref="BQ636:BS636" si="865">BP636</f>
        <v>112.53333333333335</v>
      </c>
      <c r="BR636" s="217">
        <f t="shared" si="865"/>
        <v>112.53333333333335</v>
      </c>
      <c r="BS636" s="217">
        <f t="shared" si="865"/>
        <v>112.53333333333335</v>
      </c>
      <c r="BT636" s="217">
        <f t="shared" si="814"/>
        <v>675.2</v>
      </c>
      <c r="BU636" s="217">
        <f t="shared" si="815"/>
        <v>2544.85</v>
      </c>
      <c r="BV636" s="217">
        <f t="shared" si="816"/>
        <v>3779.5123521529376</v>
      </c>
      <c r="BW636" s="217">
        <f t="shared" si="794"/>
        <v>1729.9445212375672</v>
      </c>
      <c r="BX636" s="216">
        <f t="shared" si="817"/>
        <v>1.5387907160493826</v>
      </c>
      <c r="BY636" s="216">
        <f t="shared" si="786"/>
        <v>1855.7816035555552</v>
      </c>
      <c r="BZ636" s="216">
        <f t="shared" si="853"/>
        <v>17765.234574949642</v>
      </c>
      <c r="CA636" s="216">
        <f t="shared" si="854"/>
        <v>16035.290053712073</v>
      </c>
      <c r="CB636" s="218">
        <f t="shared" si="818"/>
        <v>5.657838528895625</v>
      </c>
    </row>
    <row r="637" spans="1:80" x14ac:dyDescent="0.25">
      <c r="A637" s="248" t="s">
        <v>489</v>
      </c>
      <c r="B637" s="231" t="s">
        <v>1165</v>
      </c>
      <c r="C637" s="231" t="s">
        <v>464</v>
      </c>
      <c r="D637" s="249">
        <v>2</v>
      </c>
      <c r="E637" s="249">
        <v>8</v>
      </c>
      <c r="F637" s="250"/>
      <c r="G637" s="15">
        <f>(VLOOKUP(G$4,'Tüpoloogia tabel'!$C$1:$T$51,MATCH($A637,'Tüpoloogia tabel'!$C$1:$T$1,0),FALSE))*D637</f>
        <v>723.87999999999988</v>
      </c>
      <c r="H637" s="15">
        <f>(VLOOKUP(H$4,'Tüpoloogia tabel'!$C$1:$T$51,MATCH($A637,'Tüpoloogia tabel'!$C$1:$T$1,0),FALSE))*D637*E637</f>
        <v>46.102857142857147</v>
      </c>
      <c r="I637" s="15">
        <f>(VLOOKUP(I$4,'Tüpoloogia tabel'!$C$1:$T$51,MATCH($A637,'Tüpoloogia tabel'!$C$1:$T$1,0),FALSE))*D637*E637</f>
        <v>163.90857142857141</v>
      </c>
      <c r="J637" s="15">
        <f>(VLOOKUP(J$4,'Tüpoloogia tabel'!$C$1:$T$51,MATCH($A637,'Tüpoloogia tabel'!$C$1:$T$1,0),FALSE))*D637*E637</f>
        <v>3719.1997460317457</v>
      </c>
      <c r="K637" s="15">
        <f>(VLOOKUP(K$4,'Tüpoloogia tabel'!$C$1:$T$51,MATCH($A637,'Tüpoloogia tabel'!$C$1:$T$1,0),FALSE))*D637*E637</f>
        <v>3239.0542222222221</v>
      </c>
      <c r="L637" s="244">
        <f>VLOOKUP(L$4,'Tüpoloogia tabel'!$C$1:$T$51,MATCH($A637,'Tüpoloogia tabel'!$C$1:$T$1,0),FALSE)</f>
        <v>0</v>
      </c>
      <c r="M637" s="228">
        <f>VLOOKUP(M$4,'Tüpoloogia tabel'!$C$1:$T$51,MATCH($A637,'Tüpoloogia tabel'!$C$1:$T$1,0),FALSE)</f>
        <v>40</v>
      </c>
      <c r="N637" s="228">
        <f>VLOOKUP(N$4,'Tüpoloogia tabel'!$C$1:$T$51,MATCH($A637,'Tüpoloogia tabel'!$C$1:$T$1,0),FALSE)</f>
        <v>40</v>
      </c>
      <c r="O637" s="245">
        <f>VLOOKUP(O$4,'Tüpoloogia tabel'!$C$1:$T$51,MATCH($A637,'Tüpoloogia tabel'!$C$1:$T$1,0),FALSE)</f>
        <v>0.27294963909952868</v>
      </c>
      <c r="P637" s="228">
        <f>VLOOKUP(P$4,'Tüpoloogia tabel'!$C$1:$T$51,MATCH($A637,'Tüpoloogia tabel'!$C$1:$T$1,0),FALSE)</f>
        <v>100</v>
      </c>
      <c r="Q637" s="335">
        <f t="shared" si="805"/>
        <v>13688.533333333335</v>
      </c>
      <c r="R637" s="336">
        <f t="shared" si="851"/>
        <v>9944.3331001981314</v>
      </c>
      <c r="S637" s="14">
        <f t="shared" si="806"/>
        <v>723.87999999999988</v>
      </c>
      <c r="T637" s="336">
        <f t="shared" si="807"/>
        <v>723.87999999999988</v>
      </c>
      <c r="U637" s="4">
        <f t="shared" si="808"/>
        <v>7.9200000000000008</v>
      </c>
      <c r="V637" s="337">
        <f t="shared" si="809"/>
        <v>3736.2802331352023</v>
      </c>
      <c r="W637" s="338">
        <f t="shared" si="791"/>
        <v>7.021037056187958</v>
      </c>
      <c r="X637" s="228">
        <f>VLOOKUP(X$4,'Tüpoloogia tabel'!$C$1:$T$51,MATCH($A637,'Tüpoloogia tabel'!$C$1:$T$1,0),FALSE)</f>
        <v>208.5</v>
      </c>
      <c r="Y637" s="228">
        <f>VLOOKUP(Y$4,'Tüpoloogia tabel'!$C$1:$T$51,MATCH($A637,'Tüpoloogia tabel'!$C$1:$T$1,0),FALSE)</f>
        <v>154.5</v>
      </c>
      <c r="Z637" s="229">
        <f>VLOOKUP(Z$4,'Tüpoloogia tabel'!$C$1:$T$51,MATCH($A637,'Tüpoloogia tabel'!$C$1:$T$1,0),FALSE)</f>
        <v>33.5</v>
      </c>
      <c r="AA637" s="235"/>
      <c r="AB637" s="235"/>
      <c r="AC637" s="15">
        <f>VLOOKUP(AC$4,'Tüpoloogia tabel'!$C$1:$T$51,MATCH($A637,'Tüpoloogia tabel'!$C$1:$T$1,0),FALSE)</f>
        <v>3.3925714285714283</v>
      </c>
      <c r="AD637" s="15">
        <f>VLOOKUP(AD$4,'Tüpoloogia tabel'!$C$1:$T$51,MATCH($A637,'Tüpoloogia tabel'!$C$1:$T$1,0),FALSE)</f>
        <v>2.5</v>
      </c>
      <c r="AE637" s="15">
        <f>VLOOKUP(AE$4,'Tüpoloogia tabel'!$C$1:$T$51,MATCH($A637,'Tüpoloogia tabel'!$C$1:$T$1,0),FALSE)</f>
        <v>2.2999999999999998</v>
      </c>
      <c r="AF637" s="15">
        <f>VLOOKUP(AF$4,'Tüpoloogia tabel'!$C$1:$T$51,MATCH($A637,'Tüpoloogia tabel'!$C$1:$T$1,0),FALSE)</f>
        <v>14.200000000000001</v>
      </c>
      <c r="AG637" s="15">
        <f>VLOOKUP(AG$4,'Tüpoloogia tabel'!$C$1:$T$51,MATCH($A637,'Tüpoloogia tabel'!$C$1:$T$1,0),FALSE)</f>
        <v>21.033333333333335</v>
      </c>
      <c r="AH637" s="15">
        <f>(VLOOKUP(AH$4,'Tüpoloogia tabel'!$C$1:$T$51,MATCH($A637,'Tüpoloogia tabel'!$C$1:$T$1,0),FALSE))*E637</f>
        <v>20</v>
      </c>
      <c r="AI637" s="15">
        <f>(VLOOKUP(AI$4,'Tüpoloogia tabel'!$C$1:$T$51,MATCH($A637,'Tüpoloogia tabel'!$C$1:$T$1,0),FALSE))*D637*E637</f>
        <v>14477.599999999999</v>
      </c>
      <c r="AJ637" s="15">
        <f t="shared" si="810"/>
        <v>112.53333333333335</v>
      </c>
      <c r="AK637" s="15">
        <f>VLOOKUP(AK$4,'Tüpoloogia tabel'!$C$1:$T$51,MATCH($A637,'Tüpoloogia tabel'!$C$1:$T$1,0),FALSE)</f>
        <v>1</v>
      </c>
      <c r="AL637" s="15">
        <f>VLOOKUP(AL$4,'Tüpoloogia tabel'!$C$1:$T$51,MATCH($A637,'Tüpoloogia tabel'!$C$1:$T$1,0),FALSE)</f>
        <v>0.8</v>
      </c>
      <c r="AM637" s="15">
        <f>VLOOKUP(AM$4,'Tüpoloogia tabel'!$C$1:$T$51,MATCH($A637,'Tüpoloogia tabel'!$C$1:$T$1,0),FALSE)</f>
        <v>0.7</v>
      </c>
      <c r="AN637" s="15">
        <f>VLOOKUP(AN$4,'Tüpoloogia tabel'!$C$1:$T$51,MATCH($A637,'Tüpoloogia tabel'!$C$1:$T$1,0),FALSE)</f>
        <v>0.7</v>
      </c>
      <c r="AO637" s="15">
        <f>VLOOKUP(AO$4,'Tüpoloogia tabel'!$C$1:$T$51,MATCH($A637,'Tüpoloogia tabel'!$C$1:$T$1,0),FALSE)</f>
        <v>2.44</v>
      </c>
      <c r="AP637" s="15">
        <f>VLOOKUP(AP$4,'Tüpoloogia tabel'!$C$1:$T$51,MATCH($A637,'Tüpoloogia tabel'!$C$1:$T$1,0),FALSE)</f>
        <v>2</v>
      </c>
      <c r="AQ637" s="15">
        <f>VLOOKUP(AQ$4,'Tüpoloogia tabel'!$C$1:$T$51,MATCH($A637,'Tüpoloogia tabel'!$C$1:$T$1,0),FALSE)</f>
        <v>2.9</v>
      </c>
      <c r="AR637" s="232">
        <f>VLOOKUP(AR$4,'Tüpoloogia tabel'!$C$1:$T$51,MATCH($A632,'Tüpoloogia tabel'!$C$1:$T$1,0),FALSE)</f>
        <v>0.26</v>
      </c>
      <c r="AS637" s="16">
        <f>VLOOKUP(AS$4,'Tüpoloogia tabel'!$C$1:$T$51,MATCH($A637,'Tüpoloogia tabel'!$C$1:$T$1,0),FALSE)</f>
        <v>0.49</v>
      </c>
      <c r="AT637" s="16">
        <f>VLOOKUP(AT$4,'Tüpoloogia tabel'!$C$1:$T$51,MATCH($A637,'Tüpoloogia tabel'!$C$1:$T$1,0),FALSE)</f>
        <v>0.40500000000000003</v>
      </c>
      <c r="AU637" s="16">
        <f>VLOOKUP(AU$4,'Tüpoloogia tabel'!$C$1:$T$51,MATCH($A637,'Tüpoloogia tabel'!$C$1:$T$1,0),FALSE)</f>
        <v>0.15</v>
      </c>
      <c r="AV637" s="273">
        <f>VLOOKUP(AV$4,'Tüpoloogia tabel'!$C$1:$T$51,MATCH($A637,'Tüpoloogia tabel'!$C$1:$T$1,0),FALSE)</f>
        <v>0.02</v>
      </c>
      <c r="AW637" s="16">
        <f>VLOOKUP(AW$4,'Tüpoloogia tabel'!$C$1:$T$51,MATCH($A637,'Tüpoloogia tabel'!$C$1:$T$1,0),FALSE)</f>
        <v>0.01</v>
      </c>
      <c r="AX637" s="16">
        <f>VLOOKUP(AX$4,'Tüpoloogia tabel'!$C$1:$T$51,MATCH($A637,'Tüpoloogia tabel'!$C$1:$T$1,0),FALSE)</f>
        <v>0</v>
      </c>
      <c r="AY637" s="16">
        <f>VLOOKUP(AY$4,'Tüpoloogia tabel'!$C$1:$T$51,MATCH($A637,'Tüpoloogia tabel'!$C$1:$T$1,0),FALSE)</f>
        <v>0.42</v>
      </c>
      <c r="AZ637" s="16">
        <f>VLOOKUP(AZ$4,'Tüpoloogia tabel'!$C$1:$T$51,MATCH($A637,'Tüpoloogia tabel'!$C$1:$T$1,0),FALSE)</f>
        <v>3.7</v>
      </c>
      <c r="BA637" s="232">
        <f>VLOOKUP(BA$4,'Tüpoloogia tabel'!$C$1:$T$51,MATCH($A637,'Tüpoloogia tabel'!$C$1:$T$1,0),FALSE)</f>
        <v>0.56000000000000005</v>
      </c>
      <c r="BB637" s="232">
        <f>VLOOKUP(BB$4,'Tüpoloogia tabel'!$C$1:$T$51,MATCH($A637,'Tüpoloogia tabel'!$C$1:$T$1,0),FALSE)</f>
        <v>0.41499999999999998</v>
      </c>
      <c r="BC637" s="232">
        <f>VLOOKUP(BC$4,'Tüpoloogia tabel'!$C$1:$T$51,MATCH($A637,'Tüpoloogia tabel'!$C$1:$T$1,0),FALSE)</f>
        <v>0.35</v>
      </c>
      <c r="BD637" s="232">
        <f>VLOOKUP(BD$4,'Tüpoloogia tabel'!$C$1:$T$51,MATCH($A637,'Tüpoloogia tabel'!$C$1:$T$1,0),FALSE)</f>
        <v>0.4</v>
      </c>
      <c r="BE637" s="232">
        <f>VLOOKUP(BE$4,'Tüpoloogia tabel'!$C$1:$T$51,MATCH($A637,'Tüpoloogia tabel'!$C$1:$T$1,0),FALSE)</f>
        <v>0.3</v>
      </c>
      <c r="BF637" s="16">
        <f>VLOOKUP(BF$4,'Tüpoloogia tabel'!$C$1:$T$51,MATCH($A637,'Tüpoloogia tabel'!$C$1:$T$1,0),FALSE)</f>
        <v>1.8</v>
      </c>
      <c r="BG637" s="16">
        <f>VLOOKUP(BG$4,'Tüpoloogia tabel'!$C$1:$T$51,MATCH($A637,'Tüpoloogia tabel'!$C$1:$T$1,0),FALSE)</f>
        <v>2.2000000000000002</v>
      </c>
      <c r="BH637" s="16">
        <f>VLOOKUP(BH$4,'Tüpoloogia tabel'!$C$1:$T$51,MATCH($A637,'Tüpoloogia tabel'!$C$1:$T$1,0),FALSE)</f>
        <v>1.46</v>
      </c>
      <c r="BI637" s="16">
        <f>VLOOKUP(BI$4,'Tüpoloogia tabel'!$C$1:$T$51,MATCH($A637,'Tüpoloogia tabel'!$C$1:$T$1,0),FALSE)</f>
        <v>1.5793333333333333</v>
      </c>
      <c r="BJ637" s="16">
        <f>VLOOKUP(BJ$4,'Tüpoloogia tabel'!$C$1:$T$51,MATCH($A637,'Tüpoloogia tabel'!$C$1:$T$1,0),FALSE)</f>
        <v>0.8</v>
      </c>
      <c r="BK637" s="16">
        <f>VLOOKUP(BK$4,'Tüpoloogia tabel'!$C$1:$T$51,MATCH($A637,'Tüpoloogia tabel'!$C$1:$T$1,0),FALSE)</f>
        <v>2.0649999999999999</v>
      </c>
      <c r="BL637" s="216">
        <f t="shared" si="792"/>
        <v>18144.925543155015</v>
      </c>
      <c r="BM637" s="1">
        <v>4</v>
      </c>
      <c r="BN637" s="1">
        <v>0</v>
      </c>
      <c r="BO637" s="1">
        <f t="shared" si="811"/>
        <v>80</v>
      </c>
      <c r="BP637" s="217">
        <f t="shared" si="812"/>
        <v>112.53333333333335</v>
      </c>
      <c r="BQ637" s="217">
        <f t="shared" ref="BQ637:BS637" si="866">BP637</f>
        <v>112.53333333333335</v>
      </c>
      <c r="BR637" s="217">
        <f t="shared" si="866"/>
        <v>112.53333333333335</v>
      </c>
      <c r="BS637" s="217">
        <f t="shared" si="866"/>
        <v>112.53333333333335</v>
      </c>
      <c r="BT637" s="217">
        <f t="shared" si="814"/>
        <v>787.73333333333346</v>
      </c>
      <c r="BU637" s="217">
        <f t="shared" si="815"/>
        <v>3318.1714285714279</v>
      </c>
      <c r="BV637" s="217">
        <f t="shared" si="816"/>
        <v>4924.8285742389971</v>
      </c>
      <c r="BW637" s="217">
        <f t="shared" si="794"/>
        <v>2214.7026678470456</v>
      </c>
      <c r="BX637" s="216">
        <f t="shared" si="817"/>
        <v>1.9750344197530869</v>
      </c>
      <c r="BY637" s="216">
        <f t="shared" si="786"/>
        <v>2381.8915102222227</v>
      </c>
      <c r="BZ637" s="216">
        <f t="shared" si="853"/>
        <v>22741.519721224286</v>
      </c>
      <c r="CA637" s="216">
        <f t="shared" si="854"/>
        <v>20526.817053377239</v>
      </c>
      <c r="CB637" s="218">
        <f t="shared" si="818"/>
        <v>6.3372872589006493</v>
      </c>
    </row>
    <row r="638" spans="1:80" x14ac:dyDescent="0.25">
      <c r="A638" s="248" t="s">
        <v>489</v>
      </c>
      <c r="B638" s="231" t="s">
        <v>1166</v>
      </c>
      <c r="C638" s="231" t="s">
        <v>464</v>
      </c>
      <c r="D638" s="249">
        <v>2</v>
      </c>
      <c r="E638" s="249">
        <v>9</v>
      </c>
      <c r="F638" s="250"/>
      <c r="G638" s="15">
        <f>(VLOOKUP(G$4,'Tüpoloogia tabel'!$C$1:$T$51,MATCH($A638,'Tüpoloogia tabel'!$C$1:$T$1,0),FALSE))*D638</f>
        <v>723.87999999999988</v>
      </c>
      <c r="H638" s="15">
        <f>(VLOOKUP(H$4,'Tüpoloogia tabel'!$C$1:$T$51,MATCH($A638,'Tüpoloogia tabel'!$C$1:$T$1,0),FALSE))*D638*E638</f>
        <v>51.86571428571429</v>
      </c>
      <c r="I638" s="15">
        <f>(VLOOKUP(I$4,'Tüpoloogia tabel'!$C$1:$T$51,MATCH($A638,'Tüpoloogia tabel'!$C$1:$T$1,0),FALSE))*D638*E638</f>
        <v>184.39714285714282</v>
      </c>
      <c r="J638" s="15">
        <f>(VLOOKUP(J$4,'Tüpoloogia tabel'!$C$1:$T$51,MATCH($A638,'Tüpoloogia tabel'!$C$1:$T$1,0),FALSE))*D638*E638</f>
        <v>4184.0997142857141</v>
      </c>
      <c r="K638" s="15">
        <f>(VLOOKUP(K$4,'Tüpoloogia tabel'!$C$1:$T$51,MATCH($A638,'Tüpoloogia tabel'!$C$1:$T$1,0),FALSE))*D638*E638</f>
        <v>3643.9359999999997</v>
      </c>
      <c r="L638" s="244">
        <f>VLOOKUP(L$4,'Tüpoloogia tabel'!$C$1:$T$51,MATCH($A638,'Tüpoloogia tabel'!$C$1:$T$1,0),FALSE)</f>
        <v>0</v>
      </c>
      <c r="M638" s="228">
        <f>VLOOKUP(M$4,'Tüpoloogia tabel'!$C$1:$T$51,MATCH($A638,'Tüpoloogia tabel'!$C$1:$T$1,0),FALSE)</f>
        <v>40</v>
      </c>
      <c r="N638" s="228">
        <f>VLOOKUP(N$4,'Tüpoloogia tabel'!$C$1:$T$51,MATCH($A638,'Tüpoloogia tabel'!$C$1:$T$1,0),FALSE)</f>
        <v>40</v>
      </c>
      <c r="O638" s="245">
        <f>VLOOKUP(O$4,'Tüpoloogia tabel'!$C$1:$T$51,MATCH($A638,'Tüpoloogia tabel'!$C$1:$T$1,0),FALSE)</f>
        <v>0.27294963909952868</v>
      </c>
      <c r="P638" s="228">
        <f>VLOOKUP(P$4,'Tüpoloogia tabel'!$C$1:$T$51,MATCH($A638,'Tüpoloogia tabel'!$C$1:$T$1,0),FALSE)</f>
        <v>100</v>
      </c>
      <c r="Q638" s="335">
        <f t="shared" si="805"/>
        <v>17292.600000000002</v>
      </c>
      <c r="R638" s="336">
        <f t="shared" si="851"/>
        <v>12564.671070907494</v>
      </c>
      <c r="S638" s="14">
        <f t="shared" si="806"/>
        <v>723.87999999999988</v>
      </c>
      <c r="T638" s="336">
        <f t="shared" si="807"/>
        <v>723.87999999999988</v>
      </c>
      <c r="U638" s="4">
        <f t="shared" si="808"/>
        <v>7.9200000000000008</v>
      </c>
      <c r="V638" s="337">
        <f t="shared" si="809"/>
        <v>4720.0089290925107</v>
      </c>
      <c r="W638" s="338">
        <f t="shared" si="791"/>
        <v>7.786881537805054</v>
      </c>
      <c r="X638" s="228">
        <f>VLOOKUP(X$4,'Tüpoloogia tabel'!$C$1:$T$51,MATCH($A638,'Tüpoloogia tabel'!$C$1:$T$1,0),FALSE)</f>
        <v>208.5</v>
      </c>
      <c r="Y638" s="228">
        <f>VLOOKUP(Y$4,'Tüpoloogia tabel'!$C$1:$T$51,MATCH($A638,'Tüpoloogia tabel'!$C$1:$T$1,0),FALSE)</f>
        <v>154.5</v>
      </c>
      <c r="Z638" s="229">
        <f>VLOOKUP(Z$4,'Tüpoloogia tabel'!$C$1:$T$51,MATCH($A638,'Tüpoloogia tabel'!$C$1:$T$1,0),FALSE)</f>
        <v>33.5</v>
      </c>
      <c r="AA638" s="235"/>
      <c r="AB638" s="235"/>
      <c r="AC638" s="15">
        <f>VLOOKUP(AC$4,'Tüpoloogia tabel'!$C$1:$T$51,MATCH($A638,'Tüpoloogia tabel'!$C$1:$T$1,0),FALSE)</f>
        <v>3.3925714285714283</v>
      </c>
      <c r="AD638" s="15">
        <f>VLOOKUP(AD$4,'Tüpoloogia tabel'!$C$1:$T$51,MATCH($A638,'Tüpoloogia tabel'!$C$1:$T$1,0),FALSE)</f>
        <v>2.5</v>
      </c>
      <c r="AE638" s="15">
        <f>VLOOKUP(AE$4,'Tüpoloogia tabel'!$C$1:$T$51,MATCH($A638,'Tüpoloogia tabel'!$C$1:$T$1,0),FALSE)</f>
        <v>2.2999999999999998</v>
      </c>
      <c r="AF638" s="15">
        <f>VLOOKUP(AF$4,'Tüpoloogia tabel'!$C$1:$T$51,MATCH($A638,'Tüpoloogia tabel'!$C$1:$T$1,0),FALSE)</f>
        <v>14.200000000000001</v>
      </c>
      <c r="AG638" s="15">
        <f>VLOOKUP(AG$4,'Tüpoloogia tabel'!$C$1:$T$51,MATCH($A638,'Tüpoloogia tabel'!$C$1:$T$1,0),FALSE)</f>
        <v>21.033333333333335</v>
      </c>
      <c r="AH638" s="15">
        <f>(VLOOKUP(AH$4,'Tüpoloogia tabel'!$C$1:$T$51,MATCH($A638,'Tüpoloogia tabel'!$C$1:$T$1,0),FALSE))*E638</f>
        <v>22.5</v>
      </c>
      <c r="AI638" s="15">
        <f>(VLOOKUP(AI$4,'Tüpoloogia tabel'!$C$1:$T$51,MATCH($A638,'Tüpoloogia tabel'!$C$1:$T$1,0),FALSE))*D638*E638</f>
        <v>16287.3</v>
      </c>
      <c r="AJ638" s="15">
        <f t="shared" si="810"/>
        <v>112.53333333333335</v>
      </c>
      <c r="AK638" s="15">
        <f>VLOOKUP(AK$4,'Tüpoloogia tabel'!$C$1:$T$51,MATCH($A638,'Tüpoloogia tabel'!$C$1:$T$1,0),FALSE)</f>
        <v>1</v>
      </c>
      <c r="AL638" s="15">
        <f>VLOOKUP(AL$4,'Tüpoloogia tabel'!$C$1:$T$51,MATCH($A638,'Tüpoloogia tabel'!$C$1:$T$1,0),FALSE)</f>
        <v>0.8</v>
      </c>
      <c r="AM638" s="15">
        <f>VLOOKUP(AM$4,'Tüpoloogia tabel'!$C$1:$T$51,MATCH($A638,'Tüpoloogia tabel'!$C$1:$T$1,0),FALSE)</f>
        <v>0.7</v>
      </c>
      <c r="AN638" s="15">
        <f>VLOOKUP(AN$4,'Tüpoloogia tabel'!$C$1:$T$51,MATCH($A638,'Tüpoloogia tabel'!$C$1:$T$1,0),FALSE)</f>
        <v>0.7</v>
      </c>
      <c r="AO638" s="15">
        <f>VLOOKUP(AO$4,'Tüpoloogia tabel'!$C$1:$T$51,MATCH($A638,'Tüpoloogia tabel'!$C$1:$T$1,0),FALSE)</f>
        <v>2.44</v>
      </c>
      <c r="AP638" s="15">
        <f>VLOOKUP(AP$4,'Tüpoloogia tabel'!$C$1:$T$51,MATCH($A638,'Tüpoloogia tabel'!$C$1:$T$1,0),FALSE)</f>
        <v>2</v>
      </c>
      <c r="AQ638" s="15">
        <f>VLOOKUP(AQ$4,'Tüpoloogia tabel'!$C$1:$T$51,MATCH($A638,'Tüpoloogia tabel'!$C$1:$T$1,0),FALSE)</f>
        <v>2.9</v>
      </c>
      <c r="AR638" s="232">
        <f>VLOOKUP(AR$4,'Tüpoloogia tabel'!$C$1:$T$51,MATCH($A633,'Tüpoloogia tabel'!$C$1:$T$1,0),FALSE)</f>
        <v>0.26</v>
      </c>
      <c r="AS638" s="16">
        <f>VLOOKUP(AS$4,'Tüpoloogia tabel'!$C$1:$T$51,MATCH($A638,'Tüpoloogia tabel'!$C$1:$T$1,0),FALSE)</f>
        <v>0.49</v>
      </c>
      <c r="AT638" s="16">
        <f>VLOOKUP(AT$4,'Tüpoloogia tabel'!$C$1:$T$51,MATCH($A638,'Tüpoloogia tabel'!$C$1:$T$1,0),FALSE)</f>
        <v>0.40500000000000003</v>
      </c>
      <c r="AU638" s="16">
        <f>VLOOKUP(AU$4,'Tüpoloogia tabel'!$C$1:$T$51,MATCH($A638,'Tüpoloogia tabel'!$C$1:$T$1,0),FALSE)</f>
        <v>0.15</v>
      </c>
      <c r="AV638" s="273">
        <f>VLOOKUP(AV$4,'Tüpoloogia tabel'!$C$1:$T$51,MATCH($A638,'Tüpoloogia tabel'!$C$1:$T$1,0),FALSE)</f>
        <v>0.02</v>
      </c>
      <c r="AW638" s="16">
        <f>VLOOKUP(AW$4,'Tüpoloogia tabel'!$C$1:$T$51,MATCH($A638,'Tüpoloogia tabel'!$C$1:$T$1,0),FALSE)</f>
        <v>0.01</v>
      </c>
      <c r="AX638" s="16">
        <f>VLOOKUP(AX$4,'Tüpoloogia tabel'!$C$1:$T$51,MATCH($A638,'Tüpoloogia tabel'!$C$1:$T$1,0),FALSE)</f>
        <v>0</v>
      </c>
      <c r="AY638" s="16">
        <f>VLOOKUP(AY$4,'Tüpoloogia tabel'!$C$1:$T$51,MATCH($A638,'Tüpoloogia tabel'!$C$1:$T$1,0),FALSE)</f>
        <v>0.42</v>
      </c>
      <c r="AZ638" s="16">
        <f>VLOOKUP(AZ$4,'Tüpoloogia tabel'!$C$1:$T$51,MATCH($A638,'Tüpoloogia tabel'!$C$1:$T$1,0),FALSE)</f>
        <v>3.7</v>
      </c>
      <c r="BA638" s="232">
        <f>VLOOKUP(BA$4,'Tüpoloogia tabel'!$C$1:$T$51,MATCH($A638,'Tüpoloogia tabel'!$C$1:$T$1,0),FALSE)</f>
        <v>0.56000000000000005</v>
      </c>
      <c r="BB638" s="232">
        <f>VLOOKUP(BB$4,'Tüpoloogia tabel'!$C$1:$T$51,MATCH($A638,'Tüpoloogia tabel'!$C$1:$T$1,0),FALSE)</f>
        <v>0.41499999999999998</v>
      </c>
      <c r="BC638" s="232">
        <f>VLOOKUP(BC$4,'Tüpoloogia tabel'!$C$1:$T$51,MATCH($A638,'Tüpoloogia tabel'!$C$1:$T$1,0),FALSE)</f>
        <v>0.35</v>
      </c>
      <c r="BD638" s="232">
        <f>VLOOKUP(BD$4,'Tüpoloogia tabel'!$C$1:$T$51,MATCH($A638,'Tüpoloogia tabel'!$C$1:$T$1,0),FALSE)</f>
        <v>0.4</v>
      </c>
      <c r="BE638" s="232">
        <f>VLOOKUP(BE$4,'Tüpoloogia tabel'!$C$1:$T$51,MATCH($A638,'Tüpoloogia tabel'!$C$1:$T$1,0),FALSE)</f>
        <v>0.3</v>
      </c>
      <c r="BF638" s="16">
        <f>VLOOKUP(BF$4,'Tüpoloogia tabel'!$C$1:$T$51,MATCH($A638,'Tüpoloogia tabel'!$C$1:$T$1,0),FALSE)</f>
        <v>1.8</v>
      </c>
      <c r="BG638" s="16">
        <f>VLOOKUP(BG$4,'Tüpoloogia tabel'!$C$1:$T$51,MATCH($A638,'Tüpoloogia tabel'!$C$1:$T$1,0),FALSE)</f>
        <v>2.2000000000000002</v>
      </c>
      <c r="BH638" s="16">
        <f>VLOOKUP(BH$4,'Tüpoloogia tabel'!$C$1:$T$51,MATCH($A638,'Tüpoloogia tabel'!$C$1:$T$1,0),FALSE)</f>
        <v>1.46</v>
      </c>
      <c r="BI638" s="16">
        <f>VLOOKUP(BI$4,'Tüpoloogia tabel'!$C$1:$T$51,MATCH($A638,'Tüpoloogia tabel'!$C$1:$T$1,0),FALSE)</f>
        <v>1.5793333333333333</v>
      </c>
      <c r="BJ638" s="16">
        <f>VLOOKUP(BJ$4,'Tüpoloogia tabel'!$C$1:$T$51,MATCH($A638,'Tüpoloogia tabel'!$C$1:$T$1,0),FALSE)</f>
        <v>0.8</v>
      </c>
      <c r="BK638" s="16">
        <f>VLOOKUP(BK$4,'Tüpoloogia tabel'!$C$1:$T$51,MATCH($A638,'Tüpoloogia tabel'!$C$1:$T$1,0),FALSE)</f>
        <v>2.0649999999999999</v>
      </c>
      <c r="BL638" s="216">
        <f t="shared" si="792"/>
        <v>22634.348036183263</v>
      </c>
      <c r="BM638" s="1">
        <v>4</v>
      </c>
      <c r="BN638" s="1">
        <v>0</v>
      </c>
      <c r="BO638" s="1">
        <f t="shared" si="811"/>
        <v>90</v>
      </c>
      <c r="BP638" s="217">
        <f t="shared" si="812"/>
        <v>112.53333333333335</v>
      </c>
      <c r="BQ638" s="217">
        <f t="shared" ref="BQ638:BS638" si="867">BP638</f>
        <v>112.53333333333335</v>
      </c>
      <c r="BR638" s="217">
        <f t="shared" si="867"/>
        <v>112.53333333333335</v>
      </c>
      <c r="BS638" s="217">
        <f t="shared" si="867"/>
        <v>112.53333333333335</v>
      </c>
      <c r="BT638" s="217">
        <f t="shared" si="814"/>
        <v>900.26666666666677</v>
      </c>
      <c r="BU638" s="217">
        <f t="shared" si="815"/>
        <v>4193.9357142857134</v>
      </c>
      <c r="BV638" s="217">
        <f t="shared" si="816"/>
        <v>6221.4912678411092</v>
      </c>
      <c r="BW638" s="217">
        <f t="shared" si="794"/>
        <v>2763.0263324932657</v>
      </c>
      <c r="BX638" s="216">
        <f t="shared" si="817"/>
        <v>2.4689250370370375</v>
      </c>
      <c r="BY638" s="216">
        <f t="shared" si="786"/>
        <v>2977.5235946666671</v>
      </c>
      <c r="BZ638" s="216">
        <f t="shared" si="853"/>
        <v>28374.897963343195</v>
      </c>
      <c r="CA638" s="216">
        <f t="shared" si="854"/>
        <v>25611.871630849928</v>
      </c>
      <c r="CB638" s="218">
        <f t="shared" si="818"/>
        <v>7.028628282947321</v>
      </c>
    </row>
    <row r="639" spans="1:80" x14ac:dyDescent="0.25">
      <c r="A639" s="248" t="s">
        <v>489</v>
      </c>
      <c r="B639" s="231" t="s">
        <v>1167</v>
      </c>
      <c r="C639" s="231" t="s">
        <v>464</v>
      </c>
      <c r="D639" s="249">
        <v>2</v>
      </c>
      <c r="E639" s="249">
        <v>10</v>
      </c>
      <c r="F639" s="250"/>
      <c r="G639" s="15">
        <f>(VLOOKUP(G$4,'Tüpoloogia tabel'!$C$1:$T$51,MATCH($A639,'Tüpoloogia tabel'!$C$1:$T$1,0),FALSE))*D639</f>
        <v>723.87999999999988</v>
      </c>
      <c r="H639" s="15">
        <f>(VLOOKUP(H$4,'Tüpoloogia tabel'!$C$1:$T$51,MATCH($A639,'Tüpoloogia tabel'!$C$1:$T$1,0),FALSE))*D639*E639</f>
        <v>57.628571428571433</v>
      </c>
      <c r="I639" s="15">
        <f>(VLOOKUP(I$4,'Tüpoloogia tabel'!$C$1:$T$51,MATCH($A639,'Tüpoloogia tabel'!$C$1:$T$1,0),FALSE))*D639*E639</f>
        <v>204.88571428571424</v>
      </c>
      <c r="J639" s="15">
        <f>(VLOOKUP(J$4,'Tüpoloogia tabel'!$C$1:$T$51,MATCH($A639,'Tüpoloogia tabel'!$C$1:$T$1,0),FALSE))*D639*E639</f>
        <v>4648.999682539682</v>
      </c>
      <c r="K639" s="15">
        <f>(VLOOKUP(K$4,'Tüpoloogia tabel'!$C$1:$T$51,MATCH($A639,'Tüpoloogia tabel'!$C$1:$T$1,0),FALSE))*D639*E639</f>
        <v>4048.8177777777773</v>
      </c>
      <c r="L639" s="244">
        <f>VLOOKUP(L$4,'Tüpoloogia tabel'!$C$1:$T$51,MATCH($A639,'Tüpoloogia tabel'!$C$1:$T$1,0),FALSE)</f>
        <v>0</v>
      </c>
      <c r="M639" s="228">
        <f>VLOOKUP(M$4,'Tüpoloogia tabel'!$C$1:$T$51,MATCH($A639,'Tüpoloogia tabel'!$C$1:$T$1,0),FALSE)</f>
        <v>40</v>
      </c>
      <c r="N639" s="228">
        <f>VLOOKUP(N$4,'Tüpoloogia tabel'!$C$1:$T$51,MATCH($A639,'Tüpoloogia tabel'!$C$1:$T$1,0),FALSE)</f>
        <v>40</v>
      </c>
      <c r="O639" s="245">
        <f>VLOOKUP(O$4,'Tüpoloogia tabel'!$C$1:$T$51,MATCH($A639,'Tüpoloogia tabel'!$C$1:$T$1,0),FALSE)</f>
        <v>0.27294963909952868</v>
      </c>
      <c r="P639" s="228">
        <f>VLOOKUP(P$4,'Tüpoloogia tabel'!$C$1:$T$51,MATCH($A639,'Tüpoloogia tabel'!$C$1:$T$1,0),FALSE)</f>
        <v>100</v>
      </c>
      <c r="Q639" s="335">
        <f t="shared" si="805"/>
        <v>21317.333333333336</v>
      </c>
      <c r="R639" s="336">
        <f t="shared" si="851"/>
        <v>15490.854893435651</v>
      </c>
      <c r="S639" s="14">
        <f t="shared" si="806"/>
        <v>723.87999999999988</v>
      </c>
      <c r="T639" s="336">
        <f t="shared" si="807"/>
        <v>723.87999999999988</v>
      </c>
      <c r="U639" s="4">
        <f t="shared" si="808"/>
        <v>7.9200000000000008</v>
      </c>
      <c r="V639" s="337">
        <f t="shared" si="809"/>
        <v>5818.5584398976871</v>
      </c>
      <c r="W639" s="338">
        <f t="shared" si="791"/>
        <v>8.5618497062450434</v>
      </c>
      <c r="X639" s="228">
        <f>VLOOKUP(X$4,'Tüpoloogia tabel'!$C$1:$T$51,MATCH($A639,'Tüpoloogia tabel'!$C$1:$T$1,0),FALSE)</f>
        <v>208.5</v>
      </c>
      <c r="Y639" s="228">
        <f>VLOOKUP(Y$4,'Tüpoloogia tabel'!$C$1:$T$51,MATCH($A639,'Tüpoloogia tabel'!$C$1:$T$1,0),FALSE)</f>
        <v>154.5</v>
      </c>
      <c r="Z639" s="229">
        <f>VLOOKUP(Z$4,'Tüpoloogia tabel'!$C$1:$T$51,MATCH($A639,'Tüpoloogia tabel'!$C$1:$T$1,0),FALSE)</f>
        <v>33.5</v>
      </c>
      <c r="AA639" s="235"/>
      <c r="AB639" s="235"/>
      <c r="AC639" s="15">
        <f>VLOOKUP(AC$4,'Tüpoloogia tabel'!$C$1:$T$51,MATCH($A639,'Tüpoloogia tabel'!$C$1:$T$1,0),FALSE)</f>
        <v>3.3925714285714283</v>
      </c>
      <c r="AD639" s="15">
        <f>VLOOKUP(AD$4,'Tüpoloogia tabel'!$C$1:$T$51,MATCH($A639,'Tüpoloogia tabel'!$C$1:$T$1,0),FALSE)</f>
        <v>2.5</v>
      </c>
      <c r="AE639" s="15">
        <f>VLOOKUP(AE$4,'Tüpoloogia tabel'!$C$1:$T$51,MATCH($A639,'Tüpoloogia tabel'!$C$1:$T$1,0),FALSE)</f>
        <v>2.2999999999999998</v>
      </c>
      <c r="AF639" s="15">
        <f>VLOOKUP(AF$4,'Tüpoloogia tabel'!$C$1:$T$51,MATCH($A639,'Tüpoloogia tabel'!$C$1:$T$1,0),FALSE)</f>
        <v>14.200000000000001</v>
      </c>
      <c r="AG639" s="15">
        <f>VLOOKUP(AG$4,'Tüpoloogia tabel'!$C$1:$T$51,MATCH($A639,'Tüpoloogia tabel'!$C$1:$T$1,0),FALSE)</f>
        <v>21.033333333333335</v>
      </c>
      <c r="AH639" s="15">
        <f>(VLOOKUP(AH$4,'Tüpoloogia tabel'!$C$1:$T$51,MATCH($A639,'Tüpoloogia tabel'!$C$1:$T$1,0),FALSE))*E639</f>
        <v>25</v>
      </c>
      <c r="AI639" s="15">
        <f>(VLOOKUP(AI$4,'Tüpoloogia tabel'!$C$1:$T$51,MATCH($A639,'Tüpoloogia tabel'!$C$1:$T$1,0),FALSE))*D639*E639</f>
        <v>18097</v>
      </c>
      <c r="AJ639" s="15">
        <f t="shared" si="810"/>
        <v>112.53333333333335</v>
      </c>
      <c r="AK639" s="15">
        <f>VLOOKUP(AK$4,'Tüpoloogia tabel'!$C$1:$T$51,MATCH($A639,'Tüpoloogia tabel'!$C$1:$T$1,0),FALSE)</f>
        <v>1</v>
      </c>
      <c r="AL639" s="15">
        <f>VLOOKUP(AL$4,'Tüpoloogia tabel'!$C$1:$T$51,MATCH($A639,'Tüpoloogia tabel'!$C$1:$T$1,0),FALSE)</f>
        <v>0.8</v>
      </c>
      <c r="AM639" s="15">
        <f>VLOOKUP(AM$4,'Tüpoloogia tabel'!$C$1:$T$51,MATCH($A639,'Tüpoloogia tabel'!$C$1:$T$1,0),FALSE)</f>
        <v>0.7</v>
      </c>
      <c r="AN639" s="15">
        <f>VLOOKUP(AN$4,'Tüpoloogia tabel'!$C$1:$T$51,MATCH($A639,'Tüpoloogia tabel'!$C$1:$T$1,0),FALSE)</f>
        <v>0.7</v>
      </c>
      <c r="AO639" s="15">
        <f>VLOOKUP(AO$4,'Tüpoloogia tabel'!$C$1:$T$51,MATCH($A639,'Tüpoloogia tabel'!$C$1:$T$1,0),FALSE)</f>
        <v>2.44</v>
      </c>
      <c r="AP639" s="15">
        <f>VLOOKUP(AP$4,'Tüpoloogia tabel'!$C$1:$T$51,MATCH($A639,'Tüpoloogia tabel'!$C$1:$T$1,0),FALSE)</f>
        <v>2</v>
      </c>
      <c r="AQ639" s="15">
        <f>VLOOKUP(AQ$4,'Tüpoloogia tabel'!$C$1:$T$51,MATCH($A639,'Tüpoloogia tabel'!$C$1:$T$1,0),FALSE)</f>
        <v>2.9</v>
      </c>
      <c r="AR639" s="232">
        <f>VLOOKUP(AR$4,'Tüpoloogia tabel'!$C$1:$T$51,MATCH($A634,'Tüpoloogia tabel'!$C$1:$T$1,0),FALSE)</f>
        <v>0.26</v>
      </c>
      <c r="AS639" s="16">
        <f>VLOOKUP(AS$4,'Tüpoloogia tabel'!$C$1:$T$51,MATCH($A639,'Tüpoloogia tabel'!$C$1:$T$1,0),FALSE)</f>
        <v>0.49</v>
      </c>
      <c r="AT639" s="16">
        <f>VLOOKUP(AT$4,'Tüpoloogia tabel'!$C$1:$T$51,MATCH($A639,'Tüpoloogia tabel'!$C$1:$T$1,0),FALSE)</f>
        <v>0.40500000000000003</v>
      </c>
      <c r="AU639" s="16">
        <f>VLOOKUP(AU$4,'Tüpoloogia tabel'!$C$1:$T$51,MATCH($A639,'Tüpoloogia tabel'!$C$1:$T$1,0),FALSE)</f>
        <v>0.15</v>
      </c>
      <c r="AV639" s="273">
        <f>VLOOKUP(AV$4,'Tüpoloogia tabel'!$C$1:$T$51,MATCH($A639,'Tüpoloogia tabel'!$C$1:$T$1,0),FALSE)</f>
        <v>0.02</v>
      </c>
      <c r="AW639" s="16">
        <f>VLOOKUP(AW$4,'Tüpoloogia tabel'!$C$1:$T$51,MATCH($A639,'Tüpoloogia tabel'!$C$1:$T$1,0),FALSE)</f>
        <v>0.01</v>
      </c>
      <c r="AX639" s="16">
        <f>VLOOKUP(AX$4,'Tüpoloogia tabel'!$C$1:$T$51,MATCH($A639,'Tüpoloogia tabel'!$C$1:$T$1,0),FALSE)</f>
        <v>0</v>
      </c>
      <c r="AY639" s="16">
        <f>VLOOKUP(AY$4,'Tüpoloogia tabel'!$C$1:$T$51,MATCH($A639,'Tüpoloogia tabel'!$C$1:$T$1,0),FALSE)</f>
        <v>0.42</v>
      </c>
      <c r="AZ639" s="16">
        <f>VLOOKUP(AZ$4,'Tüpoloogia tabel'!$C$1:$T$51,MATCH($A639,'Tüpoloogia tabel'!$C$1:$T$1,0),FALSE)</f>
        <v>3.7</v>
      </c>
      <c r="BA639" s="232">
        <f>VLOOKUP(BA$4,'Tüpoloogia tabel'!$C$1:$T$51,MATCH($A639,'Tüpoloogia tabel'!$C$1:$T$1,0),FALSE)</f>
        <v>0.56000000000000005</v>
      </c>
      <c r="BB639" s="232">
        <f>VLOOKUP(BB$4,'Tüpoloogia tabel'!$C$1:$T$51,MATCH($A639,'Tüpoloogia tabel'!$C$1:$T$1,0),FALSE)</f>
        <v>0.41499999999999998</v>
      </c>
      <c r="BC639" s="232">
        <f>VLOOKUP(BC$4,'Tüpoloogia tabel'!$C$1:$T$51,MATCH($A639,'Tüpoloogia tabel'!$C$1:$T$1,0),FALSE)</f>
        <v>0.35</v>
      </c>
      <c r="BD639" s="232">
        <f>VLOOKUP(BD$4,'Tüpoloogia tabel'!$C$1:$T$51,MATCH($A639,'Tüpoloogia tabel'!$C$1:$T$1,0),FALSE)</f>
        <v>0.4</v>
      </c>
      <c r="BE639" s="232">
        <f>VLOOKUP(BE$4,'Tüpoloogia tabel'!$C$1:$T$51,MATCH($A639,'Tüpoloogia tabel'!$C$1:$T$1,0),FALSE)</f>
        <v>0.3</v>
      </c>
      <c r="BF639" s="16">
        <f>VLOOKUP(BF$4,'Tüpoloogia tabel'!$C$1:$T$51,MATCH($A639,'Tüpoloogia tabel'!$C$1:$T$1,0),FALSE)</f>
        <v>1.8</v>
      </c>
      <c r="BG639" s="16">
        <f>VLOOKUP(BG$4,'Tüpoloogia tabel'!$C$1:$T$51,MATCH($A639,'Tüpoloogia tabel'!$C$1:$T$1,0),FALSE)</f>
        <v>2.2000000000000002</v>
      </c>
      <c r="BH639" s="16">
        <f>VLOOKUP(BH$4,'Tüpoloogia tabel'!$C$1:$T$51,MATCH($A639,'Tüpoloogia tabel'!$C$1:$T$1,0),FALSE)</f>
        <v>1.46</v>
      </c>
      <c r="BI639" s="16">
        <f>VLOOKUP(BI$4,'Tüpoloogia tabel'!$C$1:$T$51,MATCH($A639,'Tüpoloogia tabel'!$C$1:$T$1,0),FALSE)</f>
        <v>1.5793333333333333</v>
      </c>
      <c r="BJ639" s="16">
        <f>VLOOKUP(BJ$4,'Tüpoloogia tabel'!$C$1:$T$51,MATCH($A639,'Tüpoloogia tabel'!$C$1:$T$1,0),FALSE)</f>
        <v>0.8</v>
      </c>
      <c r="BK639" s="16">
        <f>VLOOKUP(BK$4,'Tüpoloogia tabel'!$C$1:$T$51,MATCH($A639,'Tüpoloogia tabel'!$C$1:$T$1,0),FALSE)</f>
        <v>2.0649999999999999</v>
      </c>
      <c r="BL639" s="216">
        <f t="shared" si="792"/>
        <v>27647.775929241256</v>
      </c>
      <c r="BM639" s="1">
        <v>4</v>
      </c>
      <c r="BN639" s="1">
        <v>0</v>
      </c>
      <c r="BO639" s="1">
        <f t="shared" si="811"/>
        <v>100</v>
      </c>
      <c r="BP639" s="217">
        <f t="shared" si="812"/>
        <v>112.53333333333335</v>
      </c>
      <c r="BQ639" s="217">
        <f t="shared" ref="BQ639:BS639" si="868">BP639</f>
        <v>112.53333333333335</v>
      </c>
      <c r="BR639" s="217">
        <f t="shared" si="868"/>
        <v>112.53333333333335</v>
      </c>
      <c r="BS639" s="217">
        <f t="shared" si="868"/>
        <v>112.53333333333335</v>
      </c>
      <c r="BT639" s="217">
        <f t="shared" si="814"/>
        <v>1012.8000000000001</v>
      </c>
      <c r="BU639" s="217">
        <f t="shared" si="815"/>
        <v>5172.1428571428551</v>
      </c>
      <c r="BV639" s="217">
        <f t="shared" si="816"/>
        <v>7669.5004329592748</v>
      </c>
      <c r="BW639" s="217">
        <f t="shared" si="794"/>
        <v>3374.9155151762284</v>
      </c>
      <c r="BX639" s="216">
        <f t="shared" si="817"/>
        <v>3.0204625679012347</v>
      </c>
      <c r="BY639" s="216">
        <f t="shared" ref="BY639:BY679" si="869">BX639*1.2*1005</f>
        <v>3642.677856888889</v>
      </c>
      <c r="BZ639" s="216">
        <f t="shared" si="853"/>
        <v>34665.369301306375</v>
      </c>
      <c r="CA639" s="216">
        <f t="shared" si="854"/>
        <v>31290.453786130143</v>
      </c>
      <c r="CB639" s="218">
        <f t="shared" si="818"/>
        <v>7.7282939128231485</v>
      </c>
    </row>
    <row r="640" spans="1:80" x14ac:dyDescent="0.25">
      <c r="A640" s="248" t="s">
        <v>489</v>
      </c>
      <c r="B640" s="231" t="s">
        <v>1168</v>
      </c>
      <c r="C640" s="231" t="s">
        <v>464</v>
      </c>
      <c r="D640" s="249">
        <v>3</v>
      </c>
      <c r="E640" s="249">
        <v>6</v>
      </c>
      <c r="F640" s="250"/>
      <c r="G640" s="15">
        <f>(VLOOKUP(G$4,'Tüpoloogia tabel'!$C$1:$T$51,MATCH($A640,'Tüpoloogia tabel'!$C$1:$T$1,0),FALSE))*D640</f>
        <v>1085.8199999999997</v>
      </c>
      <c r="H640" s="15">
        <f>(VLOOKUP(H$4,'Tüpoloogia tabel'!$C$1:$T$51,MATCH($A640,'Tüpoloogia tabel'!$C$1:$T$1,0),FALSE))*D640*E640</f>
        <v>51.86571428571429</v>
      </c>
      <c r="I640" s="15">
        <f>(VLOOKUP(I$4,'Tüpoloogia tabel'!$C$1:$T$51,MATCH($A640,'Tüpoloogia tabel'!$C$1:$T$1,0),FALSE))*D640*E640</f>
        <v>184.39714285714282</v>
      </c>
      <c r="J640" s="15">
        <f>(VLOOKUP(J$4,'Tüpoloogia tabel'!$C$1:$T$51,MATCH($A640,'Tüpoloogia tabel'!$C$1:$T$1,0),FALSE))*D640*E640</f>
        <v>4184.0997142857141</v>
      </c>
      <c r="K640" s="15">
        <f>(VLOOKUP(K$4,'Tüpoloogia tabel'!$C$1:$T$51,MATCH($A640,'Tüpoloogia tabel'!$C$1:$T$1,0),FALSE))*D640*E640</f>
        <v>3643.9360000000001</v>
      </c>
      <c r="L640" s="244">
        <f>VLOOKUP(L$4,'Tüpoloogia tabel'!$C$1:$T$51,MATCH($A640,'Tüpoloogia tabel'!$C$1:$T$1,0),FALSE)</f>
        <v>0</v>
      </c>
      <c r="M640" s="228">
        <f>VLOOKUP(M$4,'Tüpoloogia tabel'!$C$1:$T$51,MATCH($A640,'Tüpoloogia tabel'!$C$1:$T$1,0),FALSE)</f>
        <v>40</v>
      </c>
      <c r="N640" s="228">
        <f>VLOOKUP(N$4,'Tüpoloogia tabel'!$C$1:$T$51,MATCH($A640,'Tüpoloogia tabel'!$C$1:$T$1,0),FALSE)</f>
        <v>40</v>
      </c>
      <c r="O640" s="245">
        <f>VLOOKUP(O$4,'Tüpoloogia tabel'!$C$1:$T$51,MATCH($A640,'Tüpoloogia tabel'!$C$1:$T$1,0),FALSE)</f>
        <v>0.27294963909952868</v>
      </c>
      <c r="P640" s="228">
        <f>VLOOKUP(P$4,'Tüpoloogia tabel'!$C$1:$T$51,MATCH($A640,'Tüpoloogia tabel'!$C$1:$T$1,0),FALSE)</f>
        <v>100</v>
      </c>
      <c r="Q640" s="335">
        <f t="shared" si="805"/>
        <v>11528.400000000001</v>
      </c>
      <c r="R640" s="336">
        <f t="shared" si="851"/>
        <v>8369.8473806049951</v>
      </c>
      <c r="S640" s="14">
        <f t="shared" si="806"/>
        <v>1085.8199999999997</v>
      </c>
      <c r="T640" s="336">
        <f t="shared" si="807"/>
        <v>1085.8199999999997</v>
      </c>
      <c r="U640" s="4">
        <f t="shared" si="808"/>
        <v>11.880000000000003</v>
      </c>
      <c r="V640" s="337">
        <f t="shared" si="809"/>
        <v>3146.6726193950067</v>
      </c>
      <c r="W640" s="338">
        <f t="shared" si="791"/>
        <v>5.4920366341371025</v>
      </c>
      <c r="X640" s="228">
        <f>VLOOKUP(X$4,'Tüpoloogia tabel'!$C$1:$T$51,MATCH($A640,'Tüpoloogia tabel'!$C$1:$T$1,0),FALSE)</f>
        <v>208.5</v>
      </c>
      <c r="Y640" s="228">
        <f>VLOOKUP(Y$4,'Tüpoloogia tabel'!$C$1:$T$51,MATCH($A640,'Tüpoloogia tabel'!$C$1:$T$1,0),FALSE)</f>
        <v>154.5</v>
      </c>
      <c r="Z640" s="229">
        <f>VLOOKUP(Z$4,'Tüpoloogia tabel'!$C$1:$T$51,MATCH($A640,'Tüpoloogia tabel'!$C$1:$T$1,0),FALSE)</f>
        <v>33.5</v>
      </c>
      <c r="AA640" s="235"/>
      <c r="AB640" s="235"/>
      <c r="AC640" s="15">
        <f>VLOOKUP(AC$4,'Tüpoloogia tabel'!$C$1:$T$51,MATCH($A640,'Tüpoloogia tabel'!$C$1:$T$1,0),FALSE)</f>
        <v>3.3925714285714283</v>
      </c>
      <c r="AD640" s="15">
        <f>VLOOKUP(AD$4,'Tüpoloogia tabel'!$C$1:$T$51,MATCH($A640,'Tüpoloogia tabel'!$C$1:$T$1,0),FALSE)</f>
        <v>2.5</v>
      </c>
      <c r="AE640" s="15">
        <f>VLOOKUP(AE$4,'Tüpoloogia tabel'!$C$1:$T$51,MATCH($A640,'Tüpoloogia tabel'!$C$1:$T$1,0),FALSE)</f>
        <v>2.2999999999999998</v>
      </c>
      <c r="AF640" s="15">
        <f>VLOOKUP(AF$4,'Tüpoloogia tabel'!$C$1:$T$51,MATCH($A640,'Tüpoloogia tabel'!$C$1:$T$1,0),FALSE)</f>
        <v>14.200000000000001</v>
      </c>
      <c r="AG640" s="15">
        <f>VLOOKUP(AG$4,'Tüpoloogia tabel'!$C$1:$T$51,MATCH($A640,'Tüpoloogia tabel'!$C$1:$T$1,0),FALSE)</f>
        <v>21.033333333333335</v>
      </c>
      <c r="AH640" s="15">
        <f>(VLOOKUP(AH$4,'Tüpoloogia tabel'!$C$1:$T$51,MATCH($A640,'Tüpoloogia tabel'!$C$1:$T$1,0),FALSE))*E640</f>
        <v>15</v>
      </c>
      <c r="AI640" s="15">
        <f>(VLOOKUP(AI$4,'Tüpoloogia tabel'!$C$1:$T$51,MATCH($A640,'Tüpoloogia tabel'!$C$1:$T$1,0),FALSE))*D640*E640</f>
        <v>16287.3</v>
      </c>
      <c r="AJ640" s="15">
        <f t="shared" si="810"/>
        <v>154.60000000000002</v>
      </c>
      <c r="AK640" s="15">
        <f>VLOOKUP(AK$4,'Tüpoloogia tabel'!$C$1:$T$51,MATCH($A640,'Tüpoloogia tabel'!$C$1:$T$1,0),FALSE)</f>
        <v>1</v>
      </c>
      <c r="AL640" s="15">
        <f>VLOOKUP(AL$4,'Tüpoloogia tabel'!$C$1:$T$51,MATCH($A640,'Tüpoloogia tabel'!$C$1:$T$1,0),FALSE)</f>
        <v>0.8</v>
      </c>
      <c r="AM640" s="15">
        <f>VLOOKUP(AM$4,'Tüpoloogia tabel'!$C$1:$T$51,MATCH($A640,'Tüpoloogia tabel'!$C$1:$T$1,0),FALSE)</f>
        <v>0.7</v>
      </c>
      <c r="AN640" s="15">
        <f>VLOOKUP(AN$4,'Tüpoloogia tabel'!$C$1:$T$51,MATCH($A640,'Tüpoloogia tabel'!$C$1:$T$1,0),FALSE)</f>
        <v>0.7</v>
      </c>
      <c r="AO640" s="15">
        <f>VLOOKUP(AO$4,'Tüpoloogia tabel'!$C$1:$T$51,MATCH($A640,'Tüpoloogia tabel'!$C$1:$T$1,0),FALSE)</f>
        <v>2.44</v>
      </c>
      <c r="AP640" s="15">
        <f>VLOOKUP(AP$4,'Tüpoloogia tabel'!$C$1:$T$51,MATCH($A640,'Tüpoloogia tabel'!$C$1:$T$1,0),FALSE)</f>
        <v>2</v>
      </c>
      <c r="AQ640" s="15">
        <f>VLOOKUP(AQ$4,'Tüpoloogia tabel'!$C$1:$T$51,MATCH($A640,'Tüpoloogia tabel'!$C$1:$T$1,0),FALSE)</f>
        <v>2.9</v>
      </c>
      <c r="AR640" s="232">
        <f>VLOOKUP(AR$4,'Tüpoloogia tabel'!$C$1:$T$51,MATCH($A635,'Tüpoloogia tabel'!$C$1:$T$1,0),FALSE)</f>
        <v>0.26</v>
      </c>
      <c r="AS640" s="16">
        <f>VLOOKUP(AS$4,'Tüpoloogia tabel'!$C$1:$T$51,MATCH($A640,'Tüpoloogia tabel'!$C$1:$T$1,0),FALSE)</f>
        <v>0.49</v>
      </c>
      <c r="AT640" s="16">
        <f>VLOOKUP(AT$4,'Tüpoloogia tabel'!$C$1:$T$51,MATCH($A640,'Tüpoloogia tabel'!$C$1:$T$1,0),FALSE)</f>
        <v>0.40500000000000003</v>
      </c>
      <c r="AU640" s="16">
        <f>VLOOKUP(AU$4,'Tüpoloogia tabel'!$C$1:$T$51,MATCH($A640,'Tüpoloogia tabel'!$C$1:$T$1,0),FALSE)</f>
        <v>0.15</v>
      </c>
      <c r="AV640" s="273">
        <f>VLOOKUP(AV$4,'Tüpoloogia tabel'!$C$1:$T$51,MATCH($A640,'Tüpoloogia tabel'!$C$1:$T$1,0),FALSE)</f>
        <v>0.02</v>
      </c>
      <c r="AW640" s="16">
        <f>VLOOKUP(AW$4,'Tüpoloogia tabel'!$C$1:$T$51,MATCH($A640,'Tüpoloogia tabel'!$C$1:$T$1,0),FALSE)</f>
        <v>0.01</v>
      </c>
      <c r="AX640" s="16">
        <f>VLOOKUP(AX$4,'Tüpoloogia tabel'!$C$1:$T$51,MATCH($A640,'Tüpoloogia tabel'!$C$1:$T$1,0),FALSE)</f>
        <v>0</v>
      </c>
      <c r="AY640" s="16">
        <f>VLOOKUP(AY$4,'Tüpoloogia tabel'!$C$1:$T$51,MATCH($A640,'Tüpoloogia tabel'!$C$1:$T$1,0),FALSE)</f>
        <v>0.42</v>
      </c>
      <c r="AZ640" s="16">
        <f>VLOOKUP(AZ$4,'Tüpoloogia tabel'!$C$1:$T$51,MATCH($A640,'Tüpoloogia tabel'!$C$1:$T$1,0),FALSE)</f>
        <v>3.7</v>
      </c>
      <c r="BA640" s="232">
        <f>VLOOKUP(BA$4,'Tüpoloogia tabel'!$C$1:$T$51,MATCH($A640,'Tüpoloogia tabel'!$C$1:$T$1,0),FALSE)</f>
        <v>0.56000000000000005</v>
      </c>
      <c r="BB640" s="232">
        <f>VLOOKUP(BB$4,'Tüpoloogia tabel'!$C$1:$T$51,MATCH($A640,'Tüpoloogia tabel'!$C$1:$T$1,0),FALSE)</f>
        <v>0.41499999999999998</v>
      </c>
      <c r="BC640" s="232">
        <f>VLOOKUP(BC$4,'Tüpoloogia tabel'!$C$1:$T$51,MATCH($A640,'Tüpoloogia tabel'!$C$1:$T$1,0),FALSE)</f>
        <v>0.35</v>
      </c>
      <c r="BD640" s="232">
        <f>VLOOKUP(BD$4,'Tüpoloogia tabel'!$C$1:$T$51,MATCH($A640,'Tüpoloogia tabel'!$C$1:$T$1,0),FALSE)</f>
        <v>0.4</v>
      </c>
      <c r="BE640" s="232">
        <f>VLOOKUP(BE$4,'Tüpoloogia tabel'!$C$1:$T$51,MATCH($A640,'Tüpoloogia tabel'!$C$1:$T$1,0),FALSE)</f>
        <v>0.3</v>
      </c>
      <c r="BF640" s="16">
        <f>VLOOKUP(BF$4,'Tüpoloogia tabel'!$C$1:$T$51,MATCH($A640,'Tüpoloogia tabel'!$C$1:$T$1,0),FALSE)</f>
        <v>1.8</v>
      </c>
      <c r="BG640" s="16">
        <f>VLOOKUP(BG$4,'Tüpoloogia tabel'!$C$1:$T$51,MATCH($A640,'Tüpoloogia tabel'!$C$1:$T$1,0),FALSE)</f>
        <v>2.2000000000000002</v>
      </c>
      <c r="BH640" s="16">
        <f>VLOOKUP(BH$4,'Tüpoloogia tabel'!$C$1:$T$51,MATCH($A640,'Tüpoloogia tabel'!$C$1:$T$1,0),FALSE)</f>
        <v>1.46</v>
      </c>
      <c r="BI640" s="16">
        <f>VLOOKUP(BI$4,'Tüpoloogia tabel'!$C$1:$T$51,MATCH($A640,'Tüpoloogia tabel'!$C$1:$T$1,0),FALSE)</f>
        <v>1.5793333333333333</v>
      </c>
      <c r="BJ640" s="16">
        <f>VLOOKUP(BJ$4,'Tüpoloogia tabel'!$C$1:$T$51,MATCH($A640,'Tüpoloogia tabel'!$C$1:$T$1,0),FALSE)</f>
        <v>0.8</v>
      </c>
      <c r="BK640" s="16">
        <f>VLOOKUP(BK$4,'Tüpoloogia tabel'!$C$1:$T$51,MATCH($A640,'Tüpoloogia tabel'!$C$1:$T$1,0),FALSE)</f>
        <v>2.0649999999999999</v>
      </c>
      <c r="BL640" s="216">
        <f t="shared" si="792"/>
        <v>16001.015357455506</v>
      </c>
      <c r="BM640" s="1">
        <v>4</v>
      </c>
      <c r="BN640" s="1">
        <v>0</v>
      </c>
      <c r="BO640" s="1">
        <f t="shared" si="811"/>
        <v>60</v>
      </c>
      <c r="BP640" s="217">
        <f t="shared" si="812"/>
        <v>154.60000000000002</v>
      </c>
      <c r="BQ640" s="217">
        <f t="shared" ref="BQ640:BS640" si="870">BP640</f>
        <v>154.60000000000002</v>
      </c>
      <c r="BR640" s="217">
        <f t="shared" si="870"/>
        <v>154.60000000000002</v>
      </c>
      <c r="BS640" s="217">
        <f t="shared" si="870"/>
        <v>154.60000000000002</v>
      </c>
      <c r="BT640" s="217">
        <f t="shared" si="814"/>
        <v>773.00000000000011</v>
      </c>
      <c r="BU640" s="217">
        <f t="shared" si="815"/>
        <v>2810.9571428571421</v>
      </c>
      <c r="BV640" s="217">
        <f t="shared" si="816"/>
        <v>4147.6608452274058</v>
      </c>
      <c r="BW640" s="217">
        <f t="shared" si="794"/>
        <v>1926.9045549955104</v>
      </c>
      <c r="BX640" s="216">
        <f t="shared" si="817"/>
        <v>1.7286153333333336</v>
      </c>
      <c r="BY640" s="216">
        <f t="shared" si="869"/>
        <v>2084.7100920000003</v>
      </c>
      <c r="BZ640" s="216">
        <f t="shared" si="853"/>
        <v>20012.630004451017</v>
      </c>
      <c r="CA640" s="216">
        <f t="shared" si="854"/>
        <v>18085.725449455505</v>
      </c>
      <c r="CB640" s="218">
        <f t="shared" si="818"/>
        <v>4.96323904960337</v>
      </c>
    </row>
    <row r="641" spans="1:80" x14ac:dyDescent="0.25">
      <c r="A641" s="248" t="s">
        <v>489</v>
      </c>
      <c r="B641" s="231" t="s">
        <v>1169</v>
      </c>
      <c r="C641" s="231" t="s">
        <v>464</v>
      </c>
      <c r="D641" s="249">
        <v>3</v>
      </c>
      <c r="E641" s="249">
        <v>7</v>
      </c>
      <c r="F641" s="250"/>
      <c r="G641" s="15">
        <f>(VLOOKUP(G$4,'Tüpoloogia tabel'!$C$1:$T$51,MATCH($A641,'Tüpoloogia tabel'!$C$1:$T$1,0),FALSE))*D641</f>
        <v>1085.8199999999997</v>
      </c>
      <c r="H641" s="15">
        <f>(VLOOKUP(H$4,'Tüpoloogia tabel'!$C$1:$T$51,MATCH($A641,'Tüpoloogia tabel'!$C$1:$T$1,0),FALSE))*D641*E641</f>
        <v>60.510000000000005</v>
      </c>
      <c r="I641" s="15">
        <f>(VLOOKUP(I$4,'Tüpoloogia tabel'!$C$1:$T$51,MATCH($A641,'Tüpoloogia tabel'!$C$1:$T$1,0),FALSE))*D641*E641</f>
        <v>215.12999999999997</v>
      </c>
      <c r="J641" s="15">
        <f>(VLOOKUP(J$4,'Tüpoloogia tabel'!$C$1:$T$51,MATCH($A641,'Tüpoloogia tabel'!$C$1:$T$1,0),FALSE))*D641*E641</f>
        <v>4881.4496666666664</v>
      </c>
      <c r="K641" s="15">
        <f>(VLOOKUP(K$4,'Tüpoloogia tabel'!$C$1:$T$51,MATCH($A641,'Tüpoloogia tabel'!$C$1:$T$1,0),FALSE))*D641*E641</f>
        <v>4251.2586666666666</v>
      </c>
      <c r="L641" s="244">
        <f>VLOOKUP(L$4,'Tüpoloogia tabel'!$C$1:$T$51,MATCH($A641,'Tüpoloogia tabel'!$C$1:$T$1,0),FALSE)</f>
        <v>0</v>
      </c>
      <c r="M641" s="228">
        <f>VLOOKUP(M$4,'Tüpoloogia tabel'!$C$1:$T$51,MATCH($A641,'Tüpoloogia tabel'!$C$1:$T$1,0),FALSE)</f>
        <v>40</v>
      </c>
      <c r="N641" s="228">
        <f>VLOOKUP(N$4,'Tüpoloogia tabel'!$C$1:$T$51,MATCH($A641,'Tüpoloogia tabel'!$C$1:$T$1,0),FALSE)</f>
        <v>40</v>
      </c>
      <c r="O641" s="245">
        <f>VLOOKUP(O$4,'Tüpoloogia tabel'!$C$1:$T$51,MATCH($A641,'Tüpoloogia tabel'!$C$1:$T$1,0),FALSE)</f>
        <v>0.27294963909952868</v>
      </c>
      <c r="P641" s="228">
        <f>VLOOKUP(P$4,'Tüpoloogia tabel'!$C$1:$T$51,MATCH($A641,'Tüpoloogia tabel'!$C$1:$T$1,0),FALSE)</f>
        <v>100</v>
      </c>
      <c r="Q641" s="335">
        <f t="shared" si="805"/>
        <v>15658.300000000003</v>
      </c>
      <c r="R641" s="336">
        <f t="shared" si="851"/>
        <v>11372.492666087852</v>
      </c>
      <c r="S641" s="14">
        <f t="shared" si="806"/>
        <v>1085.8199999999997</v>
      </c>
      <c r="T641" s="336">
        <f t="shared" si="807"/>
        <v>1085.8199999999997</v>
      </c>
      <c r="U641" s="4">
        <f t="shared" si="808"/>
        <v>11.880000000000003</v>
      </c>
      <c r="V641" s="337">
        <f t="shared" si="809"/>
        <v>4273.927333912151</v>
      </c>
      <c r="W641" s="338">
        <f t="shared" si="791"/>
        <v>6.225872702258985</v>
      </c>
      <c r="X641" s="228">
        <f>VLOOKUP(X$4,'Tüpoloogia tabel'!$C$1:$T$51,MATCH($A641,'Tüpoloogia tabel'!$C$1:$T$1,0),FALSE)</f>
        <v>208.5</v>
      </c>
      <c r="Y641" s="228">
        <f>VLOOKUP(Y$4,'Tüpoloogia tabel'!$C$1:$T$51,MATCH($A641,'Tüpoloogia tabel'!$C$1:$T$1,0),FALSE)</f>
        <v>154.5</v>
      </c>
      <c r="Z641" s="229">
        <f>VLOOKUP(Z$4,'Tüpoloogia tabel'!$C$1:$T$51,MATCH($A641,'Tüpoloogia tabel'!$C$1:$T$1,0),FALSE)</f>
        <v>33.5</v>
      </c>
      <c r="AA641" s="235"/>
      <c r="AB641" s="235"/>
      <c r="AC641" s="15">
        <f>VLOOKUP(AC$4,'Tüpoloogia tabel'!$C$1:$T$51,MATCH($A641,'Tüpoloogia tabel'!$C$1:$T$1,0),FALSE)</f>
        <v>3.3925714285714283</v>
      </c>
      <c r="AD641" s="15">
        <f>VLOOKUP(AD$4,'Tüpoloogia tabel'!$C$1:$T$51,MATCH($A641,'Tüpoloogia tabel'!$C$1:$T$1,0),FALSE)</f>
        <v>2.5</v>
      </c>
      <c r="AE641" s="15">
        <f>VLOOKUP(AE$4,'Tüpoloogia tabel'!$C$1:$T$51,MATCH($A641,'Tüpoloogia tabel'!$C$1:$T$1,0),FALSE)</f>
        <v>2.2999999999999998</v>
      </c>
      <c r="AF641" s="15">
        <f>VLOOKUP(AF$4,'Tüpoloogia tabel'!$C$1:$T$51,MATCH($A641,'Tüpoloogia tabel'!$C$1:$T$1,0),FALSE)</f>
        <v>14.200000000000001</v>
      </c>
      <c r="AG641" s="15">
        <f>VLOOKUP(AG$4,'Tüpoloogia tabel'!$C$1:$T$51,MATCH($A641,'Tüpoloogia tabel'!$C$1:$T$1,0),FALSE)</f>
        <v>21.033333333333335</v>
      </c>
      <c r="AH641" s="15">
        <f>(VLOOKUP(AH$4,'Tüpoloogia tabel'!$C$1:$T$51,MATCH($A641,'Tüpoloogia tabel'!$C$1:$T$1,0),FALSE))*E641</f>
        <v>17.5</v>
      </c>
      <c r="AI641" s="15">
        <f>(VLOOKUP(AI$4,'Tüpoloogia tabel'!$C$1:$T$51,MATCH($A641,'Tüpoloogia tabel'!$C$1:$T$1,0),FALSE))*D641*E641</f>
        <v>19001.849999999999</v>
      </c>
      <c r="AJ641" s="15">
        <f t="shared" si="810"/>
        <v>154.60000000000002</v>
      </c>
      <c r="AK641" s="15">
        <f>VLOOKUP(AK$4,'Tüpoloogia tabel'!$C$1:$T$51,MATCH($A641,'Tüpoloogia tabel'!$C$1:$T$1,0),FALSE)</f>
        <v>1</v>
      </c>
      <c r="AL641" s="15">
        <f>VLOOKUP(AL$4,'Tüpoloogia tabel'!$C$1:$T$51,MATCH($A641,'Tüpoloogia tabel'!$C$1:$T$1,0),FALSE)</f>
        <v>0.8</v>
      </c>
      <c r="AM641" s="15">
        <f>VLOOKUP(AM$4,'Tüpoloogia tabel'!$C$1:$T$51,MATCH($A641,'Tüpoloogia tabel'!$C$1:$T$1,0),FALSE)</f>
        <v>0.7</v>
      </c>
      <c r="AN641" s="15">
        <f>VLOOKUP(AN$4,'Tüpoloogia tabel'!$C$1:$T$51,MATCH($A641,'Tüpoloogia tabel'!$C$1:$T$1,0),FALSE)</f>
        <v>0.7</v>
      </c>
      <c r="AO641" s="15">
        <f>VLOOKUP(AO$4,'Tüpoloogia tabel'!$C$1:$T$51,MATCH($A641,'Tüpoloogia tabel'!$C$1:$T$1,0),FALSE)</f>
        <v>2.44</v>
      </c>
      <c r="AP641" s="15">
        <f>VLOOKUP(AP$4,'Tüpoloogia tabel'!$C$1:$T$51,MATCH($A641,'Tüpoloogia tabel'!$C$1:$T$1,0),FALSE)</f>
        <v>2</v>
      </c>
      <c r="AQ641" s="15">
        <f>VLOOKUP(AQ$4,'Tüpoloogia tabel'!$C$1:$T$51,MATCH($A641,'Tüpoloogia tabel'!$C$1:$T$1,0),FALSE)</f>
        <v>2.9</v>
      </c>
      <c r="AR641" s="232">
        <f>VLOOKUP(AR$4,'Tüpoloogia tabel'!$C$1:$T$51,MATCH($A636,'Tüpoloogia tabel'!$C$1:$T$1,0),FALSE)</f>
        <v>0.26</v>
      </c>
      <c r="AS641" s="16">
        <f>VLOOKUP(AS$4,'Tüpoloogia tabel'!$C$1:$T$51,MATCH($A641,'Tüpoloogia tabel'!$C$1:$T$1,0),FALSE)</f>
        <v>0.49</v>
      </c>
      <c r="AT641" s="16">
        <f>VLOOKUP(AT$4,'Tüpoloogia tabel'!$C$1:$T$51,MATCH($A641,'Tüpoloogia tabel'!$C$1:$T$1,0),FALSE)</f>
        <v>0.40500000000000003</v>
      </c>
      <c r="AU641" s="16">
        <f>VLOOKUP(AU$4,'Tüpoloogia tabel'!$C$1:$T$51,MATCH($A641,'Tüpoloogia tabel'!$C$1:$T$1,0),FALSE)</f>
        <v>0.15</v>
      </c>
      <c r="AV641" s="273">
        <f>VLOOKUP(AV$4,'Tüpoloogia tabel'!$C$1:$T$51,MATCH($A641,'Tüpoloogia tabel'!$C$1:$T$1,0),FALSE)</f>
        <v>0.02</v>
      </c>
      <c r="AW641" s="16">
        <f>VLOOKUP(AW$4,'Tüpoloogia tabel'!$C$1:$T$51,MATCH($A641,'Tüpoloogia tabel'!$C$1:$T$1,0),FALSE)</f>
        <v>0.01</v>
      </c>
      <c r="AX641" s="16">
        <f>VLOOKUP(AX$4,'Tüpoloogia tabel'!$C$1:$T$51,MATCH($A641,'Tüpoloogia tabel'!$C$1:$T$1,0),FALSE)</f>
        <v>0</v>
      </c>
      <c r="AY641" s="16">
        <f>VLOOKUP(AY$4,'Tüpoloogia tabel'!$C$1:$T$51,MATCH($A641,'Tüpoloogia tabel'!$C$1:$T$1,0),FALSE)</f>
        <v>0.42</v>
      </c>
      <c r="AZ641" s="16">
        <f>VLOOKUP(AZ$4,'Tüpoloogia tabel'!$C$1:$T$51,MATCH($A641,'Tüpoloogia tabel'!$C$1:$T$1,0),FALSE)</f>
        <v>3.7</v>
      </c>
      <c r="BA641" s="232">
        <f>VLOOKUP(BA$4,'Tüpoloogia tabel'!$C$1:$T$51,MATCH($A641,'Tüpoloogia tabel'!$C$1:$T$1,0),FALSE)</f>
        <v>0.56000000000000005</v>
      </c>
      <c r="BB641" s="232">
        <f>VLOOKUP(BB$4,'Tüpoloogia tabel'!$C$1:$T$51,MATCH($A641,'Tüpoloogia tabel'!$C$1:$T$1,0),FALSE)</f>
        <v>0.41499999999999998</v>
      </c>
      <c r="BC641" s="232">
        <f>VLOOKUP(BC$4,'Tüpoloogia tabel'!$C$1:$T$51,MATCH($A641,'Tüpoloogia tabel'!$C$1:$T$1,0),FALSE)</f>
        <v>0.35</v>
      </c>
      <c r="BD641" s="232">
        <f>VLOOKUP(BD$4,'Tüpoloogia tabel'!$C$1:$T$51,MATCH($A641,'Tüpoloogia tabel'!$C$1:$T$1,0),FALSE)</f>
        <v>0.4</v>
      </c>
      <c r="BE641" s="232">
        <f>VLOOKUP(BE$4,'Tüpoloogia tabel'!$C$1:$T$51,MATCH($A641,'Tüpoloogia tabel'!$C$1:$T$1,0),FALSE)</f>
        <v>0.3</v>
      </c>
      <c r="BF641" s="16">
        <f>VLOOKUP(BF$4,'Tüpoloogia tabel'!$C$1:$T$51,MATCH($A641,'Tüpoloogia tabel'!$C$1:$T$1,0),FALSE)</f>
        <v>1.8</v>
      </c>
      <c r="BG641" s="16">
        <f>VLOOKUP(BG$4,'Tüpoloogia tabel'!$C$1:$T$51,MATCH($A641,'Tüpoloogia tabel'!$C$1:$T$1,0),FALSE)</f>
        <v>2.2000000000000002</v>
      </c>
      <c r="BH641" s="16">
        <f>VLOOKUP(BH$4,'Tüpoloogia tabel'!$C$1:$T$51,MATCH($A641,'Tüpoloogia tabel'!$C$1:$T$1,0),FALSE)</f>
        <v>1.46</v>
      </c>
      <c r="BI641" s="16">
        <f>VLOOKUP(BI$4,'Tüpoloogia tabel'!$C$1:$T$51,MATCH($A641,'Tüpoloogia tabel'!$C$1:$T$1,0),FALSE)</f>
        <v>1.5793333333333333</v>
      </c>
      <c r="BJ641" s="16">
        <f>VLOOKUP(BJ$4,'Tüpoloogia tabel'!$C$1:$T$51,MATCH($A641,'Tüpoloogia tabel'!$C$1:$T$1,0),FALSE)</f>
        <v>0.8</v>
      </c>
      <c r="BK641" s="16">
        <f>VLOOKUP(BK$4,'Tüpoloogia tabel'!$C$1:$T$51,MATCH($A641,'Tüpoloogia tabel'!$C$1:$T$1,0),FALSE)</f>
        <v>2.0649999999999999</v>
      </c>
      <c r="BL641" s="216">
        <f t="shared" si="792"/>
        <v>21145.444600520939</v>
      </c>
      <c r="BM641" s="1">
        <v>4</v>
      </c>
      <c r="BN641" s="1">
        <v>0</v>
      </c>
      <c r="BO641" s="1">
        <f t="shared" si="811"/>
        <v>70</v>
      </c>
      <c r="BP641" s="217">
        <f t="shared" si="812"/>
        <v>154.60000000000002</v>
      </c>
      <c r="BQ641" s="217">
        <f t="shared" ref="BQ641:BS641" si="871">BP641</f>
        <v>154.60000000000002</v>
      </c>
      <c r="BR641" s="217">
        <f t="shared" si="871"/>
        <v>154.60000000000002</v>
      </c>
      <c r="BS641" s="217">
        <f t="shared" si="871"/>
        <v>154.60000000000002</v>
      </c>
      <c r="BT641" s="217">
        <f t="shared" si="814"/>
        <v>927.60000000000014</v>
      </c>
      <c r="BU641" s="217">
        <f t="shared" si="815"/>
        <v>3817.2749999999996</v>
      </c>
      <c r="BV641" s="217">
        <f t="shared" si="816"/>
        <v>5633.5066282245843</v>
      </c>
      <c r="BW641" s="217">
        <f t="shared" si="794"/>
        <v>2555.1057838543252</v>
      </c>
      <c r="BX641" s="216">
        <f t="shared" si="817"/>
        <v>2.294564592592593</v>
      </c>
      <c r="BY641" s="216">
        <f t="shared" si="869"/>
        <v>2767.2448986666668</v>
      </c>
      <c r="BZ641" s="216">
        <f t="shared" si="853"/>
        <v>26467.795283041931</v>
      </c>
      <c r="CA641" s="216">
        <f t="shared" si="854"/>
        <v>23912.689499187607</v>
      </c>
      <c r="CB641" s="218">
        <f t="shared" si="818"/>
        <v>5.6248493385459195</v>
      </c>
    </row>
    <row r="642" spans="1:80" x14ac:dyDescent="0.25">
      <c r="A642" s="248" t="s">
        <v>489</v>
      </c>
      <c r="B642" s="231" t="s">
        <v>1170</v>
      </c>
      <c r="C642" s="231" t="s">
        <v>464</v>
      </c>
      <c r="D642" s="249">
        <v>3</v>
      </c>
      <c r="E642" s="249">
        <v>8</v>
      </c>
      <c r="F642" s="250"/>
      <c r="G642" s="15">
        <f>(VLOOKUP(G$4,'Tüpoloogia tabel'!$C$1:$T$51,MATCH($A642,'Tüpoloogia tabel'!$C$1:$T$1,0),FALSE))*D642</f>
        <v>1085.8199999999997</v>
      </c>
      <c r="H642" s="15">
        <f>(VLOOKUP(H$4,'Tüpoloogia tabel'!$C$1:$T$51,MATCH($A642,'Tüpoloogia tabel'!$C$1:$T$1,0),FALSE))*D642*E642</f>
        <v>69.15428571428572</v>
      </c>
      <c r="I642" s="15">
        <f>(VLOOKUP(I$4,'Tüpoloogia tabel'!$C$1:$T$51,MATCH($A642,'Tüpoloogia tabel'!$C$1:$T$1,0),FALSE))*D642*E642</f>
        <v>245.86285714285711</v>
      </c>
      <c r="J642" s="15">
        <f>(VLOOKUP(J$4,'Tüpoloogia tabel'!$C$1:$T$51,MATCH($A642,'Tüpoloogia tabel'!$C$1:$T$1,0),FALSE))*D642*E642</f>
        <v>5578.7996190476188</v>
      </c>
      <c r="K642" s="15">
        <f>(VLOOKUP(K$4,'Tüpoloogia tabel'!$C$1:$T$51,MATCH($A642,'Tüpoloogia tabel'!$C$1:$T$1,0),FALSE))*D642*E642</f>
        <v>4858.5813333333335</v>
      </c>
      <c r="L642" s="244">
        <f>VLOOKUP(L$4,'Tüpoloogia tabel'!$C$1:$T$51,MATCH($A642,'Tüpoloogia tabel'!$C$1:$T$1,0),FALSE)</f>
        <v>0</v>
      </c>
      <c r="M642" s="228">
        <f>VLOOKUP(M$4,'Tüpoloogia tabel'!$C$1:$T$51,MATCH($A642,'Tüpoloogia tabel'!$C$1:$T$1,0),FALSE)</f>
        <v>40</v>
      </c>
      <c r="N642" s="228">
        <f>VLOOKUP(N$4,'Tüpoloogia tabel'!$C$1:$T$51,MATCH($A642,'Tüpoloogia tabel'!$C$1:$T$1,0),FALSE)</f>
        <v>40</v>
      </c>
      <c r="O642" s="245">
        <f>VLOOKUP(O$4,'Tüpoloogia tabel'!$C$1:$T$51,MATCH($A642,'Tüpoloogia tabel'!$C$1:$T$1,0),FALSE)</f>
        <v>0.27294963909952868</v>
      </c>
      <c r="P642" s="228">
        <f>VLOOKUP(P$4,'Tüpoloogia tabel'!$C$1:$T$51,MATCH($A642,'Tüpoloogia tabel'!$C$1:$T$1,0),FALSE)</f>
        <v>100</v>
      </c>
      <c r="Q642" s="335">
        <f t="shared" si="805"/>
        <v>20419.200000000004</v>
      </c>
      <c r="R642" s="336">
        <f t="shared" si="851"/>
        <v>14833.906729298906</v>
      </c>
      <c r="S642" s="14">
        <f t="shared" si="806"/>
        <v>1085.8199999999997</v>
      </c>
      <c r="T642" s="336">
        <f t="shared" si="807"/>
        <v>1085.8199999999997</v>
      </c>
      <c r="U642" s="4">
        <f t="shared" si="808"/>
        <v>11.880000000000003</v>
      </c>
      <c r="V642" s="337">
        <f t="shared" si="809"/>
        <v>5573.4132707010976</v>
      </c>
      <c r="W642" s="338">
        <f t="shared" si="791"/>
        <v>6.9791154822832882</v>
      </c>
      <c r="X642" s="228">
        <f>VLOOKUP(X$4,'Tüpoloogia tabel'!$C$1:$T$51,MATCH($A642,'Tüpoloogia tabel'!$C$1:$T$1,0),FALSE)</f>
        <v>208.5</v>
      </c>
      <c r="Y642" s="228">
        <f>VLOOKUP(Y$4,'Tüpoloogia tabel'!$C$1:$T$51,MATCH($A642,'Tüpoloogia tabel'!$C$1:$T$1,0),FALSE)</f>
        <v>154.5</v>
      </c>
      <c r="Z642" s="229">
        <f>VLOOKUP(Z$4,'Tüpoloogia tabel'!$C$1:$T$51,MATCH($A642,'Tüpoloogia tabel'!$C$1:$T$1,0),FALSE)</f>
        <v>33.5</v>
      </c>
      <c r="AA642" s="235"/>
      <c r="AB642" s="235"/>
      <c r="AC642" s="15">
        <f>VLOOKUP(AC$4,'Tüpoloogia tabel'!$C$1:$T$51,MATCH($A642,'Tüpoloogia tabel'!$C$1:$T$1,0),FALSE)</f>
        <v>3.3925714285714283</v>
      </c>
      <c r="AD642" s="15">
        <f>VLOOKUP(AD$4,'Tüpoloogia tabel'!$C$1:$T$51,MATCH($A642,'Tüpoloogia tabel'!$C$1:$T$1,0),FALSE)</f>
        <v>2.5</v>
      </c>
      <c r="AE642" s="15">
        <f>VLOOKUP(AE$4,'Tüpoloogia tabel'!$C$1:$T$51,MATCH($A642,'Tüpoloogia tabel'!$C$1:$T$1,0),FALSE)</f>
        <v>2.2999999999999998</v>
      </c>
      <c r="AF642" s="15">
        <f>VLOOKUP(AF$4,'Tüpoloogia tabel'!$C$1:$T$51,MATCH($A642,'Tüpoloogia tabel'!$C$1:$T$1,0),FALSE)</f>
        <v>14.200000000000001</v>
      </c>
      <c r="AG642" s="15">
        <f>VLOOKUP(AG$4,'Tüpoloogia tabel'!$C$1:$T$51,MATCH($A642,'Tüpoloogia tabel'!$C$1:$T$1,0),FALSE)</f>
        <v>21.033333333333335</v>
      </c>
      <c r="AH642" s="15">
        <f>(VLOOKUP(AH$4,'Tüpoloogia tabel'!$C$1:$T$51,MATCH($A642,'Tüpoloogia tabel'!$C$1:$T$1,0),FALSE))*E642</f>
        <v>20</v>
      </c>
      <c r="AI642" s="15">
        <f>(VLOOKUP(AI$4,'Tüpoloogia tabel'!$C$1:$T$51,MATCH($A642,'Tüpoloogia tabel'!$C$1:$T$1,0),FALSE))*D642*E642</f>
        <v>21716.399999999998</v>
      </c>
      <c r="AJ642" s="15">
        <f t="shared" si="810"/>
        <v>154.60000000000002</v>
      </c>
      <c r="AK642" s="15">
        <f>VLOOKUP(AK$4,'Tüpoloogia tabel'!$C$1:$T$51,MATCH($A642,'Tüpoloogia tabel'!$C$1:$T$1,0),FALSE)</f>
        <v>1</v>
      </c>
      <c r="AL642" s="15">
        <f>VLOOKUP(AL$4,'Tüpoloogia tabel'!$C$1:$T$51,MATCH($A642,'Tüpoloogia tabel'!$C$1:$T$1,0),FALSE)</f>
        <v>0.8</v>
      </c>
      <c r="AM642" s="15">
        <f>VLOOKUP(AM$4,'Tüpoloogia tabel'!$C$1:$T$51,MATCH($A642,'Tüpoloogia tabel'!$C$1:$T$1,0),FALSE)</f>
        <v>0.7</v>
      </c>
      <c r="AN642" s="15">
        <f>VLOOKUP(AN$4,'Tüpoloogia tabel'!$C$1:$T$51,MATCH($A642,'Tüpoloogia tabel'!$C$1:$T$1,0),FALSE)</f>
        <v>0.7</v>
      </c>
      <c r="AO642" s="15">
        <f>VLOOKUP(AO$4,'Tüpoloogia tabel'!$C$1:$T$51,MATCH($A642,'Tüpoloogia tabel'!$C$1:$T$1,0),FALSE)</f>
        <v>2.44</v>
      </c>
      <c r="AP642" s="15">
        <f>VLOOKUP(AP$4,'Tüpoloogia tabel'!$C$1:$T$51,MATCH($A642,'Tüpoloogia tabel'!$C$1:$T$1,0),FALSE)</f>
        <v>2</v>
      </c>
      <c r="AQ642" s="15">
        <f>VLOOKUP(AQ$4,'Tüpoloogia tabel'!$C$1:$T$51,MATCH($A642,'Tüpoloogia tabel'!$C$1:$T$1,0),FALSE)</f>
        <v>2.9</v>
      </c>
      <c r="AR642" s="232">
        <f>VLOOKUP(AR$4,'Tüpoloogia tabel'!$C$1:$T$51,MATCH($A637,'Tüpoloogia tabel'!$C$1:$T$1,0),FALSE)</f>
        <v>0.26</v>
      </c>
      <c r="AS642" s="16">
        <f>VLOOKUP(AS$4,'Tüpoloogia tabel'!$C$1:$T$51,MATCH($A642,'Tüpoloogia tabel'!$C$1:$T$1,0),FALSE)</f>
        <v>0.49</v>
      </c>
      <c r="AT642" s="16">
        <f>VLOOKUP(AT$4,'Tüpoloogia tabel'!$C$1:$T$51,MATCH($A642,'Tüpoloogia tabel'!$C$1:$T$1,0),FALSE)</f>
        <v>0.40500000000000003</v>
      </c>
      <c r="AU642" s="16">
        <f>VLOOKUP(AU$4,'Tüpoloogia tabel'!$C$1:$T$51,MATCH($A642,'Tüpoloogia tabel'!$C$1:$T$1,0),FALSE)</f>
        <v>0.15</v>
      </c>
      <c r="AV642" s="273">
        <f>VLOOKUP(AV$4,'Tüpoloogia tabel'!$C$1:$T$51,MATCH($A642,'Tüpoloogia tabel'!$C$1:$T$1,0),FALSE)</f>
        <v>0.02</v>
      </c>
      <c r="AW642" s="16">
        <f>VLOOKUP(AW$4,'Tüpoloogia tabel'!$C$1:$T$51,MATCH($A642,'Tüpoloogia tabel'!$C$1:$T$1,0),FALSE)</f>
        <v>0.01</v>
      </c>
      <c r="AX642" s="16">
        <f>VLOOKUP(AX$4,'Tüpoloogia tabel'!$C$1:$T$51,MATCH($A642,'Tüpoloogia tabel'!$C$1:$T$1,0),FALSE)</f>
        <v>0</v>
      </c>
      <c r="AY642" s="16">
        <f>VLOOKUP(AY$4,'Tüpoloogia tabel'!$C$1:$T$51,MATCH($A642,'Tüpoloogia tabel'!$C$1:$T$1,0),FALSE)</f>
        <v>0.42</v>
      </c>
      <c r="AZ642" s="16">
        <f>VLOOKUP(AZ$4,'Tüpoloogia tabel'!$C$1:$T$51,MATCH($A642,'Tüpoloogia tabel'!$C$1:$T$1,0),FALSE)</f>
        <v>3.7</v>
      </c>
      <c r="BA642" s="232">
        <f>VLOOKUP(BA$4,'Tüpoloogia tabel'!$C$1:$T$51,MATCH($A642,'Tüpoloogia tabel'!$C$1:$T$1,0),FALSE)</f>
        <v>0.56000000000000005</v>
      </c>
      <c r="BB642" s="232">
        <f>VLOOKUP(BB$4,'Tüpoloogia tabel'!$C$1:$T$51,MATCH($A642,'Tüpoloogia tabel'!$C$1:$T$1,0),FALSE)</f>
        <v>0.41499999999999998</v>
      </c>
      <c r="BC642" s="232">
        <f>VLOOKUP(BC$4,'Tüpoloogia tabel'!$C$1:$T$51,MATCH($A642,'Tüpoloogia tabel'!$C$1:$T$1,0),FALSE)</f>
        <v>0.35</v>
      </c>
      <c r="BD642" s="232">
        <f>VLOOKUP(BD$4,'Tüpoloogia tabel'!$C$1:$T$51,MATCH($A642,'Tüpoloogia tabel'!$C$1:$T$1,0),FALSE)</f>
        <v>0.4</v>
      </c>
      <c r="BE642" s="232">
        <f>VLOOKUP(BE$4,'Tüpoloogia tabel'!$C$1:$T$51,MATCH($A642,'Tüpoloogia tabel'!$C$1:$T$1,0),FALSE)</f>
        <v>0.3</v>
      </c>
      <c r="BF642" s="16">
        <f>VLOOKUP(BF$4,'Tüpoloogia tabel'!$C$1:$T$51,MATCH($A642,'Tüpoloogia tabel'!$C$1:$T$1,0),FALSE)</f>
        <v>1.8</v>
      </c>
      <c r="BG642" s="16">
        <f>VLOOKUP(BG$4,'Tüpoloogia tabel'!$C$1:$T$51,MATCH($A642,'Tüpoloogia tabel'!$C$1:$T$1,0),FALSE)</f>
        <v>2.2000000000000002</v>
      </c>
      <c r="BH642" s="16">
        <f>VLOOKUP(BH$4,'Tüpoloogia tabel'!$C$1:$T$51,MATCH($A642,'Tüpoloogia tabel'!$C$1:$T$1,0),FALSE)</f>
        <v>1.46</v>
      </c>
      <c r="BI642" s="16">
        <f>VLOOKUP(BI$4,'Tüpoloogia tabel'!$C$1:$T$51,MATCH($A642,'Tüpoloogia tabel'!$C$1:$T$1,0),FALSE)</f>
        <v>1.5793333333333333</v>
      </c>
      <c r="BJ642" s="16">
        <f>VLOOKUP(BJ$4,'Tüpoloogia tabel'!$C$1:$T$51,MATCH($A642,'Tüpoloogia tabel'!$C$1:$T$1,0),FALSE)</f>
        <v>0.8</v>
      </c>
      <c r="BK642" s="16">
        <f>VLOOKUP(BK$4,'Tüpoloogia tabel'!$C$1:$T$51,MATCH($A642,'Tüpoloogia tabel'!$C$1:$T$1,0),FALSE)</f>
        <v>2.0649999999999999</v>
      </c>
      <c r="BL642" s="216">
        <f t="shared" si="792"/>
        <v>27075.881943630993</v>
      </c>
      <c r="BM642" s="1">
        <v>4</v>
      </c>
      <c r="BN642" s="1">
        <v>0</v>
      </c>
      <c r="BO642" s="1">
        <f t="shared" si="811"/>
        <v>80</v>
      </c>
      <c r="BP642" s="217">
        <f t="shared" si="812"/>
        <v>154.60000000000002</v>
      </c>
      <c r="BQ642" s="217">
        <f t="shared" ref="BQ642:BS642" si="872">BP642</f>
        <v>154.60000000000002</v>
      </c>
      <c r="BR642" s="217">
        <f t="shared" si="872"/>
        <v>154.60000000000002</v>
      </c>
      <c r="BS642" s="217">
        <f t="shared" si="872"/>
        <v>154.60000000000002</v>
      </c>
      <c r="BT642" s="217">
        <f t="shared" si="814"/>
        <v>1082.2000000000003</v>
      </c>
      <c r="BU642" s="217">
        <f t="shared" si="815"/>
        <v>4977.2571428571418</v>
      </c>
      <c r="BV642" s="217">
        <f t="shared" si="816"/>
        <v>7346.3721184958422</v>
      </c>
      <c r="BW642" s="217">
        <f t="shared" si="794"/>
        <v>3278.6552897682536</v>
      </c>
      <c r="BX642" s="216">
        <f t="shared" si="817"/>
        <v>2.9469842222222229</v>
      </c>
      <c r="BY642" s="216">
        <f t="shared" si="869"/>
        <v>3554.0629720000006</v>
      </c>
      <c r="BZ642" s="216">
        <f t="shared" si="853"/>
        <v>33908.600205399249</v>
      </c>
      <c r="CA642" s="216">
        <f t="shared" si="854"/>
        <v>30629.944915630993</v>
      </c>
      <c r="CB642" s="218">
        <f t="shared" si="818"/>
        <v>6.304298068550942</v>
      </c>
    </row>
    <row r="643" spans="1:80" x14ac:dyDescent="0.25">
      <c r="A643" s="248" t="s">
        <v>489</v>
      </c>
      <c r="B643" s="231" t="s">
        <v>1171</v>
      </c>
      <c r="C643" s="231" t="s">
        <v>464</v>
      </c>
      <c r="D643" s="249">
        <v>3</v>
      </c>
      <c r="E643" s="249">
        <v>9</v>
      </c>
      <c r="F643" s="250"/>
      <c r="G643" s="15">
        <f>(VLOOKUP(G$4,'Tüpoloogia tabel'!$C$1:$T$51,MATCH($A643,'Tüpoloogia tabel'!$C$1:$T$1,0),FALSE))*D643</f>
        <v>1085.8199999999997</v>
      </c>
      <c r="H643" s="15">
        <f>(VLOOKUP(H$4,'Tüpoloogia tabel'!$C$1:$T$51,MATCH($A643,'Tüpoloogia tabel'!$C$1:$T$1,0),FALSE))*D643*E643</f>
        <v>77.798571428571435</v>
      </c>
      <c r="I643" s="15">
        <f>(VLOOKUP(I$4,'Tüpoloogia tabel'!$C$1:$T$51,MATCH($A643,'Tüpoloogia tabel'!$C$1:$T$1,0),FALSE))*D643*E643</f>
        <v>276.59571428571422</v>
      </c>
      <c r="J643" s="15">
        <f>(VLOOKUP(J$4,'Tüpoloogia tabel'!$C$1:$T$51,MATCH($A643,'Tüpoloogia tabel'!$C$1:$T$1,0),FALSE))*D643*E643</f>
        <v>6276.1495714285711</v>
      </c>
      <c r="K643" s="15">
        <f>(VLOOKUP(K$4,'Tüpoloogia tabel'!$C$1:$T$51,MATCH($A643,'Tüpoloogia tabel'!$C$1:$T$1,0),FALSE))*D643*E643</f>
        <v>5465.9040000000005</v>
      </c>
      <c r="L643" s="244">
        <f>VLOOKUP(L$4,'Tüpoloogia tabel'!$C$1:$T$51,MATCH($A643,'Tüpoloogia tabel'!$C$1:$T$1,0),FALSE)</f>
        <v>0</v>
      </c>
      <c r="M643" s="228">
        <f>VLOOKUP(M$4,'Tüpoloogia tabel'!$C$1:$T$51,MATCH($A643,'Tüpoloogia tabel'!$C$1:$T$1,0),FALSE)</f>
        <v>40</v>
      </c>
      <c r="N643" s="228">
        <f>VLOOKUP(N$4,'Tüpoloogia tabel'!$C$1:$T$51,MATCH($A643,'Tüpoloogia tabel'!$C$1:$T$1,0),FALSE)</f>
        <v>40</v>
      </c>
      <c r="O643" s="245">
        <f>VLOOKUP(O$4,'Tüpoloogia tabel'!$C$1:$T$51,MATCH($A643,'Tüpoloogia tabel'!$C$1:$T$1,0),FALSE)</f>
        <v>0.27294963909952868</v>
      </c>
      <c r="P643" s="228">
        <f>VLOOKUP(P$4,'Tüpoloogia tabel'!$C$1:$T$51,MATCH($A643,'Tüpoloogia tabel'!$C$1:$T$1,0),FALSE)</f>
        <v>100</v>
      </c>
      <c r="Q643" s="335">
        <f t="shared" si="805"/>
        <v>25811.100000000002</v>
      </c>
      <c r="R643" s="336">
        <f t="shared" si="851"/>
        <v>18754.089570238157</v>
      </c>
      <c r="S643" s="14">
        <f t="shared" si="806"/>
        <v>1085.8199999999997</v>
      </c>
      <c r="T643" s="336">
        <f t="shared" si="807"/>
        <v>1085.8199999999997</v>
      </c>
      <c r="U643" s="4">
        <f t="shared" si="808"/>
        <v>11.880000000000003</v>
      </c>
      <c r="V643" s="337">
        <f t="shared" si="809"/>
        <v>7045.1304297618453</v>
      </c>
      <c r="W643" s="338">
        <f t="shared" si="791"/>
        <v>7.7452960702425342</v>
      </c>
      <c r="X643" s="228">
        <f>VLOOKUP(X$4,'Tüpoloogia tabel'!$C$1:$T$51,MATCH($A643,'Tüpoloogia tabel'!$C$1:$T$1,0),FALSE)</f>
        <v>208.5</v>
      </c>
      <c r="Y643" s="228">
        <f>VLOOKUP(Y$4,'Tüpoloogia tabel'!$C$1:$T$51,MATCH($A643,'Tüpoloogia tabel'!$C$1:$T$1,0),FALSE)</f>
        <v>154.5</v>
      </c>
      <c r="Z643" s="229">
        <f>VLOOKUP(Z$4,'Tüpoloogia tabel'!$C$1:$T$51,MATCH($A643,'Tüpoloogia tabel'!$C$1:$T$1,0),FALSE)</f>
        <v>33.5</v>
      </c>
      <c r="AA643" s="235"/>
      <c r="AB643" s="235"/>
      <c r="AC643" s="15">
        <f>VLOOKUP(AC$4,'Tüpoloogia tabel'!$C$1:$T$51,MATCH($A643,'Tüpoloogia tabel'!$C$1:$T$1,0),FALSE)</f>
        <v>3.3925714285714283</v>
      </c>
      <c r="AD643" s="15">
        <f>VLOOKUP(AD$4,'Tüpoloogia tabel'!$C$1:$T$51,MATCH($A643,'Tüpoloogia tabel'!$C$1:$T$1,0),FALSE)</f>
        <v>2.5</v>
      </c>
      <c r="AE643" s="15">
        <f>VLOOKUP(AE$4,'Tüpoloogia tabel'!$C$1:$T$51,MATCH($A643,'Tüpoloogia tabel'!$C$1:$T$1,0),FALSE)</f>
        <v>2.2999999999999998</v>
      </c>
      <c r="AF643" s="15">
        <f>VLOOKUP(AF$4,'Tüpoloogia tabel'!$C$1:$T$51,MATCH($A643,'Tüpoloogia tabel'!$C$1:$T$1,0),FALSE)</f>
        <v>14.200000000000001</v>
      </c>
      <c r="AG643" s="15">
        <f>VLOOKUP(AG$4,'Tüpoloogia tabel'!$C$1:$T$51,MATCH($A643,'Tüpoloogia tabel'!$C$1:$T$1,0),FALSE)</f>
        <v>21.033333333333335</v>
      </c>
      <c r="AH643" s="15">
        <f>(VLOOKUP(AH$4,'Tüpoloogia tabel'!$C$1:$T$51,MATCH($A643,'Tüpoloogia tabel'!$C$1:$T$1,0),FALSE))*E643</f>
        <v>22.5</v>
      </c>
      <c r="AI643" s="15">
        <f>(VLOOKUP(AI$4,'Tüpoloogia tabel'!$C$1:$T$51,MATCH($A643,'Tüpoloogia tabel'!$C$1:$T$1,0),FALSE))*D643*E643</f>
        <v>24430.949999999997</v>
      </c>
      <c r="AJ643" s="15">
        <f t="shared" si="810"/>
        <v>154.60000000000002</v>
      </c>
      <c r="AK643" s="15">
        <f>VLOOKUP(AK$4,'Tüpoloogia tabel'!$C$1:$T$51,MATCH($A643,'Tüpoloogia tabel'!$C$1:$T$1,0),FALSE)</f>
        <v>1</v>
      </c>
      <c r="AL643" s="15">
        <f>VLOOKUP(AL$4,'Tüpoloogia tabel'!$C$1:$T$51,MATCH($A643,'Tüpoloogia tabel'!$C$1:$T$1,0),FALSE)</f>
        <v>0.8</v>
      </c>
      <c r="AM643" s="15">
        <f>VLOOKUP(AM$4,'Tüpoloogia tabel'!$C$1:$T$51,MATCH($A643,'Tüpoloogia tabel'!$C$1:$T$1,0),FALSE)</f>
        <v>0.7</v>
      </c>
      <c r="AN643" s="15">
        <f>VLOOKUP(AN$4,'Tüpoloogia tabel'!$C$1:$T$51,MATCH($A643,'Tüpoloogia tabel'!$C$1:$T$1,0),FALSE)</f>
        <v>0.7</v>
      </c>
      <c r="AO643" s="15">
        <f>VLOOKUP(AO$4,'Tüpoloogia tabel'!$C$1:$T$51,MATCH($A643,'Tüpoloogia tabel'!$C$1:$T$1,0),FALSE)</f>
        <v>2.44</v>
      </c>
      <c r="AP643" s="15">
        <f>VLOOKUP(AP$4,'Tüpoloogia tabel'!$C$1:$T$51,MATCH($A643,'Tüpoloogia tabel'!$C$1:$T$1,0),FALSE)</f>
        <v>2</v>
      </c>
      <c r="AQ643" s="15">
        <f>VLOOKUP(AQ$4,'Tüpoloogia tabel'!$C$1:$T$51,MATCH($A643,'Tüpoloogia tabel'!$C$1:$T$1,0),FALSE)</f>
        <v>2.9</v>
      </c>
      <c r="AR643" s="232">
        <f>VLOOKUP(AR$4,'Tüpoloogia tabel'!$C$1:$T$51,MATCH($A638,'Tüpoloogia tabel'!$C$1:$T$1,0),FALSE)</f>
        <v>0.26</v>
      </c>
      <c r="AS643" s="16">
        <f>VLOOKUP(AS$4,'Tüpoloogia tabel'!$C$1:$T$51,MATCH($A643,'Tüpoloogia tabel'!$C$1:$T$1,0),FALSE)</f>
        <v>0.49</v>
      </c>
      <c r="AT643" s="16">
        <f>VLOOKUP(AT$4,'Tüpoloogia tabel'!$C$1:$T$51,MATCH($A643,'Tüpoloogia tabel'!$C$1:$T$1,0),FALSE)</f>
        <v>0.40500000000000003</v>
      </c>
      <c r="AU643" s="16">
        <f>VLOOKUP(AU$4,'Tüpoloogia tabel'!$C$1:$T$51,MATCH($A643,'Tüpoloogia tabel'!$C$1:$T$1,0),FALSE)</f>
        <v>0.15</v>
      </c>
      <c r="AV643" s="273">
        <f>VLOOKUP(AV$4,'Tüpoloogia tabel'!$C$1:$T$51,MATCH($A643,'Tüpoloogia tabel'!$C$1:$T$1,0),FALSE)</f>
        <v>0.02</v>
      </c>
      <c r="AW643" s="16">
        <f>VLOOKUP(AW$4,'Tüpoloogia tabel'!$C$1:$T$51,MATCH($A643,'Tüpoloogia tabel'!$C$1:$T$1,0),FALSE)</f>
        <v>0.01</v>
      </c>
      <c r="AX643" s="16">
        <f>VLOOKUP(AX$4,'Tüpoloogia tabel'!$C$1:$T$51,MATCH($A643,'Tüpoloogia tabel'!$C$1:$T$1,0),FALSE)</f>
        <v>0</v>
      </c>
      <c r="AY643" s="16">
        <f>VLOOKUP(AY$4,'Tüpoloogia tabel'!$C$1:$T$51,MATCH($A643,'Tüpoloogia tabel'!$C$1:$T$1,0),FALSE)</f>
        <v>0.42</v>
      </c>
      <c r="AZ643" s="16">
        <f>VLOOKUP(AZ$4,'Tüpoloogia tabel'!$C$1:$T$51,MATCH($A643,'Tüpoloogia tabel'!$C$1:$T$1,0),FALSE)</f>
        <v>3.7</v>
      </c>
      <c r="BA643" s="232">
        <f>VLOOKUP(BA$4,'Tüpoloogia tabel'!$C$1:$T$51,MATCH($A643,'Tüpoloogia tabel'!$C$1:$T$1,0),FALSE)</f>
        <v>0.56000000000000005</v>
      </c>
      <c r="BB643" s="232">
        <f>VLOOKUP(BB$4,'Tüpoloogia tabel'!$C$1:$T$51,MATCH($A643,'Tüpoloogia tabel'!$C$1:$T$1,0),FALSE)</f>
        <v>0.41499999999999998</v>
      </c>
      <c r="BC643" s="232">
        <f>VLOOKUP(BC$4,'Tüpoloogia tabel'!$C$1:$T$51,MATCH($A643,'Tüpoloogia tabel'!$C$1:$T$1,0),FALSE)</f>
        <v>0.35</v>
      </c>
      <c r="BD643" s="232">
        <f>VLOOKUP(BD$4,'Tüpoloogia tabel'!$C$1:$T$51,MATCH($A643,'Tüpoloogia tabel'!$C$1:$T$1,0),FALSE)</f>
        <v>0.4</v>
      </c>
      <c r="BE643" s="232">
        <f>VLOOKUP(BE$4,'Tüpoloogia tabel'!$C$1:$T$51,MATCH($A643,'Tüpoloogia tabel'!$C$1:$T$1,0),FALSE)</f>
        <v>0.3</v>
      </c>
      <c r="BF643" s="16">
        <f>VLOOKUP(BF$4,'Tüpoloogia tabel'!$C$1:$T$51,MATCH($A643,'Tüpoloogia tabel'!$C$1:$T$1,0),FALSE)</f>
        <v>1.8</v>
      </c>
      <c r="BG643" s="16">
        <f>VLOOKUP(BG$4,'Tüpoloogia tabel'!$C$1:$T$51,MATCH($A643,'Tüpoloogia tabel'!$C$1:$T$1,0),FALSE)</f>
        <v>2.2000000000000002</v>
      </c>
      <c r="BH643" s="16">
        <f>VLOOKUP(BH$4,'Tüpoloogia tabel'!$C$1:$T$51,MATCH($A643,'Tüpoloogia tabel'!$C$1:$T$1,0),FALSE)</f>
        <v>1.46</v>
      </c>
      <c r="BI643" s="16">
        <f>VLOOKUP(BI$4,'Tüpoloogia tabel'!$C$1:$T$51,MATCH($A643,'Tüpoloogia tabel'!$C$1:$T$1,0),FALSE)</f>
        <v>1.5793333333333333</v>
      </c>
      <c r="BJ643" s="16">
        <f>VLOOKUP(BJ$4,'Tüpoloogia tabel'!$C$1:$T$51,MATCH($A643,'Tüpoloogia tabel'!$C$1:$T$1,0),FALSE)</f>
        <v>0.8</v>
      </c>
      <c r="BK643" s="16">
        <f>VLOOKUP(BK$4,'Tüpoloogia tabel'!$C$1:$T$51,MATCH($A643,'Tüpoloogia tabel'!$C$1:$T$1,0),FALSE)</f>
        <v>2.0649999999999999</v>
      </c>
      <c r="BL643" s="216">
        <f t="shared" si="792"/>
        <v>33792.327386785662</v>
      </c>
      <c r="BM643" s="1">
        <v>4</v>
      </c>
      <c r="BN643" s="1">
        <v>0</v>
      </c>
      <c r="BO643" s="1">
        <f t="shared" si="811"/>
        <v>90</v>
      </c>
      <c r="BP643" s="217">
        <f t="shared" si="812"/>
        <v>154.60000000000002</v>
      </c>
      <c r="BQ643" s="217">
        <f t="shared" ref="BQ643:BS643" si="873">BP643</f>
        <v>154.60000000000002</v>
      </c>
      <c r="BR643" s="217">
        <f t="shared" si="873"/>
        <v>154.60000000000002</v>
      </c>
      <c r="BS643" s="217">
        <f t="shared" si="873"/>
        <v>154.60000000000002</v>
      </c>
      <c r="BT643" s="217">
        <f t="shared" si="814"/>
        <v>1236.8000000000002</v>
      </c>
      <c r="BU643" s="217">
        <f t="shared" si="815"/>
        <v>6290.9035714285701</v>
      </c>
      <c r="BV643" s="217">
        <f t="shared" si="816"/>
        <v>9286.2573160411757</v>
      </c>
      <c r="BW643" s="217">
        <f t="shared" si="794"/>
        <v>4097.5530727372934</v>
      </c>
      <c r="BX643" s="216">
        <f t="shared" si="817"/>
        <v>3.6858742222222225</v>
      </c>
      <c r="BY643" s="216">
        <f t="shared" si="869"/>
        <v>4445.1643119999999</v>
      </c>
      <c r="BZ643" s="216">
        <f t="shared" si="853"/>
        <v>42335.044771522953</v>
      </c>
      <c r="CA643" s="216">
        <f t="shared" si="854"/>
        <v>38237.491698785663</v>
      </c>
      <c r="CB643" s="218">
        <f t="shared" si="818"/>
        <v>6.995639092597612</v>
      </c>
    </row>
    <row r="644" spans="1:80" x14ac:dyDescent="0.25">
      <c r="A644" s="248" t="s">
        <v>489</v>
      </c>
      <c r="B644" s="231" t="s">
        <v>1172</v>
      </c>
      <c r="C644" s="231" t="s">
        <v>464</v>
      </c>
      <c r="D644" s="249">
        <v>3</v>
      </c>
      <c r="E644" s="249">
        <v>10</v>
      </c>
      <c r="F644" s="250"/>
      <c r="G644" s="15">
        <f>(VLOOKUP(G$4,'Tüpoloogia tabel'!$C$1:$T$51,MATCH($A644,'Tüpoloogia tabel'!$C$1:$T$1,0),FALSE))*D644</f>
        <v>1085.8199999999997</v>
      </c>
      <c r="H644" s="15">
        <f>(VLOOKUP(H$4,'Tüpoloogia tabel'!$C$1:$T$51,MATCH($A644,'Tüpoloogia tabel'!$C$1:$T$1,0),FALSE))*D644*E644</f>
        <v>86.44285714285715</v>
      </c>
      <c r="I644" s="15">
        <f>(VLOOKUP(I$4,'Tüpoloogia tabel'!$C$1:$T$51,MATCH($A644,'Tüpoloogia tabel'!$C$1:$T$1,0),FALSE))*D644*E644</f>
        <v>307.32857142857137</v>
      </c>
      <c r="J644" s="15">
        <f>(VLOOKUP(J$4,'Tüpoloogia tabel'!$C$1:$T$51,MATCH($A644,'Tüpoloogia tabel'!$C$1:$T$1,0),FALSE))*D644*E644</f>
        <v>6973.4995238095235</v>
      </c>
      <c r="K644" s="15">
        <f>(VLOOKUP(K$4,'Tüpoloogia tabel'!$C$1:$T$51,MATCH($A644,'Tüpoloogia tabel'!$C$1:$T$1,0),FALSE))*D644*E644</f>
        <v>6073.2266666666674</v>
      </c>
      <c r="L644" s="244">
        <f>VLOOKUP(L$4,'Tüpoloogia tabel'!$C$1:$T$51,MATCH($A644,'Tüpoloogia tabel'!$C$1:$T$1,0),FALSE)</f>
        <v>0</v>
      </c>
      <c r="M644" s="228">
        <f>VLOOKUP(M$4,'Tüpoloogia tabel'!$C$1:$T$51,MATCH($A644,'Tüpoloogia tabel'!$C$1:$T$1,0),FALSE)</f>
        <v>40</v>
      </c>
      <c r="N644" s="228">
        <f>VLOOKUP(N$4,'Tüpoloogia tabel'!$C$1:$T$51,MATCH($A644,'Tüpoloogia tabel'!$C$1:$T$1,0),FALSE)</f>
        <v>40</v>
      </c>
      <c r="O644" s="245">
        <f>VLOOKUP(O$4,'Tüpoloogia tabel'!$C$1:$T$51,MATCH($A644,'Tüpoloogia tabel'!$C$1:$T$1,0),FALSE)</f>
        <v>0.27294963909952868</v>
      </c>
      <c r="P644" s="228">
        <f>VLOOKUP(P$4,'Tüpoloogia tabel'!$C$1:$T$51,MATCH($A644,'Tüpoloogia tabel'!$C$1:$T$1,0),FALSE)</f>
        <v>100</v>
      </c>
      <c r="Q644" s="335">
        <f t="shared" si="805"/>
        <v>31834.000000000004</v>
      </c>
      <c r="R644" s="336">
        <f t="shared" si="851"/>
        <v>23133.041188905605</v>
      </c>
      <c r="S644" s="14">
        <f t="shared" si="806"/>
        <v>1085.8199999999997</v>
      </c>
      <c r="T644" s="336">
        <f t="shared" si="807"/>
        <v>1085.8199999999997</v>
      </c>
      <c r="U644" s="4">
        <f t="shared" si="808"/>
        <v>11.880000000000003</v>
      </c>
      <c r="V644" s="337">
        <f t="shared" si="809"/>
        <v>8689.0788110943977</v>
      </c>
      <c r="W644" s="338">
        <f t="shared" si="791"/>
        <v>8.5205331237562465</v>
      </c>
      <c r="X644" s="228">
        <f>VLOOKUP(X$4,'Tüpoloogia tabel'!$C$1:$T$51,MATCH($A644,'Tüpoloogia tabel'!$C$1:$T$1,0),FALSE)</f>
        <v>208.5</v>
      </c>
      <c r="Y644" s="228">
        <f>VLOOKUP(Y$4,'Tüpoloogia tabel'!$C$1:$T$51,MATCH($A644,'Tüpoloogia tabel'!$C$1:$T$1,0),FALSE)</f>
        <v>154.5</v>
      </c>
      <c r="Z644" s="229">
        <f>VLOOKUP(Z$4,'Tüpoloogia tabel'!$C$1:$T$51,MATCH($A644,'Tüpoloogia tabel'!$C$1:$T$1,0),FALSE)</f>
        <v>33.5</v>
      </c>
      <c r="AA644" s="235"/>
      <c r="AB644" s="235"/>
      <c r="AC644" s="15">
        <f>VLOOKUP(AC$4,'Tüpoloogia tabel'!$C$1:$T$51,MATCH($A644,'Tüpoloogia tabel'!$C$1:$T$1,0),FALSE)</f>
        <v>3.3925714285714283</v>
      </c>
      <c r="AD644" s="15">
        <f>VLOOKUP(AD$4,'Tüpoloogia tabel'!$C$1:$T$51,MATCH($A644,'Tüpoloogia tabel'!$C$1:$T$1,0),FALSE)</f>
        <v>2.5</v>
      </c>
      <c r="AE644" s="15">
        <f>VLOOKUP(AE$4,'Tüpoloogia tabel'!$C$1:$T$51,MATCH($A644,'Tüpoloogia tabel'!$C$1:$T$1,0),FALSE)</f>
        <v>2.2999999999999998</v>
      </c>
      <c r="AF644" s="15">
        <f>VLOOKUP(AF$4,'Tüpoloogia tabel'!$C$1:$T$51,MATCH($A644,'Tüpoloogia tabel'!$C$1:$T$1,0),FALSE)</f>
        <v>14.200000000000001</v>
      </c>
      <c r="AG644" s="15">
        <f>VLOOKUP(AG$4,'Tüpoloogia tabel'!$C$1:$T$51,MATCH($A644,'Tüpoloogia tabel'!$C$1:$T$1,0),FALSE)</f>
        <v>21.033333333333335</v>
      </c>
      <c r="AH644" s="15">
        <f>(VLOOKUP(AH$4,'Tüpoloogia tabel'!$C$1:$T$51,MATCH($A644,'Tüpoloogia tabel'!$C$1:$T$1,0),FALSE))*E644</f>
        <v>25</v>
      </c>
      <c r="AI644" s="15">
        <f>(VLOOKUP(AI$4,'Tüpoloogia tabel'!$C$1:$T$51,MATCH($A644,'Tüpoloogia tabel'!$C$1:$T$1,0),FALSE))*D644*E644</f>
        <v>27145.499999999996</v>
      </c>
      <c r="AJ644" s="15">
        <f t="shared" si="810"/>
        <v>154.60000000000002</v>
      </c>
      <c r="AK644" s="15">
        <f>VLOOKUP(AK$4,'Tüpoloogia tabel'!$C$1:$T$51,MATCH($A644,'Tüpoloogia tabel'!$C$1:$T$1,0),FALSE)</f>
        <v>1</v>
      </c>
      <c r="AL644" s="15">
        <f>VLOOKUP(AL$4,'Tüpoloogia tabel'!$C$1:$T$51,MATCH($A644,'Tüpoloogia tabel'!$C$1:$T$1,0),FALSE)</f>
        <v>0.8</v>
      </c>
      <c r="AM644" s="15">
        <f>VLOOKUP(AM$4,'Tüpoloogia tabel'!$C$1:$T$51,MATCH($A644,'Tüpoloogia tabel'!$C$1:$T$1,0),FALSE)</f>
        <v>0.7</v>
      </c>
      <c r="AN644" s="15">
        <f>VLOOKUP(AN$4,'Tüpoloogia tabel'!$C$1:$T$51,MATCH($A644,'Tüpoloogia tabel'!$C$1:$T$1,0),FALSE)</f>
        <v>0.7</v>
      </c>
      <c r="AO644" s="15">
        <f>VLOOKUP(AO$4,'Tüpoloogia tabel'!$C$1:$T$51,MATCH($A644,'Tüpoloogia tabel'!$C$1:$T$1,0),FALSE)</f>
        <v>2.44</v>
      </c>
      <c r="AP644" s="15">
        <f>VLOOKUP(AP$4,'Tüpoloogia tabel'!$C$1:$T$51,MATCH($A644,'Tüpoloogia tabel'!$C$1:$T$1,0),FALSE)</f>
        <v>2</v>
      </c>
      <c r="AQ644" s="15">
        <f>VLOOKUP(AQ$4,'Tüpoloogia tabel'!$C$1:$T$51,MATCH($A644,'Tüpoloogia tabel'!$C$1:$T$1,0),FALSE)</f>
        <v>2.9</v>
      </c>
      <c r="AR644" s="232">
        <f>VLOOKUP(AR$4,'Tüpoloogia tabel'!$C$1:$T$51,MATCH($A639,'Tüpoloogia tabel'!$C$1:$T$1,0),FALSE)</f>
        <v>0.26</v>
      </c>
      <c r="AS644" s="16">
        <f>VLOOKUP(AS$4,'Tüpoloogia tabel'!$C$1:$T$51,MATCH($A644,'Tüpoloogia tabel'!$C$1:$T$1,0),FALSE)</f>
        <v>0.49</v>
      </c>
      <c r="AT644" s="16">
        <f>VLOOKUP(AT$4,'Tüpoloogia tabel'!$C$1:$T$51,MATCH($A644,'Tüpoloogia tabel'!$C$1:$T$1,0),FALSE)</f>
        <v>0.40500000000000003</v>
      </c>
      <c r="AU644" s="16">
        <f>VLOOKUP(AU$4,'Tüpoloogia tabel'!$C$1:$T$51,MATCH($A644,'Tüpoloogia tabel'!$C$1:$T$1,0),FALSE)</f>
        <v>0.15</v>
      </c>
      <c r="AV644" s="273">
        <f>VLOOKUP(AV$4,'Tüpoloogia tabel'!$C$1:$T$51,MATCH($A644,'Tüpoloogia tabel'!$C$1:$T$1,0),FALSE)</f>
        <v>0.02</v>
      </c>
      <c r="AW644" s="16">
        <f>VLOOKUP(AW$4,'Tüpoloogia tabel'!$C$1:$T$51,MATCH($A644,'Tüpoloogia tabel'!$C$1:$T$1,0),FALSE)</f>
        <v>0.01</v>
      </c>
      <c r="AX644" s="16">
        <f>VLOOKUP(AX$4,'Tüpoloogia tabel'!$C$1:$T$51,MATCH($A644,'Tüpoloogia tabel'!$C$1:$T$1,0),FALSE)</f>
        <v>0</v>
      </c>
      <c r="AY644" s="16">
        <f>VLOOKUP(AY$4,'Tüpoloogia tabel'!$C$1:$T$51,MATCH($A644,'Tüpoloogia tabel'!$C$1:$T$1,0),FALSE)</f>
        <v>0.42</v>
      </c>
      <c r="AZ644" s="16">
        <f>VLOOKUP(AZ$4,'Tüpoloogia tabel'!$C$1:$T$51,MATCH($A644,'Tüpoloogia tabel'!$C$1:$T$1,0),FALSE)</f>
        <v>3.7</v>
      </c>
      <c r="BA644" s="232">
        <f>VLOOKUP(BA$4,'Tüpoloogia tabel'!$C$1:$T$51,MATCH($A644,'Tüpoloogia tabel'!$C$1:$T$1,0),FALSE)</f>
        <v>0.56000000000000005</v>
      </c>
      <c r="BB644" s="232">
        <f>VLOOKUP(BB$4,'Tüpoloogia tabel'!$C$1:$T$51,MATCH($A644,'Tüpoloogia tabel'!$C$1:$T$1,0),FALSE)</f>
        <v>0.41499999999999998</v>
      </c>
      <c r="BC644" s="232">
        <f>VLOOKUP(BC$4,'Tüpoloogia tabel'!$C$1:$T$51,MATCH($A644,'Tüpoloogia tabel'!$C$1:$T$1,0),FALSE)</f>
        <v>0.35</v>
      </c>
      <c r="BD644" s="232">
        <f>VLOOKUP(BD$4,'Tüpoloogia tabel'!$C$1:$T$51,MATCH($A644,'Tüpoloogia tabel'!$C$1:$T$1,0),FALSE)</f>
        <v>0.4</v>
      </c>
      <c r="BE644" s="232">
        <f>VLOOKUP(BE$4,'Tüpoloogia tabel'!$C$1:$T$51,MATCH($A644,'Tüpoloogia tabel'!$C$1:$T$1,0),FALSE)</f>
        <v>0.3</v>
      </c>
      <c r="BF644" s="16">
        <f>VLOOKUP(BF$4,'Tüpoloogia tabel'!$C$1:$T$51,MATCH($A644,'Tüpoloogia tabel'!$C$1:$T$1,0),FALSE)</f>
        <v>1.8</v>
      </c>
      <c r="BG644" s="16">
        <f>VLOOKUP(BG$4,'Tüpoloogia tabel'!$C$1:$T$51,MATCH($A644,'Tüpoloogia tabel'!$C$1:$T$1,0),FALSE)</f>
        <v>2.2000000000000002</v>
      </c>
      <c r="BH644" s="16">
        <f>VLOOKUP(BH$4,'Tüpoloogia tabel'!$C$1:$T$51,MATCH($A644,'Tüpoloogia tabel'!$C$1:$T$1,0),FALSE)</f>
        <v>1.46</v>
      </c>
      <c r="BI644" s="16">
        <f>VLOOKUP(BI$4,'Tüpoloogia tabel'!$C$1:$T$51,MATCH($A644,'Tüpoloogia tabel'!$C$1:$T$1,0),FALSE)</f>
        <v>1.5793333333333333</v>
      </c>
      <c r="BJ644" s="16">
        <f>VLOOKUP(BJ$4,'Tüpoloogia tabel'!$C$1:$T$51,MATCH($A644,'Tüpoloogia tabel'!$C$1:$T$1,0),FALSE)</f>
        <v>0.8</v>
      </c>
      <c r="BK644" s="16">
        <f>VLOOKUP(BK$4,'Tüpoloogia tabel'!$C$1:$T$51,MATCH($A644,'Tüpoloogia tabel'!$C$1:$T$1,0),FALSE)</f>
        <v>2.0649999999999999</v>
      </c>
      <c r="BL644" s="216">
        <f t="shared" si="792"/>
        <v>41294.780929984961</v>
      </c>
      <c r="BM644" s="1">
        <v>4</v>
      </c>
      <c r="BN644" s="1">
        <v>0</v>
      </c>
      <c r="BO644" s="1">
        <f t="shared" si="811"/>
        <v>100</v>
      </c>
      <c r="BP644" s="217">
        <f t="shared" si="812"/>
        <v>154.60000000000002</v>
      </c>
      <c r="BQ644" s="217">
        <f t="shared" ref="BQ644:BS644" si="874">BP644</f>
        <v>154.60000000000002</v>
      </c>
      <c r="BR644" s="217">
        <f t="shared" si="874"/>
        <v>154.60000000000002</v>
      </c>
      <c r="BS644" s="217">
        <f t="shared" si="874"/>
        <v>154.60000000000002</v>
      </c>
      <c r="BT644" s="217">
        <f t="shared" si="814"/>
        <v>1391.4</v>
      </c>
      <c r="BU644" s="217">
        <f t="shared" si="815"/>
        <v>7758.2142857142844</v>
      </c>
      <c r="BV644" s="217">
        <f t="shared" si="816"/>
        <v>11453.162220860593</v>
      </c>
      <c r="BW644" s="217">
        <f t="shared" si="794"/>
        <v>5011.7991327614491</v>
      </c>
      <c r="BX644" s="216">
        <f t="shared" si="817"/>
        <v>4.5112345925925936</v>
      </c>
      <c r="BY644" s="216">
        <f t="shared" si="869"/>
        <v>5440.5489186666682</v>
      </c>
      <c r="BZ644" s="216">
        <f t="shared" si="853"/>
        <v>51747.12898141308</v>
      </c>
      <c r="CA644" s="216">
        <f t="shared" si="854"/>
        <v>46735.329848651629</v>
      </c>
      <c r="CB644" s="218">
        <f t="shared" si="818"/>
        <v>7.6953047224734394</v>
      </c>
    </row>
    <row r="645" spans="1:80" x14ac:dyDescent="0.25">
      <c r="A645" s="248" t="s">
        <v>489</v>
      </c>
      <c r="B645" s="231" t="s">
        <v>1173</v>
      </c>
      <c r="C645" s="231" t="s">
        <v>464</v>
      </c>
      <c r="D645" s="249">
        <v>4</v>
      </c>
      <c r="E645" s="249">
        <v>6</v>
      </c>
      <c r="F645" s="250"/>
      <c r="G645" s="15">
        <f>(VLOOKUP(G$4,'Tüpoloogia tabel'!$C$1:$T$51,MATCH($A645,'Tüpoloogia tabel'!$C$1:$T$1,0),FALSE))*D645</f>
        <v>1447.7599999999998</v>
      </c>
      <c r="H645" s="15">
        <f>(VLOOKUP(H$4,'Tüpoloogia tabel'!$C$1:$T$51,MATCH($A645,'Tüpoloogia tabel'!$C$1:$T$1,0),FALSE))*D645*E645</f>
        <v>69.15428571428572</v>
      </c>
      <c r="I645" s="15">
        <f>(VLOOKUP(I$4,'Tüpoloogia tabel'!$C$1:$T$51,MATCH($A645,'Tüpoloogia tabel'!$C$1:$T$1,0),FALSE))*D645*E645</f>
        <v>245.86285714285711</v>
      </c>
      <c r="J645" s="15">
        <f>(VLOOKUP(J$4,'Tüpoloogia tabel'!$C$1:$T$51,MATCH($A645,'Tüpoloogia tabel'!$C$1:$T$1,0),FALSE))*D645*E645</f>
        <v>5578.7996190476188</v>
      </c>
      <c r="K645" s="15">
        <f>(VLOOKUP(K$4,'Tüpoloogia tabel'!$C$1:$T$51,MATCH($A645,'Tüpoloogia tabel'!$C$1:$T$1,0),FALSE))*D645*E645</f>
        <v>4858.5813333333335</v>
      </c>
      <c r="L645" s="244">
        <f>VLOOKUP(L$4,'Tüpoloogia tabel'!$C$1:$T$51,MATCH($A645,'Tüpoloogia tabel'!$C$1:$T$1,0),FALSE)</f>
        <v>0</v>
      </c>
      <c r="M645" s="228">
        <f>VLOOKUP(M$4,'Tüpoloogia tabel'!$C$1:$T$51,MATCH($A645,'Tüpoloogia tabel'!$C$1:$T$1,0),FALSE)</f>
        <v>40</v>
      </c>
      <c r="N645" s="228">
        <f>VLOOKUP(N$4,'Tüpoloogia tabel'!$C$1:$T$51,MATCH($A645,'Tüpoloogia tabel'!$C$1:$T$1,0),FALSE)</f>
        <v>40</v>
      </c>
      <c r="O645" s="245">
        <f>VLOOKUP(O$4,'Tüpoloogia tabel'!$C$1:$T$51,MATCH($A645,'Tüpoloogia tabel'!$C$1:$T$1,0),FALSE)</f>
        <v>0.27294963909952868</v>
      </c>
      <c r="P645" s="228">
        <f>VLOOKUP(P$4,'Tüpoloogia tabel'!$C$1:$T$51,MATCH($A645,'Tüpoloogia tabel'!$C$1:$T$1,0),FALSE)</f>
        <v>100</v>
      </c>
      <c r="Q645" s="335">
        <f t="shared" si="805"/>
        <v>15314.4</v>
      </c>
      <c r="R645" s="336">
        <f t="shared" si="851"/>
        <v>11118.500046974177</v>
      </c>
      <c r="S645" s="14">
        <f t="shared" si="806"/>
        <v>1447.7599999999998</v>
      </c>
      <c r="T645" s="336">
        <f t="shared" si="807"/>
        <v>1447.7599999999998</v>
      </c>
      <c r="U645" s="4">
        <f t="shared" si="808"/>
        <v>15.840000000000002</v>
      </c>
      <c r="V645" s="337">
        <f t="shared" si="809"/>
        <v>4180.0599530258223</v>
      </c>
      <c r="W645" s="338">
        <f t="shared" ref="W645:W679" si="875">(BY645+BW645+BL645)/K645</f>
        <v>5.4705716876715371</v>
      </c>
      <c r="X645" s="228">
        <f>VLOOKUP(X$4,'Tüpoloogia tabel'!$C$1:$T$51,MATCH($A645,'Tüpoloogia tabel'!$C$1:$T$1,0),FALSE)</f>
        <v>208.5</v>
      </c>
      <c r="Y645" s="228">
        <f>VLOOKUP(Y$4,'Tüpoloogia tabel'!$C$1:$T$51,MATCH($A645,'Tüpoloogia tabel'!$C$1:$T$1,0),FALSE)</f>
        <v>154.5</v>
      </c>
      <c r="Z645" s="229">
        <f>VLOOKUP(Z$4,'Tüpoloogia tabel'!$C$1:$T$51,MATCH($A645,'Tüpoloogia tabel'!$C$1:$T$1,0),FALSE)</f>
        <v>33.5</v>
      </c>
      <c r="AA645" s="235"/>
      <c r="AB645" s="235"/>
      <c r="AC645" s="15">
        <f>VLOOKUP(AC$4,'Tüpoloogia tabel'!$C$1:$T$51,MATCH($A645,'Tüpoloogia tabel'!$C$1:$T$1,0),FALSE)</f>
        <v>3.3925714285714283</v>
      </c>
      <c r="AD645" s="15">
        <f>VLOOKUP(AD$4,'Tüpoloogia tabel'!$C$1:$T$51,MATCH($A645,'Tüpoloogia tabel'!$C$1:$T$1,0),FALSE)</f>
        <v>2.5</v>
      </c>
      <c r="AE645" s="15">
        <f>VLOOKUP(AE$4,'Tüpoloogia tabel'!$C$1:$T$51,MATCH($A645,'Tüpoloogia tabel'!$C$1:$T$1,0),FALSE)</f>
        <v>2.2999999999999998</v>
      </c>
      <c r="AF645" s="15">
        <f>VLOOKUP(AF$4,'Tüpoloogia tabel'!$C$1:$T$51,MATCH($A645,'Tüpoloogia tabel'!$C$1:$T$1,0),FALSE)</f>
        <v>14.200000000000001</v>
      </c>
      <c r="AG645" s="15">
        <f>VLOOKUP(AG$4,'Tüpoloogia tabel'!$C$1:$T$51,MATCH($A645,'Tüpoloogia tabel'!$C$1:$T$1,0),FALSE)</f>
        <v>21.033333333333335</v>
      </c>
      <c r="AH645" s="15">
        <f>(VLOOKUP(AH$4,'Tüpoloogia tabel'!$C$1:$T$51,MATCH($A645,'Tüpoloogia tabel'!$C$1:$T$1,0),FALSE))*E645</f>
        <v>15</v>
      </c>
      <c r="AI645" s="15">
        <f>(VLOOKUP(AI$4,'Tüpoloogia tabel'!$C$1:$T$51,MATCH($A645,'Tüpoloogia tabel'!$C$1:$T$1,0),FALSE))*D645*E645</f>
        <v>21716.399999999998</v>
      </c>
      <c r="AJ645" s="15">
        <f t="shared" si="810"/>
        <v>196.66666666666669</v>
      </c>
      <c r="AK645" s="15">
        <f>VLOOKUP(AK$4,'Tüpoloogia tabel'!$C$1:$T$51,MATCH($A645,'Tüpoloogia tabel'!$C$1:$T$1,0),FALSE)</f>
        <v>1</v>
      </c>
      <c r="AL645" s="15">
        <f>VLOOKUP(AL$4,'Tüpoloogia tabel'!$C$1:$T$51,MATCH($A645,'Tüpoloogia tabel'!$C$1:$T$1,0),FALSE)</f>
        <v>0.8</v>
      </c>
      <c r="AM645" s="15">
        <f>VLOOKUP(AM$4,'Tüpoloogia tabel'!$C$1:$T$51,MATCH($A645,'Tüpoloogia tabel'!$C$1:$T$1,0),FALSE)</f>
        <v>0.7</v>
      </c>
      <c r="AN645" s="15">
        <f>VLOOKUP(AN$4,'Tüpoloogia tabel'!$C$1:$T$51,MATCH($A645,'Tüpoloogia tabel'!$C$1:$T$1,0),FALSE)</f>
        <v>0.7</v>
      </c>
      <c r="AO645" s="15">
        <f>VLOOKUP(AO$4,'Tüpoloogia tabel'!$C$1:$T$51,MATCH($A645,'Tüpoloogia tabel'!$C$1:$T$1,0),FALSE)</f>
        <v>2.44</v>
      </c>
      <c r="AP645" s="15">
        <f>VLOOKUP(AP$4,'Tüpoloogia tabel'!$C$1:$T$51,MATCH($A645,'Tüpoloogia tabel'!$C$1:$T$1,0),FALSE)</f>
        <v>2</v>
      </c>
      <c r="AQ645" s="15">
        <f>VLOOKUP(AQ$4,'Tüpoloogia tabel'!$C$1:$T$51,MATCH($A645,'Tüpoloogia tabel'!$C$1:$T$1,0),FALSE)</f>
        <v>2.9</v>
      </c>
      <c r="AR645" s="232">
        <f>VLOOKUP(AR$4,'Tüpoloogia tabel'!$C$1:$T$51,MATCH($A640,'Tüpoloogia tabel'!$C$1:$T$1,0),FALSE)</f>
        <v>0.26</v>
      </c>
      <c r="AS645" s="16">
        <f>VLOOKUP(AS$4,'Tüpoloogia tabel'!$C$1:$T$51,MATCH($A645,'Tüpoloogia tabel'!$C$1:$T$1,0),FALSE)</f>
        <v>0.49</v>
      </c>
      <c r="AT645" s="16">
        <f>VLOOKUP(AT$4,'Tüpoloogia tabel'!$C$1:$T$51,MATCH($A645,'Tüpoloogia tabel'!$C$1:$T$1,0),FALSE)</f>
        <v>0.40500000000000003</v>
      </c>
      <c r="AU645" s="16">
        <f>VLOOKUP(AU$4,'Tüpoloogia tabel'!$C$1:$T$51,MATCH($A645,'Tüpoloogia tabel'!$C$1:$T$1,0),FALSE)</f>
        <v>0.15</v>
      </c>
      <c r="AV645" s="273">
        <f>VLOOKUP(AV$4,'Tüpoloogia tabel'!$C$1:$T$51,MATCH($A645,'Tüpoloogia tabel'!$C$1:$T$1,0),FALSE)</f>
        <v>0.02</v>
      </c>
      <c r="AW645" s="16">
        <f>VLOOKUP(AW$4,'Tüpoloogia tabel'!$C$1:$T$51,MATCH($A645,'Tüpoloogia tabel'!$C$1:$T$1,0),FALSE)</f>
        <v>0.01</v>
      </c>
      <c r="AX645" s="16">
        <f>VLOOKUP(AX$4,'Tüpoloogia tabel'!$C$1:$T$51,MATCH($A645,'Tüpoloogia tabel'!$C$1:$T$1,0),FALSE)</f>
        <v>0</v>
      </c>
      <c r="AY645" s="16">
        <f>VLOOKUP(AY$4,'Tüpoloogia tabel'!$C$1:$T$51,MATCH($A645,'Tüpoloogia tabel'!$C$1:$T$1,0),FALSE)</f>
        <v>0.42</v>
      </c>
      <c r="AZ645" s="16">
        <f>VLOOKUP(AZ$4,'Tüpoloogia tabel'!$C$1:$T$51,MATCH($A645,'Tüpoloogia tabel'!$C$1:$T$1,0),FALSE)</f>
        <v>3.7</v>
      </c>
      <c r="BA645" s="232">
        <f>VLOOKUP(BA$4,'Tüpoloogia tabel'!$C$1:$T$51,MATCH($A645,'Tüpoloogia tabel'!$C$1:$T$1,0),FALSE)</f>
        <v>0.56000000000000005</v>
      </c>
      <c r="BB645" s="232">
        <f>VLOOKUP(BB$4,'Tüpoloogia tabel'!$C$1:$T$51,MATCH($A645,'Tüpoloogia tabel'!$C$1:$T$1,0),FALSE)</f>
        <v>0.41499999999999998</v>
      </c>
      <c r="BC645" s="232">
        <f>VLOOKUP(BC$4,'Tüpoloogia tabel'!$C$1:$T$51,MATCH($A645,'Tüpoloogia tabel'!$C$1:$T$1,0),FALSE)</f>
        <v>0.35</v>
      </c>
      <c r="BD645" s="232">
        <f>VLOOKUP(BD$4,'Tüpoloogia tabel'!$C$1:$T$51,MATCH($A645,'Tüpoloogia tabel'!$C$1:$T$1,0),FALSE)</f>
        <v>0.4</v>
      </c>
      <c r="BE645" s="232">
        <f>VLOOKUP(BE$4,'Tüpoloogia tabel'!$C$1:$T$51,MATCH($A645,'Tüpoloogia tabel'!$C$1:$T$1,0),FALSE)</f>
        <v>0.3</v>
      </c>
      <c r="BF645" s="16">
        <f>VLOOKUP(BF$4,'Tüpoloogia tabel'!$C$1:$T$51,MATCH($A645,'Tüpoloogia tabel'!$C$1:$T$1,0),FALSE)</f>
        <v>1.8</v>
      </c>
      <c r="BG645" s="16">
        <f>VLOOKUP(BG$4,'Tüpoloogia tabel'!$C$1:$T$51,MATCH($A645,'Tüpoloogia tabel'!$C$1:$T$1,0),FALSE)</f>
        <v>2.2000000000000002</v>
      </c>
      <c r="BH645" s="16">
        <f>VLOOKUP(BH$4,'Tüpoloogia tabel'!$C$1:$T$51,MATCH($A645,'Tüpoloogia tabel'!$C$1:$T$1,0),FALSE)</f>
        <v>1.46</v>
      </c>
      <c r="BI645" s="16">
        <f>VLOOKUP(BI$4,'Tüpoloogia tabel'!$C$1:$T$51,MATCH($A645,'Tüpoloogia tabel'!$C$1:$T$1,0),FALSE)</f>
        <v>1.5793333333333333</v>
      </c>
      <c r="BJ645" s="16">
        <f>VLOOKUP(BJ$4,'Tüpoloogia tabel'!$C$1:$T$51,MATCH($A645,'Tüpoloogia tabel'!$C$1:$T$1,0),FALSE)</f>
        <v>0.8</v>
      </c>
      <c r="BK645" s="16">
        <f>VLOOKUP(BK$4,'Tüpoloogia tabel'!$C$1:$T$51,MATCH($A645,'Tüpoloogia tabel'!$C$1:$T$1,0),FALSE)</f>
        <v>2.0649999999999999</v>
      </c>
      <c r="BL645" s="216">
        <f t="shared" ref="BL645:BL679" si="876">(R645-V645)*AK645+AL645*T645+S645*AN645+U645*AP645+AQ645*V645</f>
        <v>21263.933957723239</v>
      </c>
      <c r="BM645" s="1">
        <v>4</v>
      </c>
      <c r="BN645" s="1">
        <v>0</v>
      </c>
      <c r="BO645" s="1">
        <f t="shared" si="811"/>
        <v>60</v>
      </c>
      <c r="BP645" s="217">
        <f t="shared" si="812"/>
        <v>196.66666666666669</v>
      </c>
      <c r="BQ645" s="217">
        <f t="shared" ref="BQ645:BS645" si="877">BP645</f>
        <v>196.66666666666669</v>
      </c>
      <c r="BR645" s="217">
        <f t="shared" si="877"/>
        <v>196.66666666666669</v>
      </c>
      <c r="BS645" s="217">
        <f t="shared" si="877"/>
        <v>196.66666666666669</v>
      </c>
      <c r="BT645" s="217">
        <f t="shared" si="814"/>
        <v>983.33333333333348</v>
      </c>
      <c r="BU645" s="217">
        <f t="shared" si="815"/>
        <v>3747.9428571428566</v>
      </c>
      <c r="BV645" s="217">
        <f t="shared" si="816"/>
        <v>5509.77908887188</v>
      </c>
      <c r="BW645" s="217">
        <f t="shared" ref="BW645:BW679" si="878">BO645*AR645+BP645*AS645+BQ645*AT645+BR645*AU645+BT645*AW645+BU645*AX645+BV645*AY645</f>
        <v>2545.0572173261894</v>
      </c>
      <c r="BX645" s="216">
        <f t="shared" si="817"/>
        <v>2.2970367407407406</v>
      </c>
      <c r="BY645" s="216">
        <f t="shared" si="869"/>
        <v>2770.2263093333331</v>
      </c>
      <c r="BZ645" s="216">
        <f t="shared" si="853"/>
        <v>26579.21748438276</v>
      </c>
      <c r="CA645" s="216">
        <f t="shared" si="854"/>
        <v>24034.16026705657</v>
      </c>
      <c r="CB645" s="218">
        <f t="shared" si="818"/>
        <v>4.9467444544285151</v>
      </c>
    </row>
    <row r="646" spans="1:80" x14ac:dyDescent="0.25">
      <c r="A646" s="248" t="s">
        <v>489</v>
      </c>
      <c r="B646" s="231" t="s">
        <v>1174</v>
      </c>
      <c r="C646" s="231" t="s">
        <v>464</v>
      </c>
      <c r="D646" s="249">
        <v>4</v>
      </c>
      <c r="E646" s="249">
        <v>7</v>
      </c>
      <c r="F646" s="250"/>
      <c r="G646" s="15">
        <f>(VLOOKUP(G$4,'Tüpoloogia tabel'!$C$1:$T$51,MATCH($A646,'Tüpoloogia tabel'!$C$1:$T$1,0),FALSE))*D646</f>
        <v>1447.7599999999998</v>
      </c>
      <c r="H646" s="15">
        <f>(VLOOKUP(H$4,'Tüpoloogia tabel'!$C$1:$T$51,MATCH($A646,'Tüpoloogia tabel'!$C$1:$T$1,0),FALSE))*D646*E646</f>
        <v>80.680000000000007</v>
      </c>
      <c r="I646" s="15">
        <f>(VLOOKUP(I$4,'Tüpoloogia tabel'!$C$1:$T$51,MATCH($A646,'Tüpoloogia tabel'!$C$1:$T$1,0),FALSE))*D646*E646</f>
        <v>286.83999999999997</v>
      </c>
      <c r="J646" s="15">
        <f>(VLOOKUP(J$4,'Tüpoloogia tabel'!$C$1:$T$51,MATCH($A646,'Tüpoloogia tabel'!$C$1:$T$1,0),FALSE))*D646*E646</f>
        <v>6508.5995555555546</v>
      </c>
      <c r="K646" s="15">
        <f>(VLOOKUP(K$4,'Tüpoloogia tabel'!$C$1:$T$51,MATCH($A646,'Tüpoloogia tabel'!$C$1:$T$1,0),FALSE))*D646*E646</f>
        <v>5668.3448888888888</v>
      </c>
      <c r="L646" s="244">
        <f>VLOOKUP(L$4,'Tüpoloogia tabel'!$C$1:$T$51,MATCH($A646,'Tüpoloogia tabel'!$C$1:$T$1,0),FALSE)</f>
        <v>0</v>
      </c>
      <c r="M646" s="228">
        <f>VLOOKUP(M$4,'Tüpoloogia tabel'!$C$1:$T$51,MATCH($A646,'Tüpoloogia tabel'!$C$1:$T$1,0),FALSE)</f>
        <v>40</v>
      </c>
      <c r="N646" s="228">
        <f>VLOOKUP(N$4,'Tüpoloogia tabel'!$C$1:$T$51,MATCH($A646,'Tüpoloogia tabel'!$C$1:$T$1,0),FALSE)</f>
        <v>40</v>
      </c>
      <c r="O646" s="245">
        <f>VLOOKUP(O$4,'Tüpoloogia tabel'!$C$1:$T$51,MATCH($A646,'Tüpoloogia tabel'!$C$1:$T$1,0),FALSE)</f>
        <v>0.27294963909952868</v>
      </c>
      <c r="P646" s="228">
        <f>VLOOKUP(P$4,'Tüpoloogia tabel'!$C$1:$T$51,MATCH($A646,'Tüpoloogia tabel'!$C$1:$T$1,0),FALSE)</f>
        <v>100</v>
      </c>
      <c r="Q646" s="335">
        <f t="shared" si="805"/>
        <v>20811.466666666667</v>
      </c>
      <c r="R646" s="336">
        <f t="shared" si="851"/>
        <v>15115.14435086813</v>
      </c>
      <c r="S646" s="14">
        <f t="shared" si="806"/>
        <v>1447.7599999999998</v>
      </c>
      <c r="T646" s="336">
        <f t="shared" si="807"/>
        <v>1447.7599999999998</v>
      </c>
      <c r="U646" s="4">
        <f t="shared" si="808"/>
        <v>15.840000000000002</v>
      </c>
      <c r="V646" s="337">
        <f t="shared" si="809"/>
        <v>5680.4823157985384</v>
      </c>
      <c r="W646" s="338">
        <f t="shared" si="875"/>
        <v>6.2046958469438378</v>
      </c>
      <c r="X646" s="228">
        <f>VLOOKUP(X$4,'Tüpoloogia tabel'!$C$1:$T$51,MATCH($A646,'Tüpoloogia tabel'!$C$1:$T$1,0),FALSE)</f>
        <v>208.5</v>
      </c>
      <c r="Y646" s="228">
        <f>VLOOKUP(Y$4,'Tüpoloogia tabel'!$C$1:$T$51,MATCH($A646,'Tüpoloogia tabel'!$C$1:$T$1,0),FALSE)</f>
        <v>154.5</v>
      </c>
      <c r="Z646" s="229">
        <f>VLOOKUP(Z$4,'Tüpoloogia tabel'!$C$1:$T$51,MATCH($A646,'Tüpoloogia tabel'!$C$1:$T$1,0),FALSE)</f>
        <v>33.5</v>
      </c>
      <c r="AA646" s="235"/>
      <c r="AB646" s="235"/>
      <c r="AC646" s="15">
        <f>VLOOKUP(AC$4,'Tüpoloogia tabel'!$C$1:$T$51,MATCH($A646,'Tüpoloogia tabel'!$C$1:$T$1,0),FALSE)</f>
        <v>3.3925714285714283</v>
      </c>
      <c r="AD646" s="15">
        <f>VLOOKUP(AD$4,'Tüpoloogia tabel'!$C$1:$T$51,MATCH($A646,'Tüpoloogia tabel'!$C$1:$T$1,0),FALSE)</f>
        <v>2.5</v>
      </c>
      <c r="AE646" s="15">
        <f>VLOOKUP(AE$4,'Tüpoloogia tabel'!$C$1:$T$51,MATCH($A646,'Tüpoloogia tabel'!$C$1:$T$1,0),FALSE)</f>
        <v>2.2999999999999998</v>
      </c>
      <c r="AF646" s="15">
        <f>VLOOKUP(AF$4,'Tüpoloogia tabel'!$C$1:$T$51,MATCH($A646,'Tüpoloogia tabel'!$C$1:$T$1,0),FALSE)</f>
        <v>14.200000000000001</v>
      </c>
      <c r="AG646" s="15">
        <f>VLOOKUP(AG$4,'Tüpoloogia tabel'!$C$1:$T$51,MATCH($A646,'Tüpoloogia tabel'!$C$1:$T$1,0),FALSE)</f>
        <v>21.033333333333335</v>
      </c>
      <c r="AH646" s="15">
        <f>(VLOOKUP(AH$4,'Tüpoloogia tabel'!$C$1:$T$51,MATCH($A646,'Tüpoloogia tabel'!$C$1:$T$1,0),FALSE))*E646</f>
        <v>17.5</v>
      </c>
      <c r="AI646" s="15">
        <f>(VLOOKUP(AI$4,'Tüpoloogia tabel'!$C$1:$T$51,MATCH($A646,'Tüpoloogia tabel'!$C$1:$T$1,0),FALSE))*D646*E646</f>
        <v>25335.799999999996</v>
      </c>
      <c r="AJ646" s="15">
        <f t="shared" si="810"/>
        <v>196.66666666666669</v>
      </c>
      <c r="AK646" s="15">
        <f>VLOOKUP(AK$4,'Tüpoloogia tabel'!$C$1:$T$51,MATCH($A646,'Tüpoloogia tabel'!$C$1:$T$1,0),FALSE)</f>
        <v>1</v>
      </c>
      <c r="AL646" s="15">
        <f>VLOOKUP(AL$4,'Tüpoloogia tabel'!$C$1:$T$51,MATCH($A646,'Tüpoloogia tabel'!$C$1:$T$1,0),FALSE)</f>
        <v>0.8</v>
      </c>
      <c r="AM646" s="15">
        <f>VLOOKUP(AM$4,'Tüpoloogia tabel'!$C$1:$T$51,MATCH($A646,'Tüpoloogia tabel'!$C$1:$T$1,0),FALSE)</f>
        <v>0.7</v>
      </c>
      <c r="AN646" s="15">
        <f>VLOOKUP(AN$4,'Tüpoloogia tabel'!$C$1:$T$51,MATCH($A646,'Tüpoloogia tabel'!$C$1:$T$1,0),FALSE)</f>
        <v>0.7</v>
      </c>
      <c r="AO646" s="15">
        <f>VLOOKUP(AO$4,'Tüpoloogia tabel'!$C$1:$T$51,MATCH($A646,'Tüpoloogia tabel'!$C$1:$T$1,0),FALSE)</f>
        <v>2.44</v>
      </c>
      <c r="AP646" s="15">
        <f>VLOOKUP(AP$4,'Tüpoloogia tabel'!$C$1:$T$51,MATCH($A646,'Tüpoloogia tabel'!$C$1:$T$1,0),FALSE)</f>
        <v>2</v>
      </c>
      <c r="AQ646" s="15">
        <f>VLOOKUP(AQ$4,'Tüpoloogia tabel'!$C$1:$T$51,MATCH($A646,'Tüpoloogia tabel'!$C$1:$T$1,0),FALSE)</f>
        <v>2.9</v>
      </c>
      <c r="AR646" s="232">
        <f>VLOOKUP(AR$4,'Tüpoloogia tabel'!$C$1:$T$51,MATCH($A641,'Tüpoloogia tabel'!$C$1:$T$1,0),FALSE)</f>
        <v>0.26</v>
      </c>
      <c r="AS646" s="16">
        <f>VLOOKUP(AS$4,'Tüpoloogia tabel'!$C$1:$T$51,MATCH($A646,'Tüpoloogia tabel'!$C$1:$T$1,0),FALSE)</f>
        <v>0.49</v>
      </c>
      <c r="AT646" s="16">
        <f>VLOOKUP(AT$4,'Tüpoloogia tabel'!$C$1:$T$51,MATCH($A646,'Tüpoloogia tabel'!$C$1:$T$1,0),FALSE)</f>
        <v>0.40500000000000003</v>
      </c>
      <c r="AU646" s="16">
        <f>VLOOKUP(AU$4,'Tüpoloogia tabel'!$C$1:$T$51,MATCH($A646,'Tüpoloogia tabel'!$C$1:$T$1,0),FALSE)</f>
        <v>0.15</v>
      </c>
      <c r="AV646" s="273">
        <f>VLOOKUP(AV$4,'Tüpoloogia tabel'!$C$1:$T$51,MATCH($A646,'Tüpoloogia tabel'!$C$1:$T$1,0),FALSE)</f>
        <v>0.02</v>
      </c>
      <c r="AW646" s="16">
        <f>VLOOKUP(AW$4,'Tüpoloogia tabel'!$C$1:$T$51,MATCH($A646,'Tüpoloogia tabel'!$C$1:$T$1,0),FALSE)</f>
        <v>0.01</v>
      </c>
      <c r="AX646" s="16">
        <f>VLOOKUP(AX$4,'Tüpoloogia tabel'!$C$1:$T$51,MATCH($A646,'Tüpoloogia tabel'!$C$1:$T$1,0),FALSE)</f>
        <v>0</v>
      </c>
      <c r="AY646" s="16">
        <f>VLOOKUP(AY$4,'Tüpoloogia tabel'!$C$1:$T$51,MATCH($A646,'Tüpoloogia tabel'!$C$1:$T$1,0),FALSE)</f>
        <v>0.42</v>
      </c>
      <c r="AZ646" s="16">
        <f>VLOOKUP(AZ$4,'Tüpoloogia tabel'!$C$1:$T$51,MATCH($A646,'Tüpoloogia tabel'!$C$1:$T$1,0),FALSE)</f>
        <v>3.7</v>
      </c>
      <c r="BA646" s="232">
        <f>VLOOKUP(BA$4,'Tüpoloogia tabel'!$C$1:$T$51,MATCH($A646,'Tüpoloogia tabel'!$C$1:$T$1,0),FALSE)</f>
        <v>0.56000000000000005</v>
      </c>
      <c r="BB646" s="232">
        <f>VLOOKUP(BB$4,'Tüpoloogia tabel'!$C$1:$T$51,MATCH($A646,'Tüpoloogia tabel'!$C$1:$T$1,0),FALSE)</f>
        <v>0.41499999999999998</v>
      </c>
      <c r="BC646" s="232">
        <f>VLOOKUP(BC$4,'Tüpoloogia tabel'!$C$1:$T$51,MATCH($A646,'Tüpoloogia tabel'!$C$1:$T$1,0),FALSE)</f>
        <v>0.35</v>
      </c>
      <c r="BD646" s="232">
        <f>VLOOKUP(BD$4,'Tüpoloogia tabel'!$C$1:$T$51,MATCH($A646,'Tüpoloogia tabel'!$C$1:$T$1,0),FALSE)</f>
        <v>0.4</v>
      </c>
      <c r="BE646" s="232">
        <f>VLOOKUP(BE$4,'Tüpoloogia tabel'!$C$1:$T$51,MATCH($A646,'Tüpoloogia tabel'!$C$1:$T$1,0),FALSE)</f>
        <v>0.3</v>
      </c>
      <c r="BF646" s="16">
        <f>VLOOKUP(BF$4,'Tüpoloogia tabel'!$C$1:$T$51,MATCH($A646,'Tüpoloogia tabel'!$C$1:$T$1,0),FALSE)</f>
        <v>1.8</v>
      </c>
      <c r="BG646" s="16">
        <f>VLOOKUP(BG$4,'Tüpoloogia tabel'!$C$1:$T$51,MATCH($A646,'Tüpoloogia tabel'!$C$1:$T$1,0),FALSE)</f>
        <v>2.2000000000000002</v>
      </c>
      <c r="BH646" s="16">
        <f>VLOOKUP(BH$4,'Tüpoloogia tabel'!$C$1:$T$51,MATCH($A646,'Tüpoloogia tabel'!$C$1:$T$1,0),FALSE)</f>
        <v>1.46</v>
      </c>
      <c r="BI646" s="16">
        <f>VLOOKUP(BI$4,'Tüpoloogia tabel'!$C$1:$T$51,MATCH($A646,'Tüpoloogia tabel'!$C$1:$T$1,0),FALSE)</f>
        <v>1.5793333333333333</v>
      </c>
      <c r="BJ646" s="16">
        <f>VLOOKUP(BJ$4,'Tüpoloogia tabel'!$C$1:$T$51,MATCH($A646,'Tüpoloogia tabel'!$C$1:$T$1,0),FALSE)</f>
        <v>0.8</v>
      </c>
      <c r="BK646" s="16">
        <f>VLOOKUP(BK$4,'Tüpoloogia tabel'!$C$1:$T$51,MATCH($A646,'Tüpoloogia tabel'!$C$1:$T$1,0),FALSE)</f>
        <v>2.0649999999999999</v>
      </c>
      <c r="BL646" s="216">
        <f t="shared" si="876"/>
        <v>28111.380750885353</v>
      </c>
      <c r="BM646" s="1">
        <v>4</v>
      </c>
      <c r="BN646" s="1">
        <v>0</v>
      </c>
      <c r="BO646" s="1">
        <f t="shared" si="811"/>
        <v>70</v>
      </c>
      <c r="BP646" s="217">
        <f t="shared" si="812"/>
        <v>196.66666666666669</v>
      </c>
      <c r="BQ646" s="217">
        <f t="shared" ref="BQ646:BS646" si="879">BP646</f>
        <v>196.66666666666669</v>
      </c>
      <c r="BR646" s="217">
        <f t="shared" si="879"/>
        <v>196.66666666666669</v>
      </c>
      <c r="BS646" s="217">
        <f t="shared" si="879"/>
        <v>196.66666666666669</v>
      </c>
      <c r="BT646" s="217">
        <f t="shared" si="814"/>
        <v>1180</v>
      </c>
      <c r="BU646" s="217">
        <f t="shared" si="815"/>
        <v>5089.7</v>
      </c>
      <c r="BV646" s="217">
        <f t="shared" si="816"/>
        <v>7487.5009042962292</v>
      </c>
      <c r="BW646" s="217">
        <f t="shared" si="878"/>
        <v>3380.2670464710832</v>
      </c>
      <c r="BX646" s="216">
        <f t="shared" si="817"/>
        <v>3.0503384691358031</v>
      </c>
      <c r="BY646" s="216">
        <f t="shared" si="869"/>
        <v>3678.7081937777784</v>
      </c>
      <c r="BZ646" s="216">
        <f t="shared" si="853"/>
        <v>35170.355991134216</v>
      </c>
      <c r="CA646" s="216">
        <f t="shared" si="854"/>
        <v>31790.088944663134</v>
      </c>
      <c r="CB646" s="218">
        <f t="shared" si="818"/>
        <v>5.6083547433710654</v>
      </c>
    </row>
    <row r="647" spans="1:80" x14ac:dyDescent="0.25">
      <c r="A647" s="248" t="s">
        <v>489</v>
      </c>
      <c r="B647" s="231" t="s">
        <v>1175</v>
      </c>
      <c r="C647" s="231" t="s">
        <v>464</v>
      </c>
      <c r="D647" s="249">
        <v>4</v>
      </c>
      <c r="E647" s="249">
        <v>8</v>
      </c>
      <c r="F647" s="250"/>
      <c r="G647" s="15">
        <f>(VLOOKUP(G$4,'Tüpoloogia tabel'!$C$1:$T$51,MATCH($A647,'Tüpoloogia tabel'!$C$1:$T$1,0),FALSE))*D647</f>
        <v>1447.7599999999998</v>
      </c>
      <c r="H647" s="15">
        <f>(VLOOKUP(H$4,'Tüpoloogia tabel'!$C$1:$T$51,MATCH($A647,'Tüpoloogia tabel'!$C$1:$T$1,0),FALSE))*D647*E647</f>
        <v>92.205714285714294</v>
      </c>
      <c r="I647" s="15">
        <f>(VLOOKUP(I$4,'Tüpoloogia tabel'!$C$1:$T$51,MATCH($A647,'Tüpoloogia tabel'!$C$1:$T$1,0),FALSE))*D647*E647</f>
        <v>327.81714285714281</v>
      </c>
      <c r="J647" s="15">
        <f>(VLOOKUP(J$4,'Tüpoloogia tabel'!$C$1:$T$51,MATCH($A647,'Tüpoloogia tabel'!$C$1:$T$1,0),FALSE))*D647*E647</f>
        <v>7438.3994920634914</v>
      </c>
      <c r="K647" s="15">
        <f>(VLOOKUP(K$4,'Tüpoloogia tabel'!$C$1:$T$51,MATCH($A647,'Tüpoloogia tabel'!$C$1:$T$1,0),FALSE))*D647*E647</f>
        <v>6478.1084444444441</v>
      </c>
      <c r="L647" s="244">
        <f>VLOOKUP(L$4,'Tüpoloogia tabel'!$C$1:$T$51,MATCH($A647,'Tüpoloogia tabel'!$C$1:$T$1,0),FALSE)</f>
        <v>0</v>
      </c>
      <c r="M647" s="228">
        <f>VLOOKUP(M$4,'Tüpoloogia tabel'!$C$1:$T$51,MATCH($A647,'Tüpoloogia tabel'!$C$1:$T$1,0),FALSE)</f>
        <v>40</v>
      </c>
      <c r="N647" s="228">
        <f>VLOOKUP(N$4,'Tüpoloogia tabel'!$C$1:$T$51,MATCH($A647,'Tüpoloogia tabel'!$C$1:$T$1,0),FALSE)</f>
        <v>40</v>
      </c>
      <c r="O647" s="245">
        <f>VLOOKUP(O$4,'Tüpoloogia tabel'!$C$1:$T$51,MATCH($A647,'Tüpoloogia tabel'!$C$1:$T$1,0),FALSE)</f>
        <v>0.27294963909952868</v>
      </c>
      <c r="P647" s="228">
        <f>VLOOKUP(P$4,'Tüpoloogia tabel'!$C$1:$T$51,MATCH($A647,'Tüpoloogia tabel'!$C$1:$T$1,0),FALSE)</f>
        <v>100</v>
      </c>
      <c r="Q647" s="335">
        <f t="shared" si="805"/>
        <v>27149.866666666669</v>
      </c>
      <c r="R647" s="336">
        <f t="shared" si="851"/>
        <v>19723.480358399676</v>
      </c>
      <c r="S647" s="14">
        <f t="shared" si="806"/>
        <v>1447.7599999999998</v>
      </c>
      <c r="T647" s="336">
        <f t="shared" si="807"/>
        <v>1447.7599999999998</v>
      </c>
      <c r="U647" s="4">
        <f t="shared" si="808"/>
        <v>15.840000000000002</v>
      </c>
      <c r="V647" s="337">
        <f t="shared" si="809"/>
        <v>7410.5463082669912</v>
      </c>
      <c r="W647" s="338">
        <f t="shared" si="875"/>
        <v>6.9581546953309514</v>
      </c>
      <c r="X647" s="228">
        <f>VLOOKUP(X$4,'Tüpoloogia tabel'!$C$1:$T$51,MATCH($A647,'Tüpoloogia tabel'!$C$1:$T$1,0),FALSE)</f>
        <v>208.5</v>
      </c>
      <c r="Y647" s="228">
        <f>VLOOKUP(Y$4,'Tüpoloogia tabel'!$C$1:$T$51,MATCH($A647,'Tüpoloogia tabel'!$C$1:$T$1,0),FALSE)</f>
        <v>154.5</v>
      </c>
      <c r="Z647" s="229">
        <f>VLOOKUP(Z$4,'Tüpoloogia tabel'!$C$1:$T$51,MATCH($A647,'Tüpoloogia tabel'!$C$1:$T$1,0),FALSE)</f>
        <v>33.5</v>
      </c>
      <c r="AA647" s="235"/>
      <c r="AB647" s="235"/>
      <c r="AC647" s="15">
        <f>VLOOKUP(AC$4,'Tüpoloogia tabel'!$C$1:$T$51,MATCH($A647,'Tüpoloogia tabel'!$C$1:$T$1,0),FALSE)</f>
        <v>3.3925714285714283</v>
      </c>
      <c r="AD647" s="15">
        <f>VLOOKUP(AD$4,'Tüpoloogia tabel'!$C$1:$T$51,MATCH($A647,'Tüpoloogia tabel'!$C$1:$T$1,0),FALSE)</f>
        <v>2.5</v>
      </c>
      <c r="AE647" s="15">
        <f>VLOOKUP(AE$4,'Tüpoloogia tabel'!$C$1:$T$51,MATCH($A647,'Tüpoloogia tabel'!$C$1:$T$1,0),FALSE)</f>
        <v>2.2999999999999998</v>
      </c>
      <c r="AF647" s="15">
        <f>VLOOKUP(AF$4,'Tüpoloogia tabel'!$C$1:$T$51,MATCH($A647,'Tüpoloogia tabel'!$C$1:$T$1,0),FALSE)</f>
        <v>14.200000000000001</v>
      </c>
      <c r="AG647" s="15">
        <f>VLOOKUP(AG$4,'Tüpoloogia tabel'!$C$1:$T$51,MATCH($A647,'Tüpoloogia tabel'!$C$1:$T$1,0),FALSE)</f>
        <v>21.033333333333335</v>
      </c>
      <c r="AH647" s="15">
        <f>(VLOOKUP(AH$4,'Tüpoloogia tabel'!$C$1:$T$51,MATCH($A647,'Tüpoloogia tabel'!$C$1:$T$1,0),FALSE))*E647</f>
        <v>20</v>
      </c>
      <c r="AI647" s="15">
        <f>(VLOOKUP(AI$4,'Tüpoloogia tabel'!$C$1:$T$51,MATCH($A647,'Tüpoloogia tabel'!$C$1:$T$1,0),FALSE))*D647*E647</f>
        <v>28955.199999999997</v>
      </c>
      <c r="AJ647" s="15">
        <f t="shared" si="810"/>
        <v>196.66666666666669</v>
      </c>
      <c r="AK647" s="15">
        <f>VLOOKUP(AK$4,'Tüpoloogia tabel'!$C$1:$T$51,MATCH($A647,'Tüpoloogia tabel'!$C$1:$T$1,0),FALSE)</f>
        <v>1</v>
      </c>
      <c r="AL647" s="15">
        <f>VLOOKUP(AL$4,'Tüpoloogia tabel'!$C$1:$T$51,MATCH($A647,'Tüpoloogia tabel'!$C$1:$T$1,0),FALSE)</f>
        <v>0.8</v>
      </c>
      <c r="AM647" s="15">
        <f>VLOOKUP(AM$4,'Tüpoloogia tabel'!$C$1:$T$51,MATCH($A647,'Tüpoloogia tabel'!$C$1:$T$1,0),FALSE)</f>
        <v>0.7</v>
      </c>
      <c r="AN647" s="15">
        <f>VLOOKUP(AN$4,'Tüpoloogia tabel'!$C$1:$T$51,MATCH($A647,'Tüpoloogia tabel'!$C$1:$T$1,0),FALSE)</f>
        <v>0.7</v>
      </c>
      <c r="AO647" s="15">
        <f>VLOOKUP(AO$4,'Tüpoloogia tabel'!$C$1:$T$51,MATCH($A647,'Tüpoloogia tabel'!$C$1:$T$1,0),FALSE)</f>
        <v>2.44</v>
      </c>
      <c r="AP647" s="15">
        <f>VLOOKUP(AP$4,'Tüpoloogia tabel'!$C$1:$T$51,MATCH($A647,'Tüpoloogia tabel'!$C$1:$T$1,0),FALSE)</f>
        <v>2</v>
      </c>
      <c r="AQ647" s="15">
        <f>VLOOKUP(AQ$4,'Tüpoloogia tabel'!$C$1:$T$51,MATCH($A647,'Tüpoloogia tabel'!$C$1:$T$1,0),FALSE)</f>
        <v>2.9</v>
      </c>
      <c r="AR647" s="232">
        <f>VLOOKUP(AR$4,'Tüpoloogia tabel'!$C$1:$T$51,MATCH($A642,'Tüpoloogia tabel'!$C$1:$T$1,0),FALSE)</f>
        <v>0.26</v>
      </c>
      <c r="AS647" s="16">
        <f>VLOOKUP(AS$4,'Tüpoloogia tabel'!$C$1:$T$51,MATCH($A647,'Tüpoloogia tabel'!$C$1:$T$1,0),FALSE)</f>
        <v>0.49</v>
      </c>
      <c r="AT647" s="16">
        <f>VLOOKUP(AT$4,'Tüpoloogia tabel'!$C$1:$T$51,MATCH($A647,'Tüpoloogia tabel'!$C$1:$T$1,0),FALSE)</f>
        <v>0.40500000000000003</v>
      </c>
      <c r="AU647" s="16">
        <f>VLOOKUP(AU$4,'Tüpoloogia tabel'!$C$1:$T$51,MATCH($A647,'Tüpoloogia tabel'!$C$1:$T$1,0),FALSE)</f>
        <v>0.15</v>
      </c>
      <c r="AV647" s="273">
        <f>VLOOKUP(AV$4,'Tüpoloogia tabel'!$C$1:$T$51,MATCH($A647,'Tüpoloogia tabel'!$C$1:$T$1,0),FALSE)</f>
        <v>0.02</v>
      </c>
      <c r="AW647" s="16">
        <f>VLOOKUP(AW$4,'Tüpoloogia tabel'!$C$1:$T$51,MATCH($A647,'Tüpoloogia tabel'!$C$1:$T$1,0),FALSE)</f>
        <v>0.01</v>
      </c>
      <c r="AX647" s="16">
        <f>VLOOKUP(AX$4,'Tüpoloogia tabel'!$C$1:$T$51,MATCH($A647,'Tüpoloogia tabel'!$C$1:$T$1,0),FALSE)</f>
        <v>0</v>
      </c>
      <c r="AY647" s="16">
        <f>VLOOKUP(AY$4,'Tüpoloogia tabel'!$C$1:$T$51,MATCH($A647,'Tüpoloogia tabel'!$C$1:$T$1,0),FALSE)</f>
        <v>0.42</v>
      </c>
      <c r="AZ647" s="16">
        <f>VLOOKUP(AZ$4,'Tüpoloogia tabel'!$C$1:$T$51,MATCH($A647,'Tüpoloogia tabel'!$C$1:$T$1,0),FALSE)</f>
        <v>3.7</v>
      </c>
      <c r="BA647" s="232">
        <f>VLOOKUP(BA$4,'Tüpoloogia tabel'!$C$1:$T$51,MATCH($A647,'Tüpoloogia tabel'!$C$1:$T$1,0),FALSE)</f>
        <v>0.56000000000000005</v>
      </c>
      <c r="BB647" s="232">
        <f>VLOOKUP(BB$4,'Tüpoloogia tabel'!$C$1:$T$51,MATCH($A647,'Tüpoloogia tabel'!$C$1:$T$1,0),FALSE)</f>
        <v>0.41499999999999998</v>
      </c>
      <c r="BC647" s="232">
        <f>VLOOKUP(BC$4,'Tüpoloogia tabel'!$C$1:$T$51,MATCH($A647,'Tüpoloogia tabel'!$C$1:$T$1,0),FALSE)</f>
        <v>0.35</v>
      </c>
      <c r="BD647" s="232">
        <f>VLOOKUP(BD$4,'Tüpoloogia tabel'!$C$1:$T$51,MATCH($A647,'Tüpoloogia tabel'!$C$1:$T$1,0),FALSE)</f>
        <v>0.4</v>
      </c>
      <c r="BE647" s="232">
        <f>VLOOKUP(BE$4,'Tüpoloogia tabel'!$C$1:$T$51,MATCH($A647,'Tüpoloogia tabel'!$C$1:$T$1,0),FALSE)</f>
        <v>0.3</v>
      </c>
      <c r="BF647" s="16">
        <f>VLOOKUP(BF$4,'Tüpoloogia tabel'!$C$1:$T$51,MATCH($A647,'Tüpoloogia tabel'!$C$1:$T$1,0),FALSE)</f>
        <v>1.8</v>
      </c>
      <c r="BG647" s="16">
        <f>VLOOKUP(BG$4,'Tüpoloogia tabel'!$C$1:$T$51,MATCH($A647,'Tüpoloogia tabel'!$C$1:$T$1,0),FALSE)</f>
        <v>2.2000000000000002</v>
      </c>
      <c r="BH647" s="16">
        <f>VLOOKUP(BH$4,'Tüpoloogia tabel'!$C$1:$T$51,MATCH($A647,'Tüpoloogia tabel'!$C$1:$T$1,0),FALSE)</f>
        <v>1.46</v>
      </c>
      <c r="BI647" s="16">
        <f>VLOOKUP(BI$4,'Tüpoloogia tabel'!$C$1:$T$51,MATCH($A647,'Tüpoloogia tabel'!$C$1:$T$1,0),FALSE)</f>
        <v>1.5793333333333333</v>
      </c>
      <c r="BJ647" s="16">
        <f>VLOOKUP(BJ$4,'Tüpoloogia tabel'!$C$1:$T$51,MATCH($A647,'Tüpoloogia tabel'!$C$1:$T$1,0),FALSE)</f>
        <v>0.8</v>
      </c>
      <c r="BK647" s="16">
        <f>VLOOKUP(BK$4,'Tüpoloogia tabel'!$C$1:$T$51,MATCH($A647,'Tüpoloogia tabel'!$C$1:$T$1,0),FALSE)</f>
        <v>2.0649999999999999</v>
      </c>
      <c r="BL647" s="216">
        <f t="shared" si="876"/>
        <v>36006.83834410696</v>
      </c>
      <c r="BM647" s="1">
        <v>4</v>
      </c>
      <c r="BN647" s="1">
        <v>0</v>
      </c>
      <c r="BO647" s="1">
        <f t="shared" si="811"/>
        <v>80</v>
      </c>
      <c r="BP647" s="217">
        <f t="shared" si="812"/>
        <v>196.66666666666669</v>
      </c>
      <c r="BQ647" s="217">
        <f t="shared" ref="BQ647:BS647" si="880">BP647</f>
        <v>196.66666666666669</v>
      </c>
      <c r="BR647" s="217">
        <f t="shared" si="880"/>
        <v>196.66666666666669</v>
      </c>
      <c r="BS647" s="217">
        <f t="shared" si="880"/>
        <v>196.66666666666669</v>
      </c>
      <c r="BT647" s="217">
        <f t="shared" si="814"/>
        <v>1376.6666666666667</v>
      </c>
      <c r="BU647" s="217">
        <f t="shared" si="815"/>
        <v>6636.3428571428558</v>
      </c>
      <c r="BV647" s="217">
        <f t="shared" si="816"/>
        <v>9767.9156627526845</v>
      </c>
      <c r="BW647" s="217">
        <f t="shared" si="878"/>
        <v>4342.6079116894607</v>
      </c>
      <c r="BX647" s="216">
        <f t="shared" si="817"/>
        <v>3.918934024691358</v>
      </c>
      <c r="BY647" s="216">
        <f t="shared" si="869"/>
        <v>4726.2344337777777</v>
      </c>
      <c r="BZ647" s="216">
        <f t="shared" si="853"/>
        <v>45075.680689574197</v>
      </c>
      <c r="CA647" s="216">
        <f t="shared" si="854"/>
        <v>40733.072777884736</v>
      </c>
      <c r="CB647" s="218">
        <f t="shared" si="818"/>
        <v>6.287803473376087</v>
      </c>
    </row>
    <row r="648" spans="1:80" x14ac:dyDescent="0.25">
      <c r="A648" s="248" t="s">
        <v>489</v>
      </c>
      <c r="B648" s="231" t="s">
        <v>1176</v>
      </c>
      <c r="C648" s="231" t="s">
        <v>464</v>
      </c>
      <c r="D648" s="249">
        <v>4</v>
      </c>
      <c r="E648" s="249">
        <v>9</v>
      </c>
      <c r="F648" s="250"/>
      <c r="G648" s="15">
        <f>(VLOOKUP(G$4,'Tüpoloogia tabel'!$C$1:$T$51,MATCH($A648,'Tüpoloogia tabel'!$C$1:$T$1,0),FALSE))*D648</f>
        <v>1447.7599999999998</v>
      </c>
      <c r="H648" s="15">
        <f>(VLOOKUP(H$4,'Tüpoloogia tabel'!$C$1:$T$51,MATCH($A648,'Tüpoloogia tabel'!$C$1:$T$1,0),FALSE))*D648*E648</f>
        <v>103.73142857142858</v>
      </c>
      <c r="I648" s="15">
        <f>(VLOOKUP(I$4,'Tüpoloogia tabel'!$C$1:$T$51,MATCH($A648,'Tüpoloogia tabel'!$C$1:$T$1,0),FALSE))*D648*E648</f>
        <v>368.79428571428565</v>
      </c>
      <c r="J648" s="15">
        <f>(VLOOKUP(J$4,'Tüpoloogia tabel'!$C$1:$T$51,MATCH($A648,'Tüpoloogia tabel'!$C$1:$T$1,0),FALSE))*D648*E648</f>
        <v>8368.1994285714281</v>
      </c>
      <c r="K648" s="15">
        <f>(VLOOKUP(K$4,'Tüpoloogia tabel'!$C$1:$T$51,MATCH($A648,'Tüpoloogia tabel'!$C$1:$T$1,0),FALSE))*D648*E648</f>
        <v>7287.8719999999994</v>
      </c>
      <c r="L648" s="244">
        <f>VLOOKUP(L$4,'Tüpoloogia tabel'!$C$1:$T$51,MATCH($A648,'Tüpoloogia tabel'!$C$1:$T$1,0),FALSE)</f>
        <v>0</v>
      </c>
      <c r="M648" s="228">
        <f>VLOOKUP(M$4,'Tüpoloogia tabel'!$C$1:$T$51,MATCH($A648,'Tüpoloogia tabel'!$C$1:$T$1,0),FALSE)</f>
        <v>40</v>
      </c>
      <c r="N648" s="228">
        <f>VLOOKUP(N$4,'Tüpoloogia tabel'!$C$1:$T$51,MATCH($A648,'Tüpoloogia tabel'!$C$1:$T$1,0),FALSE)</f>
        <v>40</v>
      </c>
      <c r="O648" s="245">
        <f>VLOOKUP(O$4,'Tüpoloogia tabel'!$C$1:$T$51,MATCH($A648,'Tüpoloogia tabel'!$C$1:$T$1,0),FALSE)</f>
        <v>0.27294963909952868</v>
      </c>
      <c r="P648" s="228">
        <f>VLOOKUP(P$4,'Tüpoloogia tabel'!$C$1:$T$51,MATCH($A648,'Tüpoloogia tabel'!$C$1:$T$1,0),FALSE)</f>
        <v>100</v>
      </c>
      <c r="Q648" s="335">
        <f t="shared" si="805"/>
        <v>34329.600000000006</v>
      </c>
      <c r="R648" s="336">
        <f t="shared" si="851"/>
        <v>24943.50806956883</v>
      </c>
      <c r="S648" s="14">
        <f t="shared" si="806"/>
        <v>1447.7599999999998</v>
      </c>
      <c r="T648" s="336">
        <f t="shared" si="807"/>
        <v>1447.7599999999998</v>
      </c>
      <c r="U648" s="4">
        <f t="shared" si="808"/>
        <v>15.840000000000002</v>
      </c>
      <c r="V648" s="337">
        <f t="shared" si="809"/>
        <v>9370.2519304311809</v>
      </c>
      <c r="W648" s="338">
        <f t="shared" si="875"/>
        <v>7.7245033364612796</v>
      </c>
      <c r="X648" s="228">
        <f>VLOOKUP(X$4,'Tüpoloogia tabel'!$C$1:$T$51,MATCH($A648,'Tüpoloogia tabel'!$C$1:$T$1,0),FALSE)</f>
        <v>208.5</v>
      </c>
      <c r="Y648" s="228">
        <f>VLOOKUP(Y$4,'Tüpoloogia tabel'!$C$1:$T$51,MATCH($A648,'Tüpoloogia tabel'!$C$1:$T$1,0),FALSE)</f>
        <v>154.5</v>
      </c>
      <c r="Z648" s="229">
        <f>VLOOKUP(Z$4,'Tüpoloogia tabel'!$C$1:$T$51,MATCH($A648,'Tüpoloogia tabel'!$C$1:$T$1,0),FALSE)</f>
        <v>33.5</v>
      </c>
      <c r="AA648" s="235"/>
      <c r="AB648" s="235"/>
      <c r="AC648" s="15">
        <f>VLOOKUP(AC$4,'Tüpoloogia tabel'!$C$1:$T$51,MATCH($A648,'Tüpoloogia tabel'!$C$1:$T$1,0),FALSE)</f>
        <v>3.3925714285714283</v>
      </c>
      <c r="AD648" s="15">
        <f>VLOOKUP(AD$4,'Tüpoloogia tabel'!$C$1:$T$51,MATCH($A648,'Tüpoloogia tabel'!$C$1:$T$1,0),FALSE)</f>
        <v>2.5</v>
      </c>
      <c r="AE648" s="15">
        <f>VLOOKUP(AE$4,'Tüpoloogia tabel'!$C$1:$T$51,MATCH($A648,'Tüpoloogia tabel'!$C$1:$T$1,0),FALSE)</f>
        <v>2.2999999999999998</v>
      </c>
      <c r="AF648" s="15">
        <f>VLOOKUP(AF$4,'Tüpoloogia tabel'!$C$1:$T$51,MATCH($A648,'Tüpoloogia tabel'!$C$1:$T$1,0),FALSE)</f>
        <v>14.200000000000001</v>
      </c>
      <c r="AG648" s="15">
        <f>VLOOKUP(AG$4,'Tüpoloogia tabel'!$C$1:$T$51,MATCH($A648,'Tüpoloogia tabel'!$C$1:$T$1,0),FALSE)</f>
        <v>21.033333333333335</v>
      </c>
      <c r="AH648" s="15">
        <f>(VLOOKUP(AH$4,'Tüpoloogia tabel'!$C$1:$T$51,MATCH($A648,'Tüpoloogia tabel'!$C$1:$T$1,0),FALSE))*E648</f>
        <v>22.5</v>
      </c>
      <c r="AI648" s="15">
        <f>(VLOOKUP(AI$4,'Tüpoloogia tabel'!$C$1:$T$51,MATCH($A648,'Tüpoloogia tabel'!$C$1:$T$1,0),FALSE))*D648*E648</f>
        <v>32574.6</v>
      </c>
      <c r="AJ648" s="15">
        <f t="shared" si="810"/>
        <v>196.66666666666669</v>
      </c>
      <c r="AK648" s="15">
        <f>VLOOKUP(AK$4,'Tüpoloogia tabel'!$C$1:$T$51,MATCH($A648,'Tüpoloogia tabel'!$C$1:$T$1,0),FALSE)</f>
        <v>1</v>
      </c>
      <c r="AL648" s="15">
        <f>VLOOKUP(AL$4,'Tüpoloogia tabel'!$C$1:$T$51,MATCH($A648,'Tüpoloogia tabel'!$C$1:$T$1,0),FALSE)</f>
        <v>0.8</v>
      </c>
      <c r="AM648" s="15">
        <f>VLOOKUP(AM$4,'Tüpoloogia tabel'!$C$1:$T$51,MATCH($A648,'Tüpoloogia tabel'!$C$1:$T$1,0),FALSE)</f>
        <v>0.7</v>
      </c>
      <c r="AN648" s="15">
        <f>VLOOKUP(AN$4,'Tüpoloogia tabel'!$C$1:$T$51,MATCH($A648,'Tüpoloogia tabel'!$C$1:$T$1,0),FALSE)</f>
        <v>0.7</v>
      </c>
      <c r="AO648" s="15">
        <f>VLOOKUP(AO$4,'Tüpoloogia tabel'!$C$1:$T$51,MATCH($A648,'Tüpoloogia tabel'!$C$1:$T$1,0),FALSE)</f>
        <v>2.44</v>
      </c>
      <c r="AP648" s="15">
        <f>VLOOKUP(AP$4,'Tüpoloogia tabel'!$C$1:$T$51,MATCH($A648,'Tüpoloogia tabel'!$C$1:$T$1,0),FALSE)</f>
        <v>2</v>
      </c>
      <c r="AQ648" s="15">
        <f>VLOOKUP(AQ$4,'Tüpoloogia tabel'!$C$1:$T$51,MATCH($A648,'Tüpoloogia tabel'!$C$1:$T$1,0),FALSE)</f>
        <v>2.9</v>
      </c>
      <c r="AR648" s="232">
        <f>VLOOKUP(AR$4,'Tüpoloogia tabel'!$C$1:$T$51,MATCH($A643,'Tüpoloogia tabel'!$C$1:$T$1,0),FALSE)</f>
        <v>0.26</v>
      </c>
      <c r="AS648" s="16">
        <f>VLOOKUP(AS$4,'Tüpoloogia tabel'!$C$1:$T$51,MATCH($A648,'Tüpoloogia tabel'!$C$1:$T$1,0),FALSE)</f>
        <v>0.49</v>
      </c>
      <c r="AT648" s="16">
        <f>VLOOKUP(AT$4,'Tüpoloogia tabel'!$C$1:$T$51,MATCH($A648,'Tüpoloogia tabel'!$C$1:$T$1,0),FALSE)</f>
        <v>0.40500000000000003</v>
      </c>
      <c r="AU648" s="16">
        <f>VLOOKUP(AU$4,'Tüpoloogia tabel'!$C$1:$T$51,MATCH($A648,'Tüpoloogia tabel'!$C$1:$T$1,0),FALSE)</f>
        <v>0.15</v>
      </c>
      <c r="AV648" s="273">
        <f>VLOOKUP(AV$4,'Tüpoloogia tabel'!$C$1:$T$51,MATCH($A648,'Tüpoloogia tabel'!$C$1:$T$1,0),FALSE)</f>
        <v>0.02</v>
      </c>
      <c r="AW648" s="16">
        <f>VLOOKUP(AW$4,'Tüpoloogia tabel'!$C$1:$T$51,MATCH($A648,'Tüpoloogia tabel'!$C$1:$T$1,0),FALSE)</f>
        <v>0.01</v>
      </c>
      <c r="AX648" s="16">
        <f>VLOOKUP(AX$4,'Tüpoloogia tabel'!$C$1:$T$51,MATCH($A648,'Tüpoloogia tabel'!$C$1:$T$1,0),FALSE)</f>
        <v>0</v>
      </c>
      <c r="AY648" s="16">
        <f>VLOOKUP(AY$4,'Tüpoloogia tabel'!$C$1:$T$51,MATCH($A648,'Tüpoloogia tabel'!$C$1:$T$1,0),FALSE)</f>
        <v>0.42</v>
      </c>
      <c r="AZ648" s="16">
        <f>VLOOKUP(AZ$4,'Tüpoloogia tabel'!$C$1:$T$51,MATCH($A648,'Tüpoloogia tabel'!$C$1:$T$1,0),FALSE)</f>
        <v>3.7</v>
      </c>
      <c r="BA648" s="232">
        <f>VLOOKUP(BA$4,'Tüpoloogia tabel'!$C$1:$T$51,MATCH($A648,'Tüpoloogia tabel'!$C$1:$T$1,0),FALSE)</f>
        <v>0.56000000000000005</v>
      </c>
      <c r="BB648" s="232">
        <f>VLOOKUP(BB$4,'Tüpoloogia tabel'!$C$1:$T$51,MATCH($A648,'Tüpoloogia tabel'!$C$1:$T$1,0),FALSE)</f>
        <v>0.41499999999999998</v>
      </c>
      <c r="BC648" s="232">
        <f>VLOOKUP(BC$4,'Tüpoloogia tabel'!$C$1:$T$51,MATCH($A648,'Tüpoloogia tabel'!$C$1:$T$1,0),FALSE)</f>
        <v>0.35</v>
      </c>
      <c r="BD648" s="232">
        <f>VLOOKUP(BD$4,'Tüpoloogia tabel'!$C$1:$T$51,MATCH($A648,'Tüpoloogia tabel'!$C$1:$T$1,0),FALSE)</f>
        <v>0.4</v>
      </c>
      <c r="BE648" s="232">
        <f>VLOOKUP(BE$4,'Tüpoloogia tabel'!$C$1:$T$51,MATCH($A648,'Tüpoloogia tabel'!$C$1:$T$1,0),FALSE)</f>
        <v>0.3</v>
      </c>
      <c r="BF648" s="16">
        <f>VLOOKUP(BF$4,'Tüpoloogia tabel'!$C$1:$T$51,MATCH($A648,'Tüpoloogia tabel'!$C$1:$T$1,0),FALSE)</f>
        <v>1.8</v>
      </c>
      <c r="BG648" s="16">
        <f>VLOOKUP(BG$4,'Tüpoloogia tabel'!$C$1:$T$51,MATCH($A648,'Tüpoloogia tabel'!$C$1:$T$1,0),FALSE)</f>
        <v>2.2000000000000002</v>
      </c>
      <c r="BH648" s="16">
        <f>VLOOKUP(BH$4,'Tüpoloogia tabel'!$C$1:$T$51,MATCH($A648,'Tüpoloogia tabel'!$C$1:$T$1,0),FALSE)</f>
        <v>1.46</v>
      </c>
      <c r="BI648" s="16">
        <f>VLOOKUP(BI$4,'Tüpoloogia tabel'!$C$1:$T$51,MATCH($A648,'Tüpoloogia tabel'!$C$1:$T$1,0),FALSE)</f>
        <v>1.5793333333333333</v>
      </c>
      <c r="BJ648" s="16">
        <f>VLOOKUP(BJ$4,'Tüpoloogia tabel'!$C$1:$T$51,MATCH($A648,'Tüpoloogia tabel'!$C$1:$T$1,0),FALSE)</f>
        <v>0.8</v>
      </c>
      <c r="BK648" s="16">
        <f>VLOOKUP(BK$4,'Tüpoloogia tabel'!$C$1:$T$51,MATCH($A648,'Tüpoloogia tabel'!$C$1:$T$1,0),FALSE)</f>
        <v>2.0649999999999999</v>
      </c>
      <c r="BL648" s="216">
        <f t="shared" si="876"/>
        <v>44950.306737388077</v>
      </c>
      <c r="BM648" s="1">
        <v>4</v>
      </c>
      <c r="BN648" s="1">
        <v>0</v>
      </c>
      <c r="BO648" s="1">
        <f t="shared" si="811"/>
        <v>90</v>
      </c>
      <c r="BP648" s="217">
        <f t="shared" si="812"/>
        <v>196.66666666666669</v>
      </c>
      <c r="BQ648" s="217">
        <f t="shared" ref="BQ648:BS648" si="881">BP648</f>
        <v>196.66666666666669</v>
      </c>
      <c r="BR648" s="217">
        <f t="shared" si="881"/>
        <v>196.66666666666669</v>
      </c>
      <c r="BS648" s="217">
        <f t="shared" si="881"/>
        <v>196.66666666666669</v>
      </c>
      <c r="BT648" s="217">
        <f t="shared" si="814"/>
        <v>1573.3333333333335</v>
      </c>
      <c r="BU648" s="217">
        <f t="shared" si="815"/>
        <v>8387.8714285714268</v>
      </c>
      <c r="BV648" s="217">
        <f t="shared" si="816"/>
        <v>12351.023364241244</v>
      </c>
      <c r="BW648" s="217">
        <f t="shared" si="878"/>
        <v>5432.079812981322</v>
      </c>
      <c r="BX648" s="216">
        <f t="shared" si="817"/>
        <v>4.9028234074074089</v>
      </c>
      <c r="BY648" s="216">
        <f t="shared" si="869"/>
        <v>5912.8050293333345</v>
      </c>
      <c r="BZ648" s="216">
        <f t="shared" si="853"/>
        <v>56295.191579702732</v>
      </c>
      <c r="CA648" s="216">
        <f t="shared" si="854"/>
        <v>50863.111766721413</v>
      </c>
      <c r="CB648" s="218">
        <f t="shared" si="818"/>
        <v>6.9791444974227614</v>
      </c>
    </row>
    <row r="649" spans="1:80" x14ac:dyDescent="0.25">
      <c r="A649" s="248" t="s">
        <v>489</v>
      </c>
      <c r="B649" s="231" t="s">
        <v>1177</v>
      </c>
      <c r="C649" s="231" t="s">
        <v>464</v>
      </c>
      <c r="D649" s="249">
        <v>4</v>
      </c>
      <c r="E649" s="249">
        <v>10</v>
      </c>
      <c r="F649" s="250"/>
      <c r="G649" s="15">
        <f>(VLOOKUP(G$4,'Tüpoloogia tabel'!$C$1:$T$51,MATCH($A649,'Tüpoloogia tabel'!$C$1:$T$1,0),FALSE))*D649</f>
        <v>1447.7599999999998</v>
      </c>
      <c r="H649" s="15">
        <f>(VLOOKUP(H$4,'Tüpoloogia tabel'!$C$1:$T$51,MATCH($A649,'Tüpoloogia tabel'!$C$1:$T$1,0),FALSE))*D649*E649</f>
        <v>115.25714285714287</v>
      </c>
      <c r="I649" s="15">
        <f>(VLOOKUP(I$4,'Tüpoloogia tabel'!$C$1:$T$51,MATCH($A649,'Tüpoloogia tabel'!$C$1:$T$1,0),FALSE))*D649*E649</f>
        <v>409.77142857142849</v>
      </c>
      <c r="J649" s="15">
        <f>(VLOOKUP(J$4,'Tüpoloogia tabel'!$C$1:$T$51,MATCH($A649,'Tüpoloogia tabel'!$C$1:$T$1,0),FALSE))*D649*E649</f>
        <v>9297.999365079364</v>
      </c>
      <c r="K649" s="15">
        <f>(VLOOKUP(K$4,'Tüpoloogia tabel'!$C$1:$T$51,MATCH($A649,'Tüpoloogia tabel'!$C$1:$T$1,0),FALSE))*D649*E649</f>
        <v>8097.6355555555547</v>
      </c>
      <c r="L649" s="244">
        <f>VLOOKUP(L$4,'Tüpoloogia tabel'!$C$1:$T$51,MATCH($A649,'Tüpoloogia tabel'!$C$1:$T$1,0),FALSE)</f>
        <v>0</v>
      </c>
      <c r="M649" s="228">
        <f>VLOOKUP(M$4,'Tüpoloogia tabel'!$C$1:$T$51,MATCH($A649,'Tüpoloogia tabel'!$C$1:$T$1,0),FALSE)</f>
        <v>40</v>
      </c>
      <c r="N649" s="228">
        <f>VLOOKUP(N$4,'Tüpoloogia tabel'!$C$1:$T$51,MATCH($A649,'Tüpoloogia tabel'!$C$1:$T$1,0),FALSE)</f>
        <v>40</v>
      </c>
      <c r="O649" s="245">
        <f>VLOOKUP(O$4,'Tüpoloogia tabel'!$C$1:$T$51,MATCH($A649,'Tüpoloogia tabel'!$C$1:$T$1,0),FALSE)</f>
        <v>0.27294963909952868</v>
      </c>
      <c r="P649" s="228">
        <f>VLOOKUP(P$4,'Tüpoloogia tabel'!$C$1:$T$51,MATCH($A649,'Tüpoloogia tabel'!$C$1:$T$1,0),FALSE)</f>
        <v>100</v>
      </c>
      <c r="Q649" s="335">
        <f t="shared" si="805"/>
        <v>42350.666666666672</v>
      </c>
      <c r="R649" s="336">
        <f t="shared" si="851"/>
        <v>30775.227484375566</v>
      </c>
      <c r="S649" s="14">
        <f t="shared" si="806"/>
        <v>1447.7599999999998</v>
      </c>
      <c r="T649" s="336">
        <f t="shared" si="807"/>
        <v>1447.7599999999998</v>
      </c>
      <c r="U649" s="4">
        <f t="shared" si="808"/>
        <v>15.840000000000002</v>
      </c>
      <c r="V649" s="337">
        <f t="shared" si="809"/>
        <v>11559.599182291107</v>
      </c>
      <c r="W649" s="338">
        <f t="shared" si="875"/>
        <v>8.4998748325118498</v>
      </c>
      <c r="X649" s="228">
        <f>VLOOKUP(X$4,'Tüpoloogia tabel'!$C$1:$T$51,MATCH($A649,'Tüpoloogia tabel'!$C$1:$T$1,0),FALSE)</f>
        <v>208.5</v>
      </c>
      <c r="Y649" s="228">
        <f>VLOOKUP(Y$4,'Tüpoloogia tabel'!$C$1:$T$51,MATCH($A649,'Tüpoloogia tabel'!$C$1:$T$1,0),FALSE)</f>
        <v>154.5</v>
      </c>
      <c r="Z649" s="229">
        <f>VLOOKUP(Z$4,'Tüpoloogia tabel'!$C$1:$T$51,MATCH($A649,'Tüpoloogia tabel'!$C$1:$T$1,0),FALSE)</f>
        <v>33.5</v>
      </c>
      <c r="AA649" s="235"/>
      <c r="AB649" s="235"/>
      <c r="AC649" s="15">
        <f>VLOOKUP(AC$4,'Tüpoloogia tabel'!$C$1:$T$51,MATCH($A649,'Tüpoloogia tabel'!$C$1:$T$1,0),FALSE)</f>
        <v>3.3925714285714283</v>
      </c>
      <c r="AD649" s="15">
        <f>VLOOKUP(AD$4,'Tüpoloogia tabel'!$C$1:$T$51,MATCH($A649,'Tüpoloogia tabel'!$C$1:$T$1,0),FALSE)</f>
        <v>2.5</v>
      </c>
      <c r="AE649" s="15">
        <f>VLOOKUP(AE$4,'Tüpoloogia tabel'!$C$1:$T$51,MATCH($A649,'Tüpoloogia tabel'!$C$1:$T$1,0),FALSE)</f>
        <v>2.2999999999999998</v>
      </c>
      <c r="AF649" s="15">
        <f>VLOOKUP(AF$4,'Tüpoloogia tabel'!$C$1:$T$51,MATCH($A649,'Tüpoloogia tabel'!$C$1:$T$1,0),FALSE)</f>
        <v>14.200000000000001</v>
      </c>
      <c r="AG649" s="15">
        <f>VLOOKUP(AG$4,'Tüpoloogia tabel'!$C$1:$T$51,MATCH($A649,'Tüpoloogia tabel'!$C$1:$T$1,0),FALSE)</f>
        <v>21.033333333333335</v>
      </c>
      <c r="AH649" s="15">
        <f>(VLOOKUP(AH$4,'Tüpoloogia tabel'!$C$1:$T$51,MATCH($A649,'Tüpoloogia tabel'!$C$1:$T$1,0),FALSE))*E649</f>
        <v>25</v>
      </c>
      <c r="AI649" s="15">
        <f>(VLOOKUP(AI$4,'Tüpoloogia tabel'!$C$1:$T$51,MATCH($A649,'Tüpoloogia tabel'!$C$1:$T$1,0),FALSE))*D649*E649</f>
        <v>36194</v>
      </c>
      <c r="AJ649" s="15">
        <f t="shared" si="810"/>
        <v>196.66666666666669</v>
      </c>
      <c r="AK649" s="15">
        <f>VLOOKUP(AK$4,'Tüpoloogia tabel'!$C$1:$T$51,MATCH($A649,'Tüpoloogia tabel'!$C$1:$T$1,0),FALSE)</f>
        <v>1</v>
      </c>
      <c r="AL649" s="15">
        <f>VLOOKUP(AL$4,'Tüpoloogia tabel'!$C$1:$T$51,MATCH($A649,'Tüpoloogia tabel'!$C$1:$T$1,0),FALSE)</f>
        <v>0.8</v>
      </c>
      <c r="AM649" s="15">
        <f>VLOOKUP(AM$4,'Tüpoloogia tabel'!$C$1:$T$51,MATCH($A649,'Tüpoloogia tabel'!$C$1:$T$1,0),FALSE)</f>
        <v>0.7</v>
      </c>
      <c r="AN649" s="15">
        <f>VLOOKUP(AN$4,'Tüpoloogia tabel'!$C$1:$T$51,MATCH($A649,'Tüpoloogia tabel'!$C$1:$T$1,0),FALSE)</f>
        <v>0.7</v>
      </c>
      <c r="AO649" s="15">
        <f>VLOOKUP(AO$4,'Tüpoloogia tabel'!$C$1:$T$51,MATCH($A649,'Tüpoloogia tabel'!$C$1:$T$1,0),FALSE)</f>
        <v>2.44</v>
      </c>
      <c r="AP649" s="15">
        <f>VLOOKUP(AP$4,'Tüpoloogia tabel'!$C$1:$T$51,MATCH($A649,'Tüpoloogia tabel'!$C$1:$T$1,0),FALSE)</f>
        <v>2</v>
      </c>
      <c r="AQ649" s="15">
        <f>VLOOKUP(AQ$4,'Tüpoloogia tabel'!$C$1:$T$51,MATCH($A649,'Tüpoloogia tabel'!$C$1:$T$1,0),FALSE)</f>
        <v>2.9</v>
      </c>
      <c r="AR649" s="232">
        <f>VLOOKUP(AR$4,'Tüpoloogia tabel'!$C$1:$T$51,MATCH($A644,'Tüpoloogia tabel'!$C$1:$T$1,0),FALSE)</f>
        <v>0.26</v>
      </c>
      <c r="AS649" s="16">
        <f>VLOOKUP(AS$4,'Tüpoloogia tabel'!$C$1:$T$51,MATCH($A649,'Tüpoloogia tabel'!$C$1:$T$1,0),FALSE)</f>
        <v>0.49</v>
      </c>
      <c r="AT649" s="16">
        <f>VLOOKUP(AT$4,'Tüpoloogia tabel'!$C$1:$T$51,MATCH($A649,'Tüpoloogia tabel'!$C$1:$T$1,0),FALSE)</f>
        <v>0.40500000000000003</v>
      </c>
      <c r="AU649" s="16">
        <f>VLOOKUP(AU$4,'Tüpoloogia tabel'!$C$1:$T$51,MATCH($A649,'Tüpoloogia tabel'!$C$1:$T$1,0),FALSE)</f>
        <v>0.15</v>
      </c>
      <c r="AV649" s="273">
        <f>VLOOKUP(AV$4,'Tüpoloogia tabel'!$C$1:$T$51,MATCH($A649,'Tüpoloogia tabel'!$C$1:$T$1,0),FALSE)</f>
        <v>0.02</v>
      </c>
      <c r="AW649" s="16">
        <f>VLOOKUP(AW$4,'Tüpoloogia tabel'!$C$1:$T$51,MATCH($A649,'Tüpoloogia tabel'!$C$1:$T$1,0),FALSE)</f>
        <v>0.01</v>
      </c>
      <c r="AX649" s="16">
        <f>VLOOKUP(AX$4,'Tüpoloogia tabel'!$C$1:$T$51,MATCH($A649,'Tüpoloogia tabel'!$C$1:$T$1,0),FALSE)</f>
        <v>0</v>
      </c>
      <c r="AY649" s="16">
        <f>VLOOKUP(AY$4,'Tüpoloogia tabel'!$C$1:$T$51,MATCH($A649,'Tüpoloogia tabel'!$C$1:$T$1,0),FALSE)</f>
        <v>0.42</v>
      </c>
      <c r="AZ649" s="16">
        <f>VLOOKUP(AZ$4,'Tüpoloogia tabel'!$C$1:$T$51,MATCH($A649,'Tüpoloogia tabel'!$C$1:$T$1,0),FALSE)</f>
        <v>3.7</v>
      </c>
      <c r="BA649" s="232">
        <f>VLOOKUP(BA$4,'Tüpoloogia tabel'!$C$1:$T$51,MATCH($A649,'Tüpoloogia tabel'!$C$1:$T$1,0),FALSE)</f>
        <v>0.56000000000000005</v>
      </c>
      <c r="BB649" s="232">
        <f>VLOOKUP(BB$4,'Tüpoloogia tabel'!$C$1:$T$51,MATCH($A649,'Tüpoloogia tabel'!$C$1:$T$1,0),FALSE)</f>
        <v>0.41499999999999998</v>
      </c>
      <c r="BC649" s="232">
        <f>VLOOKUP(BC$4,'Tüpoloogia tabel'!$C$1:$T$51,MATCH($A649,'Tüpoloogia tabel'!$C$1:$T$1,0),FALSE)</f>
        <v>0.35</v>
      </c>
      <c r="BD649" s="232">
        <f>VLOOKUP(BD$4,'Tüpoloogia tabel'!$C$1:$T$51,MATCH($A649,'Tüpoloogia tabel'!$C$1:$T$1,0),FALSE)</f>
        <v>0.4</v>
      </c>
      <c r="BE649" s="232">
        <f>VLOOKUP(BE$4,'Tüpoloogia tabel'!$C$1:$T$51,MATCH($A649,'Tüpoloogia tabel'!$C$1:$T$1,0),FALSE)</f>
        <v>0.3</v>
      </c>
      <c r="BF649" s="16">
        <f>VLOOKUP(BF$4,'Tüpoloogia tabel'!$C$1:$T$51,MATCH($A649,'Tüpoloogia tabel'!$C$1:$T$1,0),FALSE)</f>
        <v>1.8</v>
      </c>
      <c r="BG649" s="16">
        <f>VLOOKUP(BG$4,'Tüpoloogia tabel'!$C$1:$T$51,MATCH($A649,'Tüpoloogia tabel'!$C$1:$T$1,0),FALSE)</f>
        <v>2.2000000000000002</v>
      </c>
      <c r="BH649" s="16">
        <f>VLOOKUP(BH$4,'Tüpoloogia tabel'!$C$1:$T$51,MATCH($A649,'Tüpoloogia tabel'!$C$1:$T$1,0),FALSE)</f>
        <v>1.46</v>
      </c>
      <c r="BI649" s="16">
        <f>VLOOKUP(BI$4,'Tüpoloogia tabel'!$C$1:$T$51,MATCH($A649,'Tüpoloogia tabel'!$C$1:$T$1,0),FALSE)</f>
        <v>1.5793333333333333</v>
      </c>
      <c r="BJ649" s="16">
        <f>VLOOKUP(BJ$4,'Tüpoloogia tabel'!$C$1:$T$51,MATCH($A649,'Tüpoloogia tabel'!$C$1:$T$1,0),FALSE)</f>
        <v>0.8</v>
      </c>
      <c r="BK649" s="16">
        <f>VLOOKUP(BK$4,'Tüpoloogia tabel'!$C$1:$T$51,MATCH($A649,'Tüpoloogia tabel'!$C$1:$T$1,0),FALSE)</f>
        <v>2.0649999999999999</v>
      </c>
      <c r="BL649" s="216">
        <f t="shared" si="876"/>
        <v>54941.785930728664</v>
      </c>
      <c r="BM649" s="1">
        <v>4</v>
      </c>
      <c r="BN649" s="1">
        <v>0</v>
      </c>
      <c r="BO649" s="1">
        <f t="shared" si="811"/>
        <v>100</v>
      </c>
      <c r="BP649" s="217">
        <f t="shared" si="812"/>
        <v>196.66666666666669</v>
      </c>
      <c r="BQ649" s="217">
        <f t="shared" ref="BQ649:BS649" si="882">BP649</f>
        <v>196.66666666666669</v>
      </c>
      <c r="BR649" s="217">
        <f t="shared" si="882"/>
        <v>196.66666666666669</v>
      </c>
      <c r="BS649" s="217">
        <f t="shared" si="882"/>
        <v>196.66666666666669</v>
      </c>
      <c r="BT649" s="217">
        <f t="shared" si="814"/>
        <v>1770.0000000000002</v>
      </c>
      <c r="BU649" s="217">
        <f t="shared" si="815"/>
        <v>10344.28571428571</v>
      </c>
      <c r="BV649" s="217">
        <f t="shared" si="816"/>
        <v>15236.824008761911</v>
      </c>
      <c r="BW649" s="217">
        <f t="shared" si="878"/>
        <v>6648.6827503466684</v>
      </c>
      <c r="BX649" s="216">
        <f t="shared" si="817"/>
        <v>6.0020066172839508</v>
      </c>
      <c r="BY649" s="216">
        <f t="shared" si="869"/>
        <v>7238.4199804444443</v>
      </c>
      <c r="BZ649" s="216">
        <f t="shared" si="853"/>
        <v>68828.88866151977</v>
      </c>
      <c r="CA649" s="216">
        <f t="shared" si="854"/>
        <v>62180.205911173107</v>
      </c>
      <c r="CB649" s="218">
        <f t="shared" si="818"/>
        <v>7.6788101272985863</v>
      </c>
    </row>
    <row r="650" spans="1:80" x14ac:dyDescent="0.25">
      <c r="A650" s="248" t="s">
        <v>489</v>
      </c>
      <c r="B650" s="231" t="s">
        <v>1178</v>
      </c>
      <c r="C650" s="231" t="s">
        <v>464</v>
      </c>
      <c r="D650" s="249">
        <v>5</v>
      </c>
      <c r="E650" s="249">
        <v>6</v>
      </c>
      <c r="F650" s="250"/>
      <c r="G650" s="15">
        <f>(VLOOKUP(G$4,'Tüpoloogia tabel'!$C$1:$T$51,MATCH($A650,'Tüpoloogia tabel'!$C$1:$T$1,0),FALSE))*D650</f>
        <v>1809.6999999999998</v>
      </c>
      <c r="H650" s="15">
        <f>(VLOOKUP(H$4,'Tüpoloogia tabel'!$C$1:$T$51,MATCH($A650,'Tüpoloogia tabel'!$C$1:$T$1,0),FALSE))*D650*E650</f>
        <v>86.44285714285715</v>
      </c>
      <c r="I650" s="15">
        <f>(VLOOKUP(I$4,'Tüpoloogia tabel'!$C$1:$T$51,MATCH($A650,'Tüpoloogia tabel'!$C$1:$T$1,0),FALSE))*D650*E650</f>
        <v>307.32857142857137</v>
      </c>
      <c r="J650" s="15">
        <f>(VLOOKUP(J$4,'Tüpoloogia tabel'!$C$1:$T$51,MATCH($A650,'Tüpoloogia tabel'!$C$1:$T$1,0),FALSE))*D650*E650</f>
        <v>6973.4995238095235</v>
      </c>
      <c r="K650" s="15">
        <f>(VLOOKUP(K$4,'Tüpoloogia tabel'!$C$1:$T$51,MATCH($A650,'Tüpoloogia tabel'!$C$1:$T$1,0),FALSE))*D650*E650</f>
        <v>6073.2266666666656</v>
      </c>
      <c r="L650" s="244">
        <f>VLOOKUP(L$4,'Tüpoloogia tabel'!$C$1:$T$51,MATCH($A650,'Tüpoloogia tabel'!$C$1:$T$1,0),FALSE)</f>
        <v>0</v>
      </c>
      <c r="M650" s="228">
        <f>VLOOKUP(M$4,'Tüpoloogia tabel'!$C$1:$T$51,MATCH($A650,'Tüpoloogia tabel'!$C$1:$T$1,0),FALSE)</f>
        <v>40</v>
      </c>
      <c r="N650" s="228">
        <f>VLOOKUP(N$4,'Tüpoloogia tabel'!$C$1:$T$51,MATCH($A650,'Tüpoloogia tabel'!$C$1:$T$1,0),FALSE)</f>
        <v>40</v>
      </c>
      <c r="O650" s="245">
        <f>VLOOKUP(O$4,'Tüpoloogia tabel'!$C$1:$T$51,MATCH($A650,'Tüpoloogia tabel'!$C$1:$T$1,0),FALSE)</f>
        <v>0.27294963909952868</v>
      </c>
      <c r="P650" s="228">
        <f>VLOOKUP(P$4,'Tüpoloogia tabel'!$C$1:$T$51,MATCH($A650,'Tüpoloogia tabel'!$C$1:$T$1,0),FALSE)</f>
        <v>100</v>
      </c>
      <c r="Q650" s="335">
        <f t="shared" si="805"/>
        <v>19100.400000000001</v>
      </c>
      <c r="R650" s="336">
        <f t="shared" si="851"/>
        <v>13867.152713343363</v>
      </c>
      <c r="S650" s="14">
        <f t="shared" si="806"/>
        <v>1809.6999999999998</v>
      </c>
      <c r="T650" s="336">
        <f t="shared" si="807"/>
        <v>1809.6999999999998</v>
      </c>
      <c r="U650" s="4">
        <f t="shared" si="808"/>
        <v>19.8</v>
      </c>
      <c r="V650" s="337">
        <f t="shared" si="809"/>
        <v>5213.4472866566384</v>
      </c>
      <c r="W650" s="338">
        <f t="shared" si="875"/>
        <v>5.4576927197922007</v>
      </c>
      <c r="X650" s="228">
        <f>VLOOKUP(X$4,'Tüpoloogia tabel'!$C$1:$T$51,MATCH($A650,'Tüpoloogia tabel'!$C$1:$T$1,0),FALSE)</f>
        <v>208.5</v>
      </c>
      <c r="Y650" s="228">
        <f>VLOOKUP(Y$4,'Tüpoloogia tabel'!$C$1:$T$51,MATCH($A650,'Tüpoloogia tabel'!$C$1:$T$1,0),FALSE)</f>
        <v>154.5</v>
      </c>
      <c r="Z650" s="229">
        <f>VLOOKUP(Z$4,'Tüpoloogia tabel'!$C$1:$T$51,MATCH($A650,'Tüpoloogia tabel'!$C$1:$T$1,0),FALSE)</f>
        <v>33.5</v>
      </c>
      <c r="AA650" s="235"/>
      <c r="AB650" s="235"/>
      <c r="AC650" s="15">
        <f>VLOOKUP(AC$4,'Tüpoloogia tabel'!$C$1:$T$51,MATCH($A650,'Tüpoloogia tabel'!$C$1:$T$1,0),FALSE)</f>
        <v>3.3925714285714283</v>
      </c>
      <c r="AD650" s="15">
        <f>VLOOKUP(AD$4,'Tüpoloogia tabel'!$C$1:$T$51,MATCH($A650,'Tüpoloogia tabel'!$C$1:$T$1,0),FALSE)</f>
        <v>2.5</v>
      </c>
      <c r="AE650" s="15">
        <f>VLOOKUP(AE$4,'Tüpoloogia tabel'!$C$1:$T$51,MATCH($A650,'Tüpoloogia tabel'!$C$1:$T$1,0),FALSE)</f>
        <v>2.2999999999999998</v>
      </c>
      <c r="AF650" s="15">
        <f>VLOOKUP(AF$4,'Tüpoloogia tabel'!$C$1:$T$51,MATCH($A650,'Tüpoloogia tabel'!$C$1:$T$1,0),FALSE)</f>
        <v>14.200000000000001</v>
      </c>
      <c r="AG650" s="15">
        <f>VLOOKUP(AG$4,'Tüpoloogia tabel'!$C$1:$T$51,MATCH($A650,'Tüpoloogia tabel'!$C$1:$T$1,0),FALSE)</f>
        <v>21.033333333333335</v>
      </c>
      <c r="AH650" s="15">
        <f>(VLOOKUP(AH$4,'Tüpoloogia tabel'!$C$1:$T$51,MATCH($A650,'Tüpoloogia tabel'!$C$1:$T$1,0),FALSE))*E650</f>
        <v>15</v>
      </c>
      <c r="AI650" s="15">
        <f>(VLOOKUP(AI$4,'Tüpoloogia tabel'!$C$1:$T$51,MATCH($A650,'Tüpoloogia tabel'!$C$1:$T$1,0),FALSE))*D650*E650</f>
        <v>27145.5</v>
      </c>
      <c r="AJ650" s="15">
        <f t="shared" si="810"/>
        <v>238.73333333333335</v>
      </c>
      <c r="AK650" s="15">
        <f>VLOOKUP(AK$4,'Tüpoloogia tabel'!$C$1:$T$51,MATCH($A650,'Tüpoloogia tabel'!$C$1:$T$1,0),FALSE)</f>
        <v>1</v>
      </c>
      <c r="AL650" s="15">
        <f>VLOOKUP(AL$4,'Tüpoloogia tabel'!$C$1:$T$51,MATCH($A650,'Tüpoloogia tabel'!$C$1:$T$1,0),FALSE)</f>
        <v>0.8</v>
      </c>
      <c r="AM650" s="15">
        <f>VLOOKUP(AM$4,'Tüpoloogia tabel'!$C$1:$T$51,MATCH($A650,'Tüpoloogia tabel'!$C$1:$T$1,0),FALSE)</f>
        <v>0.7</v>
      </c>
      <c r="AN650" s="15">
        <f>VLOOKUP(AN$4,'Tüpoloogia tabel'!$C$1:$T$51,MATCH($A650,'Tüpoloogia tabel'!$C$1:$T$1,0),FALSE)</f>
        <v>0.7</v>
      </c>
      <c r="AO650" s="15">
        <f>VLOOKUP(AO$4,'Tüpoloogia tabel'!$C$1:$T$51,MATCH($A650,'Tüpoloogia tabel'!$C$1:$T$1,0),FALSE)</f>
        <v>2.44</v>
      </c>
      <c r="AP650" s="15">
        <f>VLOOKUP(AP$4,'Tüpoloogia tabel'!$C$1:$T$51,MATCH($A650,'Tüpoloogia tabel'!$C$1:$T$1,0),FALSE)</f>
        <v>2</v>
      </c>
      <c r="AQ650" s="15">
        <f>VLOOKUP(AQ$4,'Tüpoloogia tabel'!$C$1:$T$51,MATCH($A650,'Tüpoloogia tabel'!$C$1:$T$1,0),FALSE)</f>
        <v>2.9</v>
      </c>
      <c r="AR650" s="232">
        <f>VLOOKUP(AR$4,'Tüpoloogia tabel'!$C$1:$T$51,MATCH($A645,'Tüpoloogia tabel'!$C$1:$T$1,0),FALSE)</f>
        <v>0.26</v>
      </c>
      <c r="AS650" s="16">
        <f>VLOOKUP(AS$4,'Tüpoloogia tabel'!$C$1:$T$51,MATCH($A650,'Tüpoloogia tabel'!$C$1:$T$1,0),FALSE)</f>
        <v>0.49</v>
      </c>
      <c r="AT650" s="16">
        <f>VLOOKUP(AT$4,'Tüpoloogia tabel'!$C$1:$T$51,MATCH($A650,'Tüpoloogia tabel'!$C$1:$T$1,0),FALSE)</f>
        <v>0.40500000000000003</v>
      </c>
      <c r="AU650" s="16">
        <f>VLOOKUP(AU$4,'Tüpoloogia tabel'!$C$1:$T$51,MATCH($A650,'Tüpoloogia tabel'!$C$1:$T$1,0),FALSE)</f>
        <v>0.15</v>
      </c>
      <c r="AV650" s="273">
        <f>VLOOKUP(AV$4,'Tüpoloogia tabel'!$C$1:$T$51,MATCH($A650,'Tüpoloogia tabel'!$C$1:$T$1,0),FALSE)</f>
        <v>0.02</v>
      </c>
      <c r="AW650" s="16">
        <f>VLOOKUP(AW$4,'Tüpoloogia tabel'!$C$1:$T$51,MATCH($A650,'Tüpoloogia tabel'!$C$1:$T$1,0),FALSE)</f>
        <v>0.01</v>
      </c>
      <c r="AX650" s="16">
        <f>VLOOKUP(AX$4,'Tüpoloogia tabel'!$C$1:$T$51,MATCH($A650,'Tüpoloogia tabel'!$C$1:$T$1,0),FALSE)</f>
        <v>0</v>
      </c>
      <c r="AY650" s="16">
        <f>VLOOKUP(AY$4,'Tüpoloogia tabel'!$C$1:$T$51,MATCH($A650,'Tüpoloogia tabel'!$C$1:$T$1,0),FALSE)</f>
        <v>0.42</v>
      </c>
      <c r="AZ650" s="16">
        <f>VLOOKUP(AZ$4,'Tüpoloogia tabel'!$C$1:$T$51,MATCH($A650,'Tüpoloogia tabel'!$C$1:$T$1,0),FALSE)</f>
        <v>3.7</v>
      </c>
      <c r="BA650" s="232">
        <f>VLOOKUP(BA$4,'Tüpoloogia tabel'!$C$1:$T$51,MATCH($A650,'Tüpoloogia tabel'!$C$1:$T$1,0),FALSE)</f>
        <v>0.56000000000000005</v>
      </c>
      <c r="BB650" s="232">
        <f>VLOOKUP(BB$4,'Tüpoloogia tabel'!$C$1:$T$51,MATCH($A650,'Tüpoloogia tabel'!$C$1:$T$1,0),FALSE)</f>
        <v>0.41499999999999998</v>
      </c>
      <c r="BC650" s="232">
        <f>VLOOKUP(BC$4,'Tüpoloogia tabel'!$C$1:$T$51,MATCH($A650,'Tüpoloogia tabel'!$C$1:$T$1,0),FALSE)</f>
        <v>0.35</v>
      </c>
      <c r="BD650" s="232">
        <f>VLOOKUP(BD$4,'Tüpoloogia tabel'!$C$1:$T$51,MATCH($A650,'Tüpoloogia tabel'!$C$1:$T$1,0),FALSE)</f>
        <v>0.4</v>
      </c>
      <c r="BE650" s="232">
        <f>VLOOKUP(BE$4,'Tüpoloogia tabel'!$C$1:$T$51,MATCH($A650,'Tüpoloogia tabel'!$C$1:$T$1,0),FALSE)</f>
        <v>0.3</v>
      </c>
      <c r="BF650" s="16">
        <f>VLOOKUP(BF$4,'Tüpoloogia tabel'!$C$1:$T$51,MATCH($A650,'Tüpoloogia tabel'!$C$1:$T$1,0),FALSE)</f>
        <v>1.8</v>
      </c>
      <c r="BG650" s="16">
        <f>VLOOKUP(BG$4,'Tüpoloogia tabel'!$C$1:$T$51,MATCH($A650,'Tüpoloogia tabel'!$C$1:$T$1,0),FALSE)</f>
        <v>2.2000000000000002</v>
      </c>
      <c r="BH650" s="16">
        <f>VLOOKUP(BH$4,'Tüpoloogia tabel'!$C$1:$T$51,MATCH($A650,'Tüpoloogia tabel'!$C$1:$T$1,0),FALSE)</f>
        <v>1.46</v>
      </c>
      <c r="BI650" s="16">
        <f>VLOOKUP(BI$4,'Tüpoloogia tabel'!$C$1:$T$51,MATCH($A650,'Tüpoloogia tabel'!$C$1:$T$1,0),FALSE)</f>
        <v>1.5793333333333333</v>
      </c>
      <c r="BJ650" s="16">
        <f>VLOOKUP(BJ$4,'Tüpoloogia tabel'!$C$1:$T$51,MATCH($A650,'Tüpoloogia tabel'!$C$1:$T$1,0),FALSE)</f>
        <v>0.8</v>
      </c>
      <c r="BK650" s="16">
        <f>VLOOKUP(BK$4,'Tüpoloogia tabel'!$C$1:$T$51,MATCH($A650,'Tüpoloogia tabel'!$C$1:$T$1,0),FALSE)</f>
        <v>2.0649999999999999</v>
      </c>
      <c r="BL650" s="216">
        <f t="shared" si="876"/>
        <v>26526.852557990976</v>
      </c>
      <c r="BM650" s="1">
        <v>4</v>
      </c>
      <c r="BN650" s="1">
        <v>0</v>
      </c>
      <c r="BO650" s="1">
        <f t="shared" si="811"/>
        <v>60</v>
      </c>
      <c r="BP650" s="217">
        <f t="shared" si="812"/>
        <v>238.73333333333335</v>
      </c>
      <c r="BQ650" s="217">
        <f t="shared" ref="BQ650:BS650" si="883">BP650</f>
        <v>238.73333333333335</v>
      </c>
      <c r="BR650" s="217">
        <f t="shared" si="883"/>
        <v>238.73333333333335</v>
      </c>
      <c r="BS650" s="217">
        <f t="shared" si="883"/>
        <v>238.73333333333335</v>
      </c>
      <c r="BT650" s="217">
        <f t="shared" si="814"/>
        <v>1193.6666666666667</v>
      </c>
      <c r="BU650" s="217">
        <f t="shared" si="815"/>
        <v>4684.9285714285706</v>
      </c>
      <c r="BV650" s="217">
        <f t="shared" si="816"/>
        <v>6871.8973325163543</v>
      </c>
      <c r="BW650" s="217">
        <f t="shared" si="878"/>
        <v>3163.2098796568685</v>
      </c>
      <c r="BX650" s="216">
        <f t="shared" si="817"/>
        <v>2.8654581481481478</v>
      </c>
      <c r="BY650" s="216">
        <f t="shared" si="869"/>
        <v>3455.7425266666664</v>
      </c>
      <c r="BZ650" s="216">
        <f t="shared" si="853"/>
        <v>33145.804964314513</v>
      </c>
      <c r="CA650" s="216">
        <f t="shared" si="854"/>
        <v>29982.595084657642</v>
      </c>
      <c r="CB650" s="218">
        <f t="shared" si="818"/>
        <v>4.9368476973236053</v>
      </c>
    </row>
    <row r="651" spans="1:80" x14ac:dyDescent="0.25">
      <c r="A651" s="248" t="s">
        <v>489</v>
      </c>
      <c r="B651" s="231" t="s">
        <v>1179</v>
      </c>
      <c r="C651" s="231" t="s">
        <v>464</v>
      </c>
      <c r="D651" s="249">
        <v>5</v>
      </c>
      <c r="E651" s="249">
        <v>7</v>
      </c>
      <c r="F651" s="250"/>
      <c r="G651" s="15">
        <f>(VLOOKUP(G$4,'Tüpoloogia tabel'!$C$1:$T$51,MATCH($A651,'Tüpoloogia tabel'!$C$1:$T$1,0),FALSE))*D651</f>
        <v>1809.6999999999998</v>
      </c>
      <c r="H651" s="15">
        <f>(VLOOKUP(H$4,'Tüpoloogia tabel'!$C$1:$T$51,MATCH($A651,'Tüpoloogia tabel'!$C$1:$T$1,0),FALSE))*D651*E651</f>
        <v>100.85000000000001</v>
      </c>
      <c r="I651" s="15">
        <f>(VLOOKUP(I$4,'Tüpoloogia tabel'!$C$1:$T$51,MATCH($A651,'Tüpoloogia tabel'!$C$1:$T$1,0),FALSE))*D651*E651</f>
        <v>358.54999999999995</v>
      </c>
      <c r="J651" s="15">
        <f>(VLOOKUP(J$4,'Tüpoloogia tabel'!$C$1:$T$51,MATCH($A651,'Tüpoloogia tabel'!$C$1:$T$1,0),FALSE))*D651*E651</f>
        <v>8135.7494444444437</v>
      </c>
      <c r="K651" s="15">
        <f>(VLOOKUP(K$4,'Tüpoloogia tabel'!$C$1:$T$51,MATCH($A651,'Tüpoloogia tabel'!$C$1:$T$1,0),FALSE))*D651*E651</f>
        <v>7085.4311111111101</v>
      </c>
      <c r="L651" s="244">
        <f>VLOOKUP(L$4,'Tüpoloogia tabel'!$C$1:$T$51,MATCH($A651,'Tüpoloogia tabel'!$C$1:$T$1,0),FALSE)</f>
        <v>0</v>
      </c>
      <c r="M651" s="228">
        <f>VLOOKUP(M$4,'Tüpoloogia tabel'!$C$1:$T$51,MATCH($A651,'Tüpoloogia tabel'!$C$1:$T$1,0),FALSE)</f>
        <v>40</v>
      </c>
      <c r="N651" s="228">
        <f>VLOOKUP(N$4,'Tüpoloogia tabel'!$C$1:$T$51,MATCH($A651,'Tüpoloogia tabel'!$C$1:$T$1,0),FALSE)</f>
        <v>40</v>
      </c>
      <c r="O651" s="245">
        <f>VLOOKUP(O$4,'Tüpoloogia tabel'!$C$1:$T$51,MATCH($A651,'Tüpoloogia tabel'!$C$1:$T$1,0),FALSE)</f>
        <v>0.27294963909952868</v>
      </c>
      <c r="P651" s="228">
        <f>VLOOKUP(P$4,'Tüpoloogia tabel'!$C$1:$T$51,MATCH($A651,'Tüpoloogia tabel'!$C$1:$T$1,0),FALSE)</f>
        <v>100</v>
      </c>
      <c r="Q651" s="335">
        <f t="shared" si="805"/>
        <v>25964.633333333335</v>
      </c>
      <c r="R651" s="336">
        <f t="shared" si="851"/>
        <v>18857.796035648411</v>
      </c>
      <c r="S651" s="14">
        <f t="shared" si="806"/>
        <v>1809.6999999999998</v>
      </c>
      <c r="T651" s="336">
        <f t="shared" si="807"/>
        <v>1809.6999999999998</v>
      </c>
      <c r="U651" s="4">
        <f t="shared" si="808"/>
        <v>19.8</v>
      </c>
      <c r="V651" s="337">
        <f t="shared" si="809"/>
        <v>7087.0372976849267</v>
      </c>
      <c r="W651" s="338">
        <f t="shared" si="875"/>
        <v>6.1919897337547489</v>
      </c>
      <c r="X651" s="228">
        <f>VLOOKUP(X$4,'Tüpoloogia tabel'!$C$1:$T$51,MATCH($A651,'Tüpoloogia tabel'!$C$1:$T$1,0),FALSE)</f>
        <v>208.5</v>
      </c>
      <c r="Y651" s="228">
        <f>VLOOKUP(Y$4,'Tüpoloogia tabel'!$C$1:$T$51,MATCH($A651,'Tüpoloogia tabel'!$C$1:$T$1,0),FALSE)</f>
        <v>154.5</v>
      </c>
      <c r="Z651" s="229">
        <f>VLOOKUP(Z$4,'Tüpoloogia tabel'!$C$1:$T$51,MATCH($A651,'Tüpoloogia tabel'!$C$1:$T$1,0),FALSE)</f>
        <v>33.5</v>
      </c>
      <c r="AA651" s="235"/>
      <c r="AB651" s="235"/>
      <c r="AC651" s="15">
        <f>VLOOKUP(AC$4,'Tüpoloogia tabel'!$C$1:$T$51,MATCH($A651,'Tüpoloogia tabel'!$C$1:$T$1,0),FALSE)</f>
        <v>3.3925714285714283</v>
      </c>
      <c r="AD651" s="15">
        <f>VLOOKUP(AD$4,'Tüpoloogia tabel'!$C$1:$T$51,MATCH($A651,'Tüpoloogia tabel'!$C$1:$T$1,0),FALSE)</f>
        <v>2.5</v>
      </c>
      <c r="AE651" s="15">
        <f>VLOOKUP(AE$4,'Tüpoloogia tabel'!$C$1:$T$51,MATCH($A651,'Tüpoloogia tabel'!$C$1:$T$1,0),FALSE)</f>
        <v>2.2999999999999998</v>
      </c>
      <c r="AF651" s="15">
        <f>VLOOKUP(AF$4,'Tüpoloogia tabel'!$C$1:$T$51,MATCH($A651,'Tüpoloogia tabel'!$C$1:$T$1,0),FALSE)</f>
        <v>14.200000000000001</v>
      </c>
      <c r="AG651" s="15">
        <f>VLOOKUP(AG$4,'Tüpoloogia tabel'!$C$1:$T$51,MATCH($A651,'Tüpoloogia tabel'!$C$1:$T$1,0),FALSE)</f>
        <v>21.033333333333335</v>
      </c>
      <c r="AH651" s="15">
        <f>(VLOOKUP(AH$4,'Tüpoloogia tabel'!$C$1:$T$51,MATCH($A651,'Tüpoloogia tabel'!$C$1:$T$1,0),FALSE))*E651</f>
        <v>17.5</v>
      </c>
      <c r="AI651" s="15">
        <f>(VLOOKUP(AI$4,'Tüpoloogia tabel'!$C$1:$T$51,MATCH($A651,'Tüpoloogia tabel'!$C$1:$T$1,0),FALSE))*D651*E651</f>
        <v>31669.75</v>
      </c>
      <c r="AJ651" s="15">
        <f t="shared" si="810"/>
        <v>238.73333333333335</v>
      </c>
      <c r="AK651" s="15">
        <f>VLOOKUP(AK$4,'Tüpoloogia tabel'!$C$1:$T$51,MATCH($A651,'Tüpoloogia tabel'!$C$1:$T$1,0),FALSE)</f>
        <v>1</v>
      </c>
      <c r="AL651" s="15">
        <f>VLOOKUP(AL$4,'Tüpoloogia tabel'!$C$1:$T$51,MATCH($A651,'Tüpoloogia tabel'!$C$1:$T$1,0),FALSE)</f>
        <v>0.8</v>
      </c>
      <c r="AM651" s="15">
        <f>VLOOKUP(AM$4,'Tüpoloogia tabel'!$C$1:$T$51,MATCH($A651,'Tüpoloogia tabel'!$C$1:$T$1,0),FALSE)</f>
        <v>0.7</v>
      </c>
      <c r="AN651" s="15">
        <f>VLOOKUP(AN$4,'Tüpoloogia tabel'!$C$1:$T$51,MATCH($A651,'Tüpoloogia tabel'!$C$1:$T$1,0),FALSE)</f>
        <v>0.7</v>
      </c>
      <c r="AO651" s="15">
        <f>VLOOKUP(AO$4,'Tüpoloogia tabel'!$C$1:$T$51,MATCH($A651,'Tüpoloogia tabel'!$C$1:$T$1,0),FALSE)</f>
        <v>2.44</v>
      </c>
      <c r="AP651" s="15">
        <f>VLOOKUP(AP$4,'Tüpoloogia tabel'!$C$1:$T$51,MATCH($A651,'Tüpoloogia tabel'!$C$1:$T$1,0),FALSE)</f>
        <v>2</v>
      </c>
      <c r="AQ651" s="15">
        <f>VLOOKUP(AQ$4,'Tüpoloogia tabel'!$C$1:$T$51,MATCH($A651,'Tüpoloogia tabel'!$C$1:$T$1,0),FALSE)</f>
        <v>2.9</v>
      </c>
      <c r="AR651" s="232">
        <f>VLOOKUP(AR$4,'Tüpoloogia tabel'!$C$1:$T$51,MATCH($A646,'Tüpoloogia tabel'!$C$1:$T$1,0),FALSE)</f>
        <v>0.26</v>
      </c>
      <c r="AS651" s="16">
        <f>VLOOKUP(AS$4,'Tüpoloogia tabel'!$C$1:$T$51,MATCH($A651,'Tüpoloogia tabel'!$C$1:$T$1,0),FALSE)</f>
        <v>0.49</v>
      </c>
      <c r="AT651" s="16">
        <f>VLOOKUP(AT$4,'Tüpoloogia tabel'!$C$1:$T$51,MATCH($A651,'Tüpoloogia tabel'!$C$1:$T$1,0),FALSE)</f>
        <v>0.40500000000000003</v>
      </c>
      <c r="AU651" s="16">
        <f>VLOOKUP(AU$4,'Tüpoloogia tabel'!$C$1:$T$51,MATCH($A651,'Tüpoloogia tabel'!$C$1:$T$1,0),FALSE)</f>
        <v>0.15</v>
      </c>
      <c r="AV651" s="273">
        <f>VLOOKUP(AV$4,'Tüpoloogia tabel'!$C$1:$T$51,MATCH($A651,'Tüpoloogia tabel'!$C$1:$T$1,0),FALSE)</f>
        <v>0.02</v>
      </c>
      <c r="AW651" s="16">
        <f>VLOOKUP(AW$4,'Tüpoloogia tabel'!$C$1:$T$51,MATCH($A651,'Tüpoloogia tabel'!$C$1:$T$1,0),FALSE)</f>
        <v>0.01</v>
      </c>
      <c r="AX651" s="16">
        <f>VLOOKUP(AX$4,'Tüpoloogia tabel'!$C$1:$T$51,MATCH($A651,'Tüpoloogia tabel'!$C$1:$T$1,0),FALSE)</f>
        <v>0</v>
      </c>
      <c r="AY651" s="16">
        <f>VLOOKUP(AY$4,'Tüpoloogia tabel'!$C$1:$T$51,MATCH($A651,'Tüpoloogia tabel'!$C$1:$T$1,0),FALSE)</f>
        <v>0.42</v>
      </c>
      <c r="AZ651" s="16">
        <f>VLOOKUP(AZ$4,'Tüpoloogia tabel'!$C$1:$T$51,MATCH($A651,'Tüpoloogia tabel'!$C$1:$T$1,0),FALSE)</f>
        <v>3.7</v>
      </c>
      <c r="BA651" s="232">
        <f>VLOOKUP(BA$4,'Tüpoloogia tabel'!$C$1:$T$51,MATCH($A651,'Tüpoloogia tabel'!$C$1:$T$1,0),FALSE)</f>
        <v>0.56000000000000005</v>
      </c>
      <c r="BB651" s="232">
        <f>VLOOKUP(BB$4,'Tüpoloogia tabel'!$C$1:$T$51,MATCH($A651,'Tüpoloogia tabel'!$C$1:$T$1,0),FALSE)</f>
        <v>0.41499999999999998</v>
      </c>
      <c r="BC651" s="232">
        <f>VLOOKUP(BC$4,'Tüpoloogia tabel'!$C$1:$T$51,MATCH($A651,'Tüpoloogia tabel'!$C$1:$T$1,0),FALSE)</f>
        <v>0.35</v>
      </c>
      <c r="BD651" s="232">
        <f>VLOOKUP(BD$4,'Tüpoloogia tabel'!$C$1:$T$51,MATCH($A651,'Tüpoloogia tabel'!$C$1:$T$1,0),FALSE)</f>
        <v>0.4</v>
      </c>
      <c r="BE651" s="232">
        <f>VLOOKUP(BE$4,'Tüpoloogia tabel'!$C$1:$T$51,MATCH($A651,'Tüpoloogia tabel'!$C$1:$T$1,0),FALSE)</f>
        <v>0.3</v>
      </c>
      <c r="BF651" s="16">
        <f>VLOOKUP(BF$4,'Tüpoloogia tabel'!$C$1:$T$51,MATCH($A651,'Tüpoloogia tabel'!$C$1:$T$1,0),FALSE)</f>
        <v>1.8</v>
      </c>
      <c r="BG651" s="16">
        <f>VLOOKUP(BG$4,'Tüpoloogia tabel'!$C$1:$T$51,MATCH($A651,'Tüpoloogia tabel'!$C$1:$T$1,0),FALSE)</f>
        <v>2.2000000000000002</v>
      </c>
      <c r="BH651" s="16">
        <f>VLOOKUP(BH$4,'Tüpoloogia tabel'!$C$1:$T$51,MATCH($A651,'Tüpoloogia tabel'!$C$1:$T$1,0),FALSE)</f>
        <v>1.46</v>
      </c>
      <c r="BI651" s="16">
        <f>VLOOKUP(BI$4,'Tüpoloogia tabel'!$C$1:$T$51,MATCH($A651,'Tüpoloogia tabel'!$C$1:$T$1,0),FALSE)</f>
        <v>1.5793333333333333</v>
      </c>
      <c r="BJ651" s="16">
        <f>VLOOKUP(BJ$4,'Tüpoloogia tabel'!$C$1:$T$51,MATCH($A651,'Tüpoloogia tabel'!$C$1:$T$1,0),FALSE)</f>
        <v>0.8</v>
      </c>
      <c r="BK651" s="16">
        <f>VLOOKUP(BK$4,'Tüpoloogia tabel'!$C$1:$T$51,MATCH($A651,'Tüpoloogia tabel'!$C$1:$T$1,0),FALSE)</f>
        <v>2.0649999999999999</v>
      </c>
      <c r="BL651" s="216">
        <f t="shared" si="876"/>
        <v>35077.316901249767</v>
      </c>
      <c r="BM651" s="1">
        <v>4</v>
      </c>
      <c r="BN651" s="1">
        <v>0</v>
      </c>
      <c r="BO651" s="1">
        <f t="shared" si="811"/>
        <v>70</v>
      </c>
      <c r="BP651" s="217">
        <f t="shared" si="812"/>
        <v>238.73333333333335</v>
      </c>
      <c r="BQ651" s="217">
        <f t="shared" ref="BQ651:BS651" si="884">BP651</f>
        <v>238.73333333333335</v>
      </c>
      <c r="BR651" s="217">
        <f t="shared" si="884"/>
        <v>238.73333333333335</v>
      </c>
      <c r="BS651" s="217">
        <f t="shared" si="884"/>
        <v>238.73333333333335</v>
      </c>
      <c r="BT651" s="217">
        <f t="shared" si="814"/>
        <v>1432.4</v>
      </c>
      <c r="BU651" s="217">
        <f t="shared" si="815"/>
        <v>6362.1249999999982</v>
      </c>
      <c r="BV651" s="217">
        <f t="shared" si="816"/>
        <v>9341.4951803678741</v>
      </c>
      <c r="BW651" s="217">
        <f t="shared" si="878"/>
        <v>4205.4283090878398</v>
      </c>
      <c r="BX651" s="216">
        <f t="shared" si="817"/>
        <v>3.8061123456790127</v>
      </c>
      <c r="BY651" s="216">
        <f t="shared" si="869"/>
        <v>4590.1714888888891</v>
      </c>
      <c r="BZ651" s="216">
        <f t="shared" si="853"/>
        <v>43872.916699226495</v>
      </c>
      <c r="CA651" s="216">
        <f t="shared" si="854"/>
        <v>39667.488390138657</v>
      </c>
      <c r="CB651" s="218">
        <f t="shared" si="818"/>
        <v>5.598457986266153</v>
      </c>
    </row>
    <row r="652" spans="1:80" x14ac:dyDescent="0.25">
      <c r="A652" s="248" t="s">
        <v>489</v>
      </c>
      <c r="B652" s="231" t="s">
        <v>1180</v>
      </c>
      <c r="C652" s="231" t="s">
        <v>464</v>
      </c>
      <c r="D652" s="249">
        <v>5</v>
      </c>
      <c r="E652" s="249">
        <v>8</v>
      </c>
      <c r="F652" s="250"/>
      <c r="G652" s="15">
        <f>(VLOOKUP(G$4,'Tüpoloogia tabel'!$C$1:$T$51,MATCH($A652,'Tüpoloogia tabel'!$C$1:$T$1,0),FALSE))*D652</f>
        <v>1809.6999999999998</v>
      </c>
      <c r="H652" s="15">
        <f>(VLOOKUP(H$4,'Tüpoloogia tabel'!$C$1:$T$51,MATCH($A652,'Tüpoloogia tabel'!$C$1:$T$1,0),FALSE))*D652*E652</f>
        <v>115.25714285714287</v>
      </c>
      <c r="I652" s="15">
        <f>(VLOOKUP(I$4,'Tüpoloogia tabel'!$C$1:$T$51,MATCH($A652,'Tüpoloogia tabel'!$C$1:$T$1,0),FALSE))*D652*E652</f>
        <v>409.77142857142849</v>
      </c>
      <c r="J652" s="15">
        <f>(VLOOKUP(J$4,'Tüpoloogia tabel'!$C$1:$T$51,MATCH($A652,'Tüpoloogia tabel'!$C$1:$T$1,0),FALSE))*D652*E652</f>
        <v>9297.999365079364</v>
      </c>
      <c r="K652" s="15">
        <f>(VLOOKUP(K$4,'Tüpoloogia tabel'!$C$1:$T$51,MATCH($A652,'Tüpoloogia tabel'!$C$1:$T$1,0),FALSE))*D652*E652</f>
        <v>8097.6355555555547</v>
      </c>
      <c r="L652" s="244">
        <f>VLOOKUP(L$4,'Tüpoloogia tabel'!$C$1:$T$51,MATCH($A652,'Tüpoloogia tabel'!$C$1:$T$1,0),FALSE)</f>
        <v>0</v>
      </c>
      <c r="M652" s="228">
        <f>VLOOKUP(M$4,'Tüpoloogia tabel'!$C$1:$T$51,MATCH($A652,'Tüpoloogia tabel'!$C$1:$T$1,0),FALSE)</f>
        <v>40</v>
      </c>
      <c r="N652" s="228">
        <f>VLOOKUP(N$4,'Tüpoloogia tabel'!$C$1:$T$51,MATCH($A652,'Tüpoloogia tabel'!$C$1:$T$1,0),FALSE)</f>
        <v>40</v>
      </c>
      <c r="O652" s="245">
        <f>VLOOKUP(O$4,'Tüpoloogia tabel'!$C$1:$T$51,MATCH($A652,'Tüpoloogia tabel'!$C$1:$T$1,0),FALSE)</f>
        <v>0.27294963909952868</v>
      </c>
      <c r="P652" s="228">
        <f>VLOOKUP(P$4,'Tüpoloogia tabel'!$C$1:$T$51,MATCH($A652,'Tüpoloogia tabel'!$C$1:$T$1,0),FALSE)</f>
        <v>100</v>
      </c>
      <c r="Q652" s="335">
        <f t="shared" si="805"/>
        <v>33880.533333333333</v>
      </c>
      <c r="R652" s="336">
        <f t="shared" si="851"/>
        <v>24613.053987500447</v>
      </c>
      <c r="S652" s="14">
        <f t="shared" si="806"/>
        <v>1809.6999999999998</v>
      </c>
      <c r="T652" s="336">
        <f t="shared" si="807"/>
        <v>1809.6999999999998</v>
      </c>
      <c r="U652" s="4">
        <f t="shared" si="808"/>
        <v>19.8</v>
      </c>
      <c r="V652" s="337">
        <f t="shared" si="809"/>
        <v>9247.6793458328848</v>
      </c>
      <c r="W652" s="338">
        <f t="shared" si="875"/>
        <v>6.9455782231595498</v>
      </c>
      <c r="X652" s="228">
        <f>VLOOKUP(X$4,'Tüpoloogia tabel'!$C$1:$T$51,MATCH($A652,'Tüpoloogia tabel'!$C$1:$T$1,0),FALSE)</f>
        <v>208.5</v>
      </c>
      <c r="Y652" s="228">
        <f>VLOOKUP(Y$4,'Tüpoloogia tabel'!$C$1:$T$51,MATCH($A652,'Tüpoloogia tabel'!$C$1:$T$1,0),FALSE)</f>
        <v>154.5</v>
      </c>
      <c r="Z652" s="229">
        <f>VLOOKUP(Z$4,'Tüpoloogia tabel'!$C$1:$T$51,MATCH($A652,'Tüpoloogia tabel'!$C$1:$T$1,0),FALSE)</f>
        <v>33.5</v>
      </c>
      <c r="AA652" s="235"/>
      <c r="AB652" s="235"/>
      <c r="AC652" s="15">
        <f>VLOOKUP(AC$4,'Tüpoloogia tabel'!$C$1:$T$51,MATCH($A652,'Tüpoloogia tabel'!$C$1:$T$1,0),FALSE)</f>
        <v>3.3925714285714283</v>
      </c>
      <c r="AD652" s="15">
        <f>VLOOKUP(AD$4,'Tüpoloogia tabel'!$C$1:$T$51,MATCH($A652,'Tüpoloogia tabel'!$C$1:$T$1,0),FALSE)</f>
        <v>2.5</v>
      </c>
      <c r="AE652" s="15">
        <f>VLOOKUP(AE$4,'Tüpoloogia tabel'!$C$1:$T$51,MATCH($A652,'Tüpoloogia tabel'!$C$1:$T$1,0),FALSE)</f>
        <v>2.2999999999999998</v>
      </c>
      <c r="AF652" s="15">
        <f>VLOOKUP(AF$4,'Tüpoloogia tabel'!$C$1:$T$51,MATCH($A652,'Tüpoloogia tabel'!$C$1:$T$1,0),FALSE)</f>
        <v>14.200000000000001</v>
      </c>
      <c r="AG652" s="15">
        <f>VLOOKUP(AG$4,'Tüpoloogia tabel'!$C$1:$T$51,MATCH($A652,'Tüpoloogia tabel'!$C$1:$T$1,0),FALSE)</f>
        <v>21.033333333333335</v>
      </c>
      <c r="AH652" s="15">
        <f>(VLOOKUP(AH$4,'Tüpoloogia tabel'!$C$1:$T$51,MATCH($A652,'Tüpoloogia tabel'!$C$1:$T$1,0),FALSE))*E652</f>
        <v>20</v>
      </c>
      <c r="AI652" s="15">
        <f>(VLOOKUP(AI$4,'Tüpoloogia tabel'!$C$1:$T$51,MATCH($A652,'Tüpoloogia tabel'!$C$1:$T$1,0),FALSE))*D652*E652</f>
        <v>36194</v>
      </c>
      <c r="AJ652" s="15">
        <f t="shared" si="810"/>
        <v>238.73333333333335</v>
      </c>
      <c r="AK652" s="15">
        <f>VLOOKUP(AK$4,'Tüpoloogia tabel'!$C$1:$T$51,MATCH($A652,'Tüpoloogia tabel'!$C$1:$T$1,0),FALSE)</f>
        <v>1</v>
      </c>
      <c r="AL652" s="15">
        <f>VLOOKUP(AL$4,'Tüpoloogia tabel'!$C$1:$T$51,MATCH($A652,'Tüpoloogia tabel'!$C$1:$T$1,0),FALSE)</f>
        <v>0.8</v>
      </c>
      <c r="AM652" s="15">
        <f>VLOOKUP(AM$4,'Tüpoloogia tabel'!$C$1:$T$51,MATCH($A652,'Tüpoloogia tabel'!$C$1:$T$1,0),FALSE)</f>
        <v>0.7</v>
      </c>
      <c r="AN652" s="15">
        <f>VLOOKUP(AN$4,'Tüpoloogia tabel'!$C$1:$T$51,MATCH($A652,'Tüpoloogia tabel'!$C$1:$T$1,0),FALSE)</f>
        <v>0.7</v>
      </c>
      <c r="AO652" s="15">
        <f>VLOOKUP(AO$4,'Tüpoloogia tabel'!$C$1:$T$51,MATCH($A652,'Tüpoloogia tabel'!$C$1:$T$1,0),FALSE)</f>
        <v>2.44</v>
      </c>
      <c r="AP652" s="15">
        <f>VLOOKUP(AP$4,'Tüpoloogia tabel'!$C$1:$T$51,MATCH($A652,'Tüpoloogia tabel'!$C$1:$T$1,0),FALSE)</f>
        <v>2</v>
      </c>
      <c r="AQ652" s="15">
        <f>VLOOKUP(AQ$4,'Tüpoloogia tabel'!$C$1:$T$51,MATCH($A652,'Tüpoloogia tabel'!$C$1:$T$1,0),FALSE)</f>
        <v>2.9</v>
      </c>
      <c r="AR652" s="232">
        <f>VLOOKUP(AR$4,'Tüpoloogia tabel'!$C$1:$T$51,MATCH($A647,'Tüpoloogia tabel'!$C$1:$T$1,0),FALSE)</f>
        <v>0.26</v>
      </c>
      <c r="AS652" s="16">
        <f>VLOOKUP(AS$4,'Tüpoloogia tabel'!$C$1:$T$51,MATCH($A652,'Tüpoloogia tabel'!$C$1:$T$1,0),FALSE)</f>
        <v>0.49</v>
      </c>
      <c r="AT652" s="16">
        <f>VLOOKUP(AT$4,'Tüpoloogia tabel'!$C$1:$T$51,MATCH($A652,'Tüpoloogia tabel'!$C$1:$T$1,0),FALSE)</f>
        <v>0.40500000000000003</v>
      </c>
      <c r="AU652" s="16">
        <f>VLOOKUP(AU$4,'Tüpoloogia tabel'!$C$1:$T$51,MATCH($A652,'Tüpoloogia tabel'!$C$1:$T$1,0),FALSE)</f>
        <v>0.15</v>
      </c>
      <c r="AV652" s="273">
        <f>VLOOKUP(AV$4,'Tüpoloogia tabel'!$C$1:$T$51,MATCH($A652,'Tüpoloogia tabel'!$C$1:$T$1,0),FALSE)</f>
        <v>0.02</v>
      </c>
      <c r="AW652" s="16">
        <f>VLOOKUP(AW$4,'Tüpoloogia tabel'!$C$1:$T$51,MATCH($A652,'Tüpoloogia tabel'!$C$1:$T$1,0),FALSE)</f>
        <v>0.01</v>
      </c>
      <c r="AX652" s="16">
        <f>VLOOKUP(AX$4,'Tüpoloogia tabel'!$C$1:$T$51,MATCH($A652,'Tüpoloogia tabel'!$C$1:$T$1,0),FALSE)</f>
        <v>0</v>
      </c>
      <c r="AY652" s="16">
        <f>VLOOKUP(AY$4,'Tüpoloogia tabel'!$C$1:$T$51,MATCH($A652,'Tüpoloogia tabel'!$C$1:$T$1,0),FALSE)</f>
        <v>0.42</v>
      </c>
      <c r="AZ652" s="16">
        <f>VLOOKUP(AZ$4,'Tüpoloogia tabel'!$C$1:$T$51,MATCH($A652,'Tüpoloogia tabel'!$C$1:$T$1,0),FALSE)</f>
        <v>3.7</v>
      </c>
      <c r="BA652" s="232">
        <f>VLOOKUP(BA$4,'Tüpoloogia tabel'!$C$1:$T$51,MATCH($A652,'Tüpoloogia tabel'!$C$1:$T$1,0),FALSE)</f>
        <v>0.56000000000000005</v>
      </c>
      <c r="BB652" s="232">
        <f>VLOOKUP(BB$4,'Tüpoloogia tabel'!$C$1:$T$51,MATCH($A652,'Tüpoloogia tabel'!$C$1:$T$1,0),FALSE)</f>
        <v>0.41499999999999998</v>
      </c>
      <c r="BC652" s="232">
        <f>VLOOKUP(BC$4,'Tüpoloogia tabel'!$C$1:$T$51,MATCH($A652,'Tüpoloogia tabel'!$C$1:$T$1,0),FALSE)</f>
        <v>0.35</v>
      </c>
      <c r="BD652" s="232">
        <f>VLOOKUP(BD$4,'Tüpoloogia tabel'!$C$1:$T$51,MATCH($A652,'Tüpoloogia tabel'!$C$1:$T$1,0),FALSE)</f>
        <v>0.4</v>
      </c>
      <c r="BE652" s="232">
        <f>VLOOKUP(BE$4,'Tüpoloogia tabel'!$C$1:$T$51,MATCH($A652,'Tüpoloogia tabel'!$C$1:$T$1,0),FALSE)</f>
        <v>0.3</v>
      </c>
      <c r="BF652" s="16">
        <f>VLOOKUP(BF$4,'Tüpoloogia tabel'!$C$1:$T$51,MATCH($A652,'Tüpoloogia tabel'!$C$1:$T$1,0),FALSE)</f>
        <v>1.8</v>
      </c>
      <c r="BG652" s="16">
        <f>VLOOKUP(BG$4,'Tüpoloogia tabel'!$C$1:$T$51,MATCH($A652,'Tüpoloogia tabel'!$C$1:$T$1,0),FALSE)</f>
        <v>2.2000000000000002</v>
      </c>
      <c r="BH652" s="16">
        <f>VLOOKUP(BH$4,'Tüpoloogia tabel'!$C$1:$T$51,MATCH($A652,'Tüpoloogia tabel'!$C$1:$T$1,0),FALSE)</f>
        <v>1.46</v>
      </c>
      <c r="BI652" s="16">
        <f>VLOOKUP(BI$4,'Tüpoloogia tabel'!$C$1:$T$51,MATCH($A652,'Tüpoloogia tabel'!$C$1:$T$1,0),FALSE)</f>
        <v>1.5793333333333333</v>
      </c>
      <c r="BJ652" s="16">
        <f>VLOOKUP(BJ$4,'Tüpoloogia tabel'!$C$1:$T$51,MATCH($A652,'Tüpoloogia tabel'!$C$1:$T$1,0),FALSE)</f>
        <v>0.8</v>
      </c>
      <c r="BK652" s="16">
        <f>VLOOKUP(BK$4,'Tüpoloogia tabel'!$C$1:$T$51,MATCH($A652,'Tüpoloogia tabel'!$C$1:$T$1,0),FALSE)</f>
        <v>2.0649999999999999</v>
      </c>
      <c r="BL652" s="216">
        <f t="shared" si="876"/>
        <v>44937.794744582927</v>
      </c>
      <c r="BM652" s="1">
        <v>4</v>
      </c>
      <c r="BN652" s="1">
        <v>0</v>
      </c>
      <c r="BO652" s="1">
        <f t="shared" si="811"/>
        <v>80</v>
      </c>
      <c r="BP652" s="217">
        <f t="shared" si="812"/>
        <v>238.73333333333335</v>
      </c>
      <c r="BQ652" s="217">
        <f t="shared" ref="BQ652:BS652" si="885">BP652</f>
        <v>238.73333333333335</v>
      </c>
      <c r="BR652" s="217">
        <f t="shared" si="885"/>
        <v>238.73333333333335</v>
      </c>
      <c r="BS652" s="217">
        <f t="shared" si="885"/>
        <v>238.73333333333335</v>
      </c>
      <c r="BT652" s="217">
        <f t="shared" si="814"/>
        <v>1671.1333333333334</v>
      </c>
      <c r="BU652" s="217">
        <f t="shared" si="815"/>
        <v>8295.4285714285688</v>
      </c>
      <c r="BV652" s="217">
        <f t="shared" si="816"/>
        <v>12189.459207009526</v>
      </c>
      <c r="BW652" s="217">
        <f t="shared" si="878"/>
        <v>5406.5605336106673</v>
      </c>
      <c r="BX652" s="216">
        <f t="shared" si="817"/>
        <v>4.8908838271604926</v>
      </c>
      <c r="BY652" s="216">
        <f t="shared" si="869"/>
        <v>5898.4058955555538</v>
      </c>
      <c r="BZ652" s="216">
        <f t="shared" si="853"/>
        <v>56242.761173749146</v>
      </c>
      <c r="CA652" s="216">
        <f t="shared" si="854"/>
        <v>50836.200640138479</v>
      </c>
      <c r="CB652" s="218">
        <f t="shared" si="818"/>
        <v>6.2779067162711746</v>
      </c>
    </row>
    <row r="653" spans="1:80" x14ac:dyDescent="0.25">
      <c r="A653" s="248" t="s">
        <v>489</v>
      </c>
      <c r="B653" s="231" t="s">
        <v>1181</v>
      </c>
      <c r="C653" s="231" t="s">
        <v>464</v>
      </c>
      <c r="D653" s="249">
        <v>5</v>
      </c>
      <c r="E653" s="249">
        <v>9</v>
      </c>
      <c r="F653" s="250"/>
      <c r="G653" s="15">
        <f>(VLOOKUP(G$4,'Tüpoloogia tabel'!$C$1:$T$51,MATCH($A653,'Tüpoloogia tabel'!$C$1:$T$1,0),FALSE))*D653</f>
        <v>1809.6999999999998</v>
      </c>
      <c r="H653" s="15">
        <f>(VLOOKUP(H$4,'Tüpoloogia tabel'!$C$1:$T$51,MATCH($A653,'Tüpoloogia tabel'!$C$1:$T$1,0),FALSE))*D653*E653</f>
        <v>129.66428571428571</v>
      </c>
      <c r="I653" s="15">
        <f>(VLOOKUP(I$4,'Tüpoloogia tabel'!$C$1:$T$51,MATCH($A653,'Tüpoloogia tabel'!$C$1:$T$1,0),FALSE))*D653*E653</f>
        <v>460.99285714285702</v>
      </c>
      <c r="J653" s="15">
        <f>(VLOOKUP(J$4,'Tüpoloogia tabel'!$C$1:$T$51,MATCH($A653,'Tüpoloogia tabel'!$C$1:$T$1,0),FALSE))*D653*E653</f>
        <v>10460.249285714284</v>
      </c>
      <c r="K653" s="15">
        <f>(VLOOKUP(K$4,'Tüpoloogia tabel'!$C$1:$T$51,MATCH($A653,'Tüpoloogia tabel'!$C$1:$T$1,0),FALSE))*D653*E653</f>
        <v>9109.8399999999983</v>
      </c>
      <c r="L653" s="244">
        <f>VLOOKUP(L$4,'Tüpoloogia tabel'!$C$1:$T$51,MATCH($A653,'Tüpoloogia tabel'!$C$1:$T$1,0),FALSE)</f>
        <v>0</v>
      </c>
      <c r="M653" s="228">
        <f>VLOOKUP(M$4,'Tüpoloogia tabel'!$C$1:$T$51,MATCH($A653,'Tüpoloogia tabel'!$C$1:$T$1,0),FALSE)</f>
        <v>40</v>
      </c>
      <c r="N653" s="228">
        <f>VLOOKUP(N$4,'Tüpoloogia tabel'!$C$1:$T$51,MATCH($A653,'Tüpoloogia tabel'!$C$1:$T$1,0),FALSE)</f>
        <v>40</v>
      </c>
      <c r="O653" s="245">
        <f>VLOOKUP(O$4,'Tüpoloogia tabel'!$C$1:$T$51,MATCH($A653,'Tüpoloogia tabel'!$C$1:$T$1,0),FALSE)</f>
        <v>0.27294963909952868</v>
      </c>
      <c r="P653" s="228">
        <f>VLOOKUP(P$4,'Tüpoloogia tabel'!$C$1:$T$51,MATCH($A653,'Tüpoloogia tabel'!$C$1:$T$1,0),FALSE)</f>
        <v>100</v>
      </c>
      <c r="Q653" s="335">
        <f t="shared" si="805"/>
        <v>42848.1</v>
      </c>
      <c r="R653" s="336">
        <f t="shared" si="851"/>
        <v>31132.926568899478</v>
      </c>
      <c r="S653" s="14">
        <f t="shared" si="806"/>
        <v>1809.6999999999998</v>
      </c>
      <c r="T653" s="336">
        <f t="shared" si="807"/>
        <v>1809.6999999999998</v>
      </c>
      <c r="U653" s="4">
        <f t="shared" si="808"/>
        <v>19.8</v>
      </c>
      <c r="V653" s="337">
        <f t="shared" si="809"/>
        <v>11695.373431100516</v>
      </c>
      <c r="W653" s="338">
        <f t="shared" si="875"/>
        <v>7.7120276961925214</v>
      </c>
      <c r="X653" s="228">
        <f>VLOOKUP(X$4,'Tüpoloogia tabel'!$C$1:$T$51,MATCH($A653,'Tüpoloogia tabel'!$C$1:$T$1,0),FALSE)</f>
        <v>208.5</v>
      </c>
      <c r="Y653" s="228">
        <f>VLOOKUP(Y$4,'Tüpoloogia tabel'!$C$1:$T$51,MATCH($A653,'Tüpoloogia tabel'!$C$1:$T$1,0),FALSE)</f>
        <v>154.5</v>
      </c>
      <c r="Z653" s="229">
        <f>VLOOKUP(Z$4,'Tüpoloogia tabel'!$C$1:$T$51,MATCH($A653,'Tüpoloogia tabel'!$C$1:$T$1,0),FALSE)</f>
        <v>33.5</v>
      </c>
      <c r="AA653" s="235"/>
      <c r="AB653" s="235"/>
      <c r="AC653" s="15">
        <f>VLOOKUP(AC$4,'Tüpoloogia tabel'!$C$1:$T$51,MATCH($A653,'Tüpoloogia tabel'!$C$1:$T$1,0),FALSE)</f>
        <v>3.3925714285714283</v>
      </c>
      <c r="AD653" s="15">
        <f>VLOOKUP(AD$4,'Tüpoloogia tabel'!$C$1:$T$51,MATCH($A653,'Tüpoloogia tabel'!$C$1:$T$1,0),FALSE)</f>
        <v>2.5</v>
      </c>
      <c r="AE653" s="15">
        <f>VLOOKUP(AE$4,'Tüpoloogia tabel'!$C$1:$T$51,MATCH($A653,'Tüpoloogia tabel'!$C$1:$T$1,0),FALSE)</f>
        <v>2.2999999999999998</v>
      </c>
      <c r="AF653" s="15">
        <f>VLOOKUP(AF$4,'Tüpoloogia tabel'!$C$1:$T$51,MATCH($A653,'Tüpoloogia tabel'!$C$1:$T$1,0),FALSE)</f>
        <v>14.200000000000001</v>
      </c>
      <c r="AG653" s="15">
        <f>VLOOKUP(AG$4,'Tüpoloogia tabel'!$C$1:$T$51,MATCH($A653,'Tüpoloogia tabel'!$C$1:$T$1,0),FALSE)</f>
        <v>21.033333333333335</v>
      </c>
      <c r="AH653" s="15">
        <f>(VLOOKUP(AH$4,'Tüpoloogia tabel'!$C$1:$T$51,MATCH($A653,'Tüpoloogia tabel'!$C$1:$T$1,0),FALSE))*E653</f>
        <v>22.5</v>
      </c>
      <c r="AI653" s="15">
        <f>(VLOOKUP(AI$4,'Tüpoloogia tabel'!$C$1:$T$51,MATCH($A653,'Tüpoloogia tabel'!$C$1:$T$1,0),FALSE))*D653*E653</f>
        <v>40718.25</v>
      </c>
      <c r="AJ653" s="15">
        <f t="shared" si="810"/>
        <v>238.73333333333335</v>
      </c>
      <c r="AK653" s="15">
        <f>VLOOKUP(AK$4,'Tüpoloogia tabel'!$C$1:$T$51,MATCH($A653,'Tüpoloogia tabel'!$C$1:$T$1,0),FALSE)</f>
        <v>1</v>
      </c>
      <c r="AL653" s="15">
        <f>VLOOKUP(AL$4,'Tüpoloogia tabel'!$C$1:$T$51,MATCH($A653,'Tüpoloogia tabel'!$C$1:$T$1,0),FALSE)</f>
        <v>0.8</v>
      </c>
      <c r="AM653" s="15">
        <f>VLOOKUP(AM$4,'Tüpoloogia tabel'!$C$1:$T$51,MATCH($A653,'Tüpoloogia tabel'!$C$1:$T$1,0),FALSE)</f>
        <v>0.7</v>
      </c>
      <c r="AN653" s="15">
        <f>VLOOKUP(AN$4,'Tüpoloogia tabel'!$C$1:$T$51,MATCH($A653,'Tüpoloogia tabel'!$C$1:$T$1,0),FALSE)</f>
        <v>0.7</v>
      </c>
      <c r="AO653" s="15">
        <f>VLOOKUP(AO$4,'Tüpoloogia tabel'!$C$1:$T$51,MATCH($A653,'Tüpoloogia tabel'!$C$1:$T$1,0),FALSE)</f>
        <v>2.44</v>
      </c>
      <c r="AP653" s="15">
        <f>VLOOKUP(AP$4,'Tüpoloogia tabel'!$C$1:$T$51,MATCH($A653,'Tüpoloogia tabel'!$C$1:$T$1,0),FALSE)</f>
        <v>2</v>
      </c>
      <c r="AQ653" s="15">
        <f>VLOOKUP(AQ$4,'Tüpoloogia tabel'!$C$1:$T$51,MATCH($A653,'Tüpoloogia tabel'!$C$1:$T$1,0),FALSE)</f>
        <v>2.9</v>
      </c>
      <c r="AR653" s="232">
        <f>VLOOKUP(AR$4,'Tüpoloogia tabel'!$C$1:$T$51,MATCH($A648,'Tüpoloogia tabel'!$C$1:$T$1,0),FALSE)</f>
        <v>0.26</v>
      </c>
      <c r="AS653" s="16">
        <f>VLOOKUP(AS$4,'Tüpoloogia tabel'!$C$1:$T$51,MATCH($A653,'Tüpoloogia tabel'!$C$1:$T$1,0),FALSE)</f>
        <v>0.49</v>
      </c>
      <c r="AT653" s="16">
        <f>VLOOKUP(AT$4,'Tüpoloogia tabel'!$C$1:$T$51,MATCH($A653,'Tüpoloogia tabel'!$C$1:$T$1,0),FALSE)</f>
        <v>0.40500000000000003</v>
      </c>
      <c r="AU653" s="16">
        <f>VLOOKUP(AU$4,'Tüpoloogia tabel'!$C$1:$T$51,MATCH($A653,'Tüpoloogia tabel'!$C$1:$T$1,0),FALSE)</f>
        <v>0.15</v>
      </c>
      <c r="AV653" s="273">
        <f>VLOOKUP(AV$4,'Tüpoloogia tabel'!$C$1:$T$51,MATCH($A653,'Tüpoloogia tabel'!$C$1:$T$1,0),FALSE)</f>
        <v>0.02</v>
      </c>
      <c r="AW653" s="16">
        <f>VLOOKUP(AW$4,'Tüpoloogia tabel'!$C$1:$T$51,MATCH($A653,'Tüpoloogia tabel'!$C$1:$T$1,0),FALSE)</f>
        <v>0.01</v>
      </c>
      <c r="AX653" s="16">
        <f>VLOOKUP(AX$4,'Tüpoloogia tabel'!$C$1:$T$51,MATCH($A653,'Tüpoloogia tabel'!$C$1:$T$1,0),FALSE)</f>
        <v>0</v>
      </c>
      <c r="AY653" s="16">
        <f>VLOOKUP(AY$4,'Tüpoloogia tabel'!$C$1:$T$51,MATCH($A653,'Tüpoloogia tabel'!$C$1:$T$1,0),FALSE)</f>
        <v>0.42</v>
      </c>
      <c r="AZ653" s="16">
        <f>VLOOKUP(AZ$4,'Tüpoloogia tabel'!$C$1:$T$51,MATCH($A653,'Tüpoloogia tabel'!$C$1:$T$1,0),FALSE)</f>
        <v>3.7</v>
      </c>
      <c r="BA653" s="232">
        <f>VLOOKUP(BA$4,'Tüpoloogia tabel'!$C$1:$T$51,MATCH($A653,'Tüpoloogia tabel'!$C$1:$T$1,0),FALSE)</f>
        <v>0.56000000000000005</v>
      </c>
      <c r="BB653" s="232">
        <f>VLOOKUP(BB$4,'Tüpoloogia tabel'!$C$1:$T$51,MATCH($A653,'Tüpoloogia tabel'!$C$1:$T$1,0),FALSE)</f>
        <v>0.41499999999999998</v>
      </c>
      <c r="BC653" s="232">
        <f>VLOOKUP(BC$4,'Tüpoloogia tabel'!$C$1:$T$51,MATCH($A653,'Tüpoloogia tabel'!$C$1:$T$1,0),FALSE)</f>
        <v>0.35</v>
      </c>
      <c r="BD653" s="232">
        <f>VLOOKUP(BD$4,'Tüpoloogia tabel'!$C$1:$T$51,MATCH($A653,'Tüpoloogia tabel'!$C$1:$T$1,0),FALSE)</f>
        <v>0.4</v>
      </c>
      <c r="BE653" s="232">
        <f>VLOOKUP(BE$4,'Tüpoloogia tabel'!$C$1:$T$51,MATCH($A653,'Tüpoloogia tabel'!$C$1:$T$1,0),FALSE)</f>
        <v>0.3</v>
      </c>
      <c r="BF653" s="16">
        <f>VLOOKUP(BF$4,'Tüpoloogia tabel'!$C$1:$T$51,MATCH($A653,'Tüpoloogia tabel'!$C$1:$T$1,0),FALSE)</f>
        <v>1.8</v>
      </c>
      <c r="BG653" s="16">
        <f>VLOOKUP(BG$4,'Tüpoloogia tabel'!$C$1:$T$51,MATCH($A653,'Tüpoloogia tabel'!$C$1:$T$1,0),FALSE)</f>
        <v>2.2000000000000002</v>
      </c>
      <c r="BH653" s="16">
        <f>VLOOKUP(BH$4,'Tüpoloogia tabel'!$C$1:$T$51,MATCH($A653,'Tüpoloogia tabel'!$C$1:$T$1,0),FALSE)</f>
        <v>1.46</v>
      </c>
      <c r="BI653" s="16">
        <f>VLOOKUP(BI$4,'Tüpoloogia tabel'!$C$1:$T$51,MATCH($A653,'Tüpoloogia tabel'!$C$1:$T$1,0),FALSE)</f>
        <v>1.5793333333333333</v>
      </c>
      <c r="BJ653" s="16">
        <f>VLOOKUP(BJ$4,'Tüpoloogia tabel'!$C$1:$T$51,MATCH($A653,'Tüpoloogia tabel'!$C$1:$T$1,0),FALSE)</f>
        <v>0.8</v>
      </c>
      <c r="BK653" s="16">
        <f>VLOOKUP(BK$4,'Tüpoloogia tabel'!$C$1:$T$51,MATCH($A653,'Tüpoloogia tabel'!$C$1:$T$1,0),FALSE)</f>
        <v>2.0649999999999999</v>
      </c>
      <c r="BL653" s="216">
        <f t="shared" si="876"/>
        <v>56108.286087990447</v>
      </c>
      <c r="BM653" s="1">
        <v>4</v>
      </c>
      <c r="BN653" s="1">
        <v>0</v>
      </c>
      <c r="BO653" s="1">
        <f t="shared" si="811"/>
        <v>90</v>
      </c>
      <c r="BP653" s="217">
        <f t="shared" si="812"/>
        <v>238.73333333333335</v>
      </c>
      <c r="BQ653" s="217">
        <f t="shared" ref="BQ653:BS653" si="886">BP653</f>
        <v>238.73333333333335</v>
      </c>
      <c r="BR653" s="217">
        <f t="shared" si="886"/>
        <v>238.73333333333335</v>
      </c>
      <c r="BS653" s="217">
        <f t="shared" si="886"/>
        <v>238.73333333333335</v>
      </c>
      <c r="BT653" s="217">
        <f t="shared" si="814"/>
        <v>1909.8666666666668</v>
      </c>
      <c r="BU653" s="217">
        <f t="shared" si="815"/>
        <v>10484.839285714283</v>
      </c>
      <c r="BV653" s="217">
        <f t="shared" si="816"/>
        <v>15415.789412441309</v>
      </c>
      <c r="BW653" s="217">
        <f t="shared" si="878"/>
        <v>6766.6065532253497</v>
      </c>
      <c r="BX653" s="216">
        <f t="shared" si="817"/>
        <v>6.1197725925925921</v>
      </c>
      <c r="BY653" s="216">
        <f t="shared" si="869"/>
        <v>7380.4457466666654</v>
      </c>
      <c r="BZ653" s="216">
        <f t="shared" si="853"/>
        <v>70255.338387882468</v>
      </c>
      <c r="CA653" s="216">
        <f t="shared" si="854"/>
        <v>63488.731834657112</v>
      </c>
      <c r="CB653" s="218">
        <f t="shared" si="818"/>
        <v>6.9692477403178454</v>
      </c>
    </row>
    <row r="654" spans="1:80" x14ac:dyDescent="0.25">
      <c r="A654" s="248" t="s">
        <v>489</v>
      </c>
      <c r="B654" s="231" t="s">
        <v>1182</v>
      </c>
      <c r="C654" s="231" t="s">
        <v>464</v>
      </c>
      <c r="D654" s="249">
        <v>5</v>
      </c>
      <c r="E654" s="249">
        <v>10</v>
      </c>
      <c r="F654" s="250"/>
      <c r="G654" s="15">
        <f>(VLOOKUP(G$4,'Tüpoloogia tabel'!$C$1:$T$51,MATCH($A654,'Tüpoloogia tabel'!$C$1:$T$1,0),FALSE))*D654</f>
        <v>1809.6999999999998</v>
      </c>
      <c r="H654" s="15">
        <f>(VLOOKUP(H$4,'Tüpoloogia tabel'!$C$1:$T$51,MATCH($A654,'Tüpoloogia tabel'!$C$1:$T$1,0),FALSE))*D654*E654</f>
        <v>144.07142857142858</v>
      </c>
      <c r="I654" s="15">
        <f>(VLOOKUP(I$4,'Tüpoloogia tabel'!$C$1:$T$51,MATCH($A654,'Tüpoloogia tabel'!$C$1:$T$1,0),FALSE))*D654*E654</f>
        <v>512.21428571428555</v>
      </c>
      <c r="J654" s="15">
        <f>(VLOOKUP(J$4,'Tüpoloogia tabel'!$C$1:$T$51,MATCH($A654,'Tüpoloogia tabel'!$C$1:$T$1,0),FALSE))*D654*E654</f>
        <v>11622.499206349205</v>
      </c>
      <c r="K654" s="15">
        <f>(VLOOKUP(K$4,'Tüpoloogia tabel'!$C$1:$T$51,MATCH($A654,'Tüpoloogia tabel'!$C$1:$T$1,0),FALSE))*D654*E654</f>
        <v>10122.044444444444</v>
      </c>
      <c r="L654" s="244">
        <f>VLOOKUP(L$4,'Tüpoloogia tabel'!$C$1:$T$51,MATCH($A654,'Tüpoloogia tabel'!$C$1:$T$1,0),FALSE)</f>
        <v>0</v>
      </c>
      <c r="M654" s="228">
        <f>VLOOKUP(M$4,'Tüpoloogia tabel'!$C$1:$T$51,MATCH($A654,'Tüpoloogia tabel'!$C$1:$T$1,0),FALSE)</f>
        <v>40</v>
      </c>
      <c r="N654" s="228">
        <f>VLOOKUP(N$4,'Tüpoloogia tabel'!$C$1:$T$51,MATCH($A654,'Tüpoloogia tabel'!$C$1:$T$1,0),FALSE)</f>
        <v>40</v>
      </c>
      <c r="O654" s="245">
        <f>VLOOKUP(O$4,'Tüpoloogia tabel'!$C$1:$T$51,MATCH($A654,'Tüpoloogia tabel'!$C$1:$T$1,0),FALSE)</f>
        <v>0.27294963909952868</v>
      </c>
      <c r="P654" s="228">
        <f>VLOOKUP(P$4,'Tüpoloogia tabel'!$C$1:$T$51,MATCH($A654,'Tüpoloogia tabel'!$C$1:$T$1,0),FALSE)</f>
        <v>100</v>
      </c>
      <c r="Q654" s="335">
        <f t="shared" si="805"/>
        <v>52867.333333333343</v>
      </c>
      <c r="R654" s="336">
        <f t="shared" si="851"/>
        <v>38417.413779845519</v>
      </c>
      <c r="S654" s="14">
        <f t="shared" si="806"/>
        <v>1809.6999999999998</v>
      </c>
      <c r="T654" s="336">
        <f t="shared" si="807"/>
        <v>1809.6999999999998</v>
      </c>
      <c r="U654" s="4">
        <f t="shared" si="808"/>
        <v>19.8</v>
      </c>
      <c r="V654" s="337">
        <f t="shared" si="809"/>
        <v>14430.119553487819</v>
      </c>
      <c r="W654" s="338">
        <f t="shared" si="875"/>
        <v>8.4874798577652122</v>
      </c>
      <c r="X654" s="228">
        <f>VLOOKUP(X$4,'Tüpoloogia tabel'!$C$1:$T$51,MATCH($A654,'Tüpoloogia tabel'!$C$1:$T$1,0),FALSE)</f>
        <v>208.5</v>
      </c>
      <c r="Y654" s="228">
        <f>VLOOKUP(Y$4,'Tüpoloogia tabel'!$C$1:$T$51,MATCH($A654,'Tüpoloogia tabel'!$C$1:$T$1,0),FALSE)</f>
        <v>154.5</v>
      </c>
      <c r="Z654" s="229">
        <f>VLOOKUP(Z$4,'Tüpoloogia tabel'!$C$1:$T$51,MATCH($A654,'Tüpoloogia tabel'!$C$1:$T$1,0),FALSE)</f>
        <v>33.5</v>
      </c>
      <c r="AA654" s="235"/>
      <c r="AB654" s="235"/>
      <c r="AC654" s="15">
        <f>VLOOKUP(AC$4,'Tüpoloogia tabel'!$C$1:$T$51,MATCH($A654,'Tüpoloogia tabel'!$C$1:$T$1,0),FALSE)</f>
        <v>3.3925714285714283</v>
      </c>
      <c r="AD654" s="15">
        <f>VLOOKUP(AD$4,'Tüpoloogia tabel'!$C$1:$T$51,MATCH($A654,'Tüpoloogia tabel'!$C$1:$T$1,0),FALSE)</f>
        <v>2.5</v>
      </c>
      <c r="AE654" s="15">
        <f>VLOOKUP(AE$4,'Tüpoloogia tabel'!$C$1:$T$51,MATCH($A654,'Tüpoloogia tabel'!$C$1:$T$1,0),FALSE)</f>
        <v>2.2999999999999998</v>
      </c>
      <c r="AF654" s="15">
        <f>VLOOKUP(AF$4,'Tüpoloogia tabel'!$C$1:$T$51,MATCH($A654,'Tüpoloogia tabel'!$C$1:$T$1,0),FALSE)</f>
        <v>14.200000000000001</v>
      </c>
      <c r="AG654" s="15">
        <f>VLOOKUP(AG$4,'Tüpoloogia tabel'!$C$1:$T$51,MATCH($A654,'Tüpoloogia tabel'!$C$1:$T$1,0),FALSE)</f>
        <v>21.033333333333335</v>
      </c>
      <c r="AH654" s="15">
        <f>(VLOOKUP(AH$4,'Tüpoloogia tabel'!$C$1:$T$51,MATCH($A654,'Tüpoloogia tabel'!$C$1:$T$1,0),FALSE))*E654</f>
        <v>25</v>
      </c>
      <c r="AI654" s="15">
        <f>(VLOOKUP(AI$4,'Tüpoloogia tabel'!$C$1:$T$51,MATCH($A654,'Tüpoloogia tabel'!$C$1:$T$1,0),FALSE))*D654*E654</f>
        <v>45242.5</v>
      </c>
      <c r="AJ654" s="15">
        <f t="shared" si="810"/>
        <v>238.73333333333335</v>
      </c>
      <c r="AK654" s="15">
        <f>VLOOKUP(AK$4,'Tüpoloogia tabel'!$C$1:$T$51,MATCH($A654,'Tüpoloogia tabel'!$C$1:$T$1,0),FALSE)</f>
        <v>1</v>
      </c>
      <c r="AL654" s="15">
        <f>VLOOKUP(AL$4,'Tüpoloogia tabel'!$C$1:$T$51,MATCH($A654,'Tüpoloogia tabel'!$C$1:$T$1,0),FALSE)</f>
        <v>0.8</v>
      </c>
      <c r="AM654" s="15">
        <f>VLOOKUP(AM$4,'Tüpoloogia tabel'!$C$1:$T$51,MATCH($A654,'Tüpoloogia tabel'!$C$1:$T$1,0),FALSE)</f>
        <v>0.7</v>
      </c>
      <c r="AN654" s="15">
        <f>VLOOKUP(AN$4,'Tüpoloogia tabel'!$C$1:$T$51,MATCH($A654,'Tüpoloogia tabel'!$C$1:$T$1,0),FALSE)</f>
        <v>0.7</v>
      </c>
      <c r="AO654" s="15">
        <f>VLOOKUP(AO$4,'Tüpoloogia tabel'!$C$1:$T$51,MATCH($A654,'Tüpoloogia tabel'!$C$1:$T$1,0),FALSE)</f>
        <v>2.44</v>
      </c>
      <c r="AP654" s="15">
        <f>VLOOKUP(AP$4,'Tüpoloogia tabel'!$C$1:$T$51,MATCH($A654,'Tüpoloogia tabel'!$C$1:$T$1,0),FALSE)</f>
        <v>2</v>
      </c>
      <c r="AQ654" s="15">
        <f>VLOOKUP(AQ$4,'Tüpoloogia tabel'!$C$1:$T$51,MATCH($A654,'Tüpoloogia tabel'!$C$1:$T$1,0),FALSE)</f>
        <v>2.9</v>
      </c>
      <c r="AR654" s="232">
        <f>VLOOKUP(AR$4,'Tüpoloogia tabel'!$C$1:$T$51,MATCH($A649,'Tüpoloogia tabel'!$C$1:$T$1,0),FALSE)</f>
        <v>0.26</v>
      </c>
      <c r="AS654" s="16">
        <f>VLOOKUP(AS$4,'Tüpoloogia tabel'!$C$1:$T$51,MATCH($A654,'Tüpoloogia tabel'!$C$1:$T$1,0),FALSE)</f>
        <v>0.49</v>
      </c>
      <c r="AT654" s="16">
        <f>VLOOKUP(AT$4,'Tüpoloogia tabel'!$C$1:$T$51,MATCH($A654,'Tüpoloogia tabel'!$C$1:$T$1,0),FALSE)</f>
        <v>0.40500000000000003</v>
      </c>
      <c r="AU654" s="16">
        <f>VLOOKUP(AU$4,'Tüpoloogia tabel'!$C$1:$T$51,MATCH($A654,'Tüpoloogia tabel'!$C$1:$T$1,0),FALSE)</f>
        <v>0.15</v>
      </c>
      <c r="AV654" s="273">
        <f>VLOOKUP(AV$4,'Tüpoloogia tabel'!$C$1:$T$51,MATCH($A654,'Tüpoloogia tabel'!$C$1:$T$1,0),FALSE)</f>
        <v>0.02</v>
      </c>
      <c r="AW654" s="16">
        <f>VLOOKUP(AW$4,'Tüpoloogia tabel'!$C$1:$T$51,MATCH($A654,'Tüpoloogia tabel'!$C$1:$T$1,0),FALSE)</f>
        <v>0.01</v>
      </c>
      <c r="AX654" s="16">
        <f>VLOOKUP(AX$4,'Tüpoloogia tabel'!$C$1:$T$51,MATCH($A654,'Tüpoloogia tabel'!$C$1:$T$1,0),FALSE)</f>
        <v>0</v>
      </c>
      <c r="AY654" s="16">
        <f>VLOOKUP(AY$4,'Tüpoloogia tabel'!$C$1:$T$51,MATCH($A654,'Tüpoloogia tabel'!$C$1:$T$1,0),FALSE)</f>
        <v>0.42</v>
      </c>
      <c r="AZ654" s="16">
        <f>VLOOKUP(AZ$4,'Tüpoloogia tabel'!$C$1:$T$51,MATCH($A654,'Tüpoloogia tabel'!$C$1:$T$1,0),FALSE)</f>
        <v>3.7</v>
      </c>
      <c r="BA654" s="232">
        <f>VLOOKUP(BA$4,'Tüpoloogia tabel'!$C$1:$T$51,MATCH($A654,'Tüpoloogia tabel'!$C$1:$T$1,0),FALSE)</f>
        <v>0.56000000000000005</v>
      </c>
      <c r="BB654" s="232">
        <f>VLOOKUP(BB$4,'Tüpoloogia tabel'!$C$1:$T$51,MATCH($A654,'Tüpoloogia tabel'!$C$1:$T$1,0),FALSE)</f>
        <v>0.41499999999999998</v>
      </c>
      <c r="BC654" s="232">
        <f>VLOOKUP(BC$4,'Tüpoloogia tabel'!$C$1:$T$51,MATCH($A654,'Tüpoloogia tabel'!$C$1:$T$1,0),FALSE)</f>
        <v>0.35</v>
      </c>
      <c r="BD654" s="232">
        <f>VLOOKUP(BD$4,'Tüpoloogia tabel'!$C$1:$T$51,MATCH($A654,'Tüpoloogia tabel'!$C$1:$T$1,0),FALSE)</f>
        <v>0.4</v>
      </c>
      <c r="BE654" s="232">
        <f>VLOOKUP(BE$4,'Tüpoloogia tabel'!$C$1:$T$51,MATCH($A654,'Tüpoloogia tabel'!$C$1:$T$1,0),FALSE)</f>
        <v>0.3</v>
      </c>
      <c r="BF654" s="16">
        <f>VLOOKUP(BF$4,'Tüpoloogia tabel'!$C$1:$T$51,MATCH($A654,'Tüpoloogia tabel'!$C$1:$T$1,0),FALSE)</f>
        <v>1.8</v>
      </c>
      <c r="BG654" s="16">
        <f>VLOOKUP(BG$4,'Tüpoloogia tabel'!$C$1:$T$51,MATCH($A654,'Tüpoloogia tabel'!$C$1:$T$1,0),FALSE)</f>
        <v>2.2000000000000002</v>
      </c>
      <c r="BH654" s="16">
        <f>VLOOKUP(BH$4,'Tüpoloogia tabel'!$C$1:$T$51,MATCH($A654,'Tüpoloogia tabel'!$C$1:$T$1,0),FALSE)</f>
        <v>1.46</v>
      </c>
      <c r="BI654" s="16">
        <f>VLOOKUP(BI$4,'Tüpoloogia tabel'!$C$1:$T$51,MATCH($A654,'Tüpoloogia tabel'!$C$1:$T$1,0),FALSE)</f>
        <v>1.5793333333333333</v>
      </c>
      <c r="BJ654" s="16">
        <f>VLOOKUP(BJ$4,'Tüpoloogia tabel'!$C$1:$T$51,MATCH($A654,'Tüpoloogia tabel'!$C$1:$T$1,0),FALSE)</f>
        <v>0.8</v>
      </c>
      <c r="BK654" s="16">
        <f>VLOOKUP(BK$4,'Tüpoloogia tabel'!$C$1:$T$51,MATCH($A654,'Tüpoloogia tabel'!$C$1:$T$1,0),FALSE)</f>
        <v>2.0649999999999999</v>
      </c>
      <c r="BL654" s="216">
        <f t="shared" si="876"/>
        <v>68588.790931472366</v>
      </c>
      <c r="BM654" s="1">
        <v>4</v>
      </c>
      <c r="BN654" s="1">
        <v>0</v>
      </c>
      <c r="BO654" s="1">
        <f t="shared" si="811"/>
        <v>100</v>
      </c>
      <c r="BP654" s="217">
        <f t="shared" si="812"/>
        <v>238.73333333333335</v>
      </c>
      <c r="BQ654" s="217">
        <f t="shared" ref="BQ654:BS654" si="887">BP654</f>
        <v>238.73333333333335</v>
      </c>
      <c r="BR654" s="217">
        <f t="shared" si="887"/>
        <v>238.73333333333335</v>
      </c>
      <c r="BS654" s="217">
        <f t="shared" si="887"/>
        <v>238.73333333333335</v>
      </c>
      <c r="BT654" s="217">
        <f t="shared" si="814"/>
        <v>2148.6000000000004</v>
      </c>
      <c r="BU654" s="217">
        <f t="shared" si="815"/>
        <v>12930.357142857138</v>
      </c>
      <c r="BV654" s="217">
        <f t="shared" si="816"/>
        <v>19020.48579666323</v>
      </c>
      <c r="BW654" s="217">
        <f t="shared" si="878"/>
        <v>8285.5663679318895</v>
      </c>
      <c r="BX654" s="216">
        <f t="shared" si="817"/>
        <v>7.4927786419753097</v>
      </c>
      <c r="BY654" s="216">
        <f t="shared" si="869"/>
        <v>9036.291042222223</v>
      </c>
      <c r="BZ654" s="216">
        <f t="shared" si="853"/>
        <v>85910.648341626482</v>
      </c>
      <c r="CA654" s="216">
        <f t="shared" si="854"/>
        <v>77625.081973694585</v>
      </c>
      <c r="CB654" s="218">
        <f t="shared" si="818"/>
        <v>7.6689133701936729</v>
      </c>
    </row>
    <row r="655" spans="1:80" x14ac:dyDescent="0.25">
      <c r="A655" s="248" t="s">
        <v>489</v>
      </c>
      <c r="B655" s="231" t="s">
        <v>1183</v>
      </c>
      <c r="C655" s="231" t="s">
        <v>464</v>
      </c>
      <c r="D655" s="249">
        <v>6</v>
      </c>
      <c r="E655" s="249">
        <v>6</v>
      </c>
      <c r="F655" s="250"/>
      <c r="G655" s="15">
        <f>(VLOOKUP(G$4,'Tüpoloogia tabel'!$C$1:$T$51,MATCH($A655,'Tüpoloogia tabel'!$C$1:$T$1,0),FALSE))*D655</f>
        <v>2171.6399999999994</v>
      </c>
      <c r="H655" s="15">
        <f>(VLOOKUP(H$4,'Tüpoloogia tabel'!$C$1:$T$51,MATCH($A655,'Tüpoloogia tabel'!$C$1:$T$1,0),FALSE))*D655*E655</f>
        <v>103.73142857142858</v>
      </c>
      <c r="I655" s="15">
        <f>(VLOOKUP(I$4,'Tüpoloogia tabel'!$C$1:$T$51,MATCH($A655,'Tüpoloogia tabel'!$C$1:$T$1,0),FALSE))*D655*E655</f>
        <v>368.79428571428565</v>
      </c>
      <c r="J655" s="15">
        <f>(VLOOKUP(J$4,'Tüpoloogia tabel'!$C$1:$T$51,MATCH($A655,'Tüpoloogia tabel'!$C$1:$T$1,0),FALSE))*D655*E655</f>
        <v>8368.1994285714281</v>
      </c>
      <c r="K655" s="15">
        <f>(VLOOKUP(K$4,'Tüpoloogia tabel'!$C$1:$T$51,MATCH($A655,'Tüpoloogia tabel'!$C$1:$T$1,0),FALSE))*D655*E655</f>
        <v>7287.8720000000003</v>
      </c>
      <c r="L655" s="244">
        <f>VLOOKUP(L$4,'Tüpoloogia tabel'!$C$1:$T$51,MATCH($A655,'Tüpoloogia tabel'!$C$1:$T$1,0),FALSE)</f>
        <v>0</v>
      </c>
      <c r="M655" s="228">
        <f>VLOOKUP(M$4,'Tüpoloogia tabel'!$C$1:$T$51,MATCH($A655,'Tüpoloogia tabel'!$C$1:$T$1,0),FALSE)</f>
        <v>40</v>
      </c>
      <c r="N655" s="228">
        <f>VLOOKUP(N$4,'Tüpoloogia tabel'!$C$1:$T$51,MATCH($A655,'Tüpoloogia tabel'!$C$1:$T$1,0),FALSE)</f>
        <v>40</v>
      </c>
      <c r="O655" s="245">
        <f>VLOOKUP(O$4,'Tüpoloogia tabel'!$C$1:$T$51,MATCH($A655,'Tüpoloogia tabel'!$C$1:$T$1,0),FALSE)</f>
        <v>0.27294963909952868</v>
      </c>
      <c r="P655" s="228">
        <f>VLOOKUP(P$4,'Tüpoloogia tabel'!$C$1:$T$51,MATCH($A655,'Tüpoloogia tabel'!$C$1:$T$1,0),FALSE)</f>
        <v>100</v>
      </c>
      <c r="Q655" s="335">
        <f t="shared" si="805"/>
        <v>22886.400000000005</v>
      </c>
      <c r="R655" s="336">
        <f t="shared" si="851"/>
        <v>16615.805379712554</v>
      </c>
      <c r="S655" s="14">
        <f t="shared" si="806"/>
        <v>2171.6399999999994</v>
      </c>
      <c r="T655" s="336">
        <f t="shared" si="807"/>
        <v>2171.6399999999994</v>
      </c>
      <c r="U655" s="4">
        <f t="shared" si="808"/>
        <v>23.760000000000005</v>
      </c>
      <c r="V655" s="337">
        <f t="shared" si="809"/>
        <v>6246.8346202874545</v>
      </c>
      <c r="W655" s="338">
        <f t="shared" si="875"/>
        <v>5.4491067412059744</v>
      </c>
      <c r="X655" s="228">
        <f>VLOOKUP(X$4,'Tüpoloogia tabel'!$C$1:$T$51,MATCH($A655,'Tüpoloogia tabel'!$C$1:$T$1,0),FALSE)</f>
        <v>208.5</v>
      </c>
      <c r="Y655" s="228">
        <f>VLOOKUP(Y$4,'Tüpoloogia tabel'!$C$1:$T$51,MATCH($A655,'Tüpoloogia tabel'!$C$1:$T$1,0),FALSE)</f>
        <v>154.5</v>
      </c>
      <c r="Z655" s="229">
        <f>VLOOKUP(Z$4,'Tüpoloogia tabel'!$C$1:$T$51,MATCH($A655,'Tüpoloogia tabel'!$C$1:$T$1,0),FALSE)</f>
        <v>33.5</v>
      </c>
      <c r="AA655" s="235"/>
      <c r="AB655" s="235"/>
      <c r="AC655" s="15">
        <f>VLOOKUP(AC$4,'Tüpoloogia tabel'!$C$1:$T$51,MATCH($A655,'Tüpoloogia tabel'!$C$1:$T$1,0),FALSE)</f>
        <v>3.3925714285714283</v>
      </c>
      <c r="AD655" s="15">
        <f>VLOOKUP(AD$4,'Tüpoloogia tabel'!$C$1:$T$51,MATCH($A655,'Tüpoloogia tabel'!$C$1:$T$1,0),FALSE)</f>
        <v>2.5</v>
      </c>
      <c r="AE655" s="15">
        <f>VLOOKUP(AE$4,'Tüpoloogia tabel'!$C$1:$T$51,MATCH($A655,'Tüpoloogia tabel'!$C$1:$T$1,0),FALSE)</f>
        <v>2.2999999999999998</v>
      </c>
      <c r="AF655" s="15">
        <f>VLOOKUP(AF$4,'Tüpoloogia tabel'!$C$1:$T$51,MATCH($A655,'Tüpoloogia tabel'!$C$1:$T$1,0),FALSE)</f>
        <v>14.200000000000001</v>
      </c>
      <c r="AG655" s="15">
        <f>VLOOKUP(AG$4,'Tüpoloogia tabel'!$C$1:$T$51,MATCH($A655,'Tüpoloogia tabel'!$C$1:$T$1,0),FALSE)</f>
        <v>21.033333333333335</v>
      </c>
      <c r="AH655" s="15">
        <f>(VLOOKUP(AH$4,'Tüpoloogia tabel'!$C$1:$T$51,MATCH($A655,'Tüpoloogia tabel'!$C$1:$T$1,0),FALSE))*E655</f>
        <v>15</v>
      </c>
      <c r="AI655" s="15">
        <f>(VLOOKUP(AI$4,'Tüpoloogia tabel'!$C$1:$T$51,MATCH($A655,'Tüpoloogia tabel'!$C$1:$T$1,0),FALSE))*D655*E655</f>
        <v>32574.6</v>
      </c>
      <c r="AJ655" s="15">
        <f t="shared" si="810"/>
        <v>280.8</v>
      </c>
      <c r="AK655" s="15">
        <f>VLOOKUP(AK$4,'Tüpoloogia tabel'!$C$1:$T$51,MATCH($A655,'Tüpoloogia tabel'!$C$1:$T$1,0),FALSE)</f>
        <v>1</v>
      </c>
      <c r="AL655" s="15">
        <f>VLOOKUP(AL$4,'Tüpoloogia tabel'!$C$1:$T$51,MATCH($A655,'Tüpoloogia tabel'!$C$1:$T$1,0),FALSE)</f>
        <v>0.8</v>
      </c>
      <c r="AM655" s="15">
        <f>VLOOKUP(AM$4,'Tüpoloogia tabel'!$C$1:$T$51,MATCH($A655,'Tüpoloogia tabel'!$C$1:$T$1,0),FALSE)</f>
        <v>0.7</v>
      </c>
      <c r="AN655" s="15">
        <f>VLOOKUP(AN$4,'Tüpoloogia tabel'!$C$1:$T$51,MATCH($A655,'Tüpoloogia tabel'!$C$1:$T$1,0),FALSE)</f>
        <v>0.7</v>
      </c>
      <c r="AO655" s="15">
        <f>VLOOKUP(AO$4,'Tüpoloogia tabel'!$C$1:$T$51,MATCH($A655,'Tüpoloogia tabel'!$C$1:$T$1,0),FALSE)</f>
        <v>2.44</v>
      </c>
      <c r="AP655" s="15">
        <f>VLOOKUP(AP$4,'Tüpoloogia tabel'!$C$1:$T$51,MATCH($A655,'Tüpoloogia tabel'!$C$1:$T$1,0),FALSE)</f>
        <v>2</v>
      </c>
      <c r="AQ655" s="15">
        <f>VLOOKUP(AQ$4,'Tüpoloogia tabel'!$C$1:$T$51,MATCH($A655,'Tüpoloogia tabel'!$C$1:$T$1,0),FALSE)</f>
        <v>2.9</v>
      </c>
      <c r="AR655" s="232">
        <f>VLOOKUP(AR$4,'Tüpoloogia tabel'!$C$1:$T$51,MATCH($A650,'Tüpoloogia tabel'!$C$1:$T$1,0),FALSE)</f>
        <v>0.26</v>
      </c>
      <c r="AS655" s="16">
        <f>VLOOKUP(AS$4,'Tüpoloogia tabel'!$C$1:$T$51,MATCH($A655,'Tüpoloogia tabel'!$C$1:$T$1,0),FALSE)</f>
        <v>0.49</v>
      </c>
      <c r="AT655" s="16">
        <f>VLOOKUP(AT$4,'Tüpoloogia tabel'!$C$1:$T$51,MATCH($A655,'Tüpoloogia tabel'!$C$1:$T$1,0),FALSE)</f>
        <v>0.40500000000000003</v>
      </c>
      <c r="AU655" s="16">
        <f>VLOOKUP(AU$4,'Tüpoloogia tabel'!$C$1:$T$51,MATCH($A655,'Tüpoloogia tabel'!$C$1:$T$1,0),FALSE)</f>
        <v>0.15</v>
      </c>
      <c r="AV655" s="273">
        <f>VLOOKUP(AV$4,'Tüpoloogia tabel'!$C$1:$T$51,MATCH($A655,'Tüpoloogia tabel'!$C$1:$T$1,0),FALSE)</f>
        <v>0.02</v>
      </c>
      <c r="AW655" s="16">
        <f>VLOOKUP(AW$4,'Tüpoloogia tabel'!$C$1:$T$51,MATCH($A655,'Tüpoloogia tabel'!$C$1:$T$1,0),FALSE)</f>
        <v>0.01</v>
      </c>
      <c r="AX655" s="16">
        <f>VLOOKUP(AX$4,'Tüpoloogia tabel'!$C$1:$T$51,MATCH($A655,'Tüpoloogia tabel'!$C$1:$T$1,0),FALSE)</f>
        <v>0</v>
      </c>
      <c r="AY655" s="16">
        <f>VLOOKUP(AY$4,'Tüpoloogia tabel'!$C$1:$T$51,MATCH($A655,'Tüpoloogia tabel'!$C$1:$T$1,0),FALSE)</f>
        <v>0.42</v>
      </c>
      <c r="AZ655" s="16">
        <f>VLOOKUP(AZ$4,'Tüpoloogia tabel'!$C$1:$T$51,MATCH($A655,'Tüpoloogia tabel'!$C$1:$T$1,0),FALSE)</f>
        <v>3.7</v>
      </c>
      <c r="BA655" s="232">
        <f>VLOOKUP(BA$4,'Tüpoloogia tabel'!$C$1:$T$51,MATCH($A655,'Tüpoloogia tabel'!$C$1:$T$1,0),FALSE)</f>
        <v>0.56000000000000005</v>
      </c>
      <c r="BB655" s="232">
        <f>VLOOKUP(BB$4,'Tüpoloogia tabel'!$C$1:$T$51,MATCH($A655,'Tüpoloogia tabel'!$C$1:$T$1,0),FALSE)</f>
        <v>0.41499999999999998</v>
      </c>
      <c r="BC655" s="232">
        <f>VLOOKUP(BC$4,'Tüpoloogia tabel'!$C$1:$T$51,MATCH($A655,'Tüpoloogia tabel'!$C$1:$T$1,0),FALSE)</f>
        <v>0.35</v>
      </c>
      <c r="BD655" s="232">
        <f>VLOOKUP(BD$4,'Tüpoloogia tabel'!$C$1:$T$51,MATCH($A655,'Tüpoloogia tabel'!$C$1:$T$1,0),FALSE)</f>
        <v>0.4</v>
      </c>
      <c r="BE655" s="232">
        <f>VLOOKUP(BE$4,'Tüpoloogia tabel'!$C$1:$T$51,MATCH($A655,'Tüpoloogia tabel'!$C$1:$T$1,0),FALSE)</f>
        <v>0.3</v>
      </c>
      <c r="BF655" s="16">
        <f>VLOOKUP(BF$4,'Tüpoloogia tabel'!$C$1:$T$51,MATCH($A655,'Tüpoloogia tabel'!$C$1:$T$1,0),FALSE)</f>
        <v>1.8</v>
      </c>
      <c r="BG655" s="16">
        <f>VLOOKUP(BG$4,'Tüpoloogia tabel'!$C$1:$T$51,MATCH($A655,'Tüpoloogia tabel'!$C$1:$T$1,0),FALSE)</f>
        <v>2.2000000000000002</v>
      </c>
      <c r="BH655" s="16">
        <f>VLOOKUP(BH$4,'Tüpoloogia tabel'!$C$1:$T$51,MATCH($A655,'Tüpoloogia tabel'!$C$1:$T$1,0),FALSE)</f>
        <v>1.46</v>
      </c>
      <c r="BI655" s="16">
        <f>VLOOKUP(BI$4,'Tüpoloogia tabel'!$C$1:$T$51,MATCH($A655,'Tüpoloogia tabel'!$C$1:$T$1,0),FALSE)</f>
        <v>1.5793333333333333</v>
      </c>
      <c r="BJ655" s="16">
        <f>VLOOKUP(BJ$4,'Tüpoloogia tabel'!$C$1:$T$51,MATCH($A655,'Tüpoloogia tabel'!$C$1:$T$1,0),FALSE)</f>
        <v>0.8</v>
      </c>
      <c r="BK655" s="16">
        <f>VLOOKUP(BK$4,'Tüpoloogia tabel'!$C$1:$T$51,MATCH($A655,'Tüpoloogia tabel'!$C$1:$T$1,0),FALSE)</f>
        <v>2.0649999999999999</v>
      </c>
      <c r="BL655" s="216">
        <f t="shared" si="876"/>
        <v>31789.771158258714</v>
      </c>
      <c r="BM655" s="1">
        <v>4</v>
      </c>
      <c r="BN655" s="1">
        <v>0</v>
      </c>
      <c r="BO655" s="1">
        <f t="shared" si="811"/>
        <v>60</v>
      </c>
      <c r="BP655" s="217">
        <f t="shared" si="812"/>
        <v>280.8</v>
      </c>
      <c r="BQ655" s="217">
        <f t="shared" ref="BQ655:BS655" si="888">BP655</f>
        <v>280.8</v>
      </c>
      <c r="BR655" s="217">
        <f t="shared" si="888"/>
        <v>280.8</v>
      </c>
      <c r="BS655" s="217">
        <f t="shared" si="888"/>
        <v>280.8</v>
      </c>
      <c r="BT655" s="217">
        <f t="shared" si="814"/>
        <v>1404</v>
      </c>
      <c r="BU655" s="217">
        <f t="shared" si="815"/>
        <v>5621.9142857142842</v>
      </c>
      <c r="BV655" s="217">
        <f t="shared" si="816"/>
        <v>8234.0155761608312</v>
      </c>
      <c r="BW655" s="217">
        <f t="shared" si="878"/>
        <v>3781.3625419875489</v>
      </c>
      <c r="BX655" s="216">
        <f t="shared" si="817"/>
        <v>3.4338795555555564</v>
      </c>
      <c r="BY655" s="216">
        <f t="shared" si="869"/>
        <v>4141.2587440000007</v>
      </c>
      <c r="BZ655" s="216">
        <f t="shared" si="853"/>
        <v>39712.392444246267</v>
      </c>
      <c r="CA655" s="216">
        <f t="shared" si="854"/>
        <v>35931.029902258713</v>
      </c>
      <c r="CB655" s="218">
        <f t="shared" si="818"/>
        <v>4.9302498592536628</v>
      </c>
    </row>
    <row r="656" spans="1:80" x14ac:dyDescent="0.25">
      <c r="A656" s="248" t="s">
        <v>489</v>
      </c>
      <c r="B656" s="231" t="s">
        <v>1184</v>
      </c>
      <c r="C656" s="231" t="s">
        <v>464</v>
      </c>
      <c r="D656" s="249">
        <v>6</v>
      </c>
      <c r="E656" s="249">
        <v>7</v>
      </c>
      <c r="F656" s="250"/>
      <c r="G656" s="15">
        <f>(VLOOKUP(G$4,'Tüpoloogia tabel'!$C$1:$T$51,MATCH($A656,'Tüpoloogia tabel'!$C$1:$T$1,0),FALSE))*D656</f>
        <v>2171.6399999999994</v>
      </c>
      <c r="H656" s="15">
        <f>(VLOOKUP(H$4,'Tüpoloogia tabel'!$C$1:$T$51,MATCH($A656,'Tüpoloogia tabel'!$C$1:$T$1,0),FALSE))*D656*E656</f>
        <v>121.02000000000001</v>
      </c>
      <c r="I656" s="15">
        <f>(VLOOKUP(I$4,'Tüpoloogia tabel'!$C$1:$T$51,MATCH($A656,'Tüpoloogia tabel'!$C$1:$T$1,0),FALSE))*D656*E656</f>
        <v>430.25999999999993</v>
      </c>
      <c r="J656" s="15">
        <f>(VLOOKUP(J$4,'Tüpoloogia tabel'!$C$1:$T$51,MATCH($A656,'Tüpoloogia tabel'!$C$1:$T$1,0),FALSE))*D656*E656</f>
        <v>9762.8993333333328</v>
      </c>
      <c r="K656" s="15">
        <f>(VLOOKUP(K$4,'Tüpoloogia tabel'!$C$1:$T$51,MATCH($A656,'Tüpoloogia tabel'!$C$1:$T$1,0),FALSE))*D656*E656</f>
        <v>8502.5173333333332</v>
      </c>
      <c r="L656" s="244">
        <f>VLOOKUP(L$4,'Tüpoloogia tabel'!$C$1:$T$51,MATCH($A656,'Tüpoloogia tabel'!$C$1:$T$1,0),FALSE)</f>
        <v>0</v>
      </c>
      <c r="M656" s="228">
        <f>VLOOKUP(M$4,'Tüpoloogia tabel'!$C$1:$T$51,MATCH($A656,'Tüpoloogia tabel'!$C$1:$T$1,0),FALSE)</f>
        <v>40</v>
      </c>
      <c r="N656" s="228">
        <f>VLOOKUP(N$4,'Tüpoloogia tabel'!$C$1:$T$51,MATCH($A656,'Tüpoloogia tabel'!$C$1:$T$1,0),FALSE)</f>
        <v>40</v>
      </c>
      <c r="O656" s="245">
        <f>VLOOKUP(O$4,'Tüpoloogia tabel'!$C$1:$T$51,MATCH($A656,'Tüpoloogia tabel'!$C$1:$T$1,0),FALSE)</f>
        <v>0.27294963909952868</v>
      </c>
      <c r="P656" s="228">
        <f>VLOOKUP(P$4,'Tüpoloogia tabel'!$C$1:$T$51,MATCH($A656,'Tüpoloogia tabel'!$C$1:$T$1,0),FALSE)</f>
        <v>100</v>
      </c>
      <c r="Q656" s="335">
        <f t="shared" ref="Q656:Q679" si="889">D656*AG656*2*AH656*E656+2*E656*AF656</f>
        <v>31117.800000000007</v>
      </c>
      <c r="R656" s="336">
        <f t="shared" si="851"/>
        <v>22600.447720428692</v>
      </c>
      <c r="S656" s="14">
        <f t="shared" ref="S656:S679" si="890">G656</f>
        <v>2171.6399999999994</v>
      </c>
      <c r="T656" s="336">
        <f t="shared" ref="T656:T679" si="891">S656</f>
        <v>2171.6399999999994</v>
      </c>
      <c r="U656" s="4">
        <f t="shared" ref="U656:U679" si="892">D656*BF656*BG656</f>
        <v>23.760000000000005</v>
      </c>
      <c r="V656" s="337">
        <f t="shared" ref="V656:V679" si="893">Q656*O656</f>
        <v>8493.5922795713159</v>
      </c>
      <c r="W656" s="338">
        <f t="shared" si="875"/>
        <v>6.1835189916286906</v>
      </c>
      <c r="X656" s="228">
        <f>VLOOKUP(X$4,'Tüpoloogia tabel'!$C$1:$T$51,MATCH($A656,'Tüpoloogia tabel'!$C$1:$T$1,0),FALSE)</f>
        <v>208.5</v>
      </c>
      <c r="Y656" s="228">
        <f>VLOOKUP(Y$4,'Tüpoloogia tabel'!$C$1:$T$51,MATCH($A656,'Tüpoloogia tabel'!$C$1:$T$1,0),FALSE)</f>
        <v>154.5</v>
      </c>
      <c r="Z656" s="229">
        <f>VLOOKUP(Z$4,'Tüpoloogia tabel'!$C$1:$T$51,MATCH($A656,'Tüpoloogia tabel'!$C$1:$T$1,0),FALSE)</f>
        <v>33.5</v>
      </c>
      <c r="AA656" s="235"/>
      <c r="AB656" s="235"/>
      <c r="AC656" s="15">
        <f>VLOOKUP(AC$4,'Tüpoloogia tabel'!$C$1:$T$51,MATCH($A656,'Tüpoloogia tabel'!$C$1:$T$1,0),FALSE)</f>
        <v>3.3925714285714283</v>
      </c>
      <c r="AD656" s="15">
        <f>VLOOKUP(AD$4,'Tüpoloogia tabel'!$C$1:$T$51,MATCH($A656,'Tüpoloogia tabel'!$C$1:$T$1,0),FALSE)</f>
        <v>2.5</v>
      </c>
      <c r="AE656" s="15">
        <f>VLOOKUP(AE$4,'Tüpoloogia tabel'!$C$1:$T$51,MATCH($A656,'Tüpoloogia tabel'!$C$1:$T$1,0),FALSE)</f>
        <v>2.2999999999999998</v>
      </c>
      <c r="AF656" s="15">
        <f>VLOOKUP(AF$4,'Tüpoloogia tabel'!$C$1:$T$51,MATCH($A656,'Tüpoloogia tabel'!$C$1:$T$1,0),FALSE)</f>
        <v>14.200000000000001</v>
      </c>
      <c r="AG656" s="15">
        <f>VLOOKUP(AG$4,'Tüpoloogia tabel'!$C$1:$T$51,MATCH($A656,'Tüpoloogia tabel'!$C$1:$T$1,0),FALSE)</f>
        <v>21.033333333333335</v>
      </c>
      <c r="AH656" s="15">
        <f>(VLOOKUP(AH$4,'Tüpoloogia tabel'!$C$1:$T$51,MATCH($A656,'Tüpoloogia tabel'!$C$1:$T$1,0),FALSE))*E656</f>
        <v>17.5</v>
      </c>
      <c r="AI656" s="15">
        <f>(VLOOKUP(AI$4,'Tüpoloogia tabel'!$C$1:$T$51,MATCH($A656,'Tüpoloogia tabel'!$C$1:$T$1,0),FALSE))*D656*E656</f>
        <v>38003.699999999997</v>
      </c>
      <c r="AJ656" s="15">
        <f t="shared" ref="AJ656:AJ679" si="894">2*AF656+2*AG656*D656</f>
        <v>280.8</v>
      </c>
      <c r="AK656" s="15">
        <f>VLOOKUP(AK$4,'Tüpoloogia tabel'!$C$1:$T$51,MATCH($A656,'Tüpoloogia tabel'!$C$1:$T$1,0),FALSE)</f>
        <v>1</v>
      </c>
      <c r="AL656" s="15">
        <f>VLOOKUP(AL$4,'Tüpoloogia tabel'!$C$1:$T$51,MATCH($A656,'Tüpoloogia tabel'!$C$1:$T$1,0),FALSE)</f>
        <v>0.8</v>
      </c>
      <c r="AM656" s="15">
        <f>VLOOKUP(AM$4,'Tüpoloogia tabel'!$C$1:$T$51,MATCH($A656,'Tüpoloogia tabel'!$C$1:$T$1,0),FALSE)</f>
        <v>0.7</v>
      </c>
      <c r="AN656" s="15">
        <f>VLOOKUP(AN$4,'Tüpoloogia tabel'!$C$1:$T$51,MATCH($A656,'Tüpoloogia tabel'!$C$1:$T$1,0),FALSE)</f>
        <v>0.7</v>
      </c>
      <c r="AO656" s="15">
        <f>VLOOKUP(AO$4,'Tüpoloogia tabel'!$C$1:$T$51,MATCH($A656,'Tüpoloogia tabel'!$C$1:$T$1,0),FALSE)</f>
        <v>2.44</v>
      </c>
      <c r="AP656" s="15">
        <f>VLOOKUP(AP$4,'Tüpoloogia tabel'!$C$1:$T$51,MATCH($A656,'Tüpoloogia tabel'!$C$1:$T$1,0),FALSE)</f>
        <v>2</v>
      </c>
      <c r="AQ656" s="15">
        <f>VLOOKUP(AQ$4,'Tüpoloogia tabel'!$C$1:$T$51,MATCH($A656,'Tüpoloogia tabel'!$C$1:$T$1,0),FALSE)</f>
        <v>2.9</v>
      </c>
      <c r="AR656" s="232">
        <f>VLOOKUP(AR$4,'Tüpoloogia tabel'!$C$1:$T$51,MATCH($A651,'Tüpoloogia tabel'!$C$1:$T$1,0),FALSE)</f>
        <v>0.26</v>
      </c>
      <c r="AS656" s="16">
        <f>VLOOKUP(AS$4,'Tüpoloogia tabel'!$C$1:$T$51,MATCH($A656,'Tüpoloogia tabel'!$C$1:$T$1,0),FALSE)</f>
        <v>0.49</v>
      </c>
      <c r="AT656" s="16">
        <f>VLOOKUP(AT$4,'Tüpoloogia tabel'!$C$1:$T$51,MATCH($A656,'Tüpoloogia tabel'!$C$1:$T$1,0),FALSE)</f>
        <v>0.40500000000000003</v>
      </c>
      <c r="AU656" s="16">
        <f>VLOOKUP(AU$4,'Tüpoloogia tabel'!$C$1:$T$51,MATCH($A656,'Tüpoloogia tabel'!$C$1:$T$1,0),FALSE)</f>
        <v>0.15</v>
      </c>
      <c r="AV656" s="273">
        <f>VLOOKUP(AV$4,'Tüpoloogia tabel'!$C$1:$T$51,MATCH($A656,'Tüpoloogia tabel'!$C$1:$T$1,0),FALSE)</f>
        <v>0.02</v>
      </c>
      <c r="AW656" s="16">
        <f>VLOOKUP(AW$4,'Tüpoloogia tabel'!$C$1:$T$51,MATCH($A656,'Tüpoloogia tabel'!$C$1:$T$1,0),FALSE)</f>
        <v>0.01</v>
      </c>
      <c r="AX656" s="16">
        <f>VLOOKUP(AX$4,'Tüpoloogia tabel'!$C$1:$T$51,MATCH($A656,'Tüpoloogia tabel'!$C$1:$T$1,0),FALSE)</f>
        <v>0</v>
      </c>
      <c r="AY656" s="16">
        <f>VLOOKUP(AY$4,'Tüpoloogia tabel'!$C$1:$T$51,MATCH($A656,'Tüpoloogia tabel'!$C$1:$T$1,0),FALSE)</f>
        <v>0.42</v>
      </c>
      <c r="AZ656" s="16">
        <f>VLOOKUP(AZ$4,'Tüpoloogia tabel'!$C$1:$T$51,MATCH($A656,'Tüpoloogia tabel'!$C$1:$T$1,0),FALSE)</f>
        <v>3.7</v>
      </c>
      <c r="BA656" s="232">
        <f>VLOOKUP(BA$4,'Tüpoloogia tabel'!$C$1:$T$51,MATCH($A656,'Tüpoloogia tabel'!$C$1:$T$1,0),FALSE)</f>
        <v>0.56000000000000005</v>
      </c>
      <c r="BB656" s="232">
        <f>VLOOKUP(BB$4,'Tüpoloogia tabel'!$C$1:$T$51,MATCH($A656,'Tüpoloogia tabel'!$C$1:$T$1,0),FALSE)</f>
        <v>0.41499999999999998</v>
      </c>
      <c r="BC656" s="232">
        <f>VLOOKUP(BC$4,'Tüpoloogia tabel'!$C$1:$T$51,MATCH($A656,'Tüpoloogia tabel'!$C$1:$T$1,0),FALSE)</f>
        <v>0.35</v>
      </c>
      <c r="BD656" s="232">
        <f>VLOOKUP(BD$4,'Tüpoloogia tabel'!$C$1:$T$51,MATCH($A656,'Tüpoloogia tabel'!$C$1:$T$1,0),FALSE)</f>
        <v>0.4</v>
      </c>
      <c r="BE656" s="232">
        <f>VLOOKUP(BE$4,'Tüpoloogia tabel'!$C$1:$T$51,MATCH($A656,'Tüpoloogia tabel'!$C$1:$T$1,0),FALSE)</f>
        <v>0.3</v>
      </c>
      <c r="BF656" s="16">
        <f>VLOOKUP(BF$4,'Tüpoloogia tabel'!$C$1:$T$51,MATCH($A656,'Tüpoloogia tabel'!$C$1:$T$1,0),FALSE)</f>
        <v>1.8</v>
      </c>
      <c r="BG656" s="16">
        <f>VLOOKUP(BG$4,'Tüpoloogia tabel'!$C$1:$T$51,MATCH($A656,'Tüpoloogia tabel'!$C$1:$T$1,0),FALSE)</f>
        <v>2.2000000000000002</v>
      </c>
      <c r="BH656" s="16">
        <f>VLOOKUP(BH$4,'Tüpoloogia tabel'!$C$1:$T$51,MATCH($A656,'Tüpoloogia tabel'!$C$1:$T$1,0),FALSE)</f>
        <v>1.46</v>
      </c>
      <c r="BI656" s="16">
        <f>VLOOKUP(BI$4,'Tüpoloogia tabel'!$C$1:$T$51,MATCH($A656,'Tüpoloogia tabel'!$C$1:$T$1,0),FALSE)</f>
        <v>1.5793333333333333</v>
      </c>
      <c r="BJ656" s="16">
        <f>VLOOKUP(BJ$4,'Tüpoloogia tabel'!$C$1:$T$51,MATCH($A656,'Tüpoloogia tabel'!$C$1:$T$1,0),FALSE)</f>
        <v>0.8</v>
      </c>
      <c r="BK656" s="16">
        <f>VLOOKUP(BK$4,'Tüpoloogia tabel'!$C$1:$T$51,MATCH($A656,'Tüpoloogia tabel'!$C$1:$T$1,0),FALSE)</f>
        <v>2.0649999999999999</v>
      </c>
      <c r="BL656" s="216">
        <f t="shared" si="876"/>
        <v>42043.253051614192</v>
      </c>
      <c r="BM656" s="1">
        <v>4</v>
      </c>
      <c r="BN656" s="1">
        <v>0</v>
      </c>
      <c r="BO656" s="1">
        <f t="shared" ref="BO656:BO679" si="895">AH656*BM656</f>
        <v>70</v>
      </c>
      <c r="BP656" s="217">
        <f t="shared" ref="BP656:BP679" si="896">AJ656</f>
        <v>280.8</v>
      </c>
      <c r="BQ656" s="217">
        <f t="shared" ref="BQ656:BS656" si="897">BP656</f>
        <v>280.8</v>
      </c>
      <c r="BR656" s="217">
        <f t="shared" si="897"/>
        <v>280.8</v>
      </c>
      <c r="BS656" s="217">
        <f t="shared" si="897"/>
        <v>280.8</v>
      </c>
      <c r="BT656" s="217">
        <f t="shared" ref="BT656:BT679" si="898">BS656*(E656-1)</f>
        <v>1684.8000000000002</v>
      </c>
      <c r="BU656" s="217">
        <f t="shared" ref="BU656:BU679" si="899">(D656+I656)*E656*AD656</f>
        <v>7634.5499999999993</v>
      </c>
      <c r="BV656" s="217">
        <f t="shared" ref="BV656:BV679" si="900">(V656/(BH656*BI656))*(BH656+BI656)</f>
        <v>11195.489456439524</v>
      </c>
      <c r="BW656" s="217">
        <f t="shared" si="878"/>
        <v>5030.5895717046005</v>
      </c>
      <c r="BX656" s="216">
        <f t="shared" ref="BX656:BX679" si="901">AZ656*SUM(Q656:V656)/(3600*IF(E656=1,35,IF(E656=2,24,IF(E656&lt;6,20,15))))</f>
        <v>4.5618862222222241</v>
      </c>
      <c r="BY656" s="216">
        <f t="shared" si="869"/>
        <v>5501.6347840000017</v>
      </c>
      <c r="BZ656" s="216">
        <f t="shared" si="853"/>
        <v>52575.477407318795</v>
      </c>
      <c r="CA656" s="216">
        <f t="shared" si="854"/>
        <v>47544.887835614194</v>
      </c>
      <c r="CB656" s="218">
        <f t="shared" ref="CB656:CB679" si="902">(BY656+BL656)/K656</f>
        <v>5.5918601481962122</v>
      </c>
    </row>
    <row r="657" spans="1:80" x14ac:dyDescent="0.25">
      <c r="A657" s="248" t="s">
        <v>489</v>
      </c>
      <c r="B657" s="231" t="s">
        <v>1185</v>
      </c>
      <c r="C657" s="231" t="s">
        <v>464</v>
      </c>
      <c r="D657" s="249">
        <v>6</v>
      </c>
      <c r="E657" s="249">
        <v>8</v>
      </c>
      <c r="F657" s="250"/>
      <c r="G657" s="15">
        <f>(VLOOKUP(G$4,'Tüpoloogia tabel'!$C$1:$T$51,MATCH($A657,'Tüpoloogia tabel'!$C$1:$T$1,0),FALSE))*D657</f>
        <v>2171.6399999999994</v>
      </c>
      <c r="H657" s="15">
        <f>(VLOOKUP(H$4,'Tüpoloogia tabel'!$C$1:$T$51,MATCH($A657,'Tüpoloogia tabel'!$C$1:$T$1,0),FALSE))*D657*E657</f>
        <v>138.30857142857144</v>
      </c>
      <c r="I657" s="15">
        <f>(VLOOKUP(I$4,'Tüpoloogia tabel'!$C$1:$T$51,MATCH($A657,'Tüpoloogia tabel'!$C$1:$T$1,0),FALSE))*D657*E657</f>
        <v>491.72571428571422</v>
      </c>
      <c r="J657" s="15">
        <f>(VLOOKUP(J$4,'Tüpoloogia tabel'!$C$1:$T$51,MATCH($A657,'Tüpoloogia tabel'!$C$1:$T$1,0),FALSE))*D657*E657</f>
        <v>11157.599238095238</v>
      </c>
      <c r="K657" s="15">
        <f>(VLOOKUP(K$4,'Tüpoloogia tabel'!$C$1:$T$51,MATCH($A657,'Tüpoloogia tabel'!$C$1:$T$1,0),FALSE))*D657*E657</f>
        <v>9717.1626666666671</v>
      </c>
      <c r="L657" s="244">
        <f>VLOOKUP(L$4,'Tüpoloogia tabel'!$C$1:$T$51,MATCH($A657,'Tüpoloogia tabel'!$C$1:$T$1,0),FALSE)</f>
        <v>0</v>
      </c>
      <c r="M657" s="228">
        <f>VLOOKUP(M$4,'Tüpoloogia tabel'!$C$1:$T$51,MATCH($A657,'Tüpoloogia tabel'!$C$1:$T$1,0),FALSE)</f>
        <v>40</v>
      </c>
      <c r="N657" s="228">
        <f>VLOOKUP(N$4,'Tüpoloogia tabel'!$C$1:$T$51,MATCH($A657,'Tüpoloogia tabel'!$C$1:$T$1,0),FALSE)</f>
        <v>40</v>
      </c>
      <c r="O657" s="245">
        <f>VLOOKUP(O$4,'Tüpoloogia tabel'!$C$1:$T$51,MATCH($A657,'Tüpoloogia tabel'!$C$1:$T$1,0),FALSE)</f>
        <v>0.27294963909952868</v>
      </c>
      <c r="P657" s="228">
        <f>VLOOKUP(P$4,'Tüpoloogia tabel'!$C$1:$T$51,MATCH($A657,'Tüpoloogia tabel'!$C$1:$T$1,0),FALSE)</f>
        <v>100</v>
      </c>
      <c r="Q657" s="335">
        <f t="shared" si="889"/>
        <v>40611.200000000004</v>
      </c>
      <c r="R657" s="336">
        <f t="shared" si="851"/>
        <v>29502.627616601221</v>
      </c>
      <c r="S657" s="14">
        <f t="shared" si="890"/>
        <v>2171.6399999999994</v>
      </c>
      <c r="T657" s="336">
        <f t="shared" si="891"/>
        <v>2171.6399999999994</v>
      </c>
      <c r="U657" s="4">
        <f t="shared" si="892"/>
        <v>23.760000000000005</v>
      </c>
      <c r="V657" s="337">
        <f t="shared" si="893"/>
        <v>11084.812383398781</v>
      </c>
      <c r="W657" s="338">
        <f t="shared" si="875"/>
        <v>6.9371939083786165</v>
      </c>
      <c r="X657" s="228">
        <f>VLOOKUP(X$4,'Tüpoloogia tabel'!$C$1:$T$51,MATCH($A657,'Tüpoloogia tabel'!$C$1:$T$1,0),FALSE)</f>
        <v>208.5</v>
      </c>
      <c r="Y657" s="228">
        <f>VLOOKUP(Y$4,'Tüpoloogia tabel'!$C$1:$T$51,MATCH($A657,'Tüpoloogia tabel'!$C$1:$T$1,0),FALSE)</f>
        <v>154.5</v>
      </c>
      <c r="Z657" s="229">
        <f>VLOOKUP(Z$4,'Tüpoloogia tabel'!$C$1:$T$51,MATCH($A657,'Tüpoloogia tabel'!$C$1:$T$1,0),FALSE)</f>
        <v>33.5</v>
      </c>
      <c r="AA657" s="235"/>
      <c r="AB657" s="235"/>
      <c r="AC657" s="15">
        <f>VLOOKUP(AC$4,'Tüpoloogia tabel'!$C$1:$T$51,MATCH($A657,'Tüpoloogia tabel'!$C$1:$T$1,0),FALSE)</f>
        <v>3.3925714285714283</v>
      </c>
      <c r="AD657" s="15">
        <f>VLOOKUP(AD$4,'Tüpoloogia tabel'!$C$1:$T$51,MATCH($A657,'Tüpoloogia tabel'!$C$1:$T$1,0),FALSE)</f>
        <v>2.5</v>
      </c>
      <c r="AE657" s="15">
        <f>VLOOKUP(AE$4,'Tüpoloogia tabel'!$C$1:$T$51,MATCH($A657,'Tüpoloogia tabel'!$C$1:$T$1,0),FALSE)</f>
        <v>2.2999999999999998</v>
      </c>
      <c r="AF657" s="15">
        <f>VLOOKUP(AF$4,'Tüpoloogia tabel'!$C$1:$T$51,MATCH($A657,'Tüpoloogia tabel'!$C$1:$T$1,0),FALSE)</f>
        <v>14.200000000000001</v>
      </c>
      <c r="AG657" s="15">
        <f>VLOOKUP(AG$4,'Tüpoloogia tabel'!$C$1:$T$51,MATCH($A657,'Tüpoloogia tabel'!$C$1:$T$1,0),FALSE)</f>
        <v>21.033333333333335</v>
      </c>
      <c r="AH657" s="15">
        <f>(VLOOKUP(AH$4,'Tüpoloogia tabel'!$C$1:$T$51,MATCH($A657,'Tüpoloogia tabel'!$C$1:$T$1,0),FALSE))*E657</f>
        <v>20</v>
      </c>
      <c r="AI657" s="15">
        <f>(VLOOKUP(AI$4,'Tüpoloogia tabel'!$C$1:$T$51,MATCH($A657,'Tüpoloogia tabel'!$C$1:$T$1,0),FALSE))*D657*E657</f>
        <v>43432.799999999996</v>
      </c>
      <c r="AJ657" s="15">
        <f t="shared" si="894"/>
        <v>280.8</v>
      </c>
      <c r="AK657" s="15">
        <f>VLOOKUP(AK$4,'Tüpoloogia tabel'!$C$1:$T$51,MATCH($A657,'Tüpoloogia tabel'!$C$1:$T$1,0),FALSE)</f>
        <v>1</v>
      </c>
      <c r="AL657" s="15">
        <f>VLOOKUP(AL$4,'Tüpoloogia tabel'!$C$1:$T$51,MATCH($A657,'Tüpoloogia tabel'!$C$1:$T$1,0),FALSE)</f>
        <v>0.8</v>
      </c>
      <c r="AM657" s="15">
        <f>VLOOKUP(AM$4,'Tüpoloogia tabel'!$C$1:$T$51,MATCH($A657,'Tüpoloogia tabel'!$C$1:$T$1,0),FALSE)</f>
        <v>0.7</v>
      </c>
      <c r="AN657" s="15">
        <f>VLOOKUP(AN$4,'Tüpoloogia tabel'!$C$1:$T$51,MATCH($A657,'Tüpoloogia tabel'!$C$1:$T$1,0),FALSE)</f>
        <v>0.7</v>
      </c>
      <c r="AO657" s="15">
        <f>VLOOKUP(AO$4,'Tüpoloogia tabel'!$C$1:$T$51,MATCH($A657,'Tüpoloogia tabel'!$C$1:$T$1,0),FALSE)</f>
        <v>2.44</v>
      </c>
      <c r="AP657" s="15">
        <f>VLOOKUP(AP$4,'Tüpoloogia tabel'!$C$1:$T$51,MATCH($A657,'Tüpoloogia tabel'!$C$1:$T$1,0),FALSE)</f>
        <v>2</v>
      </c>
      <c r="AQ657" s="15">
        <f>VLOOKUP(AQ$4,'Tüpoloogia tabel'!$C$1:$T$51,MATCH($A657,'Tüpoloogia tabel'!$C$1:$T$1,0),FALSE)</f>
        <v>2.9</v>
      </c>
      <c r="AR657" s="232">
        <f>VLOOKUP(AR$4,'Tüpoloogia tabel'!$C$1:$T$51,MATCH($A652,'Tüpoloogia tabel'!$C$1:$T$1,0),FALSE)</f>
        <v>0.26</v>
      </c>
      <c r="AS657" s="16">
        <f>VLOOKUP(AS$4,'Tüpoloogia tabel'!$C$1:$T$51,MATCH($A657,'Tüpoloogia tabel'!$C$1:$T$1,0),FALSE)</f>
        <v>0.49</v>
      </c>
      <c r="AT657" s="16">
        <f>VLOOKUP(AT$4,'Tüpoloogia tabel'!$C$1:$T$51,MATCH($A657,'Tüpoloogia tabel'!$C$1:$T$1,0),FALSE)</f>
        <v>0.40500000000000003</v>
      </c>
      <c r="AU657" s="16">
        <f>VLOOKUP(AU$4,'Tüpoloogia tabel'!$C$1:$T$51,MATCH($A657,'Tüpoloogia tabel'!$C$1:$T$1,0),FALSE)</f>
        <v>0.15</v>
      </c>
      <c r="AV657" s="273">
        <f>VLOOKUP(AV$4,'Tüpoloogia tabel'!$C$1:$T$51,MATCH($A657,'Tüpoloogia tabel'!$C$1:$T$1,0),FALSE)</f>
        <v>0.02</v>
      </c>
      <c r="AW657" s="16">
        <f>VLOOKUP(AW$4,'Tüpoloogia tabel'!$C$1:$T$51,MATCH($A657,'Tüpoloogia tabel'!$C$1:$T$1,0),FALSE)</f>
        <v>0.01</v>
      </c>
      <c r="AX657" s="16">
        <f>VLOOKUP(AX$4,'Tüpoloogia tabel'!$C$1:$T$51,MATCH($A657,'Tüpoloogia tabel'!$C$1:$T$1,0),FALSE)</f>
        <v>0</v>
      </c>
      <c r="AY657" s="16">
        <f>VLOOKUP(AY$4,'Tüpoloogia tabel'!$C$1:$T$51,MATCH($A657,'Tüpoloogia tabel'!$C$1:$T$1,0),FALSE)</f>
        <v>0.42</v>
      </c>
      <c r="AZ657" s="16">
        <f>VLOOKUP(AZ$4,'Tüpoloogia tabel'!$C$1:$T$51,MATCH($A657,'Tüpoloogia tabel'!$C$1:$T$1,0),FALSE)</f>
        <v>3.7</v>
      </c>
      <c r="BA657" s="232">
        <f>VLOOKUP(BA$4,'Tüpoloogia tabel'!$C$1:$T$51,MATCH($A657,'Tüpoloogia tabel'!$C$1:$T$1,0),FALSE)</f>
        <v>0.56000000000000005</v>
      </c>
      <c r="BB657" s="232">
        <f>VLOOKUP(BB$4,'Tüpoloogia tabel'!$C$1:$T$51,MATCH($A657,'Tüpoloogia tabel'!$C$1:$T$1,0),FALSE)</f>
        <v>0.41499999999999998</v>
      </c>
      <c r="BC657" s="232">
        <f>VLOOKUP(BC$4,'Tüpoloogia tabel'!$C$1:$T$51,MATCH($A657,'Tüpoloogia tabel'!$C$1:$T$1,0),FALSE)</f>
        <v>0.35</v>
      </c>
      <c r="BD657" s="232">
        <f>VLOOKUP(BD$4,'Tüpoloogia tabel'!$C$1:$T$51,MATCH($A657,'Tüpoloogia tabel'!$C$1:$T$1,0),FALSE)</f>
        <v>0.4</v>
      </c>
      <c r="BE657" s="232">
        <f>VLOOKUP(BE$4,'Tüpoloogia tabel'!$C$1:$T$51,MATCH($A657,'Tüpoloogia tabel'!$C$1:$T$1,0),FALSE)</f>
        <v>0.3</v>
      </c>
      <c r="BF657" s="16">
        <f>VLOOKUP(BF$4,'Tüpoloogia tabel'!$C$1:$T$51,MATCH($A657,'Tüpoloogia tabel'!$C$1:$T$1,0),FALSE)</f>
        <v>1.8</v>
      </c>
      <c r="BG657" s="16">
        <f>VLOOKUP(BG$4,'Tüpoloogia tabel'!$C$1:$T$51,MATCH($A657,'Tüpoloogia tabel'!$C$1:$T$1,0),FALSE)</f>
        <v>2.2000000000000002</v>
      </c>
      <c r="BH657" s="16">
        <f>VLOOKUP(BH$4,'Tüpoloogia tabel'!$C$1:$T$51,MATCH($A657,'Tüpoloogia tabel'!$C$1:$T$1,0),FALSE)</f>
        <v>1.46</v>
      </c>
      <c r="BI657" s="16">
        <f>VLOOKUP(BI$4,'Tüpoloogia tabel'!$C$1:$T$51,MATCH($A657,'Tüpoloogia tabel'!$C$1:$T$1,0),FALSE)</f>
        <v>1.5793333333333333</v>
      </c>
      <c r="BJ657" s="16">
        <f>VLOOKUP(BJ$4,'Tüpoloogia tabel'!$C$1:$T$51,MATCH($A657,'Tüpoloogia tabel'!$C$1:$T$1,0),FALSE)</f>
        <v>0.8</v>
      </c>
      <c r="BK657" s="16">
        <f>VLOOKUP(BK$4,'Tüpoloogia tabel'!$C$1:$T$51,MATCH($A657,'Tüpoloogia tabel'!$C$1:$T$1,0),FALSE)</f>
        <v>2.0649999999999999</v>
      </c>
      <c r="BL657" s="216">
        <f t="shared" si="876"/>
        <v>53868.751145058908</v>
      </c>
      <c r="BM657" s="1">
        <v>4</v>
      </c>
      <c r="BN657" s="1">
        <v>0</v>
      </c>
      <c r="BO657" s="1">
        <f t="shared" si="895"/>
        <v>80</v>
      </c>
      <c r="BP657" s="217">
        <f t="shared" si="896"/>
        <v>280.8</v>
      </c>
      <c r="BQ657" s="217">
        <f t="shared" ref="BQ657:BS657" si="903">BP657</f>
        <v>280.8</v>
      </c>
      <c r="BR657" s="217">
        <f t="shared" si="903"/>
        <v>280.8</v>
      </c>
      <c r="BS657" s="217">
        <f t="shared" si="903"/>
        <v>280.8</v>
      </c>
      <c r="BT657" s="217">
        <f t="shared" si="898"/>
        <v>1965.6000000000001</v>
      </c>
      <c r="BU657" s="217">
        <f t="shared" si="899"/>
        <v>9954.5142857142837</v>
      </c>
      <c r="BV657" s="217">
        <f t="shared" si="900"/>
        <v>14611.002751266373</v>
      </c>
      <c r="BW657" s="217">
        <f t="shared" si="878"/>
        <v>6470.5131555318758</v>
      </c>
      <c r="BX657" s="216">
        <f t="shared" si="901"/>
        <v>5.8628336296296295</v>
      </c>
      <c r="BY657" s="216">
        <f t="shared" si="869"/>
        <v>7070.5773573333327</v>
      </c>
      <c r="BZ657" s="216">
        <f t="shared" si="853"/>
        <v>67409.841657924117</v>
      </c>
      <c r="CA657" s="216">
        <f t="shared" si="854"/>
        <v>60939.328502392244</v>
      </c>
      <c r="CB657" s="218">
        <f t="shared" si="902"/>
        <v>6.2713088782012338</v>
      </c>
    </row>
    <row r="658" spans="1:80" x14ac:dyDescent="0.25">
      <c r="A658" s="248" t="s">
        <v>489</v>
      </c>
      <c r="B658" s="231" t="s">
        <v>1186</v>
      </c>
      <c r="C658" s="231" t="s">
        <v>464</v>
      </c>
      <c r="D658" s="249">
        <v>6</v>
      </c>
      <c r="E658" s="249">
        <v>9</v>
      </c>
      <c r="F658" s="250"/>
      <c r="G658" s="15">
        <f>(VLOOKUP(G$4,'Tüpoloogia tabel'!$C$1:$T$51,MATCH($A658,'Tüpoloogia tabel'!$C$1:$T$1,0),FALSE))*D658</f>
        <v>2171.6399999999994</v>
      </c>
      <c r="H658" s="15">
        <f>(VLOOKUP(H$4,'Tüpoloogia tabel'!$C$1:$T$51,MATCH($A658,'Tüpoloogia tabel'!$C$1:$T$1,0),FALSE))*D658*E658</f>
        <v>155.59714285714287</v>
      </c>
      <c r="I658" s="15">
        <f>(VLOOKUP(I$4,'Tüpoloogia tabel'!$C$1:$T$51,MATCH($A658,'Tüpoloogia tabel'!$C$1:$T$1,0),FALSE))*D658*E658</f>
        <v>553.19142857142845</v>
      </c>
      <c r="J658" s="15">
        <f>(VLOOKUP(J$4,'Tüpoloogia tabel'!$C$1:$T$51,MATCH($A658,'Tüpoloogia tabel'!$C$1:$T$1,0),FALSE))*D658*E658</f>
        <v>12552.299142857142</v>
      </c>
      <c r="K658" s="15">
        <f>(VLOOKUP(K$4,'Tüpoloogia tabel'!$C$1:$T$51,MATCH($A658,'Tüpoloogia tabel'!$C$1:$T$1,0),FALSE))*D658*E658</f>
        <v>10931.808000000001</v>
      </c>
      <c r="L658" s="244">
        <f>VLOOKUP(L$4,'Tüpoloogia tabel'!$C$1:$T$51,MATCH($A658,'Tüpoloogia tabel'!$C$1:$T$1,0),FALSE)</f>
        <v>0</v>
      </c>
      <c r="M658" s="228">
        <f>VLOOKUP(M$4,'Tüpoloogia tabel'!$C$1:$T$51,MATCH($A658,'Tüpoloogia tabel'!$C$1:$T$1,0),FALSE)</f>
        <v>40</v>
      </c>
      <c r="N658" s="228">
        <f>VLOOKUP(N$4,'Tüpoloogia tabel'!$C$1:$T$51,MATCH($A658,'Tüpoloogia tabel'!$C$1:$T$1,0),FALSE)</f>
        <v>40</v>
      </c>
      <c r="O658" s="245">
        <f>VLOOKUP(O$4,'Tüpoloogia tabel'!$C$1:$T$51,MATCH($A658,'Tüpoloogia tabel'!$C$1:$T$1,0),FALSE)</f>
        <v>0.27294963909952868</v>
      </c>
      <c r="P658" s="228">
        <f>VLOOKUP(P$4,'Tüpoloogia tabel'!$C$1:$T$51,MATCH($A658,'Tüpoloogia tabel'!$C$1:$T$1,0),FALSE)</f>
        <v>100</v>
      </c>
      <c r="Q658" s="335">
        <f t="shared" si="889"/>
        <v>51366.600000000006</v>
      </c>
      <c r="R658" s="336">
        <f t="shared" si="851"/>
        <v>37322.345068230148</v>
      </c>
      <c r="S658" s="14">
        <f t="shared" si="890"/>
        <v>2171.6399999999994</v>
      </c>
      <c r="T658" s="336">
        <f t="shared" si="891"/>
        <v>2171.6399999999994</v>
      </c>
      <c r="U658" s="4">
        <f t="shared" si="892"/>
        <v>23.760000000000005</v>
      </c>
      <c r="V658" s="337">
        <f t="shared" si="893"/>
        <v>14020.494931769852</v>
      </c>
      <c r="W658" s="338">
        <f t="shared" si="875"/>
        <v>7.7037106026800179</v>
      </c>
      <c r="X658" s="228">
        <f>VLOOKUP(X$4,'Tüpoloogia tabel'!$C$1:$T$51,MATCH($A658,'Tüpoloogia tabel'!$C$1:$T$1,0),FALSE)</f>
        <v>208.5</v>
      </c>
      <c r="Y658" s="228">
        <f>VLOOKUP(Y$4,'Tüpoloogia tabel'!$C$1:$T$51,MATCH($A658,'Tüpoloogia tabel'!$C$1:$T$1,0),FALSE)</f>
        <v>154.5</v>
      </c>
      <c r="Z658" s="229">
        <f>VLOOKUP(Z$4,'Tüpoloogia tabel'!$C$1:$T$51,MATCH($A658,'Tüpoloogia tabel'!$C$1:$T$1,0),FALSE)</f>
        <v>33.5</v>
      </c>
      <c r="AA658" s="235"/>
      <c r="AB658" s="235"/>
      <c r="AC658" s="15">
        <f>VLOOKUP(AC$4,'Tüpoloogia tabel'!$C$1:$T$51,MATCH($A658,'Tüpoloogia tabel'!$C$1:$T$1,0),FALSE)</f>
        <v>3.3925714285714283</v>
      </c>
      <c r="AD658" s="15">
        <f>VLOOKUP(AD$4,'Tüpoloogia tabel'!$C$1:$T$51,MATCH($A658,'Tüpoloogia tabel'!$C$1:$T$1,0),FALSE)</f>
        <v>2.5</v>
      </c>
      <c r="AE658" s="15">
        <f>VLOOKUP(AE$4,'Tüpoloogia tabel'!$C$1:$T$51,MATCH($A658,'Tüpoloogia tabel'!$C$1:$T$1,0),FALSE)</f>
        <v>2.2999999999999998</v>
      </c>
      <c r="AF658" s="15">
        <f>VLOOKUP(AF$4,'Tüpoloogia tabel'!$C$1:$T$51,MATCH($A658,'Tüpoloogia tabel'!$C$1:$T$1,0),FALSE)</f>
        <v>14.200000000000001</v>
      </c>
      <c r="AG658" s="15">
        <f>VLOOKUP(AG$4,'Tüpoloogia tabel'!$C$1:$T$51,MATCH($A658,'Tüpoloogia tabel'!$C$1:$T$1,0),FALSE)</f>
        <v>21.033333333333335</v>
      </c>
      <c r="AH658" s="15">
        <f>(VLOOKUP(AH$4,'Tüpoloogia tabel'!$C$1:$T$51,MATCH($A658,'Tüpoloogia tabel'!$C$1:$T$1,0),FALSE))*E658</f>
        <v>22.5</v>
      </c>
      <c r="AI658" s="15">
        <f>(VLOOKUP(AI$4,'Tüpoloogia tabel'!$C$1:$T$51,MATCH($A658,'Tüpoloogia tabel'!$C$1:$T$1,0),FALSE))*D658*E658</f>
        <v>48861.899999999994</v>
      </c>
      <c r="AJ658" s="15">
        <f t="shared" si="894"/>
        <v>280.8</v>
      </c>
      <c r="AK658" s="15">
        <f>VLOOKUP(AK$4,'Tüpoloogia tabel'!$C$1:$T$51,MATCH($A658,'Tüpoloogia tabel'!$C$1:$T$1,0),FALSE)</f>
        <v>1</v>
      </c>
      <c r="AL658" s="15">
        <f>VLOOKUP(AL$4,'Tüpoloogia tabel'!$C$1:$T$51,MATCH($A658,'Tüpoloogia tabel'!$C$1:$T$1,0),FALSE)</f>
        <v>0.8</v>
      </c>
      <c r="AM658" s="15">
        <f>VLOOKUP(AM$4,'Tüpoloogia tabel'!$C$1:$T$51,MATCH($A658,'Tüpoloogia tabel'!$C$1:$T$1,0),FALSE)</f>
        <v>0.7</v>
      </c>
      <c r="AN658" s="15">
        <f>VLOOKUP(AN$4,'Tüpoloogia tabel'!$C$1:$T$51,MATCH($A658,'Tüpoloogia tabel'!$C$1:$T$1,0),FALSE)</f>
        <v>0.7</v>
      </c>
      <c r="AO658" s="15">
        <f>VLOOKUP(AO$4,'Tüpoloogia tabel'!$C$1:$T$51,MATCH($A658,'Tüpoloogia tabel'!$C$1:$T$1,0),FALSE)</f>
        <v>2.44</v>
      </c>
      <c r="AP658" s="15">
        <f>VLOOKUP(AP$4,'Tüpoloogia tabel'!$C$1:$T$51,MATCH($A658,'Tüpoloogia tabel'!$C$1:$T$1,0),FALSE)</f>
        <v>2</v>
      </c>
      <c r="AQ658" s="15">
        <f>VLOOKUP(AQ$4,'Tüpoloogia tabel'!$C$1:$T$51,MATCH($A658,'Tüpoloogia tabel'!$C$1:$T$1,0),FALSE)</f>
        <v>2.9</v>
      </c>
      <c r="AR658" s="232">
        <f>VLOOKUP(AR$4,'Tüpoloogia tabel'!$C$1:$T$51,MATCH($A653,'Tüpoloogia tabel'!$C$1:$T$1,0),FALSE)</f>
        <v>0.26</v>
      </c>
      <c r="AS658" s="16">
        <f>VLOOKUP(AS$4,'Tüpoloogia tabel'!$C$1:$T$51,MATCH($A658,'Tüpoloogia tabel'!$C$1:$T$1,0),FALSE)</f>
        <v>0.49</v>
      </c>
      <c r="AT658" s="16">
        <f>VLOOKUP(AT$4,'Tüpoloogia tabel'!$C$1:$T$51,MATCH($A658,'Tüpoloogia tabel'!$C$1:$T$1,0),FALSE)</f>
        <v>0.40500000000000003</v>
      </c>
      <c r="AU658" s="16">
        <f>VLOOKUP(AU$4,'Tüpoloogia tabel'!$C$1:$T$51,MATCH($A658,'Tüpoloogia tabel'!$C$1:$T$1,0),FALSE)</f>
        <v>0.15</v>
      </c>
      <c r="AV658" s="273">
        <f>VLOOKUP(AV$4,'Tüpoloogia tabel'!$C$1:$T$51,MATCH($A658,'Tüpoloogia tabel'!$C$1:$T$1,0),FALSE)</f>
        <v>0.02</v>
      </c>
      <c r="AW658" s="16">
        <f>VLOOKUP(AW$4,'Tüpoloogia tabel'!$C$1:$T$51,MATCH($A658,'Tüpoloogia tabel'!$C$1:$T$1,0),FALSE)</f>
        <v>0.01</v>
      </c>
      <c r="AX658" s="16">
        <f>VLOOKUP(AX$4,'Tüpoloogia tabel'!$C$1:$T$51,MATCH($A658,'Tüpoloogia tabel'!$C$1:$T$1,0),FALSE)</f>
        <v>0</v>
      </c>
      <c r="AY658" s="16">
        <f>VLOOKUP(AY$4,'Tüpoloogia tabel'!$C$1:$T$51,MATCH($A658,'Tüpoloogia tabel'!$C$1:$T$1,0),FALSE)</f>
        <v>0.42</v>
      </c>
      <c r="AZ658" s="16">
        <f>VLOOKUP(AZ$4,'Tüpoloogia tabel'!$C$1:$T$51,MATCH($A658,'Tüpoloogia tabel'!$C$1:$T$1,0),FALSE)</f>
        <v>3.7</v>
      </c>
      <c r="BA658" s="232">
        <f>VLOOKUP(BA$4,'Tüpoloogia tabel'!$C$1:$T$51,MATCH($A658,'Tüpoloogia tabel'!$C$1:$T$1,0),FALSE)</f>
        <v>0.56000000000000005</v>
      </c>
      <c r="BB658" s="232">
        <f>VLOOKUP(BB$4,'Tüpoloogia tabel'!$C$1:$T$51,MATCH($A658,'Tüpoloogia tabel'!$C$1:$T$1,0),FALSE)</f>
        <v>0.41499999999999998</v>
      </c>
      <c r="BC658" s="232">
        <f>VLOOKUP(BC$4,'Tüpoloogia tabel'!$C$1:$T$51,MATCH($A658,'Tüpoloogia tabel'!$C$1:$T$1,0),FALSE)</f>
        <v>0.35</v>
      </c>
      <c r="BD658" s="232">
        <f>VLOOKUP(BD$4,'Tüpoloogia tabel'!$C$1:$T$51,MATCH($A658,'Tüpoloogia tabel'!$C$1:$T$1,0),FALSE)</f>
        <v>0.4</v>
      </c>
      <c r="BE658" s="232">
        <f>VLOOKUP(BE$4,'Tüpoloogia tabel'!$C$1:$T$51,MATCH($A658,'Tüpoloogia tabel'!$C$1:$T$1,0),FALSE)</f>
        <v>0.3</v>
      </c>
      <c r="BF658" s="16">
        <f>VLOOKUP(BF$4,'Tüpoloogia tabel'!$C$1:$T$51,MATCH($A658,'Tüpoloogia tabel'!$C$1:$T$1,0),FALSE)</f>
        <v>1.8</v>
      </c>
      <c r="BG658" s="16">
        <f>VLOOKUP(BG$4,'Tüpoloogia tabel'!$C$1:$T$51,MATCH($A658,'Tüpoloogia tabel'!$C$1:$T$1,0),FALSE)</f>
        <v>2.2000000000000002</v>
      </c>
      <c r="BH658" s="16">
        <f>VLOOKUP(BH$4,'Tüpoloogia tabel'!$C$1:$T$51,MATCH($A658,'Tüpoloogia tabel'!$C$1:$T$1,0),FALSE)</f>
        <v>1.46</v>
      </c>
      <c r="BI658" s="16">
        <f>VLOOKUP(BI$4,'Tüpoloogia tabel'!$C$1:$T$51,MATCH($A658,'Tüpoloogia tabel'!$C$1:$T$1,0),FALSE)</f>
        <v>1.5793333333333333</v>
      </c>
      <c r="BJ658" s="16">
        <f>VLOOKUP(BJ$4,'Tüpoloogia tabel'!$C$1:$T$51,MATCH($A658,'Tüpoloogia tabel'!$C$1:$T$1,0),FALSE)</f>
        <v>0.8</v>
      </c>
      <c r="BK658" s="16">
        <f>VLOOKUP(BK$4,'Tüpoloogia tabel'!$C$1:$T$51,MATCH($A658,'Tüpoloogia tabel'!$C$1:$T$1,0),FALSE)</f>
        <v>2.0649999999999999</v>
      </c>
      <c r="BL658" s="216">
        <f t="shared" si="876"/>
        <v>67266.265438592862</v>
      </c>
      <c r="BM658" s="1">
        <v>4</v>
      </c>
      <c r="BN658" s="1">
        <v>0</v>
      </c>
      <c r="BO658" s="1">
        <f t="shared" si="895"/>
        <v>90</v>
      </c>
      <c r="BP658" s="217">
        <f t="shared" si="896"/>
        <v>280.8</v>
      </c>
      <c r="BQ658" s="217">
        <f t="shared" ref="BQ658:BS658" si="904">BP658</f>
        <v>280.8</v>
      </c>
      <c r="BR658" s="217">
        <f t="shared" si="904"/>
        <v>280.8</v>
      </c>
      <c r="BS658" s="217">
        <f t="shared" si="904"/>
        <v>280.8</v>
      </c>
      <c r="BT658" s="217">
        <f t="shared" si="898"/>
        <v>2246.4</v>
      </c>
      <c r="BU658" s="217">
        <f t="shared" si="899"/>
        <v>12581.80714285714</v>
      </c>
      <c r="BV658" s="217">
        <f t="shared" si="900"/>
        <v>18480.555460641379</v>
      </c>
      <c r="BW658" s="217">
        <f t="shared" si="878"/>
        <v>8101.1332934693792</v>
      </c>
      <c r="BX658" s="216">
        <f t="shared" si="901"/>
        <v>7.336721777777778</v>
      </c>
      <c r="BY658" s="216">
        <f t="shared" si="869"/>
        <v>8848.086464</v>
      </c>
      <c r="BZ658" s="216">
        <f t="shared" si="853"/>
        <v>84215.485196062247</v>
      </c>
      <c r="CA658" s="216">
        <f t="shared" si="854"/>
        <v>76114.351902592869</v>
      </c>
      <c r="CB658" s="218">
        <f t="shared" si="902"/>
        <v>6.9626499022479047</v>
      </c>
    </row>
    <row r="659" spans="1:80" x14ac:dyDescent="0.25">
      <c r="A659" s="248" t="s">
        <v>489</v>
      </c>
      <c r="B659" s="231" t="s">
        <v>1187</v>
      </c>
      <c r="C659" s="231" t="s">
        <v>464</v>
      </c>
      <c r="D659" s="249">
        <v>6</v>
      </c>
      <c r="E659" s="249">
        <v>10</v>
      </c>
      <c r="F659" s="250"/>
      <c r="G659" s="15">
        <f>(VLOOKUP(G$4,'Tüpoloogia tabel'!$C$1:$T$51,MATCH($A659,'Tüpoloogia tabel'!$C$1:$T$1,0),FALSE))*D659</f>
        <v>2171.6399999999994</v>
      </c>
      <c r="H659" s="15">
        <f>(VLOOKUP(H$4,'Tüpoloogia tabel'!$C$1:$T$51,MATCH($A659,'Tüpoloogia tabel'!$C$1:$T$1,0),FALSE))*D659*E659</f>
        <v>172.8857142857143</v>
      </c>
      <c r="I659" s="15">
        <f>(VLOOKUP(I$4,'Tüpoloogia tabel'!$C$1:$T$51,MATCH($A659,'Tüpoloogia tabel'!$C$1:$T$1,0),FALSE))*D659*E659</f>
        <v>614.65714285714273</v>
      </c>
      <c r="J659" s="15">
        <f>(VLOOKUP(J$4,'Tüpoloogia tabel'!$C$1:$T$51,MATCH($A659,'Tüpoloogia tabel'!$C$1:$T$1,0),FALSE))*D659*E659</f>
        <v>13946.999047619047</v>
      </c>
      <c r="K659" s="15">
        <f>(VLOOKUP(K$4,'Tüpoloogia tabel'!$C$1:$T$51,MATCH($A659,'Tüpoloogia tabel'!$C$1:$T$1,0),FALSE))*D659*E659</f>
        <v>12146.453333333335</v>
      </c>
      <c r="L659" s="244">
        <f>VLOOKUP(L$4,'Tüpoloogia tabel'!$C$1:$T$51,MATCH($A659,'Tüpoloogia tabel'!$C$1:$T$1,0),FALSE)</f>
        <v>0</v>
      </c>
      <c r="M659" s="228">
        <f>VLOOKUP(M$4,'Tüpoloogia tabel'!$C$1:$T$51,MATCH($A659,'Tüpoloogia tabel'!$C$1:$T$1,0),FALSE)</f>
        <v>40</v>
      </c>
      <c r="N659" s="228">
        <f>VLOOKUP(N$4,'Tüpoloogia tabel'!$C$1:$T$51,MATCH($A659,'Tüpoloogia tabel'!$C$1:$T$1,0),FALSE)</f>
        <v>40</v>
      </c>
      <c r="O659" s="245">
        <f>VLOOKUP(O$4,'Tüpoloogia tabel'!$C$1:$T$51,MATCH($A659,'Tüpoloogia tabel'!$C$1:$T$1,0),FALSE)</f>
        <v>0.27294963909952868</v>
      </c>
      <c r="P659" s="228">
        <f>VLOOKUP(P$4,'Tüpoloogia tabel'!$C$1:$T$51,MATCH($A659,'Tüpoloogia tabel'!$C$1:$T$1,0),FALSE)</f>
        <v>100</v>
      </c>
      <c r="Q659" s="335">
        <f t="shared" si="889"/>
        <v>63384.000000000007</v>
      </c>
      <c r="R659" s="336">
        <f t="shared" si="851"/>
        <v>46059.60007531548</v>
      </c>
      <c r="S659" s="14">
        <f t="shared" si="890"/>
        <v>2171.6399999999994</v>
      </c>
      <c r="T659" s="336">
        <f t="shared" si="891"/>
        <v>2171.6399999999994</v>
      </c>
      <c r="U659" s="4">
        <f t="shared" si="892"/>
        <v>23.760000000000005</v>
      </c>
      <c r="V659" s="337">
        <f t="shared" si="893"/>
        <v>17300.639924684529</v>
      </c>
      <c r="W659" s="338">
        <f t="shared" si="875"/>
        <v>8.4792165412674514</v>
      </c>
      <c r="X659" s="228">
        <f>VLOOKUP(X$4,'Tüpoloogia tabel'!$C$1:$T$51,MATCH($A659,'Tüpoloogia tabel'!$C$1:$T$1,0),FALSE)</f>
        <v>208.5</v>
      </c>
      <c r="Y659" s="228">
        <f>VLOOKUP(Y$4,'Tüpoloogia tabel'!$C$1:$T$51,MATCH($A659,'Tüpoloogia tabel'!$C$1:$T$1,0),FALSE)</f>
        <v>154.5</v>
      </c>
      <c r="Z659" s="229">
        <f>VLOOKUP(Z$4,'Tüpoloogia tabel'!$C$1:$T$51,MATCH($A659,'Tüpoloogia tabel'!$C$1:$T$1,0),FALSE)</f>
        <v>33.5</v>
      </c>
      <c r="AA659" s="235"/>
      <c r="AB659" s="235"/>
      <c r="AC659" s="15">
        <f>VLOOKUP(AC$4,'Tüpoloogia tabel'!$C$1:$T$51,MATCH($A659,'Tüpoloogia tabel'!$C$1:$T$1,0),FALSE)</f>
        <v>3.3925714285714283</v>
      </c>
      <c r="AD659" s="15">
        <f>VLOOKUP(AD$4,'Tüpoloogia tabel'!$C$1:$T$51,MATCH($A659,'Tüpoloogia tabel'!$C$1:$T$1,0),FALSE)</f>
        <v>2.5</v>
      </c>
      <c r="AE659" s="15">
        <f>VLOOKUP(AE$4,'Tüpoloogia tabel'!$C$1:$T$51,MATCH($A659,'Tüpoloogia tabel'!$C$1:$T$1,0),FALSE)</f>
        <v>2.2999999999999998</v>
      </c>
      <c r="AF659" s="15">
        <f>VLOOKUP(AF$4,'Tüpoloogia tabel'!$C$1:$T$51,MATCH($A659,'Tüpoloogia tabel'!$C$1:$T$1,0),FALSE)</f>
        <v>14.200000000000001</v>
      </c>
      <c r="AG659" s="15">
        <f>VLOOKUP(AG$4,'Tüpoloogia tabel'!$C$1:$T$51,MATCH($A659,'Tüpoloogia tabel'!$C$1:$T$1,0),FALSE)</f>
        <v>21.033333333333335</v>
      </c>
      <c r="AH659" s="15">
        <f>(VLOOKUP(AH$4,'Tüpoloogia tabel'!$C$1:$T$51,MATCH($A659,'Tüpoloogia tabel'!$C$1:$T$1,0),FALSE))*E659</f>
        <v>25</v>
      </c>
      <c r="AI659" s="15">
        <f>(VLOOKUP(AI$4,'Tüpoloogia tabel'!$C$1:$T$51,MATCH($A659,'Tüpoloogia tabel'!$C$1:$T$1,0),FALSE))*D659*E659</f>
        <v>54290.999999999993</v>
      </c>
      <c r="AJ659" s="15">
        <f t="shared" si="894"/>
        <v>280.8</v>
      </c>
      <c r="AK659" s="15">
        <f>VLOOKUP(AK$4,'Tüpoloogia tabel'!$C$1:$T$51,MATCH($A659,'Tüpoloogia tabel'!$C$1:$T$1,0),FALSE)</f>
        <v>1</v>
      </c>
      <c r="AL659" s="15">
        <f>VLOOKUP(AL$4,'Tüpoloogia tabel'!$C$1:$T$51,MATCH($A659,'Tüpoloogia tabel'!$C$1:$T$1,0),FALSE)</f>
        <v>0.8</v>
      </c>
      <c r="AM659" s="15">
        <f>VLOOKUP(AM$4,'Tüpoloogia tabel'!$C$1:$T$51,MATCH($A659,'Tüpoloogia tabel'!$C$1:$T$1,0),FALSE)</f>
        <v>0.7</v>
      </c>
      <c r="AN659" s="15">
        <f>VLOOKUP(AN$4,'Tüpoloogia tabel'!$C$1:$T$51,MATCH($A659,'Tüpoloogia tabel'!$C$1:$T$1,0),FALSE)</f>
        <v>0.7</v>
      </c>
      <c r="AO659" s="15">
        <f>VLOOKUP(AO$4,'Tüpoloogia tabel'!$C$1:$T$51,MATCH($A659,'Tüpoloogia tabel'!$C$1:$T$1,0),FALSE)</f>
        <v>2.44</v>
      </c>
      <c r="AP659" s="15">
        <f>VLOOKUP(AP$4,'Tüpoloogia tabel'!$C$1:$T$51,MATCH($A659,'Tüpoloogia tabel'!$C$1:$T$1,0),FALSE)</f>
        <v>2</v>
      </c>
      <c r="AQ659" s="15">
        <f>VLOOKUP(AQ$4,'Tüpoloogia tabel'!$C$1:$T$51,MATCH($A659,'Tüpoloogia tabel'!$C$1:$T$1,0),FALSE)</f>
        <v>2.9</v>
      </c>
      <c r="AR659" s="232">
        <f>VLOOKUP(AR$4,'Tüpoloogia tabel'!$C$1:$T$51,MATCH($A654,'Tüpoloogia tabel'!$C$1:$T$1,0),FALSE)</f>
        <v>0.26</v>
      </c>
      <c r="AS659" s="16">
        <f>VLOOKUP(AS$4,'Tüpoloogia tabel'!$C$1:$T$51,MATCH($A659,'Tüpoloogia tabel'!$C$1:$T$1,0),FALSE)</f>
        <v>0.49</v>
      </c>
      <c r="AT659" s="16">
        <f>VLOOKUP(AT$4,'Tüpoloogia tabel'!$C$1:$T$51,MATCH($A659,'Tüpoloogia tabel'!$C$1:$T$1,0),FALSE)</f>
        <v>0.40500000000000003</v>
      </c>
      <c r="AU659" s="16">
        <f>VLOOKUP(AU$4,'Tüpoloogia tabel'!$C$1:$T$51,MATCH($A659,'Tüpoloogia tabel'!$C$1:$T$1,0),FALSE)</f>
        <v>0.15</v>
      </c>
      <c r="AV659" s="273">
        <f>VLOOKUP(AV$4,'Tüpoloogia tabel'!$C$1:$T$51,MATCH($A659,'Tüpoloogia tabel'!$C$1:$T$1,0),FALSE)</f>
        <v>0.02</v>
      </c>
      <c r="AW659" s="16">
        <f>VLOOKUP(AW$4,'Tüpoloogia tabel'!$C$1:$T$51,MATCH($A659,'Tüpoloogia tabel'!$C$1:$T$1,0),FALSE)</f>
        <v>0.01</v>
      </c>
      <c r="AX659" s="16">
        <f>VLOOKUP(AX$4,'Tüpoloogia tabel'!$C$1:$T$51,MATCH($A659,'Tüpoloogia tabel'!$C$1:$T$1,0),FALSE)</f>
        <v>0</v>
      </c>
      <c r="AY659" s="16">
        <f>VLOOKUP(AY$4,'Tüpoloogia tabel'!$C$1:$T$51,MATCH($A659,'Tüpoloogia tabel'!$C$1:$T$1,0),FALSE)</f>
        <v>0.42</v>
      </c>
      <c r="AZ659" s="16">
        <f>VLOOKUP(AZ$4,'Tüpoloogia tabel'!$C$1:$T$51,MATCH($A659,'Tüpoloogia tabel'!$C$1:$T$1,0),FALSE)</f>
        <v>3.7</v>
      </c>
      <c r="BA659" s="232">
        <f>VLOOKUP(BA$4,'Tüpoloogia tabel'!$C$1:$T$51,MATCH($A659,'Tüpoloogia tabel'!$C$1:$T$1,0),FALSE)</f>
        <v>0.56000000000000005</v>
      </c>
      <c r="BB659" s="232">
        <f>VLOOKUP(BB$4,'Tüpoloogia tabel'!$C$1:$T$51,MATCH($A659,'Tüpoloogia tabel'!$C$1:$T$1,0),FALSE)</f>
        <v>0.41499999999999998</v>
      </c>
      <c r="BC659" s="232">
        <f>VLOOKUP(BC$4,'Tüpoloogia tabel'!$C$1:$T$51,MATCH($A659,'Tüpoloogia tabel'!$C$1:$T$1,0),FALSE)</f>
        <v>0.35</v>
      </c>
      <c r="BD659" s="232">
        <f>VLOOKUP(BD$4,'Tüpoloogia tabel'!$C$1:$T$51,MATCH($A659,'Tüpoloogia tabel'!$C$1:$T$1,0),FALSE)</f>
        <v>0.4</v>
      </c>
      <c r="BE659" s="232">
        <f>VLOOKUP(BE$4,'Tüpoloogia tabel'!$C$1:$T$51,MATCH($A659,'Tüpoloogia tabel'!$C$1:$T$1,0),FALSE)</f>
        <v>0.3</v>
      </c>
      <c r="BF659" s="16">
        <f>VLOOKUP(BF$4,'Tüpoloogia tabel'!$C$1:$T$51,MATCH($A659,'Tüpoloogia tabel'!$C$1:$T$1,0),FALSE)</f>
        <v>1.8</v>
      </c>
      <c r="BG659" s="16">
        <f>VLOOKUP(BG$4,'Tüpoloogia tabel'!$C$1:$T$51,MATCH($A659,'Tüpoloogia tabel'!$C$1:$T$1,0),FALSE)</f>
        <v>2.2000000000000002</v>
      </c>
      <c r="BH659" s="16">
        <f>VLOOKUP(BH$4,'Tüpoloogia tabel'!$C$1:$T$51,MATCH($A659,'Tüpoloogia tabel'!$C$1:$T$1,0),FALSE)</f>
        <v>1.46</v>
      </c>
      <c r="BI659" s="16">
        <f>VLOOKUP(BI$4,'Tüpoloogia tabel'!$C$1:$T$51,MATCH($A659,'Tüpoloogia tabel'!$C$1:$T$1,0),FALSE)</f>
        <v>1.5793333333333333</v>
      </c>
      <c r="BJ659" s="16">
        <f>VLOOKUP(BJ$4,'Tüpoloogia tabel'!$C$1:$T$51,MATCH($A659,'Tüpoloogia tabel'!$C$1:$T$1,0),FALSE)</f>
        <v>0.8</v>
      </c>
      <c r="BK659" s="16">
        <f>VLOOKUP(BK$4,'Tüpoloogia tabel'!$C$1:$T$51,MATCH($A659,'Tüpoloogia tabel'!$C$1:$T$1,0),FALSE)</f>
        <v>2.0649999999999999</v>
      </c>
      <c r="BL659" s="216">
        <f t="shared" si="876"/>
        <v>82235.795932216075</v>
      </c>
      <c r="BM659" s="1">
        <v>4</v>
      </c>
      <c r="BN659" s="1">
        <v>0</v>
      </c>
      <c r="BO659" s="1">
        <f t="shared" si="895"/>
        <v>100</v>
      </c>
      <c r="BP659" s="217">
        <f t="shared" si="896"/>
        <v>280.8</v>
      </c>
      <c r="BQ659" s="217">
        <f t="shared" ref="BQ659:BS659" si="905">BP659</f>
        <v>280.8</v>
      </c>
      <c r="BR659" s="217">
        <f t="shared" si="905"/>
        <v>280.8</v>
      </c>
      <c r="BS659" s="217">
        <f t="shared" si="905"/>
        <v>280.8</v>
      </c>
      <c r="BT659" s="217">
        <f t="shared" si="898"/>
        <v>2527.2000000000003</v>
      </c>
      <c r="BU659" s="217">
        <f t="shared" si="899"/>
        <v>15516.428571428569</v>
      </c>
      <c r="BV659" s="217">
        <f t="shared" si="900"/>
        <v>22804.147584564547</v>
      </c>
      <c r="BW659" s="217">
        <f t="shared" si="878"/>
        <v>9922.4499855171107</v>
      </c>
      <c r="BX659" s="216">
        <f t="shared" si="901"/>
        <v>8.9835506666666678</v>
      </c>
      <c r="BY659" s="216">
        <f t="shared" si="869"/>
        <v>10834.162104000001</v>
      </c>
      <c r="BZ659" s="216">
        <f t="shared" si="853"/>
        <v>102992.40802173319</v>
      </c>
      <c r="CA659" s="216">
        <f t="shared" si="854"/>
        <v>93069.958036216078</v>
      </c>
      <c r="CB659" s="218">
        <f t="shared" si="902"/>
        <v>7.6623155321237313</v>
      </c>
    </row>
    <row r="660" spans="1:80" x14ac:dyDescent="0.25">
      <c r="A660" s="248" t="s">
        <v>489</v>
      </c>
      <c r="B660" s="231" t="s">
        <v>1188</v>
      </c>
      <c r="C660" s="231" t="s">
        <v>464</v>
      </c>
      <c r="D660" s="249">
        <v>7</v>
      </c>
      <c r="E660" s="249">
        <v>6</v>
      </c>
      <c r="F660" s="250"/>
      <c r="G660" s="15">
        <f>(VLOOKUP(G$4,'Tüpoloogia tabel'!$C$1:$T$51,MATCH($A660,'Tüpoloogia tabel'!$C$1:$T$1,0),FALSE))*D660</f>
        <v>2533.5799999999995</v>
      </c>
      <c r="H660" s="15">
        <f>(VLOOKUP(H$4,'Tüpoloogia tabel'!$C$1:$T$51,MATCH($A660,'Tüpoloogia tabel'!$C$1:$T$1,0),FALSE))*D660*E660</f>
        <v>121.02000000000001</v>
      </c>
      <c r="I660" s="15">
        <f>(VLOOKUP(I$4,'Tüpoloogia tabel'!$C$1:$T$51,MATCH($A660,'Tüpoloogia tabel'!$C$1:$T$1,0),FALSE))*D660*E660</f>
        <v>430.26</v>
      </c>
      <c r="J660" s="15">
        <f>(VLOOKUP(J$4,'Tüpoloogia tabel'!$C$1:$T$51,MATCH($A660,'Tüpoloogia tabel'!$C$1:$T$1,0),FALSE))*D660*E660</f>
        <v>9762.899333333331</v>
      </c>
      <c r="K660" s="15">
        <f>(VLOOKUP(K$4,'Tüpoloogia tabel'!$C$1:$T$51,MATCH($A660,'Tüpoloogia tabel'!$C$1:$T$1,0),FALSE))*D660*E660</f>
        <v>8502.5173333333332</v>
      </c>
      <c r="L660" s="244">
        <f>VLOOKUP(L$4,'Tüpoloogia tabel'!$C$1:$T$51,MATCH($A660,'Tüpoloogia tabel'!$C$1:$T$1,0),FALSE)</f>
        <v>0</v>
      </c>
      <c r="M660" s="228">
        <f>VLOOKUP(M$4,'Tüpoloogia tabel'!$C$1:$T$51,MATCH($A660,'Tüpoloogia tabel'!$C$1:$T$1,0),FALSE)</f>
        <v>40</v>
      </c>
      <c r="N660" s="228">
        <f>VLOOKUP(N$4,'Tüpoloogia tabel'!$C$1:$T$51,MATCH($A660,'Tüpoloogia tabel'!$C$1:$T$1,0),FALSE)</f>
        <v>40</v>
      </c>
      <c r="O660" s="245">
        <f>VLOOKUP(O$4,'Tüpoloogia tabel'!$C$1:$T$51,MATCH($A660,'Tüpoloogia tabel'!$C$1:$T$1,0),FALSE)</f>
        <v>0.27294963909952868</v>
      </c>
      <c r="P660" s="228">
        <f>VLOOKUP(P$4,'Tüpoloogia tabel'!$C$1:$T$51,MATCH($A660,'Tüpoloogia tabel'!$C$1:$T$1,0),FALSE)</f>
        <v>100</v>
      </c>
      <c r="Q660" s="335">
        <f t="shared" si="889"/>
        <v>26672.400000000001</v>
      </c>
      <c r="R660" s="336">
        <f t="shared" si="851"/>
        <v>19364.458046081731</v>
      </c>
      <c r="S660" s="14">
        <f t="shared" si="890"/>
        <v>2533.5799999999995</v>
      </c>
      <c r="T660" s="336">
        <f t="shared" si="891"/>
        <v>2533.5799999999995</v>
      </c>
      <c r="U660" s="4">
        <f t="shared" si="892"/>
        <v>27.720000000000002</v>
      </c>
      <c r="V660" s="337">
        <f t="shared" si="893"/>
        <v>7280.2219539182697</v>
      </c>
      <c r="W660" s="338">
        <f t="shared" si="875"/>
        <v>5.4429738993586687</v>
      </c>
      <c r="X660" s="228">
        <f>VLOOKUP(X$4,'Tüpoloogia tabel'!$C$1:$T$51,MATCH($A660,'Tüpoloogia tabel'!$C$1:$T$1,0),FALSE)</f>
        <v>208.5</v>
      </c>
      <c r="Y660" s="228">
        <f>VLOOKUP(Y$4,'Tüpoloogia tabel'!$C$1:$T$51,MATCH($A660,'Tüpoloogia tabel'!$C$1:$T$1,0),FALSE)</f>
        <v>154.5</v>
      </c>
      <c r="Z660" s="229">
        <f>VLOOKUP(Z$4,'Tüpoloogia tabel'!$C$1:$T$51,MATCH($A660,'Tüpoloogia tabel'!$C$1:$T$1,0),FALSE)</f>
        <v>33.5</v>
      </c>
      <c r="AA660" s="235"/>
      <c r="AB660" s="235"/>
      <c r="AC660" s="15">
        <f>VLOOKUP(AC$4,'Tüpoloogia tabel'!$C$1:$T$51,MATCH($A660,'Tüpoloogia tabel'!$C$1:$T$1,0),FALSE)</f>
        <v>3.3925714285714283</v>
      </c>
      <c r="AD660" s="15">
        <f>VLOOKUP(AD$4,'Tüpoloogia tabel'!$C$1:$T$51,MATCH($A660,'Tüpoloogia tabel'!$C$1:$T$1,0),FALSE)</f>
        <v>2.5</v>
      </c>
      <c r="AE660" s="15">
        <f>VLOOKUP(AE$4,'Tüpoloogia tabel'!$C$1:$T$51,MATCH($A660,'Tüpoloogia tabel'!$C$1:$T$1,0),FALSE)</f>
        <v>2.2999999999999998</v>
      </c>
      <c r="AF660" s="15">
        <f>VLOOKUP(AF$4,'Tüpoloogia tabel'!$C$1:$T$51,MATCH($A660,'Tüpoloogia tabel'!$C$1:$T$1,0),FALSE)</f>
        <v>14.200000000000001</v>
      </c>
      <c r="AG660" s="15">
        <f>VLOOKUP(AG$4,'Tüpoloogia tabel'!$C$1:$T$51,MATCH($A660,'Tüpoloogia tabel'!$C$1:$T$1,0),FALSE)</f>
        <v>21.033333333333335</v>
      </c>
      <c r="AH660" s="15">
        <f>(VLOOKUP(AH$4,'Tüpoloogia tabel'!$C$1:$T$51,MATCH($A660,'Tüpoloogia tabel'!$C$1:$T$1,0),FALSE))*E660</f>
        <v>15</v>
      </c>
      <c r="AI660" s="15">
        <f>(VLOOKUP(AI$4,'Tüpoloogia tabel'!$C$1:$T$51,MATCH($A660,'Tüpoloogia tabel'!$C$1:$T$1,0),FALSE))*D660*E660</f>
        <v>38003.699999999997</v>
      </c>
      <c r="AJ660" s="15">
        <f t="shared" si="894"/>
        <v>322.86666666666667</v>
      </c>
      <c r="AK660" s="15">
        <f>VLOOKUP(AK$4,'Tüpoloogia tabel'!$C$1:$T$51,MATCH($A660,'Tüpoloogia tabel'!$C$1:$T$1,0),FALSE)</f>
        <v>1</v>
      </c>
      <c r="AL660" s="15">
        <f>VLOOKUP(AL$4,'Tüpoloogia tabel'!$C$1:$T$51,MATCH($A660,'Tüpoloogia tabel'!$C$1:$T$1,0),FALSE)</f>
        <v>0.8</v>
      </c>
      <c r="AM660" s="15">
        <f>VLOOKUP(AM$4,'Tüpoloogia tabel'!$C$1:$T$51,MATCH($A660,'Tüpoloogia tabel'!$C$1:$T$1,0),FALSE)</f>
        <v>0.7</v>
      </c>
      <c r="AN660" s="15">
        <f>VLOOKUP(AN$4,'Tüpoloogia tabel'!$C$1:$T$51,MATCH($A660,'Tüpoloogia tabel'!$C$1:$T$1,0),FALSE)</f>
        <v>0.7</v>
      </c>
      <c r="AO660" s="15">
        <f>VLOOKUP(AO$4,'Tüpoloogia tabel'!$C$1:$T$51,MATCH($A660,'Tüpoloogia tabel'!$C$1:$T$1,0),FALSE)</f>
        <v>2.44</v>
      </c>
      <c r="AP660" s="15">
        <f>VLOOKUP(AP$4,'Tüpoloogia tabel'!$C$1:$T$51,MATCH($A660,'Tüpoloogia tabel'!$C$1:$T$1,0),FALSE)</f>
        <v>2</v>
      </c>
      <c r="AQ660" s="15">
        <f>VLOOKUP(AQ$4,'Tüpoloogia tabel'!$C$1:$T$51,MATCH($A660,'Tüpoloogia tabel'!$C$1:$T$1,0),FALSE)</f>
        <v>2.9</v>
      </c>
      <c r="AR660" s="232">
        <f>VLOOKUP(AR$4,'Tüpoloogia tabel'!$C$1:$T$51,MATCH($A655,'Tüpoloogia tabel'!$C$1:$T$1,0),FALSE)</f>
        <v>0.26</v>
      </c>
      <c r="AS660" s="16">
        <f>VLOOKUP(AS$4,'Tüpoloogia tabel'!$C$1:$T$51,MATCH($A660,'Tüpoloogia tabel'!$C$1:$T$1,0),FALSE)</f>
        <v>0.49</v>
      </c>
      <c r="AT660" s="16">
        <f>VLOOKUP(AT$4,'Tüpoloogia tabel'!$C$1:$T$51,MATCH($A660,'Tüpoloogia tabel'!$C$1:$T$1,0),FALSE)</f>
        <v>0.40500000000000003</v>
      </c>
      <c r="AU660" s="16">
        <f>VLOOKUP(AU$4,'Tüpoloogia tabel'!$C$1:$T$51,MATCH($A660,'Tüpoloogia tabel'!$C$1:$T$1,0),FALSE)</f>
        <v>0.15</v>
      </c>
      <c r="AV660" s="273">
        <f>VLOOKUP(AV$4,'Tüpoloogia tabel'!$C$1:$T$51,MATCH($A660,'Tüpoloogia tabel'!$C$1:$T$1,0),FALSE)</f>
        <v>0.02</v>
      </c>
      <c r="AW660" s="16">
        <f>VLOOKUP(AW$4,'Tüpoloogia tabel'!$C$1:$T$51,MATCH($A660,'Tüpoloogia tabel'!$C$1:$T$1,0),FALSE)</f>
        <v>0.01</v>
      </c>
      <c r="AX660" s="16">
        <f>VLOOKUP(AX$4,'Tüpoloogia tabel'!$C$1:$T$51,MATCH($A660,'Tüpoloogia tabel'!$C$1:$T$1,0),FALSE)</f>
        <v>0</v>
      </c>
      <c r="AY660" s="16">
        <f>VLOOKUP(AY$4,'Tüpoloogia tabel'!$C$1:$T$51,MATCH($A660,'Tüpoloogia tabel'!$C$1:$T$1,0),FALSE)</f>
        <v>0.42</v>
      </c>
      <c r="AZ660" s="16">
        <f>VLOOKUP(AZ$4,'Tüpoloogia tabel'!$C$1:$T$51,MATCH($A660,'Tüpoloogia tabel'!$C$1:$T$1,0),FALSE)</f>
        <v>3.7</v>
      </c>
      <c r="BA660" s="232">
        <f>VLOOKUP(BA$4,'Tüpoloogia tabel'!$C$1:$T$51,MATCH($A660,'Tüpoloogia tabel'!$C$1:$T$1,0),FALSE)</f>
        <v>0.56000000000000005</v>
      </c>
      <c r="BB660" s="232">
        <f>VLOOKUP(BB$4,'Tüpoloogia tabel'!$C$1:$T$51,MATCH($A660,'Tüpoloogia tabel'!$C$1:$T$1,0),FALSE)</f>
        <v>0.41499999999999998</v>
      </c>
      <c r="BC660" s="232">
        <f>VLOOKUP(BC$4,'Tüpoloogia tabel'!$C$1:$T$51,MATCH($A660,'Tüpoloogia tabel'!$C$1:$T$1,0),FALSE)</f>
        <v>0.35</v>
      </c>
      <c r="BD660" s="232">
        <f>VLOOKUP(BD$4,'Tüpoloogia tabel'!$C$1:$T$51,MATCH($A660,'Tüpoloogia tabel'!$C$1:$T$1,0),FALSE)</f>
        <v>0.4</v>
      </c>
      <c r="BE660" s="232">
        <f>VLOOKUP(BE$4,'Tüpoloogia tabel'!$C$1:$T$51,MATCH($A660,'Tüpoloogia tabel'!$C$1:$T$1,0),FALSE)</f>
        <v>0.3</v>
      </c>
      <c r="BF660" s="16">
        <f>VLOOKUP(BF$4,'Tüpoloogia tabel'!$C$1:$T$51,MATCH($A660,'Tüpoloogia tabel'!$C$1:$T$1,0),FALSE)</f>
        <v>1.8</v>
      </c>
      <c r="BG660" s="16">
        <f>VLOOKUP(BG$4,'Tüpoloogia tabel'!$C$1:$T$51,MATCH($A660,'Tüpoloogia tabel'!$C$1:$T$1,0),FALSE)</f>
        <v>2.2000000000000002</v>
      </c>
      <c r="BH660" s="16">
        <f>VLOOKUP(BH$4,'Tüpoloogia tabel'!$C$1:$T$51,MATCH($A660,'Tüpoloogia tabel'!$C$1:$T$1,0),FALSE)</f>
        <v>1.46</v>
      </c>
      <c r="BI660" s="16">
        <f>VLOOKUP(BI$4,'Tüpoloogia tabel'!$C$1:$T$51,MATCH($A660,'Tüpoloogia tabel'!$C$1:$T$1,0),FALSE)</f>
        <v>1.5793333333333333</v>
      </c>
      <c r="BJ660" s="16">
        <f>VLOOKUP(BJ$4,'Tüpoloogia tabel'!$C$1:$T$51,MATCH($A660,'Tüpoloogia tabel'!$C$1:$T$1,0),FALSE)</f>
        <v>0.8</v>
      </c>
      <c r="BK660" s="16">
        <f>VLOOKUP(BK$4,'Tüpoloogia tabel'!$C$1:$T$51,MATCH($A660,'Tüpoloogia tabel'!$C$1:$T$1,0),FALSE)</f>
        <v>2.0649999999999999</v>
      </c>
      <c r="BL660" s="216">
        <f t="shared" si="876"/>
        <v>37052.689758526445</v>
      </c>
      <c r="BM660" s="1">
        <v>4</v>
      </c>
      <c r="BN660" s="1">
        <v>0</v>
      </c>
      <c r="BO660" s="1">
        <f t="shared" si="895"/>
        <v>60</v>
      </c>
      <c r="BP660" s="217">
        <f t="shared" si="896"/>
        <v>322.86666666666667</v>
      </c>
      <c r="BQ660" s="217">
        <f t="shared" ref="BQ660:BS660" si="906">BP660</f>
        <v>322.86666666666667</v>
      </c>
      <c r="BR660" s="217">
        <f t="shared" si="906"/>
        <v>322.86666666666667</v>
      </c>
      <c r="BS660" s="217">
        <f t="shared" si="906"/>
        <v>322.86666666666667</v>
      </c>
      <c r="BT660" s="217">
        <f t="shared" si="898"/>
        <v>1614.3333333333335</v>
      </c>
      <c r="BU660" s="217">
        <f t="shared" si="899"/>
        <v>6558.9</v>
      </c>
      <c r="BV660" s="217">
        <f t="shared" si="900"/>
        <v>9596.1338198053036</v>
      </c>
      <c r="BW660" s="217">
        <f t="shared" si="878"/>
        <v>4399.515204318227</v>
      </c>
      <c r="BX660" s="216">
        <f t="shared" si="901"/>
        <v>4.0023009629629636</v>
      </c>
      <c r="BY660" s="216">
        <f t="shared" si="869"/>
        <v>4826.7749613333344</v>
      </c>
      <c r="BZ660" s="216">
        <f t="shared" si="853"/>
        <v>46278.979924178006</v>
      </c>
      <c r="CA660" s="216">
        <f t="shared" si="854"/>
        <v>41879.464719859781</v>
      </c>
      <c r="CB660" s="218">
        <f t="shared" si="902"/>
        <v>4.9255371177751339</v>
      </c>
    </row>
    <row r="661" spans="1:80" x14ac:dyDescent="0.25">
      <c r="A661" s="248" t="s">
        <v>489</v>
      </c>
      <c r="B661" s="231" t="s">
        <v>1189</v>
      </c>
      <c r="C661" s="231" t="s">
        <v>464</v>
      </c>
      <c r="D661" s="249">
        <v>7</v>
      </c>
      <c r="E661" s="249">
        <v>7</v>
      </c>
      <c r="F661" s="250"/>
      <c r="G661" s="15">
        <f>(VLOOKUP(G$4,'Tüpoloogia tabel'!$C$1:$T$51,MATCH($A661,'Tüpoloogia tabel'!$C$1:$T$1,0),FALSE))*D661</f>
        <v>2533.5799999999995</v>
      </c>
      <c r="H661" s="15">
        <f>(VLOOKUP(H$4,'Tüpoloogia tabel'!$C$1:$T$51,MATCH($A661,'Tüpoloogia tabel'!$C$1:$T$1,0),FALSE))*D661*E661</f>
        <v>141.19</v>
      </c>
      <c r="I661" s="15">
        <f>(VLOOKUP(I$4,'Tüpoloogia tabel'!$C$1:$T$51,MATCH($A661,'Tüpoloogia tabel'!$C$1:$T$1,0),FALSE))*D661*E661</f>
        <v>501.96999999999997</v>
      </c>
      <c r="J661" s="15">
        <f>(VLOOKUP(J$4,'Tüpoloogia tabel'!$C$1:$T$51,MATCH($A661,'Tüpoloogia tabel'!$C$1:$T$1,0),FALSE))*D661*E661</f>
        <v>11390.04922222222</v>
      </c>
      <c r="K661" s="15">
        <f>(VLOOKUP(K$4,'Tüpoloogia tabel'!$C$1:$T$51,MATCH($A661,'Tüpoloogia tabel'!$C$1:$T$1,0),FALSE))*D661*E661</f>
        <v>9919.6035555555554</v>
      </c>
      <c r="L661" s="244">
        <f>VLOOKUP(L$4,'Tüpoloogia tabel'!$C$1:$T$51,MATCH($A661,'Tüpoloogia tabel'!$C$1:$T$1,0),FALSE)</f>
        <v>0</v>
      </c>
      <c r="M661" s="228">
        <f>VLOOKUP(M$4,'Tüpoloogia tabel'!$C$1:$T$51,MATCH($A661,'Tüpoloogia tabel'!$C$1:$T$1,0),FALSE)</f>
        <v>40</v>
      </c>
      <c r="N661" s="228">
        <f>VLOOKUP(N$4,'Tüpoloogia tabel'!$C$1:$T$51,MATCH($A661,'Tüpoloogia tabel'!$C$1:$T$1,0),FALSE)</f>
        <v>40</v>
      </c>
      <c r="O661" s="245">
        <f>VLOOKUP(O$4,'Tüpoloogia tabel'!$C$1:$T$51,MATCH($A661,'Tüpoloogia tabel'!$C$1:$T$1,0),FALSE)</f>
        <v>0.27294963909952868</v>
      </c>
      <c r="P661" s="228">
        <f>VLOOKUP(P$4,'Tüpoloogia tabel'!$C$1:$T$51,MATCH($A661,'Tüpoloogia tabel'!$C$1:$T$1,0),FALSE)</f>
        <v>100</v>
      </c>
      <c r="Q661" s="335">
        <f t="shared" si="889"/>
        <v>36270.966666666674</v>
      </c>
      <c r="R661" s="336">
        <f t="shared" si="851"/>
        <v>26343.09940520897</v>
      </c>
      <c r="S661" s="14">
        <f t="shared" si="890"/>
        <v>2533.5799999999995</v>
      </c>
      <c r="T661" s="336">
        <f t="shared" si="891"/>
        <v>2533.5799999999995</v>
      </c>
      <c r="U661" s="4">
        <f t="shared" si="892"/>
        <v>27.720000000000002</v>
      </c>
      <c r="V661" s="337">
        <f t="shared" si="893"/>
        <v>9900.1472614577033</v>
      </c>
      <c r="W661" s="338">
        <f t="shared" si="875"/>
        <v>6.1774684615386475</v>
      </c>
      <c r="X661" s="228">
        <f>VLOOKUP(X$4,'Tüpoloogia tabel'!$C$1:$T$51,MATCH($A661,'Tüpoloogia tabel'!$C$1:$T$1,0),FALSE)</f>
        <v>208.5</v>
      </c>
      <c r="Y661" s="228">
        <f>VLOOKUP(Y$4,'Tüpoloogia tabel'!$C$1:$T$51,MATCH($A661,'Tüpoloogia tabel'!$C$1:$T$1,0),FALSE)</f>
        <v>154.5</v>
      </c>
      <c r="Z661" s="229">
        <f>VLOOKUP(Z$4,'Tüpoloogia tabel'!$C$1:$T$51,MATCH($A661,'Tüpoloogia tabel'!$C$1:$T$1,0),FALSE)</f>
        <v>33.5</v>
      </c>
      <c r="AA661" s="235"/>
      <c r="AB661" s="235"/>
      <c r="AC661" s="15">
        <f>VLOOKUP(AC$4,'Tüpoloogia tabel'!$C$1:$T$51,MATCH($A661,'Tüpoloogia tabel'!$C$1:$T$1,0),FALSE)</f>
        <v>3.3925714285714283</v>
      </c>
      <c r="AD661" s="15">
        <f>VLOOKUP(AD$4,'Tüpoloogia tabel'!$C$1:$T$51,MATCH($A661,'Tüpoloogia tabel'!$C$1:$T$1,0),FALSE)</f>
        <v>2.5</v>
      </c>
      <c r="AE661" s="15">
        <f>VLOOKUP(AE$4,'Tüpoloogia tabel'!$C$1:$T$51,MATCH($A661,'Tüpoloogia tabel'!$C$1:$T$1,0),FALSE)</f>
        <v>2.2999999999999998</v>
      </c>
      <c r="AF661" s="15">
        <f>VLOOKUP(AF$4,'Tüpoloogia tabel'!$C$1:$T$51,MATCH($A661,'Tüpoloogia tabel'!$C$1:$T$1,0),FALSE)</f>
        <v>14.200000000000001</v>
      </c>
      <c r="AG661" s="15">
        <f>VLOOKUP(AG$4,'Tüpoloogia tabel'!$C$1:$T$51,MATCH($A661,'Tüpoloogia tabel'!$C$1:$T$1,0),FALSE)</f>
        <v>21.033333333333335</v>
      </c>
      <c r="AH661" s="15">
        <f>(VLOOKUP(AH$4,'Tüpoloogia tabel'!$C$1:$T$51,MATCH($A661,'Tüpoloogia tabel'!$C$1:$T$1,0),FALSE))*E661</f>
        <v>17.5</v>
      </c>
      <c r="AI661" s="15">
        <f>(VLOOKUP(AI$4,'Tüpoloogia tabel'!$C$1:$T$51,MATCH($A661,'Tüpoloogia tabel'!$C$1:$T$1,0),FALSE))*D661*E661</f>
        <v>44337.649999999994</v>
      </c>
      <c r="AJ661" s="15">
        <f t="shared" si="894"/>
        <v>322.86666666666667</v>
      </c>
      <c r="AK661" s="15">
        <f>VLOOKUP(AK$4,'Tüpoloogia tabel'!$C$1:$T$51,MATCH($A661,'Tüpoloogia tabel'!$C$1:$T$1,0),FALSE)</f>
        <v>1</v>
      </c>
      <c r="AL661" s="15">
        <f>VLOOKUP(AL$4,'Tüpoloogia tabel'!$C$1:$T$51,MATCH($A661,'Tüpoloogia tabel'!$C$1:$T$1,0),FALSE)</f>
        <v>0.8</v>
      </c>
      <c r="AM661" s="15">
        <f>VLOOKUP(AM$4,'Tüpoloogia tabel'!$C$1:$T$51,MATCH($A661,'Tüpoloogia tabel'!$C$1:$T$1,0),FALSE)</f>
        <v>0.7</v>
      </c>
      <c r="AN661" s="15">
        <f>VLOOKUP(AN$4,'Tüpoloogia tabel'!$C$1:$T$51,MATCH($A661,'Tüpoloogia tabel'!$C$1:$T$1,0),FALSE)</f>
        <v>0.7</v>
      </c>
      <c r="AO661" s="15">
        <f>VLOOKUP(AO$4,'Tüpoloogia tabel'!$C$1:$T$51,MATCH($A661,'Tüpoloogia tabel'!$C$1:$T$1,0),FALSE)</f>
        <v>2.44</v>
      </c>
      <c r="AP661" s="15">
        <f>VLOOKUP(AP$4,'Tüpoloogia tabel'!$C$1:$T$51,MATCH($A661,'Tüpoloogia tabel'!$C$1:$T$1,0),FALSE)</f>
        <v>2</v>
      </c>
      <c r="AQ661" s="15">
        <f>VLOOKUP(AQ$4,'Tüpoloogia tabel'!$C$1:$T$51,MATCH($A661,'Tüpoloogia tabel'!$C$1:$T$1,0),FALSE)</f>
        <v>2.9</v>
      </c>
      <c r="AR661" s="232">
        <f>VLOOKUP(AR$4,'Tüpoloogia tabel'!$C$1:$T$51,MATCH($A656,'Tüpoloogia tabel'!$C$1:$T$1,0),FALSE)</f>
        <v>0.26</v>
      </c>
      <c r="AS661" s="16">
        <f>VLOOKUP(AS$4,'Tüpoloogia tabel'!$C$1:$T$51,MATCH($A661,'Tüpoloogia tabel'!$C$1:$T$1,0),FALSE)</f>
        <v>0.49</v>
      </c>
      <c r="AT661" s="16">
        <f>VLOOKUP(AT$4,'Tüpoloogia tabel'!$C$1:$T$51,MATCH($A661,'Tüpoloogia tabel'!$C$1:$T$1,0),FALSE)</f>
        <v>0.40500000000000003</v>
      </c>
      <c r="AU661" s="16">
        <f>VLOOKUP(AU$4,'Tüpoloogia tabel'!$C$1:$T$51,MATCH($A661,'Tüpoloogia tabel'!$C$1:$T$1,0),FALSE)</f>
        <v>0.15</v>
      </c>
      <c r="AV661" s="273">
        <f>VLOOKUP(AV$4,'Tüpoloogia tabel'!$C$1:$T$51,MATCH($A661,'Tüpoloogia tabel'!$C$1:$T$1,0),FALSE)</f>
        <v>0.02</v>
      </c>
      <c r="AW661" s="16">
        <f>VLOOKUP(AW$4,'Tüpoloogia tabel'!$C$1:$T$51,MATCH($A661,'Tüpoloogia tabel'!$C$1:$T$1,0),FALSE)</f>
        <v>0.01</v>
      </c>
      <c r="AX661" s="16">
        <f>VLOOKUP(AX$4,'Tüpoloogia tabel'!$C$1:$T$51,MATCH($A661,'Tüpoloogia tabel'!$C$1:$T$1,0),FALSE)</f>
        <v>0</v>
      </c>
      <c r="AY661" s="16">
        <f>VLOOKUP(AY$4,'Tüpoloogia tabel'!$C$1:$T$51,MATCH($A661,'Tüpoloogia tabel'!$C$1:$T$1,0),FALSE)</f>
        <v>0.42</v>
      </c>
      <c r="AZ661" s="16">
        <f>VLOOKUP(AZ$4,'Tüpoloogia tabel'!$C$1:$T$51,MATCH($A661,'Tüpoloogia tabel'!$C$1:$T$1,0),FALSE)</f>
        <v>3.7</v>
      </c>
      <c r="BA661" s="232">
        <f>VLOOKUP(BA$4,'Tüpoloogia tabel'!$C$1:$T$51,MATCH($A661,'Tüpoloogia tabel'!$C$1:$T$1,0),FALSE)</f>
        <v>0.56000000000000005</v>
      </c>
      <c r="BB661" s="232">
        <f>VLOOKUP(BB$4,'Tüpoloogia tabel'!$C$1:$T$51,MATCH($A661,'Tüpoloogia tabel'!$C$1:$T$1,0),FALSE)</f>
        <v>0.41499999999999998</v>
      </c>
      <c r="BC661" s="232">
        <f>VLOOKUP(BC$4,'Tüpoloogia tabel'!$C$1:$T$51,MATCH($A661,'Tüpoloogia tabel'!$C$1:$T$1,0),FALSE)</f>
        <v>0.35</v>
      </c>
      <c r="BD661" s="232">
        <f>VLOOKUP(BD$4,'Tüpoloogia tabel'!$C$1:$T$51,MATCH($A661,'Tüpoloogia tabel'!$C$1:$T$1,0),FALSE)</f>
        <v>0.4</v>
      </c>
      <c r="BE661" s="232">
        <f>VLOOKUP(BE$4,'Tüpoloogia tabel'!$C$1:$T$51,MATCH($A661,'Tüpoloogia tabel'!$C$1:$T$1,0),FALSE)</f>
        <v>0.3</v>
      </c>
      <c r="BF661" s="16">
        <f>VLOOKUP(BF$4,'Tüpoloogia tabel'!$C$1:$T$51,MATCH($A661,'Tüpoloogia tabel'!$C$1:$T$1,0),FALSE)</f>
        <v>1.8</v>
      </c>
      <c r="BG661" s="16">
        <f>VLOOKUP(BG$4,'Tüpoloogia tabel'!$C$1:$T$51,MATCH($A661,'Tüpoloogia tabel'!$C$1:$T$1,0),FALSE)</f>
        <v>2.2000000000000002</v>
      </c>
      <c r="BH661" s="16">
        <f>VLOOKUP(BH$4,'Tüpoloogia tabel'!$C$1:$T$51,MATCH($A661,'Tüpoloogia tabel'!$C$1:$T$1,0),FALSE)</f>
        <v>1.46</v>
      </c>
      <c r="BI661" s="16">
        <f>VLOOKUP(BI$4,'Tüpoloogia tabel'!$C$1:$T$51,MATCH($A661,'Tüpoloogia tabel'!$C$1:$T$1,0),FALSE)</f>
        <v>1.5793333333333333</v>
      </c>
      <c r="BJ661" s="16">
        <f>VLOOKUP(BJ$4,'Tüpoloogia tabel'!$C$1:$T$51,MATCH($A661,'Tüpoloogia tabel'!$C$1:$T$1,0),FALSE)</f>
        <v>0.8</v>
      </c>
      <c r="BK661" s="16">
        <f>VLOOKUP(BK$4,'Tüpoloogia tabel'!$C$1:$T$51,MATCH($A661,'Tüpoloogia tabel'!$C$1:$T$1,0),FALSE)</f>
        <v>2.0649999999999999</v>
      </c>
      <c r="BL661" s="216">
        <f t="shared" si="876"/>
        <v>49009.189201978603</v>
      </c>
      <c r="BM661" s="1">
        <v>4</v>
      </c>
      <c r="BN661" s="1">
        <v>0</v>
      </c>
      <c r="BO661" s="1">
        <f t="shared" si="895"/>
        <v>70</v>
      </c>
      <c r="BP661" s="217">
        <f t="shared" si="896"/>
        <v>322.86666666666667</v>
      </c>
      <c r="BQ661" s="217">
        <f t="shared" ref="BQ661:BS661" si="907">BP661</f>
        <v>322.86666666666667</v>
      </c>
      <c r="BR661" s="217">
        <f t="shared" si="907"/>
        <v>322.86666666666667</v>
      </c>
      <c r="BS661" s="217">
        <f t="shared" si="907"/>
        <v>322.86666666666667</v>
      </c>
      <c r="BT661" s="217">
        <f t="shared" si="898"/>
        <v>1937.2</v>
      </c>
      <c r="BU661" s="217">
        <f t="shared" si="899"/>
        <v>8906.9750000000004</v>
      </c>
      <c r="BV661" s="217">
        <f t="shared" si="900"/>
        <v>13049.483732511168</v>
      </c>
      <c r="BW661" s="217">
        <f t="shared" si="878"/>
        <v>5855.7508343213567</v>
      </c>
      <c r="BX661" s="216">
        <f t="shared" si="901"/>
        <v>5.3176600987654332</v>
      </c>
      <c r="BY661" s="216">
        <f t="shared" si="869"/>
        <v>6413.0980791111124</v>
      </c>
      <c r="BZ661" s="216">
        <f t="shared" si="853"/>
        <v>61278.038115411073</v>
      </c>
      <c r="CA661" s="216">
        <f t="shared" si="854"/>
        <v>55422.287281089717</v>
      </c>
      <c r="CB661" s="218">
        <f t="shared" si="902"/>
        <v>5.5871474067176816</v>
      </c>
    </row>
    <row r="662" spans="1:80" x14ac:dyDescent="0.25">
      <c r="A662" s="248" t="s">
        <v>489</v>
      </c>
      <c r="B662" s="231" t="s">
        <v>1190</v>
      </c>
      <c r="C662" s="231" t="s">
        <v>464</v>
      </c>
      <c r="D662" s="249">
        <v>7</v>
      </c>
      <c r="E662" s="249">
        <v>8</v>
      </c>
      <c r="F662" s="250"/>
      <c r="G662" s="15">
        <f>(VLOOKUP(G$4,'Tüpoloogia tabel'!$C$1:$T$51,MATCH($A662,'Tüpoloogia tabel'!$C$1:$T$1,0),FALSE))*D662</f>
        <v>2533.5799999999995</v>
      </c>
      <c r="H662" s="15">
        <f>(VLOOKUP(H$4,'Tüpoloogia tabel'!$C$1:$T$51,MATCH($A662,'Tüpoloogia tabel'!$C$1:$T$1,0),FALSE))*D662*E662</f>
        <v>161.36000000000001</v>
      </c>
      <c r="I662" s="15">
        <f>(VLOOKUP(I$4,'Tüpoloogia tabel'!$C$1:$T$51,MATCH($A662,'Tüpoloogia tabel'!$C$1:$T$1,0),FALSE))*D662*E662</f>
        <v>573.67999999999995</v>
      </c>
      <c r="J662" s="15">
        <f>(VLOOKUP(J$4,'Tüpoloogia tabel'!$C$1:$T$51,MATCH($A662,'Tüpoloogia tabel'!$C$1:$T$1,0),FALSE))*D662*E662</f>
        <v>13017.199111111109</v>
      </c>
      <c r="K662" s="15">
        <f>(VLOOKUP(K$4,'Tüpoloogia tabel'!$C$1:$T$51,MATCH($A662,'Tüpoloogia tabel'!$C$1:$T$1,0),FALSE))*D662*E662</f>
        <v>11336.689777777778</v>
      </c>
      <c r="L662" s="244">
        <f>VLOOKUP(L$4,'Tüpoloogia tabel'!$C$1:$T$51,MATCH($A662,'Tüpoloogia tabel'!$C$1:$T$1,0),FALSE)</f>
        <v>0</v>
      </c>
      <c r="M662" s="228">
        <f>VLOOKUP(M$4,'Tüpoloogia tabel'!$C$1:$T$51,MATCH($A662,'Tüpoloogia tabel'!$C$1:$T$1,0),FALSE)</f>
        <v>40</v>
      </c>
      <c r="N662" s="228">
        <f>VLOOKUP(N$4,'Tüpoloogia tabel'!$C$1:$T$51,MATCH($A662,'Tüpoloogia tabel'!$C$1:$T$1,0),FALSE)</f>
        <v>40</v>
      </c>
      <c r="O662" s="245">
        <f>VLOOKUP(O$4,'Tüpoloogia tabel'!$C$1:$T$51,MATCH($A662,'Tüpoloogia tabel'!$C$1:$T$1,0),FALSE)</f>
        <v>0.27294963909952868</v>
      </c>
      <c r="P662" s="228">
        <f>VLOOKUP(P$4,'Tüpoloogia tabel'!$C$1:$T$51,MATCH($A662,'Tüpoloogia tabel'!$C$1:$T$1,0),FALSE)</f>
        <v>100</v>
      </c>
      <c r="Q662" s="335">
        <f t="shared" si="889"/>
        <v>47341.866666666669</v>
      </c>
      <c r="R662" s="336">
        <f t="shared" si="851"/>
        <v>34392.201245701996</v>
      </c>
      <c r="S662" s="14">
        <f t="shared" si="890"/>
        <v>2533.5799999999995</v>
      </c>
      <c r="T662" s="336">
        <f t="shared" si="891"/>
        <v>2533.5799999999995</v>
      </c>
      <c r="U662" s="4">
        <f t="shared" si="892"/>
        <v>27.720000000000002</v>
      </c>
      <c r="V662" s="337">
        <f t="shared" si="893"/>
        <v>12921.945420964674</v>
      </c>
      <c r="W662" s="338">
        <f t="shared" si="875"/>
        <v>6.9312051121065217</v>
      </c>
      <c r="X662" s="228">
        <f>VLOOKUP(X$4,'Tüpoloogia tabel'!$C$1:$T$51,MATCH($A662,'Tüpoloogia tabel'!$C$1:$T$1,0),FALSE)</f>
        <v>208.5</v>
      </c>
      <c r="Y662" s="228">
        <f>VLOOKUP(Y$4,'Tüpoloogia tabel'!$C$1:$T$51,MATCH($A662,'Tüpoloogia tabel'!$C$1:$T$1,0),FALSE)</f>
        <v>154.5</v>
      </c>
      <c r="Z662" s="229">
        <f>VLOOKUP(Z$4,'Tüpoloogia tabel'!$C$1:$T$51,MATCH($A662,'Tüpoloogia tabel'!$C$1:$T$1,0),FALSE)</f>
        <v>33.5</v>
      </c>
      <c r="AA662" s="235"/>
      <c r="AB662" s="235"/>
      <c r="AC662" s="15">
        <f>VLOOKUP(AC$4,'Tüpoloogia tabel'!$C$1:$T$51,MATCH($A662,'Tüpoloogia tabel'!$C$1:$T$1,0),FALSE)</f>
        <v>3.3925714285714283</v>
      </c>
      <c r="AD662" s="15">
        <f>VLOOKUP(AD$4,'Tüpoloogia tabel'!$C$1:$T$51,MATCH($A662,'Tüpoloogia tabel'!$C$1:$T$1,0),FALSE)</f>
        <v>2.5</v>
      </c>
      <c r="AE662" s="15">
        <f>VLOOKUP(AE$4,'Tüpoloogia tabel'!$C$1:$T$51,MATCH($A662,'Tüpoloogia tabel'!$C$1:$T$1,0),FALSE)</f>
        <v>2.2999999999999998</v>
      </c>
      <c r="AF662" s="15">
        <f>VLOOKUP(AF$4,'Tüpoloogia tabel'!$C$1:$T$51,MATCH($A662,'Tüpoloogia tabel'!$C$1:$T$1,0),FALSE)</f>
        <v>14.200000000000001</v>
      </c>
      <c r="AG662" s="15">
        <f>VLOOKUP(AG$4,'Tüpoloogia tabel'!$C$1:$T$51,MATCH($A662,'Tüpoloogia tabel'!$C$1:$T$1,0),FALSE)</f>
        <v>21.033333333333335</v>
      </c>
      <c r="AH662" s="15">
        <f>(VLOOKUP(AH$4,'Tüpoloogia tabel'!$C$1:$T$51,MATCH($A662,'Tüpoloogia tabel'!$C$1:$T$1,0),FALSE))*E662</f>
        <v>20</v>
      </c>
      <c r="AI662" s="15">
        <f>(VLOOKUP(AI$4,'Tüpoloogia tabel'!$C$1:$T$51,MATCH($A662,'Tüpoloogia tabel'!$C$1:$T$1,0),FALSE))*D662*E662</f>
        <v>50671.599999999991</v>
      </c>
      <c r="AJ662" s="15">
        <f t="shared" si="894"/>
        <v>322.86666666666667</v>
      </c>
      <c r="AK662" s="15">
        <f>VLOOKUP(AK$4,'Tüpoloogia tabel'!$C$1:$T$51,MATCH($A662,'Tüpoloogia tabel'!$C$1:$T$1,0),FALSE)</f>
        <v>1</v>
      </c>
      <c r="AL662" s="15">
        <f>VLOOKUP(AL$4,'Tüpoloogia tabel'!$C$1:$T$51,MATCH($A662,'Tüpoloogia tabel'!$C$1:$T$1,0),FALSE)</f>
        <v>0.8</v>
      </c>
      <c r="AM662" s="15">
        <f>VLOOKUP(AM$4,'Tüpoloogia tabel'!$C$1:$T$51,MATCH($A662,'Tüpoloogia tabel'!$C$1:$T$1,0),FALSE)</f>
        <v>0.7</v>
      </c>
      <c r="AN662" s="15">
        <f>VLOOKUP(AN$4,'Tüpoloogia tabel'!$C$1:$T$51,MATCH($A662,'Tüpoloogia tabel'!$C$1:$T$1,0),FALSE)</f>
        <v>0.7</v>
      </c>
      <c r="AO662" s="15">
        <f>VLOOKUP(AO$4,'Tüpoloogia tabel'!$C$1:$T$51,MATCH($A662,'Tüpoloogia tabel'!$C$1:$T$1,0),FALSE)</f>
        <v>2.44</v>
      </c>
      <c r="AP662" s="15">
        <f>VLOOKUP(AP$4,'Tüpoloogia tabel'!$C$1:$T$51,MATCH($A662,'Tüpoloogia tabel'!$C$1:$T$1,0),FALSE)</f>
        <v>2</v>
      </c>
      <c r="AQ662" s="15">
        <f>VLOOKUP(AQ$4,'Tüpoloogia tabel'!$C$1:$T$51,MATCH($A662,'Tüpoloogia tabel'!$C$1:$T$1,0),FALSE)</f>
        <v>2.9</v>
      </c>
      <c r="AR662" s="232">
        <f>VLOOKUP(AR$4,'Tüpoloogia tabel'!$C$1:$T$51,MATCH($A657,'Tüpoloogia tabel'!$C$1:$T$1,0),FALSE)</f>
        <v>0.26</v>
      </c>
      <c r="AS662" s="16">
        <f>VLOOKUP(AS$4,'Tüpoloogia tabel'!$C$1:$T$51,MATCH($A662,'Tüpoloogia tabel'!$C$1:$T$1,0),FALSE)</f>
        <v>0.49</v>
      </c>
      <c r="AT662" s="16">
        <f>VLOOKUP(AT$4,'Tüpoloogia tabel'!$C$1:$T$51,MATCH($A662,'Tüpoloogia tabel'!$C$1:$T$1,0),FALSE)</f>
        <v>0.40500000000000003</v>
      </c>
      <c r="AU662" s="16">
        <f>VLOOKUP(AU$4,'Tüpoloogia tabel'!$C$1:$T$51,MATCH($A662,'Tüpoloogia tabel'!$C$1:$T$1,0),FALSE)</f>
        <v>0.15</v>
      </c>
      <c r="AV662" s="273">
        <f>VLOOKUP(AV$4,'Tüpoloogia tabel'!$C$1:$T$51,MATCH($A662,'Tüpoloogia tabel'!$C$1:$T$1,0),FALSE)</f>
        <v>0.02</v>
      </c>
      <c r="AW662" s="16">
        <f>VLOOKUP(AW$4,'Tüpoloogia tabel'!$C$1:$T$51,MATCH($A662,'Tüpoloogia tabel'!$C$1:$T$1,0),FALSE)</f>
        <v>0.01</v>
      </c>
      <c r="AX662" s="16">
        <f>VLOOKUP(AX$4,'Tüpoloogia tabel'!$C$1:$T$51,MATCH($A662,'Tüpoloogia tabel'!$C$1:$T$1,0),FALSE)</f>
        <v>0</v>
      </c>
      <c r="AY662" s="16">
        <f>VLOOKUP(AY$4,'Tüpoloogia tabel'!$C$1:$T$51,MATCH($A662,'Tüpoloogia tabel'!$C$1:$T$1,0),FALSE)</f>
        <v>0.42</v>
      </c>
      <c r="AZ662" s="16">
        <f>VLOOKUP(AZ$4,'Tüpoloogia tabel'!$C$1:$T$51,MATCH($A662,'Tüpoloogia tabel'!$C$1:$T$1,0),FALSE)</f>
        <v>3.7</v>
      </c>
      <c r="BA662" s="232">
        <f>VLOOKUP(BA$4,'Tüpoloogia tabel'!$C$1:$T$51,MATCH($A662,'Tüpoloogia tabel'!$C$1:$T$1,0),FALSE)</f>
        <v>0.56000000000000005</v>
      </c>
      <c r="BB662" s="232">
        <f>VLOOKUP(BB$4,'Tüpoloogia tabel'!$C$1:$T$51,MATCH($A662,'Tüpoloogia tabel'!$C$1:$T$1,0),FALSE)</f>
        <v>0.41499999999999998</v>
      </c>
      <c r="BC662" s="232">
        <f>VLOOKUP(BC$4,'Tüpoloogia tabel'!$C$1:$T$51,MATCH($A662,'Tüpoloogia tabel'!$C$1:$T$1,0),FALSE)</f>
        <v>0.35</v>
      </c>
      <c r="BD662" s="232">
        <f>VLOOKUP(BD$4,'Tüpoloogia tabel'!$C$1:$T$51,MATCH($A662,'Tüpoloogia tabel'!$C$1:$T$1,0),FALSE)</f>
        <v>0.4</v>
      </c>
      <c r="BE662" s="232">
        <f>VLOOKUP(BE$4,'Tüpoloogia tabel'!$C$1:$T$51,MATCH($A662,'Tüpoloogia tabel'!$C$1:$T$1,0),FALSE)</f>
        <v>0.3</v>
      </c>
      <c r="BF662" s="16">
        <f>VLOOKUP(BF$4,'Tüpoloogia tabel'!$C$1:$T$51,MATCH($A662,'Tüpoloogia tabel'!$C$1:$T$1,0),FALSE)</f>
        <v>1.8</v>
      </c>
      <c r="BG662" s="16">
        <f>VLOOKUP(BG$4,'Tüpoloogia tabel'!$C$1:$T$51,MATCH($A662,'Tüpoloogia tabel'!$C$1:$T$1,0),FALSE)</f>
        <v>2.2000000000000002</v>
      </c>
      <c r="BH662" s="16">
        <f>VLOOKUP(BH$4,'Tüpoloogia tabel'!$C$1:$T$51,MATCH($A662,'Tüpoloogia tabel'!$C$1:$T$1,0),FALSE)</f>
        <v>1.46</v>
      </c>
      <c r="BI662" s="16">
        <f>VLOOKUP(BI$4,'Tüpoloogia tabel'!$C$1:$T$51,MATCH($A662,'Tüpoloogia tabel'!$C$1:$T$1,0),FALSE)</f>
        <v>1.5793333333333333</v>
      </c>
      <c r="BJ662" s="16">
        <f>VLOOKUP(BJ$4,'Tüpoloogia tabel'!$C$1:$T$51,MATCH($A662,'Tüpoloogia tabel'!$C$1:$T$1,0),FALSE)</f>
        <v>0.8</v>
      </c>
      <c r="BK662" s="16">
        <f>VLOOKUP(BK$4,'Tüpoloogia tabel'!$C$1:$T$51,MATCH($A662,'Tüpoloogia tabel'!$C$1:$T$1,0),FALSE)</f>
        <v>2.0649999999999999</v>
      </c>
      <c r="BL662" s="216">
        <f t="shared" si="876"/>
        <v>62799.707545534882</v>
      </c>
      <c r="BM662" s="1">
        <v>4</v>
      </c>
      <c r="BN662" s="1">
        <v>0</v>
      </c>
      <c r="BO662" s="1">
        <f t="shared" si="895"/>
        <v>80</v>
      </c>
      <c r="BP662" s="217">
        <f t="shared" si="896"/>
        <v>322.86666666666667</v>
      </c>
      <c r="BQ662" s="217">
        <f t="shared" ref="BQ662:BS662" si="908">BP662</f>
        <v>322.86666666666667</v>
      </c>
      <c r="BR662" s="217">
        <f t="shared" si="908"/>
        <v>322.86666666666667</v>
      </c>
      <c r="BS662" s="217">
        <f t="shared" si="908"/>
        <v>322.86666666666667</v>
      </c>
      <c r="BT662" s="217">
        <f t="shared" si="898"/>
        <v>2260.0666666666666</v>
      </c>
      <c r="BU662" s="217">
        <f t="shared" si="899"/>
        <v>11613.599999999999</v>
      </c>
      <c r="BV662" s="217">
        <f t="shared" si="900"/>
        <v>17032.546295523211</v>
      </c>
      <c r="BW662" s="217">
        <f t="shared" si="878"/>
        <v>7534.4657774530815</v>
      </c>
      <c r="BX662" s="216">
        <f t="shared" si="901"/>
        <v>6.8347834320987664</v>
      </c>
      <c r="BY662" s="216">
        <f t="shared" si="869"/>
        <v>8242.7488191111115</v>
      </c>
      <c r="BZ662" s="216">
        <f t="shared" si="853"/>
        <v>78576.92214209908</v>
      </c>
      <c r="CA662" s="216">
        <f t="shared" si="854"/>
        <v>71042.456364646001</v>
      </c>
      <c r="CB662" s="218">
        <f t="shared" si="902"/>
        <v>6.266596136722705</v>
      </c>
    </row>
    <row r="663" spans="1:80" x14ac:dyDescent="0.25">
      <c r="A663" s="248" t="s">
        <v>489</v>
      </c>
      <c r="B663" s="231" t="s">
        <v>1191</v>
      </c>
      <c r="C663" s="231" t="s">
        <v>464</v>
      </c>
      <c r="D663" s="249">
        <v>7</v>
      </c>
      <c r="E663" s="249">
        <v>9</v>
      </c>
      <c r="F663" s="250"/>
      <c r="G663" s="15">
        <f>(VLOOKUP(G$4,'Tüpoloogia tabel'!$C$1:$T$51,MATCH($A663,'Tüpoloogia tabel'!$C$1:$T$1,0),FALSE))*D663</f>
        <v>2533.5799999999995</v>
      </c>
      <c r="H663" s="15">
        <f>(VLOOKUP(H$4,'Tüpoloogia tabel'!$C$1:$T$51,MATCH($A663,'Tüpoloogia tabel'!$C$1:$T$1,0),FALSE))*D663*E663</f>
        <v>181.53000000000003</v>
      </c>
      <c r="I663" s="15">
        <f>(VLOOKUP(I$4,'Tüpoloogia tabel'!$C$1:$T$51,MATCH($A663,'Tüpoloogia tabel'!$C$1:$T$1,0),FALSE))*D663*E663</f>
        <v>645.39</v>
      </c>
      <c r="J663" s="15">
        <f>(VLOOKUP(J$4,'Tüpoloogia tabel'!$C$1:$T$51,MATCH($A663,'Tüpoloogia tabel'!$C$1:$T$1,0),FALSE))*D663*E663</f>
        <v>14644.348999999998</v>
      </c>
      <c r="K663" s="15">
        <f>(VLOOKUP(K$4,'Tüpoloogia tabel'!$C$1:$T$51,MATCH($A663,'Tüpoloogia tabel'!$C$1:$T$1,0),FALSE))*D663*E663</f>
        <v>12753.776</v>
      </c>
      <c r="L663" s="244">
        <f>VLOOKUP(L$4,'Tüpoloogia tabel'!$C$1:$T$51,MATCH($A663,'Tüpoloogia tabel'!$C$1:$T$1,0),FALSE)</f>
        <v>0</v>
      </c>
      <c r="M663" s="228">
        <f>VLOOKUP(M$4,'Tüpoloogia tabel'!$C$1:$T$51,MATCH($A663,'Tüpoloogia tabel'!$C$1:$T$1,0),FALSE)</f>
        <v>40</v>
      </c>
      <c r="N663" s="228">
        <f>VLOOKUP(N$4,'Tüpoloogia tabel'!$C$1:$T$51,MATCH($A663,'Tüpoloogia tabel'!$C$1:$T$1,0),FALSE)</f>
        <v>40</v>
      </c>
      <c r="O663" s="245">
        <f>VLOOKUP(O$4,'Tüpoloogia tabel'!$C$1:$T$51,MATCH($A663,'Tüpoloogia tabel'!$C$1:$T$1,0),FALSE)</f>
        <v>0.27294963909952868</v>
      </c>
      <c r="P663" s="228">
        <f>VLOOKUP(P$4,'Tüpoloogia tabel'!$C$1:$T$51,MATCH($A663,'Tüpoloogia tabel'!$C$1:$T$1,0),FALSE)</f>
        <v>100</v>
      </c>
      <c r="Q663" s="335">
        <f t="shared" si="889"/>
        <v>59885.100000000006</v>
      </c>
      <c r="R663" s="336">
        <f t="shared" si="851"/>
        <v>43511.763567560818</v>
      </c>
      <c r="S663" s="14">
        <f t="shared" si="890"/>
        <v>2533.5799999999995</v>
      </c>
      <c r="T663" s="336">
        <f t="shared" si="891"/>
        <v>2533.5799999999995</v>
      </c>
      <c r="U663" s="4">
        <f t="shared" si="892"/>
        <v>27.720000000000002</v>
      </c>
      <c r="V663" s="337">
        <f t="shared" si="893"/>
        <v>16345.616432439187</v>
      </c>
      <c r="W663" s="338">
        <f t="shared" si="875"/>
        <v>7.6977698215996586</v>
      </c>
      <c r="X663" s="228">
        <f>VLOOKUP(X$4,'Tüpoloogia tabel'!$C$1:$T$51,MATCH($A663,'Tüpoloogia tabel'!$C$1:$T$1,0),FALSE)</f>
        <v>208.5</v>
      </c>
      <c r="Y663" s="228">
        <f>VLOOKUP(Y$4,'Tüpoloogia tabel'!$C$1:$T$51,MATCH($A663,'Tüpoloogia tabel'!$C$1:$T$1,0),FALSE)</f>
        <v>154.5</v>
      </c>
      <c r="Z663" s="229">
        <f>VLOOKUP(Z$4,'Tüpoloogia tabel'!$C$1:$T$51,MATCH($A663,'Tüpoloogia tabel'!$C$1:$T$1,0),FALSE)</f>
        <v>33.5</v>
      </c>
      <c r="AA663" s="235"/>
      <c r="AB663" s="235"/>
      <c r="AC663" s="15">
        <f>VLOOKUP(AC$4,'Tüpoloogia tabel'!$C$1:$T$51,MATCH($A663,'Tüpoloogia tabel'!$C$1:$T$1,0),FALSE)</f>
        <v>3.3925714285714283</v>
      </c>
      <c r="AD663" s="15">
        <f>VLOOKUP(AD$4,'Tüpoloogia tabel'!$C$1:$T$51,MATCH($A663,'Tüpoloogia tabel'!$C$1:$T$1,0),FALSE)</f>
        <v>2.5</v>
      </c>
      <c r="AE663" s="15">
        <f>VLOOKUP(AE$4,'Tüpoloogia tabel'!$C$1:$T$51,MATCH($A663,'Tüpoloogia tabel'!$C$1:$T$1,0),FALSE)</f>
        <v>2.2999999999999998</v>
      </c>
      <c r="AF663" s="15">
        <f>VLOOKUP(AF$4,'Tüpoloogia tabel'!$C$1:$T$51,MATCH($A663,'Tüpoloogia tabel'!$C$1:$T$1,0),FALSE)</f>
        <v>14.200000000000001</v>
      </c>
      <c r="AG663" s="15">
        <f>VLOOKUP(AG$4,'Tüpoloogia tabel'!$C$1:$T$51,MATCH($A663,'Tüpoloogia tabel'!$C$1:$T$1,0),FALSE)</f>
        <v>21.033333333333335</v>
      </c>
      <c r="AH663" s="15">
        <f>(VLOOKUP(AH$4,'Tüpoloogia tabel'!$C$1:$T$51,MATCH($A663,'Tüpoloogia tabel'!$C$1:$T$1,0),FALSE))*E663</f>
        <v>22.5</v>
      </c>
      <c r="AI663" s="15">
        <f>(VLOOKUP(AI$4,'Tüpoloogia tabel'!$C$1:$T$51,MATCH($A663,'Tüpoloogia tabel'!$C$1:$T$1,0),FALSE))*D663*E663</f>
        <v>57005.549999999988</v>
      </c>
      <c r="AJ663" s="15">
        <f t="shared" si="894"/>
        <v>322.86666666666667</v>
      </c>
      <c r="AK663" s="15">
        <f>VLOOKUP(AK$4,'Tüpoloogia tabel'!$C$1:$T$51,MATCH($A663,'Tüpoloogia tabel'!$C$1:$T$1,0),FALSE)</f>
        <v>1</v>
      </c>
      <c r="AL663" s="15">
        <f>VLOOKUP(AL$4,'Tüpoloogia tabel'!$C$1:$T$51,MATCH($A663,'Tüpoloogia tabel'!$C$1:$T$1,0),FALSE)</f>
        <v>0.8</v>
      </c>
      <c r="AM663" s="15">
        <f>VLOOKUP(AM$4,'Tüpoloogia tabel'!$C$1:$T$51,MATCH($A663,'Tüpoloogia tabel'!$C$1:$T$1,0),FALSE)</f>
        <v>0.7</v>
      </c>
      <c r="AN663" s="15">
        <f>VLOOKUP(AN$4,'Tüpoloogia tabel'!$C$1:$T$51,MATCH($A663,'Tüpoloogia tabel'!$C$1:$T$1,0),FALSE)</f>
        <v>0.7</v>
      </c>
      <c r="AO663" s="15">
        <f>VLOOKUP(AO$4,'Tüpoloogia tabel'!$C$1:$T$51,MATCH($A663,'Tüpoloogia tabel'!$C$1:$T$1,0),FALSE)</f>
        <v>2.44</v>
      </c>
      <c r="AP663" s="15">
        <f>VLOOKUP(AP$4,'Tüpoloogia tabel'!$C$1:$T$51,MATCH($A663,'Tüpoloogia tabel'!$C$1:$T$1,0),FALSE)</f>
        <v>2</v>
      </c>
      <c r="AQ663" s="15">
        <f>VLOOKUP(AQ$4,'Tüpoloogia tabel'!$C$1:$T$51,MATCH($A663,'Tüpoloogia tabel'!$C$1:$T$1,0),FALSE)</f>
        <v>2.9</v>
      </c>
      <c r="AR663" s="232">
        <f>VLOOKUP(AR$4,'Tüpoloogia tabel'!$C$1:$T$51,MATCH($A658,'Tüpoloogia tabel'!$C$1:$T$1,0),FALSE)</f>
        <v>0.26</v>
      </c>
      <c r="AS663" s="16">
        <f>VLOOKUP(AS$4,'Tüpoloogia tabel'!$C$1:$T$51,MATCH($A663,'Tüpoloogia tabel'!$C$1:$T$1,0),FALSE)</f>
        <v>0.49</v>
      </c>
      <c r="AT663" s="16">
        <f>VLOOKUP(AT$4,'Tüpoloogia tabel'!$C$1:$T$51,MATCH($A663,'Tüpoloogia tabel'!$C$1:$T$1,0),FALSE)</f>
        <v>0.40500000000000003</v>
      </c>
      <c r="AU663" s="16">
        <f>VLOOKUP(AU$4,'Tüpoloogia tabel'!$C$1:$T$51,MATCH($A663,'Tüpoloogia tabel'!$C$1:$T$1,0),FALSE)</f>
        <v>0.15</v>
      </c>
      <c r="AV663" s="273">
        <f>VLOOKUP(AV$4,'Tüpoloogia tabel'!$C$1:$T$51,MATCH($A663,'Tüpoloogia tabel'!$C$1:$T$1,0),FALSE)</f>
        <v>0.02</v>
      </c>
      <c r="AW663" s="16">
        <f>VLOOKUP(AW$4,'Tüpoloogia tabel'!$C$1:$T$51,MATCH($A663,'Tüpoloogia tabel'!$C$1:$T$1,0),FALSE)</f>
        <v>0.01</v>
      </c>
      <c r="AX663" s="16">
        <f>VLOOKUP(AX$4,'Tüpoloogia tabel'!$C$1:$T$51,MATCH($A663,'Tüpoloogia tabel'!$C$1:$T$1,0),FALSE)</f>
        <v>0</v>
      </c>
      <c r="AY663" s="16">
        <f>VLOOKUP(AY$4,'Tüpoloogia tabel'!$C$1:$T$51,MATCH($A663,'Tüpoloogia tabel'!$C$1:$T$1,0),FALSE)</f>
        <v>0.42</v>
      </c>
      <c r="AZ663" s="16">
        <f>VLOOKUP(AZ$4,'Tüpoloogia tabel'!$C$1:$T$51,MATCH($A663,'Tüpoloogia tabel'!$C$1:$T$1,0),FALSE)</f>
        <v>3.7</v>
      </c>
      <c r="BA663" s="232">
        <f>VLOOKUP(BA$4,'Tüpoloogia tabel'!$C$1:$T$51,MATCH($A663,'Tüpoloogia tabel'!$C$1:$T$1,0),FALSE)</f>
        <v>0.56000000000000005</v>
      </c>
      <c r="BB663" s="232">
        <f>VLOOKUP(BB$4,'Tüpoloogia tabel'!$C$1:$T$51,MATCH($A663,'Tüpoloogia tabel'!$C$1:$T$1,0),FALSE)</f>
        <v>0.41499999999999998</v>
      </c>
      <c r="BC663" s="232">
        <f>VLOOKUP(BC$4,'Tüpoloogia tabel'!$C$1:$T$51,MATCH($A663,'Tüpoloogia tabel'!$C$1:$T$1,0),FALSE)</f>
        <v>0.35</v>
      </c>
      <c r="BD663" s="232">
        <f>VLOOKUP(BD$4,'Tüpoloogia tabel'!$C$1:$T$51,MATCH($A663,'Tüpoloogia tabel'!$C$1:$T$1,0),FALSE)</f>
        <v>0.4</v>
      </c>
      <c r="BE663" s="232">
        <f>VLOOKUP(BE$4,'Tüpoloogia tabel'!$C$1:$T$51,MATCH($A663,'Tüpoloogia tabel'!$C$1:$T$1,0),FALSE)</f>
        <v>0.3</v>
      </c>
      <c r="BF663" s="16">
        <f>VLOOKUP(BF$4,'Tüpoloogia tabel'!$C$1:$T$51,MATCH($A663,'Tüpoloogia tabel'!$C$1:$T$1,0),FALSE)</f>
        <v>1.8</v>
      </c>
      <c r="BG663" s="16">
        <f>VLOOKUP(BG$4,'Tüpoloogia tabel'!$C$1:$T$51,MATCH($A663,'Tüpoloogia tabel'!$C$1:$T$1,0),FALSE)</f>
        <v>2.2000000000000002</v>
      </c>
      <c r="BH663" s="16">
        <f>VLOOKUP(BH$4,'Tüpoloogia tabel'!$C$1:$T$51,MATCH($A663,'Tüpoloogia tabel'!$C$1:$T$1,0),FALSE)</f>
        <v>1.46</v>
      </c>
      <c r="BI663" s="16">
        <f>VLOOKUP(BI$4,'Tüpoloogia tabel'!$C$1:$T$51,MATCH($A663,'Tüpoloogia tabel'!$C$1:$T$1,0),FALSE)</f>
        <v>1.5793333333333333</v>
      </c>
      <c r="BJ663" s="16">
        <f>VLOOKUP(BJ$4,'Tüpoloogia tabel'!$C$1:$T$51,MATCH($A663,'Tüpoloogia tabel'!$C$1:$T$1,0),FALSE)</f>
        <v>0.8</v>
      </c>
      <c r="BK663" s="16">
        <f>VLOOKUP(BK$4,'Tüpoloogia tabel'!$C$1:$T$51,MATCH($A663,'Tüpoloogia tabel'!$C$1:$T$1,0),FALSE)</f>
        <v>2.0649999999999999</v>
      </c>
      <c r="BL663" s="216">
        <f t="shared" si="876"/>
        <v>78424.244789195276</v>
      </c>
      <c r="BM663" s="1">
        <v>4</v>
      </c>
      <c r="BN663" s="1">
        <v>0</v>
      </c>
      <c r="BO663" s="1">
        <f t="shared" si="895"/>
        <v>90</v>
      </c>
      <c r="BP663" s="217">
        <f t="shared" si="896"/>
        <v>322.86666666666667</v>
      </c>
      <c r="BQ663" s="217">
        <f t="shared" ref="BQ663:BS663" si="909">BP663</f>
        <v>322.86666666666667</v>
      </c>
      <c r="BR663" s="217">
        <f t="shared" si="909"/>
        <v>322.86666666666667</v>
      </c>
      <c r="BS663" s="217">
        <f t="shared" si="909"/>
        <v>322.86666666666667</v>
      </c>
      <c r="BT663" s="217">
        <f t="shared" si="898"/>
        <v>2582.9333333333334</v>
      </c>
      <c r="BU663" s="217">
        <f t="shared" si="899"/>
        <v>14678.775000000001</v>
      </c>
      <c r="BV663" s="217">
        <f t="shared" si="900"/>
        <v>21545.321508841447</v>
      </c>
      <c r="BW663" s="217">
        <f t="shared" si="878"/>
        <v>9435.6600337134078</v>
      </c>
      <c r="BX663" s="216">
        <f t="shared" si="901"/>
        <v>8.5536709629629648</v>
      </c>
      <c r="BY663" s="216">
        <f t="shared" si="869"/>
        <v>10315.727181333335</v>
      </c>
      <c r="BZ663" s="216">
        <f t="shared" si="853"/>
        <v>98175.632004242012</v>
      </c>
      <c r="CA663" s="216">
        <f t="shared" si="854"/>
        <v>88739.971970528612</v>
      </c>
      <c r="CB663" s="218">
        <f t="shared" si="902"/>
        <v>6.9579371607693759</v>
      </c>
    </row>
    <row r="664" spans="1:80" x14ac:dyDescent="0.25">
      <c r="A664" s="248" t="s">
        <v>489</v>
      </c>
      <c r="B664" s="231" t="s">
        <v>1192</v>
      </c>
      <c r="C664" s="231" t="s">
        <v>464</v>
      </c>
      <c r="D664" s="249">
        <v>7</v>
      </c>
      <c r="E664" s="249">
        <v>10</v>
      </c>
      <c r="F664" s="250"/>
      <c r="G664" s="15">
        <f>(VLOOKUP(G$4,'Tüpoloogia tabel'!$C$1:$T$51,MATCH($A664,'Tüpoloogia tabel'!$C$1:$T$1,0),FALSE))*D664</f>
        <v>2533.5799999999995</v>
      </c>
      <c r="H664" s="15">
        <f>(VLOOKUP(H$4,'Tüpoloogia tabel'!$C$1:$T$51,MATCH($A664,'Tüpoloogia tabel'!$C$1:$T$1,0),FALSE))*D664*E664</f>
        <v>201.70000000000002</v>
      </c>
      <c r="I664" s="15">
        <f>(VLOOKUP(I$4,'Tüpoloogia tabel'!$C$1:$T$51,MATCH($A664,'Tüpoloogia tabel'!$C$1:$T$1,0),FALSE))*D664*E664</f>
        <v>717.09999999999991</v>
      </c>
      <c r="J664" s="15">
        <f>(VLOOKUP(J$4,'Tüpoloogia tabel'!$C$1:$T$51,MATCH($A664,'Tüpoloogia tabel'!$C$1:$T$1,0),FALSE))*D664*E664</f>
        <v>16271.498888888887</v>
      </c>
      <c r="K664" s="15">
        <f>(VLOOKUP(K$4,'Tüpoloogia tabel'!$C$1:$T$51,MATCH($A664,'Tüpoloogia tabel'!$C$1:$T$1,0),FALSE))*D664*E664</f>
        <v>14170.862222222222</v>
      </c>
      <c r="L664" s="244">
        <f>VLOOKUP(L$4,'Tüpoloogia tabel'!$C$1:$T$51,MATCH($A664,'Tüpoloogia tabel'!$C$1:$T$1,0),FALSE)</f>
        <v>0</v>
      </c>
      <c r="M664" s="228">
        <f>VLOOKUP(M$4,'Tüpoloogia tabel'!$C$1:$T$51,MATCH($A664,'Tüpoloogia tabel'!$C$1:$T$1,0),FALSE)</f>
        <v>40</v>
      </c>
      <c r="N664" s="228">
        <f>VLOOKUP(N$4,'Tüpoloogia tabel'!$C$1:$T$51,MATCH($A664,'Tüpoloogia tabel'!$C$1:$T$1,0),FALSE)</f>
        <v>40</v>
      </c>
      <c r="O664" s="245">
        <f>VLOOKUP(O$4,'Tüpoloogia tabel'!$C$1:$T$51,MATCH($A664,'Tüpoloogia tabel'!$C$1:$T$1,0),FALSE)</f>
        <v>0.27294963909952868</v>
      </c>
      <c r="P664" s="228">
        <f>VLOOKUP(P$4,'Tüpoloogia tabel'!$C$1:$T$51,MATCH($A664,'Tüpoloogia tabel'!$C$1:$T$1,0),FALSE)</f>
        <v>100</v>
      </c>
      <c r="Q664" s="335">
        <f t="shared" si="889"/>
        <v>73900.666666666686</v>
      </c>
      <c r="R664" s="336">
        <f t="shared" si="851"/>
        <v>53701.786370785441</v>
      </c>
      <c r="S664" s="14">
        <f t="shared" si="890"/>
        <v>2533.5799999999995</v>
      </c>
      <c r="T664" s="336">
        <f t="shared" si="891"/>
        <v>2533.5799999999995</v>
      </c>
      <c r="U664" s="4">
        <f t="shared" si="892"/>
        <v>27.720000000000002</v>
      </c>
      <c r="V664" s="337">
        <f t="shared" si="893"/>
        <v>20171.16029588124</v>
      </c>
      <c r="W664" s="338">
        <f t="shared" si="875"/>
        <v>8.4733141723404835</v>
      </c>
      <c r="X664" s="228">
        <f>VLOOKUP(X$4,'Tüpoloogia tabel'!$C$1:$T$51,MATCH($A664,'Tüpoloogia tabel'!$C$1:$T$1,0),FALSE)</f>
        <v>208.5</v>
      </c>
      <c r="Y664" s="228">
        <f>VLOOKUP(Y$4,'Tüpoloogia tabel'!$C$1:$T$51,MATCH($A664,'Tüpoloogia tabel'!$C$1:$T$1,0),FALSE)</f>
        <v>154.5</v>
      </c>
      <c r="Z664" s="229">
        <f>VLOOKUP(Z$4,'Tüpoloogia tabel'!$C$1:$T$51,MATCH($A664,'Tüpoloogia tabel'!$C$1:$T$1,0),FALSE)</f>
        <v>33.5</v>
      </c>
      <c r="AA664" s="235"/>
      <c r="AB664" s="235"/>
      <c r="AC664" s="15">
        <f>VLOOKUP(AC$4,'Tüpoloogia tabel'!$C$1:$T$51,MATCH($A664,'Tüpoloogia tabel'!$C$1:$T$1,0),FALSE)</f>
        <v>3.3925714285714283</v>
      </c>
      <c r="AD664" s="15">
        <f>VLOOKUP(AD$4,'Tüpoloogia tabel'!$C$1:$T$51,MATCH($A664,'Tüpoloogia tabel'!$C$1:$T$1,0),FALSE)</f>
        <v>2.5</v>
      </c>
      <c r="AE664" s="15">
        <f>VLOOKUP(AE$4,'Tüpoloogia tabel'!$C$1:$T$51,MATCH($A664,'Tüpoloogia tabel'!$C$1:$T$1,0),FALSE)</f>
        <v>2.2999999999999998</v>
      </c>
      <c r="AF664" s="15">
        <f>VLOOKUP(AF$4,'Tüpoloogia tabel'!$C$1:$T$51,MATCH($A664,'Tüpoloogia tabel'!$C$1:$T$1,0),FALSE)</f>
        <v>14.200000000000001</v>
      </c>
      <c r="AG664" s="15">
        <f>VLOOKUP(AG$4,'Tüpoloogia tabel'!$C$1:$T$51,MATCH($A664,'Tüpoloogia tabel'!$C$1:$T$1,0),FALSE)</f>
        <v>21.033333333333335</v>
      </c>
      <c r="AH664" s="15">
        <f>(VLOOKUP(AH$4,'Tüpoloogia tabel'!$C$1:$T$51,MATCH($A664,'Tüpoloogia tabel'!$C$1:$T$1,0),FALSE))*E664</f>
        <v>25</v>
      </c>
      <c r="AI664" s="15">
        <f>(VLOOKUP(AI$4,'Tüpoloogia tabel'!$C$1:$T$51,MATCH($A664,'Tüpoloogia tabel'!$C$1:$T$1,0),FALSE))*D664*E664</f>
        <v>63339.499999999985</v>
      </c>
      <c r="AJ664" s="15">
        <f t="shared" si="894"/>
        <v>322.86666666666667</v>
      </c>
      <c r="AK664" s="15">
        <f>VLOOKUP(AK$4,'Tüpoloogia tabel'!$C$1:$T$51,MATCH($A664,'Tüpoloogia tabel'!$C$1:$T$1,0),FALSE)</f>
        <v>1</v>
      </c>
      <c r="AL664" s="15">
        <f>VLOOKUP(AL$4,'Tüpoloogia tabel'!$C$1:$T$51,MATCH($A664,'Tüpoloogia tabel'!$C$1:$T$1,0),FALSE)</f>
        <v>0.8</v>
      </c>
      <c r="AM664" s="15">
        <f>VLOOKUP(AM$4,'Tüpoloogia tabel'!$C$1:$T$51,MATCH($A664,'Tüpoloogia tabel'!$C$1:$T$1,0),FALSE)</f>
        <v>0.7</v>
      </c>
      <c r="AN664" s="15">
        <f>VLOOKUP(AN$4,'Tüpoloogia tabel'!$C$1:$T$51,MATCH($A664,'Tüpoloogia tabel'!$C$1:$T$1,0),FALSE)</f>
        <v>0.7</v>
      </c>
      <c r="AO664" s="15">
        <f>VLOOKUP(AO$4,'Tüpoloogia tabel'!$C$1:$T$51,MATCH($A664,'Tüpoloogia tabel'!$C$1:$T$1,0),FALSE)</f>
        <v>2.44</v>
      </c>
      <c r="AP664" s="15">
        <f>VLOOKUP(AP$4,'Tüpoloogia tabel'!$C$1:$T$51,MATCH($A664,'Tüpoloogia tabel'!$C$1:$T$1,0),FALSE)</f>
        <v>2</v>
      </c>
      <c r="AQ664" s="15">
        <f>VLOOKUP(AQ$4,'Tüpoloogia tabel'!$C$1:$T$51,MATCH($A664,'Tüpoloogia tabel'!$C$1:$T$1,0),FALSE)</f>
        <v>2.9</v>
      </c>
      <c r="AR664" s="232">
        <f>VLOOKUP(AR$4,'Tüpoloogia tabel'!$C$1:$T$51,MATCH($A659,'Tüpoloogia tabel'!$C$1:$T$1,0),FALSE)</f>
        <v>0.26</v>
      </c>
      <c r="AS664" s="16">
        <f>VLOOKUP(AS$4,'Tüpoloogia tabel'!$C$1:$T$51,MATCH($A664,'Tüpoloogia tabel'!$C$1:$T$1,0),FALSE)</f>
        <v>0.49</v>
      </c>
      <c r="AT664" s="16">
        <f>VLOOKUP(AT$4,'Tüpoloogia tabel'!$C$1:$T$51,MATCH($A664,'Tüpoloogia tabel'!$C$1:$T$1,0),FALSE)</f>
        <v>0.40500000000000003</v>
      </c>
      <c r="AU664" s="16">
        <f>VLOOKUP(AU$4,'Tüpoloogia tabel'!$C$1:$T$51,MATCH($A664,'Tüpoloogia tabel'!$C$1:$T$1,0),FALSE)</f>
        <v>0.15</v>
      </c>
      <c r="AV664" s="273">
        <f>VLOOKUP(AV$4,'Tüpoloogia tabel'!$C$1:$T$51,MATCH($A664,'Tüpoloogia tabel'!$C$1:$T$1,0),FALSE)</f>
        <v>0.02</v>
      </c>
      <c r="AW664" s="16">
        <f>VLOOKUP(AW$4,'Tüpoloogia tabel'!$C$1:$T$51,MATCH($A664,'Tüpoloogia tabel'!$C$1:$T$1,0),FALSE)</f>
        <v>0.01</v>
      </c>
      <c r="AX664" s="16">
        <f>VLOOKUP(AX$4,'Tüpoloogia tabel'!$C$1:$T$51,MATCH($A664,'Tüpoloogia tabel'!$C$1:$T$1,0),FALSE)</f>
        <v>0</v>
      </c>
      <c r="AY664" s="16">
        <f>VLOOKUP(AY$4,'Tüpoloogia tabel'!$C$1:$T$51,MATCH($A664,'Tüpoloogia tabel'!$C$1:$T$1,0),FALSE)</f>
        <v>0.42</v>
      </c>
      <c r="AZ664" s="16">
        <f>VLOOKUP(AZ$4,'Tüpoloogia tabel'!$C$1:$T$51,MATCH($A664,'Tüpoloogia tabel'!$C$1:$T$1,0),FALSE)</f>
        <v>3.7</v>
      </c>
      <c r="BA664" s="232">
        <f>VLOOKUP(BA$4,'Tüpoloogia tabel'!$C$1:$T$51,MATCH($A664,'Tüpoloogia tabel'!$C$1:$T$1,0),FALSE)</f>
        <v>0.56000000000000005</v>
      </c>
      <c r="BB664" s="232">
        <f>VLOOKUP(BB$4,'Tüpoloogia tabel'!$C$1:$T$51,MATCH($A664,'Tüpoloogia tabel'!$C$1:$T$1,0),FALSE)</f>
        <v>0.41499999999999998</v>
      </c>
      <c r="BC664" s="232">
        <f>VLOOKUP(BC$4,'Tüpoloogia tabel'!$C$1:$T$51,MATCH($A664,'Tüpoloogia tabel'!$C$1:$T$1,0),FALSE)</f>
        <v>0.35</v>
      </c>
      <c r="BD664" s="232">
        <f>VLOOKUP(BD$4,'Tüpoloogia tabel'!$C$1:$T$51,MATCH($A664,'Tüpoloogia tabel'!$C$1:$T$1,0),FALSE)</f>
        <v>0.4</v>
      </c>
      <c r="BE664" s="232">
        <f>VLOOKUP(BE$4,'Tüpoloogia tabel'!$C$1:$T$51,MATCH($A664,'Tüpoloogia tabel'!$C$1:$T$1,0),FALSE)</f>
        <v>0.3</v>
      </c>
      <c r="BF664" s="16">
        <f>VLOOKUP(BF$4,'Tüpoloogia tabel'!$C$1:$T$51,MATCH($A664,'Tüpoloogia tabel'!$C$1:$T$1,0),FALSE)</f>
        <v>1.8</v>
      </c>
      <c r="BG664" s="16">
        <f>VLOOKUP(BG$4,'Tüpoloogia tabel'!$C$1:$T$51,MATCH($A664,'Tüpoloogia tabel'!$C$1:$T$1,0),FALSE)</f>
        <v>2.2000000000000002</v>
      </c>
      <c r="BH664" s="16">
        <f>VLOOKUP(BH$4,'Tüpoloogia tabel'!$C$1:$T$51,MATCH($A664,'Tüpoloogia tabel'!$C$1:$T$1,0),FALSE)</f>
        <v>1.46</v>
      </c>
      <c r="BI664" s="16">
        <f>VLOOKUP(BI$4,'Tüpoloogia tabel'!$C$1:$T$51,MATCH($A664,'Tüpoloogia tabel'!$C$1:$T$1,0),FALSE)</f>
        <v>1.5793333333333333</v>
      </c>
      <c r="BJ664" s="16">
        <f>VLOOKUP(BJ$4,'Tüpoloogia tabel'!$C$1:$T$51,MATCH($A664,'Tüpoloogia tabel'!$C$1:$T$1,0),FALSE)</f>
        <v>0.8</v>
      </c>
      <c r="BK664" s="16">
        <f>VLOOKUP(BK$4,'Tüpoloogia tabel'!$C$1:$T$51,MATCH($A664,'Tüpoloogia tabel'!$C$1:$T$1,0),FALSE)</f>
        <v>2.0649999999999999</v>
      </c>
      <c r="BL664" s="216">
        <f t="shared" si="876"/>
        <v>95882.800932959799</v>
      </c>
      <c r="BM664" s="1">
        <v>4</v>
      </c>
      <c r="BN664" s="1">
        <v>0</v>
      </c>
      <c r="BO664" s="1">
        <f t="shared" si="895"/>
        <v>100</v>
      </c>
      <c r="BP664" s="217">
        <f t="shared" si="896"/>
        <v>322.86666666666667</v>
      </c>
      <c r="BQ664" s="217">
        <f t="shared" ref="BQ664:BS664" si="910">BP664</f>
        <v>322.86666666666667</v>
      </c>
      <c r="BR664" s="217">
        <f t="shared" si="910"/>
        <v>322.86666666666667</v>
      </c>
      <c r="BS664" s="217">
        <f t="shared" si="910"/>
        <v>322.86666666666667</v>
      </c>
      <c r="BT664" s="217">
        <f t="shared" si="898"/>
        <v>2905.8</v>
      </c>
      <c r="BU664" s="217">
        <f t="shared" si="899"/>
        <v>18102.499999999996</v>
      </c>
      <c r="BV664" s="217">
        <f t="shared" si="900"/>
        <v>26587.809372465865</v>
      </c>
      <c r="BW664" s="217">
        <f t="shared" si="878"/>
        <v>11559.333603102328</v>
      </c>
      <c r="BX664" s="216">
        <f t="shared" si="901"/>
        <v>10.474322691358029</v>
      </c>
      <c r="BY664" s="216">
        <f t="shared" si="869"/>
        <v>12632.033165777784</v>
      </c>
      <c r="BZ664" s="216">
        <f t="shared" si="853"/>
        <v>120074.16770183991</v>
      </c>
      <c r="CA664" s="216">
        <f t="shared" si="854"/>
        <v>108514.83409873759</v>
      </c>
      <c r="CB664" s="218">
        <f t="shared" si="902"/>
        <v>7.6576027906452042</v>
      </c>
    </row>
    <row r="665" spans="1:80" x14ac:dyDescent="0.25">
      <c r="A665" s="248" t="s">
        <v>489</v>
      </c>
      <c r="B665" s="231" t="s">
        <v>1193</v>
      </c>
      <c r="C665" s="231" t="s">
        <v>464</v>
      </c>
      <c r="D665" s="249">
        <v>8</v>
      </c>
      <c r="E665" s="249">
        <v>6</v>
      </c>
      <c r="F665" s="250"/>
      <c r="G665" s="15">
        <f>(VLOOKUP(G$4,'Tüpoloogia tabel'!$C$1:$T$51,MATCH($A665,'Tüpoloogia tabel'!$C$1:$T$1,0),FALSE))*D665</f>
        <v>2895.5199999999995</v>
      </c>
      <c r="H665" s="15">
        <f>(VLOOKUP(H$4,'Tüpoloogia tabel'!$C$1:$T$51,MATCH($A665,'Tüpoloogia tabel'!$C$1:$T$1,0),FALSE))*D665*E665</f>
        <v>138.30857142857144</v>
      </c>
      <c r="I665" s="15">
        <f>(VLOOKUP(I$4,'Tüpoloogia tabel'!$C$1:$T$51,MATCH($A665,'Tüpoloogia tabel'!$C$1:$T$1,0),FALSE))*D665*E665</f>
        <v>491.72571428571422</v>
      </c>
      <c r="J665" s="15">
        <f>(VLOOKUP(J$4,'Tüpoloogia tabel'!$C$1:$T$51,MATCH($A665,'Tüpoloogia tabel'!$C$1:$T$1,0),FALSE))*D665*E665</f>
        <v>11157.599238095238</v>
      </c>
      <c r="K665" s="15">
        <f>(VLOOKUP(K$4,'Tüpoloogia tabel'!$C$1:$T$51,MATCH($A665,'Tüpoloogia tabel'!$C$1:$T$1,0),FALSE))*D665*E665</f>
        <v>9717.1626666666671</v>
      </c>
      <c r="L665" s="244">
        <f>VLOOKUP(L$4,'Tüpoloogia tabel'!$C$1:$T$51,MATCH($A665,'Tüpoloogia tabel'!$C$1:$T$1,0),FALSE)</f>
        <v>0</v>
      </c>
      <c r="M665" s="228">
        <f>VLOOKUP(M$4,'Tüpoloogia tabel'!$C$1:$T$51,MATCH($A665,'Tüpoloogia tabel'!$C$1:$T$1,0),FALSE)</f>
        <v>40</v>
      </c>
      <c r="N665" s="228">
        <f>VLOOKUP(N$4,'Tüpoloogia tabel'!$C$1:$T$51,MATCH($A665,'Tüpoloogia tabel'!$C$1:$T$1,0),FALSE)</f>
        <v>40</v>
      </c>
      <c r="O665" s="245">
        <f>VLOOKUP(O$4,'Tüpoloogia tabel'!$C$1:$T$51,MATCH($A665,'Tüpoloogia tabel'!$C$1:$T$1,0),FALSE)</f>
        <v>0.27294963909952868</v>
      </c>
      <c r="P665" s="228">
        <f>VLOOKUP(P$4,'Tüpoloogia tabel'!$C$1:$T$51,MATCH($A665,'Tüpoloogia tabel'!$C$1:$T$1,0),FALSE)</f>
        <v>100</v>
      </c>
      <c r="Q665" s="335">
        <f t="shared" si="889"/>
        <v>30458.400000000001</v>
      </c>
      <c r="R665" s="336">
        <f t="shared" si="851"/>
        <v>22113.110712450914</v>
      </c>
      <c r="S665" s="14">
        <f t="shared" si="890"/>
        <v>2895.5199999999995</v>
      </c>
      <c r="T665" s="336">
        <f t="shared" si="891"/>
        <v>2895.5199999999995</v>
      </c>
      <c r="U665" s="4">
        <f t="shared" si="892"/>
        <v>31.680000000000003</v>
      </c>
      <c r="V665" s="337">
        <f t="shared" si="893"/>
        <v>8313.6092875490849</v>
      </c>
      <c r="W665" s="338">
        <f t="shared" si="875"/>
        <v>5.438374267973189</v>
      </c>
      <c r="X665" s="228">
        <f>VLOOKUP(X$4,'Tüpoloogia tabel'!$C$1:$T$51,MATCH($A665,'Tüpoloogia tabel'!$C$1:$T$1,0),FALSE)</f>
        <v>208.5</v>
      </c>
      <c r="Y665" s="228">
        <f>VLOOKUP(Y$4,'Tüpoloogia tabel'!$C$1:$T$51,MATCH($A665,'Tüpoloogia tabel'!$C$1:$T$1,0),FALSE)</f>
        <v>154.5</v>
      </c>
      <c r="Z665" s="229">
        <f>VLOOKUP(Z$4,'Tüpoloogia tabel'!$C$1:$T$51,MATCH($A665,'Tüpoloogia tabel'!$C$1:$T$1,0),FALSE)</f>
        <v>33.5</v>
      </c>
      <c r="AA665" s="235"/>
      <c r="AB665" s="235"/>
      <c r="AC665" s="15">
        <f>VLOOKUP(AC$4,'Tüpoloogia tabel'!$C$1:$T$51,MATCH($A665,'Tüpoloogia tabel'!$C$1:$T$1,0),FALSE)</f>
        <v>3.3925714285714283</v>
      </c>
      <c r="AD665" s="15">
        <f>VLOOKUP(AD$4,'Tüpoloogia tabel'!$C$1:$T$51,MATCH($A665,'Tüpoloogia tabel'!$C$1:$T$1,0),FALSE)</f>
        <v>2.5</v>
      </c>
      <c r="AE665" s="15">
        <f>VLOOKUP(AE$4,'Tüpoloogia tabel'!$C$1:$T$51,MATCH($A665,'Tüpoloogia tabel'!$C$1:$T$1,0),FALSE)</f>
        <v>2.2999999999999998</v>
      </c>
      <c r="AF665" s="15">
        <f>VLOOKUP(AF$4,'Tüpoloogia tabel'!$C$1:$T$51,MATCH($A665,'Tüpoloogia tabel'!$C$1:$T$1,0),FALSE)</f>
        <v>14.200000000000001</v>
      </c>
      <c r="AG665" s="15">
        <f>VLOOKUP(AG$4,'Tüpoloogia tabel'!$C$1:$T$51,MATCH($A665,'Tüpoloogia tabel'!$C$1:$T$1,0),FALSE)</f>
        <v>21.033333333333335</v>
      </c>
      <c r="AH665" s="15">
        <f>(VLOOKUP(AH$4,'Tüpoloogia tabel'!$C$1:$T$51,MATCH($A665,'Tüpoloogia tabel'!$C$1:$T$1,0),FALSE))*E665</f>
        <v>15</v>
      </c>
      <c r="AI665" s="15">
        <f>(VLOOKUP(AI$4,'Tüpoloogia tabel'!$C$1:$T$51,MATCH($A665,'Tüpoloogia tabel'!$C$1:$T$1,0),FALSE))*D665*E665</f>
        <v>43432.799999999996</v>
      </c>
      <c r="AJ665" s="15">
        <f t="shared" si="894"/>
        <v>364.93333333333334</v>
      </c>
      <c r="AK665" s="15">
        <f>VLOOKUP(AK$4,'Tüpoloogia tabel'!$C$1:$T$51,MATCH($A665,'Tüpoloogia tabel'!$C$1:$T$1,0),FALSE)</f>
        <v>1</v>
      </c>
      <c r="AL665" s="15">
        <f>VLOOKUP(AL$4,'Tüpoloogia tabel'!$C$1:$T$51,MATCH($A665,'Tüpoloogia tabel'!$C$1:$T$1,0),FALSE)</f>
        <v>0.8</v>
      </c>
      <c r="AM665" s="15">
        <f>VLOOKUP(AM$4,'Tüpoloogia tabel'!$C$1:$T$51,MATCH($A665,'Tüpoloogia tabel'!$C$1:$T$1,0),FALSE)</f>
        <v>0.7</v>
      </c>
      <c r="AN665" s="15">
        <f>VLOOKUP(AN$4,'Tüpoloogia tabel'!$C$1:$T$51,MATCH($A665,'Tüpoloogia tabel'!$C$1:$T$1,0),FALSE)</f>
        <v>0.7</v>
      </c>
      <c r="AO665" s="15">
        <f>VLOOKUP(AO$4,'Tüpoloogia tabel'!$C$1:$T$51,MATCH($A665,'Tüpoloogia tabel'!$C$1:$T$1,0),FALSE)</f>
        <v>2.44</v>
      </c>
      <c r="AP665" s="15">
        <f>VLOOKUP(AP$4,'Tüpoloogia tabel'!$C$1:$T$51,MATCH($A665,'Tüpoloogia tabel'!$C$1:$T$1,0),FALSE)</f>
        <v>2</v>
      </c>
      <c r="AQ665" s="15">
        <f>VLOOKUP(AQ$4,'Tüpoloogia tabel'!$C$1:$T$51,MATCH($A665,'Tüpoloogia tabel'!$C$1:$T$1,0),FALSE)</f>
        <v>2.9</v>
      </c>
      <c r="AR665" s="232">
        <f>VLOOKUP(AR$4,'Tüpoloogia tabel'!$C$1:$T$51,MATCH($A660,'Tüpoloogia tabel'!$C$1:$T$1,0),FALSE)</f>
        <v>0.26</v>
      </c>
      <c r="AS665" s="16">
        <f>VLOOKUP(AS$4,'Tüpoloogia tabel'!$C$1:$T$51,MATCH($A665,'Tüpoloogia tabel'!$C$1:$T$1,0),FALSE)</f>
        <v>0.49</v>
      </c>
      <c r="AT665" s="16">
        <f>VLOOKUP(AT$4,'Tüpoloogia tabel'!$C$1:$T$51,MATCH($A665,'Tüpoloogia tabel'!$C$1:$T$1,0),FALSE)</f>
        <v>0.40500000000000003</v>
      </c>
      <c r="AU665" s="16">
        <f>VLOOKUP(AU$4,'Tüpoloogia tabel'!$C$1:$T$51,MATCH($A665,'Tüpoloogia tabel'!$C$1:$T$1,0),FALSE)</f>
        <v>0.15</v>
      </c>
      <c r="AV665" s="273">
        <f>VLOOKUP(AV$4,'Tüpoloogia tabel'!$C$1:$T$51,MATCH($A665,'Tüpoloogia tabel'!$C$1:$T$1,0),FALSE)</f>
        <v>0.02</v>
      </c>
      <c r="AW665" s="16">
        <f>VLOOKUP(AW$4,'Tüpoloogia tabel'!$C$1:$T$51,MATCH($A665,'Tüpoloogia tabel'!$C$1:$T$1,0),FALSE)</f>
        <v>0.01</v>
      </c>
      <c r="AX665" s="16">
        <f>VLOOKUP(AX$4,'Tüpoloogia tabel'!$C$1:$T$51,MATCH($A665,'Tüpoloogia tabel'!$C$1:$T$1,0),FALSE)</f>
        <v>0</v>
      </c>
      <c r="AY665" s="16">
        <f>VLOOKUP(AY$4,'Tüpoloogia tabel'!$C$1:$T$51,MATCH($A665,'Tüpoloogia tabel'!$C$1:$T$1,0),FALSE)</f>
        <v>0.42</v>
      </c>
      <c r="AZ665" s="16">
        <f>VLOOKUP(AZ$4,'Tüpoloogia tabel'!$C$1:$T$51,MATCH($A665,'Tüpoloogia tabel'!$C$1:$T$1,0),FALSE)</f>
        <v>3.7</v>
      </c>
      <c r="BA665" s="232">
        <f>VLOOKUP(BA$4,'Tüpoloogia tabel'!$C$1:$T$51,MATCH($A665,'Tüpoloogia tabel'!$C$1:$T$1,0),FALSE)</f>
        <v>0.56000000000000005</v>
      </c>
      <c r="BB665" s="232">
        <f>VLOOKUP(BB$4,'Tüpoloogia tabel'!$C$1:$T$51,MATCH($A665,'Tüpoloogia tabel'!$C$1:$T$1,0),FALSE)</f>
        <v>0.41499999999999998</v>
      </c>
      <c r="BC665" s="232">
        <f>VLOOKUP(BC$4,'Tüpoloogia tabel'!$C$1:$T$51,MATCH($A665,'Tüpoloogia tabel'!$C$1:$T$1,0),FALSE)</f>
        <v>0.35</v>
      </c>
      <c r="BD665" s="232">
        <f>VLOOKUP(BD$4,'Tüpoloogia tabel'!$C$1:$T$51,MATCH($A665,'Tüpoloogia tabel'!$C$1:$T$1,0),FALSE)</f>
        <v>0.4</v>
      </c>
      <c r="BE665" s="232">
        <f>VLOOKUP(BE$4,'Tüpoloogia tabel'!$C$1:$T$51,MATCH($A665,'Tüpoloogia tabel'!$C$1:$T$1,0),FALSE)</f>
        <v>0.3</v>
      </c>
      <c r="BF665" s="16">
        <f>VLOOKUP(BF$4,'Tüpoloogia tabel'!$C$1:$T$51,MATCH($A665,'Tüpoloogia tabel'!$C$1:$T$1,0),FALSE)</f>
        <v>1.8</v>
      </c>
      <c r="BG665" s="16">
        <f>VLOOKUP(BG$4,'Tüpoloogia tabel'!$C$1:$T$51,MATCH($A665,'Tüpoloogia tabel'!$C$1:$T$1,0),FALSE)</f>
        <v>2.2000000000000002</v>
      </c>
      <c r="BH665" s="16">
        <f>VLOOKUP(BH$4,'Tüpoloogia tabel'!$C$1:$T$51,MATCH($A665,'Tüpoloogia tabel'!$C$1:$T$1,0),FALSE)</f>
        <v>1.46</v>
      </c>
      <c r="BI665" s="16">
        <f>VLOOKUP(BI$4,'Tüpoloogia tabel'!$C$1:$T$51,MATCH($A665,'Tüpoloogia tabel'!$C$1:$T$1,0),FALSE)</f>
        <v>1.5793333333333333</v>
      </c>
      <c r="BJ665" s="16">
        <f>VLOOKUP(BJ$4,'Tüpoloogia tabel'!$C$1:$T$51,MATCH($A665,'Tüpoloogia tabel'!$C$1:$T$1,0),FALSE)</f>
        <v>0.8</v>
      </c>
      <c r="BK665" s="16">
        <f>VLOOKUP(BK$4,'Tüpoloogia tabel'!$C$1:$T$51,MATCH($A665,'Tüpoloogia tabel'!$C$1:$T$1,0),FALSE)</f>
        <v>2.0649999999999999</v>
      </c>
      <c r="BL665" s="216">
        <f t="shared" si="876"/>
        <v>42315.608358794168</v>
      </c>
      <c r="BM665" s="1">
        <v>4</v>
      </c>
      <c r="BN665" s="1">
        <v>0</v>
      </c>
      <c r="BO665" s="1">
        <f t="shared" si="895"/>
        <v>60</v>
      </c>
      <c r="BP665" s="217">
        <f t="shared" si="896"/>
        <v>364.93333333333334</v>
      </c>
      <c r="BQ665" s="217">
        <f t="shared" ref="BQ665:BS665" si="911">BP665</f>
        <v>364.93333333333334</v>
      </c>
      <c r="BR665" s="217">
        <f t="shared" si="911"/>
        <v>364.93333333333334</v>
      </c>
      <c r="BS665" s="217">
        <f t="shared" si="911"/>
        <v>364.93333333333334</v>
      </c>
      <c r="BT665" s="217">
        <f t="shared" si="898"/>
        <v>1824.6666666666667</v>
      </c>
      <c r="BU665" s="217">
        <f t="shared" si="899"/>
        <v>7495.8857142857132</v>
      </c>
      <c r="BV665" s="217">
        <f t="shared" si="900"/>
        <v>10958.252063449776</v>
      </c>
      <c r="BW665" s="217">
        <f t="shared" si="878"/>
        <v>5017.6678666489061</v>
      </c>
      <c r="BX665" s="216">
        <f t="shared" si="901"/>
        <v>4.5707223703703708</v>
      </c>
      <c r="BY665" s="216">
        <f t="shared" si="869"/>
        <v>5512.2911786666664</v>
      </c>
      <c r="BZ665" s="216">
        <f t="shared" si="853"/>
        <v>52845.567404109737</v>
      </c>
      <c r="CA665" s="216">
        <f t="shared" si="854"/>
        <v>47827.899537460835</v>
      </c>
      <c r="CB665" s="218">
        <f t="shared" si="902"/>
        <v>4.9220025616662344</v>
      </c>
    </row>
    <row r="666" spans="1:80" x14ac:dyDescent="0.25">
      <c r="A666" s="248" t="s">
        <v>489</v>
      </c>
      <c r="B666" s="231" t="s">
        <v>1194</v>
      </c>
      <c r="C666" s="231" t="s">
        <v>464</v>
      </c>
      <c r="D666" s="249">
        <v>8</v>
      </c>
      <c r="E666" s="249">
        <v>7</v>
      </c>
      <c r="F666" s="250"/>
      <c r="G666" s="15">
        <f>(VLOOKUP(G$4,'Tüpoloogia tabel'!$C$1:$T$51,MATCH($A666,'Tüpoloogia tabel'!$C$1:$T$1,0),FALSE))*D666</f>
        <v>2895.5199999999995</v>
      </c>
      <c r="H666" s="15">
        <f>(VLOOKUP(H$4,'Tüpoloogia tabel'!$C$1:$T$51,MATCH($A666,'Tüpoloogia tabel'!$C$1:$T$1,0),FALSE))*D666*E666</f>
        <v>161.36000000000001</v>
      </c>
      <c r="I666" s="15">
        <f>(VLOOKUP(I$4,'Tüpoloogia tabel'!$C$1:$T$51,MATCH($A666,'Tüpoloogia tabel'!$C$1:$T$1,0),FALSE))*D666*E666</f>
        <v>573.67999999999995</v>
      </c>
      <c r="J666" s="15">
        <f>(VLOOKUP(J$4,'Tüpoloogia tabel'!$C$1:$T$51,MATCH($A666,'Tüpoloogia tabel'!$C$1:$T$1,0),FALSE))*D666*E666</f>
        <v>13017.199111111109</v>
      </c>
      <c r="K666" s="15">
        <f>(VLOOKUP(K$4,'Tüpoloogia tabel'!$C$1:$T$51,MATCH($A666,'Tüpoloogia tabel'!$C$1:$T$1,0),FALSE))*D666*E666</f>
        <v>11336.689777777778</v>
      </c>
      <c r="L666" s="244">
        <f>VLOOKUP(L$4,'Tüpoloogia tabel'!$C$1:$T$51,MATCH($A666,'Tüpoloogia tabel'!$C$1:$T$1,0),FALSE)</f>
        <v>0</v>
      </c>
      <c r="M666" s="228">
        <f>VLOOKUP(M$4,'Tüpoloogia tabel'!$C$1:$T$51,MATCH($A666,'Tüpoloogia tabel'!$C$1:$T$1,0),FALSE)</f>
        <v>40</v>
      </c>
      <c r="N666" s="228">
        <f>VLOOKUP(N$4,'Tüpoloogia tabel'!$C$1:$T$51,MATCH($A666,'Tüpoloogia tabel'!$C$1:$T$1,0),FALSE)</f>
        <v>40</v>
      </c>
      <c r="O666" s="245">
        <f>VLOOKUP(O$4,'Tüpoloogia tabel'!$C$1:$T$51,MATCH($A666,'Tüpoloogia tabel'!$C$1:$T$1,0),FALSE)</f>
        <v>0.27294963909952868</v>
      </c>
      <c r="P666" s="228">
        <f>VLOOKUP(P$4,'Tüpoloogia tabel'!$C$1:$T$51,MATCH($A666,'Tüpoloogia tabel'!$C$1:$T$1,0),FALSE)</f>
        <v>100</v>
      </c>
      <c r="Q666" s="335">
        <f t="shared" si="889"/>
        <v>41424.133333333339</v>
      </c>
      <c r="R666" s="336">
        <f t="shared" si="851"/>
        <v>30085.751089989248</v>
      </c>
      <c r="S666" s="14">
        <f t="shared" si="890"/>
        <v>2895.5199999999995</v>
      </c>
      <c r="T666" s="336">
        <f t="shared" si="891"/>
        <v>2895.5199999999995</v>
      </c>
      <c r="U666" s="4">
        <f t="shared" si="892"/>
        <v>31.680000000000003</v>
      </c>
      <c r="V666" s="337">
        <f t="shared" si="893"/>
        <v>11306.702243344091</v>
      </c>
      <c r="W666" s="338">
        <f t="shared" si="875"/>
        <v>6.1729305639711161</v>
      </c>
      <c r="X666" s="228">
        <f>VLOOKUP(X$4,'Tüpoloogia tabel'!$C$1:$T$51,MATCH($A666,'Tüpoloogia tabel'!$C$1:$T$1,0),FALSE)</f>
        <v>208.5</v>
      </c>
      <c r="Y666" s="228">
        <f>VLOOKUP(Y$4,'Tüpoloogia tabel'!$C$1:$T$51,MATCH($A666,'Tüpoloogia tabel'!$C$1:$T$1,0),FALSE)</f>
        <v>154.5</v>
      </c>
      <c r="Z666" s="229">
        <f>VLOOKUP(Z$4,'Tüpoloogia tabel'!$C$1:$T$51,MATCH($A666,'Tüpoloogia tabel'!$C$1:$T$1,0),FALSE)</f>
        <v>33.5</v>
      </c>
      <c r="AA666" s="235"/>
      <c r="AB666" s="235"/>
      <c r="AC666" s="15">
        <f>VLOOKUP(AC$4,'Tüpoloogia tabel'!$C$1:$T$51,MATCH($A666,'Tüpoloogia tabel'!$C$1:$T$1,0),FALSE)</f>
        <v>3.3925714285714283</v>
      </c>
      <c r="AD666" s="15">
        <f>VLOOKUP(AD$4,'Tüpoloogia tabel'!$C$1:$T$51,MATCH($A666,'Tüpoloogia tabel'!$C$1:$T$1,0),FALSE)</f>
        <v>2.5</v>
      </c>
      <c r="AE666" s="15">
        <f>VLOOKUP(AE$4,'Tüpoloogia tabel'!$C$1:$T$51,MATCH($A666,'Tüpoloogia tabel'!$C$1:$T$1,0),FALSE)</f>
        <v>2.2999999999999998</v>
      </c>
      <c r="AF666" s="15">
        <f>VLOOKUP(AF$4,'Tüpoloogia tabel'!$C$1:$T$51,MATCH($A666,'Tüpoloogia tabel'!$C$1:$T$1,0),FALSE)</f>
        <v>14.200000000000001</v>
      </c>
      <c r="AG666" s="15">
        <f>VLOOKUP(AG$4,'Tüpoloogia tabel'!$C$1:$T$51,MATCH($A666,'Tüpoloogia tabel'!$C$1:$T$1,0),FALSE)</f>
        <v>21.033333333333335</v>
      </c>
      <c r="AH666" s="15">
        <f>(VLOOKUP(AH$4,'Tüpoloogia tabel'!$C$1:$T$51,MATCH($A666,'Tüpoloogia tabel'!$C$1:$T$1,0),FALSE))*E666</f>
        <v>17.5</v>
      </c>
      <c r="AI666" s="15">
        <f>(VLOOKUP(AI$4,'Tüpoloogia tabel'!$C$1:$T$51,MATCH($A666,'Tüpoloogia tabel'!$C$1:$T$1,0),FALSE))*D666*E666</f>
        <v>50671.599999999991</v>
      </c>
      <c r="AJ666" s="15">
        <f t="shared" si="894"/>
        <v>364.93333333333334</v>
      </c>
      <c r="AK666" s="15">
        <f>VLOOKUP(AK$4,'Tüpoloogia tabel'!$C$1:$T$51,MATCH($A666,'Tüpoloogia tabel'!$C$1:$T$1,0),FALSE)</f>
        <v>1</v>
      </c>
      <c r="AL666" s="15">
        <f>VLOOKUP(AL$4,'Tüpoloogia tabel'!$C$1:$T$51,MATCH($A666,'Tüpoloogia tabel'!$C$1:$T$1,0),FALSE)</f>
        <v>0.8</v>
      </c>
      <c r="AM666" s="15">
        <f>VLOOKUP(AM$4,'Tüpoloogia tabel'!$C$1:$T$51,MATCH($A666,'Tüpoloogia tabel'!$C$1:$T$1,0),FALSE)</f>
        <v>0.7</v>
      </c>
      <c r="AN666" s="15">
        <f>VLOOKUP(AN$4,'Tüpoloogia tabel'!$C$1:$T$51,MATCH($A666,'Tüpoloogia tabel'!$C$1:$T$1,0),FALSE)</f>
        <v>0.7</v>
      </c>
      <c r="AO666" s="15">
        <f>VLOOKUP(AO$4,'Tüpoloogia tabel'!$C$1:$T$51,MATCH($A666,'Tüpoloogia tabel'!$C$1:$T$1,0),FALSE)</f>
        <v>2.44</v>
      </c>
      <c r="AP666" s="15">
        <f>VLOOKUP(AP$4,'Tüpoloogia tabel'!$C$1:$T$51,MATCH($A666,'Tüpoloogia tabel'!$C$1:$T$1,0),FALSE)</f>
        <v>2</v>
      </c>
      <c r="AQ666" s="15">
        <f>VLOOKUP(AQ$4,'Tüpoloogia tabel'!$C$1:$T$51,MATCH($A666,'Tüpoloogia tabel'!$C$1:$T$1,0),FALSE)</f>
        <v>2.9</v>
      </c>
      <c r="AR666" s="232">
        <f>VLOOKUP(AR$4,'Tüpoloogia tabel'!$C$1:$T$51,MATCH($A661,'Tüpoloogia tabel'!$C$1:$T$1,0),FALSE)</f>
        <v>0.26</v>
      </c>
      <c r="AS666" s="16">
        <f>VLOOKUP(AS$4,'Tüpoloogia tabel'!$C$1:$T$51,MATCH($A666,'Tüpoloogia tabel'!$C$1:$T$1,0),FALSE)</f>
        <v>0.49</v>
      </c>
      <c r="AT666" s="16">
        <f>VLOOKUP(AT$4,'Tüpoloogia tabel'!$C$1:$T$51,MATCH($A666,'Tüpoloogia tabel'!$C$1:$T$1,0),FALSE)</f>
        <v>0.40500000000000003</v>
      </c>
      <c r="AU666" s="16">
        <f>VLOOKUP(AU$4,'Tüpoloogia tabel'!$C$1:$T$51,MATCH($A666,'Tüpoloogia tabel'!$C$1:$T$1,0),FALSE)</f>
        <v>0.15</v>
      </c>
      <c r="AV666" s="273">
        <f>VLOOKUP(AV$4,'Tüpoloogia tabel'!$C$1:$T$51,MATCH($A666,'Tüpoloogia tabel'!$C$1:$T$1,0),FALSE)</f>
        <v>0.02</v>
      </c>
      <c r="AW666" s="16">
        <f>VLOOKUP(AW$4,'Tüpoloogia tabel'!$C$1:$T$51,MATCH($A666,'Tüpoloogia tabel'!$C$1:$T$1,0),FALSE)</f>
        <v>0.01</v>
      </c>
      <c r="AX666" s="16">
        <f>VLOOKUP(AX$4,'Tüpoloogia tabel'!$C$1:$T$51,MATCH($A666,'Tüpoloogia tabel'!$C$1:$T$1,0),FALSE)</f>
        <v>0</v>
      </c>
      <c r="AY666" s="16">
        <f>VLOOKUP(AY$4,'Tüpoloogia tabel'!$C$1:$T$51,MATCH($A666,'Tüpoloogia tabel'!$C$1:$T$1,0),FALSE)</f>
        <v>0.42</v>
      </c>
      <c r="AZ666" s="16">
        <f>VLOOKUP(AZ$4,'Tüpoloogia tabel'!$C$1:$T$51,MATCH($A666,'Tüpoloogia tabel'!$C$1:$T$1,0),FALSE)</f>
        <v>3.7</v>
      </c>
      <c r="BA666" s="232">
        <f>VLOOKUP(BA$4,'Tüpoloogia tabel'!$C$1:$T$51,MATCH($A666,'Tüpoloogia tabel'!$C$1:$T$1,0),FALSE)</f>
        <v>0.56000000000000005</v>
      </c>
      <c r="BB666" s="232">
        <f>VLOOKUP(BB$4,'Tüpoloogia tabel'!$C$1:$T$51,MATCH($A666,'Tüpoloogia tabel'!$C$1:$T$1,0),FALSE)</f>
        <v>0.41499999999999998</v>
      </c>
      <c r="BC666" s="232">
        <f>VLOOKUP(BC$4,'Tüpoloogia tabel'!$C$1:$T$51,MATCH($A666,'Tüpoloogia tabel'!$C$1:$T$1,0),FALSE)</f>
        <v>0.35</v>
      </c>
      <c r="BD666" s="232">
        <f>VLOOKUP(BD$4,'Tüpoloogia tabel'!$C$1:$T$51,MATCH($A666,'Tüpoloogia tabel'!$C$1:$T$1,0),FALSE)</f>
        <v>0.4</v>
      </c>
      <c r="BE666" s="232">
        <f>VLOOKUP(BE$4,'Tüpoloogia tabel'!$C$1:$T$51,MATCH($A666,'Tüpoloogia tabel'!$C$1:$T$1,0),FALSE)</f>
        <v>0.3</v>
      </c>
      <c r="BF666" s="16">
        <f>VLOOKUP(BF$4,'Tüpoloogia tabel'!$C$1:$T$51,MATCH($A666,'Tüpoloogia tabel'!$C$1:$T$1,0),FALSE)</f>
        <v>1.8</v>
      </c>
      <c r="BG666" s="16">
        <f>VLOOKUP(BG$4,'Tüpoloogia tabel'!$C$1:$T$51,MATCH($A666,'Tüpoloogia tabel'!$C$1:$T$1,0),FALSE)</f>
        <v>2.2000000000000002</v>
      </c>
      <c r="BH666" s="16">
        <f>VLOOKUP(BH$4,'Tüpoloogia tabel'!$C$1:$T$51,MATCH($A666,'Tüpoloogia tabel'!$C$1:$T$1,0),FALSE)</f>
        <v>1.46</v>
      </c>
      <c r="BI666" s="16">
        <f>VLOOKUP(BI$4,'Tüpoloogia tabel'!$C$1:$T$51,MATCH($A666,'Tüpoloogia tabel'!$C$1:$T$1,0),FALSE)</f>
        <v>1.5793333333333333</v>
      </c>
      <c r="BJ666" s="16">
        <f>VLOOKUP(BJ$4,'Tüpoloogia tabel'!$C$1:$T$51,MATCH($A666,'Tüpoloogia tabel'!$C$1:$T$1,0),FALSE)</f>
        <v>0.8</v>
      </c>
      <c r="BK666" s="16">
        <f>VLOOKUP(BK$4,'Tüpoloogia tabel'!$C$1:$T$51,MATCH($A666,'Tüpoloogia tabel'!$C$1:$T$1,0),FALSE)</f>
        <v>2.0649999999999999</v>
      </c>
      <c r="BL666" s="216">
        <f t="shared" si="876"/>
        <v>55975.12535234302</v>
      </c>
      <c r="BM666" s="1">
        <v>4</v>
      </c>
      <c r="BN666" s="1">
        <v>0</v>
      </c>
      <c r="BO666" s="1">
        <f t="shared" si="895"/>
        <v>70</v>
      </c>
      <c r="BP666" s="217">
        <f t="shared" si="896"/>
        <v>364.93333333333334</v>
      </c>
      <c r="BQ666" s="217">
        <f t="shared" ref="BQ666:BS666" si="912">BP666</f>
        <v>364.93333333333334</v>
      </c>
      <c r="BR666" s="217">
        <f t="shared" si="912"/>
        <v>364.93333333333334</v>
      </c>
      <c r="BS666" s="217">
        <f t="shared" si="912"/>
        <v>364.93333333333334</v>
      </c>
      <c r="BT666" s="217">
        <f t="shared" si="898"/>
        <v>2189.6</v>
      </c>
      <c r="BU666" s="217">
        <f t="shared" si="899"/>
        <v>10179.4</v>
      </c>
      <c r="BV666" s="217">
        <f t="shared" si="900"/>
        <v>14903.478008582812</v>
      </c>
      <c r="BW666" s="217">
        <f t="shared" si="878"/>
        <v>6680.9120969381138</v>
      </c>
      <c r="BX666" s="216">
        <f t="shared" si="901"/>
        <v>6.0734339753086433</v>
      </c>
      <c r="BY666" s="216">
        <f t="shared" si="869"/>
        <v>7324.5613742222231</v>
      </c>
      <c r="BZ666" s="216">
        <f t="shared" si="853"/>
        <v>69980.598823503358</v>
      </c>
      <c r="CA666" s="216">
        <f t="shared" si="854"/>
        <v>63299.68672656524</v>
      </c>
      <c r="CB666" s="218">
        <f t="shared" si="902"/>
        <v>5.5836128506087839</v>
      </c>
    </row>
    <row r="667" spans="1:80" x14ac:dyDescent="0.25">
      <c r="A667" s="248" t="s">
        <v>489</v>
      </c>
      <c r="B667" s="231" t="s">
        <v>1195</v>
      </c>
      <c r="C667" s="231" t="s">
        <v>464</v>
      </c>
      <c r="D667" s="249">
        <v>8</v>
      </c>
      <c r="E667" s="249">
        <v>8</v>
      </c>
      <c r="F667" s="250"/>
      <c r="G667" s="15">
        <f>(VLOOKUP(G$4,'Tüpoloogia tabel'!$C$1:$T$51,MATCH($A667,'Tüpoloogia tabel'!$C$1:$T$1,0),FALSE))*D667</f>
        <v>2895.5199999999995</v>
      </c>
      <c r="H667" s="15">
        <f>(VLOOKUP(H$4,'Tüpoloogia tabel'!$C$1:$T$51,MATCH($A667,'Tüpoloogia tabel'!$C$1:$T$1,0),FALSE))*D667*E667</f>
        <v>184.41142857142859</v>
      </c>
      <c r="I667" s="15">
        <f>(VLOOKUP(I$4,'Tüpoloogia tabel'!$C$1:$T$51,MATCH($A667,'Tüpoloogia tabel'!$C$1:$T$1,0),FALSE))*D667*E667</f>
        <v>655.63428571428562</v>
      </c>
      <c r="J667" s="15">
        <f>(VLOOKUP(J$4,'Tüpoloogia tabel'!$C$1:$T$51,MATCH($A667,'Tüpoloogia tabel'!$C$1:$T$1,0),FALSE))*D667*E667</f>
        <v>14876.798984126983</v>
      </c>
      <c r="K667" s="15">
        <f>(VLOOKUP(K$4,'Tüpoloogia tabel'!$C$1:$T$51,MATCH($A667,'Tüpoloogia tabel'!$C$1:$T$1,0),FALSE))*D667*E667</f>
        <v>12956.216888888888</v>
      </c>
      <c r="L667" s="244">
        <f>VLOOKUP(L$4,'Tüpoloogia tabel'!$C$1:$T$51,MATCH($A667,'Tüpoloogia tabel'!$C$1:$T$1,0),FALSE)</f>
        <v>0</v>
      </c>
      <c r="M667" s="228">
        <f>VLOOKUP(M$4,'Tüpoloogia tabel'!$C$1:$T$51,MATCH($A667,'Tüpoloogia tabel'!$C$1:$T$1,0),FALSE)</f>
        <v>40</v>
      </c>
      <c r="N667" s="228">
        <f>VLOOKUP(N$4,'Tüpoloogia tabel'!$C$1:$T$51,MATCH($A667,'Tüpoloogia tabel'!$C$1:$T$1,0),FALSE)</f>
        <v>40</v>
      </c>
      <c r="O667" s="245">
        <f>VLOOKUP(O$4,'Tüpoloogia tabel'!$C$1:$T$51,MATCH($A667,'Tüpoloogia tabel'!$C$1:$T$1,0),FALSE)</f>
        <v>0.27294963909952868</v>
      </c>
      <c r="P667" s="228">
        <f>VLOOKUP(P$4,'Tüpoloogia tabel'!$C$1:$T$51,MATCH($A667,'Tüpoloogia tabel'!$C$1:$T$1,0),FALSE)</f>
        <v>100</v>
      </c>
      <c r="Q667" s="335">
        <f t="shared" si="889"/>
        <v>54072.533333333333</v>
      </c>
      <c r="R667" s="336">
        <f t="shared" si="851"/>
        <v>39281.774874802766</v>
      </c>
      <c r="S667" s="14">
        <f t="shared" si="890"/>
        <v>2895.5199999999995</v>
      </c>
      <c r="T667" s="336">
        <f t="shared" si="891"/>
        <v>2895.5199999999995</v>
      </c>
      <c r="U667" s="4">
        <f t="shared" si="892"/>
        <v>31.680000000000003</v>
      </c>
      <c r="V667" s="337">
        <f t="shared" si="893"/>
        <v>14759.078458530568</v>
      </c>
      <c r="W667" s="338">
        <f t="shared" si="875"/>
        <v>6.9267135149024481</v>
      </c>
      <c r="X667" s="228">
        <f>VLOOKUP(X$4,'Tüpoloogia tabel'!$C$1:$T$51,MATCH($A667,'Tüpoloogia tabel'!$C$1:$T$1,0),FALSE)</f>
        <v>208.5</v>
      </c>
      <c r="Y667" s="228">
        <f>VLOOKUP(Y$4,'Tüpoloogia tabel'!$C$1:$T$51,MATCH($A667,'Tüpoloogia tabel'!$C$1:$T$1,0),FALSE)</f>
        <v>154.5</v>
      </c>
      <c r="Z667" s="229">
        <f>VLOOKUP(Z$4,'Tüpoloogia tabel'!$C$1:$T$51,MATCH($A667,'Tüpoloogia tabel'!$C$1:$T$1,0),FALSE)</f>
        <v>33.5</v>
      </c>
      <c r="AA667" s="235"/>
      <c r="AB667" s="235"/>
      <c r="AC667" s="15">
        <f>VLOOKUP(AC$4,'Tüpoloogia tabel'!$C$1:$T$51,MATCH($A667,'Tüpoloogia tabel'!$C$1:$T$1,0),FALSE)</f>
        <v>3.3925714285714283</v>
      </c>
      <c r="AD667" s="15">
        <f>VLOOKUP(AD$4,'Tüpoloogia tabel'!$C$1:$T$51,MATCH($A667,'Tüpoloogia tabel'!$C$1:$T$1,0),FALSE)</f>
        <v>2.5</v>
      </c>
      <c r="AE667" s="15">
        <f>VLOOKUP(AE$4,'Tüpoloogia tabel'!$C$1:$T$51,MATCH($A667,'Tüpoloogia tabel'!$C$1:$T$1,0),FALSE)</f>
        <v>2.2999999999999998</v>
      </c>
      <c r="AF667" s="15">
        <f>VLOOKUP(AF$4,'Tüpoloogia tabel'!$C$1:$T$51,MATCH($A667,'Tüpoloogia tabel'!$C$1:$T$1,0),FALSE)</f>
        <v>14.200000000000001</v>
      </c>
      <c r="AG667" s="15">
        <f>VLOOKUP(AG$4,'Tüpoloogia tabel'!$C$1:$T$51,MATCH($A667,'Tüpoloogia tabel'!$C$1:$T$1,0),FALSE)</f>
        <v>21.033333333333335</v>
      </c>
      <c r="AH667" s="15">
        <f>(VLOOKUP(AH$4,'Tüpoloogia tabel'!$C$1:$T$51,MATCH($A667,'Tüpoloogia tabel'!$C$1:$T$1,0),FALSE))*E667</f>
        <v>20</v>
      </c>
      <c r="AI667" s="15">
        <f>(VLOOKUP(AI$4,'Tüpoloogia tabel'!$C$1:$T$51,MATCH($A667,'Tüpoloogia tabel'!$C$1:$T$1,0),FALSE))*D667*E667</f>
        <v>57910.399999999994</v>
      </c>
      <c r="AJ667" s="15">
        <f t="shared" si="894"/>
        <v>364.93333333333334</v>
      </c>
      <c r="AK667" s="15">
        <f>VLOOKUP(AK$4,'Tüpoloogia tabel'!$C$1:$T$51,MATCH($A667,'Tüpoloogia tabel'!$C$1:$T$1,0),FALSE)</f>
        <v>1</v>
      </c>
      <c r="AL667" s="15">
        <f>VLOOKUP(AL$4,'Tüpoloogia tabel'!$C$1:$T$51,MATCH($A667,'Tüpoloogia tabel'!$C$1:$T$1,0),FALSE)</f>
        <v>0.8</v>
      </c>
      <c r="AM667" s="15">
        <f>VLOOKUP(AM$4,'Tüpoloogia tabel'!$C$1:$T$51,MATCH($A667,'Tüpoloogia tabel'!$C$1:$T$1,0),FALSE)</f>
        <v>0.7</v>
      </c>
      <c r="AN667" s="15">
        <f>VLOOKUP(AN$4,'Tüpoloogia tabel'!$C$1:$T$51,MATCH($A667,'Tüpoloogia tabel'!$C$1:$T$1,0),FALSE)</f>
        <v>0.7</v>
      </c>
      <c r="AO667" s="15">
        <f>VLOOKUP(AO$4,'Tüpoloogia tabel'!$C$1:$T$51,MATCH($A667,'Tüpoloogia tabel'!$C$1:$T$1,0),FALSE)</f>
        <v>2.44</v>
      </c>
      <c r="AP667" s="15">
        <f>VLOOKUP(AP$4,'Tüpoloogia tabel'!$C$1:$T$51,MATCH($A667,'Tüpoloogia tabel'!$C$1:$T$1,0),FALSE)</f>
        <v>2</v>
      </c>
      <c r="AQ667" s="15">
        <f>VLOOKUP(AQ$4,'Tüpoloogia tabel'!$C$1:$T$51,MATCH($A667,'Tüpoloogia tabel'!$C$1:$T$1,0),FALSE)</f>
        <v>2.9</v>
      </c>
      <c r="AR667" s="232">
        <f>VLOOKUP(AR$4,'Tüpoloogia tabel'!$C$1:$T$51,MATCH($A662,'Tüpoloogia tabel'!$C$1:$T$1,0),FALSE)</f>
        <v>0.26</v>
      </c>
      <c r="AS667" s="16">
        <f>VLOOKUP(AS$4,'Tüpoloogia tabel'!$C$1:$T$51,MATCH($A667,'Tüpoloogia tabel'!$C$1:$T$1,0),FALSE)</f>
        <v>0.49</v>
      </c>
      <c r="AT667" s="16">
        <f>VLOOKUP(AT$4,'Tüpoloogia tabel'!$C$1:$T$51,MATCH($A667,'Tüpoloogia tabel'!$C$1:$T$1,0),FALSE)</f>
        <v>0.40500000000000003</v>
      </c>
      <c r="AU667" s="16">
        <f>VLOOKUP(AU$4,'Tüpoloogia tabel'!$C$1:$T$51,MATCH($A667,'Tüpoloogia tabel'!$C$1:$T$1,0),FALSE)</f>
        <v>0.15</v>
      </c>
      <c r="AV667" s="273">
        <f>VLOOKUP(AV$4,'Tüpoloogia tabel'!$C$1:$T$51,MATCH($A667,'Tüpoloogia tabel'!$C$1:$T$1,0),FALSE)</f>
        <v>0.02</v>
      </c>
      <c r="AW667" s="16">
        <f>VLOOKUP(AW$4,'Tüpoloogia tabel'!$C$1:$T$51,MATCH($A667,'Tüpoloogia tabel'!$C$1:$T$1,0),FALSE)</f>
        <v>0.01</v>
      </c>
      <c r="AX667" s="16">
        <f>VLOOKUP(AX$4,'Tüpoloogia tabel'!$C$1:$T$51,MATCH($A667,'Tüpoloogia tabel'!$C$1:$T$1,0),FALSE)</f>
        <v>0</v>
      </c>
      <c r="AY667" s="16">
        <f>VLOOKUP(AY$4,'Tüpoloogia tabel'!$C$1:$T$51,MATCH($A667,'Tüpoloogia tabel'!$C$1:$T$1,0),FALSE)</f>
        <v>0.42</v>
      </c>
      <c r="AZ667" s="16">
        <f>VLOOKUP(AZ$4,'Tüpoloogia tabel'!$C$1:$T$51,MATCH($A667,'Tüpoloogia tabel'!$C$1:$T$1,0),FALSE)</f>
        <v>3.7</v>
      </c>
      <c r="BA667" s="232">
        <f>VLOOKUP(BA$4,'Tüpoloogia tabel'!$C$1:$T$51,MATCH($A667,'Tüpoloogia tabel'!$C$1:$T$1,0),FALSE)</f>
        <v>0.56000000000000005</v>
      </c>
      <c r="BB667" s="232">
        <f>VLOOKUP(BB$4,'Tüpoloogia tabel'!$C$1:$T$51,MATCH($A667,'Tüpoloogia tabel'!$C$1:$T$1,0),FALSE)</f>
        <v>0.41499999999999998</v>
      </c>
      <c r="BC667" s="232">
        <f>VLOOKUP(BC$4,'Tüpoloogia tabel'!$C$1:$T$51,MATCH($A667,'Tüpoloogia tabel'!$C$1:$T$1,0),FALSE)</f>
        <v>0.35</v>
      </c>
      <c r="BD667" s="232">
        <f>VLOOKUP(BD$4,'Tüpoloogia tabel'!$C$1:$T$51,MATCH($A667,'Tüpoloogia tabel'!$C$1:$T$1,0),FALSE)</f>
        <v>0.4</v>
      </c>
      <c r="BE667" s="232">
        <f>VLOOKUP(BE$4,'Tüpoloogia tabel'!$C$1:$T$51,MATCH($A667,'Tüpoloogia tabel'!$C$1:$T$1,0),FALSE)</f>
        <v>0.3</v>
      </c>
      <c r="BF667" s="16">
        <f>VLOOKUP(BF$4,'Tüpoloogia tabel'!$C$1:$T$51,MATCH($A667,'Tüpoloogia tabel'!$C$1:$T$1,0),FALSE)</f>
        <v>1.8</v>
      </c>
      <c r="BG667" s="16">
        <f>VLOOKUP(BG$4,'Tüpoloogia tabel'!$C$1:$T$51,MATCH($A667,'Tüpoloogia tabel'!$C$1:$T$1,0),FALSE)</f>
        <v>2.2000000000000002</v>
      </c>
      <c r="BH667" s="16">
        <f>VLOOKUP(BH$4,'Tüpoloogia tabel'!$C$1:$T$51,MATCH($A667,'Tüpoloogia tabel'!$C$1:$T$1,0),FALSE)</f>
        <v>1.46</v>
      </c>
      <c r="BI667" s="16">
        <f>VLOOKUP(BI$4,'Tüpoloogia tabel'!$C$1:$T$51,MATCH($A667,'Tüpoloogia tabel'!$C$1:$T$1,0),FALSE)</f>
        <v>1.5793333333333333</v>
      </c>
      <c r="BJ667" s="16">
        <f>VLOOKUP(BJ$4,'Tüpoloogia tabel'!$C$1:$T$51,MATCH($A667,'Tüpoloogia tabel'!$C$1:$T$1,0),FALSE)</f>
        <v>0.8</v>
      </c>
      <c r="BK667" s="16">
        <f>VLOOKUP(BK$4,'Tüpoloogia tabel'!$C$1:$T$51,MATCH($A667,'Tüpoloogia tabel'!$C$1:$T$1,0),FALSE)</f>
        <v>2.0649999999999999</v>
      </c>
      <c r="BL667" s="216">
        <f t="shared" si="876"/>
        <v>71730.663946010842</v>
      </c>
      <c r="BM667" s="1">
        <v>4</v>
      </c>
      <c r="BN667" s="1">
        <v>0</v>
      </c>
      <c r="BO667" s="1">
        <f t="shared" si="895"/>
        <v>80</v>
      </c>
      <c r="BP667" s="217">
        <f t="shared" si="896"/>
        <v>364.93333333333334</v>
      </c>
      <c r="BQ667" s="217">
        <f t="shared" ref="BQ667:BS667" si="913">BP667</f>
        <v>364.93333333333334</v>
      </c>
      <c r="BR667" s="217">
        <f t="shared" si="913"/>
        <v>364.93333333333334</v>
      </c>
      <c r="BS667" s="217">
        <f t="shared" si="913"/>
        <v>364.93333333333334</v>
      </c>
      <c r="BT667" s="217">
        <f t="shared" si="898"/>
        <v>2554.5333333333333</v>
      </c>
      <c r="BU667" s="217">
        <f t="shared" si="899"/>
        <v>13272.685714285712</v>
      </c>
      <c r="BV667" s="217">
        <f t="shared" si="900"/>
        <v>19454.089839780056</v>
      </c>
      <c r="BW667" s="217">
        <f t="shared" si="878"/>
        <v>8598.4183993742899</v>
      </c>
      <c r="BX667" s="216">
        <f t="shared" si="901"/>
        <v>7.8067332345679006</v>
      </c>
      <c r="BY667" s="216">
        <f t="shared" si="869"/>
        <v>9414.9202808888876</v>
      </c>
      <c r="BZ667" s="216">
        <f t="shared" si="853"/>
        <v>89744.002626274014</v>
      </c>
      <c r="CA667" s="216">
        <f t="shared" si="854"/>
        <v>81145.584226899722</v>
      </c>
      <c r="CB667" s="218">
        <f t="shared" si="902"/>
        <v>6.2630615806138055</v>
      </c>
    </row>
    <row r="668" spans="1:80" x14ac:dyDescent="0.25">
      <c r="A668" s="248" t="s">
        <v>489</v>
      </c>
      <c r="B668" s="231" t="s">
        <v>1196</v>
      </c>
      <c r="C668" s="231" t="s">
        <v>464</v>
      </c>
      <c r="D668" s="249">
        <v>8</v>
      </c>
      <c r="E668" s="249">
        <v>9</v>
      </c>
      <c r="F668" s="250"/>
      <c r="G668" s="15">
        <f>(VLOOKUP(G$4,'Tüpoloogia tabel'!$C$1:$T$51,MATCH($A668,'Tüpoloogia tabel'!$C$1:$T$1,0),FALSE))*D668</f>
        <v>2895.5199999999995</v>
      </c>
      <c r="H668" s="15">
        <f>(VLOOKUP(H$4,'Tüpoloogia tabel'!$C$1:$T$51,MATCH($A668,'Tüpoloogia tabel'!$C$1:$T$1,0),FALSE))*D668*E668</f>
        <v>207.46285714285716</v>
      </c>
      <c r="I668" s="15">
        <f>(VLOOKUP(I$4,'Tüpoloogia tabel'!$C$1:$T$51,MATCH($A668,'Tüpoloogia tabel'!$C$1:$T$1,0),FALSE))*D668*E668</f>
        <v>737.5885714285713</v>
      </c>
      <c r="J668" s="15">
        <f>(VLOOKUP(J$4,'Tüpoloogia tabel'!$C$1:$T$51,MATCH($A668,'Tüpoloogia tabel'!$C$1:$T$1,0),FALSE))*D668*E668</f>
        <v>16736.398857142856</v>
      </c>
      <c r="K668" s="15">
        <f>(VLOOKUP(K$4,'Tüpoloogia tabel'!$C$1:$T$51,MATCH($A668,'Tüpoloogia tabel'!$C$1:$T$1,0),FALSE))*D668*E668</f>
        <v>14575.743999999999</v>
      </c>
      <c r="L668" s="244">
        <f>VLOOKUP(L$4,'Tüpoloogia tabel'!$C$1:$T$51,MATCH($A668,'Tüpoloogia tabel'!$C$1:$T$1,0),FALSE)</f>
        <v>0</v>
      </c>
      <c r="M668" s="228">
        <f>VLOOKUP(M$4,'Tüpoloogia tabel'!$C$1:$T$51,MATCH($A668,'Tüpoloogia tabel'!$C$1:$T$1,0),FALSE)</f>
        <v>40</v>
      </c>
      <c r="N668" s="228">
        <f>VLOOKUP(N$4,'Tüpoloogia tabel'!$C$1:$T$51,MATCH($A668,'Tüpoloogia tabel'!$C$1:$T$1,0),FALSE)</f>
        <v>40</v>
      </c>
      <c r="O668" s="245">
        <f>VLOOKUP(O$4,'Tüpoloogia tabel'!$C$1:$T$51,MATCH($A668,'Tüpoloogia tabel'!$C$1:$T$1,0),FALSE)</f>
        <v>0.27294963909952868</v>
      </c>
      <c r="P668" s="228">
        <f>VLOOKUP(P$4,'Tüpoloogia tabel'!$C$1:$T$51,MATCH($A668,'Tüpoloogia tabel'!$C$1:$T$1,0),FALSE)</f>
        <v>100</v>
      </c>
      <c r="Q668" s="335">
        <f t="shared" si="889"/>
        <v>68403.60000000002</v>
      </c>
      <c r="R668" s="336">
        <f t="shared" si="851"/>
        <v>49701.182066891502</v>
      </c>
      <c r="S668" s="14">
        <f t="shared" si="890"/>
        <v>2895.5199999999995</v>
      </c>
      <c r="T668" s="336">
        <f t="shared" si="891"/>
        <v>2895.5199999999995</v>
      </c>
      <c r="U668" s="4">
        <f t="shared" si="892"/>
        <v>31.680000000000003</v>
      </c>
      <c r="V668" s="337">
        <f t="shared" si="893"/>
        <v>18670.737933108525</v>
      </c>
      <c r="W668" s="338">
        <f t="shared" si="875"/>
        <v>7.6933142357893916</v>
      </c>
      <c r="X668" s="228">
        <f>VLOOKUP(X$4,'Tüpoloogia tabel'!$C$1:$T$51,MATCH($A668,'Tüpoloogia tabel'!$C$1:$T$1,0),FALSE)</f>
        <v>208.5</v>
      </c>
      <c r="Y668" s="228">
        <f>VLOOKUP(Y$4,'Tüpoloogia tabel'!$C$1:$T$51,MATCH($A668,'Tüpoloogia tabel'!$C$1:$T$1,0),FALSE)</f>
        <v>154.5</v>
      </c>
      <c r="Z668" s="229">
        <f>VLOOKUP(Z$4,'Tüpoloogia tabel'!$C$1:$T$51,MATCH($A668,'Tüpoloogia tabel'!$C$1:$T$1,0),FALSE)</f>
        <v>33.5</v>
      </c>
      <c r="AA668" s="235"/>
      <c r="AB668" s="235"/>
      <c r="AC668" s="15">
        <f>VLOOKUP(AC$4,'Tüpoloogia tabel'!$C$1:$T$51,MATCH($A668,'Tüpoloogia tabel'!$C$1:$T$1,0),FALSE)</f>
        <v>3.3925714285714283</v>
      </c>
      <c r="AD668" s="15">
        <f>VLOOKUP(AD$4,'Tüpoloogia tabel'!$C$1:$T$51,MATCH($A668,'Tüpoloogia tabel'!$C$1:$T$1,0),FALSE)</f>
        <v>2.5</v>
      </c>
      <c r="AE668" s="15">
        <f>VLOOKUP(AE$4,'Tüpoloogia tabel'!$C$1:$T$51,MATCH($A668,'Tüpoloogia tabel'!$C$1:$T$1,0),FALSE)</f>
        <v>2.2999999999999998</v>
      </c>
      <c r="AF668" s="15">
        <f>VLOOKUP(AF$4,'Tüpoloogia tabel'!$C$1:$T$51,MATCH($A668,'Tüpoloogia tabel'!$C$1:$T$1,0),FALSE)</f>
        <v>14.200000000000001</v>
      </c>
      <c r="AG668" s="15">
        <f>VLOOKUP(AG$4,'Tüpoloogia tabel'!$C$1:$T$51,MATCH($A668,'Tüpoloogia tabel'!$C$1:$T$1,0),FALSE)</f>
        <v>21.033333333333335</v>
      </c>
      <c r="AH668" s="15">
        <f>(VLOOKUP(AH$4,'Tüpoloogia tabel'!$C$1:$T$51,MATCH($A668,'Tüpoloogia tabel'!$C$1:$T$1,0),FALSE))*E668</f>
        <v>22.5</v>
      </c>
      <c r="AI668" s="15">
        <f>(VLOOKUP(AI$4,'Tüpoloogia tabel'!$C$1:$T$51,MATCH($A668,'Tüpoloogia tabel'!$C$1:$T$1,0),FALSE))*D668*E668</f>
        <v>65149.2</v>
      </c>
      <c r="AJ668" s="15">
        <f t="shared" si="894"/>
        <v>364.93333333333334</v>
      </c>
      <c r="AK668" s="15">
        <f>VLOOKUP(AK$4,'Tüpoloogia tabel'!$C$1:$T$51,MATCH($A668,'Tüpoloogia tabel'!$C$1:$T$1,0),FALSE)</f>
        <v>1</v>
      </c>
      <c r="AL668" s="15">
        <f>VLOOKUP(AL$4,'Tüpoloogia tabel'!$C$1:$T$51,MATCH($A668,'Tüpoloogia tabel'!$C$1:$T$1,0),FALSE)</f>
        <v>0.8</v>
      </c>
      <c r="AM668" s="15">
        <f>VLOOKUP(AM$4,'Tüpoloogia tabel'!$C$1:$T$51,MATCH($A668,'Tüpoloogia tabel'!$C$1:$T$1,0),FALSE)</f>
        <v>0.7</v>
      </c>
      <c r="AN668" s="15">
        <f>VLOOKUP(AN$4,'Tüpoloogia tabel'!$C$1:$T$51,MATCH($A668,'Tüpoloogia tabel'!$C$1:$T$1,0),FALSE)</f>
        <v>0.7</v>
      </c>
      <c r="AO668" s="15">
        <f>VLOOKUP(AO$4,'Tüpoloogia tabel'!$C$1:$T$51,MATCH($A668,'Tüpoloogia tabel'!$C$1:$T$1,0),FALSE)</f>
        <v>2.44</v>
      </c>
      <c r="AP668" s="15">
        <f>VLOOKUP(AP$4,'Tüpoloogia tabel'!$C$1:$T$51,MATCH($A668,'Tüpoloogia tabel'!$C$1:$T$1,0),FALSE)</f>
        <v>2</v>
      </c>
      <c r="AQ668" s="15">
        <f>VLOOKUP(AQ$4,'Tüpoloogia tabel'!$C$1:$T$51,MATCH($A668,'Tüpoloogia tabel'!$C$1:$T$1,0),FALSE)</f>
        <v>2.9</v>
      </c>
      <c r="AR668" s="232">
        <f>VLOOKUP(AR$4,'Tüpoloogia tabel'!$C$1:$T$51,MATCH($A663,'Tüpoloogia tabel'!$C$1:$T$1,0),FALSE)</f>
        <v>0.26</v>
      </c>
      <c r="AS668" s="16">
        <f>VLOOKUP(AS$4,'Tüpoloogia tabel'!$C$1:$T$51,MATCH($A668,'Tüpoloogia tabel'!$C$1:$T$1,0),FALSE)</f>
        <v>0.49</v>
      </c>
      <c r="AT668" s="16">
        <f>VLOOKUP(AT$4,'Tüpoloogia tabel'!$C$1:$T$51,MATCH($A668,'Tüpoloogia tabel'!$C$1:$T$1,0),FALSE)</f>
        <v>0.40500000000000003</v>
      </c>
      <c r="AU668" s="16">
        <f>VLOOKUP(AU$4,'Tüpoloogia tabel'!$C$1:$T$51,MATCH($A668,'Tüpoloogia tabel'!$C$1:$T$1,0),FALSE)</f>
        <v>0.15</v>
      </c>
      <c r="AV668" s="273">
        <f>VLOOKUP(AV$4,'Tüpoloogia tabel'!$C$1:$T$51,MATCH($A668,'Tüpoloogia tabel'!$C$1:$T$1,0),FALSE)</f>
        <v>0.02</v>
      </c>
      <c r="AW668" s="16">
        <f>VLOOKUP(AW$4,'Tüpoloogia tabel'!$C$1:$T$51,MATCH($A668,'Tüpoloogia tabel'!$C$1:$T$1,0),FALSE)</f>
        <v>0.01</v>
      </c>
      <c r="AX668" s="16">
        <f>VLOOKUP(AX$4,'Tüpoloogia tabel'!$C$1:$T$51,MATCH($A668,'Tüpoloogia tabel'!$C$1:$T$1,0),FALSE)</f>
        <v>0</v>
      </c>
      <c r="AY668" s="16">
        <f>VLOOKUP(AY$4,'Tüpoloogia tabel'!$C$1:$T$51,MATCH($A668,'Tüpoloogia tabel'!$C$1:$T$1,0),FALSE)</f>
        <v>0.42</v>
      </c>
      <c r="AZ668" s="16">
        <f>VLOOKUP(AZ$4,'Tüpoloogia tabel'!$C$1:$T$51,MATCH($A668,'Tüpoloogia tabel'!$C$1:$T$1,0),FALSE)</f>
        <v>3.7</v>
      </c>
      <c r="BA668" s="232">
        <f>VLOOKUP(BA$4,'Tüpoloogia tabel'!$C$1:$T$51,MATCH($A668,'Tüpoloogia tabel'!$C$1:$T$1,0),FALSE)</f>
        <v>0.56000000000000005</v>
      </c>
      <c r="BB668" s="232">
        <f>VLOOKUP(BB$4,'Tüpoloogia tabel'!$C$1:$T$51,MATCH($A668,'Tüpoloogia tabel'!$C$1:$T$1,0),FALSE)</f>
        <v>0.41499999999999998</v>
      </c>
      <c r="BC668" s="232">
        <f>VLOOKUP(BC$4,'Tüpoloogia tabel'!$C$1:$T$51,MATCH($A668,'Tüpoloogia tabel'!$C$1:$T$1,0),FALSE)</f>
        <v>0.35</v>
      </c>
      <c r="BD668" s="232">
        <f>VLOOKUP(BD$4,'Tüpoloogia tabel'!$C$1:$T$51,MATCH($A668,'Tüpoloogia tabel'!$C$1:$T$1,0),FALSE)</f>
        <v>0.4</v>
      </c>
      <c r="BE668" s="232">
        <f>VLOOKUP(BE$4,'Tüpoloogia tabel'!$C$1:$T$51,MATCH($A668,'Tüpoloogia tabel'!$C$1:$T$1,0),FALSE)</f>
        <v>0.3</v>
      </c>
      <c r="BF668" s="16">
        <f>VLOOKUP(BF$4,'Tüpoloogia tabel'!$C$1:$T$51,MATCH($A668,'Tüpoloogia tabel'!$C$1:$T$1,0),FALSE)</f>
        <v>1.8</v>
      </c>
      <c r="BG668" s="16">
        <f>VLOOKUP(BG$4,'Tüpoloogia tabel'!$C$1:$T$51,MATCH($A668,'Tüpoloogia tabel'!$C$1:$T$1,0),FALSE)</f>
        <v>2.2000000000000002</v>
      </c>
      <c r="BH668" s="16">
        <f>VLOOKUP(BH$4,'Tüpoloogia tabel'!$C$1:$T$51,MATCH($A668,'Tüpoloogia tabel'!$C$1:$T$1,0),FALSE)</f>
        <v>1.46</v>
      </c>
      <c r="BI668" s="16">
        <f>VLOOKUP(BI$4,'Tüpoloogia tabel'!$C$1:$T$51,MATCH($A668,'Tüpoloogia tabel'!$C$1:$T$1,0),FALSE)</f>
        <v>1.5793333333333333</v>
      </c>
      <c r="BJ668" s="16">
        <f>VLOOKUP(BJ$4,'Tüpoloogia tabel'!$C$1:$T$51,MATCH($A668,'Tüpoloogia tabel'!$C$1:$T$1,0),FALSE)</f>
        <v>0.8</v>
      </c>
      <c r="BK668" s="16">
        <f>VLOOKUP(BK$4,'Tüpoloogia tabel'!$C$1:$T$51,MATCH($A668,'Tüpoloogia tabel'!$C$1:$T$1,0),FALSE)</f>
        <v>2.0649999999999999</v>
      </c>
      <c r="BL668" s="216">
        <f t="shared" si="876"/>
        <v>89582.224139797705</v>
      </c>
      <c r="BM668" s="1">
        <v>4</v>
      </c>
      <c r="BN668" s="1">
        <v>0</v>
      </c>
      <c r="BO668" s="1">
        <f t="shared" si="895"/>
        <v>90</v>
      </c>
      <c r="BP668" s="217">
        <f t="shared" si="896"/>
        <v>364.93333333333334</v>
      </c>
      <c r="BQ668" s="217">
        <f t="shared" ref="BQ668:BS668" si="914">BP668</f>
        <v>364.93333333333334</v>
      </c>
      <c r="BR668" s="217">
        <f t="shared" si="914"/>
        <v>364.93333333333334</v>
      </c>
      <c r="BS668" s="217">
        <f t="shared" si="914"/>
        <v>364.93333333333334</v>
      </c>
      <c r="BT668" s="217">
        <f t="shared" si="898"/>
        <v>2919.4666666666667</v>
      </c>
      <c r="BU668" s="217">
        <f t="shared" si="899"/>
        <v>16775.742857142854</v>
      </c>
      <c r="BV668" s="217">
        <f t="shared" si="900"/>
        <v>24610.087557041516</v>
      </c>
      <c r="BW668" s="217">
        <f t="shared" si="878"/>
        <v>10770.186773957437</v>
      </c>
      <c r="BX668" s="216">
        <f t="shared" si="901"/>
        <v>9.7706201481481525</v>
      </c>
      <c r="BY668" s="216">
        <f t="shared" si="869"/>
        <v>11783.367898666673</v>
      </c>
      <c r="BZ668" s="216">
        <f t="shared" si="853"/>
        <v>112135.77881242181</v>
      </c>
      <c r="CA668" s="216">
        <f t="shared" si="854"/>
        <v>101365.59203846438</v>
      </c>
      <c r="CB668" s="218">
        <f t="shared" si="902"/>
        <v>6.9544026046604817</v>
      </c>
    </row>
    <row r="669" spans="1:80" x14ac:dyDescent="0.25">
      <c r="A669" s="248" t="s">
        <v>489</v>
      </c>
      <c r="B669" s="231" t="s">
        <v>1197</v>
      </c>
      <c r="C669" s="231" t="s">
        <v>464</v>
      </c>
      <c r="D669" s="249">
        <v>8</v>
      </c>
      <c r="E669" s="249">
        <v>10</v>
      </c>
      <c r="F669" s="250"/>
      <c r="G669" s="15">
        <f>(VLOOKUP(G$4,'Tüpoloogia tabel'!$C$1:$T$51,MATCH($A669,'Tüpoloogia tabel'!$C$1:$T$1,0),FALSE))*D669</f>
        <v>2895.5199999999995</v>
      </c>
      <c r="H669" s="15">
        <f>(VLOOKUP(H$4,'Tüpoloogia tabel'!$C$1:$T$51,MATCH($A669,'Tüpoloogia tabel'!$C$1:$T$1,0),FALSE))*D669*E669</f>
        <v>230.51428571428573</v>
      </c>
      <c r="I669" s="15">
        <f>(VLOOKUP(I$4,'Tüpoloogia tabel'!$C$1:$T$51,MATCH($A669,'Tüpoloogia tabel'!$C$1:$T$1,0),FALSE))*D669*E669</f>
        <v>819.54285714285697</v>
      </c>
      <c r="J669" s="15">
        <f>(VLOOKUP(J$4,'Tüpoloogia tabel'!$C$1:$T$51,MATCH($A669,'Tüpoloogia tabel'!$C$1:$T$1,0),FALSE))*D669*E669</f>
        <v>18595.998730158728</v>
      </c>
      <c r="K669" s="15">
        <f>(VLOOKUP(K$4,'Tüpoloogia tabel'!$C$1:$T$51,MATCH($A669,'Tüpoloogia tabel'!$C$1:$T$1,0),FALSE))*D669*E669</f>
        <v>16195.271111111109</v>
      </c>
      <c r="L669" s="244">
        <f>VLOOKUP(L$4,'Tüpoloogia tabel'!$C$1:$T$51,MATCH($A669,'Tüpoloogia tabel'!$C$1:$T$1,0),FALSE)</f>
        <v>0</v>
      </c>
      <c r="M669" s="228">
        <f>VLOOKUP(M$4,'Tüpoloogia tabel'!$C$1:$T$51,MATCH($A669,'Tüpoloogia tabel'!$C$1:$T$1,0),FALSE)</f>
        <v>40</v>
      </c>
      <c r="N669" s="228">
        <f>VLOOKUP(N$4,'Tüpoloogia tabel'!$C$1:$T$51,MATCH($A669,'Tüpoloogia tabel'!$C$1:$T$1,0),FALSE)</f>
        <v>40</v>
      </c>
      <c r="O669" s="245">
        <f>VLOOKUP(O$4,'Tüpoloogia tabel'!$C$1:$T$51,MATCH($A669,'Tüpoloogia tabel'!$C$1:$T$1,0),FALSE)</f>
        <v>0.27294963909952868</v>
      </c>
      <c r="P669" s="228">
        <f>VLOOKUP(P$4,'Tüpoloogia tabel'!$C$1:$T$51,MATCH($A669,'Tüpoloogia tabel'!$C$1:$T$1,0),FALSE)</f>
        <v>100</v>
      </c>
      <c r="Q669" s="335">
        <f t="shared" si="889"/>
        <v>84417.333333333343</v>
      </c>
      <c r="R669" s="336">
        <f t="shared" si="851"/>
        <v>61343.972666255402</v>
      </c>
      <c r="S669" s="14">
        <f t="shared" si="890"/>
        <v>2895.5199999999995</v>
      </c>
      <c r="T669" s="336">
        <f t="shared" si="891"/>
        <v>2895.5199999999995</v>
      </c>
      <c r="U669" s="4">
        <f t="shared" si="892"/>
        <v>31.680000000000003</v>
      </c>
      <c r="V669" s="337">
        <f t="shared" si="893"/>
        <v>23041.680667077948</v>
      </c>
      <c r="W669" s="338">
        <f t="shared" si="875"/>
        <v>8.4688873956452539</v>
      </c>
      <c r="X669" s="228">
        <f>VLOOKUP(X$4,'Tüpoloogia tabel'!$C$1:$T$51,MATCH($A669,'Tüpoloogia tabel'!$C$1:$T$1,0),FALSE)</f>
        <v>208.5</v>
      </c>
      <c r="Y669" s="228">
        <f>VLOOKUP(Y$4,'Tüpoloogia tabel'!$C$1:$T$51,MATCH($A669,'Tüpoloogia tabel'!$C$1:$T$1,0),FALSE)</f>
        <v>154.5</v>
      </c>
      <c r="Z669" s="229">
        <f>VLOOKUP(Z$4,'Tüpoloogia tabel'!$C$1:$T$51,MATCH($A669,'Tüpoloogia tabel'!$C$1:$T$1,0),FALSE)</f>
        <v>33.5</v>
      </c>
      <c r="AA669" s="235"/>
      <c r="AB669" s="235"/>
      <c r="AC669" s="15">
        <f>VLOOKUP(AC$4,'Tüpoloogia tabel'!$C$1:$T$51,MATCH($A669,'Tüpoloogia tabel'!$C$1:$T$1,0),FALSE)</f>
        <v>3.3925714285714283</v>
      </c>
      <c r="AD669" s="15">
        <f>VLOOKUP(AD$4,'Tüpoloogia tabel'!$C$1:$T$51,MATCH($A669,'Tüpoloogia tabel'!$C$1:$T$1,0),FALSE)</f>
        <v>2.5</v>
      </c>
      <c r="AE669" s="15">
        <f>VLOOKUP(AE$4,'Tüpoloogia tabel'!$C$1:$T$51,MATCH($A669,'Tüpoloogia tabel'!$C$1:$T$1,0),FALSE)</f>
        <v>2.2999999999999998</v>
      </c>
      <c r="AF669" s="15">
        <f>VLOOKUP(AF$4,'Tüpoloogia tabel'!$C$1:$T$51,MATCH($A669,'Tüpoloogia tabel'!$C$1:$T$1,0),FALSE)</f>
        <v>14.200000000000001</v>
      </c>
      <c r="AG669" s="15">
        <f>VLOOKUP(AG$4,'Tüpoloogia tabel'!$C$1:$T$51,MATCH($A669,'Tüpoloogia tabel'!$C$1:$T$1,0),FALSE)</f>
        <v>21.033333333333335</v>
      </c>
      <c r="AH669" s="15">
        <f>(VLOOKUP(AH$4,'Tüpoloogia tabel'!$C$1:$T$51,MATCH($A669,'Tüpoloogia tabel'!$C$1:$T$1,0),FALSE))*E669</f>
        <v>25</v>
      </c>
      <c r="AI669" s="15">
        <f>(VLOOKUP(AI$4,'Tüpoloogia tabel'!$C$1:$T$51,MATCH($A669,'Tüpoloogia tabel'!$C$1:$T$1,0),FALSE))*D669*E669</f>
        <v>72388</v>
      </c>
      <c r="AJ669" s="15">
        <f t="shared" si="894"/>
        <v>364.93333333333334</v>
      </c>
      <c r="AK669" s="15">
        <f>VLOOKUP(AK$4,'Tüpoloogia tabel'!$C$1:$T$51,MATCH($A669,'Tüpoloogia tabel'!$C$1:$T$1,0),FALSE)</f>
        <v>1</v>
      </c>
      <c r="AL669" s="15">
        <f>VLOOKUP(AL$4,'Tüpoloogia tabel'!$C$1:$T$51,MATCH($A669,'Tüpoloogia tabel'!$C$1:$T$1,0),FALSE)</f>
        <v>0.8</v>
      </c>
      <c r="AM669" s="15">
        <f>VLOOKUP(AM$4,'Tüpoloogia tabel'!$C$1:$T$51,MATCH($A669,'Tüpoloogia tabel'!$C$1:$T$1,0),FALSE)</f>
        <v>0.7</v>
      </c>
      <c r="AN669" s="15">
        <f>VLOOKUP(AN$4,'Tüpoloogia tabel'!$C$1:$T$51,MATCH($A669,'Tüpoloogia tabel'!$C$1:$T$1,0),FALSE)</f>
        <v>0.7</v>
      </c>
      <c r="AO669" s="15">
        <f>VLOOKUP(AO$4,'Tüpoloogia tabel'!$C$1:$T$51,MATCH($A669,'Tüpoloogia tabel'!$C$1:$T$1,0),FALSE)</f>
        <v>2.44</v>
      </c>
      <c r="AP669" s="15">
        <f>VLOOKUP(AP$4,'Tüpoloogia tabel'!$C$1:$T$51,MATCH($A669,'Tüpoloogia tabel'!$C$1:$T$1,0),FALSE)</f>
        <v>2</v>
      </c>
      <c r="AQ669" s="15">
        <f>VLOOKUP(AQ$4,'Tüpoloogia tabel'!$C$1:$T$51,MATCH($A669,'Tüpoloogia tabel'!$C$1:$T$1,0),FALSE)</f>
        <v>2.9</v>
      </c>
      <c r="AR669" s="232">
        <f>VLOOKUP(AR$4,'Tüpoloogia tabel'!$C$1:$T$51,MATCH($A664,'Tüpoloogia tabel'!$C$1:$T$1,0),FALSE)</f>
        <v>0.26</v>
      </c>
      <c r="AS669" s="16">
        <f>VLOOKUP(AS$4,'Tüpoloogia tabel'!$C$1:$T$51,MATCH($A669,'Tüpoloogia tabel'!$C$1:$T$1,0),FALSE)</f>
        <v>0.49</v>
      </c>
      <c r="AT669" s="16">
        <f>VLOOKUP(AT$4,'Tüpoloogia tabel'!$C$1:$T$51,MATCH($A669,'Tüpoloogia tabel'!$C$1:$T$1,0),FALSE)</f>
        <v>0.40500000000000003</v>
      </c>
      <c r="AU669" s="16">
        <f>VLOOKUP(AU$4,'Tüpoloogia tabel'!$C$1:$T$51,MATCH($A669,'Tüpoloogia tabel'!$C$1:$T$1,0),FALSE)</f>
        <v>0.15</v>
      </c>
      <c r="AV669" s="273">
        <f>VLOOKUP(AV$4,'Tüpoloogia tabel'!$C$1:$T$51,MATCH($A669,'Tüpoloogia tabel'!$C$1:$T$1,0),FALSE)</f>
        <v>0.02</v>
      </c>
      <c r="AW669" s="16">
        <f>VLOOKUP(AW$4,'Tüpoloogia tabel'!$C$1:$T$51,MATCH($A669,'Tüpoloogia tabel'!$C$1:$T$1,0),FALSE)</f>
        <v>0.01</v>
      </c>
      <c r="AX669" s="16">
        <f>VLOOKUP(AX$4,'Tüpoloogia tabel'!$C$1:$T$51,MATCH($A669,'Tüpoloogia tabel'!$C$1:$T$1,0),FALSE)</f>
        <v>0</v>
      </c>
      <c r="AY669" s="16">
        <f>VLOOKUP(AY$4,'Tüpoloogia tabel'!$C$1:$T$51,MATCH($A669,'Tüpoloogia tabel'!$C$1:$T$1,0),FALSE)</f>
        <v>0.42</v>
      </c>
      <c r="AZ669" s="16">
        <f>VLOOKUP(AZ$4,'Tüpoloogia tabel'!$C$1:$T$51,MATCH($A669,'Tüpoloogia tabel'!$C$1:$T$1,0),FALSE)</f>
        <v>3.7</v>
      </c>
      <c r="BA669" s="232">
        <f>VLOOKUP(BA$4,'Tüpoloogia tabel'!$C$1:$T$51,MATCH($A669,'Tüpoloogia tabel'!$C$1:$T$1,0),FALSE)</f>
        <v>0.56000000000000005</v>
      </c>
      <c r="BB669" s="232">
        <f>VLOOKUP(BB$4,'Tüpoloogia tabel'!$C$1:$T$51,MATCH($A669,'Tüpoloogia tabel'!$C$1:$T$1,0),FALSE)</f>
        <v>0.41499999999999998</v>
      </c>
      <c r="BC669" s="232">
        <f>VLOOKUP(BC$4,'Tüpoloogia tabel'!$C$1:$T$51,MATCH($A669,'Tüpoloogia tabel'!$C$1:$T$1,0),FALSE)</f>
        <v>0.35</v>
      </c>
      <c r="BD669" s="232">
        <f>VLOOKUP(BD$4,'Tüpoloogia tabel'!$C$1:$T$51,MATCH($A669,'Tüpoloogia tabel'!$C$1:$T$1,0),FALSE)</f>
        <v>0.4</v>
      </c>
      <c r="BE669" s="232">
        <f>VLOOKUP(BE$4,'Tüpoloogia tabel'!$C$1:$T$51,MATCH($A669,'Tüpoloogia tabel'!$C$1:$T$1,0),FALSE)</f>
        <v>0.3</v>
      </c>
      <c r="BF669" s="16">
        <f>VLOOKUP(BF$4,'Tüpoloogia tabel'!$C$1:$T$51,MATCH($A669,'Tüpoloogia tabel'!$C$1:$T$1,0),FALSE)</f>
        <v>1.8</v>
      </c>
      <c r="BG669" s="16">
        <f>VLOOKUP(BG$4,'Tüpoloogia tabel'!$C$1:$T$51,MATCH($A669,'Tüpoloogia tabel'!$C$1:$T$1,0),FALSE)</f>
        <v>2.2000000000000002</v>
      </c>
      <c r="BH669" s="16">
        <f>VLOOKUP(BH$4,'Tüpoloogia tabel'!$C$1:$T$51,MATCH($A669,'Tüpoloogia tabel'!$C$1:$T$1,0),FALSE)</f>
        <v>1.46</v>
      </c>
      <c r="BI669" s="16">
        <f>VLOOKUP(BI$4,'Tüpoloogia tabel'!$C$1:$T$51,MATCH($A669,'Tüpoloogia tabel'!$C$1:$T$1,0),FALSE)</f>
        <v>1.5793333333333333</v>
      </c>
      <c r="BJ669" s="16">
        <f>VLOOKUP(BJ$4,'Tüpoloogia tabel'!$C$1:$T$51,MATCH($A669,'Tüpoloogia tabel'!$C$1:$T$1,0),FALSE)</f>
        <v>0.8</v>
      </c>
      <c r="BK669" s="16">
        <f>VLOOKUP(BK$4,'Tüpoloogia tabel'!$C$1:$T$51,MATCH($A669,'Tüpoloogia tabel'!$C$1:$T$1,0),FALSE)</f>
        <v>2.0649999999999999</v>
      </c>
      <c r="BL669" s="216">
        <f t="shared" si="876"/>
        <v>109529.80593370349</v>
      </c>
      <c r="BM669" s="1">
        <v>4</v>
      </c>
      <c r="BN669" s="1">
        <v>0</v>
      </c>
      <c r="BO669" s="1">
        <f t="shared" si="895"/>
        <v>100</v>
      </c>
      <c r="BP669" s="217">
        <f t="shared" si="896"/>
        <v>364.93333333333334</v>
      </c>
      <c r="BQ669" s="217">
        <f t="shared" ref="BQ669:BS669" si="915">BP669</f>
        <v>364.93333333333334</v>
      </c>
      <c r="BR669" s="217">
        <f t="shared" si="915"/>
        <v>364.93333333333334</v>
      </c>
      <c r="BS669" s="217">
        <f t="shared" si="915"/>
        <v>364.93333333333334</v>
      </c>
      <c r="BT669" s="217">
        <f t="shared" si="898"/>
        <v>3284.4</v>
      </c>
      <c r="BU669" s="217">
        <f t="shared" si="899"/>
        <v>20688.57142857142</v>
      </c>
      <c r="BV669" s="217">
        <f t="shared" si="900"/>
        <v>30371.471160367179</v>
      </c>
      <c r="BW669" s="217">
        <f t="shared" si="878"/>
        <v>13196.217220687549</v>
      </c>
      <c r="BX669" s="216">
        <f t="shared" si="901"/>
        <v>11.965094716049384</v>
      </c>
      <c r="BY669" s="216">
        <f t="shared" si="869"/>
        <v>14429.904227555557</v>
      </c>
      <c r="BZ669" s="216">
        <f t="shared" si="853"/>
        <v>137155.92738194659</v>
      </c>
      <c r="CA669" s="216">
        <f t="shared" si="854"/>
        <v>123959.71016125905</v>
      </c>
      <c r="CB669" s="218">
        <f t="shared" si="902"/>
        <v>7.6540682345363065</v>
      </c>
    </row>
    <row r="670" spans="1:80" x14ac:dyDescent="0.25">
      <c r="A670" s="248" t="s">
        <v>489</v>
      </c>
      <c r="B670" s="231" t="s">
        <v>1198</v>
      </c>
      <c r="C670" s="231" t="s">
        <v>464</v>
      </c>
      <c r="D670" s="249">
        <v>9</v>
      </c>
      <c r="E670" s="249">
        <v>6</v>
      </c>
      <c r="F670" s="250"/>
      <c r="G670" s="15">
        <f>(VLOOKUP(G$4,'Tüpoloogia tabel'!$C$1:$T$51,MATCH($A670,'Tüpoloogia tabel'!$C$1:$T$1,0),FALSE))*D670</f>
        <v>3257.4599999999996</v>
      </c>
      <c r="H670" s="15">
        <f>(VLOOKUP(H$4,'Tüpoloogia tabel'!$C$1:$T$51,MATCH($A670,'Tüpoloogia tabel'!$C$1:$T$1,0),FALSE))*D670*E670</f>
        <v>155.59714285714287</v>
      </c>
      <c r="I670" s="15">
        <f>(VLOOKUP(I$4,'Tüpoloogia tabel'!$C$1:$T$51,MATCH($A670,'Tüpoloogia tabel'!$C$1:$T$1,0),FALSE))*D670*E670</f>
        <v>553.19142857142845</v>
      </c>
      <c r="J670" s="15">
        <f>(VLOOKUP(J$4,'Tüpoloogia tabel'!$C$1:$T$51,MATCH($A670,'Tüpoloogia tabel'!$C$1:$T$1,0),FALSE))*D670*E670</f>
        <v>12552.299142857142</v>
      </c>
      <c r="K670" s="15">
        <f>(VLOOKUP(K$4,'Tüpoloogia tabel'!$C$1:$T$51,MATCH($A670,'Tüpoloogia tabel'!$C$1:$T$1,0),FALSE))*D670*E670</f>
        <v>10931.807999999999</v>
      </c>
      <c r="L670" s="244">
        <f>VLOOKUP(L$4,'Tüpoloogia tabel'!$C$1:$T$51,MATCH($A670,'Tüpoloogia tabel'!$C$1:$T$1,0),FALSE)</f>
        <v>0</v>
      </c>
      <c r="M670" s="228">
        <f>VLOOKUP(M$4,'Tüpoloogia tabel'!$C$1:$T$51,MATCH($A670,'Tüpoloogia tabel'!$C$1:$T$1,0),FALSE)</f>
        <v>40</v>
      </c>
      <c r="N670" s="228">
        <f>VLOOKUP(N$4,'Tüpoloogia tabel'!$C$1:$T$51,MATCH($A670,'Tüpoloogia tabel'!$C$1:$T$1,0),FALSE)</f>
        <v>40</v>
      </c>
      <c r="O670" s="245">
        <f>VLOOKUP(O$4,'Tüpoloogia tabel'!$C$1:$T$51,MATCH($A670,'Tüpoloogia tabel'!$C$1:$T$1,0),FALSE)</f>
        <v>0.27294963909952868</v>
      </c>
      <c r="P670" s="228">
        <f>VLOOKUP(P$4,'Tüpoloogia tabel'!$C$1:$T$51,MATCH($A670,'Tüpoloogia tabel'!$C$1:$T$1,0),FALSE)</f>
        <v>100</v>
      </c>
      <c r="Q670" s="335">
        <f t="shared" si="889"/>
        <v>34244.400000000001</v>
      </c>
      <c r="R670" s="336">
        <f t="shared" si="851"/>
        <v>24861.763378820102</v>
      </c>
      <c r="S670" s="14">
        <f t="shared" si="890"/>
        <v>3257.4599999999996</v>
      </c>
      <c r="T670" s="336">
        <f t="shared" si="891"/>
        <v>3257.4599999999996</v>
      </c>
      <c r="U670" s="4">
        <f t="shared" si="892"/>
        <v>35.64</v>
      </c>
      <c r="V670" s="337">
        <f t="shared" si="893"/>
        <v>9346.9966211799001</v>
      </c>
      <c r="W670" s="338">
        <f t="shared" si="875"/>
        <v>5.4347967768955971</v>
      </c>
      <c r="X670" s="228">
        <f>VLOOKUP(X$4,'Tüpoloogia tabel'!$C$1:$T$51,MATCH($A670,'Tüpoloogia tabel'!$C$1:$T$1,0),FALSE)</f>
        <v>208.5</v>
      </c>
      <c r="Y670" s="228">
        <f>VLOOKUP(Y$4,'Tüpoloogia tabel'!$C$1:$T$51,MATCH($A670,'Tüpoloogia tabel'!$C$1:$T$1,0),FALSE)</f>
        <v>154.5</v>
      </c>
      <c r="Z670" s="229">
        <f>VLOOKUP(Z$4,'Tüpoloogia tabel'!$C$1:$T$51,MATCH($A670,'Tüpoloogia tabel'!$C$1:$T$1,0),FALSE)</f>
        <v>33.5</v>
      </c>
      <c r="AA670" s="235"/>
      <c r="AB670" s="235"/>
      <c r="AC670" s="15">
        <f>VLOOKUP(AC$4,'Tüpoloogia tabel'!$C$1:$T$51,MATCH($A670,'Tüpoloogia tabel'!$C$1:$T$1,0),FALSE)</f>
        <v>3.3925714285714283</v>
      </c>
      <c r="AD670" s="15">
        <f>VLOOKUP(AD$4,'Tüpoloogia tabel'!$C$1:$T$51,MATCH($A670,'Tüpoloogia tabel'!$C$1:$T$1,0),FALSE)</f>
        <v>2.5</v>
      </c>
      <c r="AE670" s="15">
        <f>VLOOKUP(AE$4,'Tüpoloogia tabel'!$C$1:$T$51,MATCH($A670,'Tüpoloogia tabel'!$C$1:$T$1,0),FALSE)</f>
        <v>2.2999999999999998</v>
      </c>
      <c r="AF670" s="15">
        <f>VLOOKUP(AF$4,'Tüpoloogia tabel'!$C$1:$T$51,MATCH($A670,'Tüpoloogia tabel'!$C$1:$T$1,0),FALSE)</f>
        <v>14.200000000000001</v>
      </c>
      <c r="AG670" s="15">
        <f>VLOOKUP(AG$4,'Tüpoloogia tabel'!$C$1:$T$51,MATCH($A670,'Tüpoloogia tabel'!$C$1:$T$1,0),FALSE)</f>
        <v>21.033333333333335</v>
      </c>
      <c r="AH670" s="15">
        <f>(VLOOKUP(AH$4,'Tüpoloogia tabel'!$C$1:$T$51,MATCH($A670,'Tüpoloogia tabel'!$C$1:$T$1,0),FALSE))*E670</f>
        <v>15</v>
      </c>
      <c r="AI670" s="15">
        <f>(VLOOKUP(AI$4,'Tüpoloogia tabel'!$C$1:$T$51,MATCH($A670,'Tüpoloogia tabel'!$C$1:$T$1,0),FALSE))*D670*E670</f>
        <v>48861.899999999994</v>
      </c>
      <c r="AJ670" s="15">
        <f t="shared" si="894"/>
        <v>407</v>
      </c>
      <c r="AK670" s="15">
        <f>VLOOKUP(AK$4,'Tüpoloogia tabel'!$C$1:$T$51,MATCH($A670,'Tüpoloogia tabel'!$C$1:$T$1,0),FALSE)</f>
        <v>1</v>
      </c>
      <c r="AL670" s="15">
        <f>VLOOKUP(AL$4,'Tüpoloogia tabel'!$C$1:$T$51,MATCH($A670,'Tüpoloogia tabel'!$C$1:$T$1,0),FALSE)</f>
        <v>0.8</v>
      </c>
      <c r="AM670" s="15">
        <f>VLOOKUP(AM$4,'Tüpoloogia tabel'!$C$1:$T$51,MATCH($A670,'Tüpoloogia tabel'!$C$1:$T$1,0),FALSE)</f>
        <v>0.7</v>
      </c>
      <c r="AN670" s="15">
        <f>VLOOKUP(AN$4,'Tüpoloogia tabel'!$C$1:$T$51,MATCH($A670,'Tüpoloogia tabel'!$C$1:$T$1,0),FALSE)</f>
        <v>0.7</v>
      </c>
      <c r="AO670" s="15">
        <f>VLOOKUP(AO$4,'Tüpoloogia tabel'!$C$1:$T$51,MATCH($A670,'Tüpoloogia tabel'!$C$1:$T$1,0),FALSE)</f>
        <v>2.44</v>
      </c>
      <c r="AP670" s="15">
        <f>VLOOKUP(AP$4,'Tüpoloogia tabel'!$C$1:$T$51,MATCH($A670,'Tüpoloogia tabel'!$C$1:$T$1,0),FALSE)</f>
        <v>2</v>
      </c>
      <c r="AQ670" s="15">
        <f>VLOOKUP(AQ$4,'Tüpoloogia tabel'!$C$1:$T$51,MATCH($A670,'Tüpoloogia tabel'!$C$1:$T$1,0),FALSE)</f>
        <v>2.9</v>
      </c>
      <c r="AR670" s="232">
        <f>VLOOKUP(AR$4,'Tüpoloogia tabel'!$C$1:$T$51,MATCH($A665,'Tüpoloogia tabel'!$C$1:$T$1,0),FALSE)</f>
        <v>0.26</v>
      </c>
      <c r="AS670" s="16">
        <f>VLOOKUP(AS$4,'Tüpoloogia tabel'!$C$1:$T$51,MATCH($A670,'Tüpoloogia tabel'!$C$1:$T$1,0),FALSE)</f>
        <v>0.49</v>
      </c>
      <c r="AT670" s="16">
        <f>VLOOKUP(AT$4,'Tüpoloogia tabel'!$C$1:$T$51,MATCH($A670,'Tüpoloogia tabel'!$C$1:$T$1,0),FALSE)</f>
        <v>0.40500000000000003</v>
      </c>
      <c r="AU670" s="16">
        <f>VLOOKUP(AU$4,'Tüpoloogia tabel'!$C$1:$T$51,MATCH($A670,'Tüpoloogia tabel'!$C$1:$T$1,0),FALSE)</f>
        <v>0.15</v>
      </c>
      <c r="AV670" s="273">
        <f>VLOOKUP(AV$4,'Tüpoloogia tabel'!$C$1:$T$51,MATCH($A670,'Tüpoloogia tabel'!$C$1:$T$1,0),FALSE)</f>
        <v>0.02</v>
      </c>
      <c r="AW670" s="16">
        <f>VLOOKUP(AW$4,'Tüpoloogia tabel'!$C$1:$T$51,MATCH($A670,'Tüpoloogia tabel'!$C$1:$T$1,0),FALSE)</f>
        <v>0.01</v>
      </c>
      <c r="AX670" s="16">
        <f>VLOOKUP(AX$4,'Tüpoloogia tabel'!$C$1:$T$51,MATCH($A670,'Tüpoloogia tabel'!$C$1:$T$1,0),FALSE)</f>
        <v>0</v>
      </c>
      <c r="AY670" s="16">
        <f>VLOOKUP(AY$4,'Tüpoloogia tabel'!$C$1:$T$51,MATCH($A670,'Tüpoloogia tabel'!$C$1:$T$1,0),FALSE)</f>
        <v>0.42</v>
      </c>
      <c r="AZ670" s="16">
        <f>VLOOKUP(AZ$4,'Tüpoloogia tabel'!$C$1:$T$51,MATCH($A670,'Tüpoloogia tabel'!$C$1:$T$1,0),FALSE)</f>
        <v>3.7</v>
      </c>
      <c r="BA670" s="232">
        <f>VLOOKUP(BA$4,'Tüpoloogia tabel'!$C$1:$T$51,MATCH($A670,'Tüpoloogia tabel'!$C$1:$T$1,0),FALSE)</f>
        <v>0.56000000000000005</v>
      </c>
      <c r="BB670" s="232">
        <f>VLOOKUP(BB$4,'Tüpoloogia tabel'!$C$1:$T$51,MATCH($A670,'Tüpoloogia tabel'!$C$1:$T$1,0),FALSE)</f>
        <v>0.41499999999999998</v>
      </c>
      <c r="BC670" s="232">
        <f>VLOOKUP(BC$4,'Tüpoloogia tabel'!$C$1:$T$51,MATCH($A670,'Tüpoloogia tabel'!$C$1:$T$1,0),FALSE)</f>
        <v>0.35</v>
      </c>
      <c r="BD670" s="232">
        <f>VLOOKUP(BD$4,'Tüpoloogia tabel'!$C$1:$T$51,MATCH($A670,'Tüpoloogia tabel'!$C$1:$T$1,0),FALSE)</f>
        <v>0.4</v>
      </c>
      <c r="BE670" s="232">
        <f>VLOOKUP(BE$4,'Tüpoloogia tabel'!$C$1:$T$51,MATCH($A670,'Tüpoloogia tabel'!$C$1:$T$1,0),FALSE)</f>
        <v>0.3</v>
      </c>
      <c r="BF670" s="16">
        <f>VLOOKUP(BF$4,'Tüpoloogia tabel'!$C$1:$T$51,MATCH($A670,'Tüpoloogia tabel'!$C$1:$T$1,0),FALSE)</f>
        <v>1.8</v>
      </c>
      <c r="BG670" s="16">
        <f>VLOOKUP(BG$4,'Tüpoloogia tabel'!$C$1:$T$51,MATCH($A670,'Tüpoloogia tabel'!$C$1:$T$1,0),FALSE)</f>
        <v>2.2000000000000002</v>
      </c>
      <c r="BH670" s="16">
        <f>VLOOKUP(BH$4,'Tüpoloogia tabel'!$C$1:$T$51,MATCH($A670,'Tüpoloogia tabel'!$C$1:$T$1,0),FALSE)</f>
        <v>1.46</v>
      </c>
      <c r="BI670" s="16">
        <f>VLOOKUP(BI$4,'Tüpoloogia tabel'!$C$1:$T$51,MATCH($A670,'Tüpoloogia tabel'!$C$1:$T$1,0),FALSE)</f>
        <v>1.5793333333333333</v>
      </c>
      <c r="BJ670" s="16">
        <f>VLOOKUP(BJ$4,'Tüpoloogia tabel'!$C$1:$T$51,MATCH($A670,'Tüpoloogia tabel'!$C$1:$T$1,0),FALSE)</f>
        <v>0.8</v>
      </c>
      <c r="BK670" s="16">
        <f>VLOOKUP(BK$4,'Tüpoloogia tabel'!$C$1:$T$51,MATCH($A670,'Tüpoloogia tabel'!$C$1:$T$1,0),FALSE)</f>
        <v>2.0649999999999999</v>
      </c>
      <c r="BL670" s="216">
        <f t="shared" si="876"/>
        <v>47578.526959061914</v>
      </c>
      <c r="BM670" s="1">
        <v>4</v>
      </c>
      <c r="BN670" s="1">
        <v>0</v>
      </c>
      <c r="BO670" s="1">
        <f t="shared" si="895"/>
        <v>60</v>
      </c>
      <c r="BP670" s="217">
        <f t="shared" si="896"/>
        <v>407</v>
      </c>
      <c r="BQ670" s="217">
        <f t="shared" ref="BQ670:BS670" si="916">BP670</f>
        <v>407</v>
      </c>
      <c r="BR670" s="217">
        <f t="shared" si="916"/>
        <v>407</v>
      </c>
      <c r="BS670" s="217">
        <f t="shared" si="916"/>
        <v>407</v>
      </c>
      <c r="BT670" s="217">
        <f t="shared" si="898"/>
        <v>2035</v>
      </c>
      <c r="BU670" s="217">
        <f t="shared" si="899"/>
        <v>8432.8714285714268</v>
      </c>
      <c r="BV670" s="217">
        <f t="shared" si="900"/>
        <v>12320.370307094252</v>
      </c>
      <c r="BW670" s="217">
        <f t="shared" si="878"/>
        <v>5635.820528979586</v>
      </c>
      <c r="BX670" s="216">
        <f t="shared" si="901"/>
        <v>5.139143777777778</v>
      </c>
      <c r="BY670" s="216">
        <f t="shared" si="869"/>
        <v>6197.8073960000002</v>
      </c>
      <c r="BZ670" s="216">
        <f t="shared" si="853"/>
        <v>59412.154884041498</v>
      </c>
      <c r="CA670" s="216">
        <f t="shared" si="854"/>
        <v>53776.334355061917</v>
      </c>
      <c r="CB670" s="218">
        <f t="shared" si="902"/>
        <v>4.9192534624704276</v>
      </c>
    </row>
    <row r="671" spans="1:80" x14ac:dyDescent="0.25">
      <c r="A671" s="248" t="s">
        <v>489</v>
      </c>
      <c r="B671" s="231" t="s">
        <v>1199</v>
      </c>
      <c r="C671" s="231" t="s">
        <v>464</v>
      </c>
      <c r="D671" s="249">
        <v>9</v>
      </c>
      <c r="E671" s="249">
        <v>7</v>
      </c>
      <c r="F671" s="250"/>
      <c r="G671" s="15">
        <f>(VLOOKUP(G$4,'Tüpoloogia tabel'!$C$1:$T$51,MATCH($A671,'Tüpoloogia tabel'!$C$1:$T$1,0),FALSE))*D671</f>
        <v>3257.4599999999996</v>
      </c>
      <c r="H671" s="15">
        <f>(VLOOKUP(H$4,'Tüpoloogia tabel'!$C$1:$T$51,MATCH($A671,'Tüpoloogia tabel'!$C$1:$T$1,0),FALSE))*D671*E671</f>
        <v>181.53000000000003</v>
      </c>
      <c r="I671" s="15">
        <f>(VLOOKUP(I$4,'Tüpoloogia tabel'!$C$1:$T$51,MATCH($A671,'Tüpoloogia tabel'!$C$1:$T$1,0),FALSE))*D671*E671</f>
        <v>645.38999999999987</v>
      </c>
      <c r="J671" s="15">
        <f>(VLOOKUP(J$4,'Tüpoloogia tabel'!$C$1:$T$51,MATCH($A671,'Tüpoloogia tabel'!$C$1:$T$1,0),FALSE))*D671*E671</f>
        <v>14644.348999999998</v>
      </c>
      <c r="K671" s="15">
        <f>(VLOOKUP(K$4,'Tüpoloogia tabel'!$C$1:$T$51,MATCH($A671,'Tüpoloogia tabel'!$C$1:$T$1,0),FALSE))*D671*E671</f>
        <v>12753.775999999998</v>
      </c>
      <c r="L671" s="244">
        <f>VLOOKUP(L$4,'Tüpoloogia tabel'!$C$1:$T$51,MATCH($A671,'Tüpoloogia tabel'!$C$1:$T$1,0),FALSE)</f>
        <v>0</v>
      </c>
      <c r="M671" s="228">
        <f>VLOOKUP(M$4,'Tüpoloogia tabel'!$C$1:$T$51,MATCH($A671,'Tüpoloogia tabel'!$C$1:$T$1,0),FALSE)</f>
        <v>40</v>
      </c>
      <c r="N671" s="228">
        <f>VLOOKUP(N$4,'Tüpoloogia tabel'!$C$1:$T$51,MATCH($A671,'Tüpoloogia tabel'!$C$1:$T$1,0),FALSE)</f>
        <v>40</v>
      </c>
      <c r="O671" s="245">
        <f>VLOOKUP(O$4,'Tüpoloogia tabel'!$C$1:$T$51,MATCH($A671,'Tüpoloogia tabel'!$C$1:$T$1,0),FALSE)</f>
        <v>0.27294963909952868</v>
      </c>
      <c r="P671" s="228">
        <f>VLOOKUP(P$4,'Tüpoloogia tabel'!$C$1:$T$51,MATCH($A671,'Tüpoloogia tabel'!$C$1:$T$1,0),FALSE)</f>
        <v>100</v>
      </c>
      <c r="Q671" s="335">
        <f t="shared" si="889"/>
        <v>46577.3</v>
      </c>
      <c r="R671" s="336">
        <f t="shared" si="851"/>
        <v>33828.402774769522</v>
      </c>
      <c r="S671" s="14">
        <f t="shared" si="890"/>
        <v>3257.4599999999996</v>
      </c>
      <c r="T671" s="336">
        <f t="shared" si="891"/>
        <v>3257.4599999999996</v>
      </c>
      <c r="U671" s="4">
        <f t="shared" si="892"/>
        <v>35.64</v>
      </c>
      <c r="V671" s="337">
        <f t="shared" si="893"/>
        <v>12713.257225230478</v>
      </c>
      <c r="W671" s="338">
        <f t="shared" si="875"/>
        <v>6.1694010880852579</v>
      </c>
      <c r="X671" s="228">
        <f>VLOOKUP(X$4,'Tüpoloogia tabel'!$C$1:$T$51,MATCH($A671,'Tüpoloogia tabel'!$C$1:$T$1,0),FALSE)</f>
        <v>208.5</v>
      </c>
      <c r="Y671" s="228">
        <f>VLOOKUP(Y$4,'Tüpoloogia tabel'!$C$1:$T$51,MATCH($A671,'Tüpoloogia tabel'!$C$1:$T$1,0),FALSE)</f>
        <v>154.5</v>
      </c>
      <c r="Z671" s="229">
        <f>VLOOKUP(Z$4,'Tüpoloogia tabel'!$C$1:$T$51,MATCH($A671,'Tüpoloogia tabel'!$C$1:$T$1,0),FALSE)</f>
        <v>33.5</v>
      </c>
      <c r="AA671" s="235"/>
      <c r="AB671" s="235"/>
      <c r="AC671" s="15">
        <f>VLOOKUP(AC$4,'Tüpoloogia tabel'!$C$1:$T$51,MATCH($A671,'Tüpoloogia tabel'!$C$1:$T$1,0),FALSE)</f>
        <v>3.3925714285714283</v>
      </c>
      <c r="AD671" s="15">
        <f>VLOOKUP(AD$4,'Tüpoloogia tabel'!$C$1:$T$51,MATCH($A671,'Tüpoloogia tabel'!$C$1:$T$1,0),FALSE)</f>
        <v>2.5</v>
      </c>
      <c r="AE671" s="15">
        <f>VLOOKUP(AE$4,'Tüpoloogia tabel'!$C$1:$T$51,MATCH($A671,'Tüpoloogia tabel'!$C$1:$T$1,0),FALSE)</f>
        <v>2.2999999999999998</v>
      </c>
      <c r="AF671" s="15">
        <f>VLOOKUP(AF$4,'Tüpoloogia tabel'!$C$1:$T$51,MATCH($A671,'Tüpoloogia tabel'!$C$1:$T$1,0),FALSE)</f>
        <v>14.200000000000001</v>
      </c>
      <c r="AG671" s="15">
        <f>VLOOKUP(AG$4,'Tüpoloogia tabel'!$C$1:$T$51,MATCH($A671,'Tüpoloogia tabel'!$C$1:$T$1,0),FALSE)</f>
        <v>21.033333333333335</v>
      </c>
      <c r="AH671" s="15">
        <f>(VLOOKUP(AH$4,'Tüpoloogia tabel'!$C$1:$T$51,MATCH($A671,'Tüpoloogia tabel'!$C$1:$T$1,0),FALSE))*E671</f>
        <v>17.5</v>
      </c>
      <c r="AI671" s="15">
        <f>(VLOOKUP(AI$4,'Tüpoloogia tabel'!$C$1:$T$51,MATCH($A671,'Tüpoloogia tabel'!$C$1:$T$1,0),FALSE))*D671*E671</f>
        <v>57005.549999999996</v>
      </c>
      <c r="AJ671" s="15">
        <f t="shared" si="894"/>
        <v>407</v>
      </c>
      <c r="AK671" s="15">
        <f>VLOOKUP(AK$4,'Tüpoloogia tabel'!$C$1:$T$51,MATCH($A671,'Tüpoloogia tabel'!$C$1:$T$1,0),FALSE)</f>
        <v>1</v>
      </c>
      <c r="AL671" s="15">
        <f>VLOOKUP(AL$4,'Tüpoloogia tabel'!$C$1:$T$51,MATCH($A671,'Tüpoloogia tabel'!$C$1:$T$1,0),FALSE)</f>
        <v>0.8</v>
      </c>
      <c r="AM671" s="15">
        <f>VLOOKUP(AM$4,'Tüpoloogia tabel'!$C$1:$T$51,MATCH($A671,'Tüpoloogia tabel'!$C$1:$T$1,0),FALSE)</f>
        <v>0.7</v>
      </c>
      <c r="AN671" s="15">
        <f>VLOOKUP(AN$4,'Tüpoloogia tabel'!$C$1:$T$51,MATCH($A671,'Tüpoloogia tabel'!$C$1:$T$1,0),FALSE)</f>
        <v>0.7</v>
      </c>
      <c r="AO671" s="15">
        <f>VLOOKUP(AO$4,'Tüpoloogia tabel'!$C$1:$T$51,MATCH($A671,'Tüpoloogia tabel'!$C$1:$T$1,0),FALSE)</f>
        <v>2.44</v>
      </c>
      <c r="AP671" s="15">
        <f>VLOOKUP(AP$4,'Tüpoloogia tabel'!$C$1:$T$51,MATCH($A671,'Tüpoloogia tabel'!$C$1:$T$1,0),FALSE)</f>
        <v>2</v>
      </c>
      <c r="AQ671" s="15">
        <f>VLOOKUP(AQ$4,'Tüpoloogia tabel'!$C$1:$T$51,MATCH($A671,'Tüpoloogia tabel'!$C$1:$T$1,0),FALSE)</f>
        <v>2.9</v>
      </c>
      <c r="AR671" s="232">
        <f>VLOOKUP(AR$4,'Tüpoloogia tabel'!$C$1:$T$51,MATCH($A666,'Tüpoloogia tabel'!$C$1:$T$1,0),FALSE)</f>
        <v>0.26</v>
      </c>
      <c r="AS671" s="16">
        <f>VLOOKUP(AS$4,'Tüpoloogia tabel'!$C$1:$T$51,MATCH($A671,'Tüpoloogia tabel'!$C$1:$T$1,0),FALSE)</f>
        <v>0.49</v>
      </c>
      <c r="AT671" s="16">
        <f>VLOOKUP(AT$4,'Tüpoloogia tabel'!$C$1:$T$51,MATCH($A671,'Tüpoloogia tabel'!$C$1:$T$1,0),FALSE)</f>
        <v>0.40500000000000003</v>
      </c>
      <c r="AU671" s="16">
        <f>VLOOKUP(AU$4,'Tüpoloogia tabel'!$C$1:$T$51,MATCH($A671,'Tüpoloogia tabel'!$C$1:$T$1,0),FALSE)</f>
        <v>0.15</v>
      </c>
      <c r="AV671" s="273">
        <f>VLOOKUP(AV$4,'Tüpoloogia tabel'!$C$1:$T$51,MATCH($A671,'Tüpoloogia tabel'!$C$1:$T$1,0),FALSE)</f>
        <v>0.02</v>
      </c>
      <c r="AW671" s="16">
        <f>VLOOKUP(AW$4,'Tüpoloogia tabel'!$C$1:$T$51,MATCH($A671,'Tüpoloogia tabel'!$C$1:$T$1,0),FALSE)</f>
        <v>0.01</v>
      </c>
      <c r="AX671" s="16">
        <f>VLOOKUP(AX$4,'Tüpoloogia tabel'!$C$1:$T$51,MATCH($A671,'Tüpoloogia tabel'!$C$1:$T$1,0),FALSE)</f>
        <v>0</v>
      </c>
      <c r="AY671" s="16">
        <f>VLOOKUP(AY$4,'Tüpoloogia tabel'!$C$1:$T$51,MATCH($A671,'Tüpoloogia tabel'!$C$1:$T$1,0),FALSE)</f>
        <v>0.42</v>
      </c>
      <c r="AZ671" s="16">
        <f>VLOOKUP(AZ$4,'Tüpoloogia tabel'!$C$1:$T$51,MATCH($A671,'Tüpoloogia tabel'!$C$1:$T$1,0),FALSE)</f>
        <v>3.7</v>
      </c>
      <c r="BA671" s="232">
        <f>VLOOKUP(BA$4,'Tüpoloogia tabel'!$C$1:$T$51,MATCH($A671,'Tüpoloogia tabel'!$C$1:$T$1,0),FALSE)</f>
        <v>0.56000000000000005</v>
      </c>
      <c r="BB671" s="232">
        <f>VLOOKUP(BB$4,'Tüpoloogia tabel'!$C$1:$T$51,MATCH($A671,'Tüpoloogia tabel'!$C$1:$T$1,0),FALSE)</f>
        <v>0.41499999999999998</v>
      </c>
      <c r="BC671" s="232">
        <f>VLOOKUP(BC$4,'Tüpoloogia tabel'!$C$1:$T$51,MATCH($A671,'Tüpoloogia tabel'!$C$1:$T$1,0),FALSE)</f>
        <v>0.35</v>
      </c>
      <c r="BD671" s="232">
        <f>VLOOKUP(BD$4,'Tüpoloogia tabel'!$C$1:$T$51,MATCH($A671,'Tüpoloogia tabel'!$C$1:$T$1,0),FALSE)</f>
        <v>0.4</v>
      </c>
      <c r="BE671" s="232">
        <f>VLOOKUP(BE$4,'Tüpoloogia tabel'!$C$1:$T$51,MATCH($A671,'Tüpoloogia tabel'!$C$1:$T$1,0),FALSE)</f>
        <v>0.3</v>
      </c>
      <c r="BF671" s="16">
        <f>VLOOKUP(BF$4,'Tüpoloogia tabel'!$C$1:$T$51,MATCH($A671,'Tüpoloogia tabel'!$C$1:$T$1,0),FALSE)</f>
        <v>1.8</v>
      </c>
      <c r="BG671" s="16">
        <f>VLOOKUP(BG$4,'Tüpoloogia tabel'!$C$1:$T$51,MATCH($A671,'Tüpoloogia tabel'!$C$1:$T$1,0),FALSE)</f>
        <v>2.2000000000000002</v>
      </c>
      <c r="BH671" s="16">
        <f>VLOOKUP(BH$4,'Tüpoloogia tabel'!$C$1:$T$51,MATCH($A671,'Tüpoloogia tabel'!$C$1:$T$1,0),FALSE)</f>
        <v>1.46</v>
      </c>
      <c r="BI671" s="16">
        <f>VLOOKUP(BI$4,'Tüpoloogia tabel'!$C$1:$T$51,MATCH($A671,'Tüpoloogia tabel'!$C$1:$T$1,0),FALSE)</f>
        <v>1.5793333333333333</v>
      </c>
      <c r="BJ671" s="16">
        <f>VLOOKUP(BJ$4,'Tüpoloogia tabel'!$C$1:$T$51,MATCH($A671,'Tüpoloogia tabel'!$C$1:$T$1,0),FALSE)</f>
        <v>0.8</v>
      </c>
      <c r="BK671" s="16">
        <f>VLOOKUP(BK$4,'Tüpoloogia tabel'!$C$1:$T$51,MATCH($A671,'Tüpoloogia tabel'!$C$1:$T$1,0),FALSE)</f>
        <v>2.0649999999999999</v>
      </c>
      <c r="BL671" s="216">
        <f t="shared" si="876"/>
        <v>62941.061502707424</v>
      </c>
      <c r="BM671" s="1">
        <v>4</v>
      </c>
      <c r="BN671" s="1">
        <v>0</v>
      </c>
      <c r="BO671" s="1">
        <f t="shared" si="895"/>
        <v>70</v>
      </c>
      <c r="BP671" s="217">
        <f t="shared" si="896"/>
        <v>407</v>
      </c>
      <c r="BQ671" s="217">
        <f t="shared" ref="BQ671:BS671" si="917">BP671</f>
        <v>407</v>
      </c>
      <c r="BR671" s="217">
        <f t="shared" si="917"/>
        <v>407</v>
      </c>
      <c r="BS671" s="217">
        <f t="shared" si="917"/>
        <v>407</v>
      </c>
      <c r="BT671" s="217">
        <f t="shared" si="898"/>
        <v>2442</v>
      </c>
      <c r="BU671" s="217">
        <f t="shared" si="899"/>
        <v>11451.824999999999</v>
      </c>
      <c r="BV671" s="217">
        <f t="shared" si="900"/>
        <v>16757.472284654457</v>
      </c>
      <c r="BW671" s="217">
        <f t="shared" si="878"/>
        <v>7506.0733595548718</v>
      </c>
      <c r="BX671" s="216">
        <f t="shared" si="901"/>
        <v>6.8292078518518542</v>
      </c>
      <c r="BY671" s="216">
        <f t="shared" si="869"/>
        <v>8236.0246693333356</v>
      </c>
      <c r="BZ671" s="216">
        <f t="shared" si="853"/>
        <v>78683.159531595637</v>
      </c>
      <c r="CA671" s="216">
        <f t="shared" si="854"/>
        <v>71177.086172040756</v>
      </c>
      <c r="CB671" s="218">
        <f t="shared" si="902"/>
        <v>5.5808637514129753</v>
      </c>
    </row>
    <row r="672" spans="1:80" x14ac:dyDescent="0.25">
      <c r="A672" s="248" t="s">
        <v>489</v>
      </c>
      <c r="B672" s="231" t="s">
        <v>1200</v>
      </c>
      <c r="C672" s="231" t="s">
        <v>464</v>
      </c>
      <c r="D672" s="249">
        <v>9</v>
      </c>
      <c r="E672" s="249">
        <v>8</v>
      </c>
      <c r="F672" s="250"/>
      <c r="G672" s="15">
        <f>(VLOOKUP(G$4,'Tüpoloogia tabel'!$C$1:$T$51,MATCH($A672,'Tüpoloogia tabel'!$C$1:$T$1,0),FALSE))*D672</f>
        <v>3257.4599999999996</v>
      </c>
      <c r="H672" s="15">
        <f>(VLOOKUP(H$4,'Tüpoloogia tabel'!$C$1:$T$51,MATCH($A672,'Tüpoloogia tabel'!$C$1:$T$1,0),FALSE))*D672*E672</f>
        <v>207.46285714285716</v>
      </c>
      <c r="I672" s="15">
        <f>(VLOOKUP(I$4,'Tüpoloogia tabel'!$C$1:$T$51,MATCH($A672,'Tüpoloogia tabel'!$C$1:$T$1,0),FALSE))*D672*E672</f>
        <v>737.5885714285713</v>
      </c>
      <c r="J672" s="15">
        <f>(VLOOKUP(J$4,'Tüpoloogia tabel'!$C$1:$T$51,MATCH($A672,'Tüpoloogia tabel'!$C$1:$T$1,0),FALSE))*D672*E672</f>
        <v>16736.398857142856</v>
      </c>
      <c r="K672" s="15">
        <f>(VLOOKUP(K$4,'Tüpoloogia tabel'!$C$1:$T$51,MATCH($A672,'Tüpoloogia tabel'!$C$1:$T$1,0),FALSE))*D672*E672</f>
        <v>14575.743999999999</v>
      </c>
      <c r="L672" s="244">
        <f>VLOOKUP(L$4,'Tüpoloogia tabel'!$C$1:$T$51,MATCH($A672,'Tüpoloogia tabel'!$C$1:$T$1,0),FALSE)</f>
        <v>0</v>
      </c>
      <c r="M672" s="228">
        <f>VLOOKUP(M$4,'Tüpoloogia tabel'!$C$1:$T$51,MATCH($A672,'Tüpoloogia tabel'!$C$1:$T$1,0),FALSE)</f>
        <v>40</v>
      </c>
      <c r="N672" s="228">
        <f>VLOOKUP(N$4,'Tüpoloogia tabel'!$C$1:$T$51,MATCH($A672,'Tüpoloogia tabel'!$C$1:$T$1,0),FALSE)</f>
        <v>40</v>
      </c>
      <c r="O672" s="245">
        <f>VLOOKUP(O$4,'Tüpoloogia tabel'!$C$1:$T$51,MATCH($A672,'Tüpoloogia tabel'!$C$1:$T$1,0),FALSE)</f>
        <v>0.27294963909952868</v>
      </c>
      <c r="P672" s="228">
        <f>VLOOKUP(P$4,'Tüpoloogia tabel'!$C$1:$T$51,MATCH($A672,'Tüpoloogia tabel'!$C$1:$T$1,0),FALSE)</f>
        <v>100</v>
      </c>
      <c r="Q672" s="335">
        <f t="shared" si="889"/>
        <v>60803.199999999997</v>
      </c>
      <c r="R672" s="336">
        <f t="shared" si="851"/>
        <v>44171.348503903537</v>
      </c>
      <c r="S672" s="14">
        <f t="shared" si="890"/>
        <v>3257.4599999999996</v>
      </c>
      <c r="T672" s="336">
        <f t="shared" si="891"/>
        <v>3257.4599999999996</v>
      </c>
      <c r="U672" s="4">
        <f t="shared" si="892"/>
        <v>35.64</v>
      </c>
      <c r="V672" s="337">
        <f t="shared" si="893"/>
        <v>16596.211496096461</v>
      </c>
      <c r="W672" s="338">
        <f t="shared" si="875"/>
        <v>6.923220050410392</v>
      </c>
      <c r="X672" s="228">
        <f>VLOOKUP(X$4,'Tüpoloogia tabel'!$C$1:$T$51,MATCH($A672,'Tüpoloogia tabel'!$C$1:$T$1,0),FALSE)</f>
        <v>208.5</v>
      </c>
      <c r="Y672" s="228">
        <f>VLOOKUP(Y$4,'Tüpoloogia tabel'!$C$1:$T$51,MATCH($A672,'Tüpoloogia tabel'!$C$1:$T$1,0),FALSE)</f>
        <v>154.5</v>
      </c>
      <c r="Z672" s="229">
        <f>VLOOKUP(Z$4,'Tüpoloogia tabel'!$C$1:$T$51,MATCH($A672,'Tüpoloogia tabel'!$C$1:$T$1,0),FALSE)</f>
        <v>33.5</v>
      </c>
      <c r="AA672" s="235"/>
      <c r="AB672" s="235"/>
      <c r="AC672" s="15">
        <f>VLOOKUP(AC$4,'Tüpoloogia tabel'!$C$1:$T$51,MATCH($A672,'Tüpoloogia tabel'!$C$1:$T$1,0),FALSE)</f>
        <v>3.3925714285714283</v>
      </c>
      <c r="AD672" s="15">
        <f>VLOOKUP(AD$4,'Tüpoloogia tabel'!$C$1:$T$51,MATCH($A672,'Tüpoloogia tabel'!$C$1:$T$1,0),FALSE)</f>
        <v>2.5</v>
      </c>
      <c r="AE672" s="15">
        <f>VLOOKUP(AE$4,'Tüpoloogia tabel'!$C$1:$T$51,MATCH($A672,'Tüpoloogia tabel'!$C$1:$T$1,0),FALSE)</f>
        <v>2.2999999999999998</v>
      </c>
      <c r="AF672" s="15">
        <f>VLOOKUP(AF$4,'Tüpoloogia tabel'!$C$1:$T$51,MATCH($A672,'Tüpoloogia tabel'!$C$1:$T$1,0),FALSE)</f>
        <v>14.200000000000001</v>
      </c>
      <c r="AG672" s="15">
        <f>VLOOKUP(AG$4,'Tüpoloogia tabel'!$C$1:$T$51,MATCH($A672,'Tüpoloogia tabel'!$C$1:$T$1,0),FALSE)</f>
        <v>21.033333333333335</v>
      </c>
      <c r="AH672" s="15">
        <f>(VLOOKUP(AH$4,'Tüpoloogia tabel'!$C$1:$T$51,MATCH($A672,'Tüpoloogia tabel'!$C$1:$T$1,0),FALSE))*E672</f>
        <v>20</v>
      </c>
      <c r="AI672" s="15">
        <f>(VLOOKUP(AI$4,'Tüpoloogia tabel'!$C$1:$T$51,MATCH($A672,'Tüpoloogia tabel'!$C$1:$T$1,0),FALSE))*D672*E672</f>
        <v>65149.2</v>
      </c>
      <c r="AJ672" s="15">
        <f t="shared" si="894"/>
        <v>407</v>
      </c>
      <c r="AK672" s="15">
        <f>VLOOKUP(AK$4,'Tüpoloogia tabel'!$C$1:$T$51,MATCH($A672,'Tüpoloogia tabel'!$C$1:$T$1,0),FALSE)</f>
        <v>1</v>
      </c>
      <c r="AL672" s="15">
        <f>VLOOKUP(AL$4,'Tüpoloogia tabel'!$C$1:$T$51,MATCH($A672,'Tüpoloogia tabel'!$C$1:$T$1,0),FALSE)</f>
        <v>0.8</v>
      </c>
      <c r="AM672" s="15">
        <f>VLOOKUP(AM$4,'Tüpoloogia tabel'!$C$1:$T$51,MATCH($A672,'Tüpoloogia tabel'!$C$1:$T$1,0),FALSE)</f>
        <v>0.7</v>
      </c>
      <c r="AN672" s="15">
        <f>VLOOKUP(AN$4,'Tüpoloogia tabel'!$C$1:$T$51,MATCH($A672,'Tüpoloogia tabel'!$C$1:$T$1,0),FALSE)</f>
        <v>0.7</v>
      </c>
      <c r="AO672" s="15">
        <f>VLOOKUP(AO$4,'Tüpoloogia tabel'!$C$1:$T$51,MATCH($A672,'Tüpoloogia tabel'!$C$1:$T$1,0),FALSE)</f>
        <v>2.44</v>
      </c>
      <c r="AP672" s="15">
        <f>VLOOKUP(AP$4,'Tüpoloogia tabel'!$C$1:$T$51,MATCH($A672,'Tüpoloogia tabel'!$C$1:$T$1,0),FALSE)</f>
        <v>2</v>
      </c>
      <c r="AQ672" s="15">
        <f>VLOOKUP(AQ$4,'Tüpoloogia tabel'!$C$1:$T$51,MATCH($A672,'Tüpoloogia tabel'!$C$1:$T$1,0),FALSE)</f>
        <v>2.9</v>
      </c>
      <c r="AR672" s="232">
        <f>VLOOKUP(AR$4,'Tüpoloogia tabel'!$C$1:$T$51,MATCH($A667,'Tüpoloogia tabel'!$C$1:$T$1,0),FALSE)</f>
        <v>0.26</v>
      </c>
      <c r="AS672" s="16">
        <f>VLOOKUP(AS$4,'Tüpoloogia tabel'!$C$1:$T$51,MATCH($A672,'Tüpoloogia tabel'!$C$1:$T$1,0),FALSE)</f>
        <v>0.49</v>
      </c>
      <c r="AT672" s="16">
        <f>VLOOKUP(AT$4,'Tüpoloogia tabel'!$C$1:$T$51,MATCH($A672,'Tüpoloogia tabel'!$C$1:$T$1,0),FALSE)</f>
        <v>0.40500000000000003</v>
      </c>
      <c r="AU672" s="16">
        <f>VLOOKUP(AU$4,'Tüpoloogia tabel'!$C$1:$T$51,MATCH($A672,'Tüpoloogia tabel'!$C$1:$T$1,0),FALSE)</f>
        <v>0.15</v>
      </c>
      <c r="AV672" s="273">
        <f>VLOOKUP(AV$4,'Tüpoloogia tabel'!$C$1:$T$51,MATCH($A672,'Tüpoloogia tabel'!$C$1:$T$1,0),FALSE)</f>
        <v>0.02</v>
      </c>
      <c r="AW672" s="16">
        <f>VLOOKUP(AW$4,'Tüpoloogia tabel'!$C$1:$T$51,MATCH($A672,'Tüpoloogia tabel'!$C$1:$T$1,0),FALSE)</f>
        <v>0.01</v>
      </c>
      <c r="AX672" s="16">
        <f>VLOOKUP(AX$4,'Tüpoloogia tabel'!$C$1:$T$51,MATCH($A672,'Tüpoloogia tabel'!$C$1:$T$1,0),FALSE)</f>
        <v>0</v>
      </c>
      <c r="AY672" s="16">
        <f>VLOOKUP(AY$4,'Tüpoloogia tabel'!$C$1:$T$51,MATCH($A672,'Tüpoloogia tabel'!$C$1:$T$1,0),FALSE)</f>
        <v>0.42</v>
      </c>
      <c r="AZ672" s="16">
        <f>VLOOKUP(AZ$4,'Tüpoloogia tabel'!$C$1:$T$51,MATCH($A672,'Tüpoloogia tabel'!$C$1:$T$1,0),FALSE)</f>
        <v>3.7</v>
      </c>
      <c r="BA672" s="232">
        <f>VLOOKUP(BA$4,'Tüpoloogia tabel'!$C$1:$T$51,MATCH($A672,'Tüpoloogia tabel'!$C$1:$T$1,0),FALSE)</f>
        <v>0.56000000000000005</v>
      </c>
      <c r="BB672" s="232">
        <f>VLOOKUP(BB$4,'Tüpoloogia tabel'!$C$1:$T$51,MATCH($A672,'Tüpoloogia tabel'!$C$1:$T$1,0),FALSE)</f>
        <v>0.41499999999999998</v>
      </c>
      <c r="BC672" s="232">
        <f>VLOOKUP(BC$4,'Tüpoloogia tabel'!$C$1:$T$51,MATCH($A672,'Tüpoloogia tabel'!$C$1:$T$1,0),FALSE)</f>
        <v>0.35</v>
      </c>
      <c r="BD672" s="232">
        <f>VLOOKUP(BD$4,'Tüpoloogia tabel'!$C$1:$T$51,MATCH($A672,'Tüpoloogia tabel'!$C$1:$T$1,0),FALSE)</f>
        <v>0.4</v>
      </c>
      <c r="BE672" s="232">
        <f>VLOOKUP(BE$4,'Tüpoloogia tabel'!$C$1:$T$51,MATCH($A672,'Tüpoloogia tabel'!$C$1:$T$1,0),FALSE)</f>
        <v>0.3</v>
      </c>
      <c r="BF672" s="16">
        <f>VLOOKUP(BF$4,'Tüpoloogia tabel'!$C$1:$T$51,MATCH($A672,'Tüpoloogia tabel'!$C$1:$T$1,0),FALSE)</f>
        <v>1.8</v>
      </c>
      <c r="BG672" s="16">
        <f>VLOOKUP(BG$4,'Tüpoloogia tabel'!$C$1:$T$51,MATCH($A672,'Tüpoloogia tabel'!$C$1:$T$1,0),FALSE)</f>
        <v>2.2000000000000002</v>
      </c>
      <c r="BH672" s="16">
        <f>VLOOKUP(BH$4,'Tüpoloogia tabel'!$C$1:$T$51,MATCH($A672,'Tüpoloogia tabel'!$C$1:$T$1,0),FALSE)</f>
        <v>1.46</v>
      </c>
      <c r="BI672" s="16">
        <f>VLOOKUP(BI$4,'Tüpoloogia tabel'!$C$1:$T$51,MATCH($A672,'Tüpoloogia tabel'!$C$1:$T$1,0),FALSE)</f>
        <v>1.5793333333333333</v>
      </c>
      <c r="BJ672" s="16">
        <f>VLOOKUP(BJ$4,'Tüpoloogia tabel'!$C$1:$T$51,MATCH($A672,'Tüpoloogia tabel'!$C$1:$T$1,0),FALSE)</f>
        <v>0.8</v>
      </c>
      <c r="BK672" s="16">
        <f>VLOOKUP(BK$4,'Tüpoloogia tabel'!$C$1:$T$51,MATCH($A672,'Tüpoloogia tabel'!$C$1:$T$1,0),FALSE)</f>
        <v>2.0649999999999999</v>
      </c>
      <c r="BL672" s="216">
        <f t="shared" si="876"/>
        <v>80661.620346486801</v>
      </c>
      <c r="BM672" s="1">
        <v>4</v>
      </c>
      <c r="BN672" s="1">
        <v>0</v>
      </c>
      <c r="BO672" s="1">
        <f t="shared" si="895"/>
        <v>80</v>
      </c>
      <c r="BP672" s="217">
        <f t="shared" si="896"/>
        <v>407</v>
      </c>
      <c r="BQ672" s="217">
        <f t="shared" ref="BQ672:BS672" si="918">BP672</f>
        <v>407</v>
      </c>
      <c r="BR672" s="217">
        <f t="shared" si="918"/>
        <v>407</v>
      </c>
      <c r="BS672" s="217">
        <f t="shared" si="918"/>
        <v>407</v>
      </c>
      <c r="BT672" s="217">
        <f t="shared" si="898"/>
        <v>2849</v>
      </c>
      <c r="BU672" s="217">
        <f t="shared" si="899"/>
        <v>14931.771428571426</v>
      </c>
      <c r="BV672" s="217">
        <f t="shared" si="900"/>
        <v>21875.633384036897</v>
      </c>
      <c r="BW672" s="217">
        <f t="shared" si="878"/>
        <v>9662.3710212954957</v>
      </c>
      <c r="BX672" s="216">
        <f t="shared" si="901"/>
        <v>8.7786830370370375</v>
      </c>
      <c r="BY672" s="216">
        <f t="shared" si="869"/>
        <v>10587.091742666666</v>
      </c>
      <c r="BZ672" s="216">
        <f t="shared" si="853"/>
        <v>100911.08311044896</v>
      </c>
      <c r="CA672" s="216">
        <f t="shared" si="854"/>
        <v>91248.712089153472</v>
      </c>
      <c r="CB672" s="218">
        <f t="shared" si="902"/>
        <v>6.2603124814179969</v>
      </c>
    </row>
    <row r="673" spans="1:80" x14ac:dyDescent="0.25">
      <c r="A673" s="248" t="s">
        <v>489</v>
      </c>
      <c r="B673" s="231" t="s">
        <v>1201</v>
      </c>
      <c r="C673" s="231" t="s">
        <v>464</v>
      </c>
      <c r="D673" s="249">
        <v>9</v>
      </c>
      <c r="E673" s="249">
        <v>9</v>
      </c>
      <c r="F673" s="250"/>
      <c r="G673" s="15">
        <f>(VLOOKUP(G$4,'Tüpoloogia tabel'!$C$1:$T$51,MATCH($A673,'Tüpoloogia tabel'!$C$1:$T$1,0),FALSE))*D673</f>
        <v>3257.4599999999996</v>
      </c>
      <c r="H673" s="15">
        <f>(VLOOKUP(H$4,'Tüpoloogia tabel'!$C$1:$T$51,MATCH($A673,'Tüpoloogia tabel'!$C$1:$T$1,0),FALSE))*D673*E673</f>
        <v>233.39571428571429</v>
      </c>
      <c r="I673" s="15">
        <f>(VLOOKUP(I$4,'Tüpoloogia tabel'!$C$1:$T$51,MATCH($A673,'Tüpoloogia tabel'!$C$1:$T$1,0),FALSE))*D673*E673</f>
        <v>829.78714285714273</v>
      </c>
      <c r="J673" s="15">
        <f>(VLOOKUP(J$4,'Tüpoloogia tabel'!$C$1:$T$51,MATCH($A673,'Tüpoloogia tabel'!$C$1:$T$1,0),FALSE))*D673*E673</f>
        <v>18828.448714285714</v>
      </c>
      <c r="K673" s="15">
        <f>(VLOOKUP(K$4,'Tüpoloogia tabel'!$C$1:$T$51,MATCH($A673,'Tüpoloogia tabel'!$C$1:$T$1,0),FALSE))*D673*E673</f>
        <v>16397.712</v>
      </c>
      <c r="L673" s="244">
        <f>VLOOKUP(L$4,'Tüpoloogia tabel'!$C$1:$T$51,MATCH($A673,'Tüpoloogia tabel'!$C$1:$T$1,0),FALSE)</f>
        <v>0</v>
      </c>
      <c r="M673" s="228">
        <f>VLOOKUP(M$4,'Tüpoloogia tabel'!$C$1:$T$51,MATCH($A673,'Tüpoloogia tabel'!$C$1:$T$1,0),FALSE)</f>
        <v>40</v>
      </c>
      <c r="N673" s="228">
        <f>VLOOKUP(N$4,'Tüpoloogia tabel'!$C$1:$T$51,MATCH($A673,'Tüpoloogia tabel'!$C$1:$T$1,0),FALSE)</f>
        <v>40</v>
      </c>
      <c r="O673" s="245">
        <f>VLOOKUP(O$4,'Tüpoloogia tabel'!$C$1:$T$51,MATCH($A673,'Tüpoloogia tabel'!$C$1:$T$1,0),FALSE)</f>
        <v>0.27294963909952868</v>
      </c>
      <c r="P673" s="228">
        <f>VLOOKUP(P$4,'Tüpoloogia tabel'!$C$1:$T$51,MATCH($A673,'Tüpoloogia tabel'!$C$1:$T$1,0),FALSE)</f>
        <v>100</v>
      </c>
      <c r="Q673" s="335">
        <f t="shared" si="889"/>
        <v>76922.100000000006</v>
      </c>
      <c r="R673" s="336">
        <f t="shared" si="851"/>
        <v>55890.600566222151</v>
      </c>
      <c r="S673" s="14">
        <f t="shared" si="890"/>
        <v>3257.4599999999996</v>
      </c>
      <c r="T673" s="336">
        <f t="shared" si="891"/>
        <v>3257.4599999999996</v>
      </c>
      <c r="U673" s="4">
        <f t="shared" si="892"/>
        <v>35.64</v>
      </c>
      <c r="V673" s="337">
        <f t="shared" si="893"/>
        <v>20995.859433777856</v>
      </c>
      <c r="W673" s="338">
        <f t="shared" si="875"/>
        <v>7.6898487801591795</v>
      </c>
      <c r="X673" s="228">
        <f>VLOOKUP(X$4,'Tüpoloogia tabel'!$C$1:$T$51,MATCH($A673,'Tüpoloogia tabel'!$C$1:$T$1,0),FALSE)</f>
        <v>208.5</v>
      </c>
      <c r="Y673" s="228">
        <f>VLOOKUP(Y$4,'Tüpoloogia tabel'!$C$1:$T$51,MATCH($A673,'Tüpoloogia tabel'!$C$1:$T$1,0),FALSE)</f>
        <v>154.5</v>
      </c>
      <c r="Z673" s="229">
        <f>VLOOKUP(Z$4,'Tüpoloogia tabel'!$C$1:$T$51,MATCH($A673,'Tüpoloogia tabel'!$C$1:$T$1,0),FALSE)</f>
        <v>33.5</v>
      </c>
      <c r="AA673" s="235"/>
      <c r="AB673" s="235"/>
      <c r="AC673" s="15">
        <f>VLOOKUP(AC$4,'Tüpoloogia tabel'!$C$1:$T$51,MATCH($A673,'Tüpoloogia tabel'!$C$1:$T$1,0),FALSE)</f>
        <v>3.3925714285714283</v>
      </c>
      <c r="AD673" s="15">
        <f>VLOOKUP(AD$4,'Tüpoloogia tabel'!$C$1:$T$51,MATCH($A673,'Tüpoloogia tabel'!$C$1:$T$1,0),FALSE)</f>
        <v>2.5</v>
      </c>
      <c r="AE673" s="15">
        <f>VLOOKUP(AE$4,'Tüpoloogia tabel'!$C$1:$T$51,MATCH($A673,'Tüpoloogia tabel'!$C$1:$T$1,0),FALSE)</f>
        <v>2.2999999999999998</v>
      </c>
      <c r="AF673" s="15">
        <f>VLOOKUP(AF$4,'Tüpoloogia tabel'!$C$1:$T$51,MATCH($A673,'Tüpoloogia tabel'!$C$1:$T$1,0),FALSE)</f>
        <v>14.200000000000001</v>
      </c>
      <c r="AG673" s="15">
        <f>VLOOKUP(AG$4,'Tüpoloogia tabel'!$C$1:$T$51,MATCH($A673,'Tüpoloogia tabel'!$C$1:$T$1,0),FALSE)</f>
        <v>21.033333333333335</v>
      </c>
      <c r="AH673" s="15">
        <f>(VLOOKUP(AH$4,'Tüpoloogia tabel'!$C$1:$T$51,MATCH($A673,'Tüpoloogia tabel'!$C$1:$T$1,0),FALSE))*E673</f>
        <v>22.5</v>
      </c>
      <c r="AI673" s="15">
        <f>(VLOOKUP(AI$4,'Tüpoloogia tabel'!$C$1:$T$51,MATCH($A673,'Tüpoloogia tabel'!$C$1:$T$1,0),FALSE))*D673*E673</f>
        <v>73292.849999999991</v>
      </c>
      <c r="AJ673" s="15">
        <f t="shared" si="894"/>
        <v>407</v>
      </c>
      <c r="AK673" s="15">
        <f>VLOOKUP(AK$4,'Tüpoloogia tabel'!$C$1:$T$51,MATCH($A673,'Tüpoloogia tabel'!$C$1:$T$1,0),FALSE)</f>
        <v>1</v>
      </c>
      <c r="AL673" s="15">
        <f>VLOOKUP(AL$4,'Tüpoloogia tabel'!$C$1:$T$51,MATCH($A673,'Tüpoloogia tabel'!$C$1:$T$1,0),FALSE)</f>
        <v>0.8</v>
      </c>
      <c r="AM673" s="15">
        <f>VLOOKUP(AM$4,'Tüpoloogia tabel'!$C$1:$T$51,MATCH($A673,'Tüpoloogia tabel'!$C$1:$T$1,0),FALSE)</f>
        <v>0.7</v>
      </c>
      <c r="AN673" s="15">
        <f>VLOOKUP(AN$4,'Tüpoloogia tabel'!$C$1:$T$51,MATCH($A673,'Tüpoloogia tabel'!$C$1:$T$1,0),FALSE)</f>
        <v>0.7</v>
      </c>
      <c r="AO673" s="15">
        <f>VLOOKUP(AO$4,'Tüpoloogia tabel'!$C$1:$T$51,MATCH($A673,'Tüpoloogia tabel'!$C$1:$T$1,0),FALSE)</f>
        <v>2.44</v>
      </c>
      <c r="AP673" s="15">
        <f>VLOOKUP(AP$4,'Tüpoloogia tabel'!$C$1:$T$51,MATCH($A673,'Tüpoloogia tabel'!$C$1:$T$1,0),FALSE)</f>
        <v>2</v>
      </c>
      <c r="AQ673" s="15">
        <f>VLOOKUP(AQ$4,'Tüpoloogia tabel'!$C$1:$T$51,MATCH($A673,'Tüpoloogia tabel'!$C$1:$T$1,0),FALSE)</f>
        <v>2.9</v>
      </c>
      <c r="AR673" s="232">
        <f>VLOOKUP(AR$4,'Tüpoloogia tabel'!$C$1:$T$51,MATCH($A668,'Tüpoloogia tabel'!$C$1:$T$1,0),FALSE)</f>
        <v>0.26</v>
      </c>
      <c r="AS673" s="16">
        <f>VLOOKUP(AS$4,'Tüpoloogia tabel'!$C$1:$T$51,MATCH($A673,'Tüpoloogia tabel'!$C$1:$T$1,0),FALSE)</f>
        <v>0.49</v>
      </c>
      <c r="AT673" s="16">
        <f>VLOOKUP(AT$4,'Tüpoloogia tabel'!$C$1:$T$51,MATCH($A673,'Tüpoloogia tabel'!$C$1:$T$1,0),FALSE)</f>
        <v>0.40500000000000003</v>
      </c>
      <c r="AU673" s="16">
        <f>VLOOKUP(AU$4,'Tüpoloogia tabel'!$C$1:$T$51,MATCH($A673,'Tüpoloogia tabel'!$C$1:$T$1,0),FALSE)</f>
        <v>0.15</v>
      </c>
      <c r="AV673" s="273">
        <f>VLOOKUP(AV$4,'Tüpoloogia tabel'!$C$1:$T$51,MATCH($A673,'Tüpoloogia tabel'!$C$1:$T$1,0),FALSE)</f>
        <v>0.02</v>
      </c>
      <c r="AW673" s="16">
        <f>VLOOKUP(AW$4,'Tüpoloogia tabel'!$C$1:$T$51,MATCH($A673,'Tüpoloogia tabel'!$C$1:$T$1,0),FALSE)</f>
        <v>0.01</v>
      </c>
      <c r="AX673" s="16">
        <f>VLOOKUP(AX$4,'Tüpoloogia tabel'!$C$1:$T$51,MATCH($A673,'Tüpoloogia tabel'!$C$1:$T$1,0),FALSE)</f>
        <v>0</v>
      </c>
      <c r="AY673" s="16">
        <f>VLOOKUP(AY$4,'Tüpoloogia tabel'!$C$1:$T$51,MATCH($A673,'Tüpoloogia tabel'!$C$1:$T$1,0),FALSE)</f>
        <v>0.42</v>
      </c>
      <c r="AZ673" s="16">
        <f>VLOOKUP(AZ$4,'Tüpoloogia tabel'!$C$1:$T$51,MATCH($A673,'Tüpoloogia tabel'!$C$1:$T$1,0),FALSE)</f>
        <v>3.7</v>
      </c>
      <c r="BA673" s="232">
        <f>VLOOKUP(BA$4,'Tüpoloogia tabel'!$C$1:$T$51,MATCH($A673,'Tüpoloogia tabel'!$C$1:$T$1,0),FALSE)</f>
        <v>0.56000000000000005</v>
      </c>
      <c r="BB673" s="232">
        <f>VLOOKUP(BB$4,'Tüpoloogia tabel'!$C$1:$T$51,MATCH($A673,'Tüpoloogia tabel'!$C$1:$T$1,0),FALSE)</f>
        <v>0.41499999999999998</v>
      </c>
      <c r="BC673" s="232">
        <f>VLOOKUP(BC$4,'Tüpoloogia tabel'!$C$1:$T$51,MATCH($A673,'Tüpoloogia tabel'!$C$1:$T$1,0),FALSE)</f>
        <v>0.35</v>
      </c>
      <c r="BD673" s="232">
        <f>VLOOKUP(BD$4,'Tüpoloogia tabel'!$C$1:$T$51,MATCH($A673,'Tüpoloogia tabel'!$C$1:$T$1,0),FALSE)</f>
        <v>0.4</v>
      </c>
      <c r="BE673" s="232">
        <f>VLOOKUP(BE$4,'Tüpoloogia tabel'!$C$1:$T$51,MATCH($A673,'Tüpoloogia tabel'!$C$1:$T$1,0),FALSE)</f>
        <v>0.3</v>
      </c>
      <c r="BF673" s="16">
        <f>VLOOKUP(BF$4,'Tüpoloogia tabel'!$C$1:$T$51,MATCH($A673,'Tüpoloogia tabel'!$C$1:$T$1,0),FALSE)</f>
        <v>1.8</v>
      </c>
      <c r="BG673" s="16">
        <f>VLOOKUP(BG$4,'Tüpoloogia tabel'!$C$1:$T$51,MATCH($A673,'Tüpoloogia tabel'!$C$1:$T$1,0),FALSE)</f>
        <v>2.2000000000000002</v>
      </c>
      <c r="BH673" s="16">
        <f>VLOOKUP(BH$4,'Tüpoloogia tabel'!$C$1:$T$51,MATCH($A673,'Tüpoloogia tabel'!$C$1:$T$1,0),FALSE)</f>
        <v>1.46</v>
      </c>
      <c r="BI673" s="16">
        <f>VLOOKUP(BI$4,'Tüpoloogia tabel'!$C$1:$T$51,MATCH($A673,'Tüpoloogia tabel'!$C$1:$T$1,0),FALSE)</f>
        <v>1.5793333333333333</v>
      </c>
      <c r="BJ673" s="16">
        <f>VLOOKUP(BJ$4,'Tüpoloogia tabel'!$C$1:$T$51,MATCH($A673,'Tüpoloogia tabel'!$C$1:$T$1,0),FALSE)</f>
        <v>0.8</v>
      </c>
      <c r="BK673" s="16">
        <f>VLOOKUP(BK$4,'Tüpoloogia tabel'!$C$1:$T$51,MATCH($A673,'Tüpoloogia tabel'!$C$1:$T$1,0),FALSE)</f>
        <v>2.0649999999999999</v>
      </c>
      <c r="BL673" s="216">
        <f t="shared" si="876"/>
        <v>100740.20349040008</v>
      </c>
      <c r="BM673" s="1">
        <v>4</v>
      </c>
      <c r="BN673" s="1">
        <v>0</v>
      </c>
      <c r="BO673" s="1">
        <f t="shared" si="895"/>
        <v>90</v>
      </c>
      <c r="BP673" s="217">
        <f t="shared" si="896"/>
        <v>407</v>
      </c>
      <c r="BQ673" s="217">
        <f t="shared" ref="BQ673:BS673" si="919">BP673</f>
        <v>407</v>
      </c>
      <c r="BR673" s="217">
        <f t="shared" si="919"/>
        <v>407</v>
      </c>
      <c r="BS673" s="217">
        <f t="shared" si="919"/>
        <v>407</v>
      </c>
      <c r="BT673" s="217">
        <f t="shared" si="898"/>
        <v>3256</v>
      </c>
      <c r="BU673" s="217">
        <f t="shared" si="899"/>
        <v>18872.710714285709</v>
      </c>
      <c r="BV673" s="217">
        <f t="shared" si="900"/>
        <v>27674.85360524158</v>
      </c>
      <c r="BW673" s="217">
        <f t="shared" si="878"/>
        <v>12104.713514201463</v>
      </c>
      <c r="BX673" s="216">
        <f t="shared" si="901"/>
        <v>10.987569333333335</v>
      </c>
      <c r="BY673" s="216">
        <f t="shared" si="869"/>
        <v>13251.008616000001</v>
      </c>
      <c r="BZ673" s="216">
        <f t="shared" si="853"/>
        <v>126095.92562060154</v>
      </c>
      <c r="CA673" s="216">
        <f t="shared" si="854"/>
        <v>113991.21210640008</v>
      </c>
      <c r="CB673" s="218">
        <f t="shared" si="902"/>
        <v>6.9516535054646704</v>
      </c>
    </row>
    <row r="674" spans="1:80" x14ac:dyDescent="0.25">
      <c r="A674" s="248" t="s">
        <v>489</v>
      </c>
      <c r="B674" s="231" t="s">
        <v>1202</v>
      </c>
      <c r="C674" s="231" t="s">
        <v>464</v>
      </c>
      <c r="D674" s="249">
        <v>9</v>
      </c>
      <c r="E674" s="249">
        <v>10</v>
      </c>
      <c r="F674" s="250"/>
      <c r="G674" s="15">
        <f>(VLOOKUP(G$4,'Tüpoloogia tabel'!$C$1:$T$51,MATCH($A674,'Tüpoloogia tabel'!$C$1:$T$1,0),FALSE))*D674</f>
        <v>3257.4599999999996</v>
      </c>
      <c r="H674" s="15">
        <f>(VLOOKUP(H$4,'Tüpoloogia tabel'!$C$1:$T$51,MATCH($A674,'Tüpoloogia tabel'!$C$1:$T$1,0),FALSE))*D674*E674</f>
        <v>259.32857142857142</v>
      </c>
      <c r="I674" s="15">
        <f>(VLOOKUP(I$4,'Tüpoloogia tabel'!$C$1:$T$51,MATCH($A674,'Tüpoloogia tabel'!$C$1:$T$1,0),FALSE))*D674*E674</f>
        <v>921.98571428571415</v>
      </c>
      <c r="J674" s="15">
        <f>(VLOOKUP(J$4,'Tüpoloogia tabel'!$C$1:$T$51,MATCH($A674,'Tüpoloogia tabel'!$C$1:$T$1,0),FALSE))*D674*E674</f>
        <v>20920.498571428572</v>
      </c>
      <c r="K674" s="15">
        <f>(VLOOKUP(K$4,'Tüpoloogia tabel'!$C$1:$T$51,MATCH($A674,'Tüpoloogia tabel'!$C$1:$T$1,0),FALSE))*D674*E674</f>
        <v>18219.68</v>
      </c>
      <c r="L674" s="244">
        <f>VLOOKUP(L$4,'Tüpoloogia tabel'!$C$1:$T$51,MATCH($A674,'Tüpoloogia tabel'!$C$1:$T$1,0),FALSE)</f>
        <v>0</v>
      </c>
      <c r="M674" s="228">
        <f>VLOOKUP(M$4,'Tüpoloogia tabel'!$C$1:$T$51,MATCH($A674,'Tüpoloogia tabel'!$C$1:$T$1,0),FALSE)</f>
        <v>40</v>
      </c>
      <c r="N674" s="228">
        <f>VLOOKUP(N$4,'Tüpoloogia tabel'!$C$1:$T$51,MATCH($A674,'Tüpoloogia tabel'!$C$1:$T$1,0),FALSE)</f>
        <v>40</v>
      </c>
      <c r="O674" s="245">
        <f>VLOOKUP(O$4,'Tüpoloogia tabel'!$C$1:$T$51,MATCH($A674,'Tüpoloogia tabel'!$C$1:$T$1,0),FALSE)</f>
        <v>0.27294963909952868</v>
      </c>
      <c r="P674" s="228">
        <f>VLOOKUP(P$4,'Tüpoloogia tabel'!$C$1:$T$51,MATCH($A674,'Tüpoloogia tabel'!$C$1:$T$1,0),FALSE)</f>
        <v>100</v>
      </c>
      <c r="Q674" s="335">
        <f t="shared" si="889"/>
        <v>94934</v>
      </c>
      <c r="R674" s="336">
        <f t="shared" si="851"/>
        <v>68986.158961725348</v>
      </c>
      <c r="S674" s="14">
        <f t="shared" si="890"/>
        <v>3257.4599999999996</v>
      </c>
      <c r="T674" s="336">
        <f t="shared" si="891"/>
        <v>3257.4599999999996</v>
      </c>
      <c r="U674" s="4">
        <f t="shared" si="892"/>
        <v>35.64</v>
      </c>
      <c r="V674" s="337">
        <f t="shared" si="893"/>
        <v>25912.201038274656</v>
      </c>
      <c r="W674" s="338">
        <f t="shared" si="875"/>
        <v>8.4654443471045209</v>
      </c>
      <c r="X674" s="228">
        <f>VLOOKUP(X$4,'Tüpoloogia tabel'!$C$1:$T$51,MATCH($A674,'Tüpoloogia tabel'!$C$1:$T$1,0),FALSE)</f>
        <v>208.5</v>
      </c>
      <c r="Y674" s="228">
        <f>VLOOKUP(Y$4,'Tüpoloogia tabel'!$C$1:$T$51,MATCH($A674,'Tüpoloogia tabel'!$C$1:$T$1,0),FALSE)</f>
        <v>154.5</v>
      </c>
      <c r="Z674" s="229">
        <f>VLOOKUP(Z$4,'Tüpoloogia tabel'!$C$1:$T$51,MATCH($A674,'Tüpoloogia tabel'!$C$1:$T$1,0),FALSE)</f>
        <v>33.5</v>
      </c>
      <c r="AA674" s="235"/>
      <c r="AB674" s="235"/>
      <c r="AC674" s="15">
        <f>VLOOKUP(AC$4,'Tüpoloogia tabel'!$C$1:$T$51,MATCH($A674,'Tüpoloogia tabel'!$C$1:$T$1,0),FALSE)</f>
        <v>3.3925714285714283</v>
      </c>
      <c r="AD674" s="15">
        <f>VLOOKUP(AD$4,'Tüpoloogia tabel'!$C$1:$T$51,MATCH($A674,'Tüpoloogia tabel'!$C$1:$T$1,0),FALSE)</f>
        <v>2.5</v>
      </c>
      <c r="AE674" s="15">
        <f>VLOOKUP(AE$4,'Tüpoloogia tabel'!$C$1:$T$51,MATCH($A674,'Tüpoloogia tabel'!$C$1:$T$1,0),FALSE)</f>
        <v>2.2999999999999998</v>
      </c>
      <c r="AF674" s="15">
        <f>VLOOKUP(AF$4,'Tüpoloogia tabel'!$C$1:$T$51,MATCH($A674,'Tüpoloogia tabel'!$C$1:$T$1,0),FALSE)</f>
        <v>14.200000000000001</v>
      </c>
      <c r="AG674" s="15">
        <f>VLOOKUP(AG$4,'Tüpoloogia tabel'!$C$1:$T$51,MATCH($A674,'Tüpoloogia tabel'!$C$1:$T$1,0),FALSE)</f>
        <v>21.033333333333335</v>
      </c>
      <c r="AH674" s="15">
        <f>(VLOOKUP(AH$4,'Tüpoloogia tabel'!$C$1:$T$51,MATCH($A674,'Tüpoloogia tabel'!$C$1:$T$1,0),FALSE))*E674</f>
        <v>25</v>
      </c>
      <c r="AI674" s="15">
        <f>(VLOOKUP(AI$4,'Tüpoloogia tabel'!$C$1:$T$51,MATCH($A674,'Tüpoloogia tabel'!$C$1:$T$1,0),FALSE))*D674*E674</f>
        <v>81436.5</v>
      </c>
      <c r="AJ674" s="15">
        <f t="shared" si="894"/>
        <v>407</v>
      </c>
      <c r="AK674" s="15">
        <f>VLOOKUP(AK$4,'Tüpoloogia tabel'!$C$1:$T$51,MATCH($A674,'Tüpoloogia tabel'!$C$1:$T$1,0),FALSE)</f>
        <v>1</v>
      </c>
      <c r="AL674" s="15">
        <f>VLOOKUP(AL$4,'Tüpoloogia tabel'!$C$1:$T$51,MATCH($A674,'Tüpoloogia tabel'!$C$1:$T$1,0),FALSE)</f>
        <v>0.8</v>
      </c>
      <c r="AM674" s="15">
        <f>VLOOKUP(AM$4,'Tüpoloogia tabel'!$C$1:$T$51,MATCH($A674,'Tüpoloogia tabel'!$C$1:$T$1,0),FALSE)</f>
        <v>0.7</v>
      </c>
      <c r="AN674" s="15">
        <f>VLOOKUP(AN$4,'Tüpoloogia tabel'!$C$1:$T$51,MATCH($A674,'Tüpoloogia tabel'!$C$1:$T$1,0),FALSE)</f>
        <v>0.7</v>
      </c>
      <c r="AO674" s="15">
        <f>VLOOKUP(AO$4,'Tüpoloogia tabel'!$C$1:$T$51,MATCH($A674,'Tüpoloogia tabel'!$C$1:$T$1,0),FALSE)</f>
        <v>2.44</v>
      </c>
      <c r="AP674" s="15">
        <f>VLOOKUP(AP$4,'Tüpoloogia tabel'!$C$1:$T$51,MATCH($A674,'Tüpoloogia tabel'!$C$1:$T$1,0),FALSE)</f>
        <v>2</v>
      </c>
      <c r="AQ674" s="15">
        <f>VLOOKUP(AQ$4,'Tüpoloogia tabel'!$C$1:$T$51,MATCH($A674,'Tüpoloogia tabel'!$C$1:$T$1,0),FALSE)</f>
        <v>2.9</v>
      </c>
      <c r="AR674" s="232">
        <f>VLOOKUP(AR$4,'Tüpoloogia tabel'!$C$1:$T$51,MATCH($A669,'Tüpoloogia tabel'!$C$1:$T$1,0),FALSE)</f>
        <v>0.26</v>
      </c>
      <c r="AS674" s="16">
        <f>VLOOKUP(AS$4,'Tüpoloogia tabel'!$C$1:$T$51,MATCH($A674,'Tüpoloogia tabel'!$C$1:$T$1,0),FALSE)</f>
        <v>0.49</v>
      </c>
      <c r="AT674" s="16">
        <f>VLOOKUP(AT$4,'Tüpoloogia tabel'!$C$1:$T$51,MATCH($A674,'Tüpoloogia tabel'!$C$1:$T$1,0),FALSE)</f>
        <v>0.40500000000000003</v>
      </c>
      <c r="AU674" s="16">
        <f>VLOOKUP(AU$4,'Tüpoloogia tabel'!$C$1:$T$51,MATCH($A674,'Tüpoloogia tabel'!$C$1:$T$1,0),FALSE)</f>
        <v>0.15</v>
      </c>
      <c r="AV674" s="273">
        <f>VLOOKUP(AV$4,'Tüpoloogia tabel'!$C$1:$T$51,MATCH($A674,'Tüpoloogia tabel'!$C$1:$T$1,0),FALSE)</f>
        <v>0.02</v>
      </c>
      <c r="AW674" s="16">
        <f>VLOOKUP(AW$4,'Tüpoloogia tabel'!$C$1:$T$51,MATCH($A674,'Tüpoloogia tabel'!$C$1:$T$1,0),FALSE)</f>
        <v>0.01</v>
      </c>
      <c r="AX674" s="16">
        <f>VLOOKUP(AX$4,'Tüpoloogia tabel'!$C$1:$T$51,MATCH($A674,'Tüpoloogia tabel'!$C$1:$T$1,0),FALSE)</f>
        <v>0</v>
      </c>
      <c r="AY674" s="16">
        <f>VLOOKUP(AY$4,'Tüpoloogia tabel'!$C$1:$T$51,MATCH($A674,'Tüpoloogia tabel'!$C$1:$T$1,0),FALSE)</f>
        <v>0.42</v>
      </c>
      <c r="AZ674" s="16">
        <f>VLOOKUP(AZ$4,'Tüpoloogia tabel'!$C$1:$T$51,MATCH($A674,'Tüpoloogia tabel'!$C$1:$T$1,0),FALSE)</f>
        <v>3.7</v>
      </c>
      <c r="BA674" s="232">
        <f>VLOOKUP(BA$4,'Tüpoloogia tabel'!$C$1:$T$51,MATCH($A674,'Tüpoloogia tabel'!$C$1:$T$1,0),FALSE)</f>
        <v>0.56000000000000005</v>
      </c>
      <c r="BB674" s="232">
        <f>VLOOKUP(BB$4,'Tüpoloogia tabel'!$C$1:$T$51,MATCH($A674,'Tüpoloogia tabel'!$C$1:$T$1,0),FALSE)</f>
        <v>0.41499999999999998</v>
      </c>
      <c r="BC674" s="232">
        <f>VLOOKUP(BC$4,'Tüpoloogia tabel'!$C$1:$T$51,MATCH($A674,'Tüpoloogia tabel'!$C$1:$T$1,0),FALSE)</f>
        <v>0.35</v>
      </c>
      <c r="BD674" s="232">
        <f>VLOOKUP(BD$4,'Tüpoloogia tabel'!$C$1:$T$51,MATCH($A674,'Tüpoloogia tabel'!$C$1:$T$1,0),FALSE)</f>
        <v>0.4</v>
      </c>
      <c r="BE674" s="232">
        <f>VLOOKUP(BE$4,'Tüpoloogia tabel'!$C$1:$T$51,MATCH($A674,'Tüpoloogia tabel'!$C$1:$T$1,0),FALSE)</f>
        <v>0.3</v>
      </c>
      <c r="BF674" s="16">
        <f>VLOOKUP(BF$4,'Tüpoloogia tabel'!$C$1:$T$51,MATCH($A674,'Tüpoloogia tabel'!$C$1:$T$1,0),FALSE)</f>
        <v>1.8</v>
      </c>
      <c r="BG674" s="16">
        <f>VLOOKUP(BG$4,'Tüpoloogia tabel'!$C$1:$T$51,MATCH($A674,'Tüpoloogia tabel'!$C$1:$T$1,0),FALSE)</f>
        <v>2.2000000000000002</v>
      </c>
      <c r="BH674" s="16">
        <f>VLOOKUP(BH$4,'Tüpoloogia tabel'!$C$1:$T$51,MATCH($A674,'Tüpoloogia tabel'!$C$1:$T$1,0),FALSE)</f>
        <v>1.46</v>
      </c>
      <c r="BI674" s="16">
        <f>VLOOKUP(BI$4,'Tüpoloogia tabel'!$C$1:$T$51,MATCH($A674,'Tüpoloogia tabel'!$C$1:$T$1,0),FALSE)</f>
        <v>1.5793333333333333</v>
      </c>
      <c r="BJ674" s="16">
        <f>VLOOKUP(BJ$4,'Tüpoloogia tabel'!$C$1:$T$51,MATCH($A674,'Tüpoloogia tabel'!$C$1:$T$1,0),FALSE)</f>
        <v>0.8</v>
      </c>
      <c r="BK674" s="16">
        <f>VLOOKUP(BK$4,'Tüpoloogia tabel'!$C$1:$T$51,MATCH($A674,'Tüpoloogia tabel'!$C$1:$T$1,0),FALSE)</f>
        <v>2.0649999999999999</v>
      </c>
      <c r="BL674" s="216">
        <f t="shared" si="876"/>
        <v>123176.8109344472</v>
      </c>
      <c r="BM674" s="1">
        <v>4</v>
      </c>
      <c r="BN674" s="1">
        <v>0</v>
      </c>
      <c r="BO674" s="1">
        <f t="shared" si="895"/>
        <v>100</v>
      </c>
      <c r="BP674" s="217">
        <f t="shared" si="896"/>
        <v>407</v>
      </c>
      <c r="BQ674" s="217">
        <f t="shared" ref="BQ674:BS674" si="920">BP674</f>
        <v>407</v>
      </c>
      <c r="BR674" s="217">
        <f t="shared" si="920"/>
        <v>407</v>
      </c>
      <c r="BS674" s="217">
        <f t="shared" si="920"/>
        <v>407</v>
      </c>
      <c r="BT674" s="217">
        <f t="shared" si="898"/>
        <v>3663</v>
      </c>
      <c r="BU674" s="217">
        <f t="shared" si="899"/>
        <v>23274.642857142855</v>
      </c>
      <c r="BV674" s="217">
        <f t="shared" si="900"/>
        <v>34155.132948268496</v>
      </c>
      <c r="BW674" s="217">
        <f t="shared" si="878"/>
        <v>14833.100838272767</v>
      </c>
      <c r="BX674" s="216">
        <f t="shared" si="901"/>
        <v>13.455866740740744</v>
      </c>
      <c r="BY674" s="216">
        <f t="shared" si="869"/>
        <v>16227.775289333338</v>
      </c>
      <c r="BZ674" s="216">
        <f t="shared" si="853"/>
        <v>154237.6870620533</v>
      </c>
      <c r="CA674" s="216">
        <f t="shared" si="854"/>
        <v>139404.58622378053</v>
      </c>
      <c r="CB674" s="218">
        <f t="shared" si="902"/>
        <v>7.6513191353404961</v>
      </c>
    </row>
    <row r="675" spans="1:80" x14ac:dyDescent="0.25">
      <c r="A675" s="248" t="s">
        <v>489</v>
      </c>
      <c r="B675" s="231" t="s">
        <v>1203</v>
      </c>
      <c r="C675" s="231" t="s">
        <v>464</v>
      </c>
      <c r="D675" s="249">
        <v>10</v>
      </c>
      <c r="E675" s="249">
        <v>6</v>
      </c>
      <c r="F675" s="250"/>
      <c r="G675" s="15">
        <f>(VLOOKUP(G$4,'Tüpoloogia tabel'!$C$1:$T$51,MATCH($A675,'Tüpoloogia tabel'!$C$1:$T$1,0),FALSE))*D675</f>
        <v>3619.3999999999996</v>
      </c>
      <c r="H675" s="15">
        <f>(VLOOKUP(H$4,'Tüpoloogia tabel'!$C$1:$T$51,MATCH($A675,'Tüpoloogia tabel'!$C$1:$T$1,0),FALSE))*D675*E675</f>
        <v>172.8857142857143</v>
      </c>
      <c r="I675" s="15">
        <f>(VLOOKUP(I$4,'Tüpoloogia tabel'!$C$1:$T$51,MATCH($A675,'Tüpoloogia tabel'!$C$1:$T$1,0),FALSE))*D675*E675</f>
        <v>614.65714285714273</v>
      </c>
      <c r="J675" s="15">
        <f>(VLOOKUP(J$4,'Tüpoloogia tabel'!$C$1:$T$51,MATCH($A675,'Tüpoloogia tabel'!$C$1:$T$1,0),FALSE))*D675*E675</f>
        <v>13946.999047619047</v>
      </c>
      <c r="K675" s="15">
        <f>(VLOOKUP(K$4,'Tüpoloogia tabel'!$C$1:$T$51,MATCH($A675,'Tüpoloogia tabel'!$C$1:$T$1,0),FALSE))*D675*E675</f>
        <v>12146.453333333331</v>
      </c>
      <c r="L675" s="244">
        <f>VLOOKUP(L$4,'Tüpoloogia tabel'!$C$1:$T$51,MATCH($A675,'Tüpoloogia tabel'!$C$1:$T$1,0),FALSE)</f>
        <v>0</v>
      </c>
      <c r="M675" s="228">
        <f>VLOOKUP(M$4,'Tüpoloogia tabel'!$C$1:$T$51,MATCH($A675,'Tüpoloogia tabel'!$C$1:$T$1,0),FALSE)</f>
        <v>40</v>
      </c>
      <c r="N675" s="228">
        <f>VLOOKUP(N$4,'Tüpoloogia tabel'!$C$1:$T$51,MATCH($A675,'Tüpoloogia tabel'!$C$1:$T$1,0),FALSE)</f>
        <v>40</v>
      </c>
      <c r="O675" s="245">
        <f>VLOOKUP(O$4,'Tüpoloogia tabel'!$C$1:$T$51,MATCH($A675,'Tüpoloogia tabel'!$C$1:$T$1,0),FALSE)</f>
        <v>0.27294963909952868</v>
      </c>
      <c r="P675" s="228">
        <f>VLOOKUP(P$4,'Tüpoloogia tabel'!$C$1:$T$51,MATCH($A675,'Tüpoloogia tabel'!$C$1:$T$1,0),FALSE)</f>
        <v>100</v>
      </c>
      <c r="Q675" s="335">
        <f t="shared" si="889"/>
        <v>38030.400000000001</v>
      </c>
      <c r="R675" s="336">
        <f t="shared" si="851"/>
        <v>27610.416045189289</v>
      </c>
      <c r="S675" s="14">
        <f t="shared" si="890"/>
        <v>3619.3999999999996</v>
      </c>
      <c r="T675" s="336">
        <f t="shared" si="891"/>
        <v>3619.3999999999996</v>
      </c>
      <c r="U675" s="4">
        <f t="shared" si="892"/>
        <v>39.6</v>
      </c>
      <c r="V675" s="337">
        <f t="shared" si="893"/>
        <v>10380.383954810715</v>
      </c>
      <c r="W675" s="338">
        <f t="shared" si="875"/>
        <v>5.4319347840335226</v>
      </c>
      <c r="X675" s="228">
        <f>VLOOKUP(X$4,'Tüpoloogia tabel'!$C$1:$T$51,MATCH($A675,'Tüpoloogia tabel'!$C$1:$T$1,0),FALSE)</f>
        <v>208.5</v>
      </c>
      <c r="Y675" s="228">
        <f>VLOOKUP(Y$4,'Tüpoloogia tabel'!$C$1:$T$51,MATCH($A675,'Tüpoloogia tabel'!$C$1:$T$1,0),FALSE)</f>
        <v>154.5</v>
      </c>
      <c r="Z675" s="229">
        <f>VLOOKUP(Z$4,'Tüpoloogia tabel'!$C$1:$T$51,MATCH($A675,'Tüpoloogia tabel'!$C$1:$T$1,0),FALSE)</f>
        <v>33.5</v>
      </c>
      <c r="AA675" s="235"/>
      <c r="AB675" s="235"/>
      <c r="AC675" s="15">
        <f>VLOOKUP(AC$4,'Tüpoloogia tabel'!$C$1:$T$51,MATCH($A675,'Tüpoloogia tabel'!$C$1:$T$1,0),FALSE)</f>
        <v>3.3925714285714283</v>
      </c>
      <c r="AD675" s="15">
        <f>VLOOKUP(AD$4,'Tüpoloogia tabel'!$C$1:$T$51,MATCH($A675,'Tüpoloogia tabel'!$C$1:$T$1,0),FALSE)</f>
        <v>2.5</v>
      </c>
      <c r="AE675" s="15">
        <f>VLOOKUP(AE$4,'Tüpoloogia tabel'!$C$1:$T$51,MATCH($A675,'Tüpoloogia tabel'!$C$1:$T$1,0),FALSE)</f>
        <v>2.2999999999999998</v>
      </c>
      <c r="AF675" s="15">
        <f>VLOOKUP(AF$4,'Tüpoloogia tabel'!$C$1:$T$51,MATCH($A675,'Tüpoloogia tabel'!$C$1:$T$1,0),FALSE)</f>
        <v>14.200000000000001</v>
      </c>
      <c r="AG675" s="15">
        <f>VLOOKUP(AG$4,'Tüpoloogia tabel'!$C$1:$T$51,MATCH($A675,'Tüpoloogia tabel'!$C$1:$T$1,0),FALSE)</f>
        <v>21.033333333333335</v>
      </c>
      <c r="AH675" s="15">
        <f>(VLOOKUP(AH$4,'Tüpoloogia tabel'!$C$1:$T$51,MATCH($A675,'Tüpoloogia tabel'!$C$1:$T$1,0),FALSE))*E675</f>
        <v>15</v>
      </c>
      <c r="AI675" s="15">
        <f>(VLOOKUP(AI$4,'Tüpoloogia tabel'!$C$1:$T$51,MATCH($A675,'Tüpoloogia tabel'!$C$1:$T$1,0),FALSE))*D675*E675</f>
        <v>54291</v>
      </c>
      <c r="AJ675" s="15">
        <f t="shared" si="894"/>
        <v>449.06666666666666</v>
      </c>
      <c r="AK675" s="15">
        <f>VLOOKUP(AK$4,'Tüpoloogia tabel'!$C$1:$T$51,MATCH($A675,'Tüpoloogia tabel'!$C$1:$T$1,0),FALSE)</f>
        <v>1</v>
      </c>
      <c r="AL675" s="15">
        <f>VLOOKUP(AL$4,'Tüpoloogia tabel'!$C$1:$T$51,MATCH($A675,'Tüpoloogia tabel'!$C$1:$T$1,0),FALSE)</f>
        <v>0.8</v>
      </c>
      <c r="AM675" s="15">
        <f>VLOOKUP(AM$4,'Tüpoloogia tabel'!$C$1:$T$51,MATCH($A675,'Tüpoloogia tabel'!$C$1:$T$1,0),FALSE)</f>
        <v>0.7</v>
      </c>
      <c r="AN675" s="15">
        <f>VLOOKUP(AN$4,'Tüpoloogia tabel'!$C$1:$T$51,MATCH($A675,'Tüpoloogia tabel'!$C$1:$T$1,0),FALSE)</f>
        <v>0.7</v>
      </c>
      <c r="AO675" s="15">
        <f>VLOOKUP(AO$4,'Tüpoloogia tabel'!$C$1:$T$51,MATCH($A675,'Tüpoloogia tabel'!$C$1:$T$1,0),FALSE)</f>
        <v>2.44</v>
      </c>
      <c r="AP675" s="15">
        <f>VLOOKUP(AP$4,'Tüpoloogia tabel'!$C$1:$T$51,MATCH($A675,'Tüpoloogia tabel'!$C$1:$T$1,0),FALSE)</f>
        <v>2</v>
      </c>
      <c r="AQ675" s="15">
        <f>VLOOKUP(AQ$4,'Tüpoloogia tabel'!$C$1:$T$51,MATCH($A675,'Tüpoloogia tabel'!$C$1:$T$1,0),FALSE)</f>
        <v>2.9</v>
      </c>
      <c r="AR675" s="232">
        <f>VLOOKUP(AR$4,'Tüpoloogia tabel'!$C$1:$T$51,MATCH($A670,'Tüpoloogia tabel'!$C$1:$T$1,0),FALSE)</f>
        <v>0.26</v>
      </c>
      <c r="AS675" s="16">
        <f>VLOOKUP(AS$4,'Tüpoloogia tabel'!$C$1:$T$51,MATCH($A675,'Tüpoloogia tabel'!$C$1:$T$1,0),FALSE)</f>
        <v>0.49</v>
      </c>
      <c r="AT675" s="16">
        <f>VLOOKUP(AT$4,'Tüpoloogia tabel'!$C$1:$T$51,MATCH($A675,'Tüpoloogia tabel'!$C$1:$T$1,0),FALSE)</f>
        <v>0.40500000000000003</v>
      </c>
      <c r="AU675" s="16">
        <f>VLOOKUP(AU$4,'Tüpoloogia tabel'!$C$1:$T$51,MATCH($A675,'Tüpoloogia tabel'!$C$1:$T$1,0),FALSE)</f>
        <v>0.15</v>
      </c>
      <c r="AV675" s="273">
        <f>VLOOKUP(AV$4,'Tüpoloogia tabel'!$C$1:$T$51,MATCH($A675,'Tüpoloogia tabel'!$C$1:$T$1,0),FALSE)</f>
        <v>0.02</v>
      </c>
      <c r="AW675" s="16">
        <f>VLOOKUP(AW$4,'Tüpoloogia tabel'!$C$1:$T$51,MATCH($A675,'Tüpoloogia tabel'!$C$1:$T$1,0),FALSE)</f>
        <v>0.01</v>
      </c>
      <c r="AX675" s="16">
        <f>VLOOKUP(AX$4,'Tüpoloogia tabel'!$C$1:$T$51,MATCH($A675,'Tüpoloogia tabel'!$C$1:$T$1,0),FALSE)</f>
        <v>0</v>
      </c>
      <c r="AY675" s="16">
        <f>VLOOKUP(AY$4,'Tüpoloogia tabel'!$C$1:$T$51,MATCH($A675,'Tüpoloogia tabel'!$C$1:$T$1,0),FALSE)</f>
        <v>0.42</v>
      </c>
      <c r="AZ675" s="16">
        <f>VLOOKUP(AZ$4,'Tüpoloogia tabel'!$C$1:$T$51,MATCH($A675,'Tüpoloogia tabel'!$C$1:$T$1,0),FALSE)</f>
        <v>3.7</v>
      </c>
      <c r="BA675" s="232">
        <f>VLOOKUP(BA$4,'Tüpoloogia tabel'!$C$1:$T$51,MATCH($A675,'Tüpoloogia tabel'!$C$1:$T$1,0),FALSE)</f>
        <v>0.56000000000000005</v>
      </c>
      <c r="BB675" s="232">
        <f>VLOOKUP(BB$4,'Tüpoloogia tabel'!$C$1:$T$51,MATCH($A675,'Tüpoloogia tabel'!$C$1:$T$1,0),FALSE)</f>
        <v>0.41499999999999998</v>
      </c>
      <c r="BC675" s="232">
        <f>VLOOKUP(BC$4,'Tüpoloogia tabel'!$C$1:$T$51,MATCH($A675,'Tüpoloogia tabel'!$C$1:$T$1,0),FALSE)</f>
        <v>0.35</v>
      </c>
      <c r="BD675" s="232">
        <f>VLOOKUP(BD$4,'Tüpoloogia tabel'!$C$1:$T$51,MATCH($A675,'Tüpoloogia tabel'!$C$1:$T$1,0),FALSE)</f>
        <v>0.4</v>
      </c>
      <c r="BE675" s="232">
        <f>VLOOKUP(BE$4,'Tüpoloogia tabel'!$C$1:$T$51,MATCH($A675,'Tüpoloogia tabel'!$C$1:$T$1,0),FALSE)</f>
        <v>0.3</v>
      </c>
      <c r="BF675" s="16">
        <f>VLOOKUP(BF$4,'Tüpoloogia tabel'!$C$1:$T$51,MATCH($A675,'Tüpoloogia tabel'!$C$1:$T$1,0),FALSE)</f>
        <v>1.8</v>
      </c>
      <c r="BG675" s="16">
        <f>VLOOKUP(BG$4,'Tüpoloogia tabel'!$C$1:$T$51,MATCH($A675,'Tüpoloogia tabel'!$C$1:$T$1,0),FALSE)</f>
        <v>2.2000000000000002</v>
      </c>
      <c r="BH675" s="16">
        <f>VLOOKUP(BH$4,'Tüpoloogia tabel'!$C$1:$T$51,MATCH($A675,'Tüpoloogia tabel'!$C$1:$T$1,0),FALSE)</f>
        <v>1.46</v>
      </c>
      <c r="BI675" s="16">
        <f>VLOOKUP(BI$4,'Tüpoloogia tabel'!$C$1:$T$51,MATCH($A675,'Tüpoloogia tabel'!$C$1:$T$1,0),FALSE)</f>
        <v>1.5793333333333333</v>
      </c>
      <c r="BJ675" s="16">
        <f>VLOOKUP(BJ$4,'Tüpoloogia tabel'!$C$1:$T$51,MATCH($A675,'Tüpoloogia tabel'!$C$1:$T$1,0),FALSE)</f>
        <v>0.8</v>
      </c>
      <c r="BK675" s="16">
        <f>VLOOKUP(BK$4,'Tüpoloogia tabel'!$C$1:$T$51,MATCH($A675,'Tüpoloogia tabel'!$C$1:$T$1,0),FALSE)</f>
        <v>2.0649999999999999</v>
      </c>
      <c r="BL675" s="216">
        <f t="shared" si="876"/>
        <v>52841.445559329644</v>
      </c>
      <c r="BM675" s="1">
        <v>4</v>
      </c>
      <c r="BN675" s="1">
        <v>0</v>
      </c>
      <c r="BO675" s="1">
        <f t="shared" si="895"/>
        <v>60</v>
      </c>
      <c r="BP675" s="217">
        <f t="shared" si="896"/>
        <v>449.06666666666666</v>
      </c>
      <c r="BQ675" s="217">
        <f t="shared" ref="BQ675:BS675" si="921">BP675</f>
        <v>449.06666666666666</v>
      </c>
      <c r="BR675" s="217">
        <f t="shared" si="921"/>
        <v>449.06666666666666</v>
      </c>
      <c r="BS675" s="217">
        <f t="shared" si="921"/>
        <v>449.06666666666666</v>
      </c>
      <c r="BT675" s="217">
        <f t="shared" si="898"/>
        <v>2245.3333333333335</v>
      </c>
      <c r="BU675" s="217">
        <f t="shared" si="899"/>
        <v>9369.8571428571413</v>
      </c>
      <c r="BV675" s="217">
        <f t="shared" si="900"/>
        <v>13682.488550738724</v>
      </c>
      <c r="BW675" s="217">
        <f t="shared" si="878"/>
        <v>6253.9731913102642</v>
      </c>
      <c r="BX675" s="216">
        <f t="shared" si="901"/>
        <v>5.7075651851851852</v>
      </c>
      <c r="BY675" s="216">
        <f t="shared" si="869"/>
        <v>6883.3236133333339</v>
      </c>
      <c r="BZ675" s="216">
        <f t="shared" si="853"/>
        <v>65978.742363973244</v>
      </c>
      <c r="CA675" s="216">
        <f t="shared" si="854"/>
        <v>59724.769172662978</v>
      </c>
      <c r="CB675" s="218">
        <f t="shared" si="902"/>
        <v>4.9170541831137804</v>
      </c>
    </row>
    <row r="676" spans="1:80" x14ac:dyDescent="0.25">
      <c r="A676" s="248" t="s">
        <v>489</v>
      </c>
      <c r="B676" s="231" t="s">
        <v>1204</v>
      </c>
      <c r="C676" s="231" t="s">
        <v>464</v>
      </c>
      <c r="D676" s="249">
        <v>10</v>
      </c>
      <c r="E676" s="249">
        <v>7</v>
      </c>
      <c r="F676" s="250"/>
      <c r="G676" s="15">
        <f>(VLOOKUP(G$4,'Tüpoloogia tabel'!$C$1:$T$51,MATCH($A676,'Tüpoloogia tabel'!$C$1:$T$1,0),FALSE))*D676</f>
        <v>3619.3999999999996</v>
      </c>
      <c r="H676" s="15">
        <f>(VLOOKUP(H$4,'Tüpoloogia tabel'!$C$1:$T$51,MATCH($A676,'Tüpoloogia tabel'!$C$1:$T$1,0),FALSE))*D676*E676</f>
        <v>201.70000000000002</v>
      </c>
      <c r="I676" s="15">
        <f>(VLOOKUP(I$4,'Tüpoloogia tabel'!$C$1:$T$51,MATCH($A676,'Tüpoloogia tabel'!$C$1:$T$1,0),FALSE))*D676*E676</f>
        <v>717.09999999999991</v>
      </c>
      <c r="J676" s="15">
        <f>(VLOOKUP(J$4,'Tüpoloogia tabel'!$C$1:$T$51,MATCH($A676,'Tüpoloogia tabel'!$C$1:$T$1,0),FALSE))*D676*E676</f>
        <v>16271.498888888887</v>
      </c>
      <c r="K676" s="15">
        <f>(VLOOKUP(K$4,'Tüpoloogia tabel'!$C$1:$T$51,MATCH($A676,'Tüpoloogia tabel'!$C$1:$T$1,0),FALSE))*D676*E676</f>
        <v>14170.86222222222</v>
      </c>
      <c r="L676" s="244">
        <f>VLOOKUP(L$4,'Tüpoloogia tabel'!$C$1:$T$51,MATCH($A676,'Tüpoloogia tabel'!$C$1:$T$1,0),FALSE)</f>
        <v>0</v>
      </c>
      <c r="M676" s="228">
        <f>VLOOKUP(M$4,'Tüpoloogia tabel'!$C$1:$T$51,MATCH($A676,'Tüpoloogia tabel'!$C$1:$T$1,0),FALSE)</f>
        <v>40</v>
      </c>
      <c r="N676" s="228">
        <f>VLOOKUP(N$4,'Tüpoloogia tabel'!$C$1:$T$51,MATCH($A676,'Tüpoloogia tabel'!$C$1:$T$1,0),FALSE)</f>
        <v>40</v>
      </c>
      <c r="O676" s="245">
        <f>VLOOKUP(O$4,'Tüpoloogia tabel'!$C$1:$T$51,MATCH($A676,'Tüpoloogia tabel'!$C$1:$T$1,0),FALSE)</f>
        <v>0.27294963909952868</v>
      </c>
      <c r="P676" s="228">
        <f>VLOOKUP(P$4,'Tüpoloogia tabel'!$C$1:$T$51,MATCH($A676,'Tüpoloogia tabel'!$C$1:$T$1,0),FALSE)</f>
        <v>100</v>
      </c>
      <c r="Q676" s="335">
        <f t="shared" si="889"/>
        <v>51730.466666666674</v>
      </c>
      <c r="R676" s="336">
        <f t="shared" si="851"/>
        <v>37571.054459549807</v>
      </c>
      <c r="S676" s="14">
        <f t="shared" si="890"/>
        <v>3619.3999999999996</v>
      </c>
      <c r="T676" s="336">
        <f t="shared" si="891"/>
        <v>3619.3999999999996</v>
      </c>
      <c r="U676" s="4">
        <f t="shared" si="892"/>
        <v>39.6</v>
      </c>
      <c r="V676" s="337">
        <f t="shared" si="893"/>
        <v>14119.812207116867</v>
      </c>
      <c r="W676" s="338">
        <f t="shared" si="875"/>
        <v>6.1665775073765721</v>
      </c>
      <c r="X676" s="228">
        <f>VLOOKUP(X$4,'Tüpoloogia tabel'!$C$1:$T$51,MATCH($A676,'Tüpoloogia tabel'!$C$1:$T$1,0),FALSE)</f>
        <v>208.5</v>
      </c>
      <c r="Y676" s="228">
        <f>VLOOKUP(Y$4,'Tüpoloogia tabel'!$C$1:$T$51,MATCH($A676,'Tüpoloogia tabel'!$C$1:$T$1,0),FALSE)</f>
        <v>154.5</v>
      </c>
      <c r="Z676" s="229">
        <f>VLOOKUP(Z$4,'Tüpoloogia tabel'!$C$1:$T$51,MATCH($A676,'Tüpoloogia tabel'!$C$1:$T$1,0),FALSE)</f>
        <v>33.5</v>
      </c>
      <c r="AA676" s="235"/>
      <c r="AB676" s="235"/>
      <c r="AC676" s="15">
        <f>VLOOKUP(AC$4,'Tüpoloogia tabel'!$C$1:$T$51,MATCH($A676,'Tüpoloogia tabel'!$C$1:$T$1,0),FALSE)</f>
        <v>3.3925714285714283</v>
      </c>
      <c r="AD676" s="15">
        <f>VLOOKUP(AD$4,'Tüpoloogia tabel'!$C$1:$T$51,MATCH($A676,'Tüpoloogia tabel'!$C$1:$T$1,0),FALSE)</f>
        <v>2.5</v>
      </c>
      <c r="AE676" s="15">
        <f>VLOOKUP(AE$4,'Tüpoloogia tabel'!$C$1:$T$51,MATCH($A676,'Tüpoloogia tabel'!$C$1:$T$1,0),FALSE)</f>
        <v>2.2999999999999998</v>
      </c>
      <c r="AF676" s="15">
        <f>VLOOKUP(AF$4,'Tüpoloogia tabel'!$C$1:$T$51,MATCH($A676,'Tüpoloogia tabel'!$C$1:$T$1,0),FALSE)</f>
        <v>14.200000000000001</v>
      </c>
      <c r="AG676" s="15">
        <f>VLOOKUP(AG$4,'Tüpoloogia tabel'!$C$1:$T$51,MATCH($A676,'Tüpoloogia tabel'!$C$1:$T$1,0),FALSE)</f>
        <v>21.033333333333335</v>
      </c>
      <c r="AH676" s="15">
        <f>(VLOOKUP(AH$4,'Tüpoloogia tabel'!$C$1:$T$51,MATCH($A676,'Tüpoloogia tabel'!$C$1:$T$1,0),FALSE))*E676</f>
        <v>17.5</v>
      </c>
      <c r="AI676" s="15">
        <f>(VLOOKUP(AI$4,'Tüpoloogia tabel'!$C$1:$T$51,MATCH($A676,'Tüpoloogia tabel'!$C$1:$T$1,0),FALSE))*D676*E676</f>
        <v>63339.5</v>
      </c>
      <c r="AJ676" s="15">
        <f t="shared" si="894"/>
        <v>449.06666666666666</v>
      </c>
      <c r="AK676" s="15">
        <f>VLOOKUP(AK$4,'Tüpoloogia tabel'!$C$1:$T$51,MATCH($A676,'Tüpoloogia tabel'!$C$1:$T$1,0),FALSE)</f>
        <v>1</v>
      </c>
      <c r="AL676" s="15">
        <f>VLOOKUP(AL$4,'Tüpoloogia tabel'!$C$1:$T$51,MATCH($A676,'Tüpoloogia tabel'!$C$1:$T$1,0),FALSE)</f>
        <v>0.8</v>
      </c>
      <c r="AM676" s="15">
        <f>VLOOKUP(AM$4,'Tüpoloogia tabel'!$C$1:$T$51,MATCH($A676,'Tüpoloogia tabel'!$C$1:$T$1,0),FALSE)</f>
        <v>0.7</v>
      </c>
      <c r="AN676" s="15">
        <f>VLOOKUP(AN$4,'Tüpoloogia tabel'!$C$1:$T$51,MATCH($A676,'Tüpoloogia tabel'!$C$1:$T$1,0),FALSE)</f>
        <v>0.7</v>
      </c>
      <c r="AO676" s="15">
        <f>VLOOKUP(AO$4,'Tüpoloogia tabel'!$C$1:$T$51,MATCH($A676,'Tüpoloogia tabel'!$C$1:$T$1,0),FALSE)</f>
        <v>2.44</v>
      </c>
      <c r="AP676" s="15">
        <f>VLOOKUP(AP$4,'Tüpoloogia tabel'!$C$1:$T$51,MATCH($A676,'Tüpoloogia tabel'!$C$1:$T$1,0),FALSE)</f>
        <v>2</v>
      </c>
      <c r="AQ676" s="15">
        <f>VLOOKUP(AQ$4,'Tüpoloogia tabel'!$C$1:$T$51,MATCH($A676,'Tüpoloogia tabel'!$C$1:$T$1,0),FALSE)</f>
        <v>2.9</v>
      </c>
      <c r="AR676" s="232">
        <f>VLOOKUP(AR$4,'Tüpoloogia tabel'!$C$1:$T$51,MATCH($A671,'Tüpoloogia tabel'!$C$1:$T$1,0),FALSE)</f>
        <v>0.26</v>
      </c>
      <c r="AS676" s="16">
        <f>VLOOKUP(AS$4,'Tüpoloogia tabel'!$C$1:$T$51,MATCH($A676,'Tüpoloogia tabel'!$C$1:$T$1,0),FALSE)</f>
        <v>0.49</v>
      </c>
      <c r="AT676" s="16">
        <f>VLOOKUP(AT$4,'Tüpoloogia tabel'!$C$1:$T$51,MATCH($A676,'Tüpoloogia tabel'!$C$1:$T$1,0),FALSE)</f>
        <v>0.40500000000000003</v>
      </c>
      <c r="AU676" s="16">
        <f>VLOOKUP(AU$4,'Tüpoloogia tabel'!$C$1:$T$51,MATCH($A676,'Tüpoloogia tabel'!$C$1:$T$1,0),FALSE)</f>
        <v>0.15</v>
      </c>
      <c r="AV676" s="273">
        <f>VLOOKUP(AV$4,'Tüpoloogia tabel'!$C$1:$T$51,MATCH($A676,'Tüpoloogia tabel'!$C$1:$T$1,0),FALSE)</f>
        <v>0.02</v>
      </c>
      <c r="AW676" s="16">
        <f>VLOOKUP(AW$4,'Tüpoloogia tabel'!$C$1:$T$51,MATCH($A676,'Tüpoloogia tabel'!$C$1:$T$1,0),FALSE)</f>
        <v>0.01</v>
      </c>
      <c r="AX676" s="16">
        <f>VLOOKUP(AX$4,'Tüpoloogia tabel'!$C$1:$T$51,MATCH($A676,'Tüpoloogia tabel'!$C$1:$T$1,0),FALSE)</f>
        <v>0</v>
      </c>
      <c r="AY676" s="16">
        <f>VLOOKUP(AY$4,'Tüpoloogia tabel'!$C$1:$T$51,MATCH($A676,'Tüpoloogia tabel'!$C$1:$T$1,0),FALSE)</f>
        <v>0.42</v>
      </c>
      <c r="AZ676" s="16">
        <f>VLOOKUP(AZ$4,'Tüpoloogia tabel'!$C$1:$T$51,MATCH($A676,'Tüpoloogia tabel'!$C$1:$T$1,0),FALSE)</f>
        <v>3.7</v>
      </c>
      <c r="BA676" s="232">
        <f>VLOOKUP(BA$4,'Tüpoloogia tabel'!$C$1:$T$51,MATCH($A676,'Tüpoloogia tabel'!$C$1:$T$1,0),FALSE)</f>
        <v>0.56000000000000005</v>
      </c>
      <c r="BB676" s="232">
        <f>VLOOKUP(BB$4,'Tüpoloogia tabel'!$C$1:$T$51,MATCH($A676,'Tüpoloogia tabel'!$C$1:$T$1,0),FALSE)</f>
        <v>0.41499999999999998</v>
      </c>
      <c r="BC676" s="232">
        <f>VLOOKUP(BC$4,'Tüpoloogia tabel'!$C$1:$T$51,MATCH($A676,'Tüpoloogia tabel'!$C$1:$T$1,0),FALSE)</f>
        <v>0.35</v>
      </c>
      <c r="BD676" s="232">
        <f>VLOOKUP(BD$4,'Tüpoloogia tabel'!$C$1:$T$51,MATCH($A676,'Tüpoloogia tabel'!$C$1:$T$1,0),FALSE)</f>
        <v>0.4</v>
      </c>
      <c r="BE676" s="232">
        <f>VLOOKUP(BE$4,'Tüpoloogia tabel'!$C$1:$T$51,MATCH($A676,'Tüpoloogia tabel'!$C$1:$T$1,0),FALSE)</f>
        <v>0.3</v>
      </c>
      <c r="BF676" s="16">
        <f>VLOOKUP(BF$4,'Tüpoloogia tabel'!$C$1:$T$51,MATCH($A676,'Tüpoloogia tabel'!$C$1:$T$1,0),FALSE)</f>
        <v>1.8</v>
      </c>
      <c r="BG676" s="16">
        <f>VLOOKUP(BG$4,'Tüpoloogia tabel'!$C$1:$T$51,MATCH($A676,'Tüpoloogia tabel'!$C$1:$T$1,0),FALSE)</f>
        <v>2.2000000000000002</v>
      </c>
      <c r="BH676" s="16">
        <f>VLOOKUP(BH$4,'Tüpoloogia tabel'!$C$1:$T$51,MATCH($A676,'Tüpoloogia tabel'!$C$1:$T$1,0),FALSE)</f>
        <v>1.46</v>
      </c>
      <c r="BI676" s="16">
        <f>VLOOKUP(BI$4,'Tüpoloogia tabel'!$C$1:$T$51,MATCH($A676,'Tüpoloogia tabel'!$C$1:$T$1,0),FALSE)</f>
        <v>1.5793333333333333</v>
      </c>
      <c r="BJ676" s="16">
        <f>VLOOKUP(BJ$4,'Tüpoloogia tabel'!$C$1:$T$51,MATCH($A676,'Tüpoloogia tabel'!$C$1:$T$1,0),FALSE)</f>
        <v>0.8</v>
      </c>
      <c r="BK676" s="16">
        <f>VLOOKUP(BK$4,'Tüpoloogia tabel'!$C$1:$T$51,MATCH($A676,'Tüpoloogia tabel'!$C$1:$T$1,0),FALSE)</f>
        <v>2.0649999999999999</v>
      </c>
      <c r="BL676" s="216">
        <f t="shared" si="876"/>
        <v>69906.997653071856</v>
      </c>
      <c r="BM676" s="1">
        <v>4</v>
      </c>
      <c r="BN676" s="1">
        <v>0</v>
      </c>
      <c r="BO676" s="1">
        <f t="shared" si="895"/>
        <v>70</v>
      </c>
      <c r="BP676" s="217">
        <f t="shared" si="896"/>
        <v>449.06666666666666</v>
      </c>
      <c r="BQ676" s="217">
        <f t="shared" ref="BQ676:BS676" si="922">BP676</f>
        <v>449.06666666666666</v>
      </c>
      <c r="BR676" s="217">
        <f t="shared" si="922"/>
        <v>449.06666666666666</v>
      </c>
      <c r="BS676" s="217">
        <f t="shared" si="922"/>
        <v>449.06666666666666</v>
      </c>
      <c r="BT676" s="217">
        <f t="shared" si="898"/>
        <v>2694.4</v>
      </c>
      <c r="BU676" s="217">
        <f t="shared" si="899"/>
        <v>12724.249999999996</v>
      </c>
      <c r="BV676" s="217">
        <f t="shared" si="900"/>
        <v>18611.466560726101</v>
      </c>
      <c r="BW676" s="217">
        <f t="shared" si="878"/>
        <v>8331.2346221716289</v>
      </c>
      <c r="BX676" s="216">
        <f t="shared" si="901"/>
        <v>7.5849817283950625</v>
      </c>
      <c r="BY676" s="216">
        <f t="shared" si="869"/>
        <v>9147.4879644444445</v>
      </c>
      <c r="BZ676" s="216">
        <f t="shared" si="853"/>
        <v>87385.720239687929</v>
      </c>
      <c r="CA676" s="216">
        <f t="shared" si="854"/>
        <v>79054.4856175163</v>
      </c>
      <c r="CB676" s="218">
        <f t="shared" si="902"/>
        <v>5.578664472056329</v>
      </c>
    </row>
    <row r="677" spans="1:80" x14ac:dyDescent="0.25">
      <c r="A677" s="248" t="s">
        <v>489</v>
      </c>
      <c r="B677" s="231" t="s">
        <v>1205</v>
      </c>
      <c r="C677" s="231" t="s">
        <v>464</v>
      </c>
      <c r="D677" s="249">
        <v>10</v>
      </c>
      <c r="E677" s="249">
        <v>8</v>
      </c>
      <c r="F677" s="250"/>
      <c r="G677" s="15">
        <f>(VLOOKUP(G$4,'Tüpoloogia tabel'!$C$1:$T$51,MATCH($A677,'Tüpoloogia tabel'!$C$1:$T$1,0),FALSE))*D677</f>
        <v>3619.3999999999996</v>
      </c>
      <c r="H677" s="15">
        <f>(VLOOKUP(H$4,'Tüpoloogia tabel'!$C$1:$T$51,MATCH($A677,'Tüpoloogia tabel'!$C$1:$T$1,0),FALSE))*D677*E677</f>
        <v>230.51428571428573</v>
      </c>
      <c r="I677" s="15">
        <f>(VLOOKUP(I$4,'Tüpoloogia tabel'!$C$1:$T$51,MATCH($A677,'Tüpoloogia tabel'!$C$1:$T$1,0),FALSE))*D677*E677</f>
        <v>819.54285714285697</v>
      </c>
      <c r="J677" s="15">
        <f>(VLOOKUP(J$4,'Tüpoloogia tabel'!$C$1:$T$51,MATCH($A677,'Tüpoloogia tabel'!$C$1:$T$1,0),FALSE))*D677*E677</f>
        <v>18595.998730158728</v>
      </c>
      <c r="K677" s="15">
        <f>(VLOOKUP(K$4,'Tüpoloogia tabel'!$C$1:$T$51,MATCH($A677,'Tüpoloogia tabel'!$C$1:$T$1,0),FALSE))*D677*E677</f>
        <v>16195.271111111109</v>
      </c>
      <c r="L677" s="244">
        <f>VLOOKUP(L$4,'Tüpoloogia tabel'!$C$1:$T$51,MATCH($A677,'Tüpoloogia tabel'!$C$1:$T$1,0),FALSE)</f>
        <v>0</v>
      </c>
      <c r="M677" s="228">
        <f>VLOOKUP(M$4,'Tüpoloogia tabel'!$C$1:$T$51,MATCH($A677,'Tüpoloogia tabel'!$C$1:$T$1,0),FALSE)</f>
        <v>40</v>
      </c>
      <c r="N677" s="228">
        <f>VLOOKUP(N$4,'Tüpoloogia tabel'!$C$1:$T$51,MATCH($A677,'Tüpoloogia tabel'!$C$1:$T$1,0),FALSE)</f>
        <v>40</v>
      </c>
      <c r="O677" s="245">
        <f>VLOOKUP(O$4,'Tüpoloogia tabel'!$C$1:$T$51,MATCH($A677,'Tüpoloogia tabel'!$C$1:$T$1,0),FALSE)</f>
        <v>0.27294963909952868</v>
      </c>
      <c r="P677" s="228">
        <f>VLOOKUP(P$4,'Tüpoloogia tabel'!$C$1:$T$51,MATCH($A677,'Tüpoloogia tabel'!$C$1:$T$1,0),FALSE)</f>
        <v>100</v>
      </c>
      <c r="Q677" s="335">
        <f t="shared" si="889"/>
        <v>67533.866666666669</v>
      </c>
      <c r="R677" s="336">
        <f t="shared" si="851"/>
        <v>49060.922133004307</v>
      </c>
      <c r="S677" s="14">
        <f t="shared" si="890"/>
        <v>3619.3999999999996</v>
      </c>
      <c r="T677" s="336">
        <f t="shared" si="891"/>
        <v>3619.3999999999996</v>
      </c>
      <c r="U677" s="4">
        <f t="shared" si="892"/>
        <v>39.6</v>
      </c>
      <c r="V677" s="337">
        <f t="shared" si="893"/>
        <v>18433.344533662359</v>
      </c>
      <c r="W677" s="338">
        <f t="shared" si="875"/>
        <v>6.9204252788167491</v>
      </c>
      <c r="X677" s="228">
        <f>VLOOKUP(X$4,'Tüpoloogia tabel'!$C$1:$T$51,MATCH($A677,'Tüpoloogia tabel'!$C$1:$T$1,0),FALSE)</f>
        <v>208.5</v>
      </c>
      <c r="Y677" s="228">
        <f>VLOOKUP(Y$4,'Tüpoloogia tabel'!$C$1:$T$51,MATCH($A677,'Tüpoloogia tabel'!$C$1:$T$1,0),FALSE)</f>
        <v>154.5</v>
      </c>
      <c r="Z677" s="229">
        <f>VLOOKUP(Z$4,'Tüpoloogia tabel'!$C$1:$T$51,MATCH($A677,'Tüpoloogia tabel'!$C$1:$T$1,0),FALSE)</f>
        <v>33.5</v>
      </c>
      <c r="AA677" s="235"/>
      <c r="AB677" s="235"/>
      <c r="AC677" s="15">
        <f>VLOOKUP(AC$4,'Tüpoloogia tabel'!$C$1:$T$51,MATCH($A677,'Tüpoloogia tabel'!$C$1:$T$1,0),FALSE)</f>
        <v>3.3925714285714283</v>
      </c>
      <c r="AD677" s="15">
        <f>VLOOKUP(AD$4,'Tüpoloogia tabel'!$C$1:$T$51,MATCH($A677,'Tüpoloogia tabel'!$C$1:$T$1,0),FALSE)</f>
        <v>2.5</v>
      </c>
      <c r="AE677" s="15">
        <f>VLOOKUP(AE$4,'Tüpoloogia tabel'!$C$1:$T$51,MATCH($A677,'Tüpoloogia tabel'!$C$1:$T$1,0),FALSE)</f>
        <v>2.2999999999999998</v>
      </c>
      <c r="AF677" s="15">
        <f>VLOOKUP(AF$4,'Tüpoloogia tabel'!$C$1:$T$51,MATCH($A677,'Tüpoloogia tabel'!$C$1:$T$1,0),FALSE)</f>
        <v>14.200000000000001</v>
      </c>
      <c r="AG677" s="15">
        <f>VLOOKUP(AG$4,'Tüpoloogia tabel'!$C$1:$T$51,MATCH($A677,'Tüpoloogia tabel'!$C$1:$T$1,0),FALSE)</f>
        <v>21.033333333333335</v>
      </c>
      <c r="AH677" s="15">
        <f>(VLOOKUP(AH$4,'Tüpoloogia tabel'!$C$1:$T$51,MATCH($A677,'Tüpoloogia tabel'!$C$1:$T$1,0),FALSE))*E677</f>
        <v>20</v>
      </c>
      <c r="AI677" s="15">
        <f>(VLOOKUP(AI$4,'Tüpoloogia tabel'!$C$1:$T$51,MATCH($A677,'Tüpoloogia tabel'!$C$1:$T$1,0),FALSE))*D677*E677</f>
        <v>72388</v>
      </c>
      <c r="AJ677" s="15">
        <f t="shared" si="894"/>
        <v>449.06666666666666</v>
      </c>
      <c r="AK677" s="15">
        <f>VLOOKUP(AK$4,'Tüpoloogia tabel'!$C$1:$T$51,MATCH($A677,'Tüpoloogia tabel'!$C$1:$T$1,0),FALSE)</f>
        <v>1</v>
      </c>
      <c r="AL677" s="15">
        <f>VLOOKUP(AL$4,'Tüpoloogia tabel'!$C$1:$T$51,MATCH($A677,'Tüpoloogia tabel'!$C$1:$T$1,0),FALSE)</f>
        <v>0.8</v>
      </c>
      <c r="AM677" s="15">
        <f>VLOOKUP(AM$4,'Tüpoloogia tabel'!$C$1:$T$51,MATCH($A677,'Tüpoloogia tabel'!$C$1:$T$1,0),FALSE)</f>
        <v>0.7</v>
      </c>
      <c r="AN677" s="15">
        <f>VLOOKUP(AN$4,'Tüpoloogia tabel'!$C$1:$T$51,MATCH($A677,'Tüpoloogia tabel'!$C$1:$T$1,0),FALSE)</f>
        <v>0.7</v>
      </c>
      <c r="AO677" s="15">
        <f>VLOOKUP(AO$4,'Tüpoloogia tabel'!$C$1:$T$51,MATCH($A677,'Tüpoloogia tabel'!$C$1:$T$1,0),FALSE)</f>
        <v>2.44</v>
      </c>
      <c r="AP677" s="15">
        <f>VLOOKUP(AP$4,'Tüpoloogia tabel'!$C$1:$T$51,MATCH($A677,'Tüpoloogia tabel'!$C$1:$T$1,0),FALSE)</f>
        <v>2</v>
      </c>
      <c r="AQ677" s="15">
        <f>VLOOKUP(AQ$4,'Tüpoloogia tabel'!$C$1:$T$51,MATCH($A677,'Tüpoloogia tabel'!$C$1:$T$1,0),FALSE)</f>
        <v>2.9</v>
      </c>
      <c r="AR677" s="232">
        <f>VLOOKUP(AR$4,'Tüpoloogia tabel'!$C$1:$T$51,MATCH($A672,'Tüpoloogia tabel'!$C$1:$T$1,0),FALSE)</f>
        <v>0.26</v>
      </c>
      <c r="AS677" s="16">
        <f>VLOOKUP(AS$4,'Tüpoloogia tabel'!$C$1:$T$51,MATCH($A677,'Tüpoloogia tabel'!$C$1:$T$1,0),FALSE)</f>
        <v>0.49</v>
      </c>
      <c r="AT677" s="16">
        <f>VLOOKUP(AT$4,'Tüpoloogia tabel'!$C$1:$T$51,MATCH($A677,'Tüpoloogia tabel'!$C$1:$T$1,0),FALSE)</f>
        <v>0.40500000000000003</v>
      </c>
      <c r="AU677" s="16">
        <f>VLOOKUP(AU$4,'Tüpoloogia tabel'!$C$1:$T$51,MATCH($A677,'Tüpoloogia tabel'!$C$1:$T$1,0),FALSE)</f>
        <v>0.15</v>
      </c>
      <c r="AV677" s="273">
        <f>VLOOKUP(AV$4,'Tüpoloogia tabel'!$C$1:$T$51,MATCH($A677,'Tüpoloogia tabel'!$C$1:$T$1,0),FALSE)</f>
        <v>0.02</v>
      </c>
      <c r="AW677" s="16">
        <f>VLOOKUP(AW$4,'Tüpoloogia tabel'!$C$1:$T$51,MATCH($A677,'Tüpoloogia tabel'!$C$1:$T$1,0),FALSE)</f>
        <v>0.01</v>
      </c>
      <c r="AX677" s="16">
        <f>VLOOKUP(AX$4,'Tüpoloogia tabel'!$C$1:$T$51,MATCH($A677,'Tüpoloogia tabel'!$C$1:$T$1,0),FALSE)</f>
        <v>0</v>
      </c>
      <c r="AY677" s="16">
        <f>VLOOKUP(AY$4,'Tüpoloogia tabel'!$C$1:$T$51,MATCH($A677,'Tüpoloogia tabel'!$C$1:$T$1,0),FALSE)</f>
        <v>0.42</v>
      </c>
      <c r="AZ677" s="16">
        <f>VLOOKUP(AZ$4,'Tüpoloogia tabel'!$C$1:$T$51,MATCH($A677,'Tüpoloogia tabel'!$C$1:$T$1,0),FALSE)</f>
        <v>3.7</v>
      </c>
      <c r="BA677" s="232">
        <f>VLOOKUP(BA$4,'Tüpoloogia tabel'!$C$1:$T$51,MATCH($A677,'Tüpoloogia tabel'!$C$1:$T$1,0),FALSE)</f>
        <v>0.56000000000000005</v>
      </c>
      <c r="BB677" s="232">
        <f>VLOOKUP(BB$4,'Tüpoloogia tabel'!$C$1:$T$51,MATCH($A677,'Tüpoloogia tabel'!$C$1:$T$1,0),FALSE)</f>
        <v>0.41499999999999998</v>
      </c>
      <c r="BC677" s="232">
        <f>VLOOKUP(BC$4,'Tüpoloogia tabel'!$C$1:$T$51,MATCH($A677,'Tüpoloogia tabel'!$C$1:$T$1,0),FALSE)</f>
        <v>0.35</v>
      </c>
      <c r="BD677" s="232">
        <f>VLOOKUP(BD$4,'Tüpoloogia tabel'!$C$1:$T$51,MATCH($A677,'Tüpoloogia tabel'!$C$1:$T$1,0),FALSE)</f>
        <v>0.4</v>
      </c>
      <c r="BE677" s="232">
        <f>VLOOKUP(BE$4,'Tüpoloogia tabel'!$C$1:$T$51,MATCH($A677,'Tüpoloogia tabel'!$C$1:$T$1,0),FALSE)</f>
        <v>0.3</v>
      </c>
      <c r="BF677" s="16">
        <f>VLOOKUP(BF$4,'Tüpoloogia tabel'!$C$1:$T$51,MATCH($A677,'Tüpoloogia tabel'!$C$1:$T$1,0),FALSE)</f>
        <v>1.8</v>
      </c>
      <c r="BG677" s="16">
        <f>VLOOKUP(BG$4,'Tüpoloogia tabel'!$C$1:$T$51,MATCH($A677,'Tüpoloogia tabel'!$C$1:$T$1,0),FALSE)</f>
        <v>2.2000000000000002</v>
      </c>
      <c r="BH677" s="16">
        <f>VLOOKUP(BH$4,'Tüpoloogia tabel'!$C$1:$T$51,MATCH($A677,'Tüpoloogia tabel'!$C$1:$T$1,0),FALSE)</f>
        <v>1.46</v>
      </c>
      <c r="BI677" s="16">
        <f>VLOOKUP(BI$4,'Tüpoloogia tabel'!$C$1:$T$51,MATCH($A677,'Tüpoloogia tabel'!$C$1:$T$1,0),FALSE)</f>
        <v>1.5793333333333333</v>
      </c>
      <c r="BJ677" s="16">
        <f>VLOOKUP(BJ$4,'Tüpoloogia tabel'!$C$1:$T$51,MATCH($A677,'Tüpoloogia tabel'!$C$1:$T$1,0),FALSE)</f>
        <v>0.8</v>
      </c>
      <c r="BK677" s="16">
        <f>VLOOKUP(BK$4,'Tüpoloogia tabel'!$C$1:$T$51,MATCH($A677,'Tüpoloogia tabel'!$C$1:$T$1,0),FALSE)</f>
        <v>2.0649999999999999</v>
      </c>
      <c r="BL677" s="216">
        <f t="shared" si="876"/>
        <v>89592.57674696279</v>
      </c>
      <c r="BM677" s="1">
        <v>4</v>
      </c>
      <c r="BN677" s="1">
        <v>0</v>
      </c>
      <c r="BO677" s="1">
        <f t="shared" si="895"/>
        <v>80</v>
      </c>
      <c r="BP677" s="217">
        <f t="shared" si="896"/>
        <v>449.06666666666666</v>
      </c>
      <c r="BQ677" s="217">
        <f t="shared" ref="BQ677:BS677" si="923">BP677</f>
        <v>449.06666666666666</v>
      </c>
      <c r="BR677" s="217">
        <f t="shared" si="923"/>
        <v>449.06666666666666</v>
      </c>
      <c r="BS677" s="217">
        <f t="shared" si="923"/>
        <v>449.06666666666666</v>
      </c>
      <c r="BT677" s="217">
        <f t="shared" si="898"/>
        <v>3143.4666666666667</v>
      </c>
      <c r="BU677" s="217">
        <f t="shared" si="899"/>
        <v>16590.857142857138</v>
      </c>
      <c r="BV677" s="217">
        <f t="shared" si="900"/>
        <v>24297.176928293746</v>
      </c>
      <c r="BW677" s="217">
        <f t="shared" si="878"/>
        <v>10726.323643216707</v>
      </c>
      <c r="BX677" s="216">
        <f t="shared" si="901"/>
        <v>9.7506328395061725</v>
      </c>
      <c r="BY677" s="216">
        <f t="shared" si="869"/>
        <v>11759.263204444444</v>
      </c>
      <c r="BZ677" s="216">
        <f t="shared" si="853"/>
        <v>112078.16359462394</v>
      </c>
      <c r="CA677" s="216">
        <f t="shared" si="854"/>
        <v>101351.83995140724</v>
      </c>
      <c r="CB677" s="218">
        <f t="shared" si="902"/>
        <v>6.2581132020613506</v>
      </c>
    </row>
    <row r="678" spans="1:80" x14ac:dyDescent="0.25">
      <c r="A678" s="248" t="s">
        <v>489</v>
      </c>
      <c r="B678" s="231" t="s">
        <v>1206</v>
      </c>
      <c r="C678" s="231" t="s">
        <v>464</v>
      </c>
      <c r="D678" s="249">
        <v>10</v>
      </c>
      <c r="E678" s="249">
        <v>9</v>
      </c>
      <c r="F678" s="250"/>
      <c r="G678" s="15">
        <f>(VLOOKUP(G$4,'Tüpoloogia tabel'!$C$1:$T$51,MATCH($A678,'Tüpoloogia tabel'!$C$1:$T$1,0),FALSE))*D678</f>
        <v>3619.3999999999996</v>
      </c>
      <c r="H678" s="15">
        <f>(VLOOKUP(H$4,'Tüpoloogia tabel'!$C$1:$T$51,MATCH($A678,'Tüpoloogia tabel'!$C$1:$T$1,0),FALSE))*D678*E678</f>
        <v>259.32857142857142</v>
      </c>
      <c r="I678" s="15">
        <f>(VLOOKUP(I$4,'Tüpoloogia tabel'!$C$1:$T$51,MATCH($A678,'Tüpoloogia tabel'!$C$1:$T$1,0),FALSE))*D678*E678</f>
        <v>921.98571428571404</v>
      </c>
      <c r="J678" s="15">
        <f>(VLOOKUP(J$4,'Tüpoloogia tabel'!$C$1:$T$51,MATCH($A678,'Tüpoloogia tabel'!$C$1:$T$1,0),FALSE))*D678*E678</f>
        <v>20920.498571428569</v>
      </c>
      <c r="K678" s="15">
        <f>(VLOOKUP(K$4,'Tüpoloogia tabel'!$C$1:$T$51,MATCH($A678,'Tüpoloogia tabel'!$C$1:$T$1,0),FALSE))*D678*E678</f>
        <v>18219.679999999997</v>
      </c>
      <c r="L678" s="244">
        <f>VLOOKUP(L$4,'Tüpoloogia tabel'!$C$1:$T$51,MATCH($A678,'Tüpoloogia tabel'!$C$1:$T$1,0),FALSE)</f>
        <v>0</v>
      </c>
      <c r="M678" s="228">
        <f>VLOOKUP(M$4,'Tüpoloogia tabel'!$C$1:$T$51,MATCH($A678,'Tüpoloogia tabel'!$C$1:$T$1,0),FALSE)</f>
        <v>40</v>
      </c>
      <c r="N678" s="228">
        <f>VLOOKUP(N$4,'Tüpoloogia tabel'!$C$1:$T$51,MATCH($A678,'Tüpoloogia tabel'!$C$1:$T$1,0),FALSE)</f>
        <v>40</v>
      </c>
      <c r="O678" s="245">
        <f>VLOOKUP(O$4,'Tüpoloogia tabel'!$C$1:$T$51,MATCH($A678,'Tüpoloogia tabel'!$C$1:$T$1,0),FALSE)</f>
        <v>0.27294963909952868</v>
      </c>
      <c r="P678" s="228">
        <f>VLOOKUP(P$4,'Tüpoloogia tabel'!$C$1:$T$51,MATCH($A678,'Tüpoloogia tabel'!$C$1:$T$1,0),FALSE)</f>
        <v>100</v>
      </c>
      <c r="Q678" s="335">
        <f t="shared" si="889"/>
        <v>85440.6</v>
      </c>
      <c r="R678" s="336">
        <f t="shared" si="851"/>
        <v>62080.019065552813</v>
      </c>
      <c r="S678" s="14">
        <f t="shared" si="890"/>
        <v>3619.3999999999996</v>
      </c>
      <c r="T678" s="336">
        <f t="shared" si="891"/>
        <v>3619.3999999999996</v>
      </c>
      <c r="U678" s="4">
        <f t="shared" si="892"/>
        <v>39.6</v>
      </c>
      <c r="V678" s="337">
        <f t="shared" si="893"/>
        <v>23320.980934447191</v>
      </c>
      <c r="W678" s="338">
        <f t="shared" si="875"/>
        <v>7.6870764156550129</v>
      </c>
      <c r="X678" s="228">
        <f>VLOOKUP(X$4,'Tüpoloogia tabel'!$C$1:$T$51,MATCH($A678,'Tüpoloogia tabel'!$C$1:$T$1,0),FALSE)</f>
        <v>208.5</v>
      </c>
      <c r="Y678" s="228">
        <f>VLOOKUP(Y$4,'Tüpoloogia tabel'!$C$1:$T$51,MATCH($A678,'Tüpoloogia tabel'!$C$1:$T$1,0),FALSE)</f>
        <v>154.5</v>
      </c>
      <c r="Z678" s="229">
        <f>VLOOKUP(Z$4,'Tüpoloogia tabel'!$C$1:$T$51,MATCH($A678,'Tüpoloogia tabel'!$C$1:$T$1,0),FALSE)</f>
        <v>33.5</v>
      </c>
      <c r="AA678" s="235"/>
      <c r="AB678" s="235"/>
      <c r="AC678" s="15">
        <f>VLOOKUP(AC$4,'Tüpoloogia tabel'!$C$1:$T$51,MATCH($A678,'Tüpoloogia tabel'!$C$1:$T$1,0),FALSE)</f>
        <v>3.3925714285714283</v>
      </c>
      <c r="AD678" s="15">
        <f>VLOOKUP(AD$4,'Tüpoloogia tabel'!$C$1:$T$51,MATCH($A678,'Tüpoloogia tabel'!$C$1:$T$1,0),FALSE)</f>
        <v>2.5</v>
      </c>
      <c r="AE678" s="15">
        <f>VLOOKUP(AE$4,'Tüpoloogia tabel'!$C$1:$T$51,MATCH($A678,'Tüpoloogia tabel'!$C$1:$T$1,0),FALSE)</f>
        <v>2.2999999999999998</v>
      </c>
      <c r="AF678" s="15">
        <f>VLOOKUP(AF$4,'Tüpoloogia tabel'!$C$1:$T$51,MATCH($A678,'Tüpoloogia tabel'!$C$1:$T$1,0),FALSE)</f>
        <v>14.200000000000001</v>
      </c>
      <c r="AG678" s="15">
        <f>VLOOKUP(AG$4,'Tüpoloogia tabel'!$C$1:$T$51,MATCH($A678,'Tüpoloogia tabel'!$C$1:$T$1,0),FALSE)</f>
        <v>21.033333333333335</v>
      </c>
      <c r="AH678" s="15">
        <f>(VLOOKUP(AH$4,'Tüpoloogia tabel'!$C$1:$T$51,MATCH($A678,'Tüpoloogia tabel'!$C$1:$T$1,0),FALSE))*E678</f>
        <v>22.5</v>
      </c>
      <c r="AI678" s="15">
        <f>(VLOOKUP(AI$4,'Tüpoloogia tabel'!$C$1:$T$51,MATCH($A678,'Tüpoloogia tabel'!$C$1:$T$1,0),FALSE))*D678*E678</f>
        <v>81436.5</v>
      </c>
      <c r="AJ678" s="15">
        <f t="shared" si="894"/>
        <v>449.06666666666666</v>
      </c>
      <c r="AK678" s="15">
        <f>VLOOKUP(AK$4,'Tüpoloogia tabel'!$C$1:$T$51,MATCH($A678,'Tüpoloogia tabel'!$C$1:$T$1,0),FALSE)</f>
        <v>1</v>
      </c>
      <c r="AL678" s="15">
        <f>VLOOKUP(AL$4,'Tüpoloogia tabel'!$C$1:$T$51,MATCH($A678,'Tüpoloogia tabel'!$C$1:$T$1,0),FALSE)</f>
        <v>0.8</v>
      </c>
      <c r="AM678" s="15">
        <f>VLOOKUP(AM$4,'Tüpoloogia tabel'!$C$1:$T$51,MATCH($A678,'Tüpoloogia tabel'!$C$1:$T$1,0),FALSE)</f>
        <v>0.7</v>
      </c>
      <c r="AN678" s="15">
        <f>VLOOKUP(AN$4,'Tüpoloogia tabel'!$C$1:$T$51,MATCH($A678,'Tüpoloogia tabel'!$C$1:$T$1,0),FALSE)</f>
        <v>0.7</v>
      </c>
      <c r="AO678" s="15">
        <f>VLOOKUP(AO$4,'Tüpoloogia tabel'!$C$1:$T$51,MATCH($A678,'Tüpoloogia tabel'!$C$1:$T$1,0),FALSE)</f>
        <v>2.44</v>
      </c>
      <c r="AP678" s="15">
        <f>VLOOKUP(AP$4,'Tüpoloogia tabel'!$C$1:$T$51,MATCH($A678,'Tüpoloogia tabel'!$C$1:$T$1,0),FALSE)</f>
        <v>2</v>
      </c>
      <c r="AQ678" s="15">
        <f>VLOOKUP(AQ$4,'Tüpoloogia tabel'!$C$1:$T$51,MATCH($A678,'Tüpoloogia tabel'!$C$1:$T$1,0),FALSE)</f>
        <v>2.9</v>
      </c>
      <c r="AR678" s="232">
        <f>VLOOKUP(AR$4,'Tüpoloogia tabel'!$C$1:$T$51,MATCH($A673,'Tüpoloogia tabel'!$C$1:$T$1,0),FALSE)</f>
        <v>0.26</v>
      </c>
      <c r="AS678" s="16">
        <f>VLOOKUP(AS$4,'Tüpoloogia tabel'!$C$1:$T$51,MATCH($A678,'Tüpoloogia tabel'!$C$1:$T$1,0),FALSE)</f>
        <v>0.49</v>
      </c>
      <c r="AT678" s="16">
        <f>VLOOKUP(AT$4,'Tüpoloogia tabel'!$C$1:$T$51,MATCH($A678,'Tüpoloogia tabel'!$C$1:$T$1,0),FALSE)</f>
        <v>0.40500000000000003</v>
      </c>
      <c r="AU678" s="16">
        <f>VLOOKUP(AU$4,'Tüpoloogia tabel'!$C$1:$T$51,MATCH($A678,'Tüpoloogia tabel'!$C$1:$T$1,0),FALSE)</f>
        <v>0.15</v>
      </c>
      <c r="AV678" s="273">
        <f>VLOOKUP(AV$4,'Tüpoloogia tabel'!$C$1:$T$51,MATCH($A678,'Tüpoloogia tabel'!$C$1:$T$1,0),FALSE)</f>
        <v>0.02</v>
      </c>
      <c r="AW678" s="16">
        <f>VLOOKUP(AW$4,'Tüpoloogia tabel'!$C$1:$T$51,MATCH($A678,'Tüpoloogia tabel'!$C$1:$T$1,0),FALSE)</f>
        <v>0.01</v>
      </c>
      <c r="AX678" s="16">
        <f>VLOOKUP(AX$4,'Tüpoloogia tabel'!$C$1:$T$51,MATCH($A678,'Tüpoloogia tabel'!$C$1:$T$1,0),FALSE)</f>
        <v>0</v>
      </c>
      <c r="AY678" s="16">
        <f>VLOOKUP(AY$4,'Tüpoloogia tabel'!$C$1:$T$51,MATCH($A678,'Tüpoloogia tabel'!$C$1:$T$1,0),FALSE)</f>
        <v>0.42</v>
      </c>
      <c r="AZ678" s="16">
        <f>VLOOKUP(AZ$4,'Tüpoloogia tabel'!$C$1:$T$51,MATCH($A678,'Tüpoloogia tabel'!$C$1:$T$1,0),FALSE)</f>
        <v>3.7</v>
      </c>
      <c r="BA678" s="232">
        <f>VLOOKUP(BA$4,'Tüpoloogia tabel'!$C$1:$T$51,MATCH($A678,'Tüpoloogia tabel'!$C$1:$T$1,0),FALSE)</f>
        <v>0.56000000000000005</v>
      </c>
      <c r="BB678" s="232">
        <f>VLOOKUP(BB$4,'Tüpoloogia tabel'!$C$1:$T$51,MATCH($A678,'Tüpoloogia tabel'!$C$1:$T$1,0),FALSE)</f>
        <v>0.41499999999999998</v>
      </c>
      <c r="BC678" s="232">
        <f>VLOOKUP(BC$4,'Tüpoloogia tabel'!$C$1:$T$51,MATCH($A678,'Tüpoloogia tabel'!$C$1:$T$1,0),FALSE)</f>
        <v>0.35</v>
      </c>
      <c r="BD678" s="232">
        <f>VLOOKUP(BD$4,'Tüpoloogia tabel'!$C$1:$T$51,MATCH($A678,'Tüpoloogia tabel'!$C$1:$T$1,0),FALSE)</f>
        <v>0.4</v>
      </c>
      <c r="BE678" s="232">
        <f>VLOOKUP(BE$4,'Tüpoloogia tabel'!$C$1:$T$51,MATCH($A678,'Tüpoloogia tabel'!$C$1:$T$1,0),FALSE)</f>
        <v>0.3</v>
      </c>
      <c r="BF678" s="16">
        <f>VLOOKUP(BF$4,'Tüpoloogia tabel'!$C$1:$T$51,MATCH($A678,'Tüpoloogia tabel'!$C$1:$T$1,0),FALSE)</f>
        <v>1.8</v>
      </c>
      <c r="BG678" s="16">
        <f>VLOOKUP(BG$4,'Tüpoloogia tabel'!$C$1:$T$51,MATCH($A678,'Tüpoloogia tabel'!$C$1:$T$1,0),FALSE)</f>
        <v>2.2000000000000002</v>
      </c>
      <c r="BH678" s="16">
        <f>VLOOKUP(BH$4,'Tüpoloogia tabel'!$C$1:$T$51,MATCH($A678,'Tüpoloogia tabel'!$C$1:$T$1,0),FALSE)</f>
        <v>1.46</v>
      </c>
      <c r="BI678" s="16">
        <f>VLOOKUP(BI$4,'Tüpoloogia tabel'!$C$1:$T$51,MATCH($A678,'Tüpoloogia tabel'!$C$1:$T$1,0),FALSE)</f>
        <v>1.5793333333333333</v>
      </c>
      <c r="BJ678" s="16">
        <f>VLOOKUP(BJ$4,'Tüpoloogia tabel'!$C$1:$T$51,MATCH($A678,'Tüpoloogia tabel'!$C$1:$T$1,0),FALSE)</f>
        <v>0.8</v>
      </c>
      <c r="BK678" s="16">
        <f>VLOOKUP(BK$4,'Tüpoloogia tabel'!$C$1:$T$51,MATCH($A678,'Tüpoloogia tabel'!$C$1:$T$1,0),FALSE)</f>
        <v>2.0649999999999999</v>
      </c>
      <c r="BL678" s="216">
        <f t="shared" si="876"/>
        <v>111898.18284100248</v>
      </c>
      <c r="BM678" s="1">
        <v>4</v>
      </c>
      <c r="BN678" s="1">
        <v>0</v>
      </c>
      <c r="BO678" s="1">
        <f t="shared" si="895"/>
        <v>90</v>
      </c>
      <c r="BP678" s="217">
        <f t="shared" si="896"/>
        <v>449.06666666666666</v>
      </c>
      <c r="BQ678" s="217">
        <f t="shared" ref="BQ678:BS678" si="924">BP678</f>
        <v>449.06666666666666</v>
      </c>
      <c r="BR678" s="217">
        <f t="shared" si="924"/>
        <v>449.06666666666666</v>
      </c>
      <c r="BS678" s="217">
        <f t="shared" si="924"/>
        <v>449.06666666666666</v>
      </c>
      <c r="BT678" s="217">
        <f t="shared" si="898"/>
        <v>3592.5333333333333</v>
      </c>
      <c r="BU678" s="217">
        <f t="shared" si="899"/>
        <v>20969.678571428565</v>
      </c>
      <c r="BV678" s="217">
        <f t="shared" si="900"/>
        <v>30739.619653441641</v>
      </c>
      <c r="BW678" s="217">
        <f t="shared" si="878"/>
        <v>13439.240254445489</v>
      </c>
      <c r="BX678" s="216">
        <f t="shared" si="901"/>
        <v>12.204518518518521</v>
      </c>
      <c r="BY678" s="216">
        <f t="shared" si="869"/>
        <v>14718.649333333336</v>
      </c>
      <c r="BZ678" s="216">
        <f t="shared" si="853"/>
        <v>140056.07242878131</v>
      </c>
      <c r="CA678" s="216">
        <f t="shared" si="854"/>
        <v>126616.83217433581</v>
      </c>
      <c r="CB678" s="218">
        <f t="shared" si="902"/>
        <v>6.9494542261080232</v>
      </c>
    </row>
    <row r="679" spans="1:80" s="220" customFormat="1" ht="15.75" thickBot="1" x14ac:dyDescent="0.3">
      <c r="A679" s="251" t="s">
        <v>489</v>
      </c>
      <c r="B679" s="241" t="s">
        <v>1207</v>
      </c>
      <c r="C679" s="241" t="s">
        <v>464</v>
      </c>
      <c r="D679" s="252">
        <v>10</v>
      </c>
      <c r="E679" s="252">
        <v>10</v>
      </c>
      <c r="F679" s="253"/>
      <c r="G679" s="221">
        <f>(VLOOKUP(G$4,'Tüpoloogia tabel'!$C$1:$T$51,MATCH($A679,'Tüpoloogia tabel'!$C$1:$T$1,0),FALSE))*D679</f>
        <v>3619.3999999999996</v>
      </c>
      <c r="H679" s="221">
        <f>(VLOOKUP(H$4,'Tüpoloogia tabel'!$C$1:$T$51,MATCH($A679,'Tüpoloogia tabel'!$C$1:$T$1,0),FALSE))*D679*E679</f>
        <v>288.14285714285717</v>
      </c>
      <c r="I679" s="221">
        <f>(VLOOKUP(I$4,'Tüpoloogia tabel'!$C$1:$T$51,MATCH($A679,'Tüpoloogia tabel'!$C$1:$T$1,0),FALSE))*D679*E679</f>
        <v>1024.4285714285711</v>
      </c>
      <c r="J679" s="221">
        <f>(VLOOKUP(J$4,'Tüpoloogia tabel'!$C$1:$T$51,MATCH($A679,'Tüpoloogia tabel'!$C$1:$T$1,0),FALSE))*D679*E679</f>
        <v>23244.998412698409</v>
      </c>
      <c r="K679" s="221">
        <f>(VLOOKUP(K$4,'Tüpoloogia tabel'!$C$1:$T$51,MATCH($A679,'Tüpoloogia tabel'!$C$1:$T$1,0),FALSE))*D679*E679</f>
        <v>20244.088888888888</v>
      </c>
      <c r="L679" s="246">
        <f>VLOOKUP(L$4,'Tüpoloogia tabel'!$C$1:$T$51,MATCH($A679,'Tüpoloogia tabel'!$C$1:$T$1,0),FALSE)</f>
        <v>0</v>
      </c>
      <c r="M679" s="226">
        <f>VLOOKUP(M$4,'Tüpoloogia tabel'!$C$1:$T$51,MATCH($A679,'Tüpoloogia tabel'!$C$1:$T$1,0),FALSE)</f>
        <v>40</v>
      </c>
      <c r="N679" s="226">
        <f>VLOOKUP(N$4,'Tüpoloogia tabel'!$C$1:$T$51,MATCH($A679,'Tüpoloogia tabel'!$C$1:$T$1,0),FALSE)</f>
        <v>40</v>
      </c>
      <c r="O679" s="242">
        <f>VLOOKUP(O$4,'Tüpoloogia tabel'!$C$1:$T$51,MATCH($A679,'Tüpoloogia tabel'!$C$1:$T$1,0),FALSE)</f>
        <v>0.27294963909952868</v>
      </c>
      <c r="P679" s="226">
        <f>VLOOKUP(P$4,'Tüpoloogia tabel'!$C$1:$T$51,MATCH($A679,'Tüpoloogia tabel'!$C$1:$T$1,0),FALSE)</f>
        <v>100</v>
      </c>
      <c r="Q679" s="339">
        <f t="shared" si="889"/>
        <v>105450.66666666669</v>
      </c>
      <c r="R679" s="341">
        <f t="shared" si="851"/>
        <v>76628.345257195309</v>
      </c>
      <c r="S679" s="340">
        <f t="shared" si="890"/>
        <v>3619.3999999999996</v>
      </c>
      <c r="T679" s="341">
        <f t="shared" si="891"/>
        <v>3619.3999999999996</v>
      </c>
      <c r="U679" s="342">
        <f t="shared" si="892"/>
        <v>39.6</v>
      </c>
      <c r="V679" s="343">
        <f t="shared" si="893"/>
        <v>28782.721409471371</v>
      </c>
      <c r="W679" s="344">
        <f t="shared" si="875"/>
        <v>8.4626899082719351</v>
      </c>
      <c r="X679" s="226">
        <f>VLOOKUP(X$4,'Tüpoloogia tabel'!$C$1:$T$51,MATCH($A679,'Tüpoloogia tabel'!$C$1:$T$1,0),FALSE)</f>
        <v>208.5</v>
      </c>
      <c r="Y679" s="226">
        <f>VLOOKUP(Y$4,'Tüpoloogia tabel'!$C$1:$T$51,MATCH($A679,'Tüpoloogia tabel'!$C$1:$T$1,0),FALSE)</f>
        <v>154.5</v>
      </c>
      <c r="Z679" s="230">
        <f>VLOOKUP(Z$4,'Tüpoloogia tabel'!$C$1:$T$51,MATCH($A679,'Tüpoloogia tabel'!$C$1:$T$1,0),FALSE)</f>
        <v>33.5</v>
      </c>
      <c r="AA679" s="236"/>
      <c r="AB679" s="236"/>
      <c r="AC679" s="221">
        <f>VLOOKUP(AC$4,'Tüpoloogia tabel'!$C$1:$T$51,MATCH($A679,'Tüpoloogia tabel'!$C$1:$T$1,0),FALSE)</f>
        <v>3.3925714285714283</v>
      </c>
      <c r="AD679" s="221">
        <f>VLOOKUP(AD$4,'Tüpoloogia tabel'!$C$1:$T$51,MATCH($A679,'Tüpoloogia tabel'!$C$1:$T$1,0),FALSE)</f>
        <v>2.5</v>
      </c>
      <c r="AE679" s="221">
        <f>VLOOKUP(AE$4,'Tüpoloogia tabel'!$C$1:$T$51,MATCH($A679,'Tüpoloogia tabel'!$C$1:$T$1,0),FALSE)</f>
        <v>2.2999999999999998</v>
      </c>
      <c r="AF679" s="221">
        <f>VLOOKUP(AF$4,'Tüpoloogia tabel'!$C$1:$T$51,MATCH($A679,'Tüpoloogia tabel'!$C$1:$T$1,0),FALSE)</f>
        <v>14.200000000000001</v>
      </c>
      <c r="AG679" s="221">
        <f>VLOOKUP(AG$4,'Tüpoloogia tabel'!$C$1:$T$51,MATCH($A679,'Tüpoloogia tabel'!$C$1:$T$1,0),FALSE)</f>
        <v>21.033333333333335</v>
      </c>
      <c r="AH679" s="221">
        <f>(VLOOKUP(AH$4,'Tüpoloogia tabel'!$C$1:$T$51,MATCH($A679,'Tüpoloogia tabel'!$C$1:$T$1,0),FALSE))*E679</f>
        <v>25</v>
      </c>
      <c r="AI679" s="221">
        <f>(VLOOKUP(AI$4,'Tüpoloogia tabel'!$C$1:$T$51,MATCH($A679,'Tüpoloogia tabel'!$C$1:$T$1,0),FALSE))*D679*E679</f>
        <v>90485</v>
      </c>
      <c r="AJ679" s="221">
        <f t="shared" si="894"/>
        <v>449.06666666666666</v>
      </c>
      <c r="AK679" s="221">
        <f>VLOOKUP(AK$4,'Tüpoloogia tabel'!$C$1:$T$51,MATCH($A679,'Tüpoloogia tabel'!$C$1:$T$1,0),FALSE)</f>
        <v>1</v>
      </c>
      <c r="AL679" s="221">
        <f>VLOOKUP(AL$4,'Tüpoloogia tabel'!$C$1:$T$51,MATCH($A679,'Tüpoloogia tabel'!$C$1:$T$1,0),FALSE)</f>
        <v>0.8</v>
      </c>
      <c r="AM679" s="221">
        <f>VLOOKUP(AM$4,'Tüpoloogia tabel'!$C$1:$T$51,MATCH($A679,'Tüpoloogia tabel'!$C$1:$T$1,0),FALSE)</f>
        <v>0.7</v>
      </c>
      <c r="AN679" s="221">
        <f>VLOOKUP(AN$4,'Tüpoloogia tabel'!$C$1:$T$51,MATCH($A679,'Tüpoloogia tabel'!$C$1:$T$1,0),FALSE)</f>
        <v>0.7</v>
      </c>
      <c r="AO679" s="221">
        <f>VLOOKUP(AO$4,'Tüpoloogia tabel'!$C$1:$T$51,MATCH($A679,'Tüpoloogia tabel'!$C$1:$T$1,0),FALSE)</f>
        <v>2.44</v>
      </c>
      <c r="AP679" s="221">
        <f>VLOOKUP(AP$4,'Tüpoloogia tabel'!$C$1:$T$51,MATCH($A679,'Tüpoloogia tabel'!$C$1:$T$1,0),FALSE)</f>
        <v>2</v>
      </c>
      <c r="AQ679" s="221">
        <f>VLOOKUP(AQ$4,'Tüpoloogia tabel'!$C$1:$T$51,MATCH($A679,'Tüpoloogia tabel'!$C$1:$T$1,0),FALSE)</f>
        <v>2.9</v>
      </c>
      <c r="AR679" s="233">
        <f>VLOOKUP(AR$4,'Tüpoloogia tabel'!$C$1:$T$51,MATCH($A674,'Tüpoloogia tabel'!$C$1:$T$1,0),FALSE)</f>
        <v>0.26</v>
      </c>
      <c r="AS679" s="222">
        <f>VLOOKUP(AS$4,'Tüpoloogia tabel'!$C$1:$T$51,MATCH($A679,'Tüpoloogia tabel'!$C$1:$T$1,0),FALSE)</f>
        <v>0.49</v>
      </c>
      <c r="AT679" s="222">
        <f>VLOOKUP(AT$4,'Tüpoloogia tabel'!$C$1:$T$51,MATCH($A679,'Tüpoloogia tabel'!$C$1:$T$1,0),FALSE)</f>
        <v>0.40500000000000003</v>
      </c>
      <c r="AU679" s="222">
        <f>VLOOKUP(AU$4,'Tüpoloogia tabel'!$C$1:$T$51,MATCH($A679,'Tüpoloogia tabel'!$C$1:$T$1,0),FALSE)</f>
        <v>0.15</v>
      </c>
      <c r="AV679" s="273">
        <f>VLOOKUP(AV$4,'Tüpoloogia tabel'!$C$1:$T$51,MATCH($A679,'Tüpoloogia tabel'!$C$1:$T$1,0),FALSE)</f>
        <v>0.02</v>
      </c>
      <c r="AW679" s="222">
        <f>VLOOKUP(AW$4,'Tüpoloogia tabel'!$C$1:$T$51,MATCH($A679,'Tüpoloogia tabel'!$C$1:$T$1,0),FALSE)</f>
        <v>0.01</v>
      </c>
      <c r="AX679" s="222">
        <f>VLOOKUP(AX$4,'Tüpoloogia tabel'!$C$1:$T$51,MATCH($A679,'Tüpoloogia tabel'!$C$1:$T$1,0),FALSE)</f>
        <v>0</v>
      </c>
      <c r="AY679" s="222">
        <f>VLOOKUP(AY$4,'Tüpoloogia tabel'!$C$1:$T$51,MATCH($A679,'Tüpoloogia tabel'!$C$1:$T$1,0),FALSE)</f>
        <v>0.42</v>
      </c>
      <c r="AZ679" s="222">
        <f>VLOOKUP(AZ$4,'Tüpoloogia tabel'!$C$1:$T$51,MATCH($A679,'Tüpoloogia tabel'!$C$1:$T$1,0),FALSE)</f>
        <v>3.7</v>
      </c>
      <c r="BA679" s="233">
        <f>VLOOKUP(BA$4,'Tüpoloogia tabel'!$C$1:$T$51,MATCH($A679,'Tüpoloogia tabel'!$C$1:$T$1,0),FALSE)</f>
        <v>0.56000000000000005</v>
      </c>
      <c r="BB679" s="233">
        <f>VLOOKUP(BB$4,'Tüpoloogia tabel'!$C$1:$T$51,MATCH($A679,'Tüpoloogia tabel'!$C$1:$T$1,0),FALSE)</f>
        <v>0.41499999999999998</v>
      </c>
      <c r="BC679" s="233">
        <f>VLOOKUP(BC$4,'Tüpoloogia tabel'!$C$1:$T$51,MATCH($A679,'Tüpoloogia tabel'!$C$1:$T$1,0),FALSE)</f>
        <v>0.35</v>
      </c>
      <c r="BD679" s="233">
        <f>VLOOKUP(BD$4,'Tüpoloogia tabel'!$C$1:$T$51,MATCH($A679,'Tüpoloogia tabel'!$C$1:$T$1,0),FALSE)</f>
        <v>0.4</v>
      </c>
      <c r="BE679" s="233">
        <f>VLOOKUP(BE$4,'Tüpoloogia tabel'!$C$1:$T$51,MATCH($A679,'Tüpoloogia tabel'!$C$1:$T$1,0),FALSE)</f>
        <v>0.3</v>
      </c>
      <c r="BF679" s="222">
        <f>VLOOKUP(BF$4,'Tüpoloogia tabel'!$C$1:$T$51,MATCH($A679,'Tüpoloogia tabel'!$C$1:$T$1,0),FALSE)</f>
        <v>1.8</v>
      </c>
      <c r="BG679" s="222">
        <f>VLOOKUP(BG$4,'Tüpoloogia tabel'!$C$1:$T$51,MATCH($A679,'Tüpoloogia tabel'!$C$1:$T$1,0),FALSE)</f>
        <v>2.2000000000000002</v>
      </c>
      <c r="BH679" s="222">
        <f>VLOOKUP(BH$4,'Tüpoloogia tabel'!$C$1:$T$51,MATCH($A679,'Tüpoloogia tabel'!$C$1:$T$1,0),FALSE)</f>
        <v>1.46</v>
      </c>
      <c r="BI679" s="222">
        <f>VLOOKUP(BI$4,'Tüpoloogia tabel'!$C$1:$T$51,MATCH($A679,'Tüpoloogia tabel'!$C$1:$T$1,0),FALSE)</f>
        <v>1.5793333333333333</v>
      </c>
      <c r="BJ679" s="222">
        <f>VLOOKUP(BJ$4,'Tüpoloogia tabel'!$C$1:$T$51,MATCH($A679,'Tüpoloogia tabel'!$C$1:$T$1,0),FALSE)</f>
        <v>0.8</v>
      </c>
      <c r="BK679" s="222">
        <f>VLOOKUP(BK$4,'Tüpoloogia tabel'!$C$1:$T$51,MATCH($A679,'Tüpoloogia tabel'!$C$1:$T$1,0),FALSE)</f>
        <v>2.0649999999999999</v>
      </c>
      <c r="BL679" s="223">
        <f t="shared" si="876"/>
        <v>136823.81593519091</v>
      </c>
      <c r="BM679" s="220">
        <v>4</v>
      </c>
      <c r="BN679" s="220">
        <v>0</v>
      </c>
      <c r="BO679" s="220">
        <f t="shared" si="895"/>
        <v>100</v>
      </c>
      <c r="BP679" s="224">
        <f t="shared" si="896"/>
        <v>449.06666666666666</v>
      </c>
      <c r="BQ679" s="224">
        <f t="shared" ref="BQ679:BS679" si="925">BP679</f>
        <v>449.06666666666666</v>
      </c>
      <c r="BR679" s="224">
        <f t="shared" si="925"/>
        <v>449.06666666666666</v>
      </c>
      <c r="BS679" s="224">
        <f t="shared" si="925"/>
        <v>449.06666666666666</v>
      </c>
      <c r="BT679" s="224">
        <f t="shared" si="898"/>
        <v>4041.6</v>
      </c>
      <c r="BU679" s="224">
        <f t="shared" si="899"/>
        <v>25860.714285714275</v>
      </c>
      <c r="BV679" s="224">
        <f t="shared" si="900"/>
        <v>37938.794736169817</v>
      </c>
      <c r="BW679" s="217">
        <f t="shared" si="878"/>
        <v>16469.98445585799</v>
      </c>
      <c r="BX679" s="223">
        <f t="shared" si="901"/>
        <v>14.946638765432102</v>
      </c>
      <c r="BY679" s="223">
        <f t="shared" si="869"/>
        <v>18025.646351111114</v>
      </c>
      <c r="BZ679" s="223">
        <f t="shared" si="853"/>
        <v>171319.44674216001</v>
      </c>
      <c r="CA679" s="223">
        <f t="shared" si="854"/>
        <v>154849.46228630203</v>
      </c>
      <c r="CB679" s="225">
        <f t="shared" si="902"/>
        <v>7.6491198559838507</v>
      </c>
    </row>
    <row r="680" spans="1:80" x14ac:dyDescent="0.25">
      <c r="L680" s="243"/>
      <c r="M680" s="243"/>
      <c r="N680" s="243"/>
      <c r="O680" s="243"/>
      <c r="P680" s="243"/>
      <c r="Q680" s="351"/>
      <c r="V680" s="352"/>
      <c r="W680" s="351"/>
      <c r="Z680" s="352"/>
      <c r="AA680" s="237"/>
      <c r="AB680" s="237"/>
    </row>
    <row r="696" spans="5:5" x14ac:dyDescent="0.25">
      <c r="E696" s="321"/>
    </row>
    <row r="697" spans="5:5" x14ac:dyDescent="0.25">
      <c r="E697" s="7"/>
    </row>
    <row r="698" spans="5:5" x14ac:dyDescent="0.25">
      <c r="E698" s="7"/>
    </row>
    <row r="699" spans="5:5" x14ac:dyDescent="0.25">
      <c r="E699" s="322"/>
    </row>
    <row r="700" spans="5:5" x14ac:dyDescent="0.25">
      <c r="E700" s="322"/>
    </row>
    <row r="701" spans="5:5" x14ac:dyDescent="0.25">
      <c r="E701" s="63"/>
    </row>
    <row r="702" spans="5:5" x14ac:dyDescent="0.25">
      <c r="E702" s="63"/>
    </row>
    <row r="703" spans="5:5" x14ac:dyDescent="0.25">
      <c r="E703" s="63"/>
    </row>
    <row r="704" spans="5:5" x14ac:dyDescent="0.25">
      <c r="E704" s="63"/>
    </row>
    <row r="705" spans="5:5" x14ac:dyDescent="0.25">
      <c r="E705" s="63"/>
    </row>
    <row r="706" spans="5:5" x14ac:dyDescent="0.25">
      <c r="E706" s="63"/>
    </row>
    <row r="707" spans="5:5" x14ac:dyDescent="0.25">
      <c r="E707" s="7"/>
    </row>
    <row r="708" spans="5:5" x14ac:dyDescent="0.25">
      <c r="E708" s="7"/>
    </row>
    <row r="709" spans="5:5" x14ac:dyDescent="0.25">
      <c r="E709" s="7"/>
    </row>
    <row r="710" spans="5:5" x14ac:dyDescent="0.25">
      <c r="E710" s="7"/>
    </row>
    <row r="711" spans="5:5" x14ac:dyDescent="0.25">
      <c r="E711" s="7"/>
    </row>
    <row r="712" spans="5:5" x14ac:dyDescent="0.25">
      <c r="E712" s="7"/>
    </row>
    <row r="713" spans="5:5" x14ac:dyDescent="0.25">
      <c r="E713" s="7"/>
    </row>
    <row r="714" spans="5:5" x14ac:dyDescent="0.25">
      <c r="E714" s="7"/>
    </row>
    <row r="715" spans="5:5" x14ac:dyDescent="0.25">
      <c r="E715" s="7"/>
    </row>
    <row r="716" spans="5:5" x14ac:dyDescent="0.25">
      <c r="E716" s="7"/>
    </row>
    <row r="717" spans="5:5" x14ac:dyDescent="0.25">
      <c r="E717" s="7"/>
    </row>
    <row r="718" spans="5:5" x14ac:dyDescent="0.25">
      <c r="E718" s="7"/>
    </row>
    <row r="719" spans="5:5" x14ac:dyDescent="0.25">
      <c r="E719" s="7"/>
    </row>
    <row r="720" spans="5:5" x14ac:dyDescent="0.25">
      <c r="E720" s="7"/>
    </row>
    <row r="721" spans="1:27" x14ac:dyDescent="0.25">
      <c r="E721" s="7"/>
    </row>
    <row r="726" spans="1:27" x14ac:dyDescent="0.25">
      <c r="A726" s="14"/>
      <c r="B726" s="321"/>
      <c r="C726" s="7"/>
      <c r="D726" s="7"/>
      <c r="E726" s="322"/>
      <c r="F726" s="322"/>
      <c r="G726" s="63"/>
      <c r="H726" s="63"/>
      <c r="I726" s="63"/>
      <c r="J726" s="63"/>
      <c r="K726" s="63"/>
      <c r="L726" s="63"/>
      <c r="M726" s="63"/>
      <c r="N726" s="63"/>
      <c r="O726" s="63"/>
      <c r="P726" s="63"/>
      <c r="Q726" s="63"/>
      <c r="R726" s="63"/>
      <c r="S726" s="63"/>
      <c r="T726" s="63"/>
      <c r="U726" s="63"/>
      <c r="V726" s="63"/>
      <c r="W726" s="63"/>
      <c r="X726" s="63"/>
      <c r="Y726" s="63"/>
      <c r="Z726" s="63"/>
      <c r="AA726" s="7"/>
    </row>
    <row r="727" spans="1:27" x14ac:dyDescent="0.25">
      <c r="B727" s="4"/>
      <c r="C727" s="4"/>
      <c r="D727" s="4"/>
      <c r="E727" s="4"/>
      <c r="AA727" s="4"/>
    </row>
  </sheetData>
  <mergeCells count="10">
    <mergeCell ref="A1:F1"/>
    <mergeCell ref="Q1:V1"/>
    <mergeCell ref="W1:Z1"/>
    <mergeCell ref="BF1:BK1"/>
    <mergeCell ref="G1:K1"/>
    <mergeCell ref="L1:P1"/>
    <mergeCell ref="AC1:AG1"/>
    <mergeCell ref="AK1:AQ1"/>
    <mergeCell ref="AR1:AY1"/>
    <mergeCell ref="BA1:BE1"/>
  </mergeCells>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09ED1-172D-44AE-BB8B-8723E4BB60A2}">
  <dimension ref="A1:AG520"/>
  <sheetViews>
    <sheetView zoomScale="70" zoomScaleNormal="70" workbookViewId="0">
      <selection activeCell="AC20" sqref="AC20"/>
    </sheetView>
  </sheetViews>
  <sheetFormatPr defaultColWidth="9.140625" defaultRowHeight="15" customHeight="1" x14ac:dyDescent="0.25"/>
  <cols>
    <col min="1" max="1" width="8.140625" style="2" customWidth="1"/>
    <col min="2" max="3" width="18.42578125" customWidth="1"/>
    <col min="4" max="4" width="21.85546875" style="3" hidden="1" customWidth="1"/>
    <col min="5" max="5" width="27.28515625" style="2" bestFit="1" customWidth="1"/>
    <col min="6" max="6" width="18.28515625" style="2" customWidth="1"/>
    <col min="7" max="7" width="23.5703125" style="2" customWidth="1"/>
    <col min="8" max="8" width="14.140625" style="2" customWidth="1"/>
    <col min="9" max="9" width="17.42578125" customWidth="1"/>
    <col min="10" max="10" width="19.140625" customWidth="1"/>
    <col min="11" max="11" width="33.42578125" customWidth="1"/>
    <col min="12" max="12" width="23.140625" style="3" customWidth="1"/>
    <col min="13" max="13" width="23.85546875" style="2" customWidth="1"/>
    <col min="14" max="14" width="34.42578125" customWidth="1"/>
    <col min="15" max="15" width="13.85546875" style="2" customWidth="1"/>
    <col min="16" max="16" width="18.7109375" style="3" customWidth="1"/>
    <col min="17" max="17" width="22" style="2" customWidth="1"/>
    <col min="18" max="18" width="30.5703125" customWidth="1"/>
    <col min="19" max="19" width="22.42578125" style="2" customWidth="1"/>
    <col min="20" max="20" width="11.7109375" style="2" customWidth="1"/>
    <col min="21" max="21" width="26.85546875" style="2" customWidth="1"/>
    <col min="22" max="22" width="21.7109375" style="3" customWidth="1"/>
    <col min="23" max="23" width="16.5703125" style="2" customWidth="1"/>
    <col min="24" max="24" width="15.5703125" style="2" customWidth="1"/>
    <col min="25" max="28" width="22" style="3" customWidth="1"/>
    <col min="29" max="29" width="23.7109375" style="3" customWidth="1"/>
    <col min="30" max="30" width="16.85546875" style="2" customWidth="1"/>
    <col min="31" max="32" width="22.28515625" customWidth="1"/>
    <col min="33" max="33" width="19.140625" style="2" customWidth="1"/>
    <col min="34" max="35" width="5.28515625" bestFit="1" customWidth="1"/>
    <col min="36" max="36" width="12.5703125" bestFit="1" customWidth="1"/>
  </cols>
  <sheetData>
    <row r="1" spans="1:33" ht="15" customHeight="1" x14ac:dyDescent="0.3">
      <c r="A1" s="397" t="s">
        <v>1208</v>
      </c>
      <c r="B1" s="397"/>
      <c r="C1" s="397"/>
      <c r="D1" s="397"/>
      <c r="E1" s="397"/>
      <c r="F1" s="397"/>
      <c r="G1" s="397"/>
      <c r="H1" s="397"/>
      <c r="I1" s="397"/>
      <c r="J1" s="397"/>
      <c r="K1" s="396" t="s">
        <v>1209</v>
      </c>
      <c r="L1" s="396"/>
      <c r="M1" s="396"/>
      <c r="N1" s="396"/>
      <c r="O1" s="396"/>
      <c r="P1" s="396"/>
      <c r="Q1" s="396"/>
      <c r="R1" s="396" t="s">
        <v>1210</v>
      </c>
      <c r="S1" s="396"/>
      <c r="T1" s="396"/>
      <c r="U1" s="396"/>
      <c r="V1" s="396"/>
      <c r="W1" s="396"/>
      <c r="X1" s="316"/>
      <c r="Y1" s="9"/>
      <c r="Z1" s="9"/>
      <c r="AA1" s="9"/>
      <c r="AB1" s="9"/>
      <c r="AC1" s="9" t="s">
        <v>1211</v>
      </c>
      <c r="AD1" s="396" t="s">
        <v>1212</v>
      </c>
      <c r="AE1" s="396"/>
      <c r="AF1" s="396"/>
    </row>
    <row r="2" spans="1:33" s="3" customFormat="1" ht="39" customHeight="1" x14ac:dyDescent="0.25">
      <c r="B2" s="3" t="str">
        <f>VLOOKUP(B4,'Tehniline kaart'!$G$3:$J$113,3,FALSE)</f>
        <v>T1</v>
      </c>
      <c r="D2" s="3" t="e">
        <f>VLOOKUP(D4,'Tehniline kaart'!$G$3:$J$113,3,FALSE)</f>
        <v>#N/A</v>
      </c>
      <c r="E2" s="3" t="str">
        <f>VLOOKUP(E4,'Tehniline kaart'!$G$3:$J$113,3,FALSE)</f>
        <v>T2</v>
      </c>
      <c r="F2" s="3" t="str">
        <f>VLOOKUP(F4,'Tehniline kaart'!$G$3:$J$113,3,FALSE)</f>
        <v>E8</v>
      </c>
      <c r="I2" s="3" t="str">
        <f>VLOOKUP(I4,'Tehniline kaart'!$G$3:$J$113,3,FALSE)</f>
        <v>E4</v>
      </c>
      <c r="K2" s="3" t="str">
        <f>VLOOKUP(K4,'Tehniline kaart'!$G$3:$J$113,3,FALSE)</f>
        <v>E7</v>
      </c>
      <c r="L2" s="3" t="str">
        <f>VLOOKUP(L4,'Tehniline kaart'!$G$3:$J$113,3,FALSE)</f>
        <v>E6</v>
      </c>
      <c r="M2" s="3" t="str">
        <f>VLOOKUP(M4,'Tehniline kaart'!$G$3:$J$113,3,FALSE)</f>
        <v>E9</v>
      </c>
      <c r="N2" s="3" t="str">
        <f>VLOOKUP(N4,'Tehniline kaart'!$G$3:$J$113,3,FALSE)</f>
        <v>E15</v>
      </c>
      <c r="O2" s="3" t="str">
        <f>VLOOKUP(O4,'Tehniline kaart'!$G$3:$J$113,3,FALSE)</f>
        <v>E18</v>
      </c>
      <c r="P2" s="3" t="str">
        <f>VLOOKUP(P4,'Tehniline kaart'!$G$3:$J$113,3,FALSE)</f>
        <v>E19</v>
      </c>
      <c r="Q2" s="3" t="str">
        <f>VLOOKUP(Q4,'Tehniline kaart'!$G$3:$J$113,3,FALSE)</f>
        <v>E21</v>
      </c>
      <c r="R2" s="3" t="str">
        <f>VLOOKUP(R4,'Tehniline kaart'!$G$3:$J$113,3,FALSE)</f>
        <v>L1</v>
      </c>
      <c r="S2" s="3" t="str">
        <f>VLOOKUP(S4,'Tehniline kaart'!$G$3:$J$113,3,FALSE)</f>
        <v>T4</v>
      </c>
      <c r="T2" s="3" t="str">
        <f>VLOOKUP(T4,'Tehniline kaart'!$G$3:$J$113,3,FALSE)</f>
        <v>T3</v>
      </c>
      <c r="U2" s="3" t="str">
        <f>VLOOKUP(U4,'Tehniline kaart'!$G$3:$J$113,3,FALSE)</f>
        <v>T5</v>
      </c>
      <c r="X2" s="3" t="str">
        <f>VLOOKUP(X4,'Tehniline kaart'!$G$3:$J$113,3,FALSE)</f>
        <v>L5</v>
      </c>
      <c r="Y2" s="3" t="str">
        <f>VLOOKUP(Y4,'Tehniline kaart'!$G$3:$J$113,3,FALSE)</f>
        <v>R14</v>
      </c>
      <c r="AB2" s="3" t="str">
        <f>VLOOKUP(AB4,'Tehniline kaart'!$G$3:$J$113,3,FALSE)</f>
        <v>T8</v>
      </c>
      <c r="AC2" s="3" t="str">
        <f>VLOOKUP(AC4,'Tehniline kaart'!$G$3:$J$113,3,FALSE)</f>
        <v>T9</v>
      </c>
      <c r="AE2" s="3" t="str">
        <f>VLOOKUP(AE4,'Tehniline kaart'!$G$3:$J$113,3,FALSE)</f>
        <v>D1</v>
      </c>
      <c r="AF2" s="3" t="str">
        <f>VLOOKUP(AF4,'Tehniline kaart'!$G$3:$J$113,3,FALSE)</f>
        <v>D2</v>
      </c>
      <c r="AG2" s="3" t="e">
        <f>VLOOKUP(AG4,'Tehniline kaart'!$G$3:$J$113,3,FALSE)</f>
        <v>#N/A</v>
      </c>
    </row>
    <row r="3" spans="1:33" s="3" customFormat="1" x14ac:dyDescent="0.25">
      <c r="R3" s="3" t="s">
        <v>1213</v>
      </c>
      <c r="S3" s="3" t="s">
        <v>1214</v>
      </c>
      <c r="T3" s="3" t="s">
        <v>1215</v>
      </c>
      <c r="V3" s="3" t="s">
        <v>1216</v>
      </c>
      <c r="W3" s="3" t="s">
        <v>1217</v>
      </c>
    </row>
    <row r="4" spans="1:33" s="9" customFormat="1" x14ac:dyDescent="0.25">
      <c r="A4" s="314" t="s">
        <v>473</v>
      </c>
      <c r="B4" s="282" t="s">
        <v>83</v>
      </c>
      <c r="C4" s="281" t="s">
        <v>572</v>
      </c>
      <c r="D4" s="283" t="s">
        <v>1218</v>
      </c>
      <c r="E4" s="283" t="s">
        <v>89</v>
      </c>
      <c r="F4" s="283" t="s">
        <v>58</v>
      </c>
      <c r="G4" s="283" t="s">
        <v>492</v>
      </c>
      <c r="H4" s="283" t="s">
        <v>468</v>
      </c>
      <c r="I4" s="283" t="s">
        <v>38</v>
      </c>
      <c r="J4" s="283" t="s">
        <v>1219</v>
      </c>
      <c r="K4" s="283" t="s">
        <v>54</v>
      </c>
      <c r="L4" s="284" t="s">
        <v>50</v>
      </c>
      <c r="M4" s="284" t="s">
        <v>64</v>
      </c>
      <c r="N4" s="283" t="s">
        <v>126</v>
      </c>
      <c r="O4" s="283" t="s">
        <v>143</v>
      </c>
      <c r="P4" s="283" t="s">
        <v>148</v>
      </c>
      <c r="Q4" s="284" t="s">
        <v>157</v>
      </c>
      <c r="R4" s="283" t="s">
        <v>95</v>
      </c>
      <c r="S4" s="283" t="s">
        <v>107</v>
      </c>
      <c r="T4" s="283" t="s">
        <v>101</v>
      </c>
      <c r="U4" s="283" t="s">
        <v>112</v>
      </c>
      <c r="V4" s="286" t="s">
        <v>1220</v>
      </c>
      <c r="W4" s="283" t="s">
        <v>1221</v>
      </c>
      <c r="X4" s="353" t="s">
        <v>234</v>
      </c>
      <c r="Y4" s="285" t="s">
        <v>316</v>
      </c>
      <c r="Z4" s="286" t="s">
        <v>577</v>
      </c>
      <c r="AA4" s="286" t="s">
        <v>238</v>
      </c>
      <c r="AB4" s="286" t="s">
        <v>276</v>
      </c>
      <c r="AC4" s="286" t="s">
        <v>280</v>
      </c>
      <c r="AD4" s="283" t="s">
        <v>1222</v>
      </c>
      <c r="AE4" s="282" t="s">
        <v>426</v>
      </c>
      <c r="AF4" s="282" t="s">
        <v>430</v>
      </c>
      <c r="AG4" s="17" t="s">
        <v>1223</v>
      </c>
    </row>
    <row r="5" spans="1:33" x14ac:dyDescent="0.25">
      <c r="A5" s="287">
        <v>290</v>
      </c>
      <c r="B5" s="288" t="s">
        <v>1224</v>
      </c>
      <c r="C5" s="315" t="str">
        <f t="shared" ref="C5:C68" si="0">_xlfn.CONCAT(B5,".",F5,".",G5)</f>
        <v>212.2.2</v>
      </c>
      <c r="D5" s="291" t="s">
        <v>1225</v>
      </c>
      <c r="E5" s="291" t="s">
        <v>1225</v>
      </c>
      <c r="F5" s="291">
        <v>2</v>
      </c>
      <c r="G5" s="291">
        <v>2</v>
      </c>
      <c r="H5" s="291" t="s">
        <v>471</v>
      </c>
      <c r="I5" s="289" t="s">
        <v>1226</v>
      </c>
      <c r="J5" s="289" t="s">
        <v>1227</v>
      </c>
      <c r="K5" s="289" t="s">
        <v>1228</v>
      </c>
      <c r="L5" s="290">
        <v>11222</v>
      </c>
      <c r="M5" s="290">
        <v>247</v>
      </c>
      <c r="N5" s="291">
        <v>5</v>
      </c>
      <c r="O5" s="291">
        <v>24</v>
      </c>
      <c r="P5" s="291">
        <v>626.1</v>
      </c>
      <c r="Q5" s="290">
        <v>586</v>
      </c>
      <c r="R5" s="291">
        <v>0</v>
      </c>
      <c r="S5" s="291">
        <v>0</v>
      </c>
      <c r="T5" s="291">
        <v>0</v>
      </c>
      <c r="U5" s="291">
        <v>1</v>
      </c>
      <c r="V5" s="293">
        <v>0.17652282010300124</v>
      </c>
      <c r="W5" s="291">
        <v>1</v>
      </c>
      <c r="X5" s="354">
        <f>Y5+AC5</f>
        <v>563.1</v>
      </c>
      <c r="Y5" s="292">
        <v>463.70000000000005</v>
      </c>
      <c r="Z5" s="292"/>
      <c r="AA5" s="292"/>
      <c r="AB5" s="292"/>
      <c r="AC5" s="292">
        <v>99.4</v>
      </c>
      <c r="AD5" s="291" t="s">
        <v>1229</v>
      </c>
      <c r="AE5" s="294">
        <v>102550</v>
      </c>
      <c r="AF5" s="294">
        <v>25198</v>
      </c>
      <c r="AG5" s="2">
        <v>101040360</v>
      </c>
    </row>
    <row r="6" spans="1:33" x14ac:dyDescent="0.25">
      <c r="A6" s="295">
        <v>125</v>
      </c>
      <c r="B6" s="296" t="s">
        <v>1230</v>
      </c>
      <c r="C6" s="315" t="str">
        <f t="shared" si="0"/>
        <v>211.1.2</v>
      </c>
      <c r="D6" s="299" t="s">
        <v>1225</v>
      </c>
      <c r="E6" s="299" t="s">
        <v>1225</v>
      </c>
      <c r="F6" s="299">
        <v>1</v>
      </c>
      <c r="G6" s="299">
        <v>2</v>
      </c>
      <c r="H6" s="299" t="s">
        <v>469</v>
      </c>
      <c r="I6" s="297" t="s">
        <v>1226</v>
      </c>
      <c r="J6" s="297" t="s">
        <v>1227</v>
      </c>
      <c r="K6" s="297" t="s">
        <v>1228</v>
      </c>
      <c r="L6" s="298">
        <v>11222</v>
      </c>
      <c r="M6" s="298">
        <v>253</v>
      </c>
      <c r="N6" s="299">
        <v>8</v>
      </c>
      <c r="O6" s="299">
        <v>26</v>
      </c>
      <c r="P6" s="299">
        <v>432.7</v>
      </c>
      <c r="Q6" s="298">
        <v>432.7</v>
      </c>
      <c r="R6" s="299">
        <v>0</v>
      </c>
      <c r="S6" s="299">
        <v>0</v>
      </c>
      <c r="T6" s="299">
        <v>0</v>
      </c>
      <c r="U6" s="299">
        <v>0</v>
      </c>
      <c r="V6" s="300">
        <v>0.12779191405145604</v>
      </c>
      <c r="W6" s="299">
        <v>1</v>
      </c>
      <c r="X6" s="354">
        <f t="shared" ref="X6:X69" si="1">Y6+AC6</f>
        <v>353.7</v>
      </c>
      <c r="Y6" s="298">
        <v>308.5</v>
      </c>
      <c r="Z6" s="298"/>
      <c r="AA6" s="298"/>
      <c r="AB6" s="298"/>
      <c r="AC6" s="298">
        <v>45.2</v>
      </c>
      <c r="AD6" s="299" t="s">
        <v>12</v>
      </c>
      <c r="AE6" s="297">
        <v>67068.5</v>
      </c>
      <c r="AF6" s="297">
        <v>10817.5</v>
      </c>
      <c r="AG6" s="2">
        <v>101019354</v>
      </c>
    </row>
    <row r="7" spans="1:33" x14ac:dyDescent="0.25">
      <c r="A7" s="287">
        <v>221</v>
      </c>
      <c r="B7" s="288" t="s">
        <v>1230</v>
      </c>
      <c r="C7" s="315" t="str">
        <f t="shared" si="0"/>
        <v>211.1.3</v>
      </c>
      <c r="D7" s="301" t="s">
        <v>1225</v>
      </c>
      <c r="E7" s="301" t="s">
        <v>1225</v>
      </c>
      <c r="F7" s="301">
        <v>1</v>
      </c>
      <c r="G7" s="301">
        <v>3</v>
      </c>
      <c r="H7" s="301" t="s">
        <v>469</v>
      </c>
      <c r="I7" s="294" t="s">
        <v>1226</v>
      </c>
      <c r="J7" s="294" t="s">
        <v>1227</v>
      </c>
      <c r="K7" s="294" t="s">
        <v>1228</v>
      </c>
      <c r="L7" s="292">
        <v>11222</v>
      </c>
      <c r="M7" s="292">
        <v>153</v>
      </c>
      <c r="N7" s="301">
        <v>5</v>
      </c>
      <c r="O7" s="301">
        <v>15</v>
      </c>
      <c r="P7" s="301">
        <v>379.5</v>
      </c>
      <c r="Q7" s="292">
        <v>379.5</v>
      </c>
      <c r="R7" s="301">
        <v>0</v>
      </c>
      <c r="S7" s="301">
        <v>0</v>
      </c>
      <c r="T7" s="301">
        <v>0</v>
      </c>
      <c r="U7" s="301">
        <v>1</v>
      </c>
      <c r="V7" s="293">
        <v>0.15010423905489922</v>
      </c>
      <c r="W7" s="301">
        <v>1</v>
      </c>
      <c r="X7" s="354">
        <f t="shared" si="1"/>
        <v>431.7</v>
      </c>
      <c r="Y7" s="292">
        <v>366.9</v>
      </c>
      <c r="Z7" s="292"/>
      <c r="AA7" s="292"/>
      <c r="AB7" s="292"/>
      <c r="AC7" s="292">
        <v>64.8</v>
      </c>
      <c r="AD7" s="301" t="s">
        <v>466</v>
      </c>
      <c r="AE7" s="294">
        <v>55786.5</v>
      </c>
      <c r="AF7" s="294">
        <v>17836.5</v>
      </c>
      <c r="AG7" s="2">
        <v>101025776</v>
      </c>
    </row>
    <row r="8" spans="1:33" x14ac:dyDescent="0.25">
      <c r="A8" s="295">
        <v>40</v>
      </c>
      <c r="B8" s="296" t="s">
        <v>1230</v>
      </c>
      <c r="C8" s="315" t="str">
        <f t="shared" si="0"/>
        <v>211.1.2</v>
      </c>
      <c r="D8" s="299" t="s">
        <v>1225</v>
      </c>
      <c r="E8" s="299" t="s">
        <v>1225</v>
      </c>
      <c r="F8" s="299">
        <v>1</v>
      </c>
      <c r="G8" s="299">
        <v>2</v>
      </c>
      <c r="H8" s="299" t="s">
        <v>469</v>
      </c>
      <c r="I8" s="297" t="s">
        <v>1231</v>
      </c>
      <c r="J8" s="297" t="s">
        <v>1232</v>
      </c>
      <c r="K8" s="297" t="s">
        <v>1228</v>
      </c>
      <c r="L8" s="298">
        <v>11222</v>
      </c>
      <c r="M8" s="298">
        <v>282</v>
      </c>
      <c r="N8" s="299">
        <v>8</v>
      </c>
      <c r="O8" s="299">
        <v>26</v>
      </c>
      <c r="P8" s="299">
        <v>400.4</v>
      </c>
      <c r="Q8" s="298">
        <v>376.8</v>
      </c>
      <c r="R8" s="299">
        <v>0</v>
      </c>
      <c r="S8" s="299">
        <v>0</v>
      </c>
      <c r="T8" s="299">
        <v>0</v>
      </c>
      <c r="U8" s="299">
        <v>0</v>
      </c>
      <c r="V8" s="300">
        <v>0.17652892561983471</v>
      </c>
      <c r="W8" s="299">
        <v>1</v>
      </c>
      <c r="X8" s="354">
        <f t="shared" si="1"/>
        <v>302.5</v>
      </c>
      <c r="Y8" s="298">
        <v>249.1</v>
      </c>
      <c r="Z8" s="298"/>
      <c r="AA8" s="298"/>
      <c r="AB8" s="298"/>
      <c r="AC8" s="298">
        <v>53.4</v>
      </c>
      <c r="AD8" s="299" t="s">
        <v>467</v>
      </c>
      <c r="AE8" s="297">
        <v>47476.800000000003</v>
      </c>
      <c r="AF8" s="297">
        <v>24492</v>
      </c>
      <c r="AG8" s="2">
        <v>113024761</v>
      </c>
    </row>
    <row r="9" spans="1:33" x14ac:dyDescent="0.25">
      <c r="A9" s="287">
        <v>354</v>
      </c>
      <c r="B9" s="288" t="s">
        <v>1230</v>
      </c>
      <c r="C9" s="315" t="str">
        <f t="shared" si="0"/>
        <v>211.2.2</v>
      </c>
      <c r="D9" s="301" t="s">
        <v>1225</v>
      </c>
      <c r="E9" s="301" t="s">
        <v>1225</v>
      </c>
      <c r="F9" s="301">
        <v>2</v>
      </c>
      <c r="G9" s="301">
        <v>2</v>
      </c>
      <c r="H9" s="301" t="s">
        <v>472</v>
      </c>
      <c r="I9" s="294" t="s">
        <v>1226</v>
      </c>
      <c r="J9" s="294" t="s">
        <v>1227</v>
      </c>
      <c r="K9" s="294" t="s">
        <v>1228</v>
      </c>
      <c r="L9" s="292">
        <v>11222</v>
      </c>
      <c r="M9" s="292">
        <v>207</v>
      </c>
      <c r="N9" s="301">
        <v>7</v>
      </c>
      <c r="O9" s="301">
        <v>24</v>
      </c>
      <c r="P9" s="301">
        <v>323.2</v>
      </c>
      <c r="Q9" s="292">
        <v>262.39999999999998</v>
      </c>
      <c r="R9" s="301">
        <v>0</v>
      </c>
      <c r="S9" s="301">
        <v>0</v>
      </c>
      <c r="T9" s="301">
        <v>0</v>
      </c>
      <c r="U9" s="301">
        <v>1</v>
      </c>
      <c r="V9" s="293">
        <v>0.17388031614602936</v>
      </c>
      <c r="W9" s="301">
        <v>1</v>
      </c>
      <c r="X9" s="354">
        <f t="shared" si="1"/>
        <v>265.7</v>
      </c>
      <c r="Y9" s="292">
        <v>219.5</v>
      </c>
      <c r="Z9" s="292"/>
      <c r="AA9" s="292"/>
      <c r="AB9" s="292"/>
      <c r="AC9" s="292">
        <v>46.2</v>
      </c>
      <c r="AD9" s="301" t="s">
        <v>1233</v>
      </c>
      <c r="AE9" s="294">
        <v>17580.8</v>
      </c>
      <c r="AF9" s="294">
        <v>23878.399999999998</v>
      </c>
      <c r="AG9" s="2">
        <v>101006203</v>
      </c>
    </row>
    <row r="10" spans="1:33" x14ac:dyDescent="0.25">
      <c r="A10" s="295">
        <v>174</v>
      </c>
      <c r="B10" s="296" t="s">
        <v>1230</v>
      </c>
      <c r="C10" s="315" t="str">
        <f t="shared" si="0"/>
        <v>211.1.2</v>
      </c>
      <c r="D10" s="299" t="s">
        <v>1225</v>
      </c>
      <c r="E10" s="299" t="s">
        <v>1225</v>
      </c>
      <c r="F10" s="299">
        <v>1</v>
      </c>
      <c r="G10" s="299">
        <v>2</v>
      </c>
      <c r="H10" s="299" t="s">
        <v>472</v>
      </c>
      <c r="I10" s="297" t="s">
        <v>1226</v>
      </c>
      <c r="J10" s="297" t="s">
        <v>1227</v>
      </c>
      <c r="K10" s="297" t="s">
        <v>1228</v>
      </c>
      <c r="L10" s="298">
        <v>11222</v>
      </c>
      <c r="M10" s="298">
        <v>255</v>
      </c>
      <c r="N10" s="299">
        <v>8</v>
      </c>
      <c r="O10" s="299">
        <v>28</v>
      </c>
      <c r="P10" s="299">
        <v>596.29999999999995</v>
      </c>
      <c r="Q10" s="298">
        <v>390.7</v>
      </c>
      <c r="R10" s="299">
        <v>0</v>
      </c>
      <c r="S10" s="299">
        <v>0</v>
      </c>
      <c r="T10" s="299">
        <v>0</v>
      </c>
      <c r="U10" s="299">
        <v>1</v>
      </c>
      <c r="V10" s="300">
        <v>0.17214484679665737</v>
      </c>
      <c r="W10" s="299">
        <v>1</v>
      </c>
      <c r="X10" s="354">
        <f t="shared" si="1"/>
        <v>359</v>
      </c>
      <c r="Y10" s="298">
        <v>297.2</v>
      </c>
      <c r="Z10" s="298"/>
      <c r="AA10" s="298"/>
      <c r="AB10" s="298"/>
      <c r="AC10" s="298">
        <v>61.8</v>
      </c>
      <c r="AD10" s="299" t="s">
        <v>1229</v>
      </c>
      <c r="AE10" s="297">
        <v>66419</v>
      </c>
      <c r="AF10" s="297">
        <v>19925.7</v>
      </c>
      <c r="AG10" s="2">
        <v>101019976</v>
      </c>
    </row>
    <row r="11" spans="1:33" x14ac:dyDescent="0.25">
      <c r="A11" s="287">
        <v>130</v>
      </c>
      <c r="B11" s="288" t="s">
        <v>1230</v>
      </c>
      <c r="C11" s="315" t="str">
        <f t="shared" si="0"/>
        <v>211.1.2</v>
      </c>
      <c r="D11" s="301" t="s">
        <v>1225</v>
      </c>
      <c r="E11" s="301" t="s">
        <v>1225</v>
      </c>
      <c r="F11" s="301">
        <v>1</v>
      </c>
      <c r="G11" s="301">
        <v>2</v>
      </c>
      <c r="H11" s="301" t="s">
        <v>469</v>
      </c>
      <c r="I11" s="294" t="s">
        <v>1234</v>
      </c>
      <c r="J11" s="294" t="s">
        <v>1235</v>
      </c>
      <c r="K11" s="294" t="s">
        <v>1228</v>
      </c>
      <c r="L11" s="292">
        <v>11222</v>
      </c>
      <c r="M11" s="292">
        <v>135</v>
      </c>
      <c r="N11" s="301">
        <v>4</v>
      </c>
      <c r="O11" s="301">
        <v>10</v>
      </c>
      <c r="P11" s="301">
        <v>181.1</v>
      </c>
      <c r="Q11" s="292">
        <v>167.2</v>
      </c>
      <c r="R11" s="301">
        <v>0</v>
      </c>
      <c r="S11" s="301">
        <v>0</v>
      </c>
      <c r="T11" s="301">
        <v>0</v>
      </c>
      <c r="U11" s="301">
        <v>0</v>
      </c>
      <c r="V11" s="293">
        <v>0.14495028780743066</v>
      </c>
      <c r="W11" s="301">
        <v>1</v>
      </c>
      <c r="X11" s="354">
        <f t="shared" si="1"/>
        <v>191.10000000000002</v>
      </c>
      <c r="Y11" s="292">
        <v>163.4</v>
      </c>
      <c r="Z11" s="292"/>
      <c r="AA11" s="292"/>
      <c r="AB11" s="292"/>
      <c r="AC11" s="292">
        <v>27.700000000000003</v>
      </c>
      <c r="AD11" s="301" t="s">
        <v>12</v>
      </c>
      <c r="AE11" s="294">
        <v>48153.599999999999</v>
      </c>
      <c r="AF11" s="294">
        <v>8861.5999999999985</v>
      </c>
      <c r="AG11" s="2">
        <v>111029723</v>
      </c>
    </row>
    <row r="12" spans="1:33" x14ac:dyDescent="0.25">
      <c r="A12" s="295">
        <v>243</v>
      </c>
      <c r="B12" s="296" t="s">
        <v>1230</v>
      </c>
      <c r="C12" s="315" t="str">
        <f t="shared" si="0"/>
        <v>211.1.3</v>
      </c>
      <c r="D12" s="299" t="s">
        <v>1225</v>
      </c>
      <c r="E12" s="299" t="s">
        <v>1225</v>
      </c>
      <c r="F12" s="299">
        <v>1</v>
      </c>
      <c r="G12" s="299">
        <v>3</v>
      </c>
      <c r="H12" s="299" t="s">
        <v>472</v>
      </c>
      <c r="I12" s="297" t="s">
        <v>1236</v>
      </c>
      <c r="J12" s="297" t="s">
        <v>1237</v>
      </c>
      <c r="K12" s="297" t="s">
        <v>1228</v>
      </c>
      <c r="L12" s="298">
        <v>11222</v>
      </c>
      <c r="M12" s="298">
        <v>334</v>
      </c>
      <c r="N12" s="299">
        <v>6</v>
      </c>
      <c r="O12" s="299">
        <v>34</v>
      </c>
      <c r="P12" s="299">
        <v>1024.3</v>
      </c>
      <c r="Q12" s="298">
        <v>776.7</v>
      </c>
      <c r="R12" s="299">
        <v>0</v>
      </c>
      <c r="S12" s="299">
        <v>0</v>
      </c>
      <c r="T12" s="299">
        <v>1</v>
      </c>
      <c r="U12" s="299">
        <v>1</v>
      </c>
      <c r="V12" s="300">
        <v>0.18324164198053322</v>
      </c>
      <c r="W12" s="299">
        <v>1</v>
      </c>
      <c r="X12" s="354">
        <f t="shared" si="1"/>
        <v>708.9</v>
      </c>
      <c r="Y12" s="298">
        <v>579</v>
      </c>
      <c r="Z12" s="298"/>
      <c r="AA12" s="298"/>
      <c r="AB12" s="298"/>
      <c r="AC12" s="298">
        <v>129.9</v>
      </c>
      <c r="AD12" s="299" t="s">
        <v>467</v>
      </c>
      <c r="AE12" s="297">
        <v>83106.900000000009</v>
      </c>
      <c r="AF12" s="297">
        <v>41165.100000000006</v>
      </c>
      <c r="AG12" s="2">
        <v>104041185</v>
      </c>
    </row>
    <row r="13" spans="1:33" x14ac:dyDescent="0.25">
      <c r="A13" s="302" t="s">
        <v>1238</v>
      </c>
      <c r="B13" s="303" t="s">
        <v>1230</v>
      </c>
      <c r="C13" s="315" t="str">
        <f t="shared" si="0"/>
        <v>211.2.2</v>
      </c>
      <c r="D13" s="301" t="s">
        <v>1225</v>
      </c>
      <c r="E13" s="301" t="s">
        <v>1225</v>
      </c>
      <c r="F13" s="301">
        <v>2</v>
      </c>
      <c r="G13" s="301">
        <v>2</v>
      </c>
      <c r="H13" s="301" t="s">
        <v>471</v>
      </c>
      <c r="I13" s="294" t="s">
        <v>1226</v>
      </c>
      <c r="J13" s="294" t="s">
        <v>1227</v>
      </c>
      <c r="K13" s="294" t="s">
        <v>1228</v>
      </c>
      <c r="L13" s="301">
        <v>11222</v>
      </c>
      <c r="M13" s="301">
        <v>188</v>
      </c>
      <c r="N13" s="301">
        <v>4</v>
      </c>
      <c r="O13" s="301">
        <v>16</v>
      </c>
      <c r="P13" s="301">
        <v>405.3</v>
      </c>
      <c r="Q13" s="301">
        <v>393.2</v>
      </c>
      <c r="R13" s="301">
        <v>0</v>
      </c>
      <c r="S13" s="301">
        <v>0</v>
      </c>
      <c r="T13" s="301">
        <v>0</v>
      </c>
      <c r="U13" s="301">
        <v>1</v>
      </c>
      <c r="V13" s="293">
        <v>0.13464373464373464</v>
      </c>
      <c r="W13" s="301">
        <v>1</v>
      </c>
      <c r="X13" s="354">
        <f t="shared" si="1"/>
        <v>407</v>
      </c>
      <c r="Y13" s="292">
        <v>352.2</v>
      </c>
      <c r="Z13" s="292"/>
      <c r="AA13" s="292"/>
      <c r="AB13" s="292"/>
      <c r="AC13" s="292">
        <v>54.8</v>
      </c>
      <c r="AD13" s="301" t="s">
        <v>1239</v>
      </c>
      <c r="AE13" s="294">
        <v>0</v>
      </c>
      <c r="AF13" s="294">
        <v>134474.4</v>
      </c>
      <c r="AG13" s="2">
        <v>101026752</v>
      </c>
    </row>
    <row r="14" spans="1:33" x14ac:dyDescent="0.25">
      <c r="A14" s="295">
        <v>185</v>
      </c>
      <c r="B14" s="296" t="s">
        <v>1230</v>
      </c>
      <c r="C14" s="315" t="str">
        <f t="shared" si="0"/>
        <v>211.2.3</v>
      </c>
      <c r="D14" s="299" t="s">
        <v>1225</v>
      </c>
      <c r="E14" s="299" t="s">
        <v>1225</v>
      </c>
      <c r="F14" s="299">
        <v>2</v>
      </c>
      <c r="G14" s="299">
        <v>3</v>
      </c>
      <c r="H14" s="299" t="s">
        <v>472</v>
      </c>
      <c r="I14" s="297" t="s">
        <v>1226</v>
      </c>
      <c r="J14" s="297" t="s">
        <v>1227</v>
      </c>
      <c r="K14" s="297" t="s">
        <v>1228</v>
      </c>
      <c r="L14" s="298">
        <v>11222</v>
      </c>
      <c r="M14" s="298">
        <v>331</v>
      </c>
      <c r="N14" s="299">
        <v>12</v>
      </c>
      <c r="O14" s="299">
        <v>43</v>
      </c>
      <c r="P14" s="299">
        <v>985.3</v>
      </c>
      <c r="Q14" s="298">
        <v>755.2</v>
      </c>
      <c r="R14" s="299">
        <v>0</v>
      </c>
      <c r="S14" s="299">
        <v>0</v>
      </c>
      <c r="T14" s="299">
        <v>0</v>
      </c>
      <c r="U14" s="299">
        <v>1</v>
      </c>
      <c r="V14" s="300">
        <v>0.22259696458684655</v>
      </c>
      <c r="W14" s="299">
        <v>1</v>
      </c>
      <c r="X14" s="354">
        <f t="shared" si="1"/>
        <v>593</v>
      </c>
      <c r="Y14" s="319">
        <v>461</v>
      </c>
      <c r="Z14" s="319"/>
      <c r="AA14" s="319"/>
      <c r="AB14" s="319"/>
      <c r="AC14" s="319">
        <v>132</v>
      </c>
      <c r="AD14" s="299" t="s">
        <v>467</v>
      </c>
      <c r="AE14" s="297">
        <v>110259.20000000001</v>
      </c>
      <c r="AF14" s="297">
        <v>24166.400000000001</v>
      </c>
      <c r="AG14" s="2">
        <v>101021938</v>
      </c>
    </row>
    <row r="15" spans="1:33" x14ac:dyDescent="0.25">
      <c r="A15" s="287">
        <v>358</v>
      </c>
      <c r="B15" s="288" t="s">
        <v>1240</v>
      </c>
      <c r="C15" s="315" t="str">
        <f t="shared" si="0"/>
        <v>B211.2.5</v>
      </c>
      <c r="D15" s="301" t="s">
        <v>463</v>
      </c>
      <c r="E15" s="301" t="s">
        <v>463</v>
      </c>
      <c r="F15" s="301">
        <v>2</v>
      </c>
      <c r="G15" s="301">
        <v>5</v>
      </c>
      <c r="H15" s="301" t="s">
        <v>469</v>
      </c>
      <c r="I15" s="294" t="s">
        <v>1226</v>
      </c>
      <c r="J15" s="294" t="s">
        <v>1227</v>
      </c>
      <c r="K15" s="294" t="s">
        <v>1228</v>
      </c>
      <c r="L15" s="292">
        <v>11222</v>
      </c>
      <c r="M15" s="292">
        <v>403</v>
      </c>
      <c r="N15" s="301">
        <v>40</v>
      </c>
      <c r="O15" s="301">
        <v>110</v>
      </c>
      <c r="P15" s="301">
        <v>2088.3000000000002</v>
      </c>
      <c r="Q15" s="292">
        <v>1760</v>
      </c>
      <c r="R15" s="301">
        <v>1</v>
      </c>
      <c r="S15" s="301">
        <v>0</v>
      </c>
      <c r="T15" s="301">
        <v>1</v>
      </c>
      <c r="U15" s="301">
        <v>1</v>
      </c>
      <c r="V15" s="293">
        <v>0.23280861640430819</v>
      </c>
      <c r="W15" s="301">
        <v>0</v>
      </c>
      <c r="X15" s="354">
        <f t="shared" si="1"/>
        <v>1207</v>
      </c>
      <c r="Y15" s="292">
        <v>926</v>
      </c>
      <c r="Z15" s="292"/>
      <c r="AA15" s="292"/>
      <c r="AB15" s="292"/>
      <c r="AC15" s="292">
        <v>281</v>
      </c>
      <c r="AD15" s="301" t="s">
        <v>12</v>
      </c>
      <c r="AE15" s="294">
        <v>299200</v>
      </c>
      <c r="AF15" s="294">
        <v>54560</v>
      </c>
      <c r="AG15" s="2">
        <v>101020689</v>
      </c>
    </row>
    <row r="16" spans="1:33" x14ac:dyDescent="0.25">
      <c r="A16" s="295">
        <v>285</v>
      </c>
      <c r="B16" s="296" t="s">
        <v>1240</v>
      </c>
      <c r="C16" s="315" t="str">
        <f t="shared" si="0"/>
        <v>B211.6.5</v>
      </c>
      <c r="D16" s="299" t="s">
        <v>463</v>
      </c>
      <c r="E16" s="299" t="s">
        <v>463</v>
      </c>
      <c r="F16" s="299">
        <v>6</v>
      </c>
      <c r="G16" s="299">
        <v>5</v>
      </c>
      <c r="H16" s="299" t="s">
        <v>469</v>
      </c>
      <c r="I16" s="297" t="s">
        <v>1226</v>
      </c>
      <c r="J16" s="297" t="s">
        <v>1227</v>
      </c>
      <c r="K16" s="297" t="s">
        <v>1228</v>
      </c>
      <c r="L16" s="298">
        <v>11222</v>
      </c>
      <c r="M16" s="298">
        <v>1085</v>
      </c>
      <c r="N16" s="299">
        <v>90</v>
      </c>
      <c r="O16" s="299">
        <v>311</v>
      </c>
      <c r="P16" s="299">
        <v>5673.8</v>
      </c>
      <c r="Q16" s="298">
        <v>4793</v>
      </c>
      <c r="R16" s="299">
        <v>1</v>
      </c>
      <c r="S16" s="299">
        <v>0</v>
      </c>
      <c r="T16" s="299">
        <v>0</v>
      </c>
      <c r="U16" s="299">
        <v>1</v>
      </c>
      <c r="V16" s="300">
        <v>0.24737254901960784</v>
      </c>
      <c r="W16" s="299">
        <v>1</v>
      </c>
      <c r="X16" s="354">
        <f t="shared" si="1"/>
        <v>3187.5</v>
      </c>
      <c r="Y16" s="298">
        <v>2399</v>
      </c>
      <c r="Z16" s="298"/>
      <c r="AA16" s="298"/>
      <c r="AB16" s="298"/>
      <c r="AC16" s="298">
        <v>788.5</v>
      </c>
      <c r="AD16" s="299" t="s">
        <v>467</v>
      </c>
      <c r="AE16" s="297">
        <v>733329</v>
      </c>
      <c r="AF16" s="297">
        <v>110239</v>
      </c>
      <c r="AG16" s="2">
        <v>101010587</v>
      </c>
    </row>
    <row r="17" spans="1:33" x14ac:dyDescent="0.25">
      <c r="A17" s="287">
        <v>376</v>
      </c>
      <c r="B17" s="288" t="s">
        <v>1240</v>
      </c>
      <c r="C17" s="315" t="str">
        <f t="shared" si="0"/>
        <v>B211.4.5</v>
      </c>
      <c r="D17" s="301" t="s">
        <v>463</v>
      </c>
      <c r="E17" s="301" t="s">
        <v>463</v>
      </c>
      <c r="F17" s="301">
        <v>4</v>
      </c>
      <c r="G17" s="301">
        <v>5</v>
      </c>
      <c r="H17" s="301" t="s">
        <v>469</v>
      </c>
      <c r="I17" s="294" t="s">
        <v>1226</v>
      </c>
      <c r="J17" s="294" t="s">
        <v>1227</v>
      </c>
      <c r="K17" s="294" t="s">
        <v>1228</v>
      </c>
      <c r="L17" s="292">
        <v>11222</v>
      </c>
      <c r="M17" s="292">
        <v>676</v>
      </c>
      <c r="N17" s="301">
        <v>60</v>
      </c>
      <c r="O17" s="301">
        <v>180</v>
      </c>
      <c r="P17" s="301">
        <v>3534.8</v>
      </c>
      <c r="Q17" s="292">
        <v>2982</v>
      </c>
      <c r="R17" s="301">
        <v>1</v>
      </c>
      <c r="S17" s="301">
        <v>0</v>
      </c>
      <c r="T17" s="301">
        <v>1</v>
      </c>
      <c r="U17" s="301">
        <v>1</v>
      </c>
      <c r="V17" s="293">
        <v>0.29906542056074764</v>
      </c>
      <c r="W17" s="301">
        <v>1</v>
      </c>
      <c r="X17" s="354">
        <f t="shared" si="1"/>
        <v>1926</v>
      </c>
      <c r="Y17" s="320">
        <v>1350</v>
      </c>
      <c r="Z17" s="320"/>
      <c r="AA17" s="320"/>
      <c r="AB17" s="320"/>
      <c r="AC17" s="320">
        <v>576</v>
      </c>
      <c r="AD17" s="301" t="s">
        <v>467</v>
      </c>
      <c r="AE17" s="294">
        <v>486066</v>
      </c>
      <c r="AF17" s="294">
        <v>83496</v>
      </c>
      <c r="AG17" s="2">
        <v>101017670</v>
      </c>
    </row>
    <row r="18" spans="1:33" x14ac:dyDescent="0.25">
      <c r="A18" s="295">
        <v>382</v>
      </c>
      <c r="B18" s="296" t="s">
        <v>1240</v>
      </c>
      <c r="C18" s="315" t="str">
        <f t="shared" si="0"/>
        <v>B211.6.5</v>
      </c>
      <c r="D18" s="299" t="s">
        <v>463</v>
      </c>
      <c r="E18" s="299" t="s">
        <v>463</v>
      </c>
      <c r="F18" s="299">
        <v>6</v>
      </c>
      <c r="G18" s="299">
        <v>5</v>
      </c>
      <c r="H18" s="299" t="s">
        <v>469</v>
      </c>
      <c r="I18" s="297" t="s">
        <v>1226</v>
      </c>
      <c r="J18" s="297" t="s">
        <v>1227</v>
      </c>
      <c r="K18" s="297" t="s">
        <v>1228</v>
      </c>
      <c r="L18" s="298">
        <v>11222</v>
      </c>
      <c r="M18" s="298">
        <v>1083</v>
      </c>
      <c r="N18" s="299">
        <v>90</v>
      </c>
      <c r="O18" s="299">
        <v>308</v>
      </c>
      <c r="P18" s="299">
        <v>5685.5</v>
      </c>
      <c r="Q18" s="298">
        <v>4797</v>
      </c>
      <c r="R18" s="299">
        <v>1</v>
      </c>
      <c r="S18" s="299">
        <v>0</v>
      </c>
      <c r="T18" s="299">
        <v>1</v>
      </c>
      <c r="U18" s="299">
        <v>1</v>
      </c>
      <c r="V18" s="300">
        <v>0.23314801945795691</v>
      </c>
      <c r="W18" s="299">
        <v>1</v>
      </c>
      <c r="X18" s="354">
        <f t="shared" si="1"/>
        <v>2878</v>
      </c>
      <c r="Y18" s="298">
        <v>2207</v>
      </c>
      <c r="Z18" s="298"/>
      <c r="AA18" s="298"/>
      <c r="AB18" s="298"/>
      <c r="AC18" s="298">
        <v>671</v>
      </c>
      <c r="AD18" s="299" t="s">
        <v>467</v>
      </c>
      <c r="AE18" s="297">
        <v>604422</v>
      </c>
      <c r="AF18" s="297">
        <v>115128</v>
      </c>
      <c r="AG18" s="2">
        <v>101013452</v>
      </c>
    </row>
    <row r="19" spans="1:33" x14ac:dyDescent="0.25">
      <c r="A19" s="287">
        <v>113</v>
      </c>
      <c r="B19" s="288" t="s">
        <v>1240</v>
      </c>
      <c r="C19" s="315" t="str">
        <f t="shared" si="0"/>
        <v>B211.6.5</v>
      </c>
      <c r="D19" s="301" t="s">
        <v>463</v>
      </c>
      <c r="E19" s="301" t="s">
        <v>463</v>
      </c>
      <c r="F19" s="301">
        <v>6</v>
      </c>
      <c r="G19" s="301">
        <v>5</v>
      </c>
      <c r="H19" s="301" t="s">
        <v>469</v>
      </c>
      <c r="I19" s="294" t="s">
        <v>1226</v>
      </c>
      <c r="J19" s="294" t="s">
        <v>1227</v>
      </c>
      <c r="K19" s="294" t="s">
        <v>1228</v>
      </c>
      <c r="L19" s="292">
        <v>11222</v>
      </c>
      <c r="M19" s="292">
        <v>1145</v>
      </c>
      <c r="N19" s="301">
        <v>90</v>
      </c>
      <c r="O19" s="301">
        <v>308</v>
      </c>
      <c r="P19" s="301">
        <v>5660</v>
      </c>
      <c r="Q19" s="292">
        <v>4658</v>
      </c>
      <c r="R19" s="301">
        <v>1</v>
      </c>
      <c r="S19" s="301">
        <v>0</v>
      </c>
      <c r="T19" s="301">
        <v>1</v>
      </c>
      <c r="U19" s="301">
        <v>1</v>
      </c>
      <c r="V19" s="293">
        <v>0.32214127336078552</v>
      </c>
      <c r="W19" s="301">
        <v>1</v>
      </c>
      <c r="X19" s="354">
        <f t="shared" si="1"/>
        <v>2525.6</v>
      </c>
      <c r="Y19" s="292">
        <v>1712</v>
      </c>
      <c r="Z19" s="292"/>
      <c r="AA19" s="292"/>
      <c r="AB19" s="292"/>
      <c r="AC19" s="292">
        <v>813.59999999999991</v>
      </c>
      <c r="AD19" s="301" t="s">
        <v>467</v>
      </c>
      <c r="AE19" s="294">
        <v>628830</v>
      </c>
      <c r="AF19" s="294">
        <v>139740</v>
      </c>
      <c r="AG19" s="2">
        <v>101010967</v>
      </c>
    </row>
    <row r="20" spans="1:33" x14ac:dyDescent="0.25">
      <c r="A20" s="295">
        <v>10</v>
      </c>
      <c r="B20" s="296" t="s">
        <v>1240</v>
      </c>
      <c r="C20" s="315" t="str">
        <f t="shared" si="0"/>
        <v>B211.6.5</v>
      </c>
      <c r="D20" s="299" t="s">
        <v>463</v>
      </c>
      <c r="E20" s="299" t="s">
        <v>463</v>
      </c>
      <c r="F20" s="299">
        <v>6</v>
      </c>
      <c r="G20" s="299">
        <v>5</v>
      </c>
      <c r="H20" s="299" t="s">
        <v>469</v>
      </c>
      <c r="I20" s="297" t="s">
        <v>1226</v>
      </c>
      <c r="J20" s="297" t="s">
        <v>1227</v>
      </c>
      <c r="K20" s="297" t="s">
        <v>1228</v>
      </c>
      <c r="L20" s="298">
        <v>11222</v>
      </c>
      <c r="M20" s="298">
        <v>1086</v>
      </c>
      <c r="N20" s="299">
        <v>90</v>
      </c>
      <c r="O20" s="299">
        <v>310</v>
      </c>
      <c r="P20" s="299">
        <v>5669</v>
      </c>
      <c r="Q20" s="298">
        <v>4642</v>
      </c>
      <c r="R20" s="299">
        <v>1</v>
      </c>
      <c r="S20" s="299">
        <v>0</v>
      </c>
      <c r="T20" s="299">
        <v>1</v>
      </c>
      <c r="U20" s="299">
        <v>1</v>
      </c>
      <c r="V20" s="300">
        <v>0.21557562076749437</v>
      </c>
      <c r="W20" s="299">
        <v>1</v>
      </c>
      <c r="X20" s="354">
        <f t="shared" si="1"/>
        <v>3544</v>
      </c>
      <c r="Y20" s="298">
        <v>2780</v>
      </c>
      <c r="Z20" s="298"/>
      <c r="AA20" s="298"/>
      <c r="AB20" s="298"/>
      <c r="AC20" s="298">
        <v>764</v>
      </c>
      <c r="AD20" s="299" t="s">
        <v>12</v>
      </c>
      <c r="AE20" s="297">
        <v>673090</v>
      </c>
      <c r="AF20" s="297">
        <v>157828</v>
      </c>
      <c r="AG20" s="2">
        <v>101010763</v>
      </c>
    </row>
    <row r="21" spans="1:33" x14ac:dyDescent="0.25">
      <c r="A21" s="287">
        <v>54</v>
      </c>
      <c r="B21" s="288" t="s">
        <v>1240</v>
      </c>
      <c r="C21" s="315" t="str">
        <f t="shared" si="0"/>
        <v>B211.6.5</v>
      </c>
      <c r="D21" s="301" t="s">
        <v>463</v>
      </c>
      <c r="E21" s="301" t="s">
        <v>463</v>
      </c>
      <c r="F21" s="301">
        <v>6</v>
      </c>
      <c r="G21" s="301">
        <v>5</v>
      </c>
      <c r="H21" s="301" t="s">
        <v>469</v>
      </c>
      <c r="I21" s="294" t="s">
        <v>1226</v>
      </c>
      <c r="J21" s="294" t="s">
        <v>1227</v>
      </c>
      <c r="K21" s="294" t="s">
        <v>1228</v>
      </c>
      <c r="L21" s="292">
        <v>11222</v>
      </c>
      <c r="M21" s="292">
        <v>1153.3</v>
      </c>
      <c r="N21" s="301">
        <v>89</v>
      </c>
      <c r="O21" s="301">
        <v>307</v>
      </c>
      <c r="P21" s="301">
        <v>5690.6</v>
      </c>
      <c r="Q21" s="292">
        <v>4666.6000000000004</v>
      </c>
      <c r="R21" s="301">
        <v>1</v>
      </c>
      <c r="S21" s="301">
        <v>0</v>
      </c>
      <c r="T21" s="301">
        <v>1</v>
      </c>
      <c r="U21" s="301">
        <v>1</v>
      </c>
      <c r="V21" s="293">
        <v>0.26230492196878752</v>
      </c>
      <c r="W21" s="301">
        <v>1</v>
      </c>
      <c r="X21" s="354">
        <f t="shared" si="1"/>
        <v>2665.6000000000004</v>
      </c>
      <c r="Y21" s="292">
        <v>1966.4</v>
      </c>
      <c r="Z21" s="292"/>
      <c r="AA21" s="292"/>
      <c r="AB21" s="292"/>
      <c r="AC21" s="292">
        <v>699.2</v>
      </c>
      <c r="AD21" s="301" t="s">
        <v>467</v>
      </c>
      <c r="AE21" s="294">
        <v>648657.4</v>
      </c>
      <c r="AF21" s="294">
        <v>130664.80000000002</v>
      </c>
      <c r="AG21" s="2">
        <v>101018842</v>
      </c>
    </row>
    <row r="22" spans="1:33" x14ac:dyDescent="0.25">
      <c r="A22" s="295">
        <v>114</v>
      </c>
      <c r="B22" s="296" t="s">
        <v>1240</v>
      </c>
      <c r="C22" s="315" t="str">
        <f t="shared" si="0"/>
        <v>B211.4.5</v>
      </c>
      <c r="D22" s="299" t="s">
        <v>463</v>
      </c>
      <c r="E22" s="299" t="s">
        <v>463</v>
      </c>
      <c r="F22" s="299">
        <v>4</v>
      </c>
      <c r="G22" s="299">
        <v>5</v>
      </c>
      <c r="H22" s="299" t="s">
        <v>469</v>
      </c>
      <c r="I22" s="297" t="s">
        <v>1226</v>
      </c>
      <c r="J22" s="297" t="s">
        <v>1227</v>
      </c>
      <c r="K22" s="297" t="s">
        <v>1228</v>
      </c>
      <c r="L22" s="298">
        <v>11222</v>
      </c>
      <c r="M22" s="298">
        <v>677</v>
      </c>
      <c r="N22" s="299">
        <v>59</v>
      </c>
      <c r="O22" s="299">
        <v>179</v>
      </c>
      <c r="P22" s="299">
        <v>3515.9</v>
      </c>
      <c r="Q22" s="298">
        <v>2884.6</v>
      </c>
      <c r="R22" s="299">
        <v>0</v>
      </c>
      <c r="S22" s="299">
        <v>0</v>
      </c>
      <c r="T22" s="299">
        <v>1</v>
      </c>
      <c r="U22" s="299">
        <v>1</v>
      </c>
      <c r="V22" s="300">
        <v>0.25542261675028949</v>
      </c>
      <c r="W22" s="299">
        <v>1</v>
      </c>
      <c r="X22" s="354">
        <f t="shared" si="1"/>
        <v>1295.5</v>
      </c>
      <c r="Y22" s="298">
        <v>964.6</v>
      </c>
      <c r="Z22" s="298"/>
      <c r="AA22" s="298"/>
      <c r="AB22" s="298"/>
      <c r="AC22" s="298">
        <v>330.90000000000003</v>
      </c>
      <c r="AD22" s="299" t="s">
        <v>466</v>
      </c>
      <c r="AE22" s="297">
        <v>227883.4</v>
      </c>
      <c r="AF22" s="297">
        <v>129807</v>
      </c>
      <c r="AG22" s="2">
        <v>101014233</v>
      </c>
    </row>
    <row r="23" spans="1:33" x14ac:dyDescent="0.25">
      <c r="A23" s="287">
        <v>115</v>
      </c>
      <c r="B23" s="288" t="s">
        <v>1240</v>
      </c>
      <c r="C23" s="315" t="str">
        <f t="shared" si="0"/>
        <v>B211.4.5</v>
      </c>
      <c r="D23" s="301" t="s">
        <v>463</v>
      </c>
      <c r="E23" s="301" t="s">
        <v>463</v>
      </c>
      <c r="F23" s="301">
        <v>4</v>
      </c>
      <c r="G23" s="301">
        <v>5</v>
      </c>
      <c r="H23" s="301" t="s">
        <v>469</v>
      </c>
      <c r="I23" s="294" t="s">
        <v>1226</v>
      </c>
      <c r="J23" s="294" t="s">
        <v>1227</v>
      </c>
      <c r="K23" s="294" t="s">
        <v>1228</v>
      </c>
      <c r="L23" s="292">
        <v>11222</v>
      </c>
      <c r="M23" s="292">
        <v>676</v>
      </c>
      <c r="N23" s="301">
        <v>60</v>
      </c>
      <c r="O23" s="301">
        <v>180</v>
      </c>
      <c r="P23" s="301">
        <v>3534.7</v>
      </c>
      <c r="Q23" s="292">
        <v>2992.6</v>
      </c>
      <c r="R23" s="301">
        <v>0</v>
      </c>
      <c r="S23" s="301">
        <v>0</v>
      </c>
      <c r="T23" s="301">
        <v>1</v>
      </c>
      <c r="U23" s="301">
        <v>1</v>
      </c>
      <c r="V23" s="293"/>
      <c r="W23" s="301">
        <v>1</v>
      </c>
      <c r="X23" s="354">
        <f t="shared" si="1"/>
        <v>0</v>
      </c>
      <c r="Y23" s="292"/>
      <c r="Z23" s="292"/>
      <c r="AA23" s="292"/>
      <c r="AB23" s="292"/>
      <c r="AC23" s="292"/>
      <c r="AD23" s="301" t="s">
        <v>467</v>
      </c>
      <c r="AE23" s="294">
        <v>224445</v>
      </c>
      <c r="AF23" s="294">
        <v>143644.79999999999</v>
      </c>
      <c r="AG23" s="2">
        <v>101014234</v>
      </c>
    </row>
    <row r="24" spans="1:33" x14ac:dyDescent="0.25">
      <c r="A24" s="295">
        <v>345</v>
      </c>
      <c r="B24" s="296" t="s">
        <v>1240</v>
      </c>
      <c r="C24" s="315" t="str">
        <f t="shared" si="0"/>
        <v>B211.4.3</v>
      </c>
      <c r="D24" s="299" t="s">
        <v>463</v>
      </c>
      <c r="E24" s="299" t="s">
        <v>463</v>
      </c>
      <c r="F24" s="299">
        <v>4</v>
      </c>
      <c r="G24" s="299">
        <v>3</v>
      </c>
      <c r="H24" s="299" t="s">
        <v>469</v>
      </c>
      <c r="I24" s="297" t="s">
        <v>1226</v>
      </c>
      <c r="J24" s="297" t="s">
        <v>1241</v>
      </c>
      <c r="K24" s="297" t="s">
        <v>1228</v>
      </c>
      <c r="L24" s="298">
        <v>11222</v>
      </c>
      <c r="M24" s="298">
        <v>769.7</v>
      </c>
      <c r="N24" s="299">
        <v>35</v>
      </c>
      <c r="O24" s="299">
        <v>108</v>
      </c>
      <c r="P24" s="299">
        <v>2385.4</v>
      </c>
      <c r="Q24" s="298">
        <v>1712.4</v>
      </c>
      <c r="R24" s="299">
        <v>1</v>
      </c>
      <c r="S24" s="299">
        <v>0</v>
      </c>
      <c r="T24" s="299">
        <v>1</v>
      </c>
      <c r="U24" s="299">
        <v>1</v>
      </c>
      <c r="V24" s="300">
        <v>0.28853679488403167</v>
      </c>
      <c r="W24" s="299">
        <v>1</v>
      </c>
      <c r="X24" s="354">
        <f t="shared" si="1"/>
        <v>1047.7</v>
      </c>
      <c r="Y24" s="298">
        <v>745.4</v>
      </c>
      <c r="Z24" s="298"/>
      <c r="AA24" s="298"/>
      <c r="AB24" s="298"/>
      <c r="AC24" s="298">
        <v>302.3</v>
      </c>
      <c r="AD24" s="299" t="s">
        <v>12</v>
      </c>
      <c r="AE24" s="297">
        <v>282546</v>
      </c>
      <c r="AF24" s="297">
        <v>63358.8</v>
      </c>
      <c r="AG24" s="2">
        <v>116002168</v>
      </c>
    </row>
    <row r="25" spans="1:33" x14ac:dyDescent="0.25">
      <c r="A25" s="287">
        <v>315</v>
      </c>
      <c r="B25" s="288" t="s">
        <v>1240</v>
      </c>
      <c r="C25" s="315" t="str">
        <f t="shared" si="0"/>
        <v>B211.4.5</v>
      </c>
      <c r="D25" s="301" t="s">
        <v>463</v>
      </c>
      <c r="E25" s="301" t="s">
        <v>463</v>
      </c>
      <c r="F25" s="301">
        <v>4</v>
      </c>
      <c r="G25" s="301">
        <v>5</v>
      </c>
      <c r="H25" s="301" t="s">
        <v>469</v>
      </c>
      <c r="I25" s="294" t="s">
        <v>1226</v>
      </c>
      <c r="J25" s="294" t="s">
        <v>1242</v>
      </c>
      <c r="K25" s="294" t="s">
        <v>1228</v>
      </c>
      <c r="L25" s="292">
        <v>11222</v>
      </c>
      <c r="M25" s="292">
        <v>676</v>
      </c>
      <c r="N25" s="301">
        <v>60</v>
      </c>
      <c r="O25" s="301">
        <v>178</v>
      </c>
      <c r="P25" s="301">
        <v>3513.8</v>
      </c>
      <c r="Q25" s="292">
        <v>2968</v>
      </c>
      <c r="R25" s="301">
        <v>1</v>
      </c>
      <c r="S25" s="301">
        <v>0</v>
      </c>
      <c r="T25" s="301">
        <v>1</v>
      </c>
      <c r="U25" s="301">
        <v>1</v>
      </c>
      <c r="V25" s="293">
        <v>0.24961942152071151</v>
      </c>
      <c r="W25" s="301">
        <v>1</v>
      </c>
      <c r="X25" s="354">
        <f t="shared" si="1"/>
        <v>2496.1999999999998</v>
      </c>
      <c r="Y25" s="292">
        <v>1873.1</v>
      </c>
      <c r="Z25" s="292"/>
      <c r="AA25" s="292"/>
      <c r="AB25" s="292"/>
      <c r="AC25" s="292">
        <v>623.1</v>
      </c>
      <c r="AD25" s="301" t="s">
        <v>466</v>
      </c>
      <c r="AE25" s="294">
        <v>0</v>
      </c>
      <c r="AF25" s="294">
        <v>0</v>
      </c>
      <c r="AG25" s="2">
        <v>116003404</v>
      </c>
    </row>
    <row r="26" spans="1:33" x14ac:dyDescent="0.25">
      <c r="A26" s="295">
        <v>334</v>
      </c>
      <c r="B26" s="296" t="s">
        <v>1240</v>
      </c>
      <c r="C26" s="315" t="str">
        <f t="shared" si="0"/>
        <v>B211.2.5</v>
      </c>
      <c r="D26" s="299" t="s">
        <v>463</v>
      </c>
      <c r="E26" s="299" t="s">
        <v>463</v>
      </c>
      <c r="F26" s="299">
        <v>2</v>
      </c>
      <c r="G26" s="299">
        <v>5</v>
      </c>
      <c r="H26" s="299" t="s">
        <v>469</v>
      </c>
      <c r="I26" s="297" t="s">
        <v>1226</v>
      </c>
      <c r="J26" s="297" t="s">
        <v>1243</v>
      </c>
      <c r="K26" s="297" t="s">
        <v>1228</v>
      </c>
      <c r="L26" s="298">
        <v>11222</v>
      </c>
      <c r="M26" s="298">
        <v>416</v>
      </c>
      <c r="N26" s="299">
        <v>30</v>
      </c>
      <c r="O26" s="299">
        <v>110</v>
      </c>
      <c r="P26" s="299">
        <v>2189.8000000000002</v>
      </c>
      <c r="Q26" s="298">
        <v>1812</v>
      </c>
      <c r="R26" s="299">
        <v>1</v>
      </c>
      <c r="S26" s="299">
        <v>0</v>
      </c>
      <c r="T26" s="299">
        <v>1</v>
      </c>
      <c r="U26" s="299">
        <v>1</v>
      </c>
      <c r="V26" s="300">
        <v>0.27918424753867799</v>
      </c>
      <c r="W26" s="299">
        <v>0</v>
      </c>
      <c r="X26" s="354">
        <f t="shared" si="1"/>
        <v>1137.5999999999999</v>
      </c>
      <c r="Y26" s="298">
        <v>820</v>
      </c>
      <c r="Z26" s="298"/>
      <c r="AA26" s="298"/>
      <c r="AB26" s="298"/>
      <c r="AC26" s="298">
        <v>317.60000000000002</v>
      </c>
      <c r="AD26" s="299" t="s">
        <v>466</v>
      </c>
      <c r="AE26" s="297">
        <v>212004</v>
      </c>
      <c r="AF26" s="297">
        <v>59796</v>
      </c>
      <c r="AG26" s="2">
        <v>116033502</v>
      </c>
    </row>
    <row r="27" spans="1:33" x14ac:dyDescent="0.25">
      <c r="A27" s="287">
        <v>335</v>
      </c>
      <c r="B27" s="288" t="s">
        <v>1240</v>
      </c>
      <c r="C27" s="315" t="str">
        <f t="shared" si="0"/>
        <v>B211.2.5</v>
      </c>
      <c r="D27" s="301" t="s">
        <v>463</v>
      </c>
      <c r="E27" s="301" t="s">
        <v>463</v>
      </c>
      <c r="F27" s="301">
        <v>2</v>
      </c>
      <c r="G27" s="301">
        <v>5</v>
      </c>
      <c r="H27" s="301" t="s">
        <v>469</v>
      </c>
      <c r="I27" s="294" t="s">
        <v>1226</v>
      </c>
      <c r="J27" s="294" t="s">
        <v>1243</v>
      </c>
      <c r="K27" s="294" t="s">
        <v>1228</v>
      </c>
      <c r="L27" s="292">
        <v>11222</v>
      </c>
      <c r="M27" s="292">
        <v>416</v>
      </c>
      <c r="N27" s="301">
        <v>30</v>
      </c>
      <c r="O27" s="301">
        <v>110</v>
      </c>
      <c r="P27" s="301">
        <v>2181.9</v>
      </c>
      <c r="Q27" s="292">
        <v>1812</v>
      </c>
      <c r="R27" s="301">
        <v>1</v>
      </c>
      <c r="S27" s="301">
        <v>0</v>
      </c>
      <c r="T27" s="301">
        <v>1</v>
      </c>
      <c r="U27" s="301">
        <v>1</v>
      </c>
      <c r="V27" s="293">
        <v>0.27918424753867799</v>
      </c>
      <c r="W27" s="301">
        <v>0</v>
      </c>
      <c r="X27" s="354">
        <f t="shared" si="1"/>
        <v>1137.5999999999999</v>
      </c>
      <c r="Y27" s="292">
        <v>820</v>
      </c>
      <c r="Z27" s="292"/>
      <c r="AA27" s="292"/>
      <c r="AB27" s="292"/>
      <c r="AC27" s="292">
        <v>317.60000000000002</v>
      </c>
      <c r="AD27" s="301" t="s">
        <v>466</v>
      </c>
      <c r="AE27" s="294">
        <v>215628</v>
      </c>
      <c r="AF27" s="294">
        <v>59796</v>
      </c>
      <c r="AG27" s="2">
        <v>116033504</v>
      </c>
    </row>
    <row r="28" spans="1:33" x14ac:dyDescent="0.25">
      <c r="A28" s="295">
        <v>176</v>
      </c>
      <c r="B28" s="296" t="s">
        <v>1240</v>
      </c>
      <c r="C28" s="315" t="str">
        <f t="shared" si="0"/>
        <v>B211.6.5</v>
      </c>
      <c r="D28" s="299" t="s">
        <v>463</v>
      </c>
      <c r="E28" s="299" t="s">
        <v>463</v>
      </c>
      <c r="F28" s="299">
        <v>6</v>
      </c>
      <c r="G28" s="299">
        <v>5</v>
      </c>
      <c r="H28" s="299" t="s">
        <v>469</v>
      </c>
      <c r="I28" s="297" t="s">
        <v>1226</v>
      </c>
      <c r="J28" s="297" t="s">
        <v>1227</v>
      </c>
      <c r="K28" s="297" t="s">
        <v>1228</v>
      </c>
      <c r="L28" s="298">
        <v>11222</v>
      </c>
      <c r="M28" s="298">
        <v>1121.8</v>
      </c>
      <c r="N28" s="299">
        <v>89</v>
      </c>
      <c r="O28" s="299">
        <v>288</v>
      </c>
      <c r="P28" s="299">
        <v>5662.1</v>
      </c>
      <c r="Q28" s="298">
        <v>4632</v>
      </c>
      <c r="R28" s="299">
        <v>0</v>
      </c>
      <c r="S28" s="299">
        <v>0</v>
      </c>
      <c r="T28" s="299">
        <v>1</v>
      </c>
      <c r="U28" s="299">
        <v>1</v>
      </c>
      <c r="V28" s="300">
        <v>0.23392568659127624</v>
      </c>
      <c r="W28" s="299">
        <v>1</v>
      </c>
      <c r="X28" s="354">
        <f t="shared" si="1"/>
        <v>3095</v>
      </c>
      <c r="Y28" s="298">
        <v>2371</v>
      </c>
      <c r="Z28" s="298"/>
      <c r="AA28" s="298"/>
      <c r="AB28" s="298"/>
      <c r="AC28" s="298">
        <v>724</v>
      </c>
      <c r="AD28" s="299" t="s">
        <v>467</v>
      </c>
      <c r="AE28" s="297">
        <v>643848</v>
      </c>
      <c r="AF28" s="297">
        <v>115800</v>
      </c>
      <c r="AG28" s="2">
        <v>101012269</v>
      </c>
    </row>
    <row r="29" spans="1:33" x14ac:dyDescent="0.25">
      <c r="A29" s="287">
        <v>197</v>
      </c>
      <c r="B29" s="288" t="s">
        <v>1240</v>
      </c>
      <c r="C29" s="315" t="str">
        <f t="shared" si="0"/>
        <v>B211.6.5</v>
      </c>
      <c r="D29" s="301" t="s">
        <v>463</v>
      </c>
      <c r="E29" s="301" t="s">
        <v>463</v>
      </c>
      <c r="F29" s="301">
        <v>6</v>
      </c>
      <c r="G29" s="301">
        <v>5</v>
      </c>
      <c r="H29" s="301" t="s">
        <v>469</v>
      </c>
      <c r="I29" s="294" t="s">
        <v>1226</v>
      </c>
      <c r="J29" s="294" t="s">
        <v>1227</v>
      </c>
      <c r="K29" s="294" t="s">
        <v>1228</v>
      </c>
      <c r="L29" s="292">
        <v>11222</v>
      </c>
      <c r="M29" s="292">
        <v>1093</v>
      </c>
      <c r="N29" s="301">
        <v>89</v>
      </c>
      <c r="O29" s="301">
        <v>289</v>
      </c>
      <c r="P29" s="301">
        <v>5674.4</v>
      </c>
      <c r="Q29" s="292">
        <v>4761</v>
      </c>
      <c r="R29" s="301">
        <v>0</v>
      </c>
      <c r="S29" s="301">
        <v>0</v>
      </c>
      <c r="T29" s="301">
        <v>1</v>
      </c>
      <c r="U29" s="301">
        <v>1</v>
      </c>
      <c r="V29" s="293">
        <v>0.30654058313632782</v>
      </c>
      <c r="W29" s="301">
        <v>0</v>
      </c>
      <c r="X29" s="354">
        <f t="shared" si="1"/>
        <v>2538</v>
      </c>
      <c r="Y29" s="292">
        <v>1760</v>
      </c>
      <c r="Z29" s="292"/>
      <c r="AA29" s="292"/>
      <c r="AB29" s="292"/>
      <c r="AC29" s="292">
        <v>778</v>
      </c>
      <c r="AD29" s="301" t="s">
        <v>466</v>
      </c>
      <c r="AE29" s="294">
        <v>609408</v>
      </c>
      <c r="AF29" s="294">
        <v>123786</v>
      </c>
      <c r="AG29" s="2">
        <v>101017121</v>
      </c>
    </row>
    <row r="30" spans="1:33" x14ac:dyDescent="0.25">
      <c r="A30" s="295">
        <v>247</v>
      </c>
      <c r="B30" s="296" t="s">
        <v>1240</v>
      </c>
      <c r="C30" s="315" t="str">
        <f t="shared" si="0"/>
        <v>B211.4.5</v>
      </c>
      <c r="D30" s="299" t="s">
        <v>463</v>
      </c>
      <c r="E30" s="299" t="s">
        <v>463</v>
      </c>
      <c r="F30" s="299">
        <v>4</v>
      </c>
      <c r="G30" s="299">
        <v>5</v>
      </c>
      <c r="H30" s="299" t="s">
        <v>470</v>
      </c>
      <c r="I30" s="297" t="s">
        <v>1226</v>
      </c>
      <c r="J30" s="297" t="s">
        <v>1227</v>
      </c>
      <c r="K30" s="297" t="s">
        <v>1228</v>
      </c>
      <c r="L30" s="298">
        <v>11222</v>
      </c>
      <c r="M30" s="298">
        <v>675</v>
      </c>
      <c r="N30" s="299">
        <v>60</v>
      </c>
      <c r="O30" s="299">
        <v>180</v>
      </c>
      <c r="P30" s="299">
        <v>3516.3</v>
      </c>
      <c r="Q30" s="298">
        <v>2961</v>
      </c>
      <c r="R30" s="299">
        <v>1</v>
      </c>
      <c r="S30" s="299">
        <v>0</v>
      </c>
      <c r="T30" s="299">
        <v>1</v>
      </c>
      <c r="U30" s="299">
        <v>1</v>
      </c>
      <c r="V30" s="300">
        <v>0.28774144814934716</v>
      </c>
      <c r="W30" s="299">
        <v>1</v>
      </c>
      <c r="X30" s="354">
        <f t="shared" si="1"/>
        <v>1853.3999999999999</v>
      </c>
      <c r="Y30" s="298">
        <v>1320.1</v>
      </c>
      <c r="Z30" s="298"/>
      <c r="AA30" s="298"/>
      <c r="AB30" s="298"/>
      <c r="AC30" s="298">
        <v>533.29999999999995</v>
      </c>
      <c r="AD30" s="299" t="s">
        <v>467</v>
      </c>
      <c r="AE30" s="297">
        <v>435267</v>
      </c>
      <c r="AF30" s="297">
        <v>65142</v>
      </c>
      <c r="AG30" s="2">
        <v>101011258</v>
      </c>
    </row>
    <row r="31" spans="1:33" x14ac:dyDescent="0.25">
      <c r="A31" s="287">
        <v>299</v>
      </c>
      <c r="B31" s="288" t="s">
        <v>1240</v>
      </c>
      <c r="C31" s="315" t="str">
        <f t="shared" si="0"/>
        <v>B211.4.5</v>
      </c>
      <c r="D31" s="301" t="s">
        <v>463</v>
      </c>
      <c r="E31" s="301" t="s">
        <v>463</v>
      </c>
      <c r="F31" s="301">
        <v>4</v>
      </c>
      <c r="G31" s="301">
        <v>5</v>
      </c>
      <c r="H31" s="301" t="s">
        <v>470</v>
      </c>
      <c r="I31" s="294" t="s">
        <v>1226</v>
      </c>
      <c r="J31" s="294" t="s">
        <v>1227</v>
      </c>
      <c r="K31" s="294" t="s">
        <v>1228</v>
      </c>
      <c r="L31" s="292">
        <v>11222</v>
      </c>
      <c r="M31" s="292">
        <v>675</v>
      </c>
      <c r="N31" s="301">
        <v>60</v>
      </c>
      <c r="O31" s="301">
        <v>178</v>
      </c>
      <c r="P31" s="301">
        <v>3517</v>
      </c>
      <c r="Q31" s="292">
        <v>2961</v>
      </c>
      <c r="R31" s="301">
        <v>1</v>
      </c>
      <c r="S31" s="301">
        <v>0</v>
      </c>
      <c r="T31" s="301">
        <v>1</v>
      </c>
      <c r="U31" s="301">
        <v>1</v>
      </c>
      <c r="V31" s="293">
        <v>0.25281803542673109</v>
      </c>
      <c r="W31" s="301">
        <v>1</v>
      </c>
      <c r="X31" s="354">
        <f t="shared" si="1"/>
        <v>1863</v>
      </c>
      <c r="Y31" s="292">
        <v>1392</v>
      </c>
      <c r="Z31" s="292"/>
      <c r="AA31" s="292"/>
      <c r="AB31" s="292"/>
      <c r="AC31" s="292">
        <v>471</v>
      </c>
      <c r="AD31" s="301" t="s">
        <v>12</v>
      </c>
      <c r="AE31" s="294">
        <v>485604</v>
      </c>
      <c r="AF31" s="294">
        <v>62181</v>
      </c>
      <c r="AG31" s="2">
        <v>101011259</v>
      </c>
    </row>
    <row r="32" spans="1:33" x14ac:dyDescent="0.25">
      <c r="A32" s="295">
        <v>367</v>
      </c>
      <c r="B32" s="296" t="s">
        <v>1240</v>
      </c>
      <c r="C32" s="315" t="str">
        <f t="shared" si="0"/>
        <v>B211.6.5</v>
      </c>
      <c r="D32" s="299" t="s">
        <v>463</v>
      </c>
      <c r="E32" s="299" t="s">
        <v>463</v>
      </c>
      <c r="F32" s="299">
        <v>6</v>
      </c>
      <c r="G32" s="299">
        <v>5</v>
      </c>
      <c r="H32" s="299" t="s">
        <v>470</v>
      </c>
      <c r="I32" s="297" t="s">
        <v>1226</v>
      </c>
      <c r="J32" s="297" t="s">
        <v>1227</v>
      </c>
      <c r="K32" s="297" t="s">
        <v>1228</v>
      </c>
      <c r="L32" s="298">
        <v>11222</v>
      </c>
      <c r="M32" s="298">
        <v>1102</v>
      </c>
      <c r="N32" s="299">
        <v>88</v>
      </c>
      <c r="O32" s="299">
        <v>288</v>
      </c>
      <c r="P32" s="299">
        <v>5676.4</v>
      </c>
      <c r="Q32" s="298">
        <v>4838.3</v>
      </c>
      <c r="R32" s="299">
        <v>0</v>
      </c>
      <c r="S32" s="299">
        <v>0</v>
      </c>
      <c r="T32" s="299">
        <v>1</v>
      </c>
      <c r="U32" s="299">
        <v>1</v>
      </c>
      <c r="V32" s="300">
        <v>0.27053716766142161</v>
      </c>
      <c r="W32" s="299">
        <v>0</v>
      </c>
      <c r="X32" s="354">
        <f t="shared" si="1"/>
        <v>2764.5</v>
      </c>
      <c r="Y32" s="298">
        <v>2016.6</v>
      </c>
      <c r="Z32" s="298"/>
      <c r="AA32" s="298"/>
      <c r="AB32" s="298"/>
      <c r="AC32" s="298">
        <v>747.9</v>
      </c>
      <c r="AD32" s="299" t="s">
        <v>467</v>
      </c>
      <c r="AE32" s="297">
        <v>754774.8</v>
      </c>
      <c r="AF32" s="297">
        <v>116119.20000000001</v>
      </c>
      <c r="AG32" s="2">
        <v>101011132</v>
      </c>
    </row>
    <row r="33" spans="1:33" x14ac:dyDescent="0.25">
      <c r="A33" s="287">
        <v>154</v>
      </c>
      <c r="B33" s="288" t="s">
        <v>1240</v>
      </c>
      <c r="C33" s="315" t="str">
        <f t="shared" si="0"/>
        <v>B211.4.3</v>
      </c>
      <c r="D33" s="301" t="s">
        <v>463</v>
      </c>
      <c r="E33" s="301" t="s">
        <v>463</v>
      </c>
      <c r="F33" s="301">
        <v>4</v>
      </c>
      <c r="G33" s="301">
        <v>3</v>
      </c>
      <c r="H33" s="301" t="s">
        <v>470</v>
      </c>
      <c r="I33" s="294" t="s">
        <v>1226</v>
      </c>
      <c r="J33" s="294" t="s">
        <v>1242</v>
      </c>
      <c r="K33" s="294" t="s">
        <v>1228</v>
      </c>
      <c r="L33" s="292">
        <v>11222</v>
      </c>
      <c r="M33" s="292">
        <v>676</v>
      </c>
      <c r="N33" s="301">
        <v>36</v>
      </c>
      <c r="O33" s="301">
        <v>108</v>
      </c>
      <c r="P33" s="301">
        <v>2340.3000000000002</v>
      </c>
      <c r="Q33" s="292">
        <v>1784</v>
      </c>
      <c r="R33" s="301">
        <v>1</v>
      </c>
      <c r="S33" s="301">
        <v>0</v>
      </c>
      <c r="T33" s="301">
        <v>1</v>
      </c>
      <c r="U33" s="301">
        <v>1</v>
      </c>
      <c r="V33" s="293">
        <v>0.29817723260346213</v>
      </c>
      <c r="W33" s="301">
        <v>1</v>
      </c>
      <c r="X33" s="354">
        <f t="shared" si="1"/>
        <v>872.30000000000007</v>
      </c>
      <c r="Y33" s="292">
        <v>612.20000000000005</v>
      </c>
      <c r="Z33" s="292"/>
      <c r="AA33" s="292"/>
      <c r="AB33" s="292"/>
      <c r="AC33" s="292">
        <v>260.10000000000002</v>
      </c>
      <c r="AD33" s="301" t="s">
        <v>467</v>
      </c>
      <c r="AE33" s="294">
        <v>244408</v>
      </c>
      <c r="AF33" s="294">
        <v>96336</v>
      </c>
      <c r="AG33" s="2">
        <v>116003453</v>
      </c>
    </row>
    <row r="34" spans="1:33" x14ac:dyDescent="0.25">
      <c r="A34" s="295">
        <v>333</v>
      </c>
      <c r="B34" s="296" t="s">
        <v>1240</v>
      </c>
      <c r="C34" s="315" t="str">
        <f t="shared" si="0"/>
        <v>B211.2.5</v>
      </c>
      <c r="D34" s="299" t="s">
        <v>463</v>
      </c>
      <c r="E34" s="299" t="s">
        <v>463</v>
      </c>
      <c r="F34" s="299">
        <v>2</v>
      </c>
      <c r="G34" s="299">
        <v>5</v>
      </c>
      <c r="H34" s="299" t="s">
        <v>470</v>
      </c>
      <c r="I34" s="297" t="s">
        <v>1226</v>
      </c>
      <c r="J34" s="297" t="s">
        <v>1243</v>
      </c>
      <c r="K34" s="297" t="s">
        <v>1228</v>
      </c>
      <c r="L34" s="298">
        <v>11222</v>
      </c>
      <c r="M34" s="298">
        <v>424</v>
      </c>
      <c r="N34" s="299">
        <v>29</v>
      </c>
      <c r="O34" s="299">
        <v>109</v>
      </c>
      <c r="P34" s="299">
        <v>2135.9</v>
      </c>
      <c r="Q34" s="298">
        <v>1808</v>
      </c>
      <c r="R34" s="299">
        <v>1</v>
      </c>
      <c r="S34" s="299">
        <v>0</v>
      </c>
      <c r="T34" s="299">
        <v>1</v>
      </c>
      <c r="U34" s="299">
        <v>1</v>
      </c>
      <c r="V34" s="300">
        <v>0.30931883401298899</v>
      </c>
      <c r="W34" s="299">
        <v>0</v>
      </c>
      <c r="X34" s="354">
        <f t="shared" si="1"/>
        <v>662.1</v>
      </c>
      <c r="Y34" s="298">
        <v>457.3</v>
      </c>
      <c r="Z34" s="298"/>
      <c r="AA34" s="298"/>
      <c r="AB34" s="298"/>
      <c r="AC34" s="298">
        <v>204.8</v>
      </c>
      <c r="AD34" s="299" t="s">
        <v>466</v>
      </c>
      <c r="AE34" s="297">
        <v>216960</v>
      </c>
      <c r="AF34" s="297">
        <v>59664</v>
      </c>
      <c r="AG34" s="2">
        <v>116021577</v>
      </c>
    </row>
    <row r="35" spans="1:33" x14ac:dyDescent="0.25">
      <c r="A35" s="287">
        <v>281</v>
      </c>
      <c r="B35" s="288" t="s">
        <v>1244</v>
      </c>
      <c r="C35" s="315" t="str">
        <f t="shared" si="0"/>
        <v>B221.2.7</v>
      </c>
      <c r="D35" s="301" t="s">
        <v>463</v>
      </c>
      <c r="E35" s="301" t="s">
        <v>463</v>
      </c>
      <c r="F35" s="301">
        <v>2</v>
      </c>
      <c r="G35" s="301">
        <v>7</v>
      </c>
      <c r="H35" s="301" t="s">
        <v>470</v>
      </c>
      <c r="I35" s="294" t="s">
        <v>1226</v>
      </c>
      <c r="J35" s="294" t="s">
        <v>1227</v>
      </c>
      <c r="K35" s="294" t="s">
        <v>1228</v>
      </c>
      <c r="L35" s="292">
        <v>11222</v>
      </c>
      <c r="M35" s="292">
        <v>1399.2</v>
      </c>
      <c r="N35" s="301">
        <v>264</v>
      </c>
      <c r="O35" s="301">
        <v>18</v>
      </c>
      <c r="P35" s="301">
        <v>8853.6</v>
      </c>
      <c r="Q35" s="292">
        <v>8779.2999999999993</v>
      </c>
      <c r="R35" s="301">
        <v>1</v>
      </c>
      <c r="S35" s="301">
        <v>1</v>
      </c>
      <c r="T35" s="301">
        <v>0</v>
      </c>
      <c r="U35" s="301">
        <v>1</v>
      </c>
      <c r="V35" s="293">
        <v>0.19358416895909128</v>
      </c>
      <c r="W35" s="301">
        <v>1</v>
      </c>
      <c r="X35" s="354">
        <f t="shared" si="1"/>
        <v>4507.6000000000004</v>
      </c>
      <c r="Y35" s="292">
        <v>3635</v>
      </c>
      <c r="Z35" s="292"/>
      <c r="AA35" s="292"/>
      <c r="AB35" s="292"/>
      <c r="AC35" s="292">
        <v>872.59999999999991</v>
      </c>
      <c r="AD35" s="301" t="s">
        <v>12</v>
      </c>
      <c r="AE35" s="294">
        <v>1966563.1999999997</v>
      </c>
      <c r="AF35" s="294">
        <v>263379</v>
      </c>
      <c r="AG35" s="2">
        <v>101042029</v>
      </c>
    </row>
    <row r="36" spans="1:33" x14ac:dyDescent="0.25">
      <c r="A36" s="295">
        <v>236</v>
      </c>
      <c r="B36" s="296" t="s">
        <v>1240</v>
      </c>
      <c r="C36" s="315" t="str">
        <f t="shared" si="0"/>
        <v>B211.3.3</v>
      </c>
      <c r="D36" s="299" t="s">
        <v>463</v>
      </c>
      <c r="E36" s="299" t="s">
        <v>463</v>
      </c>
      <c r="F36" s="299">
        <v>3</v>
      </c>
      <c r="G36" s="299">
        <v>3</v>
      </c>
      <c r="H36" s="299" t="s">
        <v>470</v>
      </c>
      <c r="I36" s="297" t="s">
        <v>1226</v>
      </c>
      <c r="J36" s="297" t="s">
        <v>1227</v>
      </c>
      <c r="K36" s="297" t="s">
        <v>1228</v>
      </c>
      <c r="L36" s="298">
        <v>11222</v>
      </c>
      <c r="M36" s="298">
        <v>448</v>
      </c>
      <c r="N36" s="299">
        <v>18</v>
      </c>
      <c r="O36" s="299">
        <v>67</v>
      </c>
      <c r="P36" s="299">
        <v>1320.4</v>
      </c>
      <c r="Q36" s="298">
        <v>1012.8</v>
      </c>
      <c r="R36" s="299">
        <v>1</v>
      </c>
      <c r="S36" s="299">
        <v>0</v>
      </c>
      <c r="T36" s="299">
        <v>0</v>
      </c>
      <c r="U36" s="299">
        <v>1</v>
      </c>
      <c r="V36" s="300">
        <v>0.19870410367170627</v>
      </c>
      <c r="W36" s="299">
        <v>0</v>
      </c>
      <c r="X36" s="354">
        <f t="shared" si="1"/>
        <v>926</v>
      </c>
      <c r="Y36" s="298">
        <v>742</v>
      </c>
      <c r="Z36" s="298"/>
      <c r="AA36" s="298"/>
      <c r="AB36" s="298"/>
      <c r="AC36" s="298">
        <v>184</v>
      </c>
      <c r="AD36" s="299" t="s">
        <v>1229</v>
      </c>
      <c r="AE36" s="297">
        <v>193444.8</v>
      </c>
      <c r="AF36" s="297">
        <v>31396.799999999999</v>
      </c>
      <c r="AG36" s="2">
        <v>101023544</v>
      </c>
    </row>
    <row r="37" spans="1:33" x14ac:dyDescent="0.25">
      <c r="A37" s="287">
        <v>148</v>
      </c>
      <c r="B37" s="288" t="s">
        <v>1244</v>
      </c>
      <c r="C37" s="315" t="str">
        <f t="shared" si="0"/>
        <v>B221.4.9</v>
      </c>
      <c r="D37" s="301" t="s">
        <v>463</v>
      </c>
      <c r="E37" s="301" t="s">
        <v>463</v>
      </c>
      <c r="F37" s="301">
        <v>4</v>
      </c>
      <c r="G37" s="301">
        <v>9</v>
      </c>
      <c r="H37" s="301" t="s">
        <v>470</v>
      </c>
      <c r="I37" s="294" t="s">
        <v>1236</v>
      </c>
      <c r="J37" s="294" t="s">
        <v>1237</v>
      </c>
      <c r="K37" s="294" t="s">
        <v>1228</v>
      </c>
      <c r="L37" s="292">
        <v>11222</v>
      </c>
      <c r="M37" s="292">
        <v>1139</v>
      </c>
      <c r="N37" s="301">
        <v>144</v>
      </c>
      <c r="O37" s="301">
        <v>505</v>
      </c>
      <c r="P37" s="301">
        <v>9633.2999999999993</v>
      </c>
      <c r="Q37" s="292">
        <v>8024</v>
      </c>
      <c r="R37" s="301">
        <v>1</v>
      </c>
      <c r="S37" s="301">
        <v>1</v>
      </c>
      <c r="T37" s="301">
        <v>1</v>
      </c>
      <c r="U37" s="301">
        <v>1</v>
      </c>
      <c r="V37" s="293"/>
      <c r="W37" s="301">
        <v>1</v>
      </c>
      <c r="X37" s="354">
        <f t="shared" si="1"/>
        <v>0</v>
      </c>
      <c r="Y37" s="292"/>
      <c r="Z37" s="292"/>
      <c r="AA37" s="292"/>
      <c r="AB37" s="292"/>
      <c r="AC37" s="292"/>
      <c r="AD37" s="301" t="s">
        <v>467</v>
      </c>
      <c r="AE37" s="294">
        <v>1187552</v>
      </c>
      <c r="AF37" s="294">
        <v>224672</v>
      </c>
      <c r="AG37" s="2">
        <v>104017436</v>
      </c>
    </row>
    <row r="38" spans="1:33" x14ac:dyDescent="0.25">
      <c r="A38" s="295">
        <v>92</v>
      </c>
      <c r="B38" s="296" t="s">
        <v>1244</v>
      </c>
      <c r="C38" s="315" t="str">
        <f t="shared" si="0"/>
        <v>B221.2.9</v>
      </c>
      <c r="D38" s="299" t="s">
        <v>463</v>
      </c>
      <c r="E38" s="299" t="s">
        <v>463</v>
      </c>
      <c r="F38" s="299">
        <v>2</v>
      </c>
      <c r="G38" s="299">
        <v>9</v>
      </c>
      <c r="H38" s="299" t="s">
        <v>470</v>
      </c>
      <c r="I38" s="297" t="s">
        <v>1226</v>
      </c>
      <c r="J38" s="297" t="s">
        <v>1227</v>
      </c>
      <c r="K38" s="297" t="s">
        <v>1228</v>
      </c>
      <c r="L38" s="298">
        <v>11222</v>
      </c>
      <c r="M38" s="298">
        <v>593</v>
      </c>
      <c r="N38" s="299">
        <v>72</v>
      </c>
      <c r="O38" s="299">
        <v>251</v>
      </c>
      <c r="P38" s="299">
        <v>5026.8</v>
      </c>
      <c r="Q38" s="298">
        <v>4364</v>
      </c>
      <c r="R38" s="299">
        <v>1</v>
      </c>
      <c r="S38" s="299">
        <v>1</v>
      </c>
      <c r="T38" s="299">
        <v>1</v>
      </c>
      <c r="U38" s="299">
        <v>1</v>
      </c>
      <c r="V38" s="300">
        <v>0.26024462718540531</v>
      </c>
      <c r="W38" s="299">
        <v>1</v>
      </c>
      <c r="X38" s="354">
        <f t="shared" si="1"/>
        <v>2894.2</v>
      </c>
      <c r="Y38" s="298">
        <v>2141</v>
      </c>
      <c r="Z38" s="298"/>
      <c r="AA38" s="298"/>
      <c r="AB38" s="298"/>
      <c r="AC38" s="298">
        <v>753.2</v>
      </c>
      <c r="AD38" s="299" t="s">
        <v>467</v>
      </c>
      <c r="AE38" s="297">
        <v>528044</v>
      </c>
      <c r="AF38" s="297">
        <v>126556</v>
      </c>
      <c r="AG38" s="2">
        <v>101012871</v>
      </c>
    </row>
    <row r="39" spans="1:33" x14ac:dyDescent="0.25">
      <c r="A39" s="287">
        <v>309</v>
      </c>
      <c r="B39" s="288" t="s">
        <v>1240</v>
      </c>
      <c r="C39" s="315" t="str">
        <f t="shared" si="0"/>
        <v>B211.5.3</v>
      </c>
      <c r="D39" s="301" t="s">
        <v>463</v>
      </c>
      <c r="E39" s="301" t="s">
        <v>463</v>
      </c>
      <c r="F39" s="301">
        <v>5</v>
      </c>
      <c r="G39" s="301">
        <v>3</v>
      </c>
      <c r="H39" s="301" t="s">
        <v>470</v>
      </c>
      <c r="I39" s="294" t="s">
        <v>1226</v>
      </c>
      <c r="J39" s="294" t="s">
        <v>1241</v>
      </c>
      <c r="K39" s="294" t="s">
        <v>1228</v>
      </c>
      <c r="L39" s="292">
        <v>11222</v>
      </c>
      <c r="M39" s="292">
        <v>755</v>
      </c>
      <c r="N39" s="301">
        <v>32</v>
      </c>
      <c r="O39" s="301">
        <v>108</v>
      </c>
      <c r="P39" s="301">
        <v>2390.4</v>
      </c>
      <c r="Q39" s="292">
        <v>1717.4</v>
      </c>
      <c r="R39" s="301">
        <v>1</v>
      </c>
      <c r="S39" s="301">
        <v>0</v>
      </c>
      <c r="T39" s="301">
        <v>1</v>
      </c>
      <c r="U39" s="301">
        <v>1</v>
      </c>
      <c r="V39" s="293">
        <v>0.24324144360101213</v>
      </c>
      <c r="W39" s="301">
        <v>1</v>
      </c>
      <c r="X39" s="354">
        <f t="shared" si="1"/>
        <v>1501.8</v>
      </c>
      <c r="Y39" s="292">
        <v>1136.5</v>
      </c>
      <c r="Z39" s="292"/>
      <c r="AA39" s="292"/>
      <c r="AB39" s="292"/>
      <c r="AC39" s="292">
        <v>365.3</v>
      </c>
      <c r="AD39" s="301" t="s">
        <v>12</v>
      </c>
      <c r="AE39" s="294">
        <v>281653.60000000003</v>
      </c>
      <c r="AF39" s="294">
        <v>54956.800000000003</v>
      </c>
      <c r="AG39" s="2">
        <v>116002170</v>
      </c>
    </row>
    <row r="40" spans="1:33" x14ac:dyDescent="0.25">
      <c r="A40" s="295">
        <v>62</v>
      </c>
      <c r="B40" s="296" t="s">
        <v>1240</v>
      </c>
      <c r="C40" s="315" t="str">
        <f t="shared" si="0"/>
        <v>B211.4.5</v>
      </c>
      <c r="D40" s="299" t="s">
        <v>463</v>
      </c>
      <c r="E40" s="299" t="s">
        <v>463</v>
      </c>
      <c r="F40" s="299">
        <v>4</v>
      </c>
      <c r="G40" s="299">
        <v>5</v>
      </c>
      <c r="H40" s="299" t="s">
        <v>470</v>
      </c>
      <c r="I40" s="297" t="s">
        <v>1226</v>
      </c>
      <c r="J40" s="297" t="s">
        <v>1241</v>
      </c>
      <c r="K40" s="297" t="s">
        <v>1228</v>
      </c>
      <c r="L40" s="298">
        <v>11222</v>
      </c>
      <c r="M40" s="298">
        <v>846</v>
      </c>
      <c r="N40" s="299">
        <v>60</v>
      </c>
      <c r="O40" s="299">
        <v>180</v>
      </c>
      <c r="P40" s="299">
        <v>3934.3</v>
      </c>
      <c r="Q40" s="298">
        <v>3278</v>
      </c>
      <c r="R40" s="299">
        <v>1</v>
      </c>
      <c r="S40" s="299">
        <v>1</v>
      </c>
      <c r="T40" s="299">
        <v>1</v>
      </c>
      <c r="U40" s="299">
        <v>1</v>
      </c>
      <c r="V40" s="300">
        <v>0.24961942152071151</v>
      </c>
      <c r="W40" s="299">
        <v>0</v>
      </c>
      <c r="X40" s="354">
        <f t="shared" si="1"/>
        <v>2496.1999999999998</v>
      </c>
      <c r="Y40" s="298">
        <v>1873.1</v>
      </c>
      <c r="Z40" s="298"/>
      <c r="AA40" s="298"/>
      <c r="AB40" s="298"/>
      <c r="AC40" s="298">
        <v>623.1</v>
      </c>
      <c r="AD40" s="299" t="s">
        <v>12</v>
      </c>
      <c r="AE40" s="297">
        <v>380248</v>
      </c>
      <c r="AF40" s="297">
        <v>229460</v>
      </c>
      <c r="AG40" s="2">
        <v>116001534</v>
      </c>
    </row>
    <row r="41" spans="1:33" x14ac:dyDescent="0.25">
      <c r="A41" s="287">
        <v>19</v>
      </c>
      <c r="B41" s="288" t="s">
        <v>1240</v>
      </c>
      <c r="C41" s="315" t="str">
        <f t="shared" si="0"/>
        <v>B211.2.5</v>
      </c>
      <c r="D41" s="301" t="s">
        <v>463</v>
      </c>
      <c r="E41" s="301" t="s">
        <v>463</v>
      </c>
      <c r="F41" s="301">
        <v>2</v>
      </c>
      <c r="G41" s="301">
        <v>5</v>
      </c>
      <c r="H41" s="301" t="s">
        <v>470</v>
      </c>
      <c r="I41" s="294" t="s">
        <v>1226</v>
      </c>
      <c r="J41" s="294" t="s">
        <v>1227</v>
      </c>
      <c r="K41" s="294" t="s">
        <v>1228</v>
      </c>
      <c r="L41" s="292">
        <v>11222</v>
      </c>
      <c r="M41" s="292">
        <v>382</v>
      </c>
      <c r="N41" s="301">
        <v>30</v>
      </c>
      <c r="O41" s="301">
        <v>90</v>
      </c>
      <c r="P41" s="301">
        <v>1969</v>
      </c>
      <c r="Q41" s="292">
        <v>1661</v>
      </c>
      <c r="R41" s="301">
        <v>1</v>
      </c>
      <c r="S41" s="301">
        <v>1</v>
      </c>
      <c r="T41" s="301">
        <v>1</v>
      </c>
      <c r="U41" s="301">
        <v>1</v>
      </c>
      <c r="V41" s="293">
        <v>0.21739130434782608</v>
      </c>
      <c r="W41" s="301">
        <v>0</v>
      </c>
      <c r="X41" s="354">
        <f t="shared" si="1"/>
        <v>1058</v>
      </c>
      <c r="Y41" s="292">
        <v>828</v>
      </c>
      <c r="Z41" s="292"/>
      <c r="AA41" s="292"/>
      <c r="AB41" s="292"/>
      <c r="AC41" s="292">
        <v>230</v>
      </c>
      <c r="AD41" s="301" t="s">
        <v>467</v>
      </c>
      <c r="AE41" s="294">
        <v>117931</v>
      </c>
      <c r="AF41" s="294">
        <v>61457</v>
      </c>
      <c r="AG41" s="2">
        <v>101016898</v>
      </c>
    </row>
    <row r="42" spans="1:33" x14ac:dyDescent="0.25">
      <c r="A42" s="295">
        <v>85</v>
      </c>
      <c r="B42" s="296" t="s">
        <v>1240</v>
      </c>
      <c r="C42" s="315" t="str">
        <f t="shared" si="0"/>
        <v>B211.4.5</v>
      </c>
      <c r="D42" s="299" t="s">
        <v>463</v>
      </c>
      <c r="E42" s="299" t="s">
        <v>463</v>
      </c>
      <c r="F42" s="299">
        <v>4</v>
      </c>
      <c r="G42" s="299">
        <v>5</v>
      </c>
      <c r="H42" s="299" t="s">
        <v>470</v>
      </c>
      <c r="I42" s="297" t="s">
        <v>1226</v>
      </c>
      <c r="J42" s="297" t="s">
        <v>1242</v>
      </c>
      <c r="K42" s="297" t="s">
        <v>1228</v>
      </c>
      <c r="L42" s="298">
        <v>11222</v>
      </c>
      <c r="M42" s="298">
        <v>761</v>
      </c>
      <c r="N42" s="299">
        <v>60</v>
      </c>
      <c r="O42" s="299">
        <v>180</v>
      </c>
      <c r="P42" s="299">
        <v>3944.6</v>
      </c>
      <c r="Q42" s="298">
        <v>3320</v>
      </c>
      <c r="R42" s="299">
        <v>1</v>
      </c>
      <c r="S42" s="299">
        <v>1</v>
      </c>
      <c r="T42" s="299">
        <v>1</v>
      </c>
      <c r="U42" s="299">
        <v>1</v>
      </c>
      <c r="V42" s="300">
        <v>0.25296239052035036</v>
      </c>
      <c r="W42" s="299">
        <v>0</v>
      </c>
      <c r="X42" s="354">
        <f t="shared" si="1"/>
        <v>1941</v>
      </c>
      <c r="Y42" s="298">
        <v>1450</v>
      </c>
      <c r="Z42" s="298"/>
      <c r="AA42" s="298"/>
      <c r="AB42" s="298"/>
      <c r="AC42" s="298">
        <v>491</v>
      </c>
      <c r="AD42" s="299" t="s">
        <v>12</v>
      </c>
      <c r="AE42" s="297">
        <v>408360</v>
      </c>
      <c r="AF42" s="297">
        <v>185920</v>
      </c>
      <c r="AG42" s="2">
        <v>116003863</v>
      </c>
    </row>
    <row r="43" spans="1:33" x14ac:dyDescent="0.25">
      <c r="A43" s="287">
        <v>380</v>
      </c>
      <c r="B43" s="288" t="s">
        <v>1240</v>
      </c>
      <c r="C43" s="315" t="str">
        <f t="shared" si="0"/>
        <v>B211.4.5</v>
      </c>
      <c r="D43" s="301" t="s">
        <v>463</v>
      </c>
      <c r="E43" s="301" t="s">
        <v>463</v>
      </c>
      <c r="F43" s="301">
        <v>4</v>
      </c>
      <c r="G43" s="301">
        <v>5</v>
      </c>
      <c r="H43" s="301" t="s">
        <v>470</v>
      </c>
      <c r="I43" s="294" t="s">
        <v>1226</v>
      </c>
      <c r="J43" s="294" t="s">
        <v>1245</v>
      </c>
      <c r="K43" s="294" t="s">
        <v>1228</v>
      </c>
      <c r="L43" s="292">
        <v>11222</v>
      </c>
      <c r="M43" s="292">
        <v>775</v>
      </c>
      <c r="N43" s="301">
        <v>60</v>
      </c>
      <c r="O43" s="301">
        <v>180</v>
      </c>
      <c r="P43" s="301">
        <v>3967.3</v>
      </c>
      <c r="Q43" s="292">
        <v>3326</v>
      </c>
      <c r="R43" s="301">
        <v>1</v>
      </c>
      <c r="S43" s="301">
        <v>1</v>
      </c>
      <c r="T43" s="301">
        <v>0</v>
      </c>
      <c r="U43" s="301">
        <v>1</v>
      </c>
      <c r="V43" s="293">
        <v>0.21500322550916964</v>
      </c>
      <c r="W43" s="301">
        <v>0</v>
      </c>
      <c r="X43" s="354">
        <f t="shared" si="1"/>
        <v>2170.2000000000003</v>
      </c>
      <c r="Y43" s="292">
        <v>1703.6000000000001</v>
      </c>
      <c r="Z43" s="292"/>
      <c r="AA43" s="292"/>
      <c r="AB43" s="292"/>
      <c r="AC43" s="292">
        <v>466.6</v>
      </c>
      <c r="AD43" s="301" t="s">
        <v>467</v>
      </c>
      <c r="AE43" s="294">
        <v>522182</v>
      </c>
      <c r="AF43" s="294">
        <v>186256</v>
      </c>
      <c r="AG43" s="2">
        <v>116019836</v>
      </c>
    </row>
    <row r="44" spans="1:33" x14ac:dyDescent="0.25">
      <c r="A44" s="295">
        <v>223</v>
      </c>
      <c r="B44" s="296" t="s">
        <v>1240</v>
      </c>
      <c r="C44" s="315" t="str">
        <f t="shared" si="0"/>
        <v>B211.4.5</v>
      </c>
      <c r="D44" s="299" t="s">
        <v>463</v>
      </c>
      <c r="E44" s="299" t="s">
        <v>463</v>
      </c>
      <c r="F44" s="299">
        <v>4</v>
      </c>
      <c r="G44" s="299">
        <v>5</v>
      </c>
      <c r="H44" s="299" t="s">
        <v>470</v>
      </c>
      <c r="I44" s="297" t="s">
        <v>1226</v>
      </c>
      <c r="J44" s="297" t="s">
        <v>1243</v>
      </c>
      <c r="K44" s="297" t="s">
        <v>1228</v>
      </c>
      <c r="L44" s="298">
        <v>11222</v>
      </c>
      <c r="M44" s="298">
        <v>867</v>
      </c>
      <c r="N44" s="299">
        <v>60</v>
      </c>
      <c r="O44" s="299">
        <v>180</v>
      </c>
      <c r="P44" s="299">
        <v>4077.1</v>
      </c>
      <c r="Q44" s="298">
        <v>3304.7</v>
      </c>
      <c r="R44" s="299">
        <v>1</v>
      </c>
      <c r="S44" s="299">
        <v>1</v>
      </c>
      <c r="T44" s="299">
        <v>0</v>
      </c>
      <c r="U44" s="299">
        <v>1</v>
      </c>
      <c r="V44" s="300"/>
      <c r="W44" s="299">
        <v>0</v>
      </c>
      <c r="X44" s="354">
        <f t="shared" si="1"/>
        <v>0</v>
      </c>
      <c r="Y44" s="298"/>
      <c r="Z44" s="298"/>
      <c r="AA44" s="298"/>
      <c r="AB44" s="298"/>
      <c r="AC44" s="298"/>
      <c r="AD44" s="299" t="s">
        <v>467</v>
      </c>
      <c r="AE44" s="297">
        <v>475876.8</v>
      </c>
      <c r="AF44" s="297">
        <v>115664.5</v>
      </c>
      <c r="AG44" s="2">
        <v>116020198</v>
      </c>
    </row>
    <row r="45" spans="1:33" x14ac:dyDescent="0.25">
      <c r="A45" s="287">
        <v>391</v>
      </c>
      <c r="B45" s="288" t="s">
        <v>1240</v>
      </c>
      <c r="C45" s="315" t="str">
        <f t="shared" si="0"/>
        <v>B211.4.5</v>
      </c>
      <c r="D45" s="301" t="s">
        <v>463</v>
      </c>
      <c r="E45" s="301" t="s">
        <v>463</v>
      </c>
      <c r="F45" s="301">
        <v>4</v>
      </c>
      <c r="G45" s="301">
        <v>5</v>
      </c>
      <c r="H45" s="301" t="s">
        <v>470</v>
      </c>
      <c r="I45" s="294" t="s">
        <v>1226</v>
      </c>
      <c r="J45" s="294" t="s">
        <v>1245</v>
      </c>
      <c r="K45" s="294" t="s">
        <v>1228</v>
      </c>
      <c r="L45" s="292">
        <v>11222</v>
      </c>
      <c r="M45" s="292">
        <v>775</v>
      </c>
      <c r="N45" s="301">
        <v>60</v>
      </c>
      <c r="O45" s="301">
        <v>180</v>
      </c>
      <c r="P45" s="301">
        <v>3951.5</v>
      </c>
      <c r="Q45" s="292">
        <v>3327</v>
      </c>
      <c r="R45" s="301">
        <v>1</v>
      </c>
      <c r="S45" s="301">
        <v>1</v>
      </c>
      <c r="T45" s="301">
        <v>0</v>
      </c>
      <c r="U45" s="301">
        <v>1</v>
      </c>
      <c r="V45" s="293">
        <v>0.2150032255091697</v>
      </c>
      <c r="W45" s="301">
        <v>0</v>
      </c>
      <c r="X45" s="354">
        <f t="shared" si="1"/>
        <v>2170.1999999999998</v>
      </c>
      <c r="Y45" s="320">
        <v>1703.6</v>
      </c>
      <c r="Z45" s="320"/>
      <c r="AA45" s="320"/>
      <c r="AB45" s="320"/>
      <c r="AC45" s="320">
        <v>466.6</v>
      </c>
      <c r="AD45" s="301" t="s">
        <v>467</v>
      </c>
      <c r="AE45" s="294">
        <v>442491</v>
      </c>
      <c r="AF45" s="294">
        <v>176331</v>
      </c>
      <c r="AG45" s="2">
        <v>116018973</v>
      </c>
    </row>
    <row r="46" spans="1:33" x14ac:dyDescent="0.25">
      <c r="A46" s="304" t="s">
        <v>1246</v>
      </c>
      <c r="B46" s="305" t="s">
        <v>1247</v>
      </c>
      <c r="C46" s="315" t="str">
        <f t="shared" si="0"/>
        <v>B212.4.5</v>
      </c>
      <c r="D46" s="299" t="s">
        <v>463</v>
      </c>
      <c r="E46" s="299" t="s">
        <v>463</v>
      </c>
      <c r="F46" s="299">
        <v>4</v>
      </c>
      <c r="G46" s="299">
        <v>5</v>
      </c>
      <c r="H46" s="299" t="s">
        <v>470</v>
      </c>
      <c r="I46" s="297" t="s">
        <v>1226</v>
      </c>
      <c r="J46" s="297" t="s">
        <v>1248</v>
      </c>
      <c r="K46" s="297" t="s">
        <v>1228</v>
      </c>
      <c r="L46" s="299">
        <v>11222</v>
      </c>
      <c r="M46" s="299">
        <v>760</v>
      </c>
      <c r="N46" s="299">
        <v>60</v>
      </c>
      <c r="O46" s="299">
        <v>181</v>
      </c>
      <c r="P46" s="299">
        <v>3942.6</v>
      </c>
      <c r="Q46" s="299">
        <v>3370</v>
      </c>
      <c r="R46" s="299">
        <v>1</v>
      </c>
      <c r="S46" s="299">
        <v>0</v>
      </c>
      <c r="T46" s="299">
        <v>1</v>
      </c>
      <c r="U46" s="299">
        <v>1</v>
      </c>
      <c r="V46" s="300">
        <v>0.23771226748318547</v>
      </c>
      <c r="W46" s="299">
        <v>0</v>
      </c>
      <c r="X46" s="354">
        <f t="shared" si="1"/>
        <v>2204.0234</v>
      </c>
      <c r="Y46" s="298">
        <v>1680.1</v>
      </c>
      <c r="Z46" s="298"/>
      <c r="AA46" s="298"/>
      <c r="AB46" s="298"/>
      <c r="AC46" s="298">
        <v>523.9233999999999</v>
      </c>
      <c r="AD46" s="299" t="s">
        <v>12</v>
      </c>
      <c r="AE46" s="297">
        <v>0</v>
      </c>
      <c r="AF46" s="297">
        <v>0</v>
      </c>
      <c r="AG46" s="2">
        <v>116006437</v>
      </c>
    </row>
    <row r="47" spans="1:33" x14ac:dyDescent="0.25">
      <c r="A47" s="287">
        <v>210</v>
      </c>
      <c r="B47" s="288" t="s">
        <v>1247</v>
      </c>
      <c r="C47" s="315" t="str">
        <f t="shared" si="0"/>
        <v>B212.4.5</v>
      </c>
      <c r="D47" s="301" t="s">
        <v>463</v>
      </c>
      <c r="E47" s="301" t="s">
        <v>463</v>
      </c>
      <c r="F47" s="301">
        <v>4</v>
      </c>
      <c r="G47" s="301">
        <v>5</v>
      </c>
      <c r="H47" s="301" t="s">
        <v>470</v>
      </c>
      <c r="I47" s="294" t="s">
        <v>1226</v>
      </c>
      <c r="J47" s="294" t="s">
        <v>1248</v>
      </c>
      <c r="K47" s="294" t="s">
        <v>1228</v>
      </c>
      <c r="L47" s="292">
        <v>11222</v>
      </c>
      <c r="M47" s="292">
        <v>817.4</v>
      </c>
      <c r="N47" s="301">
        <v>60</v>
      </c>
      <c r="O47" s="301">
        <v>180</v>
      </c>
      <c r="P47" s="301">
        <v>3957.4</v>
      </c>
      <c r="Q47" s="292">
        <v>3262</v>
      </c>
      <c r="R47" s="301">
        <v>1</v>
      </c>
      <c r="S47" s="301">
        <v>1</v>
      </c>
      <c r="T47" s="301">
        <v>0</v>
      </c>
      <c r="U47" s="301">
        <v>1</v>
      </c>
      <c r="V47" s="293">
        <v>0.23062470643494598</v>
      </c>
      <c r="W47" s="301">
        <v>0</v>
      </c>
      <c r="X47" s="354">
        <f t="shared" si="1"/>
        <v>2129</v>
      </c>
      <c r="Y47" s="292">
        <v>1638</v>
      </c>
      <c r="Z47" s="292"/>
      <c r="AA47" s="292"/>
      <c r="AB47" s="292"/>
      <c r="AC47" s="292">
        <v>491</v>
      </c>
      <c r="AD47" s="301" t="s">
        <v>466</v>
      </c>
      <c r="AE47" s="294">
        <v>544754</v>
      </c>
      <c r="AF47" s="294">
        <v>94598</v>
      </c>
      <c r="AG47" s="2">
        <v>116006507</v>
      </c>
    </row>
    <row r="48" spans="1:33" x14ac:dyDescent="0.25">
      <c r="A48" s="295">
        <v>14</v>
      </c>
      <c r="B48" s="296" t="s">
        <v>1247</v>
      </c>
      <c r="C48" s="315" t="str">
        <f t="shared" si="0"/>
        <v>B212.4.5</v>
      </c>
      <c r="D48" s="299" t="s">
        <v>463</v>
      </c>
      <c r="E48" s="299" t="s">
        <v>463</v>
      </c>
      <c r="F48" s="299">
        <v>4</v>
      </c>
      <c r="G48" s="299">
        <v>5</v>
      </c>
      <c r="H48" s="299" t="s">
        <v>470</v>
      </c>
      <c r="I48" s="297" t="s">
        <v>1226</v>
      </c>
      <c r="J48" s="297" t="s">
        <v>1248</v>
      </c>
      <c r="K48" s="297" t="s">
        <v>1228</v>
      </c>
      <c r="L48" s="298">
        <v>11222</v>
      </c>
      <c r="M48" s="298">
        <v>868</v>
      </c>
      <c r="N48" s="299">
        <v>60</v>
      </c>
      <c r="O48" s="299">
        <v>180</v>
      </c>
      <c r="P48" s="299">
        <v>3956</v>
      </c>
      <c r="Q48" s="298">
        <v>3045.2</v>
      </c>
      <c r="R48" s="299">
        <v>1</v>
      </c>
      <c r="S48" s="299">
        <v>1</v>
      </c>
      <c r="T48" s="299">
        <v>0</v>
      </c>
      <c r="U48" s="299">
        <v>1</v>
      </c>
      <c r="V48" s="300">
        <v>0.2531019775106631</v>
      </c>
      <c r="W48" s="299">
        <v>0</v>
      </c>
      <c r="X48" s="354">
        <f t="shared" si="1"/>
        <v>2063.1999999999998</v>
      </c>
      <c r="Y48" s="319">
        <v>1541</v>
      </c>
      <c r="Z48" s="319"/>
      <c r="AA48" s="319"/>
      <c r="AB48" s="319"/>
      <c r="AC48" s="319">
        <v>522.20000000000005</v>
      </c>
      <c r="AD48" s="299" t="s">
        <v>467</v>
      </c>
      <c r="AE48" s="297">
        <v>548136</v>
      </c>
      <c r="AF48" s="297">
        <v>94401.2</v>
      </c>
      <c r="AG48" s="2">
        <v>116006532</v>
      </c>
    </row>
    <row r="49" spans="1:33" x14ac:dyDescent="0.25">
      <c r="A49" s="287">
        <v>302</v>
      </c>
      <c r="B49" s="288" t="s">
        <v>1247</v>
      </c>
      <c r="C49" s="315" t="str">
        <f t="shared" si="0"/>
        <v>B212.3.3</v>
      </c>
      <c r="D49" s="301" t="s">
        <v>463</v>
      </c>
      <c r="E49" s="301" t="s">
        <v>463</v>
      </c>
      <c r="F49" s="301">
        <v>3</v>
      </c>
      <c r="G49" s="301">
        <v>3</v>
      </c>
      <c r="H49" s="301" t="s">
        <v>470</v>
      </c>
      <c r="I49" s="294" t="s">
        <v>1226</v>
      </c>
      <c r="J49" s="294" t="s">
        <v>1243</v>
      </c>
      <c r="K49" s="294" t="s">
        <v>1228</v>
      </c>
      <c r="L49" s="292">
        <v>11222</v>
      </c>
      <c r="M49" s="292">
        <v>578</v>
      </c>
      <c r="N49" s="301">
        <v>18</v>
      </c>
      <c r="O49" s="301">
        <v>81</v>
      </c>
      <c r="P49" s="301">
        <v>2029.8</v>
      </c>
      <c r="Q49" s="292">
        <v>1479.6</v>
      </c>
      <c r="R49" s="301">
        <v>0</v>
      </c>
      <c r="S49" s="301">
        <v>1</v>
      </c>
      <c r="T49" s="301">
        <v>0</v>
      </c>
      <c r="U49" s="301">
        <v>1</v>
      </c>
      <c r="V49" s="293">
        <v>0.24706389397694217</v>
      </c>
      <c r="W49" s="301" t="s">
        <v>1249</v>
      </c>
      <c r="X49" s="354">
        <f t="shared" si="1"/>
        <v>928.09999999999991</v>
      </c>
      <c r="Y49" s="292">
        <v>698.8</v>
      </c>
      <c r="Z49" s="292"/>
      <c r="AA49" s="292"/>
      <c r="AB49" s="292"/>
      <c r="AC49" s="292">
        <v>229.3</v>
      </c>
      <c r="AD49" s="301" t="s">
        <v>12</v>
      </c>
      <c r="AE49" s="294">
        <v>232297.19999999998</v>
      </c>
      <c r="AF49" s="294">
        <v>85816.799999999988</v>
      </c>
      <c r="AG49" s="2">
        <v>116033624</v>
      </c>
    </row>
    <row r="50" spans="1:33" x14ac:dyDescent="0.25">
      <c r="A50" s="295">
        <v>288</v>
      </c>
      <c r="B50" s="296" t="s">
        <v>1247</v>
      </c>
      <c r="C50" s="315" t="str">
        <f t="shared" si="0"/>
        <v>B212.4.5</v>
      </c>
      <c r="D50" s="299" t="s">
        <v>463</v>
      </c>
      <c r="E50" s="299" t="s">
        <v>463</v>
      </c>
      <c r="F50" s="299">
        <v>4</v>
      </c>
      <c r="G50" s="299">
        <v>5</v>
      </c>
      <c r="H50" s="299" t="s">
        <v>469</v>
      </c>
      <c r="I50" s="297" t="s">
        <v>1250</v>
      </c>
      <c r="J50" s="297" t="s">
        <v>1251</v>
      </c>
      <c r="K50" s="297" t="s">
        <v>1228</v>
      </c>
      <c r="L50" s="298">
        <v>12339</v>
      </c>
      <c r="M50" s="298">
        <v>748</v>
      </c>
      <c r="N50" s="299">
        <v>60</v>
      </c>
      <c r="O50" s="299">
        <v>180</v>
      </c>
      <c r="P50" s="299">
        <v>3329.5</v>
      </c>
      <c r="Q50" s="298">
        <v>2780.3</v>
      </c>
      <c r="R50" s="299">
        <v>1</v>
      </c>
      <c r="S50" s="299">
        <v>0</v>
      </c>
      <c r="T50" s="299">
        <v>1</v>
      </c>
      <c r="U50" s="299">
        <v>1</v>
      </c>
      <c r="V50" s="300">
        <v>0.31134728113234522</v>
      </c>
      <c r="W50" s="299">
        <v>1</v>
      </c>
      <c r="X50" s="354">
        <f t="shared" si="1"/>
        <v>1678.6399999999999</v>
      </c>
      <c r="Y50" s="298">
        <v>1156</v>
      </c>
      <c r="Z50" s="298"/>
      <c r="AA50" s="298"/>
      <c r="AB50" s="298"/>
      <c r="AC50" s="298">
        <v>522.64</v>
      </c>
      <c r="AD50" s="299" t="s">
        <v>467</v>
      </c>
      <c r="AE50" s="297">
        <v>464310.10000000003</v>
      </c>
      <c r="AF50" s="297">
        <v>77848.400000000009</v>
      </c>
      <c r="AG50" s="2">
        <v>108010919</v>
      </c>
    </row>
    <row r="51" spans="1:33" x14ac:dyDescent="0.25">
      <c r="A51" s="287">
        <v>264</v>
      </c>
      <c r="B51" s="288" t="s">
        <v>1240</v>
      </c>
      <c r="C51" s="315" t="str">
        <f t="shared" si="0"/>
        <v>B211.4.5</v>
      </c>
      <c r="D51" s="301" t="s">
        <v>463</v>
      </c>
      <c r="E51" s="301" t="s">
        <v>463</v>
      </c>
      <c r="F51" s="301">
        <v>4</v>
      </c>
      <c r="G51" s="301">
        <v>5</v>
      </c>
      <c r="H51" s="301" t="s">
        <v>469</v>
      </c>
      <c r="I51" s="294" t="s">
        <v>1250</v>
      </c>
      <c r="J51" s="294" t="s">
        <v>1252</v>
      </c>
      <c r="K51" s="294" t="s">
        <v>1228</v>
      </c>
      <c r="L51" s="292">
        <v>11222</v>
      </c>
      <c r="M51" s="292">
        <v>676</v>
      </c>
      <c r="N51" s="301">
        <v>60</v>
      </c>
      <c r="O51" s="301">
        <v>180</v>
      </c>
      <c r="P51" s="301">
        <v>3365.3</v>
      </c>
      <c r="Q51" s="292">
        <v>2567</v>
      </c>
      <c r="R51" s="301">
        <v>0</v>
      </c>
      <c r="S51" s="301">
        <v>0</v>
      </c>
      <c r="T51" s="301">
        <v>1</v>
      </c>
      <c r="U51" s="301">
        <v>1</v>
      </c>
      <c r="V51" s="293">
        <v>0.2731331793687452</v>
      </c>
      <c r="W51" s="301">
        <v>1</v>
      </c>
      <c r="X51" s="354">
        <f t="shared" si="1"/>
        <v>1948.5</v>
      </c>
      <c r="Y51" s="292">
        <v>1416.3</v>
      </c>
      <c r="Z51" s="292"/>
      <c r="AA51" s="292"/>
      <c r="AB51" s="292"/>
      <c r="AC51" s="292">
        <v>532.20000000000005</v>
      </c>
      <c r="AD51" s="301" t="s">
        <v>467</v>
      </c>
      <c r="AE51" s="294">
        <v>333710</v>
      </c>
      <c r="AF51" s="294">
        <v>125783</v>
      </c>
      <c r="AG51" s="2">
        <v>108021163</v>
      </c>
    </row>
    <row r="52" spans="1:33" x14ac:dyDescent="0.25">
      <c r="A52" s="295">
        <v>200</v>
      </c>
      <c r="B52" s="296" t="s">
        <v>1244</v>
      </c>
      <c r="C52" s="315" t="str">
        <f t="shared" si="0"/>
        <v>B221.2.9</v>
      </c>
      <c r="D52" s="299" t="s">
        <v>463</v>
      </c>
      <c r="E52" s="299" t="s">
        <v>463</v>
      </c>
      <c r="F52" s="299">
        <v>2</v>
      </c>
      <c r="G52" s="299">
        <v>9</v>
      </c>
      <c r="H52" s="299" t="s">
        <v>470</v>
      </c>
      <c r="I52" s="297" t="s">
        <v>1226</v>
      </c>
      <c r="J52" s="297" t="s">
        <v>1227</v>
      </c>
      <c r="K52" s="297" t="s">
        <v>1228</v>
      </c>
      <c r="L52" s="298">
        <v>11222</v>
      </c>
      <c r="M52" s="298">
        <v>572</v>
      </c>
      <c r="N52" s="299">
        <v>72</v>
      </c>
      <c r="O52" s="299">
        <v>234</v>
      </c>
      <c r="P52" s="299">
        <v>4712.6000000000004</v>
      </c>
      <c r="Q52" s="298">
        <v>4375</v>
      </c>
      <c r="R52" s="299">
        <v>1</v>
      </c>
      <c r="S52" s="299">
        <v>1</v>
      </c>
      <c r="T52" s="299">
        <v>0</v>
      </c>
      <c r="U52" s="299">
        <v>1</v>
      </c>
      <c r="V52" s="300">
        <v>0.22615708274894811</v>
      </c>
      <c r="W52" s="299">
        <v>0</v>
      </c>
      <c r="X52" s="354">
        <f t="shared" si="1"/>
        <v>2852</v>
      </c>
      <c r="Y52" s="298">
        <v>2207</v>
      </c>
      <c r="Z52" s="298"/>
      <c r="AA52" s="298"/>
      <c r="AB52" s="298"/>
      <c r="AC52" s="298">
        <v>645</v>
      </c>
      <c r="AD52" s="299" t="s">
        <v>467</v>
      </c>
      <c r="AE52" s="297">
        <v>761250</v>
      </c>
      <c r="AF52" s="297">
        <v>140000</v>
      </c>
      <c r="AG52" s="2">
        <v>101020580</v>
      </c>
    </row>
    <row r="53" spans="1:33" x14ac:dyDescent="0.25">
      <c r="A53" s="287">
        <v>270</v>
      </c>
      <c r="B53" s="288" t="s">
        <v>1244</v>
      </c>
      <c r="C53" s="315" t="str">
        <f t="shared" si="0"/>
        <v>B221.2.9</v>
      </c>
      <c r="D53" s="301" t="s">
        <v>463</v>
      </c>
      <c r="E53" s="301" t="s">
        <v>463</v>
      </c>
      <c r="F53" s="301">
        <v>2</v>
      </c>
      <c r="G53" s="301">
        <v>9</v>
      </c>
      <c r="H53" s="301" t="s">
        <v>470</v>
      </c>
      <c r="I53" s="294" t="s">
        <v>1226</v>
      </c>
      <c r="J53" s="294" t="s">
        <v>1227</v>
      </c>
      <c r="K53" s="294" t="s">
        <v>1228</v>
      </c>
      <c r="L53" s="292">
        <v>11222</v>
      </c>
      <c r="M53" s="292">
        <v>580</v>
      </c>
      <c r="N53" s="301">
        <v>72</v>
      </c>
      <c r="O53" s="301">
        <v>234</v>
      </c>
      <c r="P53" s="301">
        <v>4653.7</v>
      </c>
      <c r="Q53" s="292">
        <v>3864.4</v>
      </c>
      <c r="R53" s="301">
        <v>1</v>
      </c>
      <c r="S53" s="301">
        <v>1</v>
      </c>
      <c r="T53" s="301">
        <v>0</v>
      </c>
      <c r="U53" s="301">
        <v>1</v>
      </c>
      <c r="V53" s="293">
        <v>0.26997900629811056</v>
      </c>
      <c r="W53" s="301">
        <v>0</v>
      </c>
      <c r="X53" s="354">
        <f t="shared" si="1"/>
        <v>2858</v>
      </c>
      <c r="Y53" s="292">
        <v>2086.4</v>
      </c>
      <c r="Z53" s="292"/>
      <c r="AA53" s="292"/>
      <c r="AB53" s="292"/>
      <c r="AC53" s="292">
        <v>771.6</v>
      </c>
      <c r="AD53" s="301" t="s">
        <v>467</v>
      </c>
      <c r="AE53" s="294">
        <v>602846.4</v>
      </c>
      <c r="AF53" s="294">
        <v>131389.6</v>
      </c>
      <c r="AG53" s="2">
        <v>101020816</v>
      </c>
    </row>
    <row r="54" spans="1:33" x14ac:dyDescent="0.25">
      <c r="A54" s="295">
        <v>271</v>
      </c>
      <c r="B54" s="296" t="s">
        <v>1244</v>
      </c>
      <c r="C54" s="315" t="str">
        <f t="shared" si="0"/>
        <v>B221.4.9</v>
      </c>
      <c r="D54" s="299" t="s">
        <v>463</v>
      </c>
      <c r="E54" s="299" t="s">
        <v>463</v>
      </c>
      <c r="F54" s="299">
        <v>4</v>
      </c>
      <c r="G54" s="299">
        <v>9</v>
      </c>
      <c r="H54" s="299" t="s">
        <v>470</v>
      </c>
      <c r="I54" s="297" t="s">
        <v>1226</v>
      </c>
      <c r="J54" s="297" t="s">
        <v>1227</v>
      </c>
      <c r="K54" s="297" t="s">
        <v>1228</v>
      </c>
      <c r="L54" s="298">
        <v>11222</v>
      </c>
      <c r="M54" s="298">
        <v>1178</v>
      </c>
      <c r="N54" s="299">
        <v>143</v>
      </c>
      <c r="O54" s="299">
        <v>466</v>
      </c>
      <c r="P54" s="299">
        <v>9354.9</v>
      </c>
      <c r="Q54" s="298">
        <v>8193.6</v>
      </c>
      <c r="R54" s="299">
        <v>1</v>
      </c>
      <c r="S54" s="299">
        <v>1</v>
      </c>
      <c r="T54" s="299">
        <v>0</v>
      </c>
      <c r="U54" s="299">
        <v>1</v>
      </c>
      <c r="V54" s="300">
        <v>0.26855117251408833</v>
      </c>
      <c r="W54" s="299">
        <v>0</v>
      </c>
      <c r="X54" s="354">
        <f t="shared" si="1"/>
        <v>5501</v>
      </c>
      <c r="Y54" s="298">
        <v>4023.7</v>
      </c>
      <c r="Z54" s="298"/>
      <c r="AA54" s="298"/>
      <c r="AB54" s="298"/>
      <c r="AC54" s="298">
        <v>1477.3</v>
      </c>
      <c r="AD54" s="299" t="s">
        <v>467</v>
      </c>
      <c r="AE54" s="297">
        <v>1294588.8</v>
      </c>
      <c r="AF54" s="297">
        <v>245808</v>
      </c>
      <c r="AG54" s="2">
        <v>101021129</v>
      </c>
    </row>
    <row r="55" spans="1:33" x14ac:dyDescent="0.25">
      <c r="A55" s="287">
        <v>199</v>
      </c>
      <c r="B55" s="288" t="s">
        <v>1240</v>
      </c>
      <c r="C55" s="315" t="str">
        <f t="shared" si="0"/>
        <v>B211.4.5</v>
      </c>
      <c r="D55" s="301" t="s">
        <v>463</v>
      </c>
      <c r="E55" s="301" t="s">
        <v>463</v>
      </c>
      <c r="F55" s="301">
        <v>4</v>
      </c>
      <c r="G55" s="301">
        <v>5</v>
      </c>
      <c r="H55" s="301" t="s">
        <v>470</v>
      </c>
      <c r="I55" s="294" t="s">
        <v>1250</v>
      </c>
      <c r="J55" s="294" t="s">
        <v>1251</v>
      </c>
      <c r="K55" s="294" t="s">
        <v>1228</v>
      </c>
      <c r="L55" s="292">
        <v>12201</v>
      </c>
      <c r="M55" s="292">
        <v>635</v>
      </c>
      <c r="N55" s="301">
        <v>61</v>
      </c>
      <c r="O55" s="301">
        <v>178</v>
      </c>
      <c r="P55" s="301">
        <v>3350.9</v>
      </c>
      <c r="Q55" s="292">
        <v>2964</v>
      </c>
      <c r="R55" s="301">
        <v>1</v>
      </c>
      <c r="S55" s="301">
        <v>0</v>
      </c>
      <c r="T55" s="301">
        <v>1</v>
      </c>
      <c r="U55" s="301">
        <v>1</v>
      </c>
      <c r="V55" s="293">
        <v>0.30103729860957845</v>
      </c>
      <c r="W55" s="301">
        <v>1</v>
      </c>
      <c r="X55" s="354">
        <f t="shared" si="1"/>
        <v>1812.4</v>
      </c>
      <c r="Y55" s="292">
        <v>1266.8</v>
      </c>
      <c r="Z55" s="292"/>
      <c r="AA55" s="292"/>
      <c r="AB55" s="292"/>
      <c r="AC55" s="292">
        <v>545.6</v>
      </c>
      <c r="AD55" s="301" t="s">
        <v>466</v>
      </c>
      <c r="AE55" s="294">
        <v>489060</v>
      </c>
      <c r="AF55" s="294">
        <v>88920</v>
      </c>
      <c r="AG55" s="2">
        <v>108011359</v>
      </c>
    </row>
    <row r="56" spans="1:33" x14ac:dyDescent="0.25">
      <c r="A56" s="295">
        <v>120</v>
      </c>
      <c r="B56" s="296" t="s">
        <v>1240</v>
      </c>
      <c r="C56" s="315" t="str">
        <f t="shared" si="0"/>
        <v>B211.4.5</v>
      </c>
      <c r="D56" s="299" t="s">
        <v>463</v>
      </c>
      <c r="E56" s="299" t="s">
        <v>463</v>
      </c>
      <c r="F56" s="299">
        <v>4</v>
      </c>
      <c r="G56" s="299">
        <v>5</v>
      </c>
      <c r="H56" s="299" t="s">
        <v>470</v>
      </c>
      <c r="I56" s="297" t="s">
        <v>1250</v>
      </c>
      <c r="J56" s="297" t="s">
        <v>1251</v>
      </c>
      <c r="K56" s="297" t="s">
        <v>1228</v>
      </c>
      <c r="L56" s="298">
        <v>11222</v>
      </c>
      <c r="M56" s="298">
        <v>760.3</v>
      </c>
      <c r="N56" s="299">
        <v>30</v>
      </c>
      <c r="O56" s="299">
        <v>90</v>
      </c>
      <c r="P56" s="299">
        <v>3338.1</v>
      </c>
      <c r="Q56" s="298">
        <v>2770.5</v>
      </c>
      <c r="R56" s="299">
        <v>1</v>
      </c>
      <c r="S56" s="299">
        <v>0</v>
      </c>
      <c r="T56" s="299">
        <v>1</v>
      </c>
      <c r="U56" s="299">
        <v>1</v>
      </c>
      <c r="V56" s="300"/>
      <c r="W56" s="299">
        <v>1</v>
      </c>
      <c r="X56" s="354">
        <f t="shared" si="1"/>
        <v>0</v>
      </c>
      <c r="Y56" s="298"/>
      <c r="Z56" s="298"/>
      <c r="AA56" s="298"/>
      <c r="AB56" s="298"/>
      <c r="AC56" s="298"/>
      <c r="AD56" s="299" t="s">
        <v>467</v>
      </c>
      <c r="AE56" s="297">
        <v>567952.5</v>
      </c>
      <c r="AF56" s="297">
        <v>72033</v>
      </c>
      <c r="AG56" s="2">
        <v>108011781</v>
      </c>
    </row>
    <row r="57" spans="1:33" x14ac:dyDescent="0.25">
      <c r="A57" s="287">
        <v>120</v>
      </c>
      <c r="B57" s="288" t="s">
        <v>1240</v>
      </c>
      <c r="C57" s="315" t="str">
        <f t="shared" si="0"/>
        <v>B211.4.5</v>
      </c>
      <c r="D57" s="301" t="s">
        <v>463</v>
      </c>
      <c r="E57" s="301" t="s">
        <v>463</v>
      </c>
      <c r="F57" s="301">
        <v>4</v>
      </c>
      <c r="G57" s="301">
        <v>5</v>
      </c>
      <c r="H57" s="301" t="s">
        <v>470</v>
      </c>
      <c r="I57" s="294" t="s">
        <v>1250</v>
      </c>
      <c r="J57" s="294" t="s">
        <v>1251</v>
      </c>
      <c r="K57" s="294" t="s">
        <v>1228</v>
      </c>
      <c r="L57" s="292">
        <v>11222</v>
      </c>
      <c r="M57" s="292">
        <v>760.3</v>
      </c>
      <c r="N57" s="301">
        <v>30</v>
      </c>
      <c r="O57" s="301">
        <v>90</v>
      </c>
      <c r="P57" s="301">
        <v>3338.1</v>
      </c>
      <c r="Q57" s="292">
        <v>2770.5</v>
      </c>
      <c r="R57" s="301">
        <v>1</v>
      </c>
      <c r="S57" s="301">
        <v>0</v>
      </c>
      <c r="T57" s="301">
        <v>1</v>
      </c>
      <c r="U57" s="301">
        <v>1</v>
      </c>
      <c r="V57" s="293"/>
      <c r="W57" s="301">
        <v>1</v>
      </c>
      <c r="X57" s="354">
        <f t="shared" si="1"/>
        <v>0</v>
      </c>
      <c r="Y57" s="292"/>
      <c r="Z57" s="292"/>
      <c r="AA57" s="292"/>
      <c r="AB57" s="292"/>
      <c r="AC57" s="292"/>
      <c r="AD57" s="301" t="s">
        <v>467</v>
      </c>
      <c r="AE57" s="294">
        <v>567952.5</v>
      </c>
      <c r="AF57" s="294">
        <v>72033</v>
      </c>
      <c r="AG57" s="2">
        <v>108011781</v>
      </c>
    </row>
    <row r="58" spans="1:33" x14ac:dyDescent="0.25">
      <c r="A58" s="295">
        <v>50</v>
      </c>
      <c r="B58" s="296" t="s">
        <v>1240</v>
      </c>
      <c r="C58" s="315" t="str">
        <f t="shared" si="0"/>
        <v>B211.4.5</v>
      </c>
      <c r="D58" s="299" t="s">
        <v>463</v>
      </c>
      <c r="E58" s="299" t="s">
        <v>463</v>
      </c>
      <c r="F58" s="299">
        <v>4</v>
      </c>
      <c r="G58" s="299">
        <v>5</v>
      </c>
      <c r="H58" s="299" t="s">
        <v>470</v>
      </c>
      <c r="I58" s="297" t="s">
        <v>1250</v>
      </c>
      <c r="J58" s="297" t="s">
        <v>1251</v>
      </c>
      <c r="K58" s="297" t="s">
        <v>1228</v>
      </c>
      <c r="L58" s="298">
        <v>11222</v>
      </c>
      <c r="M58" s="298">
        <v>707.2</v>
      </c>
      <c r="N58" s="299">
        <v>60</v>
      </c>
      <c r="O58" s="299">
        <v>180</v>
      </c>
      <c r="P58" s="299">
        <v>3341.7</v>
      </c>
      <c r="Q58" s="298">
        <v>2974</v>
      </c>
      <c r="R58" s="299">
        <v>1</v>
      </c>
      <c r="S58" s="299">
        <v>0</v>
      </c>
      <c r="T58" s="299">
        <v>1</v>
      </c>
      <c r="U58" s="299">
        <v>1</v>
      </c>
      <c r="V58" s="300">
        <v>0.17443892254975379</v>
      </c>
      <c r="W58" s="299">
        <v>1</v>
      </c>
      <c r="X58" s="354">
        <f t="shared" si="1"/>
        <v>4406.7</v>
      </c>
      <c r="Y58" s="298">
        <v>3638</v>
      </c>
      <c r="Z58" s="298"/>
      <c r="AA58" s="298"/>
      <c r="AB58" s="298"/>
      <c r="AC58" s="298">
        <v>768.7</v>
      </c>
      <c r="AD58" s="299" t="s">
        <v>466</v>
      </c>
      <c r="AE58" s="297">
        <v>526398</v>
      </c>
      <c r="AF58" s="297">
        <v>104090</v>
      </c>
      <c r="AG58" s="2">
        <v>108011759</v>
      </c>
    </row>
    <row r="59" spans="1:33" x14ac:dyDescent="0.25">
      <c r="A59" s="287">
        <v>194</v>
      </c>
      <c r="B59" s="288" t="s">
        <v>1244</v>
      </c>
      <c r="C59" s="315" t="str">
        <f t="shared" si="0"/>
        <v>B221.4.9</v>
      </c>
      <c r="D59" s="301" t="s">
        <v>463</v>
      </c>
      <c r="E59" s="301" t="s">
        <v>463</v>
      </c>
      <c r="F59" s="301">
        <v>4</v>
      </c>
      <c r="G59" s="301">
        <v>9</v>
      </c>
      <c r="H59" s="301" t="s">
        <v>470</v>
      </c>
      <c r="I59" s="294" t="s">
        <v>1226</v>
      </c>
      <c r="J59" s="294" t="s">
        <v>1227</v>
      </c>
      <c r="K59" s="294" t="s">
        <v>1228</v>
      </c>
      <c r="L59" s="292">
        <v>11222</v>
      </c>
      <c r="M59" s="292">
        <v>1187</v>
      </c>
      <c r="N59" s="301">
        <v>144</v>
      </c>
      <c r="O59" s="301">
        <v>468</v>
      </c>
      <c r="P59" s="301">
        <v>9540.4</v>
      </c>
      <c r="Q59" s="292">
        <v>8680</v>
      </c>
      <c r="R59" s="301">
        <v>1</v>
      </c>
      <c r="S59" s="301">
        <v>0</v>
      </c>
      <c r="T59" s="301">
        <v>0</v>
      </c>
      <c r="U59" s="301">
        <v>1</v>
      </c>
      <c r="V59" s="293"/>
      <c r="W59" s="301">
        <v>0</v>
      </c>
      <c r="X59" s="354">
        <f t="shared" si="1"/>
        <v>0</v>
      </c>
      <c r="Y59" s="292"/>
      <c r="Z59" s="292"/>
      <c r="AA59" s="292"/>
      <c r="AB59" s="292"/>
      <c r="AC59" s="292"/>
      <c r="AD59" s="301" t="s">
        <v>1229</v>
      </c>
      <c r="AE59" s="294">
        <v>0</v>
      </c>
      <c r="AF59" s="294">
        <v>0</v>
      </c>
      <c r="AG59" s="2">
        <v>101027441</v>
      </c>
    </row>
    <row r="60" spans="1:33" x14ac:dyDescent="0.25">
      <c r="A60" s="295">
        <v>203</v>
      </c>
      <c r="B60" s="296" t="s">
        <v>1244</v>
      </c>
      <c r="C60" s="315" t="str">
        <f t="shared" si="0"/>
        <v>B221.2.9</v>
      </c>
      <c r="D60" s="299" t="s">
        <v>463</v>
      </c>
      <c r="E60" s="299" t="s">
        <v>463</v>
      </c>
      <c r="F60" s="299">
        <v>2</v>
      </c>
      <c r="G60" s="299">
        <v>9</v>
      </c>
      <c r="H60" s="299" t="s">
        <v>470</v>
      </c>
      <c r="I60" s="297" t="s">
        <v>1226</v>
      </c>
      <c r="J60" s="297" t="s">
        <v>1227</v>
      </c>
      <c r="K60" s="297" t="s">
        <v>1228</v>
      </c>
      <c r="L60" s="298">
        <v>11222</v>
      </c>
      <c r="M60" s="298">
        <v>595</v>
      </c>
      <c r="N60" s="299">
        <v>72</v>
      </c>
      <c r="O60" s="299">
        <v>234</v>
      </c>
      <c r="P60" s="299">
        <v>4837.2</v>
      </c>
      <c r="Q60" s="298">
        <v>4281</v>
      </c>
      <c r="R60" s="299">
        <v>1</v>
      </c>
      <c r="S60" s="299">
        <v>1</v>
      </c>
      <c r="T60" s="299">
        <v>1</v>
      </c>
      <c r="U60" s="299">
        <v>1</v>
      </c>
      <c r="V60" s="300">
        <v>0.1404687053443841</v>
      </c>
      <c r="W60" s="299">
        <v>0</v>
      </c>
      <c r="X60" s="354">
        <f t="shared" si="1"/>
        <v>4198.8</v>
      </c>
      <c r="Y60" s="298">
        <v>3609</v>
      </c>
      <c r="Z60" s="298"/>
      <c r="AA60" s="298"/>
      <c r="AB60" s="298"/>
      <c r="AC60" s="298">
        <v>589.79999999999995</v>
      </c>
      <c r="AD60" s="299" t="s">
        <v>467</v>
      </c>
      <c r="AE60" s="297">
        <v>625026</v>
      </c>
      <c r="AF60" s="297">
        <v>124149</v>
      </c>
      <c r="AG60" s="2">
        <v>101020188</v>
      </c>
    </row>
    <row r="61" spans="1:33" x14ac:dyDescent="0.25">
      <c r="A61" s="287">
        <v>232</v>
      </c>
      <c r="B61" s="288" t="s">
        <v>1240</v>
      </c>
      <c r="C61" s="315" t="str">
        <f t="shared" si="0"/>
        <v>B211.2.5</v>
      </c>
      <c r="D61" s="301" t="s">
        <v>463</v>
      </c>
      <c r="E61" s="301" t="s">
        <v>463</v>
      </c>
      <c r="F61" s="301">
        <v>2</v>
      </c>
      <c r="G61" s="301">
        <v>5</v>
      </c>
      <c r="H61" s="301" t="s">
        <v>470</v>
      </c>
      <c r="I61" s="294" t="s">
        <v>1250</v>
      </c>
      <c r="J61" s="294" t="s">
        <v>1251</v>
      </c>
      <c r="K61" s="294" t="s">
        <v>1228</v>
      </c>
      <c r="L61" s="292">
        <v>11222</v>
      </c>
      <c r="M61" s="292">
        <v>788.9</v>
      </c>
      <c r="N61" s="301">
        <v>30</v>
      </c>
      <c r="O61" s="301">
        <v>90</v>
      </c>
      <c r="P61" s="301">
        <v>3773.8</v>
      </c>
      <c r="Q61" s="292">
        <v>3331.2</v>
      </c>
      <c r="R61" s="301">
        <v>1</v>
      </c>
      <c r="S61" s="301">
        <v>0</v>
      </c>
      <c r="T61" s="301">
        <v>1</v>
      </c>
      <c r="U61" s="301">
        <v>1</v>
      </c>
      <c r="V61" s="293">
        <v>0.31485714285714284</v>
      </c>
      <c r="W61" s="301">
        <v>0</v>
      </c>
      <c r="X61" s="354">
        <f t="shared" si="1"/>
        <v>1750</v>
      </c>
      <c r="Y61" s="292">
        <v>1199</v>
      </c>
      <c r="Z61" s="292"/>
      <c r="AA61" s="292"/>
      <c r="AB61" s="292"/>
      <c r="AC61" s="292">
        <v>551</v>
      </c>
      <c r="AD61" s="301" t="s">
        <v>465</v>
      </c>
      <c r="AE61" s="294">
        <v>559641.59999999998</v>
      </c>
      <c r="AF61" s="294">
        <v>96604.799999999988</v>
      </c>
      <c r="AG61" s="2">
        <v>108011850</v>
      </c>
    </row>
    <row r="62" spans="1:33" x14ac:dyDescent="0.25">
      <c r="A62" s="295">
        <v>292</v>
      </c>
      <c r="B62" s="296" t="s">
        <v>1240</v>
      </c>
      <c r="C62" s="315" t="str">
        <f t="shared" si="0"/>
        <v>B211.4.5</v>
      </c>
      <c r="D62" s="299" t="s">
        <v>463</v>
      </c>
      <c r="E62" s="299" t="s">
        <v>463</v>
      </c>
      <c r="F62" s="299">
        <v>4</v>
      </c>
      <c r="G62" s="299">
        <v>5</v>
      </c>
      <c r="H62" s="299" t="s">
        <v>470</v>
      </c>
      <c r="I62" s="297" t="s">
        <v>1253</v>
      </c>
      <c r="J62" s="297" t="s">
        <v>1254</v>
      </c>
      <c r="K62" s="297" t="s">
        <v>1228</v>
      </c>
      <c r="L62" s="298">
        <v>11222</v>
      </c>
      <c r="M62" s="298">
        <v>695</v>
      </c>
      <c r="N62" s="299">
        <v>60</v>
      </c>
      <c r="O62" s="299">
        <v>181</v>
      </c>
      <c r="P62" s="299">
        <v>3339</v>
      </c>
      <c r="Q62" s="298">
        <v>2961</v>
      </c>
      <c r="R62" s="299">
        <v>1</v>
      </c>
      <c r="S62" s="299">
        <v>0</v>
      </c>
      <c r="T62" s="299">
        <v>1</v>
      </c>
      <c r="U62" s="299">
        <v>1</v>
      </c>
      <c r="V62" s="300">
        <v>0.24961942152071151</v>
      </c>
      <c r="W62" s="299">
        <v>1</v>
      </c>
      <c r="X62" s="354">
        <f t="shared" si="1"/>
        <v>2496.1999999999998</v>
      </c>
      <c r="Y62" s="298">
        <v>1873.1</v>
      </c>
      <c r="Z62" s="298"/>
      <c r="AA62" s="298"/>
      <c r="AB62" s="298"/>
      <c r="AC62" s="298">
        <v>623.1</v>
      </c>
      <c r="AD62" s="299" t="s">
        <v>467</v>
      </c>
      <c r="AE62" s="297">
        <v>337554</v>
      </c>
      <c r="AF62" s="297">
        <v>121401</v>
      </c>
      <c r="AG62" s="2">
        <v>109017074</v>
      </c>
    </row>
    <row r="63" spans="1:33" x14ac:dyDescent="0.25">
      <c r="A63" s="287">
        <v>355</v>
      </c>
      <c r="B63" s="288" t="s">
        <v>1244</v>
      </c>
      <c r="C63" s="315" t="str">
        <f t="shared" si="0"/>
        <v>B221.2.9</v>
      </c>
      <c r="D63" s="301" t="s">
        <v>463</v>
      </c>
      <c r="E63" s="301" t="s">
        <v>463</v>
      </c>
      <c r="F63" s="301">
        <v>2</v>
      </c>
      <c r="G63" s="301">
        <v>9</v>
      </c>
      <c r="H63" s="301" t="s">
        <v>470</v>
      </c>
      <c r="I63" s="294" t="s">
        <v>1226</v>
      </c>
      <c r="J63" s="294" t="s">
        <v>1227</v>
      </c>
      <c r="K63" s="294" t="s">
        <v>1228</v>
      </c>
      <c r="L63" s="292">
        <v>11222</v>
      </c>
      <c r="M63" s="292">
        <v>596</v>
      </c>
      <c r="N63" s="301">
        <v>72</v>
      </c>
      <c r="O63" s="301">
        <v>234</v>
      </c>
      <c r="P63" s="301">
        <v>4825.7</v>
      </c>
      <c r="Q63" s="292">
        <v>4258</v>
      </c>
      <c r="R63" s="301">
        <v>1</v>
      </c>
      <c r="S63" s="301">
        <v>1</v>
      </c>
      <c r="T63" s="301">
        <v>1</v>
      </c>
      <c r="U63" s="301">
        <v>1</v>
      </c>
      <c r="V63" s="293">
        <v>0.17439873833618083</v>
      </c>
      <c r="W63" s="301">
        <v>0</v>
      </c>
      <c r="X63" s="354">
        <f t="shared" si="1"/>
        <v>3804.5</v>
      </c>
      <c r="Y63" s="292">
        <v>3141</v>
      </c>
      <c r="Z63" s="292"/>
      <c r="AA63" s="292"/>
      <c r="AB63" s="292"/>
      <c r="AC63" s="292">
        <v>663.5</v>
      </c>
      <c r="AD63" s="301" t="s">
        <v>467</v>
      </c>
      <c r="AE63" s="294">
        <v>625926</v>
      </c>
      <c r="AF63" s="294">
        <v>161804</v>
      </c>
      <c r="AG63" s="2">
        <v>101013333</v>
      </c>
    </row>
    <row r="64" spans="1:33" x14ac:dyDescent="0.25">
      <c r="A64" s="295">
        <v>96</v>
      </c>
      <c r="B64" s="296" t="s">
        <v>1240</v>
      </c>
      <c r="C64" s="315" t="str">
        <f t="shared" si="0"/>
        <v>B211.3.5</v>
      </c>
      <c r="D64" s="299" t="s">
        <v>463</v>
      </c>
      <c r="E64" s="299" t="s">
        <v>463</v>
      </c>
      <c r="F64" s="299">
        <v>3</v>
      </c>
      <c r="G64" s="299">
        <v>5</v>
      </c>
      <c r="H64" s="299" t="s">
        <v>470</v>
      </c>
      <c r="I64" s="297" t="s">
        <v>1253</v>
      </c>
      <c r="J64" s="297" t="s">
        <v>1254</v>
      </c>
      <c r="K64" s="297" t="s">
        <v>1228</v>
      </c>
      <c r="L64" s="298">
        <v>11222</v>
      </c>
      <c r="M64" s="298">
        <v>586</v>
      </c>
      <c r="N64" s="299">
        <v>45</v>
      </c>
      <c r="O64" s="299">
        <v>135</v>
      </c>
      <c r="P64" s="299">
        <v>2819.9</v>
      </c>
      <c r="Q64" s="298">
        <v>2485.5</v>
      </c>
      <c r="R64" s="299">
        <v>1</v>
      </c>
      <c r="S64" s="299">
        <v>1</v>
      </c>
      <c r="T64" s="299">
        <v>0</v>
      </c>
      <c r="U64" s="299">
        <v>1</v>
      </c>
      <c r="V64" s="300">
        <v>0.22403906205643559</v>
      </c>
      <c r="W64" s="299">
        <v>0</v>
      </c>
      <c r="X64" s="354">
        <f t="shared" si="1"/>
        <v>1761.3000000000002</v>
      </c>
      <c r="Y64" s="298">
        <v>1366.7</v>
      </c>
      <c r="Z64" s="298"/>
      <c r="AA64" s="298"/>
      <c r="AB64" s="298"/>
      <c r="AC64" s="298">
        <v>394.6</v>
      </c>
      <c r="AD64" s="299"/>
      <c r="AE64" s="297">
        <v>365368.5</v>
      </c>
      <c r="AF64" s="297">
        <v>82021.5</v>
      </c>
      <c r="AG64" s="2">
        <v>109017081</v>
      </c>
    </row>
    <row r="65" spans="1:33" x14ac:dyDescent="0.25">
      <c r="A65" s="287">
        <v>321</v>
      </c>
      <c r="B65" s="288" t="s">
        <v>1247</v>
      </c>
      <c r="C65" s="315" t="str">
        <f t="shared" si="0"/>
        <v>B212.4.5</v>
      </c>
      <c r="D65" s="301" t="s">
        <v>463</v>
      </c>
      <c r="E65" s="301" t="s">
        <v>463</v>
      </c>
      <c r="F65" s="301">
        <v>4</v>
      </c>
      <c r="G65" s="301">
        <v>5</v>
      </c>
      <c r="H65" s="301" t="s">
        <v>470</v>
      </c>
      <c r="I65" s="294" t="s">
        <v>1253</v>
      </c>
      <c r="J65" s="294" t="s">
        <v>1254</v>
      </c>
      <c r="K65" s="294" t="s">
        <v>1228</v>
      </c>
      <c r="L65" s="292">
        <v>11222</v>
      </c>
      <c r="M65" s="292">
        <v>772</v>
      </c>
      <c r="N65" s="301">
        <v>60</v>
      </c>
      <c r="O65" s="301">
        <v>180</v>
      </c>
      <c r="P65" s="301">
        <v>3743.8</v>
      </c>
      <c r="Q65" s="292">
        <v>3297.4</v>
      </c>
      <c r="R65" s="301">
        <v>1</v>
      </c>
      <c r="S65" s="301">
        <v>1</v>
      </c>
      <c r="T65" s="301">
        <v>0</v>
      </c>
      <c r="U65" s="301">
        <v>1</v>
      </c>
      <c r="V65" s="293">
        <v>0.21638081034054185</v>
      </c>
      <c r="W65" s="301">
        <v>0</v>
      </c>
      <c r="X65" s="354">
        <f t="shared" si="1"/>
        <v>2413.8000000000002</v>
      </c>
      <c r="Y65" s="292">
        <v>1891.5</v>
      </c>
      <c r="Z65" s="292"/>
      <c r="AA65" s="292"/>
      <c r="AB65" s="292"/>
      <c r="AC65" s="292">
        <v>522.29999999999995</v>
      </c>
      <c r="AD65" s="301" t="s">
        <v>467</v>
      </c>
      <c r="AE65" s="294">
        <v>563855.4</v>
      </c>
      <c r="AF65" s="294">
        <v>115409</v>
      </c>
      <c r="AG65" s="2">
        <v>109017217</v>
      </c>
    </row>
    <row r="66" spans="1:33" x14ac:dyDescent="0.25">
      <c r="A66" s="295">
        <v>158</v>
      </c>
      <c r="B66" s="296" t="s">
        <v>1247</v>
      </c>
      <c r="C66" s="315" t="str">
        <f t="shared" si="0"/>
        <v>B212.5.5</v>
      </c>
      <c r="D66" s="299" t="s">
        <v>463</v>
      </c>
      <c r="E66" s="299" t="s">
        <v>463</v>
      </c>
      <c r="F66" s="299">
        <v>5</v>
      </c>
      <c r="G66" s="299">
        <v>5</v>
      </c>
      <c r="H66" s="299" t="s">
        <v>470</v>
      </c>
      <c r="I66" s="297" t="s">
        <v>1253</v>
      </c>
      <c r="J66" s="297" t="s">
        <v>1255</v>
      </c>
      <c r="K66" s="297" t="s">
        <v>1228</v>
      </c>
      <c r="L66" s="298">
        <v>11222</v>
      </c>
      <c r="M66" s="298">
        <v>777</v>
      </c>
      <c r="N66" s="299">
        <v>60</v>
      </c>
      <c r="O66" s="299">
        <v>180</v>
      </c>
      <c r="P66" s="299">
        <v>3773.2</v>
      </c>
      <c r="Q66" s="298">
        <v>3254</v>
      </c>
      <c r="R66" s="299">
        <v>1</v>
      </c>
      <c r="S66" s="299">
        <v>1</v>
      </c>
      <c r="T66" s="299">
        <v>0</v>
      </c>
      <c r="U66" s="299">
        <v>1</v>
      </c>
      <c r="V66" s="300">
        <v>0.13126843657817111</v>
      </c>
      <c r="W66" s="299">
        <v>0</v>
      </c>
      <c r="X66" s="354">
        <f t="shared" si="1"/>
        <v>4339.2</v>
      </c>
      <c r="Y66" s="298">
        <v>3769.6</v>
      </c>
      <c r="Z66" s="298"/>
      <c r="AA66" s="298"/>
      <c r="AB66" s="298"/>
      <c r="AC66" s="298">
        <v>569.6</v>
      </c>
      <c r="AD66" s="299" t="s">
        <v>1229</v>
      </c>
      <c r="AE66" s="297">
        <v>0</v>
      </c>
      <c r="AF66" s="297">
        <v>0</v>
      </c>
      <c r="AG66" s="2">
        <v>109008752</v>
      </c>
    </row>
    <row r="67" spans="1:33" x14ac:dyDescent="0.25">
      <c r="A67" s="287">
        <v>370</v>
      </c>
      <c r="B67" s="288" t="s">
        <v>1247</v>
      </c>
      <c r="C67" s="315" t="str">
        <f t="shared" si="0"/>
        <v>B212.8.5</v>
      </c>
      <c r="D67" s="301" t="s">
        <v>463</v>
      </c>
      <c r="E67" s="301" t="s">
        <v>463</v>
      </c>
      <c r="F67" s="301">
        <v>8</v>
      </c>
      <c r="G67" s="301">
        <v>5</v>
      </c>
      <c r="H67" s="301" t="s">
        <v>470</v>
      </c>
      <c r="I67" s="294" t="s">
        <v>1236</v>
      </c>
      <c r="J67" s="294" t="s">
        <v>1237</v>
      </c>
      <c r="K67" s="294" t="s">
        <v>1228</v>
      </c>
      <c r="L67" s="292">
        <v>12201</v>
      </c>
      <c r="M67" s="292">
        <v>1421</v>
      </c>
      <c r="N67" s="301">
        <v>119</v>
      </c>
      <c r="O67" s="301">
        <v>391</v>
      </c>
      <c r="P67" s="301">
        <v>7416.9</v>
      </c>
      <c r="Q67" s="292">
        <v>6219</v>
      </c>
      <c r="R67" s="301">
        <v>1</v>
      </c>
      <c r="S67" s="301">
        <v>0</v>
      </c>
      <c r="T67" s="301">
        <v>1</v>
      </c>
      <c r="U67" s="301">
        <v>1</v>
      </c>
      <c r="V67" s="293">
        <v>0.23693672414245595</v>
      </c>
      <c r="W67" s="301">
        <v>0</v>
      </c>
      <c r="X67" s="354">
        <f t="shared" si="1"/>
        <v>3810.3</v>
      </c>
      <c r="Y67" s="292">
        <v>2907.5</v>
      </c>
      <c r="Z67" s="292"/>
      <c r="AA67" s="292"/>
      <c r="AB67" s="292"/>
      <c r="AC67" s="292">
        <v>902.8</v>
      </c>
      <c r="AD67" s="301" t="s">
        <v>466</v>
      </c>
      <c r="AE67" s="294">
        <v>1007478</v>
      </c>
      <c r="AF67" s="294">
        <v>167913</v>
      </c>
      <c r="AG67" s="2">
        <v>104017432</v>
      </c>
    </row>
    <row r="68" spans="1:33" x14ac:dyDescent="0.25">
      <c r="A68" s="304" t="s">
        <v>1256</v>
      </c>
      <c r="B68" s="305" t="s">
        <v>1240</v>
      </c>
      <c r="C68" s="315" t="str">
        <f t="shared" si="0"/>
        <v>B211.4.3</v>
      </c>
      <c r="D68" s="299" t="s">
        <v>463</v>
      </c>
      <c r="E68" s="299" t="s">
        <v>463</v>
      </c>
      <c r="F68" s="299">
        <v>4</v>
      </c>
      <c r="G68" s="299">
        <v>3</v>
      </c>
      <c r="H68" s="299" t="s">
        <v>470</v>
      </c>
      <c r="I68" s="297" t="s">
        <v>1236</v>
      </c>
      <c r="J68" s="297" t="s">
        <v>1257</v>
      </c>
      <c r="K68" s="297" t="s">
        <v>1228</v>
      </c>
      <c r="L68" s="299">
        <v>11222</v>
      </c>
      <c r="M68" s="299">
        <v>654</v>
      </c>
      <c r="N68" s="299">
        <v>36</v>
      </c>
      <c r="O68" s="299">
        <v>108</v>
      </c>
      <c r="P68" s="299">
        <v>2375.6</v>
      </c>
      <c r="Q68" s="299">
        <v>1774.8</v>
      </c>
      <c r="R68" s="299">
        <v>1</v>
      </c>
      <c r="S68" s="299">
        <v>0</v>
      </c>
      <c r="T68" s="299">
        <v>1</v>
      </c>
      <c r="U68" s="299">
        <v>1</v>
      </c>
      <c r="V68" s="300">
        <v>0.26691349713901047</v>
      </c>
      <c r="W68" s="299">
        <v>1</v>
      </c>
      <c r="X68" s="354">
        <f t="shared" si="1"/>
        <v>1188.4000000000001</v>
      </c>
      <c r="Y68" s="298">
        <v>871.2</v>
      </c>
      <c r="Z68" s="298"/>
      <c r="AA68" s="298"/>
      <c r="AB68" s="298"/>
      <c r="AC68" s="298">
        <v>317.20000000000005</v>
      </c>
      <c r="AD68" s="299" t="s">
        <v>467</v>
      </c>
      <c r="AE68" s="297">
        <v>360816.84</v>
      </c>
      <c r="AF68" s="297">
        <v>59420.303999999996</v>
      </c>
      <c r="AG68" s="2">
        <v>104009726</v>
      </c>
    </row>
    <row r="69" spans="1:33" x14ac:dyDescent="0.25">
      <c r="A69" s="287">
        <v>326</v>
      </c>
      <c r="B69" s="288" t="s">
        <v>1240</v>
      </c>
      <c r="C69" s="315" t="str">
        <f t="shared" ref="C69:C132" si="2">_xlfn.CONCAT(B69,".",F69,".",G69)</f>
        <v>B211.5.5</v>
      </c>
      <c r="D69" s="301" t="s">
        <v>1258</v>
      </c>
      <c r="E69" s="301" t="s">
        <v>463</v>
      </c>
      <c r="F69" s="301">
        <v>5</v>
      </c>
      <c r="G69" s="301">
        <v>5</v>
      </c>
      <c r="H69" s="301" t="s">
        <v>470</v>
      </c>
      <c r="I69" s="294" t="s">
        <v>1236</v>
      </c>
      <c r="J69" s="294" t="s">
        <v>1237</v>
      </c>
      <c r="K69" s="294" t="s">
        <v>1228</v>
      </c>
      <c r="L69" s="292">
        <v>11222</v>
      </c>
      <c r="M69" s="292">
        <v>775.8</v>
      </c>
      <c r="N69" s="301">
        <v>59</v>
      </c>
      <c r="O69" s="301">
        <v>219</v>
      </c>
      <c r="P69" s="301">
        <v>4564.7</v>
      </c>
      <c r="Q69" s="292">
        <v>3740</v>
      </c>
      <c r="R69" s="301">
        <v>1</v>
      </c>
      <c r="S69" s="301">
        <v>1</v>
      </c>
      <c r="T69" s="301">
        <v>0</v>
      </c>
      <c r="U69" s="301">
        <v>1</v>
      </c>
      <c r="V69" s="293">
        <v>0.19834740434704509</v>
      </c>
      <c r="W69" s="301">
        <v>0</v>
      </c>
      <c r="X69" s="354">
        <f t="shared" si="1"/>
        <v>2783.5</v>
      </c>
      <c r="Y69" s="292">
        <v>2231.4</v>
      </c>
      <c r="Z69" s="292"/>
      <c r="AA69" s="292"/>
      <c r="AB69" s="292"/>
      <c r="AC69" s="292">
        <v>552.1</v>
      </c>
      <c r="AD69" s="301" t="s">
        <v>467</v>
      </c>
      <c r="AE69" s="294">
        <v>624580</v>
      </c>
      <c r="AF69" s="294">
        <v>108460</v>
      </c>
      <c r="AG69" s="2">
        <v>104017981</v>
      </c>
    </row>
    <row r="70" spans="1:33" x14ac:dyDescent="0.25">
      <c r="A70" s="304" t="s">
        <v>1259</v>
      </c>
      <c r="B70" s="305" t="s">
        <v>1247</v>
      </c>
      <c r="C70" s="315" t="str">
        <f t="shared" si="2"/>
        <v>B212.4.3</v>
      </c>
      <c r="D70" s="299" t="s">
        <v>463</v>
      </c>
      <c r="E70" s="299" t="s">
        <v>463</v>
      </c>
      <c r="F70" s="299">
        <v>4</v>
      </c>
      <c r="G70" s="299">
        <v>3</v>
      </c>
      <c r="H70" s="299" t="s">
        <v>470</v>
      </c>
      <c r="I70" s="297" t="s">
        <v>1236</v>
      </c>
      <c r="J70" s="297" t="s">
        <v>1257</v>
      </c>
      <c r="K70" s="297" t="s">
        <v>1228</v>
      </c>
      <c r="L70" s="299">
        <v>11222</v>
      </c>
      <c r="M70" s="299">
        <v>654</v>
      </c>
      <c r="N70" s="299">
        <v>36</v>
      </c>
      <c r="O70" s="299">
        <v>108</v>
      </c>
      <c r="P70" s="299">
        <v>2375.6</v>
      </c>
      <c r="Q70" s="299">
        <v>1776.6</v>
      </c>
      <c r="R70" s="299">
        <v>1</v>
      </c>
      <c r="S70" s="299">
        <v>0</v>
      </c>
      <c r="T70" s="299">
        <v>1</v>
      </c>
      <c r="U70" s="299">
        <v>1</v>
      </c>
      <c r="V70" s="300">
        <v>0.27047395746106179</v>
      </c>
      <c r="W70" s="299">
        <v>1</v>
      </c>
      <c r="X70" s="354">
        <f t="shared" ref="X70:X133" si="3">Y70+AC70</f>
        <v>1194.2</v>
      </c>
      <c r="Y70" s="298">
        <v>871.2</v>
      </c>
      <c r="Z70" s="298"/>
      <c r="AA70" s="298"/>
      <c r="AB70" s="298"/>
      <c r="AC70" s="298">
        <v>323</v>
      </c>
      <c r="AD70" s="299" t="s">
        <v>467</v>
      </c>
      <c r="AE70" s="297">
        <v>378096.01199999999</v>
      </c>
      <c r="AF70" s="297">
        <v>63637.811999999998</v>
      </c>
      <c r="AG70" s="2">
        <v>104009468</v>
      </c>
    </row>
    <row r="71" spans="1:33" x14ac:dyDescent="0.25">
      <c r="A71" s="302" t="s">
        <v>1260</v>
      </c>
      <c r="B71" s="303" t="s">
        <v>1240</v>
      </c>
      <c r="C71" s="315" t="str">
        <f t="shared" si="2"/>
        <v>B211.4.5</v>
      </c>
      <c r="D71" s="301" t="s">
        <v>1258</v>
      </c>
      <c r="E71" s="301" t="s">
        <v>463</v>
      </c>
      <c r="F71" s="301">
        <v>4</v>
      </c>
      <c r="G71" s="301">
        <v>5</v>
      </c>
      <c r="H71" s="301" t="s">
        <v>470</v>
      </c>
      <c r="I71" s="294" t="s">
        <v>1236</v>
      </c>
      <c r="J71" s="294" t="s">
        <v>1237</v>
      </c>
      <c r="K71" s="294" t="s">
        <v>1228</v>
      </c>
      <c r="L71" s="301">
        <v>11222</v>
      </c>
      <c r="M71" s="301">
        <v>948</v>
      </c>
      <c r="N71" s="301">
        <v>60</v>
      </c>
      <c r="O71" s="301">
        <v>219</v>
      </c>
      <c r="P71" s="301">
        <v>4580.8999999999996</v>
      </c>
      <c r="Q71" s="301">
        <v>3797.7</v>
      </c>
      <c r="R71" s="301">
        <v>0</v>
      </c>
      <c r="S71" s="301">
        <v>1</v>
      </c>
      <c r="T71" s="301">
        <v>0</v>
      </c>
      <c r="U71" s="301">
        <v>1</v>
      </c>
      <c r="V71" s="293">
        <v>0.17167396660279224</v>
      </c>
      <c r="W71" s="301">
        <v>0</v>
      </c>
      <c r="X71" s="354">
        <f t="shared" si="3"/>
        <v>2922.3999999999996</v>
      </c>
      <c r="Y71" s="292">
        <v>2420.6999999999998</v>
      </c>
      <c r="Z71" s="292"/>
      <c r="AA71" s="292"/>
      <c r="AB71" s="292"/>
      <c r="AC71" s="292">
        <v>501.7</v>
      </c>
      <c r="AD71" s="301" t="s">
        <v>466</v>
      </c>
      <c r="AE71" s="294">
        <v>654571.57200000004</v>
      </c>
      <c r="AF71" s="294">
        <v>115450.07999999999</v>
      </c>
      <c r="AG71" s="2">
        <v>104017951</v>
      </c>
    </row>
    <row r="72" spans="1:33" x14ac:dyDescent="0.25">
      <c r="A72" s="304" t="s">
        <v>1261</v>
      </c>
      <c r="B72" s="305" t="s">
        <v>1247</v>
      </c>
      <c r="C72" s="315" t="str">
        <f t="shared" si="2"/>
        <v>B212.4.3</v>
      </c>
      <c r="D72" s="299" t="s">
        <v>463</v>
      </c>
      <c r="E72" s="299" t="s">
        <v>463</v>
      </c>
      <c r="F72" s="299">
        <v>4</v>
      </c>
      <c r="G72" s="299">
        <v>3</v>
      </c>
      <c r="H72" s="299" t="s">
        <v>470</v>
      </c>
      <c r="I72" s="297" t="s">
        <v>1236</v>
      </c>
      <c r="J72" s="297" t="s">
        <v>1257</v>
      </c>
      <c r="K72" s="297" t="s">
        <v>1228</v>
      </c>
      <c r="L72" s="299">
        <v>11222</v>
      </c>
      <c r="M72" s="299">
        <v>654</v>
      </c>
      <c r="N72" s="299">
        <v>36</v>
      </c>
      <c r="O72" s="299">
        <v>108</v>
      </c>
      <c r="P72" s="299">
        <v>2375.6</v>
      </c>
      <c r="Q72" s="299">
        <v>1776.6</v>
      </c>
      <c r="R72" s="299">
        <v>1</v>
      </c>
      <c r="S72" s="299">
        <v>0</v>
      </c>
      <c r="T72" s="299">
        <v>1</v>
      </c>
      <c r="U72" s="299">
        <v>1</v>
      </c>
      <c r="V72" s="300">
        <v>0.26691349713901047</v>
      </c>
      <c r="W72" s="299">
        <v>1</v>
      </c>
      <c r="X72" s="354">
        <f t="shared" si="3"/>
        <v>1188.4000000000001</v>
      </c>
      <c r="Y72" s="298">
        <v>871.2</v>
      </c>
      <c r="Z72" s="298"/>
      <c r="AA72" s="298"/>
      <c r="AB72" s="298"/>
      <c r="AC72" s="298">
        <v>317.20000000000005</v>
      </c>
      <c r="AD72" s="299" t="s">
        <v>467</v>
      </c>
      <c r="AE72" s="297">
        <v>368822.16</v>
      </c>
      <c r="AF72" s="297">
        <v>52232.039999999994</v>
      </c>
      <c r="AG72" s="2">
        <v>104009725</v>
      </c>
    </row>
    <row r="73" spans="1:33" x14ac:dyDescent="0.25">
      <c r="A73" s="302" t="s">
        <v>1262</v>
      </c>
      <c r="B73" s="303" t="s">
        <v>1240</v>
      </c>
      <c r="C73" s="315" t="str">
        <f t="shared" si="2"/>
        <v>B211.4.3</v>
      </c>
      <c r="D73" s="301" t="s">
        <v>463</v>
      </c>
      <c r="E73" s="301" t="s">
        <v>463</v>
      </c>
      <c r="F73" s="301">
        <v>4</v>
      </c>
      <c r="G73" s="301">
        <v>3</v>
      </c>
      <c r="H73" s="301" t="s">
        <v>470</v>
      </c>
      <c r="I73" s="294" t="s">
        <v>1236</v>
      </c>
      <c r="J73" s="294" t="s">
        <v>1257</v>
      </c>
      <c r="K73" s="294" t="s">
        <v>1228</v>
      </c>
      <c r="L73" s="301">
        <v>11222</v>
      </c>
      <c r="M73" s="301">
        <v>654</v>
      </c>
      <c r="N73" s="301">
        <v>36</v>
      </c>
      <c r="O73" s="301">
        <v>108</v>
      </c>
      <c r="P73" s="301">
        <v>2375.6</v>
      </c>
      <c r="Q73" s="301">
        <v>1776.6</v>
      </c>
      <c r="R73" s="301">
        <v>1</v>
      </c>
      <c r="S73" s="301">
        <v>0</v>
      </c>
      <c r="T73" s="301">
        <v>1</v>
      </c>
      <c r="U73" s="301">
        <v>1</v>
      </c>
      <c r="V73" s="293">
        <v>0.26691349713901047</v>
      </c>
      <c r="W73" s="301">
        <v>1</v>
      </c>
      <c r="X73" s="354">
        <f t="shared" si="3"/>
        <v>1188.4000000000001</v>
      </c>
      <c r="Y73" s="292">
        <v>871.2</v>
      </c>
      <c r="Z73" s="292"/>
      <c r="AA73" s="292"/>
      <c r="AB73" s="292"/>
      <c r="AC73" s="292">
        <v>317.20000000000005</v>
      </c>
      <c r="AD73" s="301" t="s">
        <v>467</v>
      </c>
      <c r="AE73" s="294">
        <v>339756.984</v>
      </c>
      <c r="AF73" s="294">
        <v>50775.227999999996</v>
      </c>
      <c r="AG73" s="2">
        <v>104009727</v>
      </c>
    </row>
    <row r="74" spans="1:33" x14ac:dyDescent="0.25">
      <c r="A74" s="295">
        <v>167</v>
      </c>
      <c r="B74" s="296" t="s">
        <v>1263</v>
      </c>
      <c r="C74" s="315" t="str">
        <f t="shared" si="2"/>
        <v>A212.3.2</v>
      </c>
      <c r="D74" s="299" t="s">
        <v>1264</v>
      </c>
      <c r="E74" s="299" t="s">
        <v>462</v>
      </c>
      <c r="F74" s="299">
        <v>3</v>
      </c>
      <c r="G74" s="299">
        <v>2</v>
      </c>
      <c r="H74" s="299" t="s">
        <v>497</v>
      </c>
      <c r="I74" s="297" t="s">
        <v>1265</v>
      </c>
      <c r="J74" s="297" t="s">
        <v>1266</v>
      </c>
      <c r="K74" s="297" t="s">
        <v>1228</v>
      </c>
      <c r="L74" s="298">
        <v>11222</v>
      </c>
      <c r="M74" s="298">
        <v>585</v>
      </c>
      <c r="N74" s="299">
        <v>12</v>
      </c>
      <c r="O74" s="299">
        <v>52</v>
      </c>
      <c r="P74" s="299">
        <v>1317.3</v>
      </c>
      <c r="Q74" s="298">
        <v>871.1</v>
      </c>
      <c r="R74" s="299">
        <v>0</v>
      </c>
      <c r="S74" s="299">
        <v>0</v>
      </c>
      <c r="T74" s="299">
        <v>1</v>
      </c>
      <c r="U74" s="299">
        <v>1</v>
      </c>
      <c r="V74" s="300">
        <v>0.19954776710005653</v>
      </c>
      <c r="W74" s="299">
        <v>1</v>
      </c>
      <c r="X74" s="354">
        <f t="shared" si="3"/>
        <v>707.6</v>
      </c>
      <c r="Y74" s="298">
        <v>566.4</v>
      </c>
      <c r="Z74" s="298"/>
      <c r="AA74" s="298"/>
      <c r="AB74" s="298"/>
      <c r="AC74" s="298">
        <v>141.20000000000002</v>
      </c>
      <c r="AD74" s="299" t="s">
        <v>1229</v>
      </c>
      <c r="AE74" s="297">
        <v>126309.5</v>
      </c>
      <c r="AF74" s="297">
        <v>57492.6</v>
      </c>
      <c r="AG74" s="2">
        <v>112008453</v>
      </c>
    </row>
    <row r="75" spans="1:33" x14ac:dyDescent="0.25">
      <c r="A75" s="287">
        <v>179</v>
      </c>
      <c r="B75" s="288" t="s">
        <v>1263</v>
      </c>
      <c r="C75" s="315" t="str">
        <f t="shared" si="2"/>
        <v>A212.2.3</v>
      </c>
      <c r="D75" s="301" t="s">
        <v>1264</v>
      </c>
      <c r="E75" s="301" t="s">
        <v>462</v>
      </c>
      <c r="F75" s="301">
        <v>2</v>
      </c>
      <c r="G75" s="301">
        <v>3</v>
      </c>
      <c r="H75" s="301" t="s">
        <v>470</v>
      </c>
      <c r="I75" s="294" t="s">
        <v>1226</v>
      </c>
      <c r="J75" s="294" t="s">
        <v>1267</v>
      </c>
      <c r="K75" s="294" t="s">
        <v>1228</v>
      </c>
      <c r="L75" s="292">
        <v>11222</v>
      </c>
      <c r="M75" s="292">
        <v>387</v>
      </c>
      <c r="N75" s="301">
        <v>12</v>
      </c>
      <c r="O75" s="301">
        <v>40</v>
      </c>
      <c r="P75" s="301">
        <v>1107.3</v>
      </c>
      <c r="Q75" s="292">
        <v>822</v>
      </c>
      <c r="R75" s="301">
        <v>0</v>
      </c>
      <c r="S75" s="301">
        <v>1</v>
      </c>
      <c r="T75" s="301">
        <v>0</v>
      </c>
      <c r="U75" s="301">
        <v>1</v>
      </c>
      <c r="V75" s="293">
        <v>0.21830490491183158</v>
      </c>
      <c r="W75" s="301" t="s">
        <v>1249</v>
      </c>
      <c r="X75" s="354">
        <f t="shared" si="3"/>
        <v>867.08999999999992</v>
      </c>
      <c r="Y75" s="292">
        <v>677.8</v>
      </c>
      <c r="Z75" s="292"/>
      <c r="AA75" s="292"/>
      <c r="AB75" s="292"/>
      <c r="AC75" s="292">
        <v>189.29000000000002</v>
      </c>
      <c r="AD75" s="301" t="s">
        <v>466</v>
      </c>
      <c r="AE75" s="294">
        <v>0</v>
      </c>
      <c r="AF75" s="294">
        <v>0</v>
      </c>
      <c r="AG75" s="2">
        <v>116009220</v>
      </c>
    </row>
    <row r="76" spans="1:33" x14ac:dyDescent="0.25">
      <c r="A76" s="295">
        <v>180</v>
      </c>
      <c r="B76" s="296" t="s">
        <v>1263</v>
      </c>
      <c r="C76" s="315" t="str">
        <f t="shared" si="2"/>
        <v>A212.2.3</v>
      </c>
      <c r="D76" s="299" t="s">
        <v>1264</v>
      </c>
      <c r="E76" s="299" t="s">
        <v>462</v>
      </c>
      <c r="F76" s="299">
        <v>2</v>
      </c>
      <c r="G76" s="299">
        <v>3</v>
      </c>
      <c r="H76" s="299" t="s">
        <v>470</v>
      </c>
      <c r="I76" s="297" t="s">
        <v>1226</v>
      </c>
      <c r="J76" s="297" t="s">
        <v>1267</v>
      </c>
      <c r="K76" s="297" t="s">
        <v>1228</v>
      </c>
      <c r="L76" s="298">
        <v>11222</v>
      </c>
      <c r="M76" s="298">
        <v>387</v>
      </c>
      <c r="N76" s="299">
        <v>12</v>
      </c>
      <c r="O76" s="299">
        <v>40</v>
      </c>
      <c r="P76" s="299">
        <v>1122</v>
      </c>
      <c r="Q76" s="298">
        <v>860</v>
      </c>
      <c r="R76" s="299">
        <v>0</v>
      </c>
      <c r="S76" s="299">
        <v>1</v>
      </c>
      <c r="T76" s="299">
        <v>0</v>
      </c>
      <c r="U76" s="299">
        <v>1</v>
      </c>
      <c r="V76" s="300">
        <v>0.15814013728791607</v>
      </c>
      <c r="W76" s="299" t="s">
        <v>1249</v>
      </c>
      <c r="X76" s="354">
        <f t="shared" si="3"/>
        <v>772.1</v>
      </c>
      <c r="Y76" s="298">
        <v>650</v>
      </c>
      <c r="Z76" s="298"/>
      <c r="AA76" s="298"/>
      <c r="AB76" s="298"/>
      <c r="AC76" s="298">
        <v>122.1</v>
      </c>
      <c r="AD76" s="299" t="s">
        <v>466</v>
      </c>
      <c r="AE76" s="297">
        <v>0</v>
      </c>
      <c r="AF76" s="297">
        <v>0</v>
      </c>
      <c r="AG76" s="2">
        <v>116039029</v>
      </c>
    </row>
    <row r="77" spans="1:33" x14ac:dyDescent="0.25">
      <c r="A77" s="287">
        <v>187</v>
      </c>
      <c r="B77" s="288" t="s">
        <v>1263</v>
      </c>
      <c r="C77" s="315" t="str">
        <f t="shared" si="2"/>
        <v>A212.2.3</v>
      </c>
      <c r="D77" s="301" t="s">
        <v>1264</v>
      </c>
      <c r="E77" s="301" t="s">
        <v>462</v>
      </c>
      <c r="F77" s="301">
        <v>2</v>
      </c>
      <c r="G77" s="301">
        <v>3</v>
      </c>
      <c r="H77" s="301" t="s">
        <v>470</v>
      </c>
      <c r="I77" s="294" t="s">
        <v>1268</v>
      </c>
      <c r="J77" s="294" t="s">
        <v>1269</v>
      </c>
      <c r="K77" s="294" t="s">
        <v>1228</v>
      </c>
      <c r="L77" s="292">
        <v>11222</v>
      </c>
      <c r="M77" s="292">
        <v>552</v>
      </c>
      <c r="N77" s="301">
        <v>12</v>
      </c>
      <c r="O77" s="301">
        <v>54</v>
      </c>
      <c r="P77" s="301">
        <v>1349.5</v>
      </c>
      <c r="Q77" s="292">
        <v>1083</v>
      </c>
      <c r="R77" s="301">
        <v>0</v>
      </c>
      <c r="S77" s="301">
        <v>1</v>
      </c>
      <c r="T77" s="301">
        <v>0</v>
      </c>
      <c r="U77" s="301">
        <v>1</v>
      </c>
      <c r="V77" s="293">
        <v>0.18925430671003493</v>
      </c>
      <c r="W77" s="301">
        <v>1</v>
      </c>
      <c r="X77" s="354">
        <f t="shared" si="3"/>
        <v>830.1</v>
      </c>
      <c r="Y77" s="292">
        <v>673</v>
      </c>
      <c r="Z77" s="292"/>
      <c r="AA77" s="292"/>
      <c r="AB77" s="292"/>
      <c r="AC77" s="292">
        <v>157.1</v>
      </c>
      <c r="AD77" s="301" t="s">
        <v>12</v>
      </c>
      <c r="AE77" s="294">
        <v>129960</v>
      </c>
      <c r="AF77" s="294">
        <v>47652</v>
      </c>
      <c r="AG77" s="2">
        <v>110010061</v>
      </c>
    </row>
    <row r="78" spans="1:33" x14ac:dyDescent="0.25">
      <c r="A78" s="295">
        <v>76</v>
      </c>
      <c r="B78" s="296" t="s">
        <v>1263</v>
      </c>
      <c r="C78" s="315" t="str">
        <f t="shared" si="2"/>
        <v>A212.4.3</v>
      </c>
      <c r="D78" s="299" t="s">
        <v>1264</v>
      </c>
      <c r="E78" s="299" t="s">
        <v>462</v>
      </c>
      <c r="F78" s="299">
        <v>4</v>
      </c>
      <c r="G78" s="299">
        <v>3</v>
      </c>
      <c r="H78" s="299" t="s">
        <v>470</v>
      </c>
      <c r="I78" s="297" t="s">
        <v>1234</v>
      </c>
      <c r="J78" s="297" t="s">
        <v>1270</v>
      </c>
      <c r="K78" s="297" t="s">
        <v>1228</v>
      </c>
      <c r="L78" s="298">
        <v>11222</v>
      </c>
      <c r="M78" s="298">
        <v>843</v>
      </c>
      <c r="N78" s="299">
        <v>30</v>
      </c>
      <c r="O78" s="299">
        <v>107</v>
      </c>
      <c r="P78" s="299">
        <v>2463.1</v>
      </c>
      <c r="Q78" s="298">
        <v>1930</v>
      </c>
      <c r="R78" s="299">
        <v>0</v>
      </c>
      <c r="S78" s="299">
        <v>1</v>
      </c>
      <c r="T78" s="299">
        <v>0</v>
      </c>
      <c r="U78" s="299">
        <v>1</v>
      </c>
      <c r="V78" s="300">
        <v>0.23966196258615033</v>
      </c>
      <c r="W78" s="299">
        <v>0</v>
      </c>
      <c r="X78" s="354">
        <f t="shared" si="3"/>
        <v>1218.8</v>
      </c>
      <c r="Y78" s="298">
        <v>926.69999999999993</v>
      </c>
      <c r="Z78" s="298"/>
      <c r="AA78" s="298"/>
      <c r="AB78" s="298"/>
      <c r="AC78" s="298">
        <v>292.10000000000002</v>
      </c>
      <c r="AD78" s="299" t="s">
        <v>467</v>
      </c>
      <c r="AE78" s="297">
        <v>304940</v>
      </c>
      <c r="AF78" s="297">
        <v>55970</v>
      </c>
      <c r="AG78" s="2">
        <v>111027403</v>
      </c>
    </row>
    <row r="79" spans="1:33" x14ac:dyDescent="0.25">
      <c r="A79" s="287">
        <v>26</v>
      </c>
      <c r="B79" s="288" t="s">
        <v>1263</v>
      </c>
      <c r="C79" s="315" t="str">
        <f t="shared" si="2"/>
        <v>A212.5.5</v>
      </c>
      <c r="D79" s="306" t="s">
        <v>1271</v>
      </c>
      <c r="E79" s="301" t="s">
        <v>462</v>
      </c>
      <c r="F79" s="301">
        <v>5</v>
      </c>
      <c r="G79" s="301">
        <v>5</v>
      </c>
      <c r="H79" s="301" t="s">
        <v>470</v>
      </c>
      <c r="I79" s="294" t="s">
        <v>1250</v>
      </c>
      <c r="J79" s="294" t="s">
        <v>1251</v>
      </c>
      <c r="K79" s="294" t="s">
        <v>1228</v>
      </c>
      <c r="L79" s="292">
        <v>11222</v>
      </c>
      <c r="M79" s="292">
        <v>993.5</v>
      </c>
      <c r="N79" s="301">
        <v>65</v>
      </c>
      <c r="O79" s="301">
        <v>225</v>
      </c>
      <c r="P79" s="301">
        <v>4478.5</v>
      </c>
      <c r="Q79" s="292">
        <v>4186</v>
      </c>
      <c r="R79" s="301">
        <v>1</v>
      </c>
      <c r="S79" s="301">
        <v>1</v>
      </c>
      <c r="T79" s="301">
        <v>0</v>
      </c>
      <c r="U79" s="301">
        <v>1</v>
      </c>
      <c r="V79" s="293">
        <v>0.23128046078865752</v>
      </c>
      <c r="W79" s="301">
        <v>0</v>
      </c>
      <c r="X79" s="354">
        <f t="shared" si="3"/>
        <v>2257</v>
      </c>
      <c r="Y79" s="292">
        <v>1735</v>
      </c>
      <c r="Z79" s="292"/>
      <c r="AA79" s="292"/>
      <c r="AB79" s="292"/>
      <c r="AC79" s="292">
        <v>522</v>
      </c>
      <c r="AD79" s="301" t="s">
        <v>466</v>
      </c>
      <c r="AE79" s="294">
        <v>556738</v>
      </c>
      <c r="AF79" s="294">
        <v>142324</v>
      </c>
      <c r="AG79" s="2">
        <v>108012208</v>
      </c>
    </row>
    <row r="80" spans="1:33" x14ac:dyDescent="0.25">
      <c r="A80" s="295">
        <v>318</v>
      </c>
      <c r="B80" s="296" t="s">
        <v>1263</v>
      </c>
      <c r="C80" s="315" t="str">
        <f t="shared" si="2"/>
        <v>A212.4.3</v>
      </c>
      <c r="D80" s="299" t="s">
        <v>1271</v>
      </c>
      <c r="E80" s="299" t="s">
        <v>462</v>
      </c>
      <c r="F80" s="299">
        <v>4</v>
      </c>
      <c r="G80" s="299">
        <v>3</v>
      </c>
      <c r="H80" s="299" t="s">
        <v>470</v>
      </c>
      <c r="I80" s="297" t="s">
        <v>1250</v>
      </c>
      <c r="J80" s="297" t="s">
        <v>1251</v>
      </c>
      <c r="K80" s="297" t="s">
        <v>1228</v>
      </c>
      <c r="L80" s="298">
        <v>11222</v>
      </c>
      <c r="M80" s="298">
        <v>852.2</v>
      </c>
      <c r="N80" s="299">
        <v>30</v>
      </c>
      <c r="O80" s="299">
        <v>107</v>
      </c>
      <c r="P80" s="299">
        <v>2508.1</v>
      </c>
      <c r="Q80" s="298">
        <v>1912.7</v>
      </c>
      <c r="R80" s="299">
        <v>0</v>
      </c>
      <c r="S80" s="299">
        <v>0</v>
      </c>
      <c r="T80" s="299">
        <v>0</v>
      </c>
      <c r="U80" s="299">
        <v>1</v>
      </c>
      <c r="V80" s="300">
        <v>0.23397435897435898</v>
      </c>
      <c r="W80" s="299" t="s">
        <v>1249</v>
      </c>
      <c r="X80" s="354">
        <f t="shared" si="3"/>
        <v>1248</v>
      </c>
      <c r="Y80" s="319">
        <v>956</v>
      </c>
      <c r="Z80" s="319"/>
      <c r="AA80" s="319"/>
      <c r="AB80" s="319"/>
      <c r="AC80" s="319">
        <v>292</v>
      </c>
      <c r="AD80" s="299" t="s">
        <v>467</v>
      </c>
      <c r="AE80" s="297">
        <v>219960.5</v>
      </c>
      <c r="AF80" s="297">
        <v>145365.20000000001</v>
      </c>
      <c r="AG80" s="2">
        <v>108012220</v>
      </c>
    </row>
    <row r="81" spans="1:33" x14ac:dyDescent="0.25">
      <c r="A81" s="287">
        <v>170</v>
      </c>
      <c r="B81" s="288" t="s">
        <v>1263</v>
      </c>
      <c r="C81" s="315" t="str">
        <f t="shared" si="2"/>
        <v>A212.3.4</v>
      </c>
      <c r="D81" s="301" t="s">
        <v>1264</v>
      </c>
      <c r="E81" s="301" t="s">
        <v>462</v>
      </c>
      <c r="F81" s="301">
        <v>3</v>
      </c>
      <c r="G81" s="301">
        <v>4</v>
      </c>
      <c r="H81" s="301" t="s">
        <v>470</v>
      </c>
      <c r="I81" s="294" t="s">
        <v>1234</v>
      </c>
      <c r="J81" s="294" t="s">
        <v>1272</v>
      </c>
      <c r="K81" s="294" t="s">
        <v>1228</v>
      </c>
      <c r="L81" s="292">
        <v>11222</v>
      </c>
      <c r="M81" s="292">
        <v>560</v>
      </c>
      <c r="N81" s="301">
        <v>24</v>
      </c>
      <c r="O81" s="301">
        <v>89</v>
      </c>
      <c r="P81" s="301">
        <v>2011.6</v>
      </c>
      <c r="Q81" s="292">
        <v>1640</v>
      </c>
      <c r="R81" s="301">
        <v>1</v>
      </c>
      <c r="S81" s="301">
        <v>1</v>
      </c>
      <c r="T81" s="301">
        <v>0</v>
      </c>
      <c r="U81" s="301">
        <v>1</v>
      </c>
      <c r="V81" s="293">
        <v>0.19668538556362142</v>
      </c>
      <c r="W81" s="301">
        <v>0</v>
      </c>
      <c r="X81" s="354">
        <f t="shared" si="3"/>
        <v>1460.2</v>
      </c>
      <c r="Y81" s="320">
        <v>1173</v>
      </c>
      <c r="Z81" s="320"/>
      <c r="AA81" s="320"/>
      <c r="AB81" s="320"/>
      <c r="AC81" s="320">
        <v>287.2</v>
      </c>
      <c r="AD81" s="301" t="s">
        <v>466</v>
      </c>
      <c r="AE81" s="294">
        <v>209920</v>
      </c>
      <c r="AF81" s="294">
        <v>62320</v>
      </c>
      <c r="AG81" s="2">
        <v>111032366</v>
      </c>
    </row>
    <row r="82" spans="1:33" x14ac:dyDescent="0.25">
      <c r="A82" s="295">
        <v>41</v>
      </c>
      <c r="B82" s="296" t="s">
        <v>1263</v>
      </c>
      <c r="C82" s="315" t="str">
        <f t="shared" si="2"/>
        <v>A212.4.3</v>
      </c>
      <c r="D82" s="299" t="s">
        <v>1264</v>
      </c>
      <c r="E82" s="299" t="s">
        <v>462</v>
      </c>
      <c r="F82" s="299">
        <v>4</v>
      </c>
      <c r="G82" s="299">
        <v>3</v>
      </c>
      <c r="H82" s="299" t="s">
        <v>470</v>
      </c>
      <c r="I82" s="297" t="s">
        <v>1231</v>
      </c>
      <c r="J82" s="297" t="s">
        <v>1273</v>
      </c>
      <c r="K82" s="297" t="s">
        <v>1228</v>
      </c>
      <c r="L82" s="298">
        <v>11222</v>
      </c>
      <c r="M82" s="298">
        <v>828</v>
      </c>
      <c r="N82" s="299">
        <v>24</v>
      </c>
      <c r="O82" s="299">
        <v>86</v>
      </c>
      <c r="P82" s="299">
        <v>2381.6</v>
      </c>
      <c r="Q82" s="298">
        <v>1908.4</v>
      </c>
      <c r="R82" s="299">
        <v>0</v>
      </c>
      <c r="S82" s="299">
        <v>1</v>
      </c>
      <c r="T82" s="299">
        <v>0</v>
      </c>
      <c r="U82" s="299">
        <v>1</v>
      </c>
      <c r="V82" s="300">
        <v>0.20073279246270612</v>
      </c>
      <c r="W82" s="299">
        <v>0</v>
      </c>
      <c r="X82" s="354">
        <f t="shared" si="3"/>
        <v>1528.3999999999999</v>
      </c>
      <c r="Y82" s="298">
        <v>1221.5999999999999</v>
      </c>
      <c r="Z82" s="298"/>
      <c r="AA82" s="298"/>
      <c r="AB82" s="298"/>
      <c r="AC82" s="298">
        <v>306.8</v>
      </c>
      <c r="AD82" s="299" t="s">
        <v>467</v>
      </c>
      <c r="AE82" s="297">
        <v>24809.200000000001</v>
      </c>
      <c r="AF82" s="297">
        <v>318702.8</v>
      </c>
      <c r="AG82" s="2">
        <v>113012246</v>
      </c>
    </row>
    <row r="83" spans="1:33" x14ac:dyDescent="0.25">
      <c r="A83" s="287">
        <v>204</v>
      </c>
      <c r="B83" s="288" t="s">
        <v>1263</v>
      </c>
      <c r="C83" s="315" t="str">
        <f t="shared" si="2"/>
        <v>A212.3.3</v>
      </c>
      <c r="D83" s="301" t="s">
        <v>1264</v>
      </c>
      <c r="E83" s="301" t="s">
        <v>462</v>
      </c>
      <c r="F83" s="301">
        <v>3</v>
      </c>
      <c r="G83" s="301">
        <v>3</v>
      </c>
      <c r="H83" s="301" t="s">
        <v>470</v>
      </c>
      <c r="I83" s="294" t="s">
        <v>1250</v>
      </c>
      <c r="J83" s="294" t="s">
        <v>1251</v>
      </c>
      <c r="K83" s="294" t="s">
        <v>1228</v>
      </c>
      <c r="L83" s="292">
        <v>11222</v>
      </c>
      <c r="M83" s="292">
        <v>670.1</v>
      </c>
      <c r="N83" s="301">
        <v>27</v>
      </c>
      <c r="O83" s="301">
        <v>83</v>
      </c>
      <c r="P83" s="301">
        <v>1924.7</v>
      </c>
      <c r="Q83" s="292">
        <v>1453.5</v>
      </c>
      <c r="R83" s="301">
        <v>1</v>
      </c>
      <c r="S83" s="301">
        <v>1</v>
      </c>
      <c r="T83" s="301">
        <v>0</v>
      </c>
      <c r="U83" s="301">
        <v>1</v>
      </c>
      <c r="V83" s="293">
        <v>0.2442528735632184</v>
      </c>
      <c r="W83" s="301">
        <v>0</v>
      </c>
      <c r="X83" s="354">
        <f t="shared" si="3"/>
        <v>1044</v>
      </c>
      <c r="Y83" s="292">
        <v>789</v>
      </c>
      <c r="Z83" s="292"/>
      <c r="AA83" s="292"/>
      <c r="AB83" s="292"/>
      <c r="AC83" s="292">
        <v>255</v>
      </c>
      <c r="AD83" s="301" t="s">
        <v>467</v>
      </c>
      <c r="AE83" s="294">
        <v>91570.5</v>
      </c>
      <c r="AF83" s="294">
        <v>117733.5</v>
      </c>
      <c r="AG83" s="2">
        <v>108012200</v>
      </c>
    </row>
    <row r="84" spans="1:33" x14ac:dyDescent="0.25">
      <c r="A84" s="295">
        <v>8</v>
      </c>
      <c r="B84" s="296" t="s">
        <v>1263</v>
      </c>
      <c r="C84" s="315" t="str">
        <f t="shared" si="2"/>
        <v>A212.4.3</v>
      </c>
      <c r="D84" s="299" t="s">
        <v>1264</v>
      </c>
      <c r="E84" s="299" t="s">
        <v>462</v>
      </c>
      <c r="F84" s="299">
        <v>4</v>
      </c>
      <c r="G84" s="299">
        <v>3</v>
      </c>
      <c r="H84" s="299" t="s">
        <v>470</v>
      </c>
      <c r="I84" s="297" t="s">
        <v>1253</v>
      </c>
      <c r="J84" s="297" t="s">
        <v>1254</v>
      </c>
      <c r="K84" s="297" t="s">
        <v>1228</v>
      </c>
      <c r="L84" s="298">
        <v>11222</v>
      </c>
      <c r="M84" s="298">
        <v>729</v>
      </c>
      <c r="N84" s="299">
        <v>24</v>
      </c>
      <c r="O84" s="299">
        <v>91</v>
      </c>
      <c r="P84" s="299">
        <v>2196</v>
      </c>
      <c r="Q84" s="298">
        <v>1647</v>
      </c>
      <c r="R84" s="299">
        <v>0</v>
      </c>
      <c r="S84" s="299">
        <v>1</v>
      </c>
      <c r="T84" s="299">
        <v>0</v>
      </c>
      <c r="U84" s="299">
        <v>1</v>
      </c>
      <c r="V84" s="300">
        <v>0.14784024730203418</v>
      </c>
      <c r="W84" s="299" t="s">
        <v>1249</v>
      </c>
      <c r="X84" s="354">
        <f t="shared" si="3"/>
        <v>1811.55</v>
      </c>
      <c r="Y84" s="298">
        <v>1543.73</v>
      </c>
      <c r="Z84" s="298"/>
      <c r="AA84" s="298"/>
      <c r="AB84" s="298"/>
      <c r="AC84" s="298">
        <v>267.82</v>
      </c>
      <c r="AD84" s="299" t="s">
        <v>12</v>
      </c>
      <c r="AE84" s="297">
        <v>242109</v>
      </c>
      <c r="AF84" s="297">
        <v>69174</v>
      </c>
      <c r="AG84" s="2">
        <v>109017246</v>
      </c>
    </row>
    <row r="85" spans="1:33" x14ac:dyDescent="0.25">
      <c r="A85" s="287">
        <v>37</v>
      </c>
      <c r="B85" s="288" t="s">
        <v>1263</v>
      </c>
      <c r="C85" s="315" t="str">
        <f t="shared" si="2"/>
        <v>A212.2.3</v>
      </c>
      <c r="D85" s="301" t="s">
        <v>1264</v>
      </c>
      <c r="E85" s="301" t="s">
        <v>462</v>
      </c>
      <c r="F85" s="301">
        <v>2</v>
      </c>
      <c r="G85" s="301">
        <v>3</v>
      </c>
      <c r="H85" s="301" t="s">
        <v>470</v>
      </c>
      <c r="I85" s="294" t="s">
        <v>1236</v>
      </c>
      <c r="J85" s="294" t="s">
        <v>1237</v>
      </c>
      <c r="K85" s="294" t="s">
        <v>1228</v>
      </c>
      <c r="L85" s="292">
        <v>11222</v>
      </c>
      <c r="M85" s="292">
        <v>423</v>
      </c>
      <c r="N85" s="301">
        <v>12</v>
      </c>
      <c r="O85" s="301">
        <v>51</v>
      </c>
      <c r="P85" s="301">
        <v>1203.7</v>
      </c>
      <c r="Q85" s="292">
        <v>959.3</v>
      </c>
      <c r="R85" s="301">
        <v>0</v>
      </c>
      <c r="S85" s="301">
        <v>1</v>
      </c>
      <c r="T85" s="301">
        <v>0</v>
      </c>
      <c r="U85" s="301">
        <v>1</v>
      </c>
      <c r="V85" s="293">
        <v>0.14483092958429281</v>
      </c>
      <c r="W85" s="301">
        <v>0</v>
      </c>
      <c r="X85" s="354">
        <f t="shared" si="3"/>
        <v>825.1</v>
      </c>
      <c r="Y85" s="292">
        <v>705.6</v>
      </c>
      <c r="Z85" s="292"/>
      <c r="AA85" s="292"/>
      <c r="AB85" s="292"/>
      <c r="AC85" s="292">
        <v>119.5</v>
      </c>
      <c r="AD85" s="301" t="s">
        <v>466</v>
      </c>
      <c r="AE85" s="294">
        <v>0</v>
      </c>
      <c r="AF85" s="294">
        <v>107441.59999999999</v>
      </c>
      <c r="AG85" s="2">
        <v>104035907</v>
      </c>
    </row>
    <row r="86" spans="1:33" x14ac:dyDescent="0.25">
      <c r="A86" s="295">
        <v>64</v>
      </c>
      <c r="B86" s="296" t="s">
        <v>1263</v>
      </c>
      <c r="C86" s="315" t="str">
        <f t="shared" si="2"/>
        <v>A212.2.3</v>
      </c>
      <c r="D86" s="299" t="s">
        <v>1264</v>
      </c>
      <c r="E86" s="299" t="s">
        <v>462</v>
      </c>
      <c r="F86" s="299">
        <v>2</v>
      </c>
      <c r="G86" s="299">
        <v>3</v>
      </c>
      <c r="H86" s="299" t="s">
        <v>470</v>
      </c>
      <c r="I86" s="297" t="s">
        <v>1274</v>
      </c>
      <c r="J86" s="297" t="s">
        <v>1275</v>
      </c>
      <c r="K86" s="297" t="s">
        <v>1228</v>
      </c>
      <c r="L86" s="298">
        <v>11222</v>
      </c>
      <c r="M86" s="298">
        <v>499</v>
      </c>
      <c r="N86" s="299">
        <v>12</v>
      </c>
      <c r="O86" s="299">
        <v>48</v>
      </c>
      <c r="P86" s="299">
        <v>1250.0999999999999</v>
      </c>
      <c r="Q86" s="298">
        <v>967.1</v>
      </c>
      <c r="R86" s="299">
        <v>0</v>
      </c>
      <c r="S86" s="299">
        <v>0</v>
      </c>
      <c r="T86" s="299">
        <v>0</v>
      </c>
      <c r="U86" s="299">
        <v>1</v>
      </c>
      <c r="V86" s="300">
        <v>0.20273124032099116</v>
      </c>
      <c r="W86" s="299">
        <v>1</v>
      </c>
      <c r="X86" s="354">
        <f t="shared" si="3"/>
        <v>710.3</v>
      </c>
      <c r="Y86" s="298">
        <v>566.29999999999995</v>
      </c>
      <c r="Z86" s="298"/>
      <c r="AA86" s="298"/>
      <c r="AB86" s="298"/>
      <c r="AC86" s="298">
        <v>144</v>
      </c>
      <c r="AD86" s="299" t="s">
        <v>467</v>
      </c>
      <c r="AE86" s="297">
        <v>134426.9</v>
      </c>
      <c r="AF86" s="297">
        <v>42552.4</v>
      </c>
      <c r="AG86" s="2">
        <v>105009991</v>
      </c>
    </row>
    <row r="87" spans="1:33" x14ac:dyDescent="0.25">
      <c r="A87" s="287">
        <v>109</v>
      </c>
      <c r="B87" s="288" t="s">
        <v>1263</v>
      </c>
      <c r="C87" s="315" t="str">
        <f t="shared" si="2"/>
        <v>A212.4.3</v>
      </c>
      <c r="D87" s="301" t="s">
        <v>1264</v>
      </c>
      <c r="E87" s="301" t="s">
        <v>462</v>
      </c>
      <c r="F87" s="301">
        <v>4</v>
      </c>
      <c r="G87" s="301">
        <v>3</v>
      </c>
      <c r="H87" s="301" t="s">
        <v>470</v>
      </c>
      <c r="I87" s="294" t="s">
        <v>1265</v>
      </c>
      <c r="J87" s="294" t="s">
        <v>1266</v>
      </c>
      <c r="K87" s="294" t="s">
        <v>1228</v>
      </c>
      <c r="L87" s="292">
        <v>11222</v>
      </c>
      <c r="M87" s="292">
        <v>695</v>
      </c>
      <c r="N87" s="301">
        <v>24</v>
      </c>
      <c r="O87" s="301">
        <v>80</v>
      </c>
      <c r="P87" s="301">
        <v>1941.1</v>
      </c>
      <c r="Q87" s="292">
        <v>1622.2</v>
      </c>
      <c r="R87" s="301">
        <v>0</v>
      </c>
      <c r="S87" s="301">
        <v>1</v>
      </c>
      <c r="T87" s="301">
        <v>0</v>
      </c>
      <c r="U87" s="301">
        <v>1</v>
      </c>
      <c r="V87" s="293">
        <v>0.17013639626704954</v>
      </c>
      <c r="W87" s="301">
        <v>0</v>
      </c>
      <c r="X87" s="354">
        <f t="shared" si="3"/>
        <v>1393</v>
      </c>
      <c r="Y87" s="292">
        <v>1156</v>
      </c>
      <c r="Z87" s="292"/>
      <c r="AA87" s="292"/>
      <c r="AB87" s="292"/>
      <c r="AC87" s="292">
        <v>237</v>
      </c>
      <c r="AD87" s="301" t="s">
        <v>466</v>
      </c>
      <c r="AE87" s="294">
        <v>244952.2</v>
      </c>
      <c r="AF87" s="294">
        <v>71376.800000000003</v>
      </c>
      <c r="AG87" s="2">
        <v>112003123</v>
      </c>
    </row>
    <row r="88" spans="1:33" x14ac:dyDescent="0.25">
      <c r="A88" s="295">
        <v>65</v>
      </c>
      <c r="B88" s="296" t="s">
        <v>1263</v>
      </c>
      <c r="C88" s="315" t="str">
        <f t="shared" si="2"/>
        <v>A212.6.4</v>
      </c>
      <c r="D88" s="299" t="s">
        <v>1264</v>
      </c>
      <c r="E88" s="299" t="s">
        <v>462</v>
      </c>
      <c r="F88" s="299">
        <v>6</v>
      </c>
      <c r="G88" s="299">
        <v>4</v>
      </c>
      <c r="H88" s="299" t="s">
        <v>470</v>
      </c>
      <c r="I88" s="297" t="s">
        <v>1276</v>
      </c>
      <c r="J88" s="297" t="s">
        <v>1277</v>
      </c>
      <c r="K88" s="297" t="s">
        <v>1228</v>
      </c>
      <c r="L88" s="298">
        <v>11222</v>
      </c>
      <c r="M88" s="298">
        <v>1126</v>
      </c>
      <c r="N88" s="299">
        <v>48</v>
      </c>
      <c r="O88" s="299">
        <v>186</v>
      </c>
      <c r="P88" s="299">
        <v>4269.3999999999996</v>
      </c>
      <c r="Q88" s="298">
        <v>3417.6</v>
      </c>
      <c r="R88" s="299">
        <v>0</v>
      </c>
      <c r="S88" s="299">
        <v>1</v>
      </c>
      <c r="T88" s="299">
        <v>0</v>
      </c>
      <c r="U88" s="299">
        <v>1</v>
      </c>
      <c r="V88" s="300">
        <v>0.13643399690413621</v>
      </c>
      <c r="W88" s="299">
        <v>0</v>
      </c>
      <c r="X88" s="354">
        <f t="shared" si="3"/>
        <v>2777.9</v>
      </c>
      <c r="Y88" s="298">
        <v>2398.9</v>
      </c>
      <c r="Z88" s="298"/>
      <c r="AA88" s="298"/>
      <c r="AB88" s="298"/>
      <c r="AC88" s="298">
        <v>379</v>
      </c>
      <c r="AD88" s="299" t="s">
        <v>467</v>
      </c>
      <c r="AE88" s="297">
        <v>478464</v>
      </c>
      <c r="AF88" s="297">
        <v>88857.599999999991</v>
      </c>
      <c r="AG88" s="2">
        <v>106007362</v>
      </c>
    </row>
    <row r="89" spans="1:33" x14ac:dyDescent="0.25">
      <c r="A89" s="287">
        <v>228</v>
      </c>
      <c r="B89" s="288" t="s">
        <v>1263</v>
      </c>
      <c r="C89" s="315" t="str">
        <f t="shared" si="2"/>
        <v>A212.3.3</v>
      </c>
      <c r="D89" s="301" t="s">
        <v>1264</v>
      </c>
      <c r="E89" s="301" t="s">
        <v>462</v>
      </c>
      <c r="F89" s="301">
        <v>3</v>
      </c>
      <c r="G89" s="301">
        <v>3</v>
      </c>
      <c r="H89" s="301" t="s">
        <v>470</v>
      </c>
      <c r="I89" s="294" t="s">
        <v>1236</v>
      </c>
      <c r="J89" s="294" t="s">
        <v>1237</v>
      </c>
      <c r="K89" s="294" t="s">
        <v>1228</v>
      </c>
      <c r="L89" s="292">
        <v>11222</v>
      </c>
      <c r="M89" s="292">
        <v>547</v>
      </c>
      <c r="N89" s="301">
        <v>15</v>
      </c>
      <c r="O89" s="301">
        <v>46</v>
      </c>
      <c r="P89" s="301">
        <v>1207.3</v>
      </c>
      <c r="Q89" s="292">
        <v>942.4</v>
      </c>
      <c r="R89" s="301">
        <v>1</v>
      </c>
      <c r="S89" s="301">
        <v>1</v>
      </c>
      <c r="T89" s="301">
        <v>0</v>
      </c>
      <c r="U89" s="301">
        <v>1</v>
      </c>
      <c r="V89" s="293">
        <v>0.12886993603411515</v>
      </c>
      <c r="W89" s="301">
        <v>0</v>
      </c>
      <c r="X89" s="354">
        <f t="shared" si="3"/>
        <v>1172.5</v>
      </c>
      <c r="Y89" s="292">
        <v>1021.4</v>
      </c>
      <c r="Z89" s="292"/>
      <c r="AA89" s="292"/>
      <c r="AB89" s="292"/>
      <c r="AC89" s="292">
        <v>151.1</v>
      </c>
      <c r="AD89" s="301" t="s">
        <v>467</v>
      </c>
      <c r="AE89" s="294">
        <v>126281.59999999999</v>
      </c>
      <c r="AF89" s="294">
        <v>58428.799999999996</v>
      </c>
      <c r="AG89" s="2">
        <v>104029072</v>
      </c>
    </row>
    <row r="90" spans="1:33" x14ac:dyDescent="0.25">
      <c r="A90" s="295">
        <v>36</v>
      </c>
      <c r="B90" s="296" t="s">
        <v>1263</v>
      </c>
      <c r="C90" s="315" t="str">
        <f t="shared" si="2"/>
        <v>A212.2.2</v>
      </c>
      <c r="D90" s="299" t="s">
        <v>1264</v>
      </c>
      <c r="E90" s="299" t="s">
        <v>462</v>
      </c>
      <c r="F90" s="299">
        <v>2</v>
      </c>
      <c r="G90" s="299">
        <v>2</v>
      </c>
      <c r="H90" s="299" t="s">
        <v>470</v>
      </c>
      <c r="I90" s="297" t="s">
        <v>1226</v>
      </c>
      <c r="J90" s="297" t="s">
        <v>1241</v>
      </c>
      <c r="K90" s="297" t="s">
        <v>1228</v>
      </c>
      <c r="L90" s="298">
        <v>11222</v>
      </c>
      <c r="M90" s="298">
        <v>374</v>
      </c>
      <c r="N90" s="299">
        <v>8</v>
      </c>
      <c r="O90" s="299">
        <v>26</v>
      </c>
      <c r="P90" s="299">
        <v>785</v>
      </c>
      <c r="Q90" s="298">
        <v>785</v>
      </c>
      <c r="R90" s="299">
        <v>0</v>
      </c>
      <c r="S90" s="299">
        <v>1</v>
      </c>
      <c r="T90" s="299">
        <v>0</v>
      </c>
      <c r="U90" s="299">
        <v>1</v>
      </c>
      <c r="V90" s="300">
        <v>0.2075098814229249</v>
      </c>
      <c r="W90" s="299" t="s">
        <v>1249</v>
      </c>
      <c r="X90" s="354">
        <f t="shared" si="3"/>
        <v>506</v>
      </c>
      <c r="Y90" s="298">
        <v>401</v>
      </c>
      <c r="Z90" s="298"/>
      <c r="AA90" s="298"/>
      <c r="AB90" s="298"/>
      <c r="AC90" s="298">
        <v>105</v>
      </c>
      <c r="AD90" s="299" t="s">
        <v>12</v>
      </c>
      <c r="AE90" s="297">
        <v>76145</v>
      </c>
      <c r="AF90" s="297">
        <v>27475</v>
      </c>
      <c r="AG90" s="2">
        <v>116002028</v>
      </c>
    </row>
    <row r="91" spans="1:33" x14ac:dyDescent="0.25">
      <c r="A91" s="287">
        <v>213</v>
      </c>
      <c r="B91" s="288" t="s">
        <v>1263</v>
      </c>
      <c r="C91" s="315" t="str">
        <f t="shared" si="2"/>
        <v>A212.3.3</v>
      </c>
      <c r="D91" s="301" t="s">
        <v>1264</v>
      </c>
      <c r="E91" s="301" t="s">
        <v>462</v>
      </c>
      <c r="F91" s="301">
        <v>3</v>
      </c>
      <c r="G91" s="301">
        <v>3</v>
      </c>
      <c r="H91" s="301" t="s">
        <v>470</v>
      </c>
      <c r="I91" s="294" t="s">
        <v>1276</v>
      </c>
      <c r="J91" s="294" t="s">
        <v>1277</v>
      </c>
      <c r="K91" s="294" t="s">
        <v>1228</v>
      </c>
      <c r="L91" s="292">
        <v>11222</v>
      </c>
      <c r="M91" s="292">
        <v>531</v>
      </c>
      <c r="N91" s="301">
        <v>18</v>
      </c>
      <c r="O91" s="301">
        <v>66</v>
      </c>
      <c r="P91" s="301">
        <v>1661.4</v>
      </c>
      <c r="Q91" s="292">
        <v>1152.7</v>
      </c>
      <c r="R91" s="301">
        <v>0</v>
      </c>
      <c r="S91" s="301">
        <v>1</v>
      </c>
      <c r="T91" s="301">
        <v>0</v>
      </c>
      <c r="U91" s="301">
        <v>1</v>
      </c>
      <c r="V91" s="293">
        <v>0.14589789593867228</v>
      </c>
      <c r="W91" s="301" t="s">
        <v>1249</v>
      </c>
      <c r="X91" s="354">
        <f t="shared" si="3"/>
        <v>1226.2000000000003</v>
      </c>
      <c r="Y91" s="292">
        <v>1047.3000000000002</v>
      </c>
      <c r="Z91" s="292"/>
      <c r="AA91" s="292"/>
      <c r="AB91" s="292"/>
      <c r="AC91" s="292">
        <v>178.89999999999998</v>
      </c>
      <c r="AD91" s="301" t="s">
        <v>12</v>
      </c>
      <c r="AE91" s="294">
        <v>144087.5</v>
      </c>
      <c r="AF91" s="294">
        <v>31122.9</v>
      </c>
      <c r="AG91" s="2">
        <v>106007373</v>
      </c>
    </row>
    <row r="92" spans="1:33" x14ac:dyDescent="0.25">
      <c r="A92" s="295">
        <v>279</v>
      </c>
      <c r="B92" s="296" t="s">
        <v>1263</v>
      </c>
      <c r="C92" s="315" t="str">
        <f t="shared" si="2"/>
        <v>A212.3.3</v>
      </c>
      <c r="D92" s="299" t="s">
        <v>1264</v>
      </c>
      <c r="E92" s="299" t="s">
        <v>462</v>
      </c>
      <c r="F92" s="299">
        <v>3</v>
      </c>
      <c r="G92" s="299">
        <v>3</v>
      </c>
      <c r="H92" s="299" t="s">
        <v>470</v>
      </c>
      <c r="I92" s="297" t="s">
        <v>1278</v>
      </c>
      <c r="J92" s="297" t="s">
        <v>1279</v>
      </c>
      <c r="K92" s="297" t="s">
        <v>1228</v>
      </c>
      <c r="L92" s="298">
        <v>11222</v>
      </c>
      <c r="M92" s="298">
        <v>574</v>
      </c>
      <c r="N92" s="299">
        <v>24</v>
      </c>
      <c r="O92" s="299">
        <v>81</v>
      </c>
      <c r="P92" s="299">
        <v>1828.6</v>
      </c>
      <c r="Q92" s="298">
        <v>1372.3</v>
      </c>
      <c r="R92" s="299">
        <v>0</v>
      </c>
      <c r="S92" s="299">
        <v>1</v>
      </c>
      <c r="T92" s="299">
        <v>0</v>
      </c>
      <c r="U92" s="299">
        <v>1</v>
      </c>
      <c r="V92" s="300">
        <v>0.20596923703779157</v>
      </c>
      <c r="W92" s="299" t="s">
        <v>1249</v>
      </c>
      <c r="X92" s="354">
        <f t="shared" si="3"/>
        <v>981.7</v>
      </c>
      <c r="Y92" s="298">
        <v>779.5</v>
      </c>
      <c r="Z92" s="298"/>
      <c r="AA92" s="298"/>
      <c r="AB92" s="298"/>
      <c r="AC92" s="298">
        <v>202.2</v>
      </c>
      <c r="AD92" s="299" t="s">
        <v>467</v>
      </c>
      <c r="AE92" s="297">
        <v>153697.60000000001</v>
      </c>
      <c r="AF92" s="297">
        <v>49402.799999999996</v>
      </c>
      <c r="AG92" s="2">
        <v>102006737</v>
      </c>
    </row>
    <row r="93" spans="1:33" x14ac:dyDescent="0.25">
      <c r="A93" s="287">
        <v>196</v>
      </c>
      <c r="B93" s="288" t="s">
        <v>1263</v>
      </c>
      <c r="C93" s="315" t="str">
        <f t="shared" si="2"/>
        <v>A212.4.3</v>
      </c>
      <c r="D93" s="301" t="s">
        <v>1264</v>
      </c>
      <c r="E93" s="301" t="s">
        <v>462</v>
      </c>
      <c r="F93" s="301">
        <v>4</v>
      </c>
      <c r="G93" s="301">
        <v>3</v>
      </c>
      <c r="H93" s="301" t="s">
        <v>470</v>
      </c>
      <c r="I93" s="294" t="s">
        <v>1226</v>
      </c>
      <c r="J93" s="294" t="s">
        <v>1280</v>
      </c>
      <c r="K93" s="294" t="s">
        <v>1228</v>
      </c>
      <c r="L93" s="292">
        <v>11222</v>
      </c>
      <c r="M93" s="292">
        <v>790</v>
      </c>
      <c r="N93" s="301">
        <v>24</v>
      </c>
      <c r="O93" s="301">
        <v>92</v>
      </c>
      <c r="P93" s="301">
        <v>2188.1</v>
      </c>
      <c r="Q93" s="292">
        <v>1863.1</v>
      </c>
      <c r="R93" s="301">
        <v>1</v>
      </c>
      <c r="S93" s="301">
        <v>1</v>
      </c>
      <c r="T93" s="301">
        <v>0</v>
      </c>
      <c r="U93" s="301">
        <v>1</v>
      </c>
      <c r="V93" s="293">
        <v>0.20366132723112129</v>
      </c>
      <c r="W93" s="301">
        <v>0</v>
      </c>
      <c r="X93" s="354">
        <f t="shared" si="3"/>
        <v>1311</v>
      </c>
      <c r="Y93" s="292">
        <v>1044</v>
      </c>
      <c r="Z93" s="292"/>
      <c r="AA93" s="292"/>
      <c r="AB93" s="292"/>
      <c r="AC93" s="292">
        <v>267</v>
      </c>
      <c r="AD93" s="301"/>
      <c r="AE93" s="294">
        <v>182583.8</v>
      </c>
      <c r="AF93" s="294">
        <v>104333.59999999999</v>
      </c>
      <c r="AG93" s="2">
        <v>116018200</v>
      </c>
    </row>
    <row r="94" spans="1:33" x14ac:dyDescent="0.25">
      <c r="A94" s="295">
        <v>74</v>
      </c>
      <c r="B94" s="296" t="s">
        <v>1263</v>
      </c>
      <c r="C94" s="315" t="str">
        <f t="shared" si="2"/>
        <v>A212.3.2</v>
      </c>
      <c r="D94" s="299" t="s">
        <v>1264</v>
      </c>
      <c r="E94" s="299" t="s">
        <v>462</v>
      </c>
      <c r="F94" s="299">
        <v>3</v>
      </c>
      <c r="G94" s="299">
        <v>2</v>
      </c>
      <c r="H94" s="299" t="s">
        <v>470</v>
      </c>
      <c r="I94" s="297" t="s">
        <v>1226</v>
      </c>
      <c r="J94" s="297" t="s">
        <v>1241</v>
      </c>
      <c r="K94" s="297" t="s">
        <v>1228</v>
      </c>
      <c r="L94" s="298">
        <v>11222</v>
      </c>
      <c r="M94" s="298">
        <v>508</v>
      </c>
      <c r="N94" s="299">
        <v>12</v>
      </c>
      <c r="O94" s="299">
        <v>46</v>
      </c>
      <c r="P94" s="299">
        <v>1024.0999999999999</v>
      </c>
      <c r="Q94" s="298">
        <v>998.8</v>
      </c>
      <c r="R94" s="299">
        <v>1</v>
      </c>
      <c r="S94" s="299">
        <v>0</v>
      </c>
      <c r="T94" s="299">
        <v>0</v>
      </c>
      <c r="U94" s="299">
        <v>1</v>
      </c>
      <c r="V94" s="300">
        <v>0.12856159669649003</v>
      </c>
      <c r="W94" s="299">
        <v>0</v>
      </c>
      <c r="X94" s="354">
        <f t="shared" si="3"/>
        <v>726.5</v>
      </c>
      <c r="Y94" s="298">
        <v>633.1</v>
      </c>
      <c r="Z94" s="298"/>
      <c r="AA94" s="298"/>
      <c r="AB94" s="298"/>
      <c r="AC94" s="307">
        <v>93.4</v>
      </c>
      <c r="AD94" s="299" t="s">
        <v>465</v>
      </c>
      <c r="AE94" s="297">
        <v>0</v>
      </c>
      <c r="AF94" s="297">
        <v>105872.79999999999</v>
      </c>
      <c r="AG94" s="2">
        <v>116038041</v>
      </c>
    </row>
    <row r="95" spans="1:33" x14ac:dyDescent="0.25">
      <c r="A95" s="302" t="s">
        <v>1281</v>
      </c>
      <c r="B95" s="303" t="s">
        <v>1263</v>
      </c>
      <c r="C95" s="315" t="str">
        <f t="shared" si="2"/>
        <v>A212.4.5</v>
      </c>
      <c r="D95" s="301" t="s">
        <v>1271</v>
      </c>
      <c r="E95" s="301" t="s">
        <v>462</v>
      </c>
      <c r="F95" s="301">
        <v>4</v>
      </c>
      <c r="G95" s="301">
        <v>5</v>
      </c>
      <c r="H95" s="301" t="s">
        <v>470</v>
      </c>
      <c r="I95" s="294" t="s">
        <v>1250</v>
      </c>
      <c r="J95" s="294" t="s">
        <v>1251</v>
      </c>
      <c r="K95" s="294" t="s">
        <v>1228</v>
      </c>
      <c r="L95" s="301">
        <v>11222</v>
      </c>
      <c r="M95" s="301">
        <v>914</v>
      </c>
      <c r="N95" s="301">
        <v>60</v>
      </c>
      <c r="O95" s="301">
        <v>180</v>
      </c>
      <c r="P95" s="301">
        <v>3619.3</v>
      </c>
      <c r="Q95" s="301">
        <v>3009</v>
      </c>
      <c r="R95" s="301">
        <v>1</v>
      </c>
      <c r="S95" s="301">
        <v>1</v>
      </c>
      <c r="T95" s="301">
        <v>0</v>
      </c>
      <c r="U95" s="301">
        <v>0</v>
      </c>
      <c r="V95" s="293">
        <v>0.18609923231490544</v>
      </c>
      <c r="W95" s="301">
        <v>0</v>
      </c>
      <c r="X95" s="354">
        <f t="shared" si="3"/>
        <v>1940.9</v>
      </c>
      <c r="Y95" s="292">
        <v>1579.7</v>
      </c>
      <c r="Z95" s="292"/>
      <c r="AA95" s="292"/>
      <c r="AB95" s="292"/>
      <c r="AC95" s="292">
        <v>361.2</v>
      </c>
      <c r="AD95" s="301" t="s">
        <v>467</v>
      </c>
      <c r="AE95" s="294">
        <v>498681.56999999995</v>
      </c>
      <c r="AF95" s="294">
        <v>93760.44</v>
      </c>
      <c r="AG95" s="2">
        <v>108012186</v>
      </c>
    </row>
    <row r="96" spans="1:33" x14ac:dyDescent="0.25">
      <c r="A96" s="295">
        <v>181</v>
      </c>
      <c r="B96" s="296" t="s">
        <v>1263</v>
      </c>
      <c r="C96" s="315" t="str">
        <f t="shared" si="2"/>
        <v>A212.4.5</v>
      </c>
      <c r="D96" s="306" t="s">
        <v>1271</v>
      </c>
      <c r="E96" s="299" t="s">
        <v>462</v>
      </c>
      <c r="F96" s="299">
        <v>4</v>
      </c>
      <c r="G96" s="299">
        <v>5</v>
      </c>
      <c r="H96" s="299" t="s">
        <v>470</v>
      </c>
      <c r="I96" s="297" t="s">
        <v>1250</v>
      </c>
      <c r="J96" s="297" t="s">
        <v>1251</v>
      </c>
      <c r="K96" s="297" t="s">
        <v>1228</v>
      </c>
      <c r="L96" s="298">
        <v>11222</v>
      </c>
      <c r="M96" s="298">
        <v>763</v>
      </c>
      <c r="N96" s="299">
        <v>50</v>
      </c>
      <c r="O96" s="299">
        <v>180</v>
      </c>
      <c r="P96" s="299">
        <v>3712.2</v>
      </c>
      <c r="Q96" s="298">
        <v>3048.1</v>
      </c>
      <c r="R96" s="299">
        <v>1</v>
      </c>
      <c r="S96" s="299">
        <v>1</v>
      </c>
      <c r="T96" s="299">
        <v>0</v>
      </c>
      <c r="U96" s="299">
        <v>1</v>
      </c>
      <c r="V96" s="300">
        <v>0.19954581358609794</v>
      </c>
      <c r="W96" s="299">
        <v>1</v>
      </c>
      <c r="X96" s="354">
        <f t="shared" si="3"/>
        <v>2025.6000000000001</v>
      </c>
      <c r="Y96" s="319">
        <v>1621.4</v>
      </c>
      <c r="Z96" s="319"/>
      <c r="AA96" s="319"/>
      <c r="AB96" s="319"/>
      <c r="AC96" s="319">
        <v>404.2</v>
      </c>
      <c r="AD96" s="299" t="s">
        <v>466</v>
      </c>
      <c r="AE96" s="297">
        <v>451118.8</v>
      </c>
      <c r="AF96" s="297">
        <v>67058.2</v>
      </c>
      <c r="AG96" s="2">
        <v>108012187</v>
      </c>
    </row>
    <row r="97" spans="1:33" x14ac:dyDescent="0.25">
      <c r="A97" s="287">
        <v>75</v>
      </c>
      <c r="B97" s="288" t="s">
        <v>1263</v>
      </c>
      <c r="C97" s="315" t="str">
        <f t="shared" si="2"/>
        <v>A212.2.3</v>
      </c>
      <c r="D97" s="301" t="s">
        <v>1264</v>
      </c>
      <c r="E97" s="301" t="s">
        <v>462</v>
      </c>
      <c r="F97" s="301">
        <v>2</v>
      </c>
      <c r="G97" s="301">
        <v>3</v>
      </c>
      <c r="H97" s="301" t="s">
        <v>470</v>
      </c>
      <c r="I97" s="294" t="s">
        <v>1274</v>
      </c>
      <c r="J97" s="294" t="s">
        <v>1275</v>
      </c>
      <c r="K97" s="294" t="s">
        <v>1228</v>
      </c>
      <c r="L97" s="292">
        <v>12744</v>
      </c>
      <c r="M97" s="292">
        <v>374</v>
      </c>
      <c r="N97" s="301">
        <v>12</v>
      </c>
      <c r="O97" s="301">
        <v>40</v>
      </c>
      <c r="P97" s="301">
        <v>986.5</v>
      </c>
      <c r="Q97" s="292">
        <v>705.6</v>
      </c>
      <c r="R97" s="301">
        <v>0</v>
      </c>
      <c r="S97" s="301">
        <v>1</v>
      </c>
      <c r="T97" s="301">
        <v>0</v>
      </c>
      <c r="U97" s="301">
        <v>1</v>
      </c>
      <c r="V97" s="293">
        <v>0.17318508829300197</v>
      </c>
      <c r="W97" s="301">
        <v>0</v>
      </c>
      <c r="X97" s="354">
        <f t="shared" si="3"/>
        <v>764.5</v>
      </c>
      <c r="Y97" s="292">
        <v>632.1</v>
      </c>
      <c r="Z97" s="292"/>
      <c r="AA97" s="292"/>
      <c r="AB97" s="292"/>
      <c r="AC97" s="292">
        <v>132.4</v>
      </c>
      <c r="AD97" s="301" t="s">
        <v>467</v>
      </c>
      <c r="AE97" s="294">
        <v>98784</v>
      </c>
      <c r="AF97" s="294">
        <v>38808</v>
      </c>
      <c r="AG97" s="2">
        <v>105010008</v>
      </c>
    </row>
    <row r="98" spans="1:33" x14ac:dyDescent="0.25">
      <c r="A98" s="295">
        <v>274</v>
      </c>
      <c r="B98" s="296" t="s">
        <v>1263</v>
      </c>
      <c r="C98" s="315" t="str">
        <f t="shared" si="2"/>
        <v>A212.2.3</v>
      </c>
      <c r="D98" s="299" t="s">
        <v>1264</v>
      </c>
      <c r="E98" s="299" t="s">
        <v>462</v>
      </c>
      <c r="F98" s="299">
        <v>2</v>
      </c>
      <c r="G98" s="299">
        <v>3</v>
      </c>
      <c r="H98" s="299" t="s">
        <v>470</v>
      </c>
      <c r="I98" s="297" t="s">
        <v>1226</v>
      </c>
      <c r="J98" s="297" t="s">
        <v>1267</v>
      </c>
      <c r="K98" s="297" t="s">
        <v>1228</v>
      </c>
      <c r="L98" s="298">
        <v>11222</v>
      </c>
      <c r="M98" s="298">
        <v>490</v>
      </c>
      <c r="N98" s="299">
        <v>12</v>
      </c>
      <c r="O98" s="299">
        <v>52</v>
      </c>
      <c r="P98" s="299">
        <v>1251.8</v>
      </c>
      <c r="Q98" s="298">
        <v>846.6</v>
      </c>
      <c r="R98" s="299">
        <v>0</v>
      </c>
      <c r="S98" s="299">
        <v>1</v>
      </c>
      <c r="T98" s="299">
        <v>0</v>
      </c>
      <c r="U98" s="299">
        <v>1</v>
      </c>
      <c r="V98" s="300">
        <v>0.13726437892701787</v>
      </c>
      <c r="W98" s="299">
        <v>0</v>
      </c>
      <c r="X98" s="354">
        <f t="shared" si="3"/>
        <v>827.6</v>
      </c>
      <c r="Y98" s="298">
        <v>714</v>
      </c>
      <c r="Z98" s="298"/>
      <c r="AA98" s="298"/>
      <c r="AB98" s="298"/>
      <c r="AC98" s="298">
        <v>113.6</v>
      </c>
      <c r="AD98" s="299" t="s">
        <v>466</v>
      </c>
      <c r="AE98" s="297">
        <v>119370.6</v>
      </c>
      <c r="AF98" s="297">
        <v>56722.200000000004</v>
      </c>
      <c r="AG98" s="2">
        <v>116033546</v>
      </c>
    </row>
    <row r="99" spans="1:33" x14ac:dyDescent="0.25">
      <c r="A99" s="287">
        <v>268</v>
      </c>
      <c r="B99" s="288" t="s">
        <v>1263</v>
      </c>
      <c r="C99" s="315" t="str">
        <f t="shared" si="2"/>
        <v>A212.4.3</v>
      </c>
      <c r="D99" s="301" t="s">
        <v>1264</v>
      </c>
      <c r="E99" s="301" t="s">
        <v>462</v>
      </c>
      <c r="F99" s="301">
        <v>4</v>
      </c>
      <c r="G99" s="301">
        <v>3</v>
      </c>
      <c r="H99" s="301" t="s">
        <v>470</v>
      </c>
      <c r="I99" s="294" t="s">
        <v>1276</v>
      </c>
      <c r="J99" s="294" t="s">
        <v>1277</v>
      </c>
      <c r="K99" s="294" t="s">
        <v>1228</v>
      </c>
      <c r="L99" s="292">
        <v>11222</v>
      </c>
      <c r="M99" s="292">
        <v>731</v>
      </c>
      <c r="N99" s="301">
        <v>24</v>
      </c>
      <c r="O99" s="301">
        <v>91</v>
      </c>
      <c r="P99" s="301">
        <v>2314.4</v>
      </c>
      <c r="Q99" s="292">
        <v>1800</v>
      </c>
      <c r="R99" s="301">
        <v>0</v>
      </c>
      <c r="S99" s="301">
        <v>1</v>
      </c>
      <c r="T99" s="301">
        <v>0</v>
      </c>
      <c r="U99" s="301">
        <v>1</v>
      </c>
      <c r="V99" s="293">
        <v>1</v>
      </c>
      <c r="W99" s="301" t="s">
        <v>1249</v>
      </c>
      <c r="X99" s="354">
        <f t="shared" si="3"/>
        <v>186.91200000000001</v>
      </c>
      <c r="Y99" s="292"/>
      <c r="Z99" s="292"/>
      <c r="AA99" s="292"/>
      <c r="AB99" s="292"/>
      <c r="AC99" s="292">
        <v>186.91200000000001</v>
      </c>
      <c r="AD99" s="301" t="s">
        <v>12</v>
      </c>
      <c r="AE99" s="294">
        <v>95400</v>
      </c>
      <c r="AF99" s="294">
        <v>122400</v>
      </c>
      <c r="AG99" s="2">
        <v>106008063</v>
      </c>
    </row>
    <row r="100" spans="1:33" x14ac:dyDescent="0.25">
      <c r="A100" s="295">
        <v>341</v>
      </c>
      <c r="B100" s="296" t="s">
        <v>1263</v>
      </c>
      <c r="C100" s="315" t="str">
        <f t="shared" si="2"/>
        <v>A212.2.3</v>
      </c>
      <c r="D100" s="299" t="s">
        <v>1264</v>
      </c>
      <c r="E100" s="299" t="s">
        <v>462</v>
      </c>
      <c r="F100" s="299">
        <v>2</v>
      </c>
      <c r="G100" s="299">
        <v>3</v>
      </c>
      <c r="H100" s="299" t="s">
        <v>470</v>
      </c>
      <c r="I100" s="297" t="s">
        <v>1274</v>
      </c>
      <c r="J100" s="297" t="s">
        <v>1282</v>
      </c>
      <c r="K100" s="297" t="s">
        <v>1228</v>
      </c>
      <c r="L100" s="298">
        <v>11222</v>
      </c>
      <c r="M100" s="298">
        <v>365</v>
      </c>
      <c r="N100" s="299">
        <v>12</v>
      </c>
      <c r="O100" s="299">
        <v>39</v>
      </c>
      <c r="P100" s="299">
        <v>1080</v>
      </c>
      <c r="Q100" s="298">
        <v>799.2</v>
      </c>
      <c r="R100" s="299">
        <v>0</v>
      </c>
      <c r="S100" s="299">
        <v>1</v>
      </c>
      <c r="T100" s="299">
        <v>0</v>
      </c>
      <c r="U100" s="299">
        <v>1</v>
      </c>
      <c r="V100" s="300">
        <v>0.15239043824701198</v>
      </c>
      <c r="W100" s="299">
        <v>0</v>
      </c>
      <c r="X100" s="354">
        <f t="shared" si="3"/>
        <v>803.19999999999993</v>
      </c>
      <c r="Y100" s="298">
        <v>680.8</v>
      </c>
      <c r="Z100" s="298"/>
      <c r="AA100" s="298"/>
      <c r="AB100" s="298"/>
      <c r="AC100" s="298">
        <v>122.4</v>
      </c>
      <c r="AD100" s="299" t="s">
        <v>12</v>
      </c>
      <c r="AE100" s="297">
        <v>0</v>
      </c>
      <c r="AF100" s="297">
        <v>0</v>
      </c>
      <c r="AG100" s="2">
        <v>105011077</v>
      </c>
    </row>
    <row r="101" spans="1:33" x14ac:dyDescent="0.25">
      <c r="A101" s="287">
        <v>142</v>
      </c>
      <c r="B101" s="288" t="s">
        <v>1263</v>
      </c>
      <c r="C101" s="315" t="str">
        <f t="shared" si="2"/>
        <v>A212.2.3</v>
      </c>
      <c r="D101" s="301" t="s">
        <v>1264</v>
      </c>
      <c r="E101" s="301" t="s">
        <v>462</v>
      </c>
      <c r="F101" s="301">
        <v>2</v>
      </c>
      <c r="G101" s="301">
        <v>3</v>
      </c>
      <c r="H101" s="301" t="s">
        <v>470</v>
      </c>
      <c r="I101" s="294" t="s">
        <v>1253</v>
      </c>
      <c r="J101" s="294" t="s">
        <v>1254</v>
      </c>
      <c r="K101" s="294" t="s">
        <v>1228</v>
      </c>
      <c r="L101" s="292">
        <v>11222</v>
      </c>
      <c r="M101" s="292">
        <v>342</v>
      </c>
      <c r="N101" s="301">
        <v>12</v>
      </c>
      <c r="O101" s="301">
        <v>40</v>
      </c>
      <c r="P101" s="301">
        <v>987.3</v>
      </c>
      <c r="Q101" s="292">
        <v>715.6</v>
      </c>
      <c r="R101" s="301">
        <v>0</v>
      </c>
      <c r="S101" s="301">
        <v>0</v>
      </c>
      <c r="T101" s="301">
        <v>0</v>
      </c>
      <c r="U101" s="301">
        <v>1</v>
      </c>
      <c r="V101" s="293">
        <v>0.11431983497991532</v>
      </c>
      <c r="W101" s="301">
        <v>0</v>
      </c>
      <c r="X101" s="354">
        <f t="shared" si="3"/>
        <v>921.09999999999991</v>
      </c>
      <c r="Y101" s="320">
        <v>815.8</v>
      </c>
      <c r="Z101" s="320"/>
      <c r="AA101" s="320"/>
      <c r="AB101" s="320"/>
      <c r="AC101" s="320">
        <v>105.3</v>
      </c>
      <c r="AD101" s="301" t="s">
        <v>12</v>
      </c>
      <c r="AE101" s="294">
        <v>72991.199999999997</v>
      </c>
      <c r="AF101" s="294">
        <v>56532.4</v>
      </c>
      <c r="AG101" s="2">
        <v>109002132</v>
      </c>
    </row>
    <row r="102" spans="1:33" x14ac:dyDescent="0.25">
      <c r="A102" s="295">
        <v>77</v>
      </c>
      <c r="B102" s="296" t="s">
        <v>1263</v>
      </c>
      <c r="C102" s="315" t="str">
        <f t="shared" si="2"/>
        <v>A212.3.3</v>
      </c>
      <c r="D102" s="299" t="s">
        <v>1264</v>
      </c>
      <c r="E102" s="299" t="s">
        <v>462</v>
      </c>
      <c r="F102" s="299">
        <v>3</v>
      </c>
      <c r="G102" s="299">
        <v>3</v>
      </c>
      <c r="H102" s="299" t="s">
        <v>470</v>
      </c>
      <c r="I102" s="297" t="s">
        <v>1236</v>
      </c>
      <c r="J102" s="297" t="s">
        <v>1283</v>
      </c>
      <c r="K102" s="297" t="s">
        <v>1228</v>
      </c>
      <c r="L102" s="298">
        <v>11222</v>
      </c>
      <c r="M102" s="298">
        <v>558.1</v>
      </c>
      <c r="N102" s="299">
        <v>18</v>
      </c>
      <c r="O102" s="299">
        <v>67</v>
      </c>
      <c r="P102" s="299">
        <v>1677.1</v>
      </c>
      <c r="Q102" s="298">
        <v>1171.5999999999999</v>
      </c>
      <c r="R102" s="299">
        <v>0</v>
      </c>
      <c r="S102" s="299">
        <v>1</v>
      </c>
      <c r="T102" s="299">
        <v>0</v>
      </c>
      <c r="U102" s="299">
        <v>1</v>
      </c>
      <c r="V102" s="300">
        <v>0.1855747558226897</v>
      </c>
      <c r="W102" s="299">
        <v>1</v>
      </c>
      <c r="X102" s="354">
        <f t="shared" si="3"/>
        <v>1331</v>
      </c>
      <c r="Y102" s="298">
        <v>1084</v>
      </c>
      <c r="Z102" s="298"/>
      <c r="AA102" s="298"/>
      <c r="AB102" s="298"/>
      <c r="AC102" s="298">
        <v>247</v>
      </c>
      <c r="AD102" s="299" t="s">
        <v>1229</v>
      </c>
      <c r="AE102" s="297">
        <v>158166</v>
      </c>
      <c r="AF102" s="297">
        <v>60923.199999999997</v>
      </c>
      <c r="AG102" s="2">
        <v>104028136</v>
      </c>
    </row>
    <row r="103" spans="1:33" x14ac:dyDescent="0.25">
      <c r="A103" s="287">
        <v>234</v>
      </c>
      <c r="B103" s="288" t="s">
        <v>1263</v>
      </c>
      <c r="C103" s="315" t="str">
        <f t="shared" si="2"/>
        <v>A212.3.5</v>
      </c>
      <c r="D103" s="306" t="s">
        <v>1271</v>
      </c>
      <c r="E103" s="301" t="s">
        <v>462</v>
      </c>
      <c r="F103" s="301">
        <v>3</v>
      </c>
      <c r="G103" s="301">
        <v>5</v>
      </c>
      <c r="H103" s="301" t="s">
        <v>470</v>
      </c>
      <c r="I103" s="294" t="s">
        <v>1265</v>
      </c>
      <c r="J103" s="294" t="s">
        <v>1284</v>
      </c>
      <c r="K103" s="294" t="s">
        <v>1228</v>
      </c>
      <c r="L103" s="292">
        <v>11222</v>
      </c>
      <c r="M103" s="292">
        <v>702</v>
      </c>
      <c r="N103" s="301">
        <v>45</v>
      </c>
      <c r="O103" s="301">
        <v>155</v>
      </c>
      <c r="P103" s="301">
        <v>3076.4</v>
      </c>
      <c r="Q103" s="292">
        <v>2611.9</v>
      </c>
      <c r="R103" s="301">
        <v>1</v>
      </c>
      <c r="S103" s="301">
        <v>1</v>
      </c>
      <c r="T103" s="301">
        <v>0</v>
      </c>
      <c r="U103" s="301">
        <v>1</v>
      </c>
      <c r="V103" s="293">
        <v>0.19328651782325135</v>
      </c>
      <c r="W103" s="301">
        <v>0</v>
      </c>
      <c r="X103" s="354">
        <f t="shared" si="3"/>
        <v>2318.3199999999997</v>
      </c>
      <c r="Y103" s="292">
        <v>1870.2199999999998</v>
      </c>
      <c r="Z103" s="292"/>
      <c r="AA103" s="292"/>
      <c r="AB103" s="292"/>
      <c r="AC103" s="292">
        <v>448.1</v>
      </c>
      <c r="AD103" s="301" t="s">
        <v>467</v>
      </c>
      <c r="AE103" s="294">
        <v>430963.5</v>
      </c>
      <c r="AF103" s="294">
        <v>54849.9</v>
      </c>
      <c r="AG103" s="2">
        <v>112017045</v>
      </c>
    </row>
    <row r="104" spans="1:33" x14ac:dyDescent="0.25">
      <c r="A104" s="295">
        <v>1</v>
      </c>
      <c r="B104" s="296" t="s">
        <v>1263</v>
      </c>
      <c r="C104" s="315" t="str">
        <f t="shared" si="2"/>
        <v>A212.3.5</v>
      </c>
      <c r="D104" s="306" t="s">
        <v>1271</v>
      </c>
      <c r="E104" s="299" t="s">
        <v>462</v>
      </c>
      <c r="F104" s="299">
        <v>3</v>
      </c>
      <c r="G104" s="299">
        <v>5</v>
      </c>
      <c r="H104" s="299" t="s">
        <v>470</v>
      </c>
      <c r="I104" s="297" t="s">
        <v>1253</v>
      </c>
      <c r="J104" s="297" t="s">
        <v>1254</v>
      </c>
      <c r="K104" s="297" t="s">
        <v>1228</v>
      </c>
      <c r="L104" s="298">
        <v>11222</v>
      </c>
      <c r="M104" s="298">
        <v>660</v>
      </c>
      <c r="N104" s="299">
        <v>45</v>
      </c>
      <c r="O104" s="299">
        <v>155</v>
      </c>
      <c r="P104" s="299">
        <v>3101.7</v>
      </c>
      <c r="Q104" s="298">
        <v>2686</v>
      </c>
      <c r="R104" s="299">
        <v>1</v>
      </c>
      <c r="S104" s="299">
        <v>1</v>
      </c>
      <c r="T104" s="299">
        <v>0</v>
      </c>
      <c r="U104" s="299">
        <v>1</v>
      </c>
      <c r="V104" s="300">
        <v>0.2010334890191792</v>
      </c>
      <c r="W104" s="299">
        <v>0</v>
      </c>
      <c r="X104" s="354">
        <f t="shared" si="3"/>
        <v>2012.6</v>
      </c>
      <c r="Y104" s="298">
        <v>1608</v>
      </c>
      <c r="Z104" s="298"/>
      <c r="AA104" s="298"/>
      <c r="AB104" s="298"/>
      <c r="AC104" s="298">
        <v>404.6</v>
      </c>
      <c r="AD104" s="299" t="s">
        <v>12</v>
      </c>
      <c r="AE104" s="297">
        <v>325006</v>
      </c>
      <c r="AF104" s="297">
        <v>145044</v>
      </c>
      <c r="AG104" s="2">
        <v>109017206</v>
      </c>
    </row>
    <row r="105" spans="1:33" x14ac:dyDescent="0.25">
      <c r="A105" s="287">
        <v>131</v>
      </c>
      <c r="B105" s="288" t="s">
        <v>1263</v>
      </c>
      <c r="C105" s="315" t="str">
        <f t="shared" si="2"/>
        <v>A212.3.3</v>
      </c>
      <c r="D105" s="301" t="s">
        <v>1285</v>
      </c>
      <c r="E105" s="301" t="s">
        <v>462</v>
      </c>
      <c r="F105" s="301">
        <v>3</v>
      </c>
      <c r="G105" s="301">
        <v>3</v>
      </c>
      <c r="H105" s="301" t="s">
        <v>470</v>
      </c>
      <c r="I105" s="294" t="s">
        <v>1286</v>
      </c>
      <c r="J105" s="294" t="s">
        <v>1287</v>
      </c>
      <c r="K105" s="294" t="s">
        <v>1228</v>
      </c>
      <c r="L105" s="292">
        <v>11222</v>
      </c>
      <c r="M105" s="292">
        <v>479</v>
      </c>
      <c r="N105" s="301">
        <v>18</v>
      </c>
      <c r="O105" s="301">
        <v>69</v>
      </c>
      <c r="P105" s="301">
        <v>1433.7</v>
      </c>
      <c r="Q105" s="292">
        <v>1075.3</v>
      </c>
      <c r="R105" s="301">
        <v>1</v>
      </c>
      <c r="S105" s="301">
        <v>0</v>
      </c>
      <c r="T105" s="301">
        <v>0</v>
      </c>
      <c r="U105" s="301">
        <v>1</v>
      </c>
      <c r="V105" s="293"/>
      <c r="W105" s="301">
        <v>0</v>
      </c>
      <c r="X105" s="354">
        <f t="shared" si="3"/>
        <v>0</v>
      </c>
      <c r="Y105" s="292"/>
      <c r="Z105" s="292"/>
      <c r="AA105" s="292"/>
      <c r="AB105" s="292"/>
      <c r="AC105" s="292"/>
      <c r="AD105" s="301"/>
      <c r="AE105" s="294">
        <v>145165.5</v>
      </c>
      <c r="AF105" s="294">
        <v>44087.299999999996</v>
      </c>
      <c r="AG105" s="2">
        <v>103027785</v>
      </c>
    </row>
    <row r="106" spans="1:33" x14ac:dyDescent="0.25">
      <c r="A106" s="295">
        <v>4</v>
      </c>
      <c r="B106" s="296" t="s">
        <v>1263</v>
      </c>
      <c r="C106" s="315" t="str">
        <f t="shared" si="2"/>
        <v>A212.3.3</v>
      </c>
      <c r="D106" s="299" t="s">
        <v>1264</v>
      </c>
      <c r="E106" s="299" t="s">
        <v>462</v>
      </c>
      <c r="F106" s="299">
        <v>3</v>
      </c>
      <c r="G106" s="299">
        <v>3</v>
      </c>
      <c r="H106" s="299" t="s">
        <v>470</v>
      </c>
      <c r="I106" s="297" t="s">
        <v>1226</v>
      </c>
      <c r="J106" s="297" t="s">
        <v>1280</v>
      </c>
      <c r="K106" s="297" t="s">
        <v>1228</v>
      </c>
      <c r="L106" s="298">
        <v>11222</v>
      </c>
      <c r="M106" s="298">
        <v>557</v>
      </c>
      <c r="N106" s="299">
        <v>18</v>
      </c>
      <c r="O106" s="299">
        <v>67</v>
      </c>
      <c r="P106" s="299">
        <v>1673.1</v>
      </c>
      <c r="Q106" s="298">
        <v>1286</v>
      </c>
      <c r="R106" s="299">
        <v>0</v>
      </c>
      <c r="S106" s="299">
        <v>1</v>
      </c>
      <c r="T106" s="299">
        <v>0</v>
      </c>
      <c r="U106" s="299">
        <v>1</v>
      </c>
      <c r="V106" s="300">
        <v>0.15680837954405422</v>
      </c>
      <c r="W106" s="299">
        <v>0</v>
      </c>
      <c r="X106" s="354">
        <f t="shared" si="3"/>
        <v>1298.4000000000001</v>
      </c>
      <c r="Y106" s="298">
        <v>1094.8</v>
      </c>
      <c r="Z106" s="298"/>
      <c r="AA106" s="298"/>
      <c r="AB106" s="298"/>
      <c r="AC106" s="298">
        <v>203.60000000000002</v>
      </c>
      <c r="AD106" s="299" t="s">
        <v>1229</v>
      </c>
      <c r="AE106" s="297">
        <v>246912</v>
      </c>
      <c r="AF106" s="297">
        <v>38580</v>
      </c>
      <c r="AG106" s="2">
        <v>116018374</v>
      </c>
    </row>
    <row r="107" spans="1:33" x14ac:dyDescent="0.25">
      <c r="A107" s="302" t="s">
        <v>1288</v>
      </c>
      <c r="B107" s="303" t="s">
        <v>1263</v>
      </c>
      <c r="C107" s="315" t="str">
        <f t="shared" si="2"/>
        <v>A212.3.3</v>
      </c>
      <c r="D107" s="301" t="s">
        <v>1264</v>
      </c>
      <c r="E107" s="301" t="s">
        <v>462</v>
      </c>
      <c r="F107" s="301">
        <v>3</v>
      </c>
      <c r="G107" s="301">
        <v>3</v>
      </c>
      <c r="H107" s="301" t="s">
        <v>470</v>
      </c>
      <c r="I107" s="294" t="s">
        <v>1250</v>
      </c>
      <c r="J107" s="294" t="s">
        <v>1251</v>
      </c>
      <c r="K107" s="294" t="s">
        <v>1228</v>
      </c>
      <c r="L107" s="301">
        <v>11222</v>
      </c>
      <c r="M107" s="301">
        <v>766</v>
      </c>
      <c r="N107" s="301">
        <v>27</v>
      </c>
      <c r="O107" s="301">
        <v>96</v>
      </c>
      <c r="P107" s="301">
        <v>2297</v>
      </c>
      <c r="Q107" s="301">
        <v>1796.9</v>
      </c>
      <c r="R107" s="301">
        <v>1</v>
      </c>
      <c r="S107" s="301">
        <v>1</v>
      </c>
      <c r="T107" s="301">
        <v>0</v>
      </c>
      <c r="U107" s="301">
        <v>0</v>
      </c>
      <c r="V107" s="293">
        <v>0.19670369043353636</v>
      </c>
      <c r="W107" s="301">
        <v>1</v>
      </c>
      <c r="X107" s="354">
        <f t="shared" si="3"/>
        <v>1395.5</v>
      </c>
      <c r="Y107" s="292">
        <v>1121</v>
      </c>
      <c r="Z107" s="292"/>
      <c r="AA107" s="292"/>
      <c r="AB107" s="292"/>
      <c r="AC107" s="292">
        <v>274.5</v>
      </c>
      <c r="AD107" s="301" t="s">
        <v>467</v>
      </c>
      <c r="AE107" s="294">
        <v>0</v>
      </c>
      <c r="AF107" s="294">
        <v>200929.35800000001</v>
      </c>
      <c r="AG107" s="2">
        <v>108012175</v>
      </c>
    </row>
    <row r="108" spans="1:33" x14ac:dyDescent="0.25">
      <c r="A108" s="295">
        <v>189</v>
      </c>
      <c r="B108" s="296" t="s">
        <v>1263</v>
      </c>
      <c r="C108" s="315" t="str">
        <f t="shared" si="2"/>
        <v>A212.5.3</v>
      </c>
      <c r="D108" s="299" t="s">
        <v>1264</v>
      </c>
      <c r="E108" s="299" t="s">
        <v>462</v>
      </c>
      <c r="F108" s="299">
        <v>5</v>
      </c>
      <c r="G108" s="299">
        <v>3</v>
      </c>
      <c r="H108" s="299" t="s">
        <v>470</v>
      </c>
      <c r="I108" s="297" t="s">
        <v>1276</v>
      </c>
      <c r="J108" s="297" t="s">
        <v>1277</v>
      </c>
      <c r="K108" s="297" t="s">
        <v>1228</v>
      </c>
      <c r="L108" s="298">
        <v>11222</v>
      </c>
      <c r="M108" s="298">
        <v>900</v>
      </c>
      <c r="N108" s="299">
        <v>30</v>
      </c>
      <c r="O108" s="299">
        <v>106</v>
      </c>
      <c r="P108" s="299">
        <v>2585</v>
      </c>
      <c r="Q108" s="298">
        <v>1938</v>
      </c>
      <c r="R108" s="299">
        <v>0</v>
      </c>
      <c r="S108" s="299">
        <v>0</v>
      </c>
      <c r="T108" s="299">
        <v>0</v>
      </c>
      <c r="U108" s="299">
        <v>1</v>
      </c>
      <c r="V108" s="300">
        <v>0.23248096818270544</v>
      </c>
      <c r="W108" s="299">
        <v>0</v>
      </c>
      <c r="X108" s="354">
        <f t="shared" si="3"/>
        <v>1536.8999999999999</v>
      </c>
      <c r="Y108" s="298">
        <v>1179.5999999999999</v>
      </c>
      <c r="Z108" s="298"/>
      <c r="AA108" s="298"/>
      <c r="AB108" s="298"/>
      <c r="AC108" s="298">
        <v>357.29999999999995</v>
      </c>
      <c r="AD108" s="299" t="s">
        <v>12</v>
      </c>
      <c r="AE108" s="297">
        <v>284886</v>
      </c>
      <c r="AF108" s="297">
        <v>63954</v>
      </c>
      <c r="AG108" s="2">
        <v>106007305</v>
      </c>
    </row>
    <row r="109" spans="1:33" x14ac:dyDescent="0.25">
      <c r="A109" s="287">
        <v>153</v>
      </c>
      <c r="B109" s="288" t="s">
        <v>1263</v>
      </c>
      <c r="C109" s="315" t="str">
        <f t="shared" si="2"/>
        <v>A212.3.3</v>
      </c>
      <c r="D109" s="306" t="s">
        <v>1264</v>
      </c>
      <c r="E109" s="301" t="s">
        <v>462</v>
      </c>
      <c r="F109" s="301">
        <v>3</v>
      </c>
      <c r="G109" s="301">
        <v>3</v>
      </c>
      <c r="H109" s="301" t="s">
        <v>470</v>
      </c>
      <c r="I109" s="294" t="s">
        <v>1250</v>
      </c>
      <c r="J109" s="294" t="s">
        <v>1289</v>
      </c>
      <c r="K109" s="294" t="s">
        <v>1228</v>
      </c>
      <c r="L109" s="292">
        <v>11222</v>
      </c>
      <c r="M109" s="292">
        <v>533</v>
      </c>
      <c r="N109" s="301">
        <v>18</v>
      </c>
      <c r="O109" s="301">
        <v>66</v>
      </c>
      <c r="P109" s="301">
        <v>1648.1</v>
      </c>
      <c r="Q109" s="292">
        <v>1250.7</v>
      </c>
      <c r="R109" s="301">
        <v>0</v>
      </c>
      <c r="S109" s="301">
        <v>1</v>
      </c>
      <c r="T109" s="301">
        <v>0</v>
      </c>
      <c r="U109" s="301">
        <v>1</v>
      </c>
      <c r="V109" s="293">
        <v>0.1405231001578911</v>
      </c>
      <c r="W109" s="301">
        <v>0</v>
      </c>
      <c r="X109" s="354">
        <f t="shared" si="3"/>
        <v>1456.7</v>
      </c>
      <c r="Y109" s="292">
        <v>1252</v>
      </c>
      <c r="Z109" s="292"/>
      <c r="AA109" s="292"/>
      <c r="AB109" s="292"/>
      <c r="AC109" s="292">
        <v>204.7</v>
      </c>
      <c r="AD109" s="301" t="s">
        <v>467</v>
      </c>
      <c r="AE109" s="294">
        <v>142579.80000000002</v>
      </c>
      <c r="AF109" s="294">
        <v>68788.5</v>
      </c>
      <c r="AG109" s="2">
        <v>108014420</v>
      </c>
    </row>
    <row r="110" spans="1:33" x14ac:dyDescent="0.25">
      <c r="A110" s="295">
        <v>147</v>
      </c>
      <c r="B110" s="296" t="s">
        <v>1263</v>
      </c>
      <c r="C110" s="315" t="str">
        <f t="shared" si="2"/>
        <v>A212.2.3</v>
      </c>
      <c r="D110" s="299" t="s">
        <v>1264</v>
      </c>
      <c r="E110" s="299" t="s">
        <v>462</v>
      </c>
      <c r="F110" s="299">
        <v>2</v>
      </c>
      <c r="G110" s="299">
        <v>3</v>
      </c>
      <c r="H110" s="299" t="s">
        <v>470</v>
      </c>
      <c r="I110" s="297" t="s">
        <v>1250</v>
      </c>
      <c r="J110" s="297" t="s">
        <v>1252</v>
      </c>
      <c r="K110" s="297" t="s">
        <v>1228</v>
      </c>
      <c r="L110" s="298">
        <v>11222</v>
      </c>
      <c r="M110" s="298">
        <v>383</v>
      </c>
      <c r="N110" s="299">
        <v>12</v>
      </c>
      <c r="O110" s="299">
        <v>52</v>
      </c>
      <c r="P110" s="299">
        <v>1144.7</v>
      </c>
      <c r="Q110" s="298">
        <v>854.7</v>
      </c>
      <c r="R110" s="299">
        <v>0</v>
      </c>
      <c r="S110" s="299">
        <v>1</v>
      </c>
      <c r="T110" s="299">
        <v>0</v>
      </c>
      <c r="U110" s="299">
        <v>1</v>
      </c>
      <c r="V110" s="300">
        <v>0.16105922988358706</v>
      </c>
      <c r="W110" s="299">
        <v>0</v>
      </c>
      <c r="X110" s="354">
        <f t="shared" si="3"/>
        <v>781.69999999999993</v>
      </c>
      <c r="Y110" s="298">
        <v>655.8</v>
      </c>
      <c r="Z110" s="298"/>
      <c r="AA110" s="298"/>
      <c r="AB110" s="298"/>
      <c r="AC110" s="298">
        <v>125.9</v>
      </c>
      <c r="AD110" s="299" t="s">
        <v>467</v>
      </c>
      <c r="AE110" s="297">
        <v>115384.5</v>
      </c>
      <c r="AF110" s="297">
        <v>33333.300000000003</v>
      </c>
      <c r="AG110" s="2">
        <v>108021181</v>
      </c>
    </row>
    <row r="111" spans="1:33" x14ac:dyDescent="0.25">
      <c r="A111" s="287">
        <v>245</v>
      </c>
      <c r="B111" s="288" t="s">
        <v>1263</v>
      </c>
      <c r="C111" s="315" t="str">
        <f t="shared" si="2"/>
        <v>A212.2.3</v>
      </c>
      <c r="D111" s="301" t="s">
        <v>1290</v>
      </c>
      <c r="E111" s="301" t="s">
        <v>462</v>
      </c>
      <c r="F111" s="301">
        <v>2</v>
      </c>
      <c r="G111" s="301">
        <v>3</v>
      </c>
      <c r="H111" s="301" t="s">
        <v>470</v>
      </c>
      <c r="I111" s="294" t="s">
        <v>1226</v>
      </c>
      <c r="J111" s="294" t="s">
        <v>1248</v>
      </c>
      <c r="K111" s="294" t="s">
        <v>1228</v>
      </c>
      <c r="L111" s="292">
        <v>11222</v>
      </c>
      <c r="M111" s="292">
        <v>712</v>
      </c>
      <c r="N111" s="301">
        <v>40</v>
      </c>
      <c r="O111" s="301">
        <v>84</v>
      </c>
      <c r="P111" s="301">
        <v>2332.3000000000002</v>
      </c>
      <c r="Q111" s="292">
        <v>1743.8</v>
      </c>
      <c r="R111" s="301">
        <v>1</v>
      </c>
      <c r="S111" s="301">
        <v>1</v>
      </c>
      <c r="T111" s="301">
        <v>0</v>
      </c>
      <c r="U111" s="301">
        <v>1</v>
      </c>
      <c r="V111" s="293">
        <v>0.18618513323983168</v>
      </c>
      <c r="W111" s="301">
        <v>1</v>
      </c>
      <c r="X111" s="354">
        <f t="shared" si="3"/>
        <v>1140.8</v>
      </c>
      <c r="Y111" s="320">
        <v>928.4</v>
      </c>
      <c r="Z111" s="320"/>
      <c r="AA111" s="320"/>
      <c r="AB111" s="320"/>
      <c r="AC111" s="320">
        <v>212.39999999999998</v>
      </c>
      <c r="AD111" s="301" t="s">
        <v>466</v>
      </c>
      <c r="AE111" s="294">
        <v>254594.8</v>
      </c>
      <c r="AF111" s="294">
        <v>83702.399999999994</v>
      </c>
      <c r="AG111" s="2">
        <v>116006586</v>
      </c>
    </row>
    <row r="112" spans="1:33" x14ac:dyDescent="0.25">
      <c r="A112" s="304" t="s">
        <v>1291</v>
      </c>
      <c r="B112" s="305" t="s">
        <v>1263</v>
      </c>
      <c r="C112" s="315" t="str">
        <f t="shared" si="2"/>
        <v>A212.5.5</v>
      </c>
      <c r="D112" s="299" t="s">
        <v>1271</v>
      </c>
      <c r="E112" s="299" t="s">
        <v>462</v>
      </c>
      <c r="F112" s="299">
        <v>5</v>
      </c>
      <c r="G112" s="299">
        <v>5</v>
      </c>
      <c r="H112" s="299" t="s">
        <v>470</v>
      </c>
      <c r="I112" s="297" t="s">
        <v>1250</v>
      </c>
      <c r="J112" s="297" t="s">
        <v>1251</v>
      </c>
      <c r="K112" s="297" t="s">
        <v>1228</v>
      </c>
      <c r="L112" s="299">
        <v>11222</v>
      </c>
      <c r="M112" s="299">
        <v>932</v>
      </c>
      <c r="N112" s="299">
        <v>75</v>
      </c>
      <c r="O112" s="299">
        <v>225</v>
      </c>
      <c r="P112" s="299">
        <v>4414</v>
      </c>
      <c r="Q112" s="299">
        <v>3873</v>
      </c>
      <c r="R112" s="299">
        <v>1</v>
      </c>
      <c r="S112" s="299">
        <v>1</v>
      </c>
      <c r="T112" s="299">
        <v>0</v>
      </c>
      <c r="U112" s="299">
        <v>0</v>
      </c>
      <c r="V112" s="300">
        <v>0.18382130999094479</v>
      </c>
      <c r="W112" s="299">
        <v>0</v>
      </c>
      <c r="X112" s="354">
        <f t="shared" si="3"/>
        <v>2319.1</v>
      </c>
      <c r="Y112" s="298">
        <v>1892.8</v>
      </c>
      <c r="Z112" s="298"/>
      <c r="AA112" s="298"/>
      <c r="AB112" s="298"/>
      <c r="AC112" s="298">
        <v>426.3</v>
      </c>
      <c r="AD112" s="299" t="s">
        <v>467</v>
      </c>
      <c r="AE112" s="297">
        <v>689316.53999999992</v>
      </c>
      <c r="AF112" s="297">
        <v>122348.06999999999</v>
      </c>
      <c r="AG112" s="2">
        <v>108012184</v>
      </c>
    </row>
    <row r="113" spans="1:33" x14ac:dyDescent="0.25">
      <c r="A113" s="287">
        <v>300</v>
      </c>
      <c r="B113" s="288" t="s">
        <v>1263</v>
      </c>
      <c r="C113" s="315" t="str">
        <f t="shared" si="2"/>
        <v>A212.5.5</v>
      </c>
      <c r="D113" s="306" t="s">
        <v>1271</v>
      </c>
      <c r="E113" s="301" t="s">
        <v>462</v>
      </c>
      <c r="F113" s="301">
        <v>5</v>
      </c>
      <c r="G113" s="301">
        <v>5</v>
      </c>
      <c r="H113" s="301" t="s">
        <v>470</v>
      </c>
      <c r="I113" s="294" t="s">
        <v>1268</v>
      </c>
      <c r="J113" s="294" t="s">
        <v>1269</v>
      </c>
      <c r="K113" s="294" t="s">
        <v>1228</v>
      </c>
      <c r="L113" s="292">
        <v>11222</v>
      </c>
      <c r="M113" s="292">
        <v>1172</v>
      </c>
      <c r="N113" s="301">
        <v>75</v>
      </c>
      <c r="O113" s="301">
        <v>265</v>
      </c>
      <c r="P113" s="301">
        <v>5449.8</v>
      </c>
      <c r="Q113" s="292">
        <v>4254.8</v>
      </c>
      <c r="R113" s="301">
        <v>1</v>
      </c>
      <c r="S113" s="301">
        <v>1</v>
      </c>
      <c r="T113" s="301">
        <v>0</v>
      </c>
      <c r="U113" s="301">
        <v>1</v>
      </c>
      <c r="V113" s="293">
        <v>0.24610843560664908</v>
      </c>
      <c r="W113" s="301">
        <v>0</v>
      </c>
      <c r="X113" s="354">
        <f t="shared" si="3"/>
        <v>3218.5</v>
      </c>
      <c r="Y113" s="292">
        <v>2426.4</v>
      </c>
      <c r="Z113" s="292"/>
      <c r="AA113" s="292"/>
      <c r="AB113" s="292"/>
      <c r="AC113" s="292">
        <v>792.1</v>
      </c>
      <c r="AD113" s="301" t="s">
        <v>467</v>
      </c>
      <c r="AE113" s="294">
        <v>574398</v>
      </c>
      <c r="AF113" s="294">
        <v>93605.6</v>
      </c>
      <c r="AG113" s="2">
        <v>110009972</v>
      </c>
    </row>
    <row r="114" spans="1:33" x14ac:dyDescent="0.25">
      <c r="A114" s="304" t="s">
        <v>1292</v>
      </c>
      <c r="B114" s="305" t="s">
        <v>1263</v>
      </c>
      <c r="C114" s="315" t="str">
        <f t="shared" si="2"/>
        <v>A212.4.5</v>
      </c>
      <c r="D114" s="299" t="s">
        <v>1271</v>
      </c>
      <c r="E114" s="299" t="s">
        <v>462</v>
      </c>
      <c r="F114" s="299">
        <v>4</v>
      </c>
      <c r="G114" s="299">
        <v>5</v>
      </c>
      <c r="H114" s="299" t="s">
        <v>470</v>
      </c>
      <c r="I114" s="297" t="s">
        <v>1286</v>
      </c>
      <c r="J114" s="297" t="s">
        <v>1293</v>
      </c>
      <c r="K114" s="297" t="s">
        <v>1228</v>
      </c>
      <c r="L114" s="299">
        <v>11222</v>
      </c>
      <c r="M114" s="299">
        <v>967</v>
      </c>
      <c r="N114" s="299">
        <v>60</v>
      </c>
      <c r="O114" s="299">
        <v>210</v>
      </c>
      <c r="P114" s="299">
        <v>4144.5</v>
      </c>
      <c r="Q114" s="299">
        <v>3682</v>
      </c>
      <c r="R114" s="299">
        <v>1</v>
      </c>
      <c r="S114" s="299">
        <v>1</v>
      </c>
      <c r="T114" s="299">
        <v>0</v>
      </c>
      <c r="U114" s="299">
        <v>1</v>
      </c>
      <c r="V114" s="300">
        <v>0.26918238993710691</v>
      </c>
      <c r="W114" s="299">
        <v>0</v>
      </c>
      <c r="X114" s="354">
        <f t="shared" si="3"/>
        <v>2385</v>
      </c>
      <c r="Y114" s="298">
        <v>1743</v>
      </c>
      <c r="Z114" s="298"/>
      <c r="AA114" s="298"/>
      <c r="AB114" s="298"/>
      <c r="AC114" s="298">
        <v>642</v>
      </c>
      <c r="AD114" s="299" t="s">
        <v>1229</v>
      </c>
      <c r="AE114" s="297">
        <v>439299.42</v>
      </c>
      <c r="AF114" s="297">
        <v>241981.04</v>
      </c>
      <c r="AG114" s="2">
        <v>103021795</v>
      </c>
    </row>
    <row r="115" spans="1:33" x14ac:dyDescent="0.25">
      <c r="A115" s="287">
        <v>291</v>
      </c>
      <c r="B115" s="288" t="s">
        <v>1263</v>
      </c>
      <c r="C115" s="315" t="str">
        <f t="shared" si="2"/>
        <v>A212.4.5</v>
      </c>
      <c r="D115" s="301" t="s">
        <v>1271</v>
      </c>
      <c r="E115" s="301" t="s">
        <v>462</v>
      </c>
      <c r="F115" s="301">
        <v>4</v>
      </c>
      <c r="G115" s="301">
        <v>5</v>
      </c>
      <c r="H115" s="301" t="s">
        <v>470</v>
      </c>
      <c r="I115" s="294" t="s">
        <v>1265</v>
      </c>
      <c r="J115" s="294" t="s">
        <v>1284</v>
      </c>
      <c r="K115" s="294" t="s">
        <v>1228</v>
      </c>
      <c r="L115" s="292">
        <v>12422</v>
      </c>
      <c r="M115" s="292">
        <v>933</v>
      </c>
      <c r="N115" s="301">
        <v>60</v>
      </c>
      <c r="O115" s="301">
        <v>210</v>
      </c>
      <c r="P115" s="301">
        <v>4170.8999999999996</v>
      </c>
      <c r="Q115" s="292">
        <v>3577</v>
      </c>
      <c r="R115" s="301">
        <v>1</v>
      </c>
      <c r="S115" s="301">
        <v>1</v>
      </c>
      <c r="T115" s="301">
        <v>0</v>
      </c>
      <c r="U115" s="301">
        <v>1</v>
      </c>
      <c r="V115" s="293">
        <v>0.22151780719746411</v>
      </c>
      <c r="W115" s="301">
        <v>0</v>
      </c>
      <c r="X115" s="354">
        <f t="shared" si="3"/>
        <v>2681.5</v>
      </c>
      <c r="Y115" s="292">
        <v>2087.5</v>
      </c>
      <c r="Z115" s="292"/>
      <c r="AA115" s="292"/>
      <c r="AB115" s="292"/>
      <c r="AC115" s="292">
        <v>594</v>
      </c>
      <c r="AD115" s="301" t="s">
        <v>467</v>
      </c>
      <c r="AE115" s="294">
        <v>490049</v>
      </c>
      <c r="AF115" s="294">
        <v>110887</v>
      </c>
      <c r="AG115" s="2">
        <v>112017020</v>
      </c>
    </row>
    <row r="116" spans="1:33" x14ac:dyDescent="0.25">
      <c r="A116" s="304" t="s">
        <v>1294</v>
      </c>
      <c r="B116" s="305" t="s">
        <v>1263</v>
      </c>
      <c r="C116" s="315" t="str">
        <f t="shared" si="2"/>
        <v>A212.2.5</v>
      </c>
      <c r="D116" s="299" t="s">
        <v>1271</v>
      </c>
      <c r="E116" s="299" t="s">
        <v>462</v>
      </c>
      <c r="F116" s="299">
        <v>2</v>
      </c>
      <c r="G116" s="299">
        <v>5</v>
      </c>
      <c r="H116" s="299" t="s">
        <v>470</v>
      </c>
      <c r="I116" s="297" t="s">
        <v>1265</v>
      </c>
      <c r="J116" s="297" t="s">
        <v>1295</v>
      </c>
      <c r="K116" s="297" t="s">
        <v>1228</v>
      </c>
      <c r="L116" s="299">
        <v>11222</v>
      </c>
      <c r="M116" s="299">
        <v>498</v>
      </c>
      <c r="N116" s="299">
        <v>30</v>
      </c>
      <c r="O116" s="299">
        <v>110</v>
      </c>
      <c r="P116" s="299">
        <v>2180.6999999999998</v>
      </c>
      <c r="Q116" s="299">
        <v>1897.3</v>
      </c>
      <c r="R116" s="299">
        <v>0</v>
      </c>
      <c r="S116" s="299">
        <v>1</v>
      </c>
      <c r="T116" s="299">
        <v>0</v>
      </c>
      <c r="U116" s="299">
        <v>1</v>
      </c>
      <c r="V116" s="300">
        <v>0.2055375052973584</v>
      </c>
      <c r="W116" s="299">
        <v>0</v>
      </c>
      <c r="X116" s="354">
        <f t="shared" si="3"/>
        <v>1415.8</v>
      </c>
      <c r="Y116" s="298">
        <v>1124.8</v>
      </c>
      <c r="Z116" s="298"/>
      <c r="AA116" s="298"/>
      <c r="AB116" s="298"/>
      <c r="AC116" s="298">
        <v>291</v>
      </c>
      <c r="AD116" s="299" t="s">
        <v>467</v>
      </c>
      <c r="AE116" s="297">
        <v>325918.19400000002</v>
      </c>
      <c r="AF116" s="297">
        <v>60315.166999999994</v>
      </c>
      <c r="AG116" s="2">
        <v>112013608</v>
      </c>
    </row>
    <row r="117" spans="1:33" x14ac:dyDescent="0.25">
      <c r="A117" s="287">
        <v>146</v>
      </c>
      <c r="B117" s="288" t="s">
        <v>1263</v>
      </c>
      <c r="C117" s="315" t="str">
        <f t="shared" si="2"/>
        <v>A212.2.3</v>
      </c>
      <c r="D117" s="301" t="s">
        <v>1285</v>
      </c>
      <c r="E117" s="301" t="s">
        <v>462</v>
      </c>
      <c r="F117" s="301">
        <v>2</v>
      </c>
      <c r="G117" s="301">
        <v>3</v>
      </c>
      <c r="H117" s="301" t="s">
        <v>470</v>
      </c>
      <c r="I117" s="294" t="s">
        <v>1250</v>
      </c>
      <c r="J117" s="294" t="s">
        <v>1252</v>
      </c>
      <c r="K117" s="294" t="s">
        <v>1228</v>
      </c>
      <c r="L117" s="292">
        <v>11222</v>
      </c>
      <c r="M117" s="292">
        <v>414</v>
      </c>
      <c r="N117" s="301">
        <v>12</v>
      </c>
      <c r="O117" s="301">
        <v>52</v>
      </c>
      <c r="P117" s="301">
        <v>1150.8</v>
      </c>
      <c r="Q117" s="292">
        <v>861.8</v>
      </c>
      <c r="R117" s="301">
        <v>0</v>
      </c>
      <c r="S117" s="301">
        <v>1</v>
      </c>
      <c r="T117" s="301">
        <v>0</v>
      </c>
      <c r="U117" s="301">
        <v>1</v>
      </c>
      <c r="V117" s="293">
        <v>0.1711062788801305</v>
      </c>
      <c r="W117" s="301">
        <v>0</v>
      </c>
      <c r="X117" s="354">
        <f t="shared" si="3"/>
        <v>735.8</v>
      </c>
      <c r="Y117" s="292">
        <v>609.9</v>
      </c>
      <c r="Z117" s="292"/>
      <c r="AA117" s="292"/>
      <c r="AB117" s="292"/>
      <c r="AC117" s="292">
        <v>125.9</v>
      </c>
      <c r="AD117" s="301" t="s">
        <v>467</v>
      </c>
      <c r="AE117" s="294">
        <v>80147.399999999994</v>
      </c>
      <c r="AF117" s="294">
        <v>39642.799999999996</v>
      </c>
      <c r="AG117" s="2">
        <v>108021180</v>
      </c>
    </row>
    <row r="118" spans="1:33" x14ac:dyDescent="0.25">
      <c r="A118" s="295">
        <v>51</v>
      </c>
      <c r="B118" s="296" t="s">
        <v>1263</v>
      </c>
      <c r="C118" s="315" t="str">
        <f t="shared" si="2"/>
        <v>A212.3.3</v>
      </c>
      <c r="D118" s="299" t="s">
        <v>1285</v>
      </c>
      <c r="E118" s="299" t="s">
        <v>462</v>
      </c>
      <c r="F118" s="299">
        <v>3</v>
      </c>
      <c r="G118" s="299">
        <v>3</v>
      </c>
      <c r="H118" s="299" t="s">
        <v>470</v>
      </c>
      <c r="I118" s="297" t="s">
        <v>1276</v>
      </c>
      <c r="J118" s="297" t="s">
        <v>1277</v>
      </c>
      <c r="K118" s="297" t="s">
        <v>1228</v>
      </c>
      <c r="L118" s="298">
        <v>11222</v>
      </c>
      <c r="M118" s="298">
        <v>480</v>
      </c>
      <c r="N118" s="299">
        <v>18</v>
      </c>
      <c r="O118" s="299">
        <v>70</v>
      </c>
      <c r="P118" s="299">
        <v>1434.7</v>
      </c>
      <c r="Q118" s="298">
        <v>1152.9000000000001</v>
      </c>
      <c r="R118" s="299">
        <v>1</v>
      </c>
      <c r="S118" s="299">
        <v>0</v>
      </c>
      <c r="T118" s="299">
        <v>0</v>
      </c>
      <c r="U118" s="299">
        <v>1</v>
      </c>
      <c r="V118" s="300">
        <v>0.16159338594513339</v>
      </c>
      <c r="W118" s="299">
        <v>0</v>
      </c>
      <c r="X118" s="354">
        <f t="shared" si="3"/>
        <v>1064.4000000000001</v>
      </c>
      <c r="Y118" s="298">
        <v>892.4</v>
      </c>
      <c r="Z118" s="298"/>
      <c r="AA118" s="298"/>
      <c r="AB118" s="298"/>
      <c r="AC118" s="298">
        <v>172</v>
      </c>
      <c r="AD118" s="299" t="s">
        <v>12</v>
      </c>
      <c r="AE118" s="297">
        <v>152182.80000000002</v>
      </c>
      <c r="AF118" s="297">
        <v>28822.500000000004</v>
      </c>
      <c r="AG118" s="2">
        <v>106019250</v>
      </c>
    </row>
    <row r="119" spans="1:33" x14ac:dyDescent="0.25">
      <c r="A119" s="287">
        <v>241</v>
      </c>
      <c r="B119" s="288" t="s">
        <v>1263</v>
      </c>
      <c r="C119" s="315" t="str">
        <f t="shared" si="2"/>
        <v>A212.4.3</v>
      </c>
      <c r="D119" s="301" t="s">
        <v>1264</v>
      </c>
      <c r="E119" s="301" t="s">
        <v>462</v>
      </c>
      <c r="F119" s="301">
        <v>4</v>
      </c>
      <c r="G119" s="301">
        <v>3</v>
      </c>
      <c r="H119" s="301" t="s">
        <v>470</v>
      </c>
      <c r="I119" s="294" t="s">
        <v>1250</v>
      </c>
      <c r="J119" s="294" t="s">
        <v>1289</v>
      </c>
      <c r="K119" s="294" t="s">
        <v>1228</v>
      </c>
      <c r="L119" s="292">
        <v>11222</v>
      </c>
      <c r="M119" s="292">
        <v>811</v>
      </c>
      <c r="N119" s="301">
        <v>24</v>
      </c>
      <c r="O119" s="301">
        <v>90</v>
      </c>
      <c r="P119" s="301">
        <v>1740.6</v>
      </c>
      <c r="Q119" s="292">
        <v>1589.4</v>
      </c>
      <c r="R119" s="301">
        <v>0</v>
      </c>
      <c r="S119" s="301">
        <v>0</v>
      </c>
      <c r="T119" s="301">
        <v>0</v>
      </c>
      <c r="U119" s="301">
        <v>1</v>
      </c>
      <c r="V119" s="293">
        <v>0.18467839523410595</v>
      </c>
      <c r="W119" s="301" t="s">
        <v>1249</v>
      </c>
      <c r="X119" s="354">
        <f t="shared" si="3"/>
        <v>1074.3</v>
      </c>
      <c r="Y119" s="292">
        <v>875.9</v>
      </c>
      <c r="Z119" s="292"/>
      <c r="AA119" s="292"/>
      <c r="AB119" s="292"/>
      <c r="AC119" s="292">
        <v>198.4</v>
      </c>
      <c r="AD119" s="301" t="s">
        <v>467</v>
      </c>
      <c r="AE119" s="294">
        <v>193906.80000000002</v>
      </c>
      <c r="AF119" s="294">
        <v>98542.8</v>
      </c>
      <c r="AG119" s="2">
        <v>108014547</v>
      </c>
    </row>
    <row r="120" spans="1:33" x14ac:dyDescent="0.25">
      <c r="A120" s="295">
        <v>86</v>
      </c>
      <c r="B120" s="296" t="s">
        <v>1263</v>
      </c>
      <c r="C120" s="315" t="str">
        <f t="shared" si="2"/>
        <v>A212.3.3</v>
      </c>
      <c r="D120" s="299" t="s">
        <v>1264</v>
      </c>
      <c r="E120" s="299" t="s">
        <v>462</v>
      </c>
      <c r="F120" s="299">
        <v>3</v>
      </c>
      <c r="G120" s="299">
        <v>3</v>
      </c>
      <c r="H120" s="299" t="s">
        <v>470</v>
      </c>
      <c r="I120" s="297" t="s">
        <v>1226</v>
      </c>
      <c r="J120" s="297" t="s">
        <v>1243</v>
      </c>
      <c r="K120" s="297" t="s">
        <v>1228</v>
      </c>
      <c r="L120" s="298">
        <v>11222</v>
      </c>
      <c r="M120" s="298">
        <v>616</v>
      </c>
      <c r="N120" s="299">
        <v>18</v>
      </c>
      <c r="O120" s="299">
        <v>66</v>
      </c>
      <c r="P120" s="299">
        <v>1594</v>
      </c>
      <c r="Q120" s="298">
        <v>1123.7</v>
      </c>
      <c r="R120" s="299">
        <v>1</v>
      </c>
      <c r="S120" s="299">
        <v>1</v>
      </c>
      <c r="T120" s="299">
        <v>0</v>
      </c>
      <c r="U120" s="299">
        <v>1</v>
      </c>
      <c r="V120" s="300">
        <v>0.28116060482223132</v>
      </c>
      <c r="W120" s="299">
        <v>0</v>
      </c>
      <c r="X120" s="354">
        <f t="shared" si="3"/>
        <v>978.80000000000007</v>
      </c>
      <c r="Y120" s="298">
        <v>703.6</v>
      </c>
      <c r="Z120" s="298"/>
      <c r="AA120" s="298"/>
      <c r="AB120" s="298"/>
      <c r="AC120" s="298">
        <v>275.20000000000005</v>
      </c>
      <c r="AD120" s="299" t="s">
        <v>12</v>
      </c>
      <c r="AE120" s="297">
        <v>196647.5</v>
      </c>
      <c r="AF120" s="297">
        <v>50566.5</v>
      </c>
      <c r="AG120" s="2">
        <v>116007008</v>
      </c>
    </row>
    <row r="121" spans="1:33" x14ac:dyDescent="0.25">
      <c r="A121" s="287">
        <v>63</v>
      </c>
      <c r="B121" s="288" t="s">
        <v>1263</v>
      </c>
      <c r="C121" s="315" t="str">
        <f t="shared" si="2"/>
        <v>A212.4.5</v>
      </c>
      <c r="D121" s="301" t="s">
        <v>1264</v>
      </c>
      <c r="E121" s="301" t="s">
        <v>462</v>
      </c>
      <c r="F121" s="301">
        <v>4</v>
      </c>
      <c r="G121" s="301">
        <v>5</v>
      </c>
      <c r="H121" s="301" t="s">
        <v>470</v>
      </c>
      <c r="I121" s="294" t="s">
        <v>1265</v>
      </c>
      <c r="J121" s="294" t="s">
        <v>1284</v>
      </c>
      <c r="K121" s="294" t="s">
        <v>1228</v>
      </c>
      <c r="L121" s="292">
        <v>11222</v>
      </c>
      <c r="M121" s="292">
        <v>979</v>
      </c>
      <c r="N121" s="301">
        <v>60</v>
      </c>
      <c r="O121" s="301">
        <v>209</v>
      </c>
      <c r="P121" s="301">
        <v>4193.1000000000004</v>
      </c>
      <c r="Q121" s="292">
        <v>3547</v>
      </c>
      <c r="R121" s="301">
        <v>1</v>
      </c>
      <c r="S121" s="301">
        <v>1</v>
      </c>
      <c r="T121" s="301">
        <v>0</v>
      </c>
      <c r="U121" s="301">
        <v>1</v>
      </c>
      <c r="V121" s="293">
        <v>0.24645022004483935</v>
      </c>
      <c r="W121" s="301">
        <v>0</v>
      </c>
      <c r="X121" s="354">
        <f t="shared" si="3"/>
        <v>2408.6</v>
      </c>
      <c r="Y121" s="292">
        <v>1815</v>
      </c>
      <c r="Z121" s="292"/>
      <c r="AA121" s="292"/>
      <c r="AB121" s="292"/>
      <c r="AC121" s="292">
        <v>593.6</v>
      </c>
      <c r="AD121" s="301" t="s">
        <v>467</v>
      </c>
      <c r="AE121" s="294">
        <v>560426</v>
      </c>
      <c r="AF121" s="294">
        <v>124145</v>
      </c>
      <c r="AG121" s="2">
        <v>112017009</v>
      </c>
    </row>
    <row r="122" spans="1:33" x14ac:dyDescent="0.25">
      <c r="A122" s="295">
        <v>375</v>
      </c>
      <c r="B122" s="296" t="s">
        <v>1263</v>
      </c>
      <c r="C122" s="315" t="str">
        <f t="shared" si="2"/>
        <v>A212.2.3</v>
      </c>
      <c r="D122" s="299" t="s">
        <v>1264</v>
      </c>
      <c r="E122" s="299" t="s">
        <v>462</v>
      </c>
      <c r="F122" s="299">
        <v>2</v>
      </c>
      <c r="G122" s="299">
        <v>3</v>
      </c>
      <c r="H122" s="299" t="s">
        <v>470</v>
      </c>
      <c r="I122" s="297" t="s">
        <v>1234</v>
      </c>
      <c r="J122" s="297" t="s">
        <v>1235</v>
      </c>
      <c r="K122" s="297" t="s">
        <v>1228</v>
      </c>
      <c r="L122" s="298">
        <v>11222</v>
      </c>
      <c r="M122" s="298">
        <v>332</v>
      </c>
      <c r="N122" s="299">
        <v>12</v>
      </c>
      <c r="O122" s="299">
        <v>48</v>
      </c>
      <c r="P122" s="299">
        <v>1021.8</v>
      </c>
      <c r="Q122" s="298">
        <v>758</v>
      </c>
      <c r="R122" s="299">
        <v>0</v>
      </c>
      <c r="S122" s="299">
        <v>0</v>
      </c>
      <c r="T122" s="299">
        <v>0</v>
      </c>
      <c r="U122" s="299">
        <v>1</v>
      </c>
      <c r="V122" s="300">
        <v>0.14063667613211775</v>
      </c>
      <c r="W122" s="299">
        <v>0</v>
      </c>
      <c r="X122" s="354">
        <f t="shared" si="3"/>
        <v>669.1</v>
      </c>
      <c r="Y122" s="298">
        <v>575</v>
      </c>
      <c r="Z122" s="298"/>
      <c r="AA122" s="298"/>
      <c r="AB122" s="298"/>
      <c r="AC122" s="298">
        <v>94.1</v>
      </c>
      <c r="AD122" s="299" t="s">
        <v>467</v>
      </c>
      <c r="AE122" s="297">
        <v>234222</v>
      </c>
      <c r="AF122" s="297">
        <v>30320</v>
      </c>
      <c r="AG122" s="2">
        <v>111037730</v>
      </c>
    </row>
    <row r="123" spans="1:33" x14ac:dyDescent="0.25">
      <c r="A123" s="287">
        <v>319</v>
      </c>
      <c r="B123" s="288" t="s">
        <v>1263</v>
      </c>
      <c r="C123" s="315" t="str">
        <f t="shared" si="2"/>
        <v>A212.4.5</v>
      </c>
      <c r="D123" s="306" t="s">
        <v>1271</v>
      </c>
      <c r="E123" s="301" t="s">
        <v>462</v>
      </c>
      <c r="F123" s="301">
        <v>4</v>
      </c>
      <c r="G123" s="301">
        <v>5</v>
      </c>
      <c r="H123" s="301" t="s">
        <v>470</v>
      </c>
      <c r="I123" s="294" t="s">
        <v>1250</v>
      </c>
      <c r="J123" s="294" t="s">
        <v>1251</v>
      </c>
      <c r="K123" s="294" t="s">
        <v>1228</v>
      </c>
      <c r="L123" s="292">
        <v>11222</v>
      </c>
      <c r="M123" s="292">
        <v>1053.7</v>
      </c>
      <c r="N123" s="301">
        <v>60</v>
      </c>
      <c r="O123" s="301">
        <v>210</v>
      </c>
      <c r="P123" s="301">
        <v>4270.8999999999996</v>
      </c>
      <c r="Q123" s="292">
        <v>3298.3</v>
      </c>
      <c r="R123" s="301">
        <v>1</v>
      </c>
      <c r="S123" s="301">
        <v>1</v>
      </c>
      <c r="T123" s="301">
        <v>0</v>
      </c>
      <c r="U123" s="301">
        <v>1</v>
      </c>
      <c r="V123" s="293">
        <v>0.23332017370706673</v>
      </c>
      <c r="W123" s="301">
        <v>0</v>
      </c>
      <c r="X123" s="354">
        <f t="shared" si="3"/>
        <v>2533</v>
      </c>
      <c r="Y123" s="292">
        <v>1942</v>
      </c>
      <c r="Z123" s="292"/>
      <c r="AA123" s="292"/>
      <c r="AB123" s="292"/>
      <c r="AC123" s="292">
        <v>591</v>
      </c>
      <c r="AD123" s="301" t="s">
        <v>466</v>
      </c>
      <c r="AE123" s="294">
        <v>699239.60000000009</v>
      </c>
      <c r="AF123" s="294">
        <v>112142.20000000001</v>
      </c>
      <c r="AG123" s="2">
        <v>108012166</v>
      </c>
    </row>
    <row r="124" spans="1:33" x14ac:dyDescent="0.25">
      <c r="A124" s="295">
        <v>111</v>
      </c>
      <c r="B124" s="296" t="s">
        <v>1263</v>
      </c>
      <c r="C124" s="315" t="str">
        <f t="shared" si="2"/>
        <v>A212.3.5</v>
      </c>
      <c r="D124" s="306" t="s">
        <v>1271</v>
      </c>
      <c r="E124" s="299" t="s">
        <v>462</v>
      </c>
      <c r="F124" s="299">
        <v>3</v>
      </c>
      <c r="G124" s="299">
        <v>5</v>
      </c>
      <c r="H124" s="299" t="s">
        <v>470</v>
      </c>
      <c r="I124" s="297" t="s">
        <v>1250</v>
      </c>
      <c r="J124" s="297" t="s">
        <v>1251</v>
      </c>
      <c r="K124" s="297" t="s">
        <v>1228</v>
      </c>
      <c r="L124" s="298">
        <v>12319</v>
      </c>
      <c r="M124" s="298">
        <v>497</v>
      </c>
      <c r="N124" s="299">
        <v>30</v>
      </c>
      <c r="O124" s="299">
        <v>90</v>
      </c>
      <c r="P124" s="299">
        <v>1915.8</v>
      </c>
      <c r="Q124" s="298">
        <v>1630</v>
      </c>
      <c r="R124" s="299">
        <v>1</v>
      </c>
      <c r="S124" s="299">
        <v>1</v>
      </c>
      <c r="T124" s="299">
        <v>0</v>
      </c>
      <c r="U124" s="299">
        <v>1</v>
      </c>
      <c r="V124" s="300">
        <v>0.25777612218290186</v>
      </c>
      <c r="W124" s="299">
        <v>0</v>
      </c>
      <c r="X124" s="354">
        <f t="shared" si="3"/>
        <v>1073.8</v>
      </c>
      <c r="Y124" s="298">
        <v>797</v>
      </c>
      <c r="Z124" s="298"/>
      <c r="AA124" s="298"/>
      <c r="AB124" s="298"/>
      <c r="AC124" s="298">
        <v>276.8</v>
      </c>
      <c r="AD124" s="299" t="s">
        <v>466</v>
      </c>
      <c r="AE124" s="297">
        <v>293400</v>
      </c>
      <c r="AF124" s="297">
        <v>50530</v>
      </c>
      <c r="AG124" s="2">
        <v>108012169</v>
      </c>
    </row>
    <row r="125" spans="1:33" x14ac:dyDescent="0.25">
      <c r="A125" s="287">
        <v>313</v>
      </c>
      <c r="B125" s="288" t="s">
        <v>1263</v>
      </c>
      <c r="C125" s="315" t="str">
        <f t="shared" si="2"/>
        <v>A212.3.5</v>
      </c>
      <c r="D125" s="306" t="s">
        <v>1271</v>
      </c>
      <c r="E125" s="301" t="s">
        <v>462</v>
      </c>
      <c r="F125" s="301">
        <v>3</v>
      </c>
      <c r="G125" s="301">
        <v>5</v>
      </c>
      <c r="H125" s="301" t="s">
        <v>470</v>
      </c>
      <c r="I125" s="294" t="s">
        <v>1236</v>
      </c>
      <c r="J125" s="294" t="s">
        <v>1237</v>
      </c>
      <c r="K125" s="294" t="s">
        <v>1228</v>
      </c>
      <c r="L125" s="292">
        <v>11222</v>
      </c>
      <c r="M125" s="292">
        <v>662.3</v>
      </c>
      <c r="N125" s="301">
        <v>45</v>
      </c>
      <c r="O125" s="301">
        <v>110</v>
      </c>
      <c r="P125" s="301">
        <v>3204.3</v>
      </c>
      <c r="Q125" s="292">
        <v>3193.3</v>
      </c>
      <c r="R125" s="301">
        <v>1</v>
      </c>
      <c r="S125" s="301">
        <v>1</v>
      </c>
      <c r="T125" s="301">
        <v>0</v>
      </c>
      <c r="U125" s="301">
        <v>1</v>
      </c>
      <c r="V125" s="293"/>
      <c r="W125" s="301">
        <v>0</v>
      </c>
      <c r="X125" s="354">
        <f t="shared" si="3"/>
        <v>0</v>
      </c>
      <c r="Y125" s="292"/>
      <c r="Z125" s="292"/>
      <c r="AA125" s="292"/>
      <c r="AB125" s="292"/>
      <c r="AC125" s="292"/>
      <c r="AD125" s="301" t="s">
        <v>12</v>
      </c>
      <c r="AE125" s="294">
        <v>386389.30000000005</v>
      </c>
      <c r="AF125" s="294">
        <v>162858.30000000002</v>
      </c>
      <c r="AG125" s="2">
        <v>120855838</v>
      </c>
    </row>
    <row r="126" spans="1:33" x14ac:dyDescent="0.25">
      <c r="A126" s="295">
        <v>73</v>
      </c>
      <c r="B126" s="296" t="s">
        <v>1263</v>
      </c>
      <c r="C126" s="315" t="str">
        <f t="shared" si="2"/>
        <v>A212.3.4</v>
      </c>
      <c r="D126" s="306" t="s">
        <v>1271</v>
      </c>
      <c r="E126" s="299" t="s">
        <v>462</v>
      </c>
      <c r="F126" s="299">
        <v>3</v>
      </c>
      <c r="G126" s="299">
        <v>4</v>
      </c>
      <c r="H126" s="299" t="s">
        <v>470</v>
      </c>
      <c r="I126" s="297" t="s">
        <v>1236</v>
      </c>
      <c r="J126" s="297" t="s">
        <v>1257</v>
      </c>
      <c r="K126" s="297" t="s">
        <v>1228</v>
      </c>
      <c r="L126" s="298">
        <v>11222</v>
      </c>
      <c r="M126" s="298">
        <v>652</v>
      </c>
      <c r="N126" s="299">
        <v>36</v>
      </c>
      <c r="O126" s="299">
        <v>124</v>
      </c>
      <c r="P126" s="299">
        <v>2683.8</v>
      </c>
      <c r="Q126" s="298">
        <v>2167</v>
      </c>
      <c r="R126" s="299">
        <v>0</v>
      </c>
      <c r="S126" s="299">
        <v>1</v>
      </c>
      <c r="T126" s="299">
        <v>0</v>
      </c>
      <c r="U126" s="299">
        <v>1</v>
      </c>
      <c r="V126" s="300">
        <v>0.29244577412116679</v>
      </c>
      <c r="W126" s="299">
        <v>0</v>
      </c>
      <c r="X126" s="354">
        <f t="shared" si="3"/>
        <v>1337</v>
      </c>
      <c r="Y126" s="298">
        <v>946</v>
      </c>
      <c r="Z126" s="298"/>
      <c r="AA126" s="298"/>
      <c r="AB126" s="298"/>
      <c r="AC126" s="298">
        <v>391</v>
      </c>
      <c r="AD126" s="299" t="s">
        <v>12</v>
      </c>
      <c r="AE126" s="297">
        <v>593758</v>
      </c>
      <c r="AF126" s="297">
        <v>86680</v>
      </c>
      <c r="AG126" s="2">
        <v>104028150</v>
      </c>
    </row>
    <row r="127" spans="1:33" x14ac:dyDescent="0.25">
      <c r="A127" s="287">
        <v>128</v>
      </c>
      <c r="B127" s="288" t="s">
        <v>1263</v>
      </c>
      <c r="C127" s="315" t="str">
        <f t="shared" si="2"/>
        <v>A212.3.2</v>
      </c>
      <c r="D127" s="301" t="s">
        <v>1264</v>
      </c>
      <c r="E127" s="301" t="s">
        <v>462</v>
      </c>
      <c r="F127" s="301">
        <v>3</v>
      </c>
      <c r="G127" s="301">
        <v>2</v>
      </c>
      <c r="H127" s="301" t="s">
        <v>470</v>
      </c>
      <c r="I127" s="294" t="s">
        <v>1286</v>
      </c>
      <c r="J127" s="294" t="s">
        <v>1293</v>
      </c>
      <c r="K127" s="294" t="s">
        <v>1228</v>
      </c>
      <c r="L127" s="292">
        <v>11222</v>
      </c>
      <c r="M127" s="292">
        <v>569</v>
      </c>
      <c r="N127" s="301">
        <v>12</v>
      </c>
      <c r="O127" s="301">
        <v>43</v>
      </c>
      <c r="P127" s="301">
        <v>1192.9000000000001</v>
      </c>
      <c r="Q127" s="292">
        <v>810.7</v>
      </c>
      <c r="R127" s="301">
        <v>0</v>
      </c>
      <c r="S127" s="301">
        <v>1</v>
      </c>
      <c r="T127" s="301">
        <v>0</v>
      </c>
      <c r="U127" s="301">
        <v>1</v>
      </c>
      <c r="V127" s="293">
        <v>0.19522342064714945</v>
      </c>
      <c r="W127" s="301">
        <v>0</v>
      </c>
      <c r="X127" s="354">
        <f t="shared" si="3"/>
        <v>649</v>
      </c>
      <c r="Y127" s="292">
        <v>522.29999999999995</v>
      </c>
      <c r="Z127" s="292"/>
      <c r="AA127" s="292"/>
      <c r="AB127" s="292"/>
      <c r="AC127" s="292">
        <v>126.7</v>
      </c>
      <c r="AD127" s="301" t="s">
        <v>467</v>
      </c>
      <c r="AE127" s="294">
        <v>109444.5</v>
      </c>
      <c r="AF127" s="294">
        <v>74584.400000000009</v>
      </c>
      <c r="AG127" s="2">
        <v>103019828</v>
      </c>
    </row>
    <row r="128" spans="1:33" x14ac:dyDescent="0.25">
      <c r="A128" s="295">
        <v>143</v>
      </c>
      <c r="B128" s="296" t="s">
        <v>1263</v>
      </c>
      <c r="C128" s="315" t="str">
        <f t="shared" si="2"/>
        <v>A212.4.3</v>
      </c>
      <c r="D128" s="299" t="s">
        <v>1264</v>
      </c>
      <c r="E128" s="299" t="s">
        <v>462</v>
      </c>
      <c r="F128" s="299">
        <v>4</v>
      </c>
      <c r="G128" s="299">
        <v>3</v>
      </c>
      <c r="H128" s="299" t="s">
        <v>470</v>
      </c>
      <c r="I128" s="297" t="s">
        <v>1253</v>
      </c>
      <c r="J128" s="297" t="s">
        <v>1296</v>
      </c>
      <c r="K128" s="297" t="s">
        <v>1228</v>
      </c>
      <c r="L128" s="298">
        <v>11222</v>
      </c>
      <c r="M128" s="298">
        <v>729</v>
      </c>
      <c r="N128" s="299">
        <v>24</v>
      </c>
      <c r="O128" s="299">
        <v>92</v>
      </c>
      <c r="P128" s="299">
        <v>2221.4</v>
      </c>
      <c r="Q128" s="298">
        <v>1786</v>
      </c>
      <c r="R128" s="299">
        <v>0</v>
      </c>
      <c r="S128" s="299">
        <v>1</v>
      </c>
      <c r="T128" s="299">
        <v>0</v>
      </c>
      <c r="U128" s="299">
        <v>1</v>
      </c>
      <c r="V128" s="300"/>
      <c r="W128" s="299">
        <v>0</v>
      </c>
      <c r="X128" s="354">
        <f t="shared" si="3"/>
        <v>0</v>
      </c>
      <c r="Y128" s="298"/>
      <c r="Z128" s="298"/>
      <c r="AA128" s="298"/>
      <c r="AB128" s="298"/>
      <c r="AC128" s="298"/>
      <c r="AD128" s="299" t="s">
        <v>467</v>
      </c>
      <c r="AE128" s="297">
        <v>225036</v>
      </c>
      <c r="AF128" s="297">
        <v>78584</v>
      </c>
      <c r="AG128" s="2">
        <v>109005158</v>
      </c>
    </row>
    <row r="129" spans="1:33" x14ac:dyDescent="0.25">
      <c r="A129" s="287">
        <v>90</v>
      </c>
      <c r="B129" s="288" t="s">
        <v>1263</v>
      </c>
      <c r="C129" s="315" t="str">
        <f t="shared" si="2"/>
        <v>A212.4.3</v>
      </c>
      <c r="D129" s="301" t="s">
        <v>1264</v>
      </c>
      <c r="E129" s="301" t="s">
        <v>462</v>
      </c>
      <c r="F129" s="301">
        <v>4</v>
      </c>
      <c r="G129" s="301">
        <v>3</v>
      </c>
      <c r="H129" s="301" t="s">
        <v>470</v>
      </c>
      <c r="I129" s="294" t="s">
        <v>1265</v>
      </c>
      <c r="J129" s="294" t="s">
        <v>1295</v>
      </c>
      <c r="K129" s="294" t="s">
        <v>1228</v>
      </c>
      <c r="L129" s="292">
        <v>11222</v>
      </c>
      <c r="M129" s="292">
        <v>759</v>
      </c>
      <c r="N129" s="301">
        <v>24</v>
      </c>
      <c r="O129" s="301">
        <v>85</v>
      </c>
      <c r="P129" s="301">
        <v>2264.8000000000002</v>
      </c>
      <c r="Q129" s="292">
        <v>1732</v>
      </c>
      <c r="R129" s="301">
        <v>1</v>
      </c>
      <c r="S129" s="301">
        <v>0</v>
      </c>
      <c r="T129" s="301">
        <v>0</v>
      </c>
      <c r="U129" s="301">
        <v>1</v>
      </c>
      <c r="V129" s="293">
        <v>0.18957475994513032</v>
      </c>
      <c r="W129" s="301">
        <v>0</v>
      </c>
      <c r="X129" s="354">
        <f t="shared" si="3"/>
        <v>1822.5</v>
      </c>
      <c r="Y129" s="292">
        <v>1477</v>
      </c>
      <c r="Z129" s="292"/>
      <c r="AA129" s="292"/>
      <c r="AB129" s="292"/>
      <c r="AC129" s="292">
        <v>345.5</v>
      </c>
      <c r="AD129" s="301" t="s">
        <v>467</v>
      </c>
      <c r="AE129" s="294">
        <v>445124</v>
      </c>
      <c r="AF129" s="294">
        <v>72744</v>
      </c>
      <c r="AG129" s="2">
        <v>112013615</v>
      </c>
    </row>
    <row r="130" spans="1:33" x14ac:dyDescent="0.25">
      <c r="A130" s="295">
        <v>94</v>
      </c>
      <c r="B130" s="296" t="s">
        <v>1263</v>
      </c>
      <c r="C130" s="315" t="str">
        <f t="shared" si="2"/>
        <v>A212.4.3</v>
      </c>
      <c r="D130" s="299" t="s">
        <v>1264</v>
      </c>
      <c r="E130" s="299" t="s">
        <v>462</v>
      </c>
      <c r="F130" s="299">
        <v>4</v>
      </c>
      <c r="G130" s="299">
        <v>3</v>
      </c>
      <c r="H130" s="299" t="s">
        <v>470</v>
      </c>
      <c r="I130" s="297" t="s">
        <v>1226</v>
      </c>
      <c r="J130" s="297" t="s">
        <v>1267</v>
      </c>
      <c r="K130" s="297" t="s">
        <v>1228</v>
      </c>
      <c r="L130" s="298">
        <v>11222</v>
      </c>
      <c r="M130" s="298">
        <v>769</v>
      </c>
      <c r="N130" s="299">
        <v>24</v>
      </c>
      <c r="O130" s="299">
        <v>92</v>
      </c>
      <c r="P130" s="299">
        <v>2147.1</v>
      </c>
      <c r="Q130" s="298">
        <v>1845.7</v>
      </c>
      <c r="R130" s="299">
        <v>1</v>
      </c>
      <c r="S130" s="299">
        <v>1</v>
      </c>
      <c r="T130" s="299">
        <v>0</v>
      </c>
      <c r="U130" s="299">
        <v>1</v>
      </c>
      <c r="V130" s="300">
        <v>0.27295456963506753</v>
      </c>
      <c r="W130" s="299">
        <v>0</v>
      </c>
      <c r="X130" s="354">
        <f t="shared" si="3"/>
        <v>1879.8000000000002</v>
      </c>
      <c r="Y130" s="298">
        <v>1366.7</v>
      </c>
      <c r="Z130" s="298"/>
      <c r="AA130" s="298"/>
      <c r="AB130" s="298"/>
      <c r="AC130" s="298">
        <v>513.1</v>
      </c>
      <c r="AD130" s="299" t="s">
        <v>12</v>
      </c>
      <c r="AE130" s="297">
        <v>212255.5</v>
      </c>
      <c r="AF130" s="297">
        <v>101513.5</v>
      </c>
      <c r="AG130" s="2">
        <v>116008555</v>
      </c>
    </row>
    <row r="131" spans="1:33" x14ac:dyDescent="0.25">
      <c r="A131" s="287">
        <v>183</v>
      </c>
      <c r="B131" s="288" t="s">
        <v>1263</v>
      </c>
      <c r="C131" s="315" t="str">
        <f t="shared" si="2"/>
        <v>A212.4.3</v>
      </c>
      <c r="D131" s="301" t="s">
        <v>1271</v>
      </c>
      <c r="E131" s="301" t="s">
        <v>462</v>
      </c>
      <c r="F131" s="301">
        <v>4</v>
      </c>
      <c r="G131" s="301">
        <v>3</v>
      </c>
      <c r="H131" s="301" t="s">
        <v>470</v>
      </c>
      <c r="I131" s="294" t="s">
        <v>1236</v>
      </c>
      <c r="J131" s="294" t="s">
        <v>1237</v>
      </c>
      <c r="K131" s="294" t="s">
        <v>1228</v>
      </c>
      <c r="L131" s="292">
        <v>11222</v>
      </c>
      <c r="M131" s="292">
        <v>917</v>
      </c>
      <c r="N131" s="301">
        <v>36</v>
      </c>
      <c r="O131" s="301">
        <v>125</v>
      </c>
      <c r="P131" s="301">
        <v>2922.9</v>
      </c>
      <c r="Q131" s="292">
        <v>2192</v>
      </c>
      <c r="R131" s="301">
        <v>1</v>
      </c>
      <c r="S131" s="301">
        <v>1</v>
      </c>
      <c r="T131" s="301">
        <v>0</v>
      </c>
      <c r="U131" s="301">
        <v>1</v>
      </c>
      <c r="V131" s="293">
        <v>0.27157152323087114</v>
      </c>
      <c r="W131" s="301">
        <v>0</v>
      </c>
      <c r="X131" s="354">
        <f t="shared" si="3"/>
        <v>1780.8200000000002</v>
      </c>
      <c r="Y131" s="292">
        <v>1297.2</v>
      </c>
      <c r="Z131" s="292"/>
      <c r="AA131" s="292"/>
      <c r="AB131" s="292"/>
      <c r="AC131" s="292">
        <v>483.62</v>
      </c>
      <c r="AD131" s="301" t="s">
        <v>12</v>
      </c>
      <c r="AE131" s="294">
        <v>0</v>
      </c>
      <c r="AF131" s="294">
        <v>324416</v>
      </c>
      <c r="AG131" s="2">
        <v>104033327</v>
      </c>
    </row>
    <row r="132" spans="1:33" x14ac:dyDescent="0.25">
      <c r="A132" s="295">
        <v>287</v>
      </c>
      <c r="B132" s="296" t="s">
        <v>1263</v>
      </c>
      <c r="C132" s="315" t="str">
        <f t="shared" si="2"/>
        <v>A212.4.5</v>
      </c>
      <c r="D132" s="299" t="s">
        <v>1271</v>
      </c>
      <c r="E132" s="299" t="s">
        <v>462</v>
      </c>
      <c r="F132" s="299">
        <v>4</v>
      </c>
      <c r="G132" s="299">
        <v>5</v>
      </c>
      <c r="H132" s="299" t="s">
        <v>470</v>
      </c>
      <c r="I132" s="297" t="s">
        <v>1250</v>
      </c>
      <c r="J132" s="297" t="s">
        <v>1251</v>
      </c>
      <c r="K132" s="297" t="s">
        <v>1228</v>
      </c>
      <c r="L132" s="298">
        <v>11222</v>
      </c>
      <c r="M132" s="298">
        <v>1030</v>
      </c>
      <c r="N132" s="299">
        <v>60</v>
      </c>
      <c r="O132" s="299">
        <v>210</v>
      </c>
      <c r="P132" s="299">
        <v>4387</v>
      </c>
      <c r="Q132" s="298">
        <v>3769</v>
      </c>
      <c r="R132" s="299">
        <v>1</v>
      </c>
      <c r="S132" s="299">
        <v>1</v>
      </c>
      <c r="T132" s="299">
        <v>0</v>
      </c>
      <c r="U132" s="299">
        <v>1</v>
      </c>
      <c r="V132" s="300">
        <v>0.27170105099260417</v>
      </c>
      <c r="W132" s="299">
        <v>0</v>
      </c>
      <c r="X132" s="354">
        <f t="shared" si="3"/>
        <v>2055.1999999999998</v>
      </c>
      <c r="Y132" s="298">
        <v>1496.8</v>
      </c>
      <c r="Z132" s="298"/>
      <c r="AA132" s="298"/>
      <c r="AB132" s="298"/>
      <c r="AC132" s="298">
        <v>558.4</v>
      </c>
      <c r="AD132" s="299" t="s">
        <v>466</v>
      </c>
      <c r="AE132" s="297">
        <v>659575</v>
      </c>
      <c r="AF132" s="297">
        <v>150760</v>
      </c>
      <c r="AG132" s="2">
        <v>108012151</v>
      </c>
    </row>
    <row r="133" spans="1:33" x14ac:dyDescent="0.25">
      <c r="A133" s="287">
        <v>278</v>
      </c>
      <c r="B133" s="288" t="s">
        <v>1263</v>
      </c>
      <c r="C133" s="315" t="str">
        <f t="shared" ref="C133:C196" si="4">_xlfn.CONCAT(B133,".",F133,".",G133)</f>
        <v>A212.5.5</v>
      </c>
      <c r="D133" s="306" t="s">
        <v>1271</v>
      </c>
      <c r="E133" s="301" t="s">
        <v>462</v>
      </c>
      <c r="F133" s="301">
        <v>5</v>
      </c>
      <c r="G133" s="301">
        <v>5</v>
      </c>
      <c r="H133" s="301" t="s">
        <v>470</v>
      </c>
      <c r="I133" s="294" t="s">
        <v>1268</v>
      </c>
      <c r="J133" s="294" t="s">
        <v>1269</v>
      </c>
      <c r="K133" s="294" t="s">
        <v>1228</v>
      </c>
      <c r="L133" s="292">
        <v>11222</v>
      </c>
      <c r="M133" s="292">
        <v>1136</v>
      </c>
      <c r="N133" s="301">
        <v>75</v>
      </c>
      <c r="O133" s="301">
        <v>265</v>
      </c>
      <c r="P133" s="301">
        <v>5271.5</v>
      </c>
      <c r="Q133" s="292">
        <v>4225.6000000000004</v>
      </c>
      <c r="R133" s="301">
        <v>1</v>
      </c>
      <c r="S133" s="301">
        <v>1</v>
      </c>
      <c r="T133" s="301">
        <v>0</v>
      </c>
      <c r="U133" s="301">
        <v>1</v>
      </c>
      <c r="V133" s="293">
        <v>0.25864318330071756</v>
      </c>
      <c r="W133" s="301">
        <v>0</v>
      </c>
      <c r="X133" s="354">
        <f t="shared" si="3"/>
        <v>3066</v>
      </c>
      <c r="Y133" s="292">
        <v>2273</v>
      </c>
      <c r="Z133" s="292"/>
      <c r="AA133" s="292"/>
      <c r="AB133" s="292"/>
      <c r="AC133" s="292">
        <v>793</v>
      </c>
      <c r="AD133" s="301" t="s">
        <v>12</v>
      </c>
      <c r="AE133" s="294">
        <v>621163.20000000007</v>
      </c>
      <c r="AF133" s="294">
        <v>130993.60000000001</v>
      </c>
      <c r="AG133" s="2">
        <v>110009969</v>
      </c>
    </row>
    <row r="134" spans="1:33" x14ac:dyDescent="0.25">
      <c r="A134" s="295">
        <v>207</v>
      </c>
      <c r="B134" s="296" t="s">
        <v>1263</v>
      </c>
      <c r="C134" s="315" t="str">
        <f t="shared" si="4"/>
        <v>A212.2.5</v>
      </c>
      <c r="D134" s="306" t="s">
        <v>1271</v>
      </c>
      <c r="E134" s="299" t="s">
        <v>462</v>
      </c>
      <c r="F134" s="299">
        <v>2</v>
      </c>
      <c r="G134" s="299">
        <v>5</v>
      </c>
      <c r="H134" s="299" t="s">
        <v>470</v>
      </c>
      <c r="I134" s="297" t="s">
        <v>1236</v>
      </c>
      <c r="J134" s="297" t="s">
        <v>1237</v>
      </c>
      <c r="K134" s="297" t="s">
        <v>1228</v>
      </c>
      <c r="L134" s="298">
        <v>11222</v>
      </c>
      <c r="M134" s="298">
        <v>434</v>
      </c>
      <c r="N134" s="299">
        <v>30</v>
      </c>
      <c r="O134" s="299">
        <v>100</v>
      </c>
      <c r="P134" s="299">
        <v>1929.7</v>
      </c>
      <c r="Q134" s="298">
        <v>1739.5</v>
      </c>
      <c r="R134" s="299">
        <v>1</v>
      </c>
      <c r="S134" s="299">
        <v>0</v>
      </c>
      <c r="T134" s="299">
        <v>1</v>
      </c>
      <c r="U134" s="299">
        <v>1</v>
      </c>
      <c r="V134" s="300">
        <v>0.20987393478413971</v>
      </c>
      <c r="W134" s="299">
        <v>0</v>
      </c>
      <c r="X134" s="354">
        <f t="shared" ref="X134:X197" si="5">Y134+AC134</f>
        <v>1419.9</v>
      </c>
      <c r="Y134" s="298">
        <v>1121.9000000000001</v>
      </c>
      <c r="Z134" s="298"/>
      <c r="AA134" s="298"/>
      <c r="AB134" s="298"/>
      <c r="AC134" s="298">
        <v>298</v>
      </c>
      <c r="AD134" s="299" t="s">
        <v>1229</v>
      </c>
      <c r="AE134" s="297">
        <v>0</v>
      </c>
      <c r="AF134" s="297">
        <v>0</v>
      </c>
      <c r="AG134" s="2">
        <v>104028314</v>
      </c>
    </row>
    <row r="135" spans="1:33" x14ac:dyDescent="0.25">
      <c r="A135" s="287">
        <v>171</v>
      </c>
      <c r="B135" s="288" t="s">
        <v>1263</v>
      </c>
      <c r="C135" s="315" t="str">
        <f t="shared" si="4"/>
        <v>A212.3.5</v>
      </c>
      <c r="D135" s="306" t="s">
        <v>1271</v>
      </c>
      <c r="E135" s="301" t="s">
        <v>462</v>
      </c>
      <c r="F135" s="301">
        <v>3</v>
      </c>
      <c r="G135" s="301">
        <v>5</v>
      </c>
      <c r="H135" s="301" t="s">
        <v>470</v>
      </c>
      <c r="I135" s="294" t="s">
        <v>1236</v>
      </c>
      <c r="J135" s="294" t="s">
        <v>1237</v>
      </c>
      <c r="K135" s="294" t="s">
        <v>1228</v>
      </c>
      <c r="L135" s="292">
        <v>11222</v>
      </c>
      <c r="M135" s="292">
        <v>651</v>
      </c>
      <c r="N135" s="301">
        <v>45</v>
      </c>
      <c r="O135" s="301">
        <v>155</v>
      </c>
      <c r="P135" s="301">
        <v>3312.9</v>
      </c>
      <c r="Q135" s="292">
        <v>2710.1</v>
      </c>
      <c r="R135" s="301">
        <v>1</v>
      </c>
      <c r="S135" s="301">
        <v>1</v>
      </c>
      <c r="T135" s="301">
        <v>0</v>
      </c>
      <c r="U135" s="301">
        <v>1</v>
      </c>
      <c r="V135" s="293">
        <v>0.26330376940133038</v>
      </c>
      <c r="W135" s="301">
        <v>0</v>
      </c>
      <c r="X135" s="354">
        <f t="shared" si="5"/>
        <v>1804</v>
      </c>
      <c r="Y135" s="292">
        <v>1329</v>
      </c>
      <c r="Z135" s="292"/>
      <c r="AA135" s="292"/>
      <c r="AB135" s="292"/>
      <c r="AC135" s="292">
        <v>475</v>
      </c>
      <c r="AD135" s="301" t="s">
        <v>465</v>
      </c>
      <c r="AE135" s="294">
        <v>398384.7</v>
      </c>
      <c r="AF135" s="294">
        <v>78592.899999999994</v>
      </c>
      <c r="AG135" s="2">
        <v>104018505</v>
      </c>
    </row>
    <row r="136" spans="1:33" x14ac:dyDescent="0.25">
      <c r="A136" s="295">
        <v>374</v>
      </c>
      <c r="B136" s="296" t="s">
        <v>1263</v>
      </c>
      <c r="C136" s="315" t="str">
        <f t="shared" si="4"/>
        <v>A212.4.5</v>
      </c>
      <c r="D136" s="306" t="s">
        <v>1271</v>
      </c>
      <c r="E136" s="299" t="s">
        <v>462</v>
      </c>
      <c r="F136" s="299">
        <v>4</v>
      </c>
      <c r="G136" s="299">
        <v>5</v>
      </c>
      <c r="H136" s="299" t="s">
        <v>470</v>
      </c>
      <c r="I136" s="297" t="s">
        <v>1297</v>
      </c>
      <c r="J136" s="297" t="s">
        <v>1298</v>
      </c>
      <c r="K136" s="297" t="s">
        <v>1228</v>
      </c>
      <c r="L136" s="298">
        <v>11222</v>
      </c>
      <c r="M136" s="298">
        <v>913</v>
      </c>
      <c r="N136" s="299">
        <v>60</v>
      </c>
      <c r="O136" s="299">
        <v>210</v>
      </c>
      <c r="P136" s="299">
        <v>4188</v>
      </c>
      <c r="Q136" s="298">
        <v>3682</v>
      </c>
      <c r="R136" s="299">
        <v>1</v>
      </c>
      <c r="S136" s="299">
        <v>0</v>
      </c>
      <c r="T136" s="299">
        <v>0</v>
      </c>
      <c r="U136" s="299">
        <v>1</v>
      </c>
      <c r="V136" s="300">
        <v>0.26374488106648075</v>
      </c>
      <c r="W136" s="299">
        <v>0</v>
      </c>
      <c r="X136" s="354">
        <f t="shared" si="5"/>
        <v>2295.4</v>
      </c>
      <c r="Y136" s="319">
        <v>1690</v>
      </c>
      <c r="Z136" s="319"/>
      <c r="AA136" s="319"/>
      <c r="AB136" s="319"/>
      <c r="AC136" s="319">
        <v>605.4</v>
      </c>
      <c r="AD136" s="299" t="s">
        <v>466</v>
      </c>
      <c r="AE136" s="297">
        <v>578074</v>
      </c>
      <c r="AF136" s="297">
        <v>88368</v>
      </c>
      <c r="AG136" s="2">
        <v>107005987</v>
      </c>
    </row>
    <row r="137" spans="1:33" x14ac:dyDescent="0.25">
      <c r="A137" s="287">
        <v>342</v>
      </c>
      <c r="B137" s="288" t="s">
        <v>1263</v>
      </c>
      <c r="C137" s="315" t="str">
        <f t="shared" si="4"/>
        <v>A212.2.3</v>
      </c>
      <c r="D137" s="301" t="s">
        <v>1264</v>
      </c>
      <c r="E137" s="301" t="s">
        <v>462</v>
      </c>
      <c r="F137" s="301">
        <v>2</v>
      </c>
      <c r="G137" s="301">
        <v>3</v>
      </c>
      <c r="H137" s="301" t="s">
        <v>470</v>
      </c>
      <c r="I137" s="294" t="s">
        <v>1286</v>
      </c>
      <c r="J137" s="294" t="s">
        <v>1293</v>
      </c>
      <c r="K137" s="294" t="s">
        <v>1228</v>
      </c>
      <c r="L137" s="292">
        <v>11222</v>
      </c>
      <c r="M137" s="292">
        <v>350</v>
      </c>
      <c r="N137" s="301">
        <v>12</v>
      </c>
      <c r="O137" s="301">
        <v>48</v>
      </c>
      <c r="P137" s="301">
        <v>1001.5</v>
      </c>
      <c r="Q137" s="292">
        <v>796</v>
      </c>
      <c r="R137" s="301">
        <v>0</v>
      </c>
      <c r="S137" s="301">
        <v>0</v>
      </c>
      <c r="T137" s="301">
        <v>0</v>
      </c>
      <c r="U137" s="301">
        <v>1</v>
      </c>
      <c r="V137" s="293">
        <v>0.2183406113537118</v>
      </c>
      <c r="W137" s="301">
        <v>1</v>
      </c>
      <c r="X137" s="354">
        <f t="shared" si="5"/>
        <v>687</v>
      </c>
      <c r="Y137" s="292">
        <v>537</v>
      </c>
      <c r="Z137" s="292"/>
      <c r="AA137" s="292"/>
      <c r="AB137" s="292"/>
      <c r="AC137" s="292">
        <v>150</v>
      </c>
      <c r="AD137" s="301" t="s">
        <v>12</v>
      </c>
      <c r="AE137" s="294">
        <v>97908</v>
      </c>
      <c r="AF137" s="294">
        <v>50148</v>
      </c>
      <c r="AG137" s="2">
        <v>103019827</v>
      </c>
    </row>
    <row r="138" spans="1:33" x14ac:dyDescent="0.25">
      <c r="A138" s="295">
        <v>58</v>
      </c>
      <c r="B138" s="296" t="s">
        <v>1263</v>
      </c>
      <c r="C138" s="315" t="str">
        <f t="shared" si="4"/>
        <v>A212.2.2</v>
      </c>
      <c r="D138" s="299" t="s">
        <v>1264</v>
      </c>
      <c r="E138" s="299" t="s">
        <v>462</v>
      </c>
      <c r="F138" s="299">
        <v>2</v>
      </c>
      <c r="G138" s="299">
        <v>2</v>
      </c>
      <c r="H138" s="299" t="s">
        <v>470</v>
      </c>
      <c r="I138" s="297" t="s">
        <v>1299</v>
      </c>
      <c r="J138" s="297" t="s">
        <v>1300</v>
      </c>
      <c r="K138" s="297" t="s">
        <v>1228</v>
      </c>
      <c r="L138" s="298">
        <v>11222</v>
      </c>
      <c r="M138" s="298">
        <v>391</v>
      </c>
      <c r="N138" s="299">
        <v>8</v>
      </c>
      <c r="O138" s="299">
        <v>36</v>
      </c>
      <c r="P138" s="299">
        <v>920.3</v>
      </c>
      <c r="Q138" s="298">
        <v>580.4</v>
      </c>
      <c r="R138" s="299">
        <v>0</v>
      </c>
      <c r="S138" s="299">
        <v>1</v>
      </c>
      <c r="T138" s="299">
        <v>0</v>
      </c>
      <c r="U138" s="299">
        <v>1</v>
      </c>
      <c r="V138" s="300"/>
      <c r="W138" s="299">
        <v>1</v>
      </c>
      <c r="X138" s="354">
        <f t="shared" si="5"/>
        <v>0</v>
      </c>
      <c r="Y138" s="298"/>
      <c r="Z138" s="298"/>
      <c r="AA138" s="298"/>
      <c r="AB138" s="298"/>
      <c r="AC138" s="298"/>
      <c r="AD138" s="299" t="s">
        <v>1229</v>
      </c>
      <c r="AE138" s="297">
        <v>103311.2</v>
      </c>
      <c r="AF138" s="297">
        <v>38886.799999999996</v>
      </c>
      <c r="AG138" s="2">
        <v>114012132</v>
      </c>
    </row>
    <row r="139" spans="1:33" x14ac:dyDescent="0.25">
      <c r="A139" s="302" t="s">
        <v>1301</v>
      </c>
      <c r="B139" s="303" t="s">
        <v>1263</v>
      </c>
      <c r="C139" s="315" t="str">
        <f t="shared" si="4"/>
        <v>A212.4.3</v>
      </c>
      <c r="D139" s="301" t="s">
        <v>1264</v>
      </c>
      <c r="E139" s="301" t="s">
        <v>462</v>
      </c>
      <c r="F139" s="301">
        <v>4</v>
      </c>
      <c r="G139" s="301">
        <v>3</v>
      </c>
      <c r="H139" s="301" t="s">
        <v>470</v>
      </c>
      <c r="I139" s="294" t="s">
        <v>1278</v>
      </c>
      <c r="J139" s="294" t="s">
        <v>1302</v>
      </c>
      <c r="K139" s="294" t="s">
        <v>1228</v>
      </c>
      <c r="L139" s="301">
        <v>11222</v>
      </c>
      <c r="M139" s="301">
        <v>765</v>
      </c>
      <c r="N139" s="301">
        <v>29</v>
      </c>
      <c r="O139" s="301">
        <v>107</v>
      </c>
      <c r="P139" s="301">
        <v>2364.3000000000002</v>
      </c>
      <c r="Q139" s="301">
        <v>1807.8</v>
      </c>
      <c r="R139" s="301">
        <v>1</v>
      </c>
      <c r="S139" s="301">
        <v>0</v>
      </c>
      <c r="T139" s="301">
        <v>0</v>
      </c>
      <c r="U139" s="301">
        <v>1</v>
      </c>
      <c r="V139" s="293">
        <v>0.22920203735144312</v>
      </c>
      <c r="W139" s="301">
        <v>0</v>
      </c>
      <c r="X139" s="354">
        <f t="shared" si="5"/>
        <v>1178</v>
      </c>
      <c r="Y139" s="292">
        <v>908</v>
      </c>
      <c r="Z139" s="292"/>
      <c r="AA139" s="292"/>
      <c r="AB139" s="292"/>
      <c r="AC139" s="292">
        <v>270</v>
      </c>
      <c r="AD139" s="301" t="s">
        <v>1229</v>
      </c>
      <c r="AE139" s="294">
        <v>214007.36399999997</v>
      </c>
      <c r="AF139" s="294">
        <v>64158.822</v>
      </c>
      <c r="AG139" s="2">
        <v>102017001</v>
      </c>
    </row>
    <row r="140" spans="1:33" x14ac:dyDescent="0.25">
      <c r="A140" s="295">
        <v>70</v>
      </c>
      <c r="B140" s="296" t="s">
        <v>1263</v>
      </c>
      <c r="C140" s="315" t="str">
        <f t="shared" si="4"/>
        <v>A212.2.3</v>
      </c>
      <c r="D140" s="299" t="s">
        <v>1264</v>
      </c>
      <c r="E140" s="299" t="s">
        <v>462</v>
      </c>
      <c r="F140" s="299">
        <v>2</v>
      </c>
      <c r="G140" s="299">
        <v>3</v>
      </c>
      <c r="H140" s="299" t="s">
        <v>470</v>
      </c>
      <c r="I140" s="297" t="s">
        <v>1234</v>
      </c>
      <c r="J140" s="297" t="s">
        <v>1272</v>
      </c>
      <c r="K140" s="297" t="s">
        <v>1228</v>
      </c>
      <c r="L140" s="298">
        <v>11222</v>
      </c>
      <c r="M140" s="298">
        <v>329</v>
      </c>
      <c r="N140" s="299">
        <v>12</v>
      </c>
      <c r="O140" s="299">
        <v>39</v>
      </c>
      <c r="P140" s="299">
        <v>1003.8</v>
      </c>
      <c r="Q140" s="298">
        <v>797.5</v>
      </c>
      <c r="R140" s="299">
        <v>0</v>
      </c>
      <c r="S140" s="299">
        <v>0</v>
      </c>
      <c r="T140" s="299">
        <v>0</v>
      </c>
      <c r="U140" s="299">
        <v>1</v>
      </c>
      <c r="V140" s="300">
        <v>0.21968616262482168</v>
      </c>
      <c r="W140" s="299">
        <v>0</v>
      </c>
      <c r="X140" s="354">
        <f t="shared" si="5"/>
        <v>701</v>
      </c>
      <c r="Y140" s="298">
        <v>547</v>
      </c>
      <c r="Z140" s="298"/>
      <c r="AA140" s="298"/>
      <c r="AB140" s="298"/>
      <c r="AC140" s="298">
        <v>154</v>
      </c>
      <c r="AD140" s="299" t="s">
        <v>12</v>
      </c>
      <c r="AE140" s="297">
        <v>109257.5</v>
      </c>
      <c r="AF140" s="297">
        <v>23127.5</v>
      </c>
      <c r="AG140" s="2">
        <v>111030479</v>
      </c>
    </row>
    <row r="141" spans="1:33" x14ac:dyDescent="0.25">
      <c r="A141" s="287">
        <v>289</v>
      </c>
      <c r="B141" s="288" t="s">
        <v>1263</v>
      </c>
      <c r="C141" s="315" t="str">
        <f t="shared" si="4"/>
        <v>A212.4.5</v>
      </c>
      <c r="D141" s="301" t="s">
        <v>1271</v>
      </c>
      <c r="E141" s="301" t="s">
        <v>462</v>
      </c>
      <c r="F141" s="301">
        <v>4</v>
      </c>
      <c r="G141" s="301">
        <v>5</v>
      </c>
      <c r="H141" s="301" t="s">
        <v>470</v>
      </c>
      <c r="I141" s="294" t="s">
        <v>1250</v>
      </c>
      <c r="J141" s="294" t="s">
        <v>1251</v>
      </c>
      <c r="K141" s="294" t="s">
        <v>1228</v>
      </c>
      <c r="L141" s="292">
        <v>11222</v>
      </c>
      <c r="M141" s="292">
        <v>1014</v>
      </c>
      <c r="N141" s="301">
        <v>60</v>
      </c>
      <c r="O141" s="301">
        <v>210</v>
      </c>
      <c r="P141" s="301">
        <v>4416.3</v>
      </c>
      <c r="Q141" s="292">
        <v>3774</v>
      </c>
      <c r="R141" s="301">
        <v>1</v>
      </c>
      <c r="S141" s="301">
        <v>1</v>
      </c>
      <c r="T141" s="301">
        <v>0</v>
      </c>
      <c r="U141" s="301">
        <v>1</v>
      </c>
      <c r="V141" s="293">
        <v>0.22322642565784209</v>
      </c>
      <c r="W141" s="301">
        <v>0</v>
      </c>
      <c r="X141" s="354">
        <f t="shared" si="5"/>
        <v>2500.6000000000004</v>
      </c>
      <c r="Y141" s="292">
        <v>1942.4</v>
      </c>
      <c r="Z141" s="292"/>
      <c r="AA141" s="292"/>
      <c r="AB141" s="292"/>
      <c r="AC141" s="292">
        <v>558.20000000000005</v>
      </c>
      <c r="AD141" s="301" t="s">
        <v>465</v>
      </c>
      <c r="AE141" s="294">
        <v>735930</v>
      </c>
      <c r="AF141" s="294">
        <v>120768</v>
      </c>
      <c r="AG141" s="2">
        <v>108012107</v>
      </c>
    </row>
    <row r="142" spans="1:33" x14ac:dyDescent="0.25">
      <c r="A142" s="295">
        <v>116</v>
      </c>
      <c r="B142" s="296" t="s">
        <v>1263</v>
      </c>
      <c r="C142" s="315" t="str">
        <f t="shared" si="4"/>
        <v>A212.3.5</v>
      </c>
      <c r="D142" s="306" t="s">
        <v>1271</v>
      </c>
      <c r="E142" s="299" t="s">
        <v>462</v>
      </c>
      <c r="F142" s="299">
        <v>3</v>
      </c>
      <c r="G142" s="299">
        <v>5</v>
      </c>
      <c r="H142" s="299" t="s">
        <v>470</v>
      </c>
      <c r="I142" s="297" t="s">
        <v>1236</v>
      </c>
      <c r="J142" s="297" t="s">
        <v>1237</v>
      </c>
      <c r="K142" s="297" t="s">
        <v>1228</v>
      </c>
      <c r="L142" s="298">
        <v>11222</v>
      </c>
      <c r="M142" s="298">
        <v>653</v>
      </c>
      <c r="N142" s="299">
        <v>45</v>
      </c>
      <c r="O142" s="299">
        <v>155</v>
      </c>
      <c r="P142" s="299">
        <v>3231.6</v>
      </c>
      <c r="Q142" s="298">
        <v>2459.5</v>
      </c>
      <c r="R142" s="299">
        <v>1</v>
      </c>
      <c r="S142" s="299">
        <v>0</v>
      </c>
      <c r="T142" s="299">
        <v>0</v>
      </c>
      <c r="U142" s="299">
        <v>1</v>
      </c>
      <c r="V142" s="300">
        <v>0.21263606247042122</v>
      </c>
      <c r="W142" s="299">
        <v>0</v>
      </c>
      <c r="X142" s="354">
        <f t="shared" si="5"/>
        <v>2113</v>
      </c>
      <c r="Y142" s="298">
        <v>1663.7</v>
      </c>
      <c r="Z142" s="298"/>
      <c r="AA142" s="298"/>
      <c r="AB142" s="298"/>
      <c r="AC142" s="298">
        <v>449.3</v>
      </c>
      <c r="AD142" s="299" t="s">
        <v>467</v>
      </c>
      <c r="AE142" s="297">
        <v>440250.5</v>
      </c>
      <c r="AF142" s="297">
        <v>66406.5</v>
      </c>
      <c r="AG142" s="2">
        <v>104017973</v>
      </c>
    </row>
    <row r="143" spans="1:33" x14ac:dyDescent="0.25">
      <c r="A143" s="287">
        <v>356</v>
      </c>
      <c r="B143" s="288" t="s">
        <v>1263</v>
      </c>
      <c r="C143" s="315" t="str">
        <f t="shared" si="4"/>
        <v>A212.3.4</v>
      </c>
      <c r="D143" s="306" t="s">
        <v>1271</v>
      </c>
      <c r="E143" s="301" t="s">
        <v>462</v>
      </c>
      <c r="F143" s="301">
        <v>3</v>
      </c>
      <c r="G143" s="301">
        <v>4</v>
      </c>
      <c r="H143" s="301" t="s">
        <v>470</v>
      </c>
      <c r="I143" s="294" t="s">
        <v>1236</v>
      </c>
      <c r="J143" s="294" t="s">
        <v>1303</v>
      </c>
      <c r="K143" s="294" t="s">
        <v>1228</v>
      </c>
      <c r="L143" s="292">
        <v>11222</v>
      </c>
      <c r="M143" s="292">
        <v>636</v>
      </c>
      <c r="N143" s="301">
        <v>36</v>
      </c>
      <c r="O143" s="301">
        <v>124</v>
      </c>
      <c r="P143" s="301">
        <v>2205.9</v>
      </c>
      <c r="Q143" s="292">
        <v>2205.9</v>
      </c>
      <c r="R143" s="301">
        <v>1</v>
      </c>
      <c r="S143" s="301">
        <v>1</v>
      </c>
      <c r="T143" s="301">
        <v>0</v>
      </c>
      <c r="U143" s="301">
        <v>1</v>
      </c>
      <c r="V143" s="293">
        <v>0.21373811714198099</v>
      </c>
      <c r="W143" s="301">
        <v>0</v>
      </c>
      <c r="X143" s="354">
        <f t="shared" si="5"/>
        <v>1630.5</v>
      </c>
      <c r="Y143" s="292">
        <v>1282</v>
      </c>
      <c r="Z143" s="292"/>
      <c r="AA143" s="292"/>
      <c r="AB143" s="292"/>
      <c r="AC143" s="292">
        <v>348.5</v>
      </c>
      <c r="AD143" s="301" t="s">
        <v>12</v>
      </c>
      <c r="AE143" s="294">
        <v>330885</v>
      </c>
      <c r="AF143" s="294">
        <v>108089.1</v>
      </c>
      <c r="AG143" s="2">
        <v>104002317</v>
      </c>
    </row>
    <row r="144" spans="1:33" x14ac:dyDescent="0.25">
      <c r="A144" s="295">
        <v>81</v>
      </c>
      <c r="B144" s="296" t="s">
        <v>1263</v>
      </c>
      <c r="C144" s="315" t="str">
        <f t="shared" si="4"/>
        <v>A212.3.5</v>
      </c>
      <c r="D144" s="306" t="s">
        <v>1271</v>
      </c>
      <c r="E144" s="299" t="s">
        <v>462</v>
      </c>
      <c r="F144" s="299">
        <v>3</v>
      </c>
      <c r="G144" s="299">
        <v>5</v>
      </c>
      <c r="H144" s="299" t="s">
        <v>470</v>
      </c>
      <c r="I144" s="297" t="s">
        <v>1265</v>
      </c>
      <c r="J144" s="297" t="s">
        <v>1284</v>
      </c>
      <c r="K144" s="297" t="s">
        <v>1228</v>
      </c>
      <c r="L144" s="298">
        <v>11222</v>
      </c>
      <c r="M144" s="298">
        <v>660</v>
      </c>
      <c r="N144" s="299">
        <v>45</v>
      </c>
      <c r="O144" s="299">
        <v>155</v>
      </c>
      <c r="P144" s="299">
        <v>3063.6</v>
      </c>
      <c r="Q144" s="298">
        <v>2685</v>
      </c>
      <c r="R144" s="299">
        <v>1</v>
      </c>
      <c r="S144" s="299">
        <v>1</v>
      </c>
      <c r="T144" s="299">
        <v>0</v>
      </c>
      <c r="U144" s="299">
        <v>1</v>
      </c>
      <c r="V144" s="300">
        <v>0.43952802359882009</v>
      </c>
      <c r="W144" s="299">
        <v>0</v>
      </c>
      <c r="X144" s="354">
        <f t="shared" si="5"/>
        <v>1152.5999999999999</v>
      </c>
      <c r="Y144" s="298">
        <v>646</v>
      </c>
      <c r="Z144" s="298"/>
      <c r="AA144" s="298"/>
      <c r="AB144" s="298"/>
      <c r="AC144" s="298">
        <v>506.6</v>
      </c>
      <c r="AD144" s="299" t="s">
        <v>467</v>
      </c>
      <c r="AE144" s="297">
        <v>453765</v>
      </c>
      <c r="AF144" s="297">
        <v>67125</v>
      </c>
      <c r="AG144" s="2">
        <v>112023515</v>
      </c>
    </row>
    <row r="145" spans="1:33" x14ac:dyDescent="0.25">
      <c r="A145" s="287">
        <v>237</v>
      </c>
      <c r="B145" s="288" t="s">
        <v>1263</v>
      </c>
      <c r="C145" s="315" t="str">
        <f t="shared" si="4"/>
        <v>A212.8.5</v>
      </c>
      <c r="D145" s="301" t="s">
        <v>1285</v>
      </c>
      <c r="E145" s="301" t="s">
        <v>462</v>
      </c>
      <c r="F145" s="301">
        <v>8</v>
      </c>
      <c r="G145" s="301">
        <v>5</v>
      </c>
      <c r="H145" s="301" t="s">
        <v>470</v>
      </c>
      <c r="I145" s="294" t="s">
        <v>1250</v>
      </c>
      <c r="J145" s="294" t="s">
        <v>1304</v>
      </c>
      <c r="K145" s="294" t="s">
        <v>1228</v>
      </c>
      <c r="L145" s="292">
        <v>12132</v>
      </c>
      <c r="M145" s="292">
        <v>1844</v>
      </c>
      <c r="N145" s="301">
        <v>95</v>
      </c>
      <c r="O145" s="301">
        <v>376</v>
      </c>
      <c r="P145" s="301">
        <v>7370.6</v>
      </c>
      <c r="Q145" s="292">
        <v>6656</v>
      </c>
      <c r="R145" s="301">
        <v>1</v>
      </c>
      <c r="S145" s="301">
        <v>1</v>
      </c>
      <c r="T145" s="301">
        <v>0</v>
      </c>
      <c r="U145" s="301">
        <v>1</v>
      </c>
      <c r="V145" s="293">
        <v>0.26082342954159593</v>
      </c>
      <c r="W145" s="301">
        <v>1</v>
      </c>
      <c r="X145" s="354">
        <f t="shared" si="5"/>
        <v>4712</v>
      </c>
      <c r="Y145" s="292">
        <v>3483</v>
      </c>
      <c r="Z145" s="292"/>
      <c r="AA145" s="292"/>
      <c r="AB145" s="292"/>
      <c r="AC145" s="292">
        <v>1229</v>
      </c>
      <c r="AD145" s="301" t="s">
        <v>466</v>
      </c>
      <c r="AE145" s="294">
        <v>1011712</v>
      </c>
      <c r="AF145" s="294">
        <v>319488</v>
      </c>
      <c r="AG145" s="2">
        <v>108003158</v>
      </c>
    </row>
    <row r="146" spans="1:33" x14ac:dyDescent="0.25">
      <c r="A146" s="295">
        <v>138</v>
      </c>
      <c r="B146" s="296" t="s">
        <v>1263</v>
      </c>
      <c r="C146" s="315" t="str">
        <f t="shared" si="4"/>
        <v>A212.4.3</v>
      </c>
      <c r="D146" s="299" t="s">
        <v>1264</v>
      </c>
      <c r="E146" s="299" t="s">
        <v>462</v>
      </c>
      <c r="F146" s="299">
        <v>4</v>
      </c>
      <c r="G146" s="299">
        <v>3</v>
      </c>
      <c r="H146" s="299" t="s">
        <v>470</v>
      </c>
      <c r="I146" s="297" t="s">
        <v>1297</v>
      </c>
      <c r="J146" s="297" t="s">
        <v>1305</v>
      </c>
      <c r="K146" s="297" t="s">
        <v>1228</v>
      </c>
      <c r="L146" s="298">
        <v>11222</v>
      </c>
      <c r="M146" s="298">
        <v>649</v>
      </c>
      <c r="N146" s="299">
        <v>24</v>
      </c>
      <c r="O146" s="299">
        <v>80</v>
      </c>
      <c r="P146" s="299">
        <v>2064.5</v>
      </c>
      <c r="Q146" s="298">
        <v>1608.3</v>
      </c>
      <c r="R146" s="299">
        <v>0</v>
      </c>
      <c r="S146" s="299">
        <v>1</v>
      </c>
      <c r="T146" s="299">
        <v>0</v>
      </c>
      <c r="U146" s="299">
        <v>1</v>
      </c>
      <c r="V146" s="300">
        <v>0.22724161533196441</v>
      </c>
      <c r="W146" s="299">
        <v>0</v>
      </c>
      <c r="X146" s="354">
        <f t="shared" si="5"/>
        <v>1461</v>
      </c>
      <c r="Y146" s="298">
        <v>1129</v>
      </c>
      <c r="Z146" s="298"/>
      <c r="AA146" s="298"/>
      <c r="AB146" s="298"/>
      <c r="AC146" s="298">
        <v>332</v>
      </c>
      <c r="AD146" s="299" t="s">
        <v>467</v>
      </c>
      <c r="AE146" s="297">
        <v>204254.1</v>
      </c>
      <c r="AF146" s="297">
        <v>78806.7</v>
      </c>
      <c r="AG146" s="2">
        <v>107012917</v>
      </c>
    </row>
    <row r="147" spans="1:33" x14ac:dyDescent="0.25">
      <c r="A147" s="302" t="s">
        <v>1306</v>
      </c>
      <c r="B147" s="303" t="s">
        <v>1263</v>
      </c>
      <c r="C147" s="315" t="str">
        <f t="shared" si="4"/>
        <v>A212.3.3</v>
      </c>
      <c r="D147" s="301" t="s">
        <v>1264</v>
      </c>
      <c r="E147" s="301" t="s">
        <v>462</v>
      </c>
      <c r="F147" s="301">
        <v>3</v>
      </c>
      <c r="G147" s="301">
        <v>3</v>
      </c>
      <c r="H147" s="301" t="s">
        <v>470</v>
      </c>
      <c r="I147" s="294" t="s">
        <v>1253</v>
      </c>
      <c r="J147" s="294" t="s">
        <v>1307</v>
      </c>
      <c r="K147" s="294" t="s">
        <v>1228</v>
      </c>
      <c r="L147" s="301">
        <v>11222</v>
      </c>
      <c r="M147" s="301">
        <v>525</v>
      </c>
      <c r="N147" s="301">
        <v>18</v>
      </c>
      <c r="O147" s="301">
        <v>66</v>
      </c>
      <c r="P147" s="301">
        <v>1578.3</v>
      </c>
      <c r="Q147" s="301">
        <v>1323.1</v>
      </c>
      <c r="R147" s="301">
        <v>0</v>
      </c>
      <c r="S147" s="301">
        <v>1</v>
      </c>
      <c r="T147" s="301">
        <v>0</v>
      </c>
      <c r="U147" s="301">
        <v>0</v>
      </c>
      <c r="V147" s="293">
        <v>0.19032082653616095</v>
      </c>
      <c r="W147" s="301">
        <v>0</v>
      </c>
      <c r="X147" s="354">
        <f t="shared" si="5"/>
        <v>1103.4000000000001</v>
      </c>
      <c r="Y147" s="292">
        <v>893.4</v>
      </c>
      <c r="Z147" s="292"/>
      <c r="AA147" s="292"/>
      <c r="AB147" s="292"/>
      <c r="AC147" s="292">
        <v>210</v>
      </c>
      <c r="AD147" s="301" t="s">
        <v>466</v>
      </c>
      <c r="AE147" s="294">
        <v>227970.13</v>
      </c>
      <c r="AF147" s="294">
        <v>53175.388999999996</v>
      </c>
      <c r="AG147" s="2">
        <v>109018591</v>
      </c>
    </row>
    <row r="148" spans="1:33" x14ac:dyDescent="0.25">
      <c r="A148" s="295">
        <v>59</v>
      </c>
      <c r="B148" s="296" t="s">
        <v>1263</v>
      </c>
      <c r="C148" s="315" t="str">
        <f t="shared" si="4"/>
        <v>A212.2.3</v>
      </c>
      <c r="D148" s="299" t="s">
        <v>1264</v>
      </c>
      <c r="E148" s="299" t="s">
        <v>462</v>
      </c>
      <c r="F148" s="299">
        <v>2</v>
      </c>
      <c r="G148" s="299">
        <v>3</v>
      </c>
      <c r="H148" s="299" t="s">
        <v>470</v>
      </c>
      <c r="I148" s="297" t="s">
        <v>1299</v>
      </c>
      <c r="J148" s="297" t="s">
        <v>1308</v>
      </c>
      <c r="K148" s="297" t="s">
        <v>1228</v>
      </c>
      <c r="L148" s="298">
        <v>11222</v>
      </c>
      <c r="M148" s="298">
        <v>462</v>
      </c>
      <c r="N148" s="299">
        <v>12</v>
      </c>
      <c r="O148" s="299">
        <v>52</v>
      </c>
      <c r="P148" s="299">
        <v>1179.0999999999999</v>
      </c>
      <c r="Q148" s="298">
        <v>940.6</v>
      </c>
      <c r="R148" s="299">
        <v>0</v>
      </c>
      <c r="S148" s="299">
        <v>1</v>
      </c>
      <c r="T148" s="299">
        <v>0</v>
      </c>
      <c r="U148" s="299">
        <v>1</v>
      </c>
      <c r="V148" s="300">
        <v>0.22415940224159403</v>
      </c>
      <c r="W148" s="299" t="s">
        <v>1249</v>
      </c>
      <c r="X148" s="354">
        <f t="shared" si="5"/>
        <v>803</v>
      </c>
      <c r="Y148" s="298">
        <v>623</v>
      </c>
      <c r="Z148" s="298"/>
      <c r="AA148" s="298"/>
      <c r="AB148" s="298"/>
      <c r="AC148" s="298">
        <v>180</v>
      </c>
      <c r="AD148" s="299" t="s">
        <v>1229</v>
      </c>
      <c r="AE148" s="297">
        <v>285001.8</v>
      </c>
      <c r="AF148" s="297">
        <v>63960.800000000003</v>
      </c>
      <c r="AG148" s="2">
        <v>114015743</v>
      </c>
    </row>
    <row r="149" spans="1:33" x14ac:dyDescent="0.25">
      <c r="A149" s="287">
        <v>347</v>
      </c>
      <c r="B149" s="288" t="s">
        <v>1263</v>
      </c>
      <c r="C149" s="315" t="str">
        <f t="shared" si="4"/>
        <v>A212.4.3</v>
      </c>
      <c r="D149" s="301" t="s">
        <v>1264</v>
      </c>
      <c r="E149" s="301" t="s">
        <v>462</v>
      </c>
      <c r="F149" s="301">
        <v>4</v>
      </c>
      <c r="G149" s="301">
        <v>3</v>
      </c>
      <c r="H149" s="301" t="s">
        <v>470</v>
      </c>
      <c r="I149" s="294" t="s">
        <v>1236</v>
      </c>
      <c r="J149" s="294" t="s">
        <v>1237</v>
      </c>
      <c r="K149" s="294" t="s">
        <v>1228</v>
      </c>
      <c r="L149" s="292">
        <v>11222</v>
      </c>
      <c r="M149" s="292">
        <v>785</v>
      </c>
      <c r="N149" s="301">
        <v>24</v>
      </c>
      <c r="O149" s="301">
        <v>92</v>
      </c>
      <c r="P149" s="301">
        <v>2229.6999999999998</v>
      </c>
      <c r="Q149" s="292">
        <v>1730.1</v>
      </c>
      <c r="R149" s="301">
        <v>0</v>
      </c>
      <c r="S149" s="301">
        <v>1</v>
      </c>
      <c r="T149" s="301">
        <v>0</v>
      </c>
      <c r="U149" s="301">
        <v>1</v>
      </c>
      <c r="V149" s="293">
        <v>0.22346776333244892</v>
      </c>
      <c r="W149" s="301">
        <v>0</v>
      </c>
      <c r="X149" s="354">
        <f t="shared" si="5"/>
        <v>1507.6</v>
      </c>
      <c r="Y149" s="292">
        <v>1170.7</v>
      </c>
      <c r="Z149" s="292"/>
      <c r="AA149" s="292"/>
      <c r="AB149" s="292"/>
      <c r="AC149" s="292">
        <v>336.9</v>
      </c>
      <c r="AD149" s="301" t="s">
        <v>1309</v>
      </c>
      <c r="AE149" s="294">
        <v>0</v>
      </c>
      <c r="AF149" s="294">
        <v>0</v>
      </c>
      <c r="AG149" s="2">
        <v>104036107</v>
      </c>
    </row>
    <row r="150" spans="1:33" x14ac:dyDescent="0.25">
      <c r="A150" s="304" t="s">
        <v>1310</v>
      </c>
      <c r="B150" s="305" t="s">
        <v>1263</v>
      </c>
      <c r="C150" s="315" t="str">
        <f t="shared" si="4"/>
        <v>A212.3.3</v>
      </c>
      <c r="D150" s="299" t="s">
        <v>1264</v>
      </c>
      <c r="E150" s="299" t="s">
        <v>462</v>
      </c>
      <c r="F150" s="299">
        <v>3</v>
      </c>
      <c r="G150" s="299">
        <v>3</v>
      </c>
      <c r="H150" s="299" t="s">
        <v>470</v>
      </c>
      <c r="I150" s="297" t="s">
        <v>1265</v>
      </c>
      <c r="J150" s="297" t="s">
        <v>1284</v>
      </c>
      <c r="K150" s="297" t="s">
        <v>1228</v>
      </c>
      <c r="L150" s="299">
        <v>11222</v>
      </c>
      <c r="M150" s="299">
        <v>482</v>
      </c>
      <c r="N150" s="299">
        <v>18</v>
      </c>
      <c r="O150" s="299">
        <v>69</v>
      </c>
      <c r="P150" s="299">
        <v>1428.1</v>
      </c>
      <c r="Q150" s="299">
        <v>1136.4000000000001</v>
      </c>
      <c r="R150" s="299">
        <v>1</v>
      </c>
      <c r="S150" s="299">
        <v>0</v>
      </c>
      <c r="T150" s="299">
        <v>0</v>
      </c>
      <c r="U150" s="299">
        <v>1</v>
      </c>
      <c r="V150" s="300">
        <v>0.25931575506646332</v>
      </c>
      <c r="W150" s="299">
        <v>0</v>
      </c>
      <c r="X150" s="354">
        <f t="shared" si="5"/>
        <v>917.8</v>
      </c>
      <c r="Y150" s="298">
        <v>679.8</v>
      </c>
      <c r="Z150" s="298"/>
      <c r="AA150" s="298"/>
      <c r="AB150" s="298"/>
      <c r="AC150" s="298">
        <v>238</v>
      </c>
      <c r="AD150" s="299" t="s">
        <v>467</v>
      </c>
      <c r="AE150" s="297">
        <v>224870.83200000002</v>
      </c>
      <c r="AF150" s="297">
        <v>28569.096000000001</v>
      </c>
      <c r="AG150" s="2">
        <v>112017139</v>
      </c>
    </row>
    <row r="151" spans="1:33" x14ac:dyDescent="0.25">
      <c r="A151" s="287">
        <v>67</v>
      </c>
      <c r="B151" s="288" t="s">
        <v>1263</v>
      </c>
      <c r="C151" s="315" t="str">
        <f t="shared" si="4"/>
        <v>A212.3.3</v>
      </c>
      <c r="D151" s="301" t="s">
        <v>1264</v>
      </c>
      <c r="E151" s="301" t="s">
        <v>462</v>
      </c>
      <c r="F151" s="301">
        <v>3</v>
      </c>
      <c r="G151" s="301">
        <v>3</v>
      </c>
      <c r="H151" s="301" t="s">
        <v>470</v>
      </c>
      <c r="I151" s="294" t="s">
        <v>1265</v>
      </c>
      <c r="J151" s="294" t="s">
        <v>1284</v>
      </c>
      <c r="K151" s="294" t="s">
        <v>1228</v>
      </c>
      <c r="L151" s="292">
        <v>11222</v>
      </c>
      <c r="M151" s="292">
        <v>561</v>
      </c>
      <c r="N151" s="301">
        <v>18</v>
      </c>
      <c r="O151" s="301">
        <v>66</v>
      </c>
      <c r="P151" s="301">
        <v>1644.3</v>
      </c>
      <c r="Q151" s="292">
        <v>1225</v>
      </c>
      <c r="R151" s="301">
        <v>1</v>
      </c>
      <c r="S151" s="301">
        <v>1</v>
      </c>
      <c r="T151" s="301">
        <v>0</v>
      </c>
      <c r="U151" s="301">
        <v>1</v>
      </c>
      <c r="V151" s="293"/>
      <c r="W151" s="301">
        <v>0</v>
      </c>
      <c r="X151" s="354">
        <f t="shared" si="5"/>
        <v>0</v>
      </c>
      <c r="Y151" s="292"/>
      <c r="Z151" s="292"/>
      <c r="AA151" s="292"/>
      <c r="AB151" s="292"/>
      <c r="AC151" s="292"/>
      <c r="AD151" s="301" t="s">
        <v>12</v>
      </c>
      <c r="AE151" s="294">
        <v>218050</v>
      </c>
      <c r="AF151" s="294">
        <v>30625</v>
      </c>
      <c r="AG151" s="2">
        <v>112017143</v>
      </c>
    </row>
    <row r="152" spans="1:33" x14ac:dyDescent="0.25">
      <c r="A152" s="295">
        <v>368</v>
      </c>
      <c r="B152" s="296" t="s">
        <v>1263</v>
      </c>
      <c r="C152" s="315" t="str">
        <f t="shared" si="4"/>
        <v>A212.3.3</v>
      </c>
      <c r="D152" s="299" t="s">
        <v>1264</v>
      </c>
      <c r="E152" s="299" t="s">
        <v>462</v>
      </c>
      <c r="F152" s="299">
        <v>3</v>
      </c>
      <c r="G152" s="299">
        <v>3</v>
      </c>
      <c r="H152" s="299" t="s">
        <v>470</v>
      </c>
      <c r="I152" s="297" t="s">
        <v>1250</v>
      </c>
      <c r="J152" s="297" t="s">
        <v>1252</v>
      </c>
      <c r="K152" s="297" t="s">
        <v>1228</v>
      </c>
      <c r="L152" s="298">
        <v>11222</v>
      </c>
      <c r="M152" s="298">
        <v>667</v>
      </c>
      <c r="N152" s="299">
        <v>21</v>
      </c>
      <c r="O152" s="299">
        <v>84</v>
      </c>
      <c r="P152" s="299">
        <v>2035</v>
      </c>
      <c r="Q152" s="298">
        <v>1392.4</v>
      </c>
      <c r="R152" s="299">
        <v>1</v>
      </c>
      <c r="S152" s="299">
        <v>1</v>
      </c>
      <c r="T152" s="299">
        <v>0</v>
      </c>
      <c r="U152" s="299">
        <v>1</v>
      </c>
      <c r="V152" s="300">
        <v>0.20635427476650434</v>
      </c>
      <c r="W152" s="299">
        <v>1</v>
      </c>
      <c r="X152" s="354">
        <f t="shared" si="5"/>
        <v>1252.7</v>
      </c>
      <c r="Y152" s="298">
        <v>994.2</v>
      </c>
      <c r="Z152" s="298"/>
      <c r="AA152" s="298"/>
      <c r="AB152" s="298"/>
      <c r="AC152" s="298">
        <v>258.5</v>
      </c>
      <c r="AD152" s="299" t="s">
        <v>467</v>
      </c>
      <c r="AE152" s="297">
        <v>0</v>
      </c>
      <c r="AF152" s="297">
        <v>135062.80000000002</v>
      </c>
      <c r="AG152" s="2">
        <v>108021170</v>
      </c>
    </row>
    <row r="153" spans="1:33" x14ac:dyDescent="0.25">
      <c r="A153" s="287">
        <v>49</v>
      </c>
      <c r="B153" s="288" t="s">
        <v>1263</v>
      </c>
      <c r="C153" s="315" t="str">
        <f t="shared" si="4"/>
        <v>A212.2.5</v>
      </c>
      <c r="D153" s="306" t="s">
        <v>1271</v>
      </c>
      <c r="E153" s="301" t="s">
        <v>462</v>
      </c>
      <c r="F153" s="301">
        <v>2</v>
      </c>
      <c r="G153" s="301">
        <v>5</v>
      </c>
      <c r="H153" s="301" t="s">
        <v>470</v>
      </c>
      <c r="I153" s="294" t="s">
        <v>1236</v>
      </c>
      <c r="J153" s="294" t="s">
        <v>1311</v>
      </c>
      <c r="K153" s="294" t="s">
        <v>1228</v>
      </c>
      <c r="L153" s="292">
        <v>11222</v>
      </c>
      <c r="M153" s="292">
        <v>563</v>
      </c>
      <c r="N153" s="301">
        <v>30</v>
      </c>
      <c r="O153" s="301">
        <v>110</v>
      </c>
      <c r="P153" s="301">
        <v>2307.5</v>
      </c>
      <c r="Q153" s="292">
        <v>1925</v>
      </c>
      <c r="R153" s="301">
        <v>1</v>
      </c>
      <c r="S153" s="301">
        <v>1</v>
      </c>
      <c r="T153" s="301">
        <v>0</v>
      </c>
      <c r="U153" s="301">
        <v>1</v>
      </c>
      <c r="V153" s="293">
        <v>0.21038961038961038</v>
      </c>
      <c r="W153" s="301">
        <v>0</v>
      </c>
      <c r="X153" s="354">
        <f t="shared" si="5"/>
        <v>1540</v>
      </c>
      <c r="Y153" s="292">
        <v>1216</v>
      </c>
      <c r="Z153" s="292"/>
      <c r="AA153" s="292"/>
      <c r="AB153" s="292"/>
      <c r="AC153" s="292">
        <v>324</v>
      </c>
      <c r="AD153" s="301" t="s">
        <v>1229</v>
      </c>
      <c r="AE153" s="294">
        <v>352275</v>
      </c>
      <c r="AF153" s="294">
        <v>61600</v>
      </c>
      <c r="AG153" s="2">
        <v>104025856</v>
      </c>
    </row>
    <row r="154" spans="1:33" x14ac:dyDescent="0.25">
      <c r="A154" s="295">
        <v>78</v>
      </c>
      <c r="B154" s="296" t="s">
        <v>1263</v>
      </c>
      <c r="C154" s="315" t="str">
        <f t="shared" si="4"/>
        <v>A212.4.5</v>
      </c>
      <c r="D154" s="306" t="s">
        <v>1271</v>
      </c>
      <c r="E154" s="299" t="s">
        <v>462</v>
      </c>
      <c r="F154" s="299">
        <v>4</v>
      </c>
      <c r="G154" s="299">
        <v>5</v>
      </c>
      <c r="H154" s="299" t="s">
        <v>470</v>
      </c>
      <c r="I154" s="297" t="s">
        <v>1265</v>
      </c>
      <c r="J154" s="297" t="s">
        <v>1284</v>
      </c>
      <c r="K154" s="297" t="s">
        <v>1228</v>
      </c>
      <c r="L154" s="298">
        <v>11222</v>
      </c>
      <c r="M154" s="298">
        <v>926</v>
      </c>
      <c r="N154" s="299">
        <v>60</v>
      </c>
      <c r="O154" s="299">
        <v>210</v>
      </c>
      <c r="P154" s="299">
        <v>4211.7</v>
      </c>
      <c r="Q154" s="298">
        <v>3364.7</v>
      </c>
      <c r="R154" s="299">
        <v>1</v>
      </c>
      <c r="S154" s="299">
        <v>1</v>
      </c>
      <c r="T154" s="299">
        <v>0</v>
      </c>
      <c r="U154" s="299">
        <v>1</v>
      </c>
      <c r="V154" s="300">
        <v>0.30978520286396183</v>
      </c>
      <c r="W154" s="299">
        <v>0</v>
      </c>
      <c r="X154" s="354">
        <f t="shared" si="5"/>
        <v>2095</v>
      </c>
      <c r="Y154" s="298">
        <v>1446</v>
      </c>
      <c r="Z154" s="298"/>
      <c r="AA154" s="298"/>
      <c r="AB154" s="298"/>
      <c r="AC154" s="298">
        <v>649</v>
      </c>
      <c r="AD154" s="299" t="s">
        <v>12</v>
      </c>
      <c r="AE154" s="297">
        <v>514799.1</v>
      </c>
      <c r="AF154" s="297">
        <v>87482.2</v>
      </c>
      <c r="AG154" s="2">
        <v>112017027</v>
      </c>
    </row>
    <row r="155" spans="1:33" x14ac:dyDescent="0.25">
      <c r="A155" s="302" t="s">
        <v>1312</v>
      </c>
      <c r="B155" s="303" t="s">
        <v>1263</v>
      </c>
      <c r="C155" s="315" t="str">
        <f t="shared" si="4"/>
        <v>A212.3.5</v>
      </c>
      <c r="D155" s="301" t="s">
        <v>1271</v>
      </c>
      <c r="E155" s="301" t="s">
        <v>462</v>
      </c>
      <c r="F155" s="301">
        <v>3</v>
      </c>
      <c r="G155" s="301">
        <v>5</v>
      </c>
      <c r="H155" s="301" t="s">
        <v>470</v>
      </c>
      <c r="I155" s="294" t="s">
        <v>1268</v>
      </c>
      <c r="J155" s="294" t="s">
        <v>1269</v>
      </c>
      <c r="K155" s="294" t="s">
        <v>1228</v>
      </c>
      <c r="L155" s="301">
        <v>11222</v>
      </c>
      <c r="M155" s="301">
        <v>716</v>
      </c>
      <c r="N155" s="301">
        <v>45</v>
      </c>
      <c r="O155" s="301">
        <v>155</v>
      </c>
      <c r="P155" s="301">
        <v>3110.9</v>
      </c>
      <c r="Q155" s="301">
        <v>2736.9</v>
      </c>
      <c r="R155" s="301">
        <v>1</v>
      </c>
      <c r="S155" s="301">
        <v>1</v>
      </c>
      <c r="T155" s="301">
        <v>0</v>
      </c>
      <c r="U155" s="301">
        <v>1</v>
      </c>
      <c r="V155" s="293">
        <v>0.22777750112046213</v>
      </c>
      <c r="W155" s="301">
        <v>0</v>
      </c>
      <c r="X155" s="354">
        <f t="shared" si="5"/>
        <v>2008.1</v>
      </c>
      <c r="Y155" s="292">
        <v>1550.7</v>
      </c>
      <c r="Z155" s="292"/>
      <c r="AA155" s="292"/>
      <c r="AB155" s="292"/>
      <c r="AC155" s="292">
        <v>457.4</v>
      </c>
      <c r="AD155" s="301" t="s">
        <v>1309</v>
      </c>
      <c r="AE155" s="294">
        <v>478683.81000000006</v>
      </c>
      <c r="AF155" s="294">
        <v>68969.88</v>
      </c>
      <c r="AG155" s="2">
        <v>110009925</v>
      </c>
    </row>
    <row r="156" spans="1:33" x14ac:dyDescent="0.25">
      <c r="A156" s="295">
        <v>249</v>
      </c>
      <c r="B156" s="296" t="s">
        <v>1263</v>
      </c>
      <c r="C156" s="315" t="str">
        <f t="shared" si="4"/>
        <v>A212.4.5</v>
      </c>
      <c r="D156" s="306" t="s">
        <v>1271</v>
      </c>
      <c r="E156" s="299" t="s">
        <v>462</v>
      </c>
      <c r="F156" s="299">
        <v>4</v>
      </c>
      <c r="G156" s="299">
        <v>5</v>
      </c>
      <c r="H156" s="299" t="s">
        <v>470</v>
      </c>
      <c r="I156" s="297" t="s">
        <v>1250</v>
      </c>
      <c r="J156" s="297" t="s">
        <v>1251</v>
      </c>
      <c r="K156" s="297" t="s">
        <v>1228</v>
      </c>
      <c r="L156" s="298">
        <v>11222</v>
      </c>
      <c r="M156" s="298">
        <v>919</v>
      </c>
      <c r="N156" s="299">
        <v>60</v>
      </c>
      <c r="O156" s="299">
        <v>210</v>
      </c>
      <c r="P156" s="299">
        <v>4388.8999999999996</v>
      </c>
      <c r="Q156" s="298">
        <v>3595.7</v>
      </c>
      <c r="R156" s="299">
        <v>1</v>
      </c>
      <c r="S156" s="299">
        <v>1</v>
      </c>
      <c r="T156" s="299">
        <v>0</v>
      </c>
      <c r="U156" s="299">
        <v>1</v>
      </c>
      <c r="V156" s="300">
        <v>0.26631474255986537</v>
      </c>
      <c r="W156" s="299">
        <v>0</v>
      </c>
      <c r="X156" s="354">
        <f t="shared" si="5"/>
        <v>2614.1999999999998</v>
      </c>
      <c r="Y156" s="298">
        <v>1918</v>
      </c>
      <c r="Z156" s="298"/>
      <c r="AA156" s="298"/>
      <c r="AB156" s="298"/>
      <c r="AC156" s="298">
        <v>696.2</v>
      </c>
      <c r="AD156" s="299" t="s">
        <v>466</v>
      </c>
      <c r="AE156" s="297">
        <v>564524.9</v>
      </c>
      <c r="AF156" s="297">
        <v>107871</v>
      </c>
      <c r="AG156" s="2">
        <v>108012101</v>
      </c>
    </row>
    <row r="157" spans="1:33" x14ac:dyDescent="0.25">
      <c r="A157" s="287">
        <v>152</v>
      </c>
      <c r="B157" s="288" t="s">
        <v>1263</v>
      </c>
      <c r="C157" s="315" t="str">
        <f t="shared" si="4"/>
        <v>A212.6.3</v>
      </c>
      <c r="D157" s="301" t="s">
        <v>1264</v>
      </c>
      <c r="E157" s="301" t="s">
        <v>462</v>
      </c>
      <c r="F157" s="301">
        <v>6</v>
      </c>
      <c r="G157" s="301">
        <v>3</v>
      </c>
      <c r="H157" s="301" t="s">
        <v>470</v>
      </c>
      <c r="I157" s="294" t="s">
        <v>1299</v>
      </c>
      <c r="J157" s="294" t="s">
        <v>1308</v>
      </c>
      <c r="K157" s="294" t="s">
        <v>1228</v>
      </c>
      <c r="L157" s="292">
        <v>11222</v>
      </c>
      <c r="M157" s="292">
        <v>1122</v>
      </c>
      <c r="N157" s="301">
        <v>36</v>
      </c>
      <c r="O157" s="301">
        <v>144</v>
      </c>
      <c r="P157" s="301">
        <v>3399.1</v>
      </c>
      <c r="Q157" s="292">
        <v>2760</v>
      </c>
      <c r="R157" s="301">
        <v>1</v>
      </c>
      <c r="S157" s="301">
        <v>1</v>
      </c>
      <c r="T157" s="301">
        <v>0</v>
      </c>
      <c r="U157" s="301">
        <v>1</v>
      </c>
      <c r="V157" s="293">
        <v>0.19763615897480299</v>
      </c>
      <c r="W157" s="301">
        <v>0</v>
      </c>
      <c r="X157" s="354">
        <f t="shared" si="5"/>
        <v>2309.8000000000002</v>
      </c>
      <c r="Y157" s="292">
        <v>1853.3</v>
      </c>
      <c r="Z157" s="292"/>
      <c r="AA157" s="292"/>
      <c r="AB157" s="292"/>
      <c r="AC157" s="292">
        <v>456.5</v>
      </c>
      <c r="AD157" s="301" t="s">
        <v>466</v>
      </c>
      <c r="AE157" s="294">
        <v>414000</v>
      </c>
      <c r="AF157" s="294">
        <v>121440</v>
      </c>
      <c r="AG157" s="2">
        <v>114003657</v>
      </c>
    </row>
    <row r="158" spans="1:33" x14ac:dyDescent="0.25">
      <c r="A158" s="295">
        <v>208</v>
      </c>
      <c r="B158" s="296" t="s">
        <v>1263</v>
      </c>
      <c r="C158" s="315" t="str">
        <f t="shared" si="4"/>
        <v>A212.4.3</v>
      </c>
      <c r="D158" s="299" t="s">
        <v>1264</v>
      </c>
      <c r="E158" s="299" t="s">
        <v>462</v>
      </c>
      <c r="F158" s="299">
        <v>4</v>
      </c>
      <c r="G158" s="299">
        <v>3</v>
      </c>
      <c r="H158" s="299" t="s">
        <v>470</v>
      </c>
      <c r="I158" s="297" t="s">
        <v>1286</v>
      </c>
      <c r="J158" s="297" t="s">
        <v>1313</v>
      </c>
      <c r="K158" s="297" t="s">
        <v>1228</v>
      </c>
      <c r="L158" s="298">
        <v>11222</v>
      </c>
      <c r="M158" s="298">
        <v>606</v>
      </c>
      <c r="N158" s="299">
        <v>18</v>
      </c>
      <c r="O158" s="299">
        <v>67</v>
      </c>
      <c r="P158" s="299">
        <v>1565.2</v>
      </c>
      <c r="Q158" s="298">
        <v>1284.4000000000001</v>
      </c>
      <c r="R158" s="299">
        <v>0</v>
      </c>
      <c r="S158" s="299">
        <v>1</v>
      </c>
      <c r="T158" s="299">
        <v>0</v>
      </c>
      <c r="U158" s="299">
        <v>1</v>
      </c>
      <c r="V158" s="300">
        <v>0.23310775637688708</v>
      </c>
      <c r="W158" s="299">
        <v>0</v>
      </c>
      <c r="X158" s="354">
        <f t="shared" si="5"/>
        <v>960.49999999999989</v>
      </c>
      <c r="Y158" s="298">
        <v>736.59999999999991</v>
      </c>
      <c r="Z158" s="298"/>
      <c r="AA158" s="298"/>
      <c r="AB158" s="298"/>
      <c r="AC158" s="298">
        <v>223.9</v>
      </c>
      <c r="AD158" s="299" t="s">
        <v>467</v>
      </c>
      <c r="AE158" s="297">
        <v>192660</v>
      </c>
      <c r="AF158" s="297">
        <v>44954</v>
      </c>
      <c r="AG158" s="2">
        <v>103024426</v>
      </c>
    </row>
    <row r="159" spans="1:33" x14ac:dyDescent="0.25">
      <c r="A159" s="287">
        <v>294</v>
      </c>
      <c r="B159" s="288" t="s">
        <v>1263</v>
      </c>
      <c r="C159" s="315" t="str">
        <f t="shared" si="4"/>
        <v>A212.1.3</v>
      </c>
      <c r="D159" s="301" t="s">
        <v>1264</v>
      </c>
      <c r="E159" s="301" t="s">
        <v>462</v>
      </c>
      <c r="F159" s="301">
        <v>1</v>
      </c>
      <c r="G159" s="301">
        <v>3</v>
      </c>
      <c r="H159" s="301" t="s">
        <v>470</v>
      </c>
      <c r="I159" s="294" t="s">
        <v>1253</v>
      </c>
      <c r="J159" s="294" t="s">
        <v>1307</v>
      </c>
      <c r="K159" s="294" t="s">
        <v>1228</v>
      </c>
      <c r="L159" s="292">
        <v>12721</v>
      </c>
      <c r="M159" s="292">
        <v>708</v>
      </c>
      <c r="N159" s="301">
        <v>34</v>
      </c>
      <c r="O159" s="301">
        <v>90</v>
      </c>
      <c r="P159" s="301">
        <v>1691.9</v>
      </c>
      <c r="Q159" s="292">
        <v>1692</v>
      </c>
      <c r="R159" s="301">
        <v>1</v>
      </c>
      <c r="S159" s="301">
        <v>0</v>
      </c>
      <c r="T159" s="301">
        <v>0</v>
      </c>
      <c r="U159" s="301">
        <v>1</v>
      </c>
      <c r="V159" s="293">
        <v>0.21588785046728973</v>
      </c>
      <c r="W159" s="301">
        <v>1</v>
      </c>
      <c r="X159" s="354">
        <f t="shared" si="5"/>
        <v>1070</v>
      </c>
      <c r="Y159" s="292">
        <v>839</v>
      </c>
      <c r="Z159" s="292"/>
      <c r="AA159" s="292"/>
      <c r="AB159" s="292"/>
      <c r="AC159" s="292">
        <v>231</v>
      </c>
      <c r="AD159" s="301" t="s">
        <v>467</v>
      </c>
      <c r="AE159" s="294">
        <v>150588</v>
      </c>
      <c r="AF159" s="294">
        <v>106596</v>
      </c>
      <c r="AG159" s="2">
        <v>109013076</v>
      </c>
    </row>
    <row r="160" spans="1:33" x14ac:dyDescent="0.25">
      <c r="A160" s="295">
        <v>259</v>
      </c>
      <c r="B160" s="296" t="s">
        <v>1263</v>
      </c>
      <c r="C160" s="315" t="str">
        <f t="shared" si="4"/>
        <v>A212.4.5</v>
      </c>
      <c r="D160" s="306" t="s">
        <v>1271</v>
      </c>
      <c r="E160" s="299" t="s">
        <v>462</v>
      </c>
      <c r="F160" s="299">
        <v>4</v>
      </c>
      <c r="G160" s="299">
        <v>5</v>
      </c>
      <c r="H160" s="299" t="s">
        <v>470</v>
      </c>
      <c r="I160" s="297" t="s">
        <v>1250</v>
      </c>
      <c r="J160" s="297" t="s">
        <v>1314</v>
      </c>
      <c r="K160" s="297" t="s">
        <v>1228</v>
      </c>
      <c r="L160" s="298">
        <v>11222</v>
      </c>
      <c r="M160" s="298">
        <v>1015.2</v>
      </c>
      <c r="N160" s="299">
        <v>60</v>
      </c>
      <c r="O160" s="299">
        <v>210</v>
      </c>
      <c r="P160" s="299">
        <v>4433.2</v>
      </c>
      <c r="Q160" s="298">
        <v>3774</v>
      </c>
      <c r="R160" s="299">
        <v>1</v>
      </c>
      <c r="S160" s="299">
        <v>1</v>
      </c>
      <c r="T160" s="299">
        <v>0</v>
      </c>
      <c r="U160" s="299">
        <v>1</v>
      </c>
      <c r="V160" s="300">
        <v>0.35374895572263992</v>
      </c>
      <c r="W160" s="299">
        <v>0</v>
      </c>
      <c r="X160" s="354">
        <f t="shared" si="5"/>
        <v>1915.2</v>
      </c>
      <c r="Y160" s="298">
        <v>1237.7</v>
      </c>
      <c r="Z160" s="298"/>
      <c r="AA160" s="298"/>
      <c r="AB160" s="298"/>
      <c r="AC160" s="298">
        <v>677.5</v>
      </c>
      <c r="AD160" s="299" t="s">
        <v>466</v>
      </c>
      <c r="AE160" s="297">
        <v>328338</v>
      </c>
      <c r="AF160" s="297">
        <v>109446</v>
      </c>
      <c r="AG160" s="2">
        <v>108004493</v>
      </c>
    </row>
    <row r="161" spans="1:33" x14ac:dyDescent="0.25">
      <c r="A161" s="287">
        <v>68</v>
      </c>
      <c r="B161" s="288" t="s">
        <v>1263</v>
      </c>
      <c r="C161" s="315" t="str">
        <f t="shared" si="4"/>
        <v>A212.4.5</v>
      </c>
      <c r="D161" s="301" t="s">
        <v>1271</v>
      </c>
      <c r="E161" s="301" t="s">
        <v>462</v>
      </c>
      <c r="F161" s="301">
        <v>4</v>
      </c>
      <c r="G161" s="301">
        <v>5</v>
      </c>
      <c r="H161" s="301" t="s">
        <v>470</v>
      </c>
      <c r="I161" s="294" t="s">
        <v>1265</v>
      </c>
      <c r="J161" s="294" t="s">
        <v>1284</v>
      </c>
      <c r="K161" s="294" t="s">
        <v>1228</v>
      </c>
      <c r="L161" s="292">
        <v>11222</v>
      </c>
      <c r="M161" s="292">
        <v>966.8</v>
      </c>
      <c r="N161" s="301">
        <v>60</v>
      </c>
      <c r="O161" s="301">
        <v>210</v>
      </c>
      <c r="P161" s="301">
        <v>4334.3999999999996</v>
      </c>
      <c r="Q161" s="292">
        <v>3606</v>
      </c>
      <c r="R161" s="301">
        <v>1</v>
      </c>
      <c r="S161" s="301">
        <v>1</v>
      </c>
      <c r="T161" s="301">
        <v>0</v>
      </c>
      <c r="U161" s="301">
        <v>1</v>
      </c>
      <c r="V161" s="293">
        <v>0.31736181267138119</v>
      </c>
      <c r="W161" s="301">
        <v>0</v>
      </c>
      <c r="X161" s="354">
        <f t="shared" si="5"/>
        <v>1385.8</v>
      </c>
      <c r="Y161" s="292">
        <v>946</v>
      </c>
      <c r="Z161" s="292"/>
      <c r="AA161" s="292"/>
      <c r="AB161" s="292"/>
      <c r="AC161" s="292">
        <v>439.8</v>
      </c>
      <c r="AD161" s="301" t="s">
        <v>466</v>
      </c>
      <c r="AE161" s="294">
        <v>468780</v>
      </c>
      <c r="AF161" s="294">
        <v>100968</v>
      </c>
      <c r="AG161" s="2">
        <v>112016982</v>
      </c>
    </row>
    <row r="162" spans="1:33" x14ac:dyDescent="0.25">
      <c r="A162" s="295">
        <v>310</v>
      </c>
      <c r="B162" s="296" t="s">
        <v>1263</v>
      </c>
      <c r="C162" s="315" t="str">
        <f t="shared" si="4"/>
        <v>A212.4.5</v>
      </c>
      <c r="D162" s="306" t="s">
        <v>1271</v>
      </c>
      <c r="E162" s="299" t="s">
        <v>462</v>
      </c>
      <c r="F162" s="299">
        <v>4</v>
      </c>
      <c r="G162" s="299">
        <v>5</v>
      </c>
      <c r="H162" s="299" t="s">
        <v>470</v>
      </c>
      <c r="I162" s="297" t="s">
        <v>1250</v>
      </c>
      <c r="J162" s="297" t="s">
        <v>1251</v>
      </c>
      <c r="K162" s="297" t="s">
        <v>1228</v>
      </c>
      <c r="L162" s="298">
        <v>11222</v>
      </c>
      <c r="M162" s="298">
        <v>1009</v>
      </c>
      <c r="N162" s="299">
        <v>60</v>
      </c>
      <c r="O162" s="299">
        <v>210</v>
      </c>
      <c r="P162" s="299">
        <v>4402.7</v>
      </c>
      <c r="Q162" s="298">
        <v>3602.7</v>
      </c>
      <c r="R162" s="299">
        <v>1</v>
      </c>
      <c r="S162" s="299">
        <v>1</v>
      </c>
      <c r="T162" s="299">
        <v>0</v>
      </c>
      <c r="U162" s="299">
        <v>1</v>
      </c>
      <c r="V162" s="300">
        <v>0.26631474255986537</v>
      </c>
      <c r="W162" s="299">
        <v>0</v>
      </c>
      <c r="X162" s="354">
        <f t="shared" si="5"/>
        <v>2614.1999999999998</v>
      </c>
      <c r="Y162" s="298">
        <v>1918</v>
      </c>
      <c r="Z162" s="298"/>
      <c r="AA162" s="298"/>
      <c r="AB162" s="298"/>
      <c r="AC162" s="298">
        <v>696.2</v>
      </c>
      <c r="AD162" s="299" t="s">
        <v>466</v>
      </c>
      <c r="AE162" s="297">
        <v>482761.8</v>
      </c>
      <c r="AF162" s="297">
        <v>97272.9</v>
      </c>
      <c r="AG162" s="2">
        <v>108007668</v>
      </c>
    </row>
    <row r="163" spans="1:33" x14ac:dyDescent="0.25">
      <c r="A163" s="302" t="s">
        <v>1315</v>
      </c>
      <c r="B163" s="303" t="s">
        <v>1263</v>
      </c>
      <c r="C163" s="315" t="str">
        <f t="shared" si="4"/>
        <v>A212.4.5</v>
      </c>
      <c r="D163" s="301" t="s">
        <v>1271</v>
      </c>
      <c r="E163" s="301" t="s">
        <v>462</v>
      </c>
      <c r="F163" s="301">
        <v>4</v>
      </c>
      <c r="G163" s="301">
        <v>5</v>
      </c>
      <c r="H163" s="301" t="s">
        <v>470</v>
      </c>
      <c r="I163" s="294" t="s">
        <v>1286</v>
      </c>
      <c r="J163" s="294" t="s">
        <v>1293</v>
      </c>
      <c r="K163" s="294" t="s">
        <v>1228</v>
      </c>
      <c r="L163" s="301">
        <v>11222</v>
      </c>
      <c r="M163" s="301">
        <v>950</v>
      </c>
      <c r="N163" s="301">
        <v>60</v>
      </c>
      <c r="O163" s="301">
        <v>210</v>
      </c>
      <c r="P163" s="301">
        <v>4148.7</v>
      </c>
      <c r="Q163" s="301">
        <v>3690.1</v>
      </c>
      <c r="R163" s="301">
        <v>1</v>
      </c>
      <c r="S163" s="301">
        <v>1</v>
      </c>
      <c r="T163" s="301">
        <v>0</v>
      </c>
      <c r="U163" s="301">
        <v>1</v>
      </c>
      <c r="V163" s="293">
        <v>0.26918238993710691</v>
      </c>
      <c r="W163" s="301">
        <v>0</v>
      </c>
      <c r="X163" s="354">
        <f t="shared" si="5"/>
        <v>2385</v>
      </c>
      <c r="Y163" s="292">
        <v>1743</v>
      </c>
      <c r="Z163" s="292"/>
      <c r="AA163" s="292"/>
      <c r="AB163" s="292"/>
      <c r="AC163" s="292">
        <v>642</v>
      </c>
      <c r="AD163" s="301" t="s">
        <v>1229</v>
      </c>
      <c r="AE163" s="294">
        <v>456428.46899999998</v>
      </c>
      <c r="AF163" s="294">
        <v>171884.85799999998</v>
      </c>
      <c r="AG163" s="2">
        <v>103021845</v>
      </c>
    </row>
    <row r="164" spans="1:33" x14ac:dyDescent="0.25">
      <c r="A164" s="295">
        <v>72</v>
      </c>
      <c r="B164" s="296" t="s">
        <v>1263</v>
      </c>
      <c r="C164" s="315" t="str">
        <f t="shared" si="4"/>
        <v>A212.3.4</v>
      </c>
      <c r="D164" s="306" t="s">
        <v>1271</v>
      </c>
      <c r="E164" s="299" t="s">
        <v>462</v>
      </c>
      <c r="F164" s="299">
        <v>3</v>
      </c>
      <c r="G164" s="299">
        <v>4</v>
      </c>
      <c r="H164" s="299" t="s">
        <v>470</v>
      </c>
      <c r="I164" s="297" t="s">
        <v>1236</v>
      </c>
      <c r="J164" s="297" t="s">
        <v>1257</v>
      </c>
      <c r="K164" s="297" t="s">
        <v>1228</v>
      </c>
      <c r="L164" s="298">
        <v>11222</v>
      </c>
      <c r="M164" s="298">
        <v>659</v>
      </c>
      <c r="N164" s="299">
        <v>36</v>
      </c>
      <c r="O164" s="299">
        <v>88</v>
      </c>
      <c r="P164" s="299">
        <v>2654.1</v>
      </c>
      <c r="Q164" s="298">
        <v>2156</v>
      </c>
      <c r="R164" s="299">
        <v>0</v>
      </c>
      <c r="S164" s="299">
        <v>1</v>
      </c>
      <c r="T164" s="299">
        <v>0</v>
      </c>
      <c r="U164" s="299">
        <v>1</v>
      </c>
      <c r="V164" s="300">
        <v>0.25876902713434813</v>
      </c>
      <c r="W164" s="299">
        <v>0</v>
      </c>
      <c r="X164" s="354">
        <f t="shared" si="5"/>
        <v>1511</v>
      </c>
      <c r="Y164" s="298">
        <v>1120</v>
      </c>
      <c r="Z164" s="298"/>
      <c r="AA164" s="298"/>
      <c r="AB164" s="298"/>
      <c r="AC164" s="298">
        <v>391</v>
      </c>
      <c r="AD164" s="299" t="s">
        <v>12</v>
      </c>
      <c r="AE164" s="297">
        <v>521752</v>
      </c>
      <c r="AF164" s="297">
        <v>97020</v>
      </c>
      <c r="AG164" s="2">
        <v>104026007</v>
      </c>
    </row>
    <row r="165" spans="1:33" x14ac:dyDescent="0.25">
      <c r="A165" s="287">
        <v>229</v>
      </c>
      <c r="B165" s="288" t="s">
        <v>1263</v>
      </c>
      <c r="C165" s="315" t="str">
        <f t="shared" si="4"/>
        <v>A212.4.5</v>
      </c>
      <c r="D165" s="306" t="s">
        <v>1271</v>
      </c>
      <c r="E165" s="301" t="s">
        <v>462</v>
      </c>
      <c r="F165" s="301">
        <v>4</v>
      </c>
      <c r="G165" s="301">
        <v>5</v>
      </c>
      <c r="H165" s="301" t="s">
        <v>470</v>
      </c>
      <c r="I165" s="294" t="s">
        <v>1250</v>
      </c>
      <c r="J165" s="294" t="s">
        <v>1251</v>
      </c>
      <c r="K165" s="294" t="s">
        <v>1228</v>
      </c>
      <c r="L165" s="292">
        <v>11222</v>
      </c>
      <c r="M165" s="292">
        <v>1013</v>
      </c>
      <c r="N165" s="301">
        <v>60</v>
      </c>
      <c r="O165" s="301">
        <v>210</v>
      </c>
      <c r="P165" s="301">
        <v>4411.3</v>
      </c>
      <c r="Q165" s="292">
        <v>3298</v>
      </c>
      <c r="R165" s="301">
        <v>1</v>
      </c>
      <c r="S165" s="301">
        <v>1</v>
      </c>
      <c r="T165" s="301">
        <v>0</v>
      </c>
      <c r="U165" s="301">
        <v>1</v>
      </c>
      <c r="V165" s="293">
        <v>0.23505077096652877</v>
      </c>
      <c r="W165" s="301">
        <v>0</v>
      </c>
      <c r="X165" s="354">
        <f t="shared" si="5"/>
        <v>2659</v>
      </c>
      <c r="Y165" s="320">
        <v>2034</v>
      </c>
      <c r="Z165" s="320"/>
      <c r="AA165" s="320"/>
      <c r="AB165" s="320"/>
      <c r="AC165" s="320">
        <v>625</v>
      </c>
      <c r="AD165" s="301" t="s">
        <v>466</v>
      </c>
      <c r="AE165" s="294">
        <v>554064</v>
      </c>
      <c r="AF165" s="294">
        <v>95642</v>
      </c>
      <c r="AG165" s="2">
        <v>108012037</v>
      </c>
    </row>
    <row r="166" spans="1:33" x14ac:dyDescent="0.25">
      <c r="A166" s="295">
        <v>320</v>
      </c>
      <c r="B166" s="296" t="s">
        <v>1263</v>
      </c>
      <c r="C166" s="315" t="str">
        <f t="shared" si="4"/>
        <v>A212.3.2</v>
      </c>
      <c r="D166" s="299" t="s">
        <v>1285</v>
      </c>
      <c r="E166" s="299" t="s">
        <v>462</v>
      </c>
      <c r="F166" s="299">
        <v>3</v>
      </c>
      <c r="G166" s="299">
        <v>2</v>
      </c>
      <c r="H166" s="299" t="s">
        <v>470</v>
      </c>
      <c r="I166" s="297" t="s">
        <v>1278</v>
      </c>
      <c r="J166" s="297" t="s">
        <v>1316</v>
      </c>
      <c r="K166" s="297" t="s">
        <v>1228</v>
      </c>
      <c r="L166" s="298">
        <v>11222</v>
      </c>
      <c r="M166" s="298">
        <v>476</v>
      </c>
      <c r="N166" s="299">
        <v>12</v>
      </c>
      <c r="O166" s="299">
        <v>46</v>
      </c>
      <c r="P166" s="299">
        <v>1077.8</v>
      </c>
      <c r="Q166" s="298">
        <v>826</v>
      </c>
      <c r="R166" s="299">
        <v>0</v>
      </c>
      <c r="S166" s="299">
        <v>0</v>
      </c>
      <c r="T166" s="299">
        <v>0</v>
      </c>
      <c r="U166" s="299">
        <v>1</v>
      </c>
      <c r="V166" s="300">
        <v>0.2208016586040083</v>
      </c>
      <c r="W166" s="299"/>
      <c r="X166" s="354">
        <f t="shared" si="5"/>
        <v>578.79999999999995</v>
      </c>
      <c r="Y166" s="298">
        <v>451</v>
      </c>
      <c r="Z166" s="298"/>
      <c r="AA166" s="298"/>
      <c r="AB166" s="298"/>
      <c r="AC166" s="298">
        <v>127.8</v>
      </c>
      <c r="AD166" s="299" t="s">
        <v>12</v>
      </c>
      <c r="AE166" s="297">
        <v>161896</v>
      </c>
      <c r="AF166" s="297">
        <v>43778</v>
      </c>
      <c r="AG166" s="2">
        <v>102013224</v>
      </c>
    </row>
    <row r="167" spans="1:33" x14ac:dyDescent="0.25">
      <c r="A167" s="287">
        <v>188</v>
      </c>
      <c r="B167" s="288" t="s">
        <v>1263</v>
      </c>
      <c r="C167" s="315" t="str">
        <f t="shared" si="4"/>
        <v>A212.4.4</v>
      </c>
      <c r="D167" s="301" t="s">
        <v>1264</v>
      </c>
      <c r="E167" s="301" t="s">
        <v>462</v>
      </c>
      <c r="F167" s="301">
        <v>4</v>
      </c>
      <c r="G167" s="301">
        <v>4</v>
      </c>
      <c r="H167" s="301" t="s">
        <v>470</v>
      </c>
      <c r="I167" s="294" t="s">
        <v>1234</v>
      </c>
      <c r="J167" s="294" t="s">
        <v>1272</v>
      </c>
      <c r="K167" s="294" t="s">
        <v>1228</v>
      </c>
      <c r="L167" s="292">
        <v>11222</v>
      </c>
      <c r="M167" s="292">
        <v>776</v>
      </c>
      <c r="N167" s="301">
        <v>32</v>
      </c>
      <c r="O167" s="301">
        <v>123</v>
      </c>
      <c r="P167" s="301">
        <v>2901.4</v>
      </c>
      <c r="Q167" s="292">
        <v>2166</v>
      </c>
      <c r="R167" s="301">
        <v>1</v>
      </c>
      <c r="S167" s="301">
        <v>1</v>
      </c>
      <c r="T167" s="301">
        <v>0</v>
      </c>
      <c r="U167" s="301">
        <v>1</v>
      </c>
      <c r="V167" s="293">
        <v>0.27308826866348984</v>
      </c>
      <c r="W167" s="301">
        <v>0</v>
      </c>
      <c r="X167" s="354">
        <f t="shared" si="5"/>
        <v>1762.8000000000002</v>
      </c>
      <c r="Y167" s="292">
        <v>1281.4000000000001</v>
      </c>
      <c r="Z167" s="292"/>
      <c r="AA167" s="292"/>
      <c r="AB167" s="292"/>
      <c r="AC167" s="292">
        <v>481.4</v>
      </c>
      <c r="AD167" s="301" t="s">
        <v>465</v>
      </c>
      <c r="AE167" s="294">
        <v>288078</v>
      </c>
      <c r="AF167" s="294">
        <v>88806</v>
      </c>
      <c r="AG167" s="2">
        <v>111032126</v>
      </c>
    </row>
    <row r="168" spans="1:33" x14ac:dyDescent="0.25">
      <c r="A168" s="304" t="s">
        <v>1317</v>
      </c>
      <c r="B168" s="305" t="s">
        <v>1263</v>
      </c>
      <c r="C168" s="315" t="str">
        <f t="shared" si="4"/>
        <v>A212.3.3</v>
      </c>
      <c r="D168" s="299" t="s">
        <v>1264</v>
      </c>
      <c r="E168" s="299" t="s">
        <v>462</v>
      </c>
      <c r="F168" s="299">
        <v>3</v>
      </c>
      <c r="G168" s="299">
        <v>3</v>
      </c>
      <c r="H168" s="299" t="s">
        <v>470</v>
      </c>
      <c r="I168" s="297" t="s">
        <v>1286</v>
      </c>
      <c r="J168" s="297" t="s">
        <v>1313</v>
      </c>
      <c r="K168" s="297" t="s">
        <v>1228</v>
      </c>
      <c r="L168" s="299">
        <v>11222</v>
      </c>
      <c r="M168" s="299">
        <v>724</v>
      </c>
      <c r="N168" s="299">
        <v>40</v>
      </c>
      <c r="O168" s="299">
        <v>80</v>
      </c>
      <c r="P168" s="299">
        <v>1703</v>
      </c>
      <c r="Q168" s="299">
        <v>1703.3</v>
      </c>
      <c r="R168" s="299">
        <v>1</v>
      </c>
      <c r="S168" s="299">
        <v>0</v>
      </c>
      <c r="T168" s="299">
        <v>0</v>
      </c>
      <c r="U168" s="299">
        <v>0</v>
      </c>
      <c r="V168" s="300">
        <v>0.2126068376068376</v>
      </c>
      <c r="W168" s="299">
        <v>0</v>
      </c>
      <c r="X168" s="354">
        <f t="shared" si="5"/>
        <v>936</v>
      </c>
      <c r="Y168" s="298">
        <v>737</v>
      </c>
      <c r="Z168" s="298"/>
      <c r="AA168" s="298"/>
      <c r="AB168" s="298"/>
      <c r="AC168" s="298">
        <v>199</v>
      </c>
      <c r="AD168" s="299" t="s">
        <v>467</v>
      </c>
      <c r="AE168" s="297">
        <v>266890.07699999999</v>
      </c>
      <c r="AF168" s="297">
        <v>28581.374</v>
      </c>
      <c r="AG168" s="2">
        <v>103027937</v>
      </c>
    </row>
    <row r="169" spans="1:33" x14ac:dyDescent="0.25">
      <c r="A169" s="287">
        <v>7</v>
      </c>
      <c r="B169" s="288" t="s">
        <v>1263</v>
      </c>
      <c r="C169" s="315" t="str">
        <f t="shared" si="4"/>
        <v>A212.3.3</v>
      </c>
      <c r="D169" s="301" t="s">
        <v>1264</v>
      </c>
      <c r="E169" s="301" t="s">
        <v>462</v>
      </c>
      <c r="F169" s="301">
        <v>3</v>
      </c>
      <c r="G169" s="301">
        <v>3</v>
      </c>
      <c r="H169" s="301" t="s">
        <v>470</v>
      </c>
      <c r="I169" s="294" t="s">
        <v>1226</v>
      </c>
      <c r="J169" s="294" t="s">
        <v>1318</v>
      </c>
      <c r="K169" s="294" t="s">
        <v>1228</v>
      </c>
      <c r="L169" s="292">
        <v>11222</v>
      </c>
      <c r="M169" s="292">
        <v>594</v>
      </c>
      <c r="N169" s="301">
        <v>18</v>
      </c>
      <c r="O169" s="301">
        <v>69</v>
      </c>
      <c r="P169" s="301">
        <v>1592</v>
      </c>
      <c r="Q169" s="292">
        <v>1251</v>
      </c>
      <c r="R169" s="301">
        <v>1</v>
      </c>
      <c r="S169" s="301">
        <v>1</v>
      </c>
      <c r="T169" s="301">
        <v>0</v>
      </c>
      <c r="U169" s="301">
        <v>1</v>
      </c>
      <c r="V169" s="293">
        <v>0.24153297682709449</v>
      </c>
      <c r="W169" s="301">
        <v>0</v>
      </c>
      <c r="X169" s="354">
        <f t="shared" si="5"/>
        <v>1122</v>
      </c>
      <c r="Y169" s="292">
        <v>851</v>
      </c>
      <c r="Z169" s="292"/>
      <c r="AA169" s="292"/>
      <c r="AB169" s="292"/>
      <c r="AC169" s="292">
        <v>271</v>
      </c>
      <c r="AD169" s="301" t="s">
        <v>1229</v>
      </c>
      <c r="AE169" s="294">
        <v>177642</v>
      </c>
      <c r="AF169" s="294">
        <v>50040</v>
      </c>
      <c r="AG169" s="2">
        <v>116022478</v>
      </c>
    </row>
    <row r="170" spans="1:33" x14ac:dyDescent="0.25">
      <c r="A170" s="295">
        <v>159</v>
      </c>
      <c r="B170" s="296" t="s">
        <v>1263</v>
      </c>
      <c r="C170" s="315" t="str">
        <f t="shared" si="4"/>
        <v>A212.4.3</v>
      </c>
      <c r="D170" s="299" t="s">
        <v>1264</v>
      </c>
      <c r="E170" s="299" t="s">
        <v>462</v>
      </c>
      <c r="F170" s="299">
        <v>4</v>
      </c>
      <c r="G170" s="299">
        <v>3</v>
      </c>
      <c r="H170" s="299" t="s">
        <v>470</v>
      </c>
      <c r="I170" s="297" t="s">
        <v>1268</v>
      </c>
      <c r="J170" s="297" t="s">
        <v>1269</v>
      </c>
      <c r="K170" s="297" t="s">
        <v>1228</v>
      </c>
      <c r="L170" s="298">
        <v>11222</v>
      </c>
      <c r="M170" s="298">
        <v>745</v>
      </c>
      <c r="N170" s="299">
        <v>24</v>
      </c>
      <c r="O170" s="299">
        <v>92</v>
      </c>
      <c r="P170" s="299">
        <v>2139.4</v>
      </c>
      <c r="Q170" s="298">
        <v>1686</v>
      </c>
      <c r="R170" s="299">
        <v>0</v>
      </c>
      <c r="S170" s="299">
        <v>1</v>
      </c>
      <c r="T170" s="299">
        <v>0</v>
      </c>
      <c r="U170" s="299">
        <v>1</v>
      </c>
      <c r="V170" s="300">
        <v>0.17484626986889432</v>
      </c>
      <c r="W170" s="299">
        <v>0</v>
      </c>
      <c r="X170" s="354">
        <f t="shared" si="5"/>
        <v>1723.7999999999997</v>
      </c>
      <c r="Y170" s="298">
        <v>1422.3999999999999</v>
      </c>
      <c r="Z170" s="298"/>
      <c r="AA170" s="298"/>
      <c r="AB170" s="298"/>
      <c r="AC170" s="298">
        <v>301.39999999999998</v>
      </c>
      <c r="AD170" s="299" t="s">
        <v>1229</v>
      </c>
      <c r="AE170" s="297">
        <v>232668</v>
      </c>
      <c r="AF170" s="297">
        <v>75870</v>
      </c>
      <c r="AG170" s="2">
        <v>110009215</v>
      </c>
    </row>
    <row r="171" spans="1:33" x14ac:dyDescent="0.25">
      <c r="A171" s="287">
        <v>202</v>
      </c>
      <c r="B171" s="288" t="s">
        <v>1263</v>
      </c>
      <c r="C171" s="315" t="str">
        <f t="shared" si="4"/>
        <v>A212.4.3</v>
      </c>
      <c r="D171" s="301" t="s">
        <v>1264</v>
      </c>
      <c r="E171" s="301" t="s">
        <v>462</v>
      </c>
      <c r="F171" s="301">
        <v>4</v>
      </c>
      <c r="G171" s="301">
        <v>3</v>
      </c>
      <c r="H171" s="301" t="s">
        <v>470</v>
      </c>
      <c r="I171" s="294" t="s">
        <v>1226</v>
      </c>
      <c r="J171" s="294" t="s">
        <v>1319</v>
      </c>
      <c r="K171" s="294" t="s">
        <v>1228</v>
      </c>
      <c r="L171" s="292">
        <v>11222</v>
      </c>
      <c r="M171" s="292">
        <v>833.7</v>
      </c>
      <c r="N171" s="301">
        <v>24</v>
      </c>
      <c r="O171" s="301">
        <v>92</v>
      </c>
      <c r="P171" s="301">
        <v>2333.1999999999998</v>
      </c>
      <c r="Q171" s="292">
        <v>1762.1</v>
      </c>
      <c r="R171" s="301">
        <v>0</v>
      </c>
      <c r="S171" s="301">
        <v>1</v>
      </c>
      <c r="T171" s="301">
        <v>0</v>
      </c>
      <c r="U171" s="301">
        <v>1</v>
      </c>
      <c r="V171" s="293">
        <v>0.19385363696661509</v>
      </c>
      <c r="W171" s="301">
        <v>0</v>
      </c>
      <c r="X171" s="354">
        <f t="shared" si="5"/>
        <v>1809.2</v>
      </c>
      <c r="Y171" s="320">
        <v>1458.48</v>
      </c>
      <c r="Z171" s="320"/>
      <c r="AA171" s="320"/>
      <c r="AB171" s="320"/>
      <c r="AC171" s="320">
        <v>350.72</v>
      </c>
      <c r="AD171" s="301" t="s">
        <v>12</v>
      </c>
      <c r="AE171" s="294">
        <v>162113.19999999998</v>
      </c>
      <c r="AF171" s="294">
        <v>102201.79999999999</v>
      </c>
      <c r="AG171" s="2">
        <v>116017286</v>
      </c>
    </row>
    <row r="172" spans="1:33" x14ac:dyDescent="0.25">
      <c r="A172" s="295">
        <v>312</v>
      </c>
      <c r="B172" s="296" t="s">
        <v>1263</v>
      </c>
      <c r="C172" s="315" t="str">
        <f t="shared" si="4"/>
        <v>A212.5.4</v>
      </c>
      <c r="D172" s="299" t="s">
        <v>1264</v>
      </c>
      <c r="E172" s="299" t="s">
        <v>462</v>
      </c>
      <c r="F172" s="299">
        <v>5</v>
      </c>
      <c r="G172" s="299">
        <v>4</v>
      </c>
      <c r="H172" s="299" t="s">
        <v>470</v>
      </c>
      <c r="I172" s="297" t="s">
        <v>1234</v>
      </c>
      <c r="J172" s="297" t="s">
        <v>1272</v>
      </c>
      <c r="K172" s="297" t="s">
        <v>1228</v>
      </c>
      <c r="L172" s="298">
        <v>11222</v>
      </c>
      <c r="M172" s="298">
        <v>780</v>
      </c>
      <c r="N172" s="299">
        <v>34</v>
      </c>
      <c r="O172" s="299">
        <v>41</v>
      </c>
      <c r="P172" s="299">
        <v>2470.5</v>
      </c>
      <c r="Q172" s="298">
        <v>1902.2</v>
      </c>
      <c r="R172" s="299">
        <v>0</v>
      </c>
      <c r="S172" s="299">
        <v>0</v>
      </c>
      <c r="T172" s="299">
        <v>0</v>
      </c>
      <c r="U172" s="299">
        <v>1</v>
      </c>
      <c r="V172" s="300">
        <v>0.19880835658797799</v>
      </c>
      <c r="W172" s="299" t="s">
        <v>1249</v>
      </c>
      <c r="X172" s="354">
        <f t="shared" si="5"/>
        <v>1325.9</v>
      </c>
      <c r="Y172" s="298">
        <v>1062.3</v>
      </c>
      <c r="Z172" s="298"/>
      <c r="AA172" s="298"/>
      <c r="AB172" s="298"/>
      <c r="AC172" s="298">
        <v>263.60000000000002</v>
      </c>
      <c r="AD172" s="299" t="s">
        <v>1229</v>
      </c>
      <c r="AE172" s="297">
        <v>483158.8</v>
      </c>
      <c r="AF172" s="297">
        <v>121740.8</v>
      </c>
      <c r="AG172" s="2">
        <v>120294839</v>
      </c>
    </row>
    <row r="173" spans="1:33" x14ac:dyDescent="0.25">
      <c r="A173" s="287">
        <v>82</v>
      </c>
      <c r="B173" s="288" t="s">
        <v>1263</v>
      </c>
      <c r="C173" s="315" t="str">
        <f t="shared" si="4"/>
        <v>A212.3.3</v>
      </c>
      <c r="D173" s="301" t="s">
        <v>1264</v>
      </c>
      <c r="E173" s="301" t="s">
        <v>462</v>
      </c>
      <c r="F173" s="301">
        <v>3</v>
      </c>
      <c r="G173" s="301">
        <v>3</v>
      </c>
      <c r="H173" s="301" t="s">
        <v>470</v>
      </c>
      <c r="I173" s="294" t="s">
        <v>1226</v>
      </c>
      <c r="J173" s="294" t="s">
        <v>1267</v>
      </c>
      <c r="K173" s="294" t="s">
        <v>1228</v>
      </c>
      <c r="L173" s="292">
        <v>11222</v>
      </c>
      <c r="M173" s="292">
        <v>545</v>
      </c>
      <c r="N173" s="301">
        <v>18</v>
      </c>
      <c r="O173" s="301">
        <v>64</v>
      </c>
      <c r="P173" s="301">
        <v>1780.7</v>
      </c>
      <c r="Q173" s="292">
        <v>1289</v>
      </c>
      <c r="R173" s="301">
        <v>0</v>
      </c>
      <c r="S173" s="301">
        <v>1</v>
      </c>
      <c r="T173" s="301">
        <v>0</v>
      </c>
      <c r="U173" s="301">
        <v>1</v>
      </c>
      <c r="V173" s="293">
        <v>0.22613531047265986</v>
      </c>
      <c r="W173" s="301">
        <v>0</v>
      </c>
      <c r="X173" s="354">
        <f t="shared" si="5"/>
        <v>1079</v>
      </c>
      <c r="Y173" s="292">
        <v>835</v>
      </c>
      <c r="Z173" s="292"/>
      <c r="AA173" s="292"/>
      <c r="AB173" s="292"/>
      <c r="AC173" s="292">
        <v>244</v>
      </c>
      <c r="AD173" s="301" t="s">
        <v>467</v>
      </c>
      <c r="AE173" s="294">
        <v>175304</v>
      </c>
      <c r="AF173" s="294">
        <v>64450</v>
      </c>
      <c r="AG173" s="2">
        <v>116009206</v>
      </c>
    </row>
    <row r="174" spans="1:33" x14ac:dyDescent="0.25">
      <c r="A174" s="295">
        <v>164</v>
      </c>
      <c r="B174" s="296" t="s">
        <v>1263</v>
      </c>
      <c r="C174" s="315" t="str">
        <f t="shared" si="4"/>
        <v>A212.1.3</v>
      </c>
      <c r="D174" s="299" t="s">
        <v>1290</v>
      </c>
      <c r="E174" s="299" t="s">
        <v>462</v>
      </c>
      <c r="F174" s="299">
        <v>1</v>
      </c>
      <c r="G174" s="299">
        <v>3</v>
      </c>
      <c r="H174" s="299" t="s">
        <v>470</v>
      </c>
      <c r="I174" s="297" t="s">
        <v>1236</v>
      </c>
      <c r="J174" s="297" t="s">
        <v>1311</v>
      </c>
      <c r="K174" s="297" t="s">
        <v>1228</v>
      </c>
      <c r="L174" s="298">
        <v>11222</v>
      </c>
      <c r="M174" s="298">
        <v>694</v>
      </c>
      <c r="N174" s="299">
        <v>42</v>
      </c>
      <c r="O174" s="299">
        <v>99</v>
      </c>
      <c r="P174" s="299">
        <v>1696.5</v>
      </c>
      <c r="Q174" s="298">
        <v>1697</v>
      </c>
      <c r="R174" s="299">
        <v>0</v>
      </c>
      <c r="S174" s="299">
        <v>0</v>
      </c>
      <c r="T174" s="299">
        <v>0</v>
      </c>
      <c r="U174" s="299">
        <v>1</v>
      </c>
      <c r="V174" s="300">
        <v>0.18467839523410595</v>
      </c>
      <c r="W174" s="299">
        <v>1</v>
      </c>
      <c r="X174" s="354">
        <f t="shared" si="5"/>
        <v>1074.3</v>
      </c>
      <c r="Y174" s="298">
        <v>875.9</v>
      </c>
      <c r="Z174" s="298"/>
      <c r="AA174" s="298"/>
      <c r="AB174" s="298"/>
      <c r="AC174" s="298">
        <v>198.4</v>
      </c>
      <c r="AD174" s="299" t="s">
        <v>12</v>
      </c>
      <c r="AE174" s="297">
        <v>191761</v>
      </c>
      <c r="AF174" s="297">
        <v>89941</v>
      </c>
      <c r="AG174" s="2">
        <v>104036697</v>
      </c>
    </row>
    <row r="175" spans="1:33" x14ac:dyDescent="0.25">
      <c r="A175" s="287">
        <v>103</v>
      </c>
      <c r="B175" s="288" t="s">
        <v>1263</v>
      </c>
      <c r="C175" s="315" t="str">
        <f t="shared" si="4"/>
        <v>A212.4.5</v>
      </c>
      <c r="D175" s="306" t="s">
        <v>1271</v>
      </c>
      <c r="E175" s="301" t="s">
        <v>462</v>
      </c>
      <c r="F175" s="301">
        <v>4</v>
      </c>
      <c r="G175" s="301">
        <v>5</v>
      </c>
      <c r="H175" s="301" t="s">
        <v>470</v>
      </c>
      <c r="I175" s="294" t="s">
        <v>1250</v>
      </c>
      <c r="J175" s="294" t="s">
        <v>1251</v>
      </c>
      <c r="K175" s="294" t="s">
        <v>1228</v>
      </c>
      <c r="L175" s="292">
        <v>11222</v>
      </c>
      <c r="M175" s="292">
        <v>1026.8</v>
      </c>
      <c r="N175" s="301">
        <v>60</v>
      </c>
      <c r="O175" s="301">
        <v>210</v>
      </c>
      <c r="P175" s="301">
        <v>4428.8999999999996</v>
      </c>
      <c r="Q175" s="292">
        <v>3329.5</v>
      </c>
      <c r="R175" s="301">
        <v>1</v>
      </c>
      <c r="S175" s="301">
        <v>1</v>
      </c>
      <c r="T175" s="301">
        <v>0</v>
      </c>
      <c r="U175" s="301">
        <v>1</v>
      </c>
      <c r="V175" s="293">
        <v>0.28470066518847009</v>
      </c>
      <c r="W175" s="301">
        <v>0</v>
      </c>
      <c r="X175" s="354">
        <f t="shared" si="5"/>
        <v>2255</v>
      </c>
      <c r="Y175" s="292">
        <v>1613</v>
      </c>
      <c r="Z175" s="292"/>
      <c r="AA175" s="292"/>
      <c r="AB175" s="292"/>
      <c r="AC175" s="292">
        <v>642</v>
      </c>
      <c r="AD175" s="301" t="s">
        <v>467</v>
      </c>
      <c r="AE175" s="294">
        <v>409528.5</v>
      </c>
      <c r="AF175" s="294">
        <v>169804.5</v>
      </c>
      <c r="AG175" s="2">
        <v>108012050</v>
      </c>
    </row>
    <row r="176" spans="1:33" x14ac:dyDescent="0.25">
      <c r="A176" s="295">
        <v>252</v>
      </c>
      <c r="B176" s="296" t="s">
        <v>1263</v>
      </c>
      <c r="C176" s="315" t="str">
        <f t="shared" si="4"/>
        <v>A212.3.5</v>
      </c>
      <c r="D176" s="306" t="s">
        <v>1271</v>
      </c>
      <c r="E176" s="299" t="s">
        <v>462</v>
      </c>
      <c r="F176" s="299">
        <v>3</v>
      </c>
      <c r="G176" s="299">
        <v>5</v>
      </c>
      <c r="H176" s="299" t="s">
        <v>470</v>
      </c>
      <c r="I176" s="297" t="s">
        <v>1265</v>
      </c>
      <c r="J176" s="297" t="s">
        <v>1284</v>
      </c>
      <c r="K176" s="297" t="s">
        <v>1228</v>
      </c>
      <c r="L176" s="298">
        <v>11222</v>
      </c>
      <c r="M176" s="298">
        <v>661</v>
      </c>
      <c r="N176" s="299">
        <v>45</v>
      </c>
      <c r="O176" s="299">
        <v>155</v>
      </c>
      <c r="P176" s="299">
        <v>3060</v>
      </c>
      <c r="Q176" s="298">
        <v>2764.8</v>
      </c>
      <c r="R176" s="299">
        <v>1</v>
      </c>
      <c r="S176" s="299">
        <v>1</v>
      </c>
      <c r="T176" s="299">
        <v>0</v>
      </c>
      <c r="U176" s="299">
        <v>1</v>
      </c>
      <c r="V176" s="300">
        <v>0.2451815329448678</v>
      </c>
      <c r="W176" s="299">
        <v>0</v>
      </c>
      <c r="X176" s="354">
        <f t="shared" si="5"/>
        <v>2007.8999999999999</v>
      </c>
      <c r="Y176" s="298">
        <v>1515.6</v>
      </c>
      <c r="Z176" s="298"/>
      <c r="AA176" s="298"/>
      <c r="AB176" s="298"/>
      <c r="AC176" s="298">
        <v>492.3</v>
      </c>
      <c r="AD176" s="299" t="s">
        <v>466</v>
      </c>
      <c r="AE176" s="297">
        <v>414720</v>
      </c>
      <c r="AF176" s="297">
        <v>74649.600000000006</v>
      </c>
      <c r="AG176" s="2">
        <v>112023303</v>
      </c>
    </row>
    <row r="177" spans="1:33" x14ac:dyDescent="0.25">
      <c r="A177" s="287">
        <v>184</v>
      </c>
      <c r="B177" s="288" t="s">
        <v>1263</v>
      </c>
      <c r="C177" s="315" t="str">
        <f t="shared" si="4"/>
        <v>A212.3.5</v>
      </c>
      <c r="D177" s="306" t="s">
        <v>1271</v>
      </c>
      <c r="E177" s="301" t="s">
        <v>462</v>
      </c>
      <c r="F177" s="301">
        <v>3</v>
      </c>
      <c r="G177" s="301">
        <v>5</v>
      </c>
      <c r="H177" s="301" t="s">
        <v>470</v>
      </c>
      <c r="I177" s="294" t="s">
        <v>1265</v>
      </c>
      <c r="J177" s="294" t="s">
        <v>1284</v>
      </c>
      <c r="K177" s="294" t="s">
        <v>1228</v>
      </c>
      <c r="L177" s="292">
        <v>11222</v>
      </c>
      <c r="M177" s="292">
        <v>640</v>
      </c>
      <c r="N177" s="301">
        <v>45</v>
      </c>
      <c r="O177" s="301">
        <v>155</v>
      </c>
      <c r="P177" s="301">
        <v>3057.5</v>
      </c>
      <c r="Q177" s="292">
        <v>2693</v>
      </c>
      <c r="R177" s="301">
        <v>1</v>
      </c>
      <c r="S177" s="301">
        <v>1</v>
      </c>
      <c r="T177" s="301">
        <v>0</v>
      </c>
      <c r="U177" s="301">
        <v>1</v>
      </c>
      <c r="V177" s="293">
        <v>0.25787506673785371</v>
      </c>
      <c r="W177" s="301">
        <v>0</v>
      </c>
      <c r="X177" s="354">
        <f t="shared" si="5"/>
        <v>1873</v>
      </c>
      <c r="Y177" s="292">
        <v>1390</v>
      </c>
      <c r="Z177" s="292"/>
      <c r="AA177" s="292"/>
      <c r="AB177" s="292"/>
      <c r="AC177" s="292">
        <v>483</v>
      </c>
      <c r="AD177" s="301" t="s">
        <v>466</v>
      </c>
      <c r="AE177" s="294">
        <v>457810</v>
      </c>
      <c r="AF177" s="294">
        <v>70018</v>
      </c>
      <c r="AG177" s="2">
        <v>112016959</v>
      </c>
    </row>
    <row r="178" spans="1:33" x14ac:dyDescent="0.25">
      <c r="A178" s="295">
        <v>24</v>
      </c>
      <c r="B178" s="296" t="s">
        <v>1263</v>
      </c>
      <c r="C178" s="315" t="str">
        <f t="shared" si="4"/>
        <v>A212.3.3</v>
      </c>
      <c r="D178" s="306" t="s">
        <v>1271</v>
      </c>
      <c r="E178" s="299" t="s">
        <v>462</v>
      </c>
      <c r="F178" s="299">
        <v>3</v>
      </c>
      <c r="G178" s="299">
        <v>3</v>
      </c>
      <c r="H178" s="299" t="s">
        <v>470</v>
      </c>
      <c r="I178" s="297" t="s">
        <v>1250</v>
      </c>
      <c r="J178" s="297" t="s">
        <v>1289</v>
      </c>
      <c r="K178" s="297" t="s">
        <v>1228</v>
      </c>
      <c r="L178" s="298">
        <v>11222</v>
      </c>
      <c r="M178" s="298">
        <v>566</v>
      </c>
      <c r="N178" s="299">
        <v>24</v>
      </c>
      <c r="O178" s="299">
        <v>82</v>
      </c>
      <c r="P178" s="299">
        <v>1683</v>
      </c>
      <c r="Q178" s="298">
        <v>1285</v>
      </c>
      <c r="R178" s="299">
        <v>0</v>
      </c>
      <c r="S178" s="299">
        <v>0</v>
      </c>
      <c r="T178" s="299">
        <v>0</v>
      </c>
      <c r="U178" s="299">
        <v>1</v>
      </c>
      <c r="V178" s="300">
        <v>0.19680851063829788</v>
      </c>
      <c r="W178" s="299">
        <v>0</v>
      </c>
      <c r="X178" s="354">
        <f t="shared" si="5"/>
        <v>1128</v>
      </c>
      <c r="Y178" s="298">
        <v>906</v>
      </c>
      <c r="Z178" s="298"/>
      <c r="AA178" s="298"/>
      <c r="AB178" s="298"/>
      <c r="AC178" s="298">
        <v>222</v>
      </c>
      <c r="AD178" s="299" t="s">
        <v>467</v>
      </c>
      <c r="AE178" s="297">
        <v>152915</v>
      </c>
      <c r="AF178" s="297">
        <v>75815</v>
      </c>
      <c r="AG178" s="2">
        <v>108013706</v>
      </c>
    </row>
    <row r="179" spans="1:33" x14ac:dyDescent="0.25">
      <c r="A179" s="287">
        <v>39</v>
      </c>
      <c r="B179" s="288" t="s">
        <v>1263</v>
      </c>
      <c r="C179" s="315" t="str">
        <f t="shared" si="4"/>
        <v>A212.4.3</v>
      </c>
      <c r="D179" s="306" t="s">
        <v>1271</v>
      </c>
      <c r="E179" s="301" t="s">
        <v>462</v>
      </c>
      <c r="F179" s="301">
        <v>4</v>
      </c>
      <c r="G179" s="301">
        <v>3</v>
      </c>
      <c r="H179" s="301" t="s">
        <v>470</v>
      </c>
      <c r="I179" s="294" t="s">
        <v>1265</v>
      </c>
      <c r="J179" s="294" t="s">
        <v>1295</v>
      </c>
      <c r="K179" s="294" t="s">
        <v>1228</v>
      </c>
      <c r="L179" s="292">
        <v>11222</v>
      </c>
      <c r="M179" s="292">
        <v>941</v>
      </c>
      <c r="N179" s="301">
        <v>24</v>
      </c>
      <c r="O179" s="301">
        <v>92</v>
      </c>
      <c r="P179" s="301">
        <v>2170</v>
      </c>
      <c r="Q179" s="292">
        <v>1749</v>
      </c>
      <c r="R179" s="301">
        <v>1</v>
      </c>
      <c r="S179" s="301">
        <v>1</v>
      </c>
      <c r="T179" s="301">
        <v>0</v>
      </c>
      <c r="U179" s="301">
        <v>1</v>
      </c>
      <c r="V179" s="293">
        <v>0.23092105263157894</v>
      </c>
      <c r="W179" s="301">
        <v>1</v>
      </c>
      <c r="X179" s="354">
        <f t="shared" si="5"/>
        <v>1520</v>
      </c>
      <c r="Y179" s="320">
        <v>1169</v>
      </c>
      <c r="Z179" s="320"/>
      <c r="AA179" s="320"/>
      <c r="AB179" s="320"/>
      <c r="AC179" s="320">
        <v>351</v>
      </c>
      <c r="AD179" s="301" t="s">
        <v>466</v>
      </c>
      <c r="AE179" s="294">
        <v>362043</v>
      </c>
      <c r="AF179" s="294">
        <v>75207</v>
      </c>
      <c r="AG179" s="2">
        <v>112013656</v>
      </c>
    </row>
    <row r="180" spans="1:33" x14ac:dyDescent="0.25">
      <c r="A180" s="304" t="s">
        <v>1320</v>
      </c>
      <c r="B180" s="305" t="s">
        <v>1263</v>
      </c>
      <c r="C180" s="315" t="str">
        <f t="shared" si="4"/>
        <v>A212.4.5</v>
      </c>
      <c r="D180" s="299" t="s">
        <v>1271</v>
      </c>
      <c r="E180" s="299" t="s">
        <v>462</v>
      </c>
      <c r="F180" s="299">
        <v>4</v>
      </c>
      <c r="G180" s="299">
        <v>5</v>
      </c>
      <c r="H180" s="299" t="s">
        <v>470</v>
      </c>
      <c r="I180" s="297" t="s">
        <v>1286</v>
      </c>
      <c r="J180" s="297" t="s">
        <v>1293</v>
      </c>
      <c r="K180" s="297" t="s">
        <v>1228</v>
      </c>
      <c r="L180" s="299">
        <v>11222</v>
      </c>
      <c r="M180" s="299">
        <v>960</v>
      </c>
      <c r="N180" s="299">
        <v>60</v>
      </c>
      <c r="O180" s="299">
        <v>210</v>
      </c>
      <c r="P180" s="299">
        <v>4168.5</v>
      </c>
      <c r="Q180" s="299">
        <v>3694.6</v>
      </c>
      <c r="R180" s="299">
        <v>1</v>
      </c>
      <c r="S180" s="299">
        <v>1</v>
      </c>
      <c r="T180" s="299">
        <v>0</v>
      </c>
      <c r="U180" s="299">
        <v>1</v>
      </c>
      <c r="V180" s="300">
        <v>0.26918238993710691</v>
      </c>
      <c r="W180" s="299">
        <v>0</v>
      </c>
      <c r="X180" s="354">
        <f t="shared" si="5"/>
        <v>2385</v>
      </c>
      <c r="Y180" s="298">
        <v>1743</v>
      </c>
      <c r="Z180" s="298"/>
      <c r="AA180" s="298"/>
      <c r="AB180" s="298"/>
      <c r="AC180" s="298">
        <v>642</v>
      </c>
      <c r="AD180" s="299" t="s">
        <v>1229</v>
      </c>
      <c r="AE180" s="297">
        <v>418856.80200000003</v>
      </c>
      <c r="AF180" s="297">
        <v>161971.264</v>
      </c>
      <c r="AG180" s="2">
        <v>103021794</v>
      </c>
    </row>
    <row r="181" spans="1:33" x14ac:dyDescent="0.25">
      <c r="A181" s="287">
        <v>227</v>
      </c>
      <c r="B181" s="288" t="s">
        <v>1263</v>
      </c>
      <c r="C181" s="315" t="str">
        <f t="shared" si="4"/>
        <v>A212.4.5</v>
      </c>
      <c r="D181" s="306" t="s">
        <v>1271</v>
      </c>
      <c r="E181" s="301" t="s">
        <v>462</v>
      </c>
      <c r="F181" s="301">
        <v>4</v>
      </c>
      <c r="G181" s="301">
        <v>5</v>
      </c>
      <c r="H181" s="301" t="s">
        <v>470</v>
      </c>
      <c r="I181" s="294" t="s">
        <v>1265</v>
      </c>
      <c r="J181" s="294" t="s">
        <v>1284</v>
      </c>
      <c r="K181" s="294" t="s">
        <v>1228</v>
      </c>
      <c r="L181" s="292">
        <v>11222</v>
      </c>
      <c r="M181" s="292">
        <v>868</v>
      </c>
      <c r="N181" s="301">
        <v>60</v>
      </c>
      <c r="O181" s="301">
        <v>210</v>
      </c>
      <c r="P181" s="301">
        <v>4204.8</v>
      </c>
      <c r="Q181" s="292">
        <v>3724</v>
      </c>
      <c r="R181" s="301">
        <v>1</v>
      </c>
      <c r="S181" s="301">
        <v>1</v>
      </c>
      <c r="T181" s="301">
        <v>0</v>
      </c>
      <c r="U181" s="301">
        <v>1</v>
      </c>
      <c r="V181" s="293">
        <v>0.2368906658465324</v>
      </c>
      <c r="W181" s="301">
        <v>0</v>
      </c>
      <c r="X181" s="354">
        <f t="shared" si="5"/>
        <v>2601.1999999999998</v>
      </c>
      <c r="Y181" s="292">
        <v>1985</v>
      </c>
      <c r="Z181" s="292"/>
      <c r="AA181" s="292"/>
      <c r="AB181" s="292"/>
      <c r="AC181" s="292">
        <v>616.20000000000005</v>
      </c>
      <c r="AD181" s="301" t="s">
        <v>467</v>
      </c>
      <c r="AE181" s="294">
        <v>502740</v>
      </c>
      <c r="AF181" s="294">
        <v>93100</v>
      </c>
      <c r="AG181" s="2">
        <v>112017023</v>
      </c>
    </row>
    <row r="182" spans="1:33" x14ac:dyDescent="0.25">
      <c r="A182" s="295">
        <v>165</v>
      </c>
      <c r="B182" s="296" t="s">
        <v>1263</v>
      </c>
      <c r="C182" s="315" t="str">
        <f t="shared" si="4"/>
        <v>A212.3.3</v>
      </c>
      <c r="D182" s="299" t="s">
        <v>1285</v>
      </c>
      <c r="E182" s="299" t="s">
        <v>462</v>
      </c>
      <c r="F182" s="299">
        <v>3</v>
      </c>
      <c r="G182" s="299">
        <v>3</v>
      </c>
      <c r="H182" s="299" t="s">
        <v>470</v>
      </c>
      <c r="I182" s="297" t="s">
        <v>1236</v>
      </c>
      <c r="J182" s="297" t="s">
        <v>1257</v>
      </c>
      <c r="K182" s="297" t="s">
        <v>1228</v>
      </c>
      <c r="L182" s="298">
        <v>11222</v>
      </c>
      <c r="M182" s="298">
        <v>474</v>
      </c>
      <c r="N182" s="299">
        <v>18</v>
      </c>
      <c r="O182" s="299">
        <v>58</v>
      </c>
      <c r="P182" s="299">
        <v>1531.1</v>
      </c>
      <c r="Q182" s="298">
        <v>1152</v>
      </c>
      <c r="R182" s="299">
        <v>0</v>
      </c>
      <c r="S182" s="299">
        <v>0</v>
      </c>
      <c r="T182" s="299">
        <v>0</v>
      </c>
      <c r="U182" s="299">
        <v>1</v>
      </c>
      <c r="V182" s="300">
        <v>0.18043893129770991</v>
      </c>
      <c r="W182" s="299">
        <v>0</v>
      </c>
      <c r="X182" s="354">
        <f t="shared" si="5"/>
        <v>1048</v>
      </c>
      <c r="Y182" s="298">
        <v>858.9</v>
      </c>
      <c r="Z182" s="298"/>
      <c r="AA182" s="298"/>
      <c r="AB182" s="298"/>
      <c r="AC182" s="298">
        <v>189.1</v>
      </c>
      <c r="AD182" s="299" t="s">
        <v>1229</v>
      </c>
      <c r="AE182" s="297">
        <v>0</v>
      </c>
      <c r="AF182" s="297">
        <v>0</v>
      </c>
      <c r="AG182" s="2">
        <v>104034877</v>
      </c>
    </row>
    <row r="183" spans="1:33" x14ac:dyDescent="0.25">
      <c r="A183" s="287">
        <v>238</v>
      </c>
      <c r="B183" s="288" t="s">
        <v>1263</v>
      </c>
      <c r="C183" s="315" t="str">
        <f t="shared" si="4"/>
        <v>A212.5.3</v>
      </c>
      <c r="D183" s="301" t="s">
        <v>1264</v>
      </c>
      <c r="E183" s="301" t="s">
        <v>462</v>
      </c>
      <c r="F183" s="301">
        <v>5</v>
      </c>
      <c r="G183" s="301">
        <v>3</v>
      </c>
      <c r="H183" s="301" t="s">
        <v>470</v>
      </c>
      <c r="I183" s="294" t="s">
        <v>1226</v>
      </c>
      <c r="J183" s="294" t="s">
        <v>1267</v>
      </c>
      <c r="K183" s="294" t="s">
        <v>1228</v>
      </c>
      <c r="L183" s="292">
        <v>11222</v>
      </c>
      <c r="M183" s="292">
        <v>1219</v>
      </c>
      <c r="N183" s="301">
        <v>30</v>
      </c>
      <c r="O183" s="301">
        <v>118</v>
      </c>
      <c r="P183" s="301">
        <v>2772.7</v>
      </c>
      <c r="Q183" s="292">
        <v>2191.5</v>
      </c>
      <c r="R183" s="301">
        <v>0</v>
      </c>
      <c r="S183" s="301">
        <v>1</v>
      </c>
      <c r="T183" s="301">
        <v>0</v>
      </c>
      <c r="U183" s="301">
        <v>1</v>
      </c>
      <c r="V183" s="293">
        <v>0.19455290431429262</v>
      </c>
      <c r="W183" s="301">
        <v>0</v>
      </c>
      <c r="X183" s="354">
        <f t="shared" si="5"/>
        <v>2074.5</v>
      </c>
      <c r="Y183" s="292">
        <v>1670.9</v>
      </c>
      <c r="Z183" s="292"/>
      <c r="AA183" s="292"/>
      <c r="AB183" s="292"/>
      <c r="AC183" s="292">
        <v>403.6</v>
      </c>
      <c r="AD183" s="301" t="s">
        <v>12</v>
      </c>
      <c r="AE183" s="294">
        <v>302427</v>
      </c>
      <c r="AF183" s="294">
        <v>109575</v>
      </c>
      <c r="AG183" s="2">
        <v>116008552</v>
      </c>
    </row>
    <row r="184" spans="1:33" x14ac:dyDescent="0.25">
      <c r="A184" s="295">
        <v>388</v>
      </c>
      <c r="B184" s="296" t="s">
        <v>1263</v>
      </c>
      <c r="C184" s="315" t="str">
        <f t="shared" si="4"/>
        <v>A212.1.3</v>
      </c>
      <c r="D184" s="299" t="s">
        <v>1264</v>
      </c>
      <c r="E184" s="299" t="s">
        <v>462</v>
      </c>
      <c r="F184" s="299">
        <v>1</v>
      </c>
      <c r="G184" s="299">
        <v>3</v>
      </c>
      <c r="H184" s="299" t="s">
        <v>470</v>
      </c>
      <c r="I184" s="297" t="s">
        <v>1226</v>
      </c>
      <c r="J184" s="297" t="s">
        <v>1248</v>
      </c>
      <c r="K184" s="297" t="s">
        <v>1228</v>
      </c>
      <c r="L184" s="298">
        <v>11222</v>
      </c>
      <c r="M184" s="298">
        <v>151</v>
      </c>
      <c r="N184" s="299">
        <v>6</v>
      </c>
      <c r="O184" s="299">
        <v>21</v>
      </c>
      <c r="P184" s="299">
        <v>469.3</v>
      </c>
      <c r="Q184" s="298">
        <v>469</v>
      </c>
      <c r="R184" s="299">
        <v>1</v>
      </c>
      <c r="S184" s="299">
        <v>0</v>
      </c>
      <c r="T184" s="299">
        <v>0</v>
      </c>
      <c r="U184" s="299">
        <v>1</v>
      </c>
      <c r="V184" s="300">
        <v>0.1968011126564673</v>
      </c>
      <c r="W184" s="299">
        <v>0</v>
      </c>
      <c r="X184" s="354">
        <f t="shared" si="5"/>
        <v>287.60000000000002</v>
      </c>
      <c r="Y184" s="298">
        <v>231</v>
      </c>
      <c r="Z184" s="298"/>
      <c r="AA184" s="298"/>
      <c r="AB184" s="298"/>
      <c r="AC184" s="298">
        <v>56.6</v>
      </c>
      <c r="AD184" s="299" t="s">
        <v>467</v>
      </c>
      <c r="AE184" s="297">
        <v>62846</v>
      </c>
      <c r="AF184" s="297">
        <v>23450</v>
      </c>
      <c r="AG184" s="2">
        <v>116031848</v>
      </c>
    </row>
    <row r="185" spans="1:33" x14ac:dyDescent="0.25">
      <c r="A185" s="287">
        <v>373</v>
      </c>
      <c r="B185" s="288" t="s">
        <v>1263</v>
      </c>
      <c r="C185" s="315" t="str">
        <f t="shared" si="4"/>
        <v>A212.2.3</v>
      </c>
      <c r="D185" s="301" t="s">
        <v>1285</v>
      </c>
      <c r="E185" s="301" t="s">
        <v>462</v>
      </c>
      <c r="F185" s="301">
        <v>2</v>
      </c>
      <c r="G185" s="301">
        <v>3</v>
      </c>
      <c r="H185" s="301" t="s">
        <v>470</v>
      </c>
      <c r="I185" s="294" t="s">
        <v>1226</v>
      </c>
      <c r="J185" s="294" t="s">
        <v>1241</v>
      </c>
      <c r="K185" s="294" t="s">
        <v>1228</v>
      </c>
      <c r="L185" s="292">
        <v>11222</v>
      </c>
      <c r="M185" s="292">
        <v>349.2</v>
      </c>
      <c r="N185" s="301">
        <v>13</v>
      </c>
      <c r="O185" s="301">
        <v>48</v>
      </c>
      <c r="P185" s="301">
        <v>1048.5999999999999</v>
      </c>
      <c r="Q185" s="292">
        <v>793.3</v>
      </c>
      <c r="R185" s="301">
        <v>0</v>
      </c>
      <c r="S185" s="301">
        <v>0</v>
      </c>
      <c r="T185" s="301">
        <v>0</v>
      </c>
      <c r="U185" s="301">
        <v>1</v>
      </c>
      <c r="V185" s="293">
        <v>0.17848410757946209</v>
      </c>
      <c r="W185" s="301">
        <v>0</v>
      </c>
      <c r="X185" s="354">
        <f t="shared" si="5"/>
        <v>818</v>
      </c>
      <c r="Y185" s="292">
        <v>672</v>
      </c>
      <c r="Z185" s="292"/>
      <c r="AA185" s="292"/>
      <c r="AB185" s="292"/>
      <c r="AC185" s="292">
        <v>146</v>
      </c>
      <c r="AD185" s="301" t="s">
        <v>467</v>
      </c>
      <c r="AE185" s="294">
        <v>86469.7</v>
      </c>
      <c r="AF185" s="294">
        <v>36491.799999999996</v>
      </c>
      <c r="AG185" s="2">
        <v>116002370</v>
      </c>
    </row>
    <row r="186" spans="1:33" x14ac:dyDescent="0.25">
      <c r="A186" s="295">
        <v>17</v>
      </c>
      <c r="B186" s="296" t="s">
        <v>1263</v>
      </c>
      <c r="C186" s="315" t="str">
        <f t="shared" si="4"/>
        <v>A212.3.3</v>
      </c>
      <c r="D186" s="299" t="s">
        <v>1285</v>
      </c>
      <c r="E186" s="299" t="s">
        <v>462</v>
      </c>
      <c r="F186" s="299">
        <v>3</v>
      </c>
      <c r="G186" s="299">
        <v>3</v>
      </c>
      <c r="H186" s="299" t="s">
        <v>470</v>
      </c>
      <c r="I186" s="297" t="s">
        <v>1236</v>
      </c>
      <c r="J186" s="297" t="s">
        <v>1283</v>
      </c>
      <c r="K186" s="297" t="s">
        <v>1228</v>
      </c>
      <c r="L186" s="298">
        <v>11222</v>
      </c>
      <c r="M186" s="298">
        <v>476.9</v>
      </c>
      <c r="N186" s="299">
        <v>18</v>
      </c>
      <c r="O186" s="299">
        <v>69</v>
      </c>
      <c r="P186" s="299">
        <v>1538.4</v>
      </c>
      <c r="Q186" s="298">
        <v>1161.9000000000001</v>
      </c>
      <c r="R186" s="299">
        <v>0</v>
      </c>
      <c r="S186" s="299">
        <v>0</v>
      </c>
      <c r="T186" s="299">
        <v>0</v>
      </c>
      <c r="U186" s="299">
        <v>1</v>
      </c>
      <c r="V186" s="300">
        <v>0.17944359960640488</v>
      </c>
      <c r="W186" s="299">
        <v>0</v>
      </c>
      <c r="X186" s="354">
        <f t="shared" si="5"/>
        <v>1117.8999999999999</v>
      </c>
      <c r="Y186" s="298">
        <v>917.3</v>
      </c>
      <c r="Z186" s="298"/>
      <c r="AA186" s="298"/>
      <c r="AB186" s="298"/>
      <c r="AC186" s="298">
        <v>200.6</v>
      </c>
      <c r="AD186" s="299" t="s">
        <v>12</v>
      </c>
      <c r="AE186" s="297">
        <v>259103.7</v>
      </c>
      <c r="AF186" s="297">
        <v>34857</v>
      </c>
      <c r="AG186" s="2">
        <v>104012153</v>
      </c>
    </row>
    <row r="187" spans="1:33" x14ac:dyDescent="0.25">
      <c r="A187" s="287">
        <v>61</v>
      </c>
      <c r="B187" s="288" t="s">
        <v>1263</v>
      </c>
      <c r="C187" s="315" t="str">
        <f t="shared" si="4"/>
        <v>A212.2.5</v>
      </c>
      <c r="D187" s="306" t="s">
        <v>1271</v>
      </c>
      <c r="E187" s="301" t="s">
        <v>462</v>
      </c>
      <c r="F187" s="301">
        <v>2</v>
      </c>
      <c r="G187" s="301">
        <v>5</v>
      </c>
      <c r="H187" s="301" t="s">
        <v>470</v>
      </c>
      <c r="I187" s="294" t="s">
        <v>1234</v>
      </c>
      <c r="J187" s="294" t="s">
        <v>1272</v>
      </c>
      <c r="K187" s="294" t="s">
        <v>1228</v>
      </c>
      <c r="L187" s="292">
        <v>11222</v>
      </c>
      <c r="M187" s="292">
        <v>450</v>
      </c>
      <c r="N187" s="301">
        <v>30</v>
      </c>
      <c r="O187" s="301">
        <v>96</v>
      </c>
      <c r="P187" s="301">
        <v>2118.4</v>
      </c>
      <c r="Q187" s="292">
        <v>1754</v>
      </c>
      <c r="R187" s="301">
        <v>1</v>
      </c>
      <c r="S187" s="301">
        <v>1</v>
      </c>
      <c r="T187" s="301">
        <v>0</v>
      </c>
      <c r="U187" s="301">
        <v>1</v>
      </c>
      <c r="V187" s="293">
        <v>0.22397003745318353</v>
      </c>
      <c r="W187" s="301">
        <v>0</v>
      </c>
      <c r="X187" s="354">
        <f t="shared" si="5"/>
        <v>1335</v>
      </c>
      <c r="Y187" s="320">
        <v>1036</v>
      </c>
      <c r="Z187" s="320"/>
      <c r="AA187" s="320"/>
      <c r="AB187" s="320"/>
      <c r="AC187" s="320">
        <v>299</v>
      </c>
      <c r="AD187" s="301" t="s">
        <v>467</v>
      </c>
      <c r="AE187" s="294">
        <v>329752</v>
      </c>
      <c r="AF187" s="294">
        <v>28064</v>
      </c>
      <c r="AG187" s="2">
        <v>111032361</v>
      </c>
    </row>
    <row r="188" spans="1:33" x14ac:dyDescent="0.25">
      <c r="A188" s="295">
        <v>83</v>
      </c>
      <c r="B188" s="296" t="s">
        <v>1263</v>
      </c>
      <c r="C188" s="315" t="str">
        <f t="shared" si="4"/>
        <v>A212.3.3</v>
      </c>
      <c r="D188" s="306" t="s">
        <v>1271</v>
      </c>
      <c r="E188" s="299" t="s">
        <v>462</v>
      </c>
      <c r="F188" s="299">
        <v>3</v>
      </c>
      <c r="G188" s="299">
        <v>3</v>
      </c>
      <c r="H188" s="299" t="s">
        <v>470</v>
      </c>
      <c r="I188" s="297" t="s">
        <v>1299</v>
      </c>
      <c r="J188" s="297" t="s">
        <v>1300</v>
      </c>
      <c r="K188" s="297" t="s">
        <v>1228</v>
      </c>
      <c r="L188" s="298">
        <v>11222</v>
      </c>
      <c r="M188" s="298">
        <v>511</v>
      </c>
      <c r="N188" s="299">
        <v>18</v>
      </c>
      <c r="O188" s="299">
        <v>69</v>
      </c>
      <c r="P188" s="299">
        <v>1482</v>
      </c>
      <c r="Q188" s="298">
        <v>1043.7</v>
      </c>
      <c r="R188" s="299">
        <v>1</v>
      </c>
      <c r="S188" s="299">
        <v>0</v>
      </c>
      <c r="T188" s="299">
        <v>0</v>
      </c>
      <c r="U188" s="299">
        <v>1</v>
      </c>
      <c r="V188" s="300">
        <v>0.21600084997875052</v>
      </c>
      <c r="W188" s="299">
        <v>0</v>
      </c>
      <c r="X188" s="354">
        <f t="shared" si="5"/>
        <v>941.2</v>
      </c>
      <c r="Y188" s="298">
        <v>737.90000000000009</v>
      </c>
      <c r="Z188" s="298"/>
      <c r="AA188" s="298"/>
      <c r="AB188" s="298"/>
      <c r="AC188" s="298">
        <v>203.3</v>
      </c>
      <c r="AD188" s="299" t="s">
        <v>12</v>
      </c>
      <c r="AE188" s="297">
        <v>255706.5</v>
      </c>
      <c r="AF188" s="297">
        <v>61578.3</v>
      </c>
      <c r="AG188" s="2">
        <v>114009586</v>
      </c>
    </row>
    <row r="189" spans="1:33" x14ac:dyDescent="0.25">
      <c r="A189" s="287">
        <v>23</v>
      </c>
      <c r="B189" s="288" t="s">
        <v>1263</v>
      </c>
      <c r="C189" s="315" t="str">
        <f t="shared" si="4"/>
        <v>A212.4.5</v>
      </c>
      <c r="D189" s="306" t="s">
        <v>1271</v>
      </c>
      <c r="E189" s="301" t="s">
        <v>462</v>
      </c>
      <c r="F189" s="301">
        <v>4</v>
      </c>
      <c r="G189" s="301">
        <v>5</v>
      </c>
      <c r="H189" s="301" t="s">
        <v>470</v>
      </c>
      <c r="I189" s="294" t="s">
        <v>1250</v>
      </c>
      <c r="J189" s="294" t="s">
        <v>1251</v>
      </c>
      <c r="K189" s="294" t="s">
        <v>1228</v>
      </c>
      <c r="L189" s="292">
        <v>11222</v>
      </c>
      <c r="M189" s="292">
        <v>1031</v>
      </c>
      <c r="N189" s="301">
        <v>60</v>
      </c>
      <c r="O189" s="301">
        <v>210</v>
      </c>
      <c r="P189" s="301">
        <v>4404.1000000000004</v>
      </c>
      <c r="Q189" s="292">
        <v>3300.1</v>
      </c>
      <c r="R189" s="301">
        <v>1</v>
      </c>
      <c r="S189" s="301">
        <v>1</v>
      </c>
      <c r="T189" s="301">
        <v>0</v>
      </c>
      <c r="U189" s="301">
        <v>1</v>
      </c>
      <c r="V189" s="293">
        <v>0.26956028075970273</v>
      </c>
      <c r="W189" s="301">
        <v>0</v>
      </c>
      <c r="X189" s="354">
        <f t="shared" si="5"/>
        <v>1937.6</v>
      </c>
      <c r="Y189" s="292">
        <v>1415.3</v>
      </c>
      <c r="Z189" s="292"/>
      <c r="AA189" s="292"/>
      <c r="AB189" s="292"/>
      <c r="AC189" s="292">
        <v>522.29999999999995</v>
      </c>
      <c r="AD189" s="301" t="s">
        <v>467</v>
      </c>
      <c r="AE189" s="294">
        <v>627019</v>
      </c>
      <c r="AF189" s="294">
        <v>141904.29999999999</v>
      </c>
      <c r="AG189" s="2">
        <v>108011957</v>
      </c>
    </row>
    <row r="190" spans="1:33" x14ac:dyDescent="0.25">
      <c r="A190" s="295">
        <v>225</v>
      </c>
      <c r="B190" s="296" t="s">
        <v>1263</v>
      </c>
      <c r="C190" s="315" t="str">
        <f t="shared" si="4"/>
        <v>A212.4.5</v>
      </c>
      <c r="D190" s="306" t="s">
        <v>1271</v>
      </c>
      <c r="E190" s="299" t="s">
        <v>462</v>
      </c>
      <c r="F190" s="299">
        <v>4</v>
      </c>
      <c r="G190" s="299">
        <v>5</v>
      </c>
      <c r="H190" s="299" t="s">
        <v>470</v>
      </c>
      <c r="I190" s="297" t="s">
        <v>1265</v>
      </c>
      <c r="J190" s="297" t="s">
        <v>1284</v>
      </c>
      <c r="K190" s="297" t="s">
        <v>1228</v>
      </c>
      <c r="L190" s="298">
        <v>11222</v>
      </c>
      <c r="M190" s="298">
        <v>882</v>
      </c>
      <c r="N190" s="299">
        <v>60</v>
      </c>
      <c r="O190" s="299">
        <v>210</v>
      </c>
      <c r="P190" s="299">
        <v>4416.5</v>
      </c>
      <c r="Q190" s="298">
        <v>3724</v>
      </c>
      <c r="R190" s="299">
        <v>1</v>
      </c>
      <c r="S190" s="299">
        <v>1</v>
      </c>
      <c r="T190" s="299">
        <v>0</v>
      </c>
      <c r="U190" s="299">
        <v>1</v>
      </c>
      <c r="V190" s="300">
        <v>0.23701823217170551</v>
      </c>
      <c r="W190" s="299">
        <v>0</v>
      </c>
      <c r="X190" s="354">
        <f t="shared" si="5"/>
        <v>2599.8000000000002</v>
      </c>
      <c r="Y190" s="298">
        <v>1983.6</v>
      </c>
      <c r="Z190" s="298"/>
      <c r="AA190" s="298"/>
      <c r="AB190" s="298"/>
      <c r="AC190" s="298">
        <v>616.20000000000005</v>
      </c>
      <c r="AD190" s="299"/>
      <c r="AE190" s="297">
        <v>566048</v>
      </c>
      <c r="AF190" s="297">
        <v>78204</v>
      </c>
      <c r="AG190" s="2">
        <v>112017116</v>
      </c>
    </row>
    <row r="191" spans="1:33" x14ac:dyDescent="0.25">
      <c r="A191" s="287">
        <v>71</v>
      </c>
      <c r="B191" s="288" t="s">
        <v>1263</v>
      </c>
      <c r="C191" s="315" t="str">
        <f t="shared" si="4"/>
        <v>A212.3.4</v>
      </c>
      <c r="D191" s="306" t="s">
        <v>1271</v>
      </c>
      <c r="E191" s="301" t="s">
        <v>462</v>
      </c>
      <c r="F191" s="301">
        <v>3</v>
      </c>
      <c r="G191" s="301">
        <v>4</v>
      </c>
      <c r="H191" s="301" t="s">
        <v>470</v>
      </c>
      <c r="I191" s="294" t="s">
        <v>1236</v>
      </c>
      <c r="J191" s="294" t="s">
        <v>1257</v>
      </c>
      <c r="K191" s="294" t="s">
        <v>1228</v>
      </c>
      <c r="L191" s="292">
        <v>11222</v>
      </c>
      <c r="M191" s="292">
        <v>659</v>
      </c>
      <c r="N191" s="301">
        <v>36</v>
      </c>
      <c r="O191" s="301">
        <v>124</v>
      </c>
      <c r="P191" s="301">
        <v>2654.1</v>
      </c>
      <c r="Q191" s="292">
        <v>2156</v>
      </c>
      <c r="R191" s="301">
        <v>1</v>
      </c>
      <c r="S191" s="301">
        <v>1</v>
      </c>
      <c r="T191" s="301">
        <v>0</v>
      </c>
      <c r="U191" s="301">
        <v>1</v>
      </c>
      <c r="V191" s="293">
        <v>0.25876902713434813</v>
      </c>
      <c r="W191" s="301">
        <v>0</v>
      </c>
      <c r="X191" s="354">
        <f t="shared" si="5"/>
        <v>1511</v>
      </c>
      <c r="Y191" s="292">
        <v>1120</v>
      </c>
      <c r="Z191" s="292"/>
      <c r="AA191" s="292"/>
      <c r="AB191" s="292"/>
      <c r="AC191" s="292">
        <v>391</v>
      </c>
      <c r="AD191" s="301" t="s">
        <v>12</v>
      </c>
      <c r="AE191" s="294">
        <v>564872</v>
      </c>
      <c r="AF191" s="294">
        <v>73304</v>
      </c>
      <c r="AG191" s="2">
        <v>104009407</v>
      </c>
    </row>
    <row r="192" spans="1:33" x14ac:dyDescent="0.25">
      <c r="A192" s="295">
        <v>139</v>
      </c>
      <c r="B192" s="296" t="s">
        <v>484</v>
      </c>
      <c r="C192" s="315" t="str">
        <f t="shared" si="4"/>
        <v>C211.2.2</v>
      </c>
      <c r="D192" s="299" t="s">
        <v>464</v>
      </c>
      <c r="E192" s="299" t="s">
        <v>464</v>
      </c>
      <c r="F192" s="299">
        <v>2</v>
      </c>
      <c r="G192" s="299">
        <v>2</v>
      </c>
      <c r="H192" s="299" t="s">
        <v>471</v>
      </c>
      <c r="I192" s="297" t="s">
        <v>1226</v>
      </c>
      <c r="J192" s="297" t="s">
        <v>1227</v>
      </c>
      <c r="K192" s="297" t="s">
        <v>1228</v>
      </c>
      <c r="L192" s="298">
        <v>11222</v>
      </c>
      <c r="M192" s="298">
        <v>110</v>
      </c>
      <c r="N192" s="299">
        <v>5</v>
      </c>
      <c r="O192" s="299">
        <v>11</v>
      </c>
      <c r="P192" s="299">
        <v>213.2</v>
      </c>
      <c r="Q192" s="298">
        <v>162</v>
      </c>
      <c r="R192" s="299">
        <v>1</v>
      </c>
      <c r="S192" s="299">
        <v>0</v>
      </c>
      <c r="T192" s="299">
        <v>0</v>
      </c>
      <c r="U192" s="299">
        <v>1</v>
      </c>
      <c r="V192" s="300">
        <v>0.12355212355212356</v>
      </c>
      <c r="W192" s="299">
        <v>0</v>
      </c>
      <c r="X192" s="354">
        <f t="shared" si="5"/>
        <v>259</v>
      </c>
      <c r="Y192" s="319">
        <v>227</v>
      </c>
      <c r="Z192" s="319"/>
      <c r="AA192" s="319"/>
      <c r="AB192" s="319"/>
      <c r="AC192" s="319">
        <v>32</v>
      </c>
      <c r="AD192" s="299" t="s">
        <v>1309</v>
      </c>
      <c r="AE192" s="297">
        <v>12960</v>
      </c>
      <c r="AF192" s="297">
        <v>21222</v>
      </c>
      <c r="AG192" s="2">
        <v>101019047</v>
      </c>
    </row>
    <row r="193" spans="1:33" x14ac:dyDescent="0.25">
      <c r="A193" s="287">
        <v>316</v>
      </c>
      <c r="B193" s="288" t="s">
        <v>484</v>
      </c>
      <c r="C193" s="315" t="str">
        <f t="shared" si="4"/>
        <v>C211.3.4</v>
      </c>
      <c r="D193" s="301" t="s">
        <v>464</v>
      </c>
      <c r="E193" s="301" t="s">
        <v>464</v>
      </c>
      <c r="F193" s="301">
        <v>3</v>
      </c>
      <c r="G193" s="301">
        <v>4</v>
      </c>
      <c r="H193" s="301" t="s">
        <v>471</v>
      </c>
      <c r="I193" s="294" t="s">
        <v>1236</v>
      </c>
      <c r="J193" s="294" t="s">
        <v>1237</v>
      </c>
      <c r="K193" s="294" t="s">
        <v>1228</v>
      </c>
      <c r="L193" s="292">
        <v>11222</v>
      </c>
      <c r="M193" s="292">
        <v>856</v>
      </c>
      <c r="N193" s="301">
        <v>45</v>
      </c>
      <c r="O193" s="301">
        <v>99</v>
      </c>
      <c r="P193" s="301">
        <v>3031.3</v>
      </c>
      <c r="Q193" s="292">
        <v>2273</v>
      </c>
      <c r="R193" s="301">
        <v>0</v>
      </c>
      <c r="S193" s="301">
        <v>1</v>
      </c>
      <c r="T193" s="301">
        <v>0</v>
      </c>
      <c r="U193" s="301">
        <v>1</v>
      </c>
      <c r="V193" s="293">
        <v>0.24619840695148443</v>
      </c>
      <c r="W193" s="301">
        <v>1</v>
      </c>
      <c r="X193" s="354">
        <f t="shared" si="5"/>
        <v>1381</v>
      </c>
      <c r="Y193" s="292">
        <v>1041</v>
      </c>
      <c r="Z193" s="292"/>
      <c r="AA193" s="292"/>
      <c r="AB193" s="292"/>
      <c r="AC193" s="292">
        <v>340</v>
      </c>
      <c r="AD193" s="301" t="s">
        <v>467</v>
      </c>
      <c r="AE193" s="294">
        <v>402321</v>
      </c>
      <c r="AF193" s="294">
        <v>127288</v>
      </c>
      <c r="AG193" s="2">
        <v>104030468</v>
      </c>
    </row>
    <row r="194" spans="1:33" x14ac:dyDescent="0.25">
      <c r="A194" s="295">
        <v>293</v>
      </c>
      <c r="B194" s="296" t="s">
        <v>484</v>
      </c>
      <c r="C194" s="315" t="str">
        <f t="shared" si="4"/>
        <v>C211.1.3</v>
      </c>
      <c r="D194" s="299" t="s">
        <v>464</v>
      </c>
      <c r="E194" s="299" t="s">
        <v>464</v>
      </c>
      <c r="F194" s="299">
        <v>1</v>
      </c>
      <c r="G194" s="299">
        <v>3</v>
      </c>
      <c r="H194" s="299" t="s">
        <v>471</v>
      </c>
      <c r="I194" s="297" t="s">
        <v>1236</v>
      </c>
      <c r="J194" s="297" t="s">
        <v>1237</v>
      </c>
      <c r="K194" s="297" t="s">
        <v>1228</v>
      </c>
      <c r="L194" s="298">
        <v>11222</v>
      </c>
      <c r="M194" s="298">
        <v>443.7</v>
      </c>
      <c r="N194" s="299">
        <v>21</v>
      </c>
      <c r="O194" s="299">
        <v>39</v>
      </c>
      <c r="P194" s="299">
        <v>1069.4000000000001</v>
      </c>
      <c r="Q194" s="298">
        <v>999</v>
      </c>
      <c r="R194" s="299">
        <v>0</v>
      </c>
      <c r="S194" s="299">
        <v>0</v>
      </c>
      <c r="T194" s="299">
        <v>0</v>
      </c>
      <c r="U194" s="299">
        <v>1</v>
      </c>
      <c r="V194" s="300">
        <v>0.15377465661468551</v>
      </c>
      <c r="W194" s="299">
        <v>1</v>
      </c>
      <c r="X194" s="354">
        <f t="shared" si="5"/>
        <v>968.3</v>
      </c>
      <c r="Y194" s="298">
        <v>819.4</v>
      </c>
      <c r="Z194" s="298"/>
      <c r="AA194" s="298"/>
      <c r="AB194" s="298"/>
      <c r="AC194" s="298">
        <v>148.89999999999998</v>
      </c>
      <c r="AD194" s="299" t="s">
        <v>467</v>
      </c>
      <c r="AE194" s="297">
        <v>187812</v>
      </c>
      <c r="AF194" s="297">
        <v>74925</v>
      </c>
      <c r="AG194" s="2">
        <v>104023618</v>
      </c>
    </row>
    <row r="195" spans="1:33" x14ac:dyDescent="0.25">
      <c r="A195" s="287">
        <v>338</v>
      </c>
      <c r="B195" s="288" t="s">
        <v>479</v>
      </c>
      <c r="C195" s="315" t="str">
        <f t="shared" si="4"/>
        <v>C111.1.5</v>
      </c>
      <c r="D195" s="301" t="s">
        <v>464</v>
      </c>
      <c r="E195" s="301" t="s">
        <v>464</v>
      </c>
      <c r="F195" s="301">
        <v>1</v>
      </c>
      <c r="G195" s="301">
        <v>5</v>
      </c>
      <c r="H195" s="301" t="s">
        <v>472</v>
      </c>
      <c r="I195" s="294" t="s">
        <v>1226</v>
      </c>
      <c r="J195" s="294" t="s">
        <v>1227</v>
      </c>
      <c r="K195" s="294" t="s">
        <v>1228</v>
      </c>
      <c r="L195" s="292">
        <v>11222</v>
      </c>
      <c r="M195" s="292">
        <v>246</v>
      </c>
      <c r="N195" s="301">
        <v>10</v>
      </c>
      <c r="O195" s="301">
        <v>58</v>
      </c>
      <c r="P195" s="301">
        <v>1079.2</v>
      </c>
      <c r="Q195" s="292">
        <v>833.3</v>
      </c>
      <c r="R195" s="301">
        <v>0</v>
      </c>
      <c r="S195" s="301">
        <v>0</v>
      </c>
      <c r="T195" s="301">
        <v>0</v>
      </c>
      <c r="U195" s="301">
        <v>1</v>
      </c>
      <c r="V195" s="293">
        <v>0.26935659760087238</v>
      </c>
      <c r="W195" s="301">
        <v>1</v>
      </c>
      <c r="X195" s="354">
        <f t="shared" si="5"/>
        <v>733.6</v>
      </c>
      <c r="Y195" s="292">
        <v>536</v>
      </c>
      <c r="Z195" s="292"/>
      <c r="AA195" s="292"/>
      <c r="AB195" s="292"/>
      <c r="AC195" s="292">
        <v>197.6</v>
      </c>
      <c r="AD195" s="301" t="s">
        <v>1229</v>
      </c>
      <c r="AE195" s="294">
        <v>0</v>
      </c>
      <c r="AF195" s="294">
        <v>0</v>
      </c>
      <c r="AG195" s="2">
        <v>101014578</v>
      </c>
    </row>
    <row r="196" spans="1:33" x14ac:dyDescent="0.25">
      <c r="A196" s="295">
        <v>212</v>
      </c>
      <c r="B196" s="296" t="s">
        <v>484</v>
      </c>
      <c r="C196" s="315" t="str">
        <f t="shared" si="4"/>
        <v>C211.2.2</v>
      </c>
      <c r="D196" s="299" t="s">
        <v>464</v>
      </c>
      <c r="E196" s="299" t="s">
        <v>464</v>
      </c>
      <c r="F196" s="299">
        <v>2</v>
      </c>
      <c r="G196" s="299">
        <v>2</v>
      </c>
      <c r="H196" s="299" t="s">
        <v>472</v>
      </c>
      <c r="I196" s="297" t="s">
        <v>1236</v>
      </c>
      <c r="J196" s="297" t="s">
        <v>1237</v>
      </c>
      <c r="K196" s="297" t="s">
        <v>1228</v>
      </c>
      <c r="L196" s="298">
        <v>11222</v>
      </c>
      <c r="M196" s="298">
        <v>466.5</v>
      </c>
      <c r="N196" s="299">
        <v>12</v>
      </c>
      <c r="O196" s="299">
        <v>38</v>
      </c>
      <c r="P196" s="299">
        <v>743.3</v>
      </c>
      <c r="Q196" s="298">
        <v>678.1</v>
      </c>
      <c r="R196" s="299">
        <v>0</v>
      </c>
      <c r="S196" s="299">
        <v>0</v>
      </c>
      <c r="T196" s="299">
        <v>1</v>
      </c>
      <c r="U196" s="299">
        <v>1</v>
      </c>
      <c r="V196" s="300">
        <v>0.15660736975857686</v>
      </c>
      <c r="W196" s="299">
        <v>1</v>
      </c>
      <c r="X196" s="354">
        <f t="shared" si="5"/>
        <v>629.6</v>
      </c>
      <c r="Y196" s="319">
        <v>531</v>
      </c>
      <c r="Z196" s="319"/>
      <c r="AA196" s="319"/>
      <c r="AB196" s="319"/>
      <c r="AC196" s="319">
        <v>98.6</v>
      </c>
      <c r="AD196" s="299" t="s">
        <v>467</v>
      </c>
      <c r="AE196" s="297">
        <v>167490.70000000001</v>
      </c>
      <c r="AF196" s="297">
        <v>29158.3</v>
      </c>
      <c r="AG196" s="2">
        <v>104040670</v>
      </c>
    </row>
    <row r="197" spans="1:33" x14ac:dyDescent="0.25">
      <c r="A197" s="287">
        <v>322</v>
      </c>
      <c r="B197" s="288" t="s">
        <v>484</v>
      </c>
      <c r="C197" s="315" t="str">
        <f t="shared" ref="C197:C260" si="6">_xlfn.CONCAT(B197,".",F197,".",G197)</f>
        <v>C211.2.4</v>
      </c>
      <c r="D197" s="301" t="s">
        <v>464</v>
      </c>
      <c r="E197" s="301" t="s">
        <v>464</v>
      </c>
      <c r="F197" s="301">
        <v>2</v>
      </c>
      <c r="G197" s="301">
        <v>4</v>
      </c>
      <c r="H197" s="301" t="s">
        <v>472</v>
      </c>
      <c r="I197" s="294" t="s">
        <v>1236</v>
      </c>
      <c r="J197" s="294" t="s">
        <v>1237</v>
      </c>
      <c r="K197" s="294" t="s">
        <v>1228</v>
      </c>
      <c r="L197" s="292">
        <v>11222</v>
      </c>
      <c r="M197" s="292">
        <v>394</v>
      </c>
      <c r="N197" s="301">
        <v>32</v>
      </c>
      <c r="O197" s="301">
        <v>88</v>
      </c>
      <c r="P197" s="301">
        <v>1368.8</v>
      </c>
      <c r="Q197" s="292">
        <v>1216.4000000000001</v>
      </c>
      <c r="R197" s="301">
        <v>0</v>
      </c>
      <c r="S197" s="301">
        <v>0</v>
      </c>
      <c r="T197" s="301">
        <v>0</v>
      </c>
      <c r="U197" s="301">
        <v>1</v>
      </c>
      <c r="V197" s="293">
        <v>0.26667360316304239</v>
      </c>
      <c r="W197" s="301">
        <v>1</v>
      </c>
      <c r="X197" s="354">
        <f t="shared" si="5"/>
        <v>961.09999999999991</v>
      </c>
      <c r="Y197" s="292">
        <v>704.8</v>
      </c>
      <c r="Z197" s="292"/>
      <c r="AA197" s="292"/>
      <c r="AB197" s="292"/>
      <c r="AC197" s="292">
        <v>256.3</v>
      </c>
      <c r="AD197" s="301" t="s">
        <v>465</v>
      </c>
      <c r="AE197" s="294">
        <v>184892.80000000002</v>
      </c>
      <c r="AF197" s="294">
        <v>47439.600000000006</v>
      </c>
      <c r="AG197" s="2">
        <v>104033237</v>
      </c>
    </row>
    <row r="198" spans="1:33" x14ac:dyDescent="0.25">
      <c r="A198" s="295">
        <v>297</v>
      </c>
      <c r="B198" s="296" t="s">
        <v>479</v>
      </c>
      <c r="C198" s="315" t="str">
        <f t="shared" si="6"/>
        <v>C111.1.3</v>
      </c>
      <c r="D198" s="299" t="s">
        <v>464</v>
      </c>
      <c r="E198" s="299" t="s">
        <v>464</v>
      </c>
      <c r="F198" s="299">
        <v>1</v>
      </c>
      <c r="G198" s="299">
        <v>3</v>
      </c>
      <c r="H198" s="299" t="s">
        <v>472</v>
      </c>
      <c r="I198" s="297" t="s">
        <v>1226</v>
      </c>
      <c r="J198" s="297" t="s">
        <v>1227</v>
      </c>
      <c r="K198" s="297" t="s">
        <v>1228</v>
      </c>
      <c r="L198" s="298">
        <v>11222</v>
      </c>
      <c r="M198" s="298">
        <v>278</v>
      </c>
      <c r="N198" s="299">
        <v>12</v>
      </c>
      <c r="O198" s="299">
        <v>45</v>
      </c>
      <c r="P198" s="299">
        <v>836.5</v>
      </c>
      <c r="Q198" s="298">
        <v>641</v>
      </c>
      <c r="R198" s="299">
        <v>0</v>
      </c>
      <c r="S198" s="299">
        <v>0</v>
      </c>
      <c r="T198" s="299">
        <v>0</v>
      </c>
      <c r="U198" s="299">
        <v>1</v>
      </c>
      <c r="V198" s="300">
        <v>0.16235073124916141</v>
      </c>
      <c r="W198" s="299">
        <v>1</v>
      </c>
      <c r="X198" s="354">
        <f t="shared" ref="X198:X261" si="7">Y198+AC198</f>
        <v>745.3</v>
      </c>
      <c r="Y198" s="298">
        <v>624.29999999999995</v>
      </c>
      <c r="Z198" s="298"/>
      <c r="AA198" s="298"/>
      <c r="AB198" s="298"/>
      <c r="AC198" s="298">
        <v>121</v>
      </c>
      <c r="AD198" s="299" t="s">
        <v>12</v>
      </c>
      <c r="AE198" s="297">
        <v>112816</v>
      </c>
      <c r="AF198" s="297">
        <v>35896</v>
      </c>
      <c r="AG198" s="2">
        <v>101011460</v>
      </c>
    </row>
    <row r="199" spans="1:33" x14ac:dyDescent="0.25">
      <c r="A199" s="287">
        <v>33</v>
      </c>
      <c r="B199" s="288" t="s">
        <v>485</v>
      </c>
      <c r="C199" s="315" t="str">
        <f t="shared" si="6"/>
        <v>C212.3.3</v>
      </c>
      <c r="D199" s="301" t="s">
        <v>464</v>
      </c>
      <c r="E199" s="301" t="s">
        <v>464</v>
      </c>
      <c r="F199" s="301">
        <v>3</v>
      </c>
      <c r="G199" s="301">
        <v>3</v>
      </c>
      <c r="H199" s="301" t="s">
        <v>469</v>
      </c>
      <c r="I199" s="294" t="s">
        <v>1236</v>
      </c>
      <c r="J199" s="294" t="s">
        <v>1237</v>
      </c>
      <c r="K199" s="294" t="s">
        <v>1228</v>
      </c>
      <c r="L199" s="292">
        <v>11222</v>
      </c>
      <c r="M199" s="292">
        <v>447</v>
      </c>
      <c r="N199" s="301">
        <v>18</v>
      </c>
      <c r="O199" s="301">
        <v>59</v>
      </c>
      <c r="P199" s="301">
        <v>1179.5</v>
      </c>
      <c r="Q199" s="292">
        <v>1011</v>
      </c>
      <c r="R199" s="301">
        <v>0</v>
      </c>
      <c r="S199" s="301">
        <v>0</v>
      </c>
      <c r="T199" s="301">
        <v>0</v>
      </c>
      <c r="U199" s="301">
        <v>1</v>
      </c>
      <c r="V199" s="293">
        <v>0.17792792792792791</v>
      </c>
      <c r="W199" s="301">
        <v>1</v>
      </c>
      <c r="X199" s="354">
        <f t="shared" si="7"/>
        <v>888</v>
      </c>
      <c r="Y199" s="292">
        <v>730</v>
      </c>
      <c r="Z199" s="292"/>
      <c r="AA199" s="292"/>
      <c r="AB199" s="292"/>
      <c r="AC199" s="292">
        <v>158</v>
      </c>
      <c r="AD199" s="301" t="s">
        <v>1229</v>
      </c>
      <c r="AE199" s="294">
        <v>152661</v>
      </c>
      <c r="AF199" s="294">
        <v>52572</v>
      </c>
      <c r="AG199" s="2">
        <v>104036099</v>
      </c>
    </row>
    <row r="200" spans="1:33" x14ac:dyDescent="0.25">
      <c r="A200" s="295">
        <v>118</v>
      </c>
      <c r="B200" s="296" t="s">
        <v>480</v>
      </c>
      <c r="C200" s="315" t="str">
        <f t="shared" si="6"/>
        <v>C112.1.3</v>
      </c>
      <c r="D200" s="299" t="s">
        <v>464</v>
      </c>
      <c r="E200" s="299" t="s">
        <v>464</v>
      </c>
      <c r="F200" s="299">
        <v>1</v>
      </c>
      <c r="G200" s="299">
        <v>3</v>
      </c>
      <c r="H200" s="299" t="s">
        <v>469</v>
      </c>
      <c r="I200" s="297" t="s">
        <v>1250</v>
      </c>
      <c r="J200" s="297" t="s">
        <v>1251</v>
      </c>
      <c r="K200" s="297" t="s">
        <v>1228</v>
      </c>
      <c r="L200" s="298">
        <v>11222</v>
      </c>
      <c r="M200" s="298">
        <v>331</v>
      </c>
      <c r="N200" s="299">
        <v>12</v>
      </c>
      <c r="O200" s="299">
        <v>39</v>
      </c>
      <c r="P200" s="299">
        <v>878.4</v>
      </c>
      <c r="Q200" s="298">
        <v>638.29999999999995</v>
      </c>
      <c r="R200" s="299">
        <v>1</v>
      </c>
      <c r="S200" s="299">
        <v>0</v>
      </c>
      <c r="T200" s="299">
        <v>0</v>
      </c>
      <c r="U200" s="299">
        <v>1</v>
      </c>
      <c r="V200" s="300">
        <v>0.19765494137353434</v>
      </c>
      <c r="W200" s="299">
        <v>1</v>
      </c>
      <c r="X200" s="354">
        <f t="shared" si="7"/>
        <v>597</v>
      </c>
      <c r="Y200" s="298">
        <v>479</v>
      </c>
      <c r="Z200" s="298"/>
      <c r="AA200" s="298"/>
      <c r="AB200" s="298"/>
      <c r="AC200" s="298">
        <v>118</v>
      </c>
      <c r="AD200" s="299" t="s">
        <v>12</v>
      </c>
      <c r="AE200" s="297">
        <v>99574.799999999988</v>
      </c>
      <c r="AF200" s="297">
        <v>52340.6</v>
      </c>
      <c r="AG200" s="2">
        <v>108010937</v>
      </c>
    </row>
    <row r="201" spans="1:33" x14ac:dyDescent="0.25">
      <c r="A201" s="287">
        <v>273</v>
      </c>
      <c r="B201" s="288" t="s">
        <v>480</v>
      </c>
      <c r="C201" s="315" t="str">
        <f t="shared" si="6"/>
        <v>C112.1.3</v>
      </c>
      <c r="D201" s="301" t="s">
        <v>464</v>
      </c>
      <c r="E201" s="301" t="s">
        <v>464</v>
      </c>
      <c r="F201" s="301">
        <v>1</v>
      </c>
      <c r="G201" s="301">
        <v>3</v>
      </c>
      <c r="H201" s="301" t="s">
        <v>469</v>
      </c>
      <c r="I201" s="294" t="s">
        <v>1236</v>
      </c>
      <c r="J201" s="294" t="s">
        <v>1237</v>
      </c>
      <c r="K201" s="294" t="s">
        <v>1228</v>
      </c>
      <c r="L201" s="292">
        <v>11222</v>
      </c>
      <c r="M201" s="292">
        <v>314</v>
      </c>
      <c r="N201" s="301">
        <v>11</v>
      </c>
      <c r="O201" s="301">
        <v>35</v>
      </c>
      <c r="P201" s="301">
        <v>778.6</v>
      </c>
      <c r="Q201" s="292">
        <v>612.9</v>
      </c>
      <c r="R201" s="301">
        <v>0</v>
      </c>
      <c r="S201" s="301">
        <v>0</v>
      </c>
      <c r="T201" s="301">
        <v>0</v>
      </c>
      <c r="U201" s="301">
        <v>1</v>
      </c>
      <c r="V201" s="293">
        <v>0.14406184118060436</v>
      </c>
      <c r="W201" s="301">
        <v>1</v>
      </c>
      <c r="X201" s="354">
        <f t="shared" si="7"/>
        <v>711.5</v>
      </c>
      <c r="Y201" s="292">
        <v>609</v>
      </c>
      <c r="Z201" s="292"/>
      <c r="AA201" s="292"/>
      <c r="AB201" s="292"/>
      <c r="AC201" s="292">
        <v>102.5</v>
      </c>
      <c r="AD201" s="301" t="s">
        <v>1233</v>
      </c>
      <c r="AE201" s="294">
        <v>0</v>
      </c>
      <c r="AF201" s="294">
        <v>0</v>
      </c>
      <c r="AG201" s="2">
        <v>104030532</v>
      </c>
    </row>
    <row r="202" spans="1:33" x14ac:dyDescent="0.25">
      <c r="A202" s="295">
        <v>384</v>
      </c>
      <c r="B202" s="296" t="s">
        <v>485</v>
      </c>
      <c r="C202" s="315" t="str">
        <f t="shared" si="6"/>
        <v>C212.3.4</v>
      </c>
      <c r="D202" s="299" t="s">
        <v>464</v>
      </c>
      <c r="E202" s="299" t="s">
        <v>464</v>
      </c>
      <c r="F202" s="299">
        <v>3</v>
      </c>
      <c r="G202" s="299">
        <v>4</v>
      </c>
      <c r="H202" s="299" t="s">
        <v>469</v>
      </c>
      <c r="I202" s="297" t="s">
        <v>1236</v>
      </c>
      <c r="J202" s="297" t="s">
        <v>1237</v>
      </c>
      <c r="K202" s="297" t="s">
        <v>1228</v>
      </c>
      <c r="L202" s="298">
        <v>12319</v>
      </c>
      <c r="M202" s="298">
        <v>472</v>
      </c>
      <c r="N202" s="299">
        <v>21</v>
      </c>
      <c r="O202" s="299">
        <v>41</v>
      </c>
      <c r="P202" s="299">
        <v>1777.7</v>
      </c>
      <c r="Q202" s="298">
        <v>1404.7</v>
      </c>
      <c r="R202" s="299">
        <v>0</v>
      </c>
      <c r="S202" s="299">
        <v>0</v>
      </c>
      <c r="T202" s="299">
        <v>0</v>
      </c>
      <c r="U202" s="299">
        <v>1</v>
      </c>
      <c r="V202" s="300">
        <v>0.27481570375450032</v>
      </c>
      <c r="W202" s="299">
        <v>1</v>
      </c>
      <c r="X202" s="354">
        <f t="shared" si="7"/>
        <v>1166.5999999999999</v>
      </c>
      <c r="Y202" s="298">
        <v>846</v>
      </c>
      <c r="Z202" s="298"/>
      <c r="AA202" s="298"/>
      <c r="AB202" s="298"/>
      <c r="AC202" s="298">
        <v>320.60000000000002</v>
      </c>
      <c r="AD202" s="299" t="s">
        <v>465</v>
      </c>
      <c r="AE202" s="297">
        <v>0</v>
      </c>
      <c r="AF202" s="297">
        <v>0</v>
      </c>
      <c r="AG202" s="2">
        <v>104030010</v>
      </c>
    </row>
    <row r="203" spans="1:33" x14ac:dyDescent="0.25">
      <c r="A203" s="287">
        <v>98</v>
      </c>
      <c r="B203" s="288" t="s">
        <v>485</v>
      </c>
      <c r="C203" s="315" t="str">
        <f t="shared" si="6"/>
        <v>C212.2.3</v>
      </c>
      <c r="D203" s="301" t="s">
        <v>464</v>
      </c>
      <c r="E203" s="301" t="s">
        <v>464</v>
      </c>
      <c r="F203" s="301">
        <v>2</v>
      </c>
      <c r="G203" s="301">
        <v>3</v>
      </c>
      <c r="H203" s="301" t="s">
        <v>469</v>
      </c>
      <c r="I203" s="294" t="s">
        <v>1226</v>
      </c>
      <c r="J203" s="294" t="s">
        <v>1227</v>
      </c>
      <c r="K203" s="294" t="s">
        <v>1228</v>
      </c>
      <c r="L203" s="292">
        <v>11222</v>
      </c>
      <c r="M203" s="292">
        <v>445</v>
      </c>
      <c r="N203" s="301">
        <v>18</v>
      </c>
      <c r="O203" s="301">
        <v>54</v>
      </c>
      <c r="P203" s="301">
        <v>1031.0999999999999</v>
      </c>
      <c r="Q203" s="292">
        <v>1031.0999999999999</v>
      </c>
      <c r="R203" s="301">
        <v>0</v>
      </c>
      <c r="S203" s="301">
        <v>0</v>
      </c>
      <c r="T203" s="301">
        <v>0</v>
      </c>
      <c r="U203" s="301">
        <v>0</v>
      </c>
      <c r="V203" s="293"/>
      <c r="W203" s="301">
        <v>1</v>
      </c>
      <c r="X203" s="354">
        <f t="shared" si="7"/>
        <v>0</v>
      </c>
      <c r="Y203" s="292"/>
      <c r="Z203" s="292"/>
      <c r="AA203" s="292"/>
      <c r="AB203" s="292"/>
      <c r="AC203" s="292"/>
      <c r="AD203" s="301" t="s">
        <v>1229</v>
      </c>
      <c r="AE203" s="294">
        <v>220655.4</v>
      </c>
      <c r="AF203" s="294">
        <v>35057.399999999994</v>
      </c>
      <c r="AG203" s="2">
        <v>101011434</v>
      </c>
    </row>
    <row r="204" spans="1:33" x14ac:dyDescent="0.25">
      <c r="A204" s="295">
        <v>29</v>
      </c>
      <c r="B204" s="296" t="s">
        <v>1263</v>
      </c>
      <c r="C204" s="315" t="str">
        <f t="shared" si="6"/>
        <v>A212.2.3</v>
      </c>
      <c r="D204" s="299" t="s">
        <v>1285</v>
      </c>
      <c r="E204" s="299" t="s">
        <v>462</v>
      </c>
      <c r="F204" s="299">
        <v>2</v>
      </c>
      <c r="G204" s="299">
        <v>3</v>
      </c>
      <c r="H204" s="299" t="s">
        <v>470</v>
      </c>
      <c r="I204" s="297" t="s">
        <v>1236</v>
      </c>
      <c r="J204" s="297" t="s">
        <v>1257</v>
      </c>
      <c r="K204" s="297" t="s">
        <v>1228</v>
      </c>
      <c r="L204" s="298">
        <v>11222</v>
      </c>
      <c r="M204" s="298">
        <v>329</v>
      </c>
      <c r="N204" s="299">
        <v>12</v>
      </c>
      <c r="O204" s="299">
        <v>48</v>
      </c>
      <c r="P204" s="299">
        <v>1029.4000000000001</v>
      </c>
      <c r="Q204" s="298">
        <v>788</v>
      </c>
      <c r="R204" s="299">
        <v>1</v>
      </c>
      <c r="S204" s="299">
        <v>0</v>
      </c>
      <c r="T204" s="299">
        <v>0</v>
      </c>
      <c r="U204" s="299">
        <v>1</v>
      </c>
      <c r="V204" s="300">
        <v>0.26695842450765866</v>
      </c>
      <c r="W204" s="299">
        <v>0</v>
      </c>
      <c r="X204" s="354">
        <f t="shared" si="7"/>
        <v>457</v>
      </c>
      <c r="Y204" s="319">
        <v>335</v>
      </c>
      <c r="Z204" s="319"/>
      <c r="AA204" s="319"/>
      <c r="AB204" s="319"/>
      <c r="AC204" s="319">
        <v>122</v>
      </c>
      <c r="AD204" s="299" t="s">
        <v>12</v>
      </c>
      <c r="AE204" s="297">
        <v>95348</v>
      </c>
      <c r="AF204" s="297">
        <v>48068</v>
      </c>
      <c r="AG204" s="2">
        <v>104032610</v>
      </c>
    </row>
    <row r="205" spans="1:33" x14ac:dyDescent="0.25">
      <c r="A205" s="287">
        <v>379</v>
      </c>
      <c r="B205" s="288" t="s">
        <v>485</v>
      </c>
      <c r="C205" s="315" t="str">
        <f t="shared" si="6"/>
        <v>C212.2.4</v>
      </c>
      <c r="D205" s="301" t="s">
        <v>464</v>
      </c>
      <c r="E205" s="301" t="s">
        <v>464</v>
      </c>
      <c r="F205" s="301">
        <v>2</v>
      </c>
      <c r="G205" s="301">
        <v>4</v>
      </c>
      <c r="H205" s="301" t="s">
        <v>469</v>
      </c>
      <c r="I205" s="294" t="s">
        <v>1226</v>
      </c>
      <c r="J205" s="294" t="s">
        <v>1227</v>
      </c>
      <c r="K205" s="294" t="s">
        <v>1228</v>
      </c>
      <c r="L205" s="292">
        <v>11222</v>
      </c>
      <c r="M205" s="292">
        <v>430</v>
      </c>
      <c r="N205" s="301">
        <v>24</v>
      </c>
      <c r="O205" s="301">
        <v>71</v>
      </c>
      <c r="P205" s="301">
        <v>1701.6</v>
      </c>
      <c r="Q205" s="292">
        <v>1282</v>
      </c>
      <c r="R205" s="301">
        <v>0</v>
      </c>
      <c r="S205" s="301">
        <v>0</v>
      </c>
      <c r="T205" s="301">
        <v>1</v>
      </c>
      <c r="U205" s="301">
        <v>1</v>
      </c>
      <c r="V205" s="293">
        <v>0.17390033610989336</v>
      </c>
      <c r="W205" s="301">
        <v>1</v>
      </c>
      <c r="X205" s="354">
        <f t="shared" si="7"/>
        <v>1368.6</v>
      </c>
      <c r="Y205" s="292">
        <v>1130.5999999999999</v>
      </c>
      <c r="Z205" s="292"/>
      <c r="AA205" s="292"/>
      <c r="AB205" s="292"/>
      <c r="AC205" s="292">
        <v>238.00000000000003</v>
      </c>
      <c r="AD205" s="301" t="s">
        <v>467</v>
      </c>
      <c r="AE205" s="294">
        <v>232042</v>
      </c>
      <c r="AF205" s="294">
        <v>38460</v>
      </c>
      <c r="AG205" s="2">
        <v>101010755</v>
      </c>
    </row>
    <row r="206" spans="1:33" x14ac:dyDescent="0.25">
      <c r="A206" s="295">
        <v>137</v>
      </c>
      <c r="B206" s="296" t="s">
        <v>485</v>
      </c>
      <c r="C206" s="315" t="str">
        <f t="shared" si="6"/>
        <v>C212.2.2</v>
      </c>
      <c r="D206" s="299" t="s">
        <v>464</v>
      </c>
      <c r="E206" s="299" t="s">
        <v>464</v>
      </c>
      <c r="F206" s="299">
        <v>2</v>
      </c>
      <c r="G206" s="299">
        <v>2</v>
      </c>
      <c r="H206" s="299" t="s">
        <v>469</v>
      </c>
      <c r="I206" s="297" t="s">
        <v>1226</v>
      </c>
      <c r="J206" s="297" t="s">
        <v>1227</v>
      </c>
      <c r="K206" s="297" t="s">
        <v>1228</v>
      </c>
      <c r="L206" s="298">
        <v>11222</v>
      </c>
      <c r="M206" s="298">
        <v>270</v>
      </c>
      <c r="N206" s="299">
        <v>8</v>
      </c>
      <c r="O206" s="299">
        <v>28</v>
      </c>
      <c r="P206" s="299">
        <v>547.70000000000005</v>
      </c>
      <c r="Q206" s="298">
        <v>386.1</v>
      </c>
      <c r="R206" s="299">
        <v>0</v>
      </c>
      <c r="S206" s="299">
        <v>0</v>
      </c>
      <c r="T206" s="299">
        <v>0</v>
      </c>
      <c r="U206" s="299">
        <v>1</v>
      </c>
      <c r="V206" s="300">
        <v>0.17334470019892015</v>
      </c>
      <c r="W206" s="299">
        <v>1</v>
      </c>
      <c r="X206" s="354">
        <f t="shared" si="7"/>
        <v>351.9</v>
      </c>
      <c r="Y206" s="298">
        <v>290.89999999999998</v>
      </c>
      <c r="Z206" s="298"/>
      <c r="AA206" s="298"/>
      <c r="AB206" s="298"/>
      <c r="AC206" s="298">
        <v>61</v>
      </c>
      <c r="AD206" s="299" t="s">
        <v>1229</v>
      </c>
      <c r="AE206" s="297">
        <v>74517.3</v>
      </c>
      <c r="AF206" s="297">
        <v>27027</v>
      </c>
      <c r="AG206" s="2">
        <v>101024258</v>
      </c>
    </row>
    <row r="207" spans="1:33" x14ac:dyDescent="0.25">
      <c r="A207" s="287">
        <v>362</v>
      </c>
      <c r="B207" s="288" t="s">
        <v>485</v>
      </c>
      <c r="C207" s="315" t="str">
        <f t="shared" si="6"/>
        <v>C212.3.4</v>
      </c>
      <c r="D207" s="301" t="s">
        <v>464</v>
      </c>
      <c r="E207" s="301" t="s">
        <v>464</v>
      </c>
      <c r="F207" s="301">
        <v>3</v>
      </c>
      <c r="G207" s="301">
        <v>4</v>
      </c>
      <c r="H207" s="301" t="s">
        <v>469</v>
      </c>
      <c r="I207" s="294" t="s">
        <v>1236</v>
      </c>
      <c r="J207" s="294" t="s">
        <v>1237</v>
      </c>
      <c r="K207" s="294" t="s">
        <v>1228</v>
      </c>
      <c r="L207" s="292">
        <v>12201</v>
      </c>
      <c r="M207" s="292">
        <v>391</v>
      </c>
      <c r="N207" s="301">
        <v>30</v>
      </c>
      <c r="O207" s="301">
        <v>48</v>
      </c>
      <c r="P207" s="301">
        <v>1504</v>
      </c>
      <c r="Q207" s="292">
        <v>1504</v>
      </c>
      <c r="R207" s="301">
        <v>0</v>
      </c>
      <c r="S207" s="301">
        <v>0</v>
      </c>
      <c r="T207" s="301">
        <v>0</v>
      </c>
      <c r="U207" s="301">
        <v>1</v>
      </c>
      <c r="V207" s="293">
        <v>0.26875593542260207</v>
      </c>
      <c r="W207" s="301">
        <v>1</v>
      </c>
      <c r="X207" s="354">
        <f t="shared" si="7"/>
        <v>1053</v>
      </c>
      <c r="Y207" s="292">
        <v>770</v>
      </c>
      <c r="Z207" s="292"/>
      <c r="AA207" s="292"/>
      <c r="AB207" s="292"/>
      <c r="AC207" s="292">
        <v>283</v>
      </c>
      <c r="AD207" s="301" t="s">
        <v>465</v>
      </c>
      <c r="AE207" s="294">
        <v>284256</v>
      </c>
      <c r="AF207" s="294">
        <v>66176</v>
      </c>
      <c r="AG207" s="2">
        <v>104031923</v>
      </c>
    </row>
    <row r="208" spans="1:33" x14ac:dyDescent="0.25">
      <c r="A208" s="295">
        <v>84</v>
      </c>
      <c r="B208" s="296" t="s">
        <v>485</v>
      </c>
      <c r="C208" s="315" t="str">
        <f t="shared" si="6"/>
        <v>C212.2.3</v>
      </c>
      <c r="D208" s="299" t="s">
        <v>464</v>
      </c>
      <c r="E208" s="299" t="s">
        <v>464</v>
      </c>
      <c r="F208" s="299">
        <v>2</v>
      </c>
      <c r="G208" s="299">
        <v>3</v>
      </c>
      <c r="H208" s="299" t="s">
        <v>469</v>
      </c>
      <c r="I208" s="297" t="s">
        <v>1250</v>
      </c>
      <c r="J208" s="297" t="s">
        <v>1321</v>
      </c>
      <c r="K208" s="297" t="s">
        <v>1228</v>
      </c>
      <c r="L208" s="298">
        <v>11222</v>
      </c>
      <c r="M208" s="298">
        <v>473</v>
      </c>
      <c r="N208" s="299">
        <v>18</v>
      </c>
      <c r="O208" s="299">
        <v>60</v>
      </c>
      <c r="P208" s="299">
        <v>1241.2</v>
      </c>
      <c r="Q208" s="298">
        <v>921.7</v>
      </c>
      <c r="R208" s="299">
        <v>0</v>
      </c>
      <c r="S208" s="299">
        <v>0</v>
      </c>
      <c r="T208" s="299">
        <v>0</v>
      </c>
      <c r="U208" s="299">
        <v>1</v>
      </c>
      <c r="V208" s="300">
        <v>0.18855434550501815</v>
      </c>
      <c r="W208" s="299">
        <v>1</v>
      </c>
      <c r="X208" s="354">
        <f t="shared" si="7"/>
        <v>936.6</v>
      </c>
      <c r="Y208" s="298">
        <v>760</v>
      </c>
      <c r="Z208" s="298"/>
      <c r="AA208" s="298"/>
      <c r="AB208" s="298"/>
      <c r="AC208" s="298">
        <v>176.6</v>
      </c>
      <c r="AD208" s="299" t="s">
        <v>467</v>
      </c>
      <c r="AE208" s="297">
        <v>159454.1</v>
      </c>
      <c r="AF208" s="297">
        <v>38711.4</v>
      </c>
      <c r="AG208" s="2">
        <v>108017293</v>
      </c>
    </row>
    <row r="209" spans="1:33" x14ac:dyDescent="0.25">
      <c r="A209" s="287">
        <v>25</v>
      </c>
      <c r="B209" s="288" t="s">
        <v>485</v>
      </c>
      <c r="C209" s="315" t="str">
        <f t="shared" si="6"/>
        <v>C212.3.4</v>
      </c>
      <c r="D209" s="301" t="s">
        <v>464</v>
      </c>
      <c r="E209" s="301" t="s">
        <v>464</v>
      </c>
      <c r="F209" s="301">
        <v>3</v>
      </c>
      <c r="G209" s="301">
        <v>4</v>
      </c>
      <c r="H209" s="301" t="s">
        <v>469</v>
      </c>
      <c r="I209" s="294" t="s">
        <v>1226</v>
      </c>
      <c r="J209" s="294" t="s">
        <v>1227</v>
      </c>
      <c r="K209" s="294" t="s">
        <v>1228</v>
      </c>
      <c r="L209" s="292">
        <v>11222</v>
      </c>
      <c r="M209" s="292">
        <v>398</v>
      </c>
      <c r="N209" s="301">
        <v>32</v>
      </c>
      <c r="O209" s="301">
        <v>88</v>
      </c>
      <c r="P209" s="301">
        <v>1504.5</v>
      </c>
      <c r="Q209" s="292">
        <v>1205.5999999999999</v>
      </c>
      <c r="R209" s="301">
        <v>0</v>
      </c>
      <c r="S209" s="301">
        <v>0</v>
      </c>
      <c r="T209" s="301">
        <v>0</v>
      </c>
      <c r="U209" s="301">
        <v>1</v>
      </c>
      <c r="V209" s="293">
        <v>0.26990661713023395</v>
      </c>
      <c r="W209" s="301">
        <v>1</v>
      </c>
      <c r="X209" s="354">
        <f t="shared" si="7"/>
        <v>995.90000000000009</v>
      </c>
      <c r="Y209" s="292">
        <v>727.1</v>
      </c>
      <c r="Z209" s="292"/>
      <c r="AA209" s="292"/>
      <c r="AB209" s="292"/>
      <c r="AC209" s="292">
        <v>268.8</v>
      </c>
      <c r="AD209" s="301" t="s">
        <v>467</v>
      </c>
      <c r="AE209" s="294">
        <v>277288</v>
      </c>
      <c r="AF209" s="294">
        <v>36168</v>
      </c>
      <c r="AG209" s="2">
        <v>101021121</v>
      </c>
    </row>
    <row r="210" spans="1:33" x14ac:dyDescent="0.25">
      <c r="A210" s="295">
        <v>102</v>
      </c>
      <c r="B210" s="296" t="s">
        <v>485</v>
      </c>
      <c r="C210" s="315" t="str">
        <f t="shared" si="6"/>
        <v>C212.2.3</v>
      </c>
      <c r="D210" s="299" t="s">
        <v>464</v>
      </c>
      <c r="E210" s="299" t="s">
        <v>464</v>
      </c>
      <c r="F210" s="299">
        <v>2</v>
      </c>
      <c r="G210" s="299">
        <v>3</v>
      </c>
      <c r="H210" s="299" t="s">
        <v>469</v>
      </c>
      <c r="I210" s="297" t="s">
        <v>1226</v>
      </c>
      <c r="J210" s="297" t="s">
        <v>1227</v>
      </c>
      <c r="K210" s="297" t="s">
        <v>1228</v>
      </c>
      <c r="L210" s="298">
        <v>11222</v>
      </c>
      <c r="M210" s="298">
        <v>393</v>
      </c>
      <c r="N210" s="299">
        <v>24</v>
      </c>
      <c r="O210" s="299">
        <v>66</v>
      </c>
      <c r="P210" s="299">
        <v>1185.8</v>
      </c>
      <c r="Q210" s="298">
        <v>922.1</v>
      </c>
      <c r="R210" s="299">
        <v>0</v>
      </c>
      <c r="S210" s="299">
        <v>0</v>
      </c>
      <c r="T210" s="299">
        <v>0</v>
      </c>
      <c r="U210" s="299">
        <v>1</v>
      </c>
      <c r="V210" s="300">
        <v>0.27418390529714221</v>
      </c>
      <c r="W210" s="299">
        <v>1</v>
      </c>
      <c r="X210" s="354">
        <f t="shared" si="7"/>
        <v>836.3</v>
      </c>
      <c r="Y210" s="298">
        <v>607</v>
      </c>
      <c r="Z210" s="298"/>
      <c r="AA210" s="298"/>
      <c r="AB210" s="298"/>
      <c r="AC210" s="298">
        <v>229.3</v>
      </c>
      <c r="AD210" s="299" t="s">
        <v>1229</v>
      </c>
      <c r="AE210" s="297">
        <v>149380.20000000001</v>
      </c>
      <c r="AF210" s="297">
        <v>98664.7</v>
      </c>
      <c r="AG210" s="2">
        <v>101026350</v>
      </c>
    </row>
    <row r="211" spans="1:33" x14ac:dyDescent="0.25">
      <c r="A211" s="287">
        <v>277</v>
      </c>
      <c r="B211" s="288" t="s">
        <v>485</v>
      </c>
      <c r="C211" s="315" t="str">
        <f t="shared" si="6"/>
        <v>C212.3.3</v>
      </c>
      <c r="D211" s="301" t="s">
        <v>464</v>
      </c>
      <c r="E211" s="301" t="s">
        <v>464</v>
      </c>
      <c r="F211" s="301">
        <v>3</v>
      </c>
      <c r="G211" s="301">
        <v>3</v>
      </c>
      <c r="H211" s="301" t="s">
        <v>469</v>
      </c>
      <c r="I211" s="294" t="s">
        <v>1250</v>
      </c>
      <c r="J211" s="294" t="s">
        <v>1321</v>
      </c>
      <c r="K211" s="294" t="s">
        <v>1228</v>
      </c>
      <c r="L211" s="292">
        <v>11222</v>
      </c>
      <c r="M211" s="292">
        <v>582</v>
      </c>
      <c r="N211" s="301">
        <v>33</v>
      </c>
      <c r="O211" s="301">
        <v>60</v>
      </c>
      <c r="P211" s="301">
        <v>1551</v>
      </c>
      <c r="Q211" s="292">
        <v>1148</v>
      </c>
      <c r="R211" s="301">
        <v>0</v>
      </c>
      <c r="S211" s="301">
        <v>0</v>
      </c>
      <c r="T211" s="301">
        <v>0</v>
      </c>
      <c r="U211" s="301">
        <v>1</v>
      </c>
      <c r="V211" s="293">
        <v>0.29955761533600167</v>
      </c>
      <c r="W211" s="301">
        <v>1</v>
      </c>
      <c r="X211" s="354">
        <f t="shared" si="7"/>
        <v>949.4</v>
      </c>
      <c r="Y211" s="292">
        <v>665</v>
      </c>
      <c r="Z211" s="292"/>
      <c r="AA211" s="292"/>
      <c r="AB211" s="292"/>
      <c r="AC211" s="292">
        <v>284.39999999999998</v>
      </c>
      <c r="AD211" s="301" t="s">
        <v>467</v>
      </c>
      <c r="AE211" s="294">
        <v>215824</v>
      </c>
      <c r="AF211" s="294">
        <v>56252</v>
      </c>
      <c r="AG211" s="2">
        <v>108017779</v>
      </c>
    </row>
    <row r="212" spans="1:33" x14ac:dyDescent="0.25">
      <c r="A212" s="295">
        <v>329</v>
      </c>
      <c r="B212" s="296" t="s">
        <v>485</v>
      </c>
      <c r="C212" s="315" t="str">
        <f t="shared" si="6"/>
        <v>C212.2.3</v>
      </c>
      <c r="D212" s="299" t="s">
        <v>464</v>
      </c>
      <c r="E212" s="299" t="s">
        <v>464</v>
      </c>
      <c r="F212" s="299">
        <v>2</v>
      </c>
      <c r="G212" s="299">
        <v>3</v>
      </c>
      <c r="H212" s="299" t="s">
        <v>469</v>
      </c>
      <c r="I212" s="297" t="s">
        <v>1236</v>
      </c>
      <c r="J212" s="297" t="s">
        <v>1237</v>
      </c>
      <c r="K212" s="297" t="s">
        <v>1228</v>
      </c>
      <c r="L212" s="298">
        <v>11222</v>
      </c>
      <c r="M212" s="298">
        <v>396</v>
      </c>
      <c r="N212" s="299">
        <v>24</v>
      </c>
      <c r="O212" s="299">
        <v>66</v>
      </c>
      <c r="P212" s="299">
        <v>1211.5999999999999</v>
      </c>
      <c r="Q212" s="298">
        <v>1211.5999999999999</v>
      </c>
      <c r="R212" s="299">
        <v>0</v>
      </c>
      <c r="S212" s="299">
        <v>0</v>
      </c>
      <c r="T212" s="299">
        <v>0</v>
      </c>
      <c r="U212" s="299">
        <v>1</v>
      </c>
      <c r="V212" s="300">
        <v>0.29515418502202645</v>
      </c>
      <c r="W212" s="299">
        <v>1</v>
      </c>
      <c r="X212" s="354">
        <f t="shared" si="7"/>
        <v>726.4</v>
      </c>
      <c r="Y212" s="298">
        <v>512</v>
      </c>
      <c r="Z212" s="298"/>
      <c r="AA212" s="298"/>
      <c r="AB212" s="298"/>
      <c r="AC212" s="298">
        <v>214.4</v>
      </c>
      <c r="AD212" s="299" t="s">
        <v>465</v>
      </c>
      <c r="AE212" s="297">
        <v>261705.59999999998</v>
      </c>
      <c r="AF212" s="297">
        <v>48464</v>
      </c>
      <c r="AG212" s="2">
        <v>104030297</v>
      </c>
    </row>
    <row r="213" spans="1:33" x14ac:dyDescent="0.25">
      <c r="A213" s="287">
        <v>97</v>
      </c>
      <c r="B213" s="288" t="s">
        <v>480</v>
      </c>
      <c r="C213" s="315" t="str">
        <f t="shared" si="6"/>
        <v>C112.1.3</v>
      </c>
      <c r="D213" s="301" t="s">
        <v>464</v>
      </c>
      <c r="E213" s="301" t="s">
        <v>464</v>
      </c>
      <c r="F213" s="301">
        <v>1</v>
      </c>
      <c r="G213" s="301">
        <v>3</v>
      </c>
      <c r="H213" s="301" t="s">
        <v>469</v>
      </c>
      <c r="I213" s="294" t="s">
        <v>1236</v>
      </c>
      <c r="J213" s="294" t="s">
        <v>1237</v>
      </c>
      <c r="K213" s="294" t="s">
        <v>1228</v>
      </c>
      <c r="L213" s="292">
        <v>11222</v>
      </c>
      <c r="M213" s="292">
        <v>305</v>
      </c>
      <c r="N213" s="301">
        <v>12</v>
      </c>
      <c r="O213" s="301">
        <v>39</v>
      </c>
      <c r="P213" s="301">
        <v>731.8</v>
      </c>
      <c r="Q213" s="292">
        <v>684.2</v>
      </c>
      <c r="R213" s="301">
        <v>0</v>
      </c>
      <c r="S213" s="301">
        <v>0</v>
      </c>
      <c r="T213" s="301">
        <v>0</v>
      </c>
      <c r="U213" s="301">
        <v>1</v>
      </c>
      <c r="V213" s="293">
        <v>0.18360546484505164</v>
      </c>
      <c r="W213" s="301">
        <v>1</v>
      </c>
      <c r="X213" s="354">
        <f t="shared" si="7"/>
        <v>600.20000000000005</v>
      </c>
      <c r="Y213" s="292">
        <v>490</v>
      </c>
      <c r="Z213" s="292"/>
      <c r="AA213" s="292"/>
      <c r="AB213" s="292"/>
      <c r="AC213" s="292">
        <v>110.2</v>
      </c>
      <c r="AD213" s="301" t="s">
        <v>12</v>
      </c>
      <c r="AE213" s="294">
        <v>136840</v>
      </c>
      <c r="AF213" s="294">
        <v>18473.400000000001</v>
      </c>
      <c r="AG213" s="2">
        <v>104025259</v>
      </c>
    </row>
    <row r="214" spans="1:33" x14ac:dyDescent="0.25">
      <c r="A214" s="295">
        <v>263</v>
      </c>
      <c r="B214" s="296" t="s">
        <v>485</v>
      </c>
      <c r="C214" s="315" t="str">
        <f t="shared" si="6"/>
        <v>C212.3.4</v>
      </c>
      <c r="D214" s="299" t="s">
        <v>464</v>
      </c>
      <c r="E214" s="299" t="s">
        <v>464</v>
      </c>
      <c r="F214" s="299">
        <v>3</v>
      </c>
      <c r="G214" s="299">
        <v>4</v>
      </c>
      <c r="H214" s="299" t="s">
        <v>469</v>
      </c>
      <c r="I214" s="297" t="s">
        <v>1250</v>
      </c>
      <c r="J214" s="297" t="s">
        <v>1321</v>
      </c>
      <c r="K214" s="297" t="s">
        <v>1228</v>
      </c>
      <c r="L214" s="298">
        <v>11222</v>
      </c>
      <c r="M214" s="298">
        <v>606</v>
      </c>
      <c r="N214" s="299">
        <v>44</v>
      </c>
      <c r="O214" s="299">
        <v>124</v>
      </c>
      <c r="P214" s="299">
        <v>1561.2</v>
      </c>
      <c r="Q214" s="298">
        <v>1561</v>
      </c>
      <c r="R214" s="299">
        <v>0</v>
      </c>
      <c r="S214" s="299">
        <v>0</v>
      </c>
      <c r="T214" s="299">
        <v>0</v>
      </c>
      <c r="U214" s="299">
        <v>1</v>
      </c>
      <c r="V214" s="300">
        <v>0.25542261675028949</v>
      </c>
      <c r="W214" s="299">
        <v>1</v>
      </c>
      <c r="X214" s="354">
        <f t="shared" si="7"/>
        <v>1295.5</v>
      </c>
      <c r="Y214" s="298">
        <v>964.6</v>
      </c>
      <c r="Z214" s="298"/>
      <c r="AA214" s="298"/>
      <c r="AB214" s="298"/>
      <c r="AC214" s="298">
        <v>330.90000000000003</v>
      </c>
      <c r="AD214" s="299" t="s">
        <v>1229</v>
      </c>
      <c r="AE214" s="297">
        <v>54635</v>
      </c>
      <c r="AF214" s="297">
        <v>71806</v>
      </c>
      <c r="AG214" s="2">
        <v>108016797</v>
      </c>
    </row>
    <row r="215" spans="1:33" x14ac:dyDescent="0.25">
      <c r="A215" s="287">
        <v>301</v>
      </c>
      <c r="B215" s="288" t="s">
        <v>485</v>
      </c>
      <c r="C215" s="315" t="str">
        <f t="shared" si="6"/>
        <v>C212.2.4</v>
      </c>
      <c r="D215" s="301" t="s">
        <v>464</v>
      </c>
      <c r="E215" s="301" t="s">
        <v>464</v>
      </c>
      <c r="F215" s="301">
        <v>2</v>
      </c>
      <c r="G215" s="301">
        <v>4</v>
      </c>
      <c r="H215" s="301" t="s">
        <v>469</v>
      </c>
      <c r="I215" s="294" t="s">
        <v>1236</v>
      </c>
      <c r="J215" s="294" t="s">
        <v>1237</v>
      </c>
      <c r="K215" s="294" t="s">
        <v>1228</v>
      </c>
      <c r="L215" s="292">
        <v>11222</v>
      </c>
      <c r="M215" s="292">
        <v>467</v>
      </c>
      <c r="N215" s="301">
        <v>32</v>
      </c>
      <c r="O215" s="301">
        <v>88</v>
      </c>
      <c r="P215" s="301">
        <v>1652</v>
      </c>
      <c r="Q215" s="292">
        <v>1355</v>
      </c>
      <c r="R215" s="301">
        <v>0</v>
      </c>
      <c r="S215" s="301">
        <v>0</v>
      </c>
      <c r="T215" s="301">
        <v>0</v>
      </c>
      <c r="U215" s="301">
        <v>1</v>
      </c>
      <c r="V215" s="293">
        <v>0.18641114982578394</v>
      </c>
      <c r="W215" s="301">
        <v>1</v>
      </c>
      <c r="X215" s="354">
        <f t="shared" si="7"/>
        <v>1262.8000000000002</v>
      </c>
      <c r="Y215" s="292">
        <v>1027.4000000000001</v>
      </c>
      <c r="Z215" s="292"/>
      <c r="AA215" s="292"/>
      <c r="AB215" s="292"/>
      <c r="AC215" s="292">
        <v>235.4</v>
      </c>
      <c r="AD215" s="301" t="s">
        <v>12</v>
      </c>
      <c r="AE215" s="294">
        <v>230350</v>
      </c>
      <c r="AF215" s="294">
        <v>52845</v>
      </c>
      <c r="AG215" s="2">
        <v>104016993</v>
      </c>
    </row>
    <row r="216" spans="1:33" x14ac:dyDescent="0.25">
      <c r="A216" s="295">
        <v>365</v>
      </c>
      <c r="B216" s="296" t="s">
        <v>480</v>
      </c>
      <c r="C216" s="315" t="str">
        <f t="shared" si="6"/>
        <v>C112.1.3</v>
      </c>
      <c r="D216" s="299" t="s">
        <v>464</v>
      </c>
      <c r="E216" s="299" t="s">
        <v>464</v>
      </c>
      <c r="F216" s="299">
        <v>1</v>
      </c>
      <c r="G216" s="299">
        <v>3</v>
      </c>
      <c r="H216" s="299" t="s">
        <v>469</v>
      </c>
      <c r="I216" s="297" t="s">
        <v>1250</v>
      </c>
      <c r="J216" s="297" t="s">
        <v>1251</v>
      </c>
      <c r="K216" s="297" t="s">
        <v>1228</v>
      </c>
      <c r="L216" s="298">
        <v>12139</v>
      </c>
      <c r="M216" s="298">
        <v>358</v>
      </c>
      <c r="N216" s="299">
        <v>17</v>
      </c>
      <c r="O216" s="299">
        <v>50</v>
      </c>
      <c r="P216" s="299">
        <v>957.9</v>
      </c>
      <c r="Q216" s="298">
        <v>830.7</v>
      </c>
      <c r="R216" s="299">
        <v>0</v>
      </c>
      <c r="S216" s="299">
        <v>0</v>
      </c>
      <c r="T216" s="299">
        <v>0</v>
      </c>
      <c r="U216" s="299">
        <v>1</v>
      </c>
      <c r="V216" s="300">
        <v>0.28040590956573647</v>
      </c>
      <c r="W216" s="299">
        <v>1</v>
      </c>
      <c r="X216" s="354">
        <f t="shared" si="7"/>
        <v>670.09999999999991</v>
      </c>
      <c r="Y216" s="298">
        <v>482.2</v>
      </c>
      <c r="Z216" s="298"/>
      <c r="AA216" s="298"/>
      <c r="AB216" s="298"/>
      <c r="AC216" s="298">
        <v>187.89999999999998</v>
      </c>
      <c r="AD216" s="299" t="s">
        <v>12</v>
      </c>
      <c r="AE216" s="297">
        <v>157833</v>
      </c>
      <c r="AF216" s="297">
        <v>36550.800000000003</v>
      </c>
      <c r="AG216" s="2">
        <v>108009540</v>
      </c>
    </row>
    <row r="217" spans="1:33" x14ac:dyDescent="0.25">
      <c r="A217" s="287">
        <v>328</v>
      </c>
      <c r="B217" s="288" t="s">
        <v>485</v>
      </c>
      <c r="C217" s="315" t="str">
        <f t="shared" si="6"/>
        <v>C212.2.3</v>
      </c>
      <c r="D217" s="301" t="s">
        <v>464</v>
      </c>
      <c r="E217" s="301" t="s">
        <v>464</v>
      </c>
      <c r="F217" s="301">
        <v>2</v>
      </c>
      <c r="G217" s="301">
        <v>3</v>
      </c>
      <c r="H217" s="301" t="s">
        <v>469</v>
      </c>
      <c r="I217" s="294" t="s">
        <v>1236</v>
      </c>
      <c r="J217" s="294" t="s">
        <v>1237</v>
      </c>
      <c r="K217" s="294" t="s">
        <v>1228</v>
      </c>
      <c r="L217" s="292">
        <v>11222</v>
      </c>
      <c r="M217" s="292">
        <v>388</v>
      </c>
      <c r="N217" s="301">
        <v>24</v>
      </c>
      <c r="O217" s="301">
        <v>66</v>
      </c>
      <c r="P217" s="301">
        <v>1017</v>
      </c>
      <c r="Q217" s="292">
        <v>872</v>
      </c>
      <c r="R217" s="301">
        <v>0</v>
      </c>
      <c r="S217" s="301">
        <v>0</v>
      </c>
      <c r="T217" s="301">
        <v>0</v>
      </c>
      <c r="U217" s="301">
        <v>1</v>
      </c>
      <c r="V217" s="293">
        <v>0.30930930930930933</v>
      </c>
      <c r="W217" s="301">
        <v>1</v>
      </c>
      <c r="X217" s="354">
        <f t="shared" si="7"/>
        <v>666</v>
      </c>
      <c r="Y217" s="292">
        <v>460</v>
      </c>
      <c r="Z217" s="292"/>
      <c r="AA217" s="292"/>
      <c r="AB217" s="292"/>
      <c r="AC217" s="292">
        <v>206</v>
      </c>
      <c r="AD217" s="301" t="s">
        <v>465</v>
      </c>
      <c r="AE217" s="294">
        <v>162192</v>
      </c>
      <c r="AF217" s="294">
        <v>34880</v>
      </c>
      <c r="AG217" s="2">
        <v>104029558</v>
      </c>
    </row>
    <row r="218" spans="1:33" x14ac:dyDescent="0.25">
      <c r="A218" s="295">
        <v>357</v>
      </c>
      <c r="B218" s="296" t="s">
        <v>485</v>
      </c>
      <c r="C218" s="315" t="str">
        <f t="shared" si="6"/>
        <v>C212.2.4</v>
      </c>
      <c r="D218" s="299" t="s">
        <v>464</v>
      </c>
      <c r="E218" s="299" t="s">
        <v>464</v>
      </c>
      <c r="F218" s="299">
        <v>2</v>
      </c>
      <c r="G218" s="299">
        <v>4</v>
      </c>
      <c r="H218" s="299" t="s">
        <v>469</v>
      </c>
      <c r="I218" s="297" t="s">
        <v>1226</v>
      </c>
      <c r="J218" s="297" t="s">
        <v>1227</v>
      </c>
      <c r="K218" s="297" t="s">
        <v>1228</v>
      </c>
      <c r="L218" s="298">
        <v>11222</v>
      </c>
      <c r="M218" s="298">
        <v>393</v>
      </c>
      <c r="N218" s="299">
        <v>32</v>
      </c>
      <c r="O218" s="299">
        <v>89</v>
      </c>
      <c r="P218" s="299">
        <v>1224</v>
      </c>
      <c r="Q218" s="298">
        <v>1213.4000000000001</v>
      </c>
      <c r="R218" s="299">
        <v>0</v>
      </c>
      <c r="S218" s="299">
        <v>0</v>
      </c>
      <c r="T218" s="299">
        <v>0</v>
      </c>
      <c r="U218" s="299">
        <v>0</v>
      </c>
      <c r="V218" s="300"/>
      <c r="W218" s="299">
        <v>1</v>
      </c>
      <c r="X218" s="354">
        <f t="shared" si="7"/>
        <v>0</v>
      </c>
      <c r="Y218" s="298"/>
      <c r="Z218" s="298"/>
      <c r="AA218" s="298"/>
      <c r="AB218" s="298"/>
      <c r="AC218" s="298"/>
      <c r="AD218" s="299" t="s">
        <v>1309</v>
      </c>
      <c r="AE218" s="297">
        <v>0</v>
      </c>
      <c r="AF218" s="297">
        <v>0</v>
      </c>
      <c r="AG218" s="2">
        <v>101019746</v>
      </c>
    </row>
    <row r="219" spans="1:33" x14ac:dyDescent="0.25">
      <c r="A219" s="287">
        <v>239</v>
      </c>
      <c r="B219" s="288" t="s">
        <v>485</v>
      </c>
      <c r="C219" s="315" t="str">
        <f t="shared" si="6"/>
        <v>C212.2.3</v>
      </c>
      <c r="D219" s="301" t="s">
        <v>464</v>
      </c>
      <c r="E219" s="301" t="s">
        <v>464</v>
      </c>
      <c r="F219" s="301">
        <v>2</v>
      </c>
      <c r="G219" s="301">
        <v>3</v>
      </c>
      <c r="H219" s="301" t="s">
        <v>469</v>
      </c>
      <c r="I219" s="294" t="s">
        <v>1231</v>
      </c>
      <c r="J219" s="294" t="s">
        <v>1232</v>
      </c>
      <c r="K219" s="294" t="s">
        <v>1228</v>
      </c>
      <c r="L219" s="292">
        <v>11222</v>
      </c>
      <c r="M219" s="292">
        <v>359</v>
      </c>
      <c r="N219" s="301">
        <v>18</v>
      </c>
      <c r="O219" s="301">
        <v>54</v>
      </c>
      <c r="P219" s="301">
        <v>1017.8</v>
      </c>
      <c r="Q219" s="292">
        <v>772.4</v>
      </c>
      <c r="R219" s="301">
        <v>0</v>
      </c>
      <c r="S219" s="301">
        <v>0</v>
      </c>
      <c r="T219" s="301">
        <v>0</v>
      </c>
      <c r="U219" s="301">
        <v>1</v>
      </c>
      <c r="V219" s="293"/>
      <c r="W219" s="301">
        <v>1</v>
      </c>
      <c r="X219" s="354">
        <f t="shared" si="7"/>
        <v>0</v>
      </c>
      <c r="Y219" s="292"/>
      <c r="Z219" s="292"/>
      <c r="AA219" s="292"/>
      <c r="AB219" s="292"/>
      <c r="AC219" s="292"/>
      <c r="AD219" s="301" t="s">
        <v>466</v>
      </c>
      <c r="AE219" s="294">
        <v>134397.6</v>
      </c>
      <c r="AF219" s="294">
        <v>36302.799999999996</v>
      </c>
      <c r="AG219" s="2">
        <v>113019454</v>
      </c>
    </row>
    <row r="220" spans="1:33" x14ac:dyDescent="0.25">
      <c r="A220" s="295">
        <v>349</v>
      </c>
      <c r="B220" s="296" t="s">
        <v>485</v>
      </c>
      <c r="C220" s="315" t="str">
        <f t="shared" si="6"/>
        <v>C212.3.5</v>
      </c>
      <c r="D220" s="299" t="s">
        <v>464</v>
      </c>
      <c r="E220" s="299" t="s">
        <v>464</v>
      </c>
      <c r="F220" s="299">
        <v>3</v>
      </c>
      <c r="G220" s="299">
        <v>5</v>
      </c>
      <c r="H220" s="299" t="s">
        <v>469</v>
      </c>
      <c r="I220" s="297" t="s">
        <v>1236</v>
      </c>
      <c r="J220" s="297" t="s">
        <v>1237</v>
      </c>
      <c r="K220" s="297" t="s">
        <v>1228</v>
      </c>
      <c r="L220" s="298">
        <v>12331</v>
      </c>
      <c r="M220" s="298">
        <v>679</v>
      </c>
      <c r="N220" s="299">
        <v>60</v>
      </c>
      <c r="O220" s="299">
        <v>184</v>
      </c>
      <c r="P220" s="299">
        <v>2934.8</v>
      </c>
      <c r="Q220" s="298">
        <v>2664.7</v>
      </c>
      <c r="R220" s="299">
        <v>0</v>
      </c>
      <c r="S220" s="299">
        <v>0</v>
      </c>
      <c r="T220" s="299">
        <v>0</v>
      </c>
      <c r="U220" s="299">
        <v>1</v>
      </c>
      <c r="V220" s="300">
        <v>0.28729000509078567</v>
      </c>
      <c r="W220" s="299">
        <v>1</v>
      </c>
      <c r="X220" s="354">
        <f t="shared" si="7"/>
        <v>1767.9</v>
      </c>
      <c r="Y220" s="298">
        <v>1260</v>
      </c>
      <c r="Z220" s="298"/>
      <c r="AA220" s="298"/>
      <c r="AB220" s="298"/>
      <c r="AC220" s="298">
        <v>507.9</v>
      </c>
      <c r="AD220" s="299" t="s">
        <v>465</v>
      </c>
      <c r="AE220" s="297">
        <v>460993.1</v>
      </c>
      <c r="AF220" s="297">
        <v>194523.09999999998</v>
      </c>
      <c r="AG220" s="2">
        <v>104030524</v>
      </c>
    </row>
    <row r="221" spans="1:33" x14ac:dyDescent="0.25">
      <c r="A221" s="287">
        <v>101</v>
      </c>
      <c r="B221" s="288" t="s">
        <v>485</v>
      </c>
      <c r="C221" s="315" t="str">
        <f t="shared" si="6"/>
        <v>C212.2.3</v>
      </c>
      <c r="D221" s="301" t="s">
        <v>464</v>
      </c>
      <c r="E221" s="301" t="s">
        <v>464</v>
      </c>
      <c r="F221" s="301">
        <v>2</v>
      </c>
      <c r="G221" s="301">
        <v>3</v>
      </c>
      <c r="H221" s="301" t="s">
        <v>469</v>
      </c>
      <c r="I221" s="294" t="s">
        <v>1226</v>
      </c>
      <c r="J221" s="294" t="s">
        <v>1242</v>
      </c>
      <c r="K221" s="294" t="s">
        <v>1228</v>
      </c>
      <c r="L221" s="292">
        <v>11222</v>
      </c>
      <c r="M221" s="292">
        <v>342</v>
      </c>
      <c r="N221" s="301">
        <v>18</v>
      </c>
      <c r="O221" s="301">
        <v>54</v>
      </c>
      <c r="P221" s="301">
        <v>776.8</v>
      </c>
      <c r="Q221" s="292">
        <v>776.8</v>
      </c>
      <c r="R221" s="301">
        <v>0</v>
      </c>
      <c r="S221" s="301">
        <v>0</v>
      </c>
      <c r="T221" s="301">
        <v>0</v>
      </c>
      <c r="U221" s="301">
        <v>0</v>
      </c>
      <c r="V221" s="293">
        <v>0.27053058465697871</v>
      </c>
      <c r="W221" s="301">
        <v>1</v>
      </c>
      <c r="X221" s="354">
        <f t="shared" si="7"/>
        <v>591.79999999999995</v>
      </c>
      <c r="Y221" s="292">
        <v>431.7</v>
      </c>
      <c r="Z221" s="292"/>
      <c r="AA221" s="292"/>
      <c r="AB221" s="292"/>
      <c r="AC221" s="292">
        <v>160.1</v>
      </c>
      <c r="AD221" s="301" t="s">
        <v>12</v>
      </c>
      <c r="AE221" s="294">
        <v>163904.79999999999</v>
      </c>
      <c r="AF221" s="294">
        <v>26411.199999999997</v>
      </c>
      <c r="AG221" s="2">
        <v>116003352</v>
      </c>
    </row>
    <row r="222" spans="1:33" x14ac:dyDescent="0.25">
      <c r="A222" s="295">
        <v>250</v>
      </c>
      <c r="B222" s="296" t="s">
        <v>485</v>
      </c>
      <c r="C222" s="315" t="str">
        <f t="shared" si="6"/>
        <v>C212.2.4</v>
      </c>
      <c r="D222" s="299" t="s">
        <v>464</v>
      </c>
      <c r="E222" s="299" t="s">
        <v>464</v>
      </c>
      <c r="F222" s="299">
        <v>2</v>
      </c>
      <c r="G222" s="299">
        <v>4</v>
      </c>
      <c r="H222" s="299" t="s">
        <v>469</v>
      </c>
      <c r="I222" s="297" t="s">
        <v>1250</v>
      </c>
      <c r="J222" s="297" t="s">
        <v>1321</v>
      </c>
      <c r="K222" s="297" t="s">
        <v>1228</v>
      </c>
      <c r="L222" s="298">
        <v>11222</v>
      </c>
      <c r="M222" s="298">
        <v>396</v>
      </c>
      <c r="N222" s="299">
        <v>32</v>
      </c>
      <c r="O222" s="299">
        <v>89</v>
      </c>
      <c r="P222" s="299">
        <v>1101.3</v>
      </c>
      <c r="Q222" s="298">
        <v>1088</v>
      </c>
      <c r="R222" s="299">
        <v>0</v>
      </c>
      <c r="S222" s="299">
        <v>0</v>
      </c>
      <c r="T222" s="299">
        <v>0</v>
      </c>
      <c r="U222" s="299">
        <v>1</v>
      </c>
      <c r="V222" s="300">
        <v>0.25765054294175715</v>
      </c>
      <c r="W222" s="299">
        <v>1</v>
      </c>
      <c r="X222" s="354">
        <f t="shared" si="7"/>
        <v>1013</v>
      </c>
      <c r="Y222" s="298">
        <v>752</v>
      </c>
      <c r="Z222" s="298"/>
      <c r="AA222" s="298"/>
      <c r="AB222" s="298"/>
      <c r="AC222" s="298">
        <v>261</v>
      </c>
      <c r="AD222" s="299" t="s">
        <v>12</v>
      </c>
      <c r="AE222" s="297">
        <v>52224</v>
      </c>
      <c r="AF222" s="297">
        <v>70720</v>
      </c>
      <c r="AG222" s="2">
        <v>108017482</v>
      </c>
    </row>
    <row r="223" spans="1:33" x14ac:dyDescent="0.25">
      <c r="A223" s="287">
        <v>331</v>
      </c>
      <c r="B223" s="288" t="s">
        <v>485</v>
      </c>
      <c r="C223" s="315" t="str">
        <f t="shared" si="6"/>
        <v>C212.2.3</v>
      </c>
      <c r="D223" s="301" t="s">
        <v>464</v>
      </c>
      <c r="E223" s="301" t="s">
        <v>464</v>
      </c>
      <c r="F223" s="301">
        <v>2</v>
      </c>
      <c r="G223" s="301">
        <v>3</v>
      </c>
      <c r="H223" s="301" t="s">
        <v>469</v>
      </c>
      <c r="I223" s="294" t="s">
        <v>1276</v>
      </c>
      <c r="J223" s="294" t="s">
        <v>1277</v>
      </c>
      <c r="K223" s="294" t="s">
        <v>1228</v>
      </c>
      <c r="L223" s="292">
        <v>11222</v>
      </c>
      <c r="M223" s="292">
        <v>407</v>
      </c>
      <c r="N223" s="301">
        <v>24</v>
      </c>
      <c r="O223" s="301">
        <v>66</v>
      </c>
      <c r="P223" s="301">
        <v>1118.3</v>
      </c>
      <c r="Q223" s="292">
        <v>870</v>
      </c>
      <c r="R223" s="301">
        <v>0</v>
      </c>
      <c r="S223" s="301">
        <v>0</v>
      </c>
      <c r="T223" s="301">
        <v>0</v>
      </c>
      <c r="U223" s="301">
        <v>1</v>
      </c>
      <c r="V223" s="293">
        <v>0.30931883401298899</v>
      </c>
      <c r="W223" s="301">
        <v>1</v>
      </c>
      <c r="X223" s="354">
        <f t="shared" si="7"/>
        <v>662.1</v>
      </c>
      <c r="Y223" s="292">
        <v>457.3</v>
      </c>
      <c r="Z223" s="292"/>
      <c r="AA223" s="292"/>
      <c r="AB223" s="292"/>
      <c r="AC223" s="292">
        <v>204.8</v>
      </c>
      <c r="AD223" s="301" t="s">
        <v>465</v>
      </c>
      <c r="AE223" s="294">
        <v>136590</v>
      </c>
      <c r="AF223" s="294">
        <v>32190</v>
      </c>
      <c r="AG223" s="2">
        <v>106006353</v>
      </c>
    </row>
    <row r="224" spans="1:33" x14ac:dyDescent="0.25">
      <c r="A224" s="295">
        <v>275</v>
      </c>
      <c r="B224" s="296" t="s">
        <v>1263</v>
      </c>
      <c r="C224" s="315" t="str">
        <f t="shared" si="6"/>
        <v>A212.4.2</v>
      </c>
      <c r="D224" s="299" t="s">
        <v>1264</v>
      </c>
      <c r="E224" s="299" t="s">
        <v>462</v>
      </c>
      <c r="F224" s="299">
        <v>4</v>
      </c>
      <c r="G224" s="299">
        <v>2</v>
      </c>
      <c r="H224" s="299" t="s">
        <v>470</v>
      </c>
      <c r="I224" s="297" t="s">
        <v>1250</v>
      </c>
      <c r="J224" s="297" t="s">
        <v>1304</v>
      </c>
      <c r="K224" s="297" t="s">
        <v>1228</v>
      </c>
      <c r="L224" s="298">
        <v>11222</v>
      </c>
      <c r="M224" s="298">
        <v>700</v>
      </c>
      <c r="N224" s="299">
        <v>19</v>
      </c>
      <c r="O224" s="299">
        <v>52</v>
      </c>
      <c r="P224" s="299">
        <v>1389.5</v>
      </c>
      <c r="Q224" s="298">
        <v>916.6</v>
      </c>
      <c r="R224" s="299">
        <v>0</v>
      </c>
      <c r="S224" s="299">
        <v>0</v>
      </c>
      <c r="T224" s="299">
        <v>1</v>
      </c>
      <c r="U224" s="299">
        <v>1</v>
      </c>
      <c r="V224" s="300">
        <v>0.22637774128696617</v>
      </c>
      <c r="W224" s="299">
        <v>1</v>
      </c>
      <c r="X224" s="354">
        <f t="shared" si="7"/>
        <v>651.61</v>
      </c>
      <c r="Y224" s="298">
        <v>504.1</v>
      </c>
      <c r="Z224" s="298"/>
      <c r="AA224" s="298"/>
      <c r="AB224" s="298"/>
      <c r="AC224" s="298">
        <v>147.51000000000002</v>
      </c>
      <c r="AD224" s="299" t="s">
        <v>1229</v>
      </c>
      <c r="AE224" s="297">
        <v>0</v>
      </c>
      <c r="AF224" s="297">
        <v>0</v>
      </c>
      <c r="AG224" s="2">
        <v>108003353</v>
      </c>
    </row>
    <row r="225" spans="1:33" x14ac:dyDescent="0.25">
      <c r="A225" s="287">
        <v>336</v>
      </c>
      <c r="B225" s="288" t="s">
        <v>485</v>
      </c>
      <c r="C225" s="315" t="str">
        <f t="shared" si="6"/>
        <v>C212.4.4</v>
      </c>
      <c r="D225" s="301" t="s">
        <v>464</v>
      </c>
      <c r="E225" s="301" t="s">
        <v>464</v>
      </c>
      <c r="F225" s="301">
        <v>4</v>
      </c>
      <c r="G225" s="301">
        <v>4</v>
      </c>
      <c r="H225" s="301" t="s">
        <v>469</v>
      </c>
      <c r="I225" s="294" t="s">
        <v>1236</v>
      </c>
      <c r="J225" s="294" t="s">
        <v>1237</v>
      </c>
      <c r="K225" s="294" t="s">
        <v>1228</v>
      </c>
      <c r="L225" s="292">
        <v>11318</v>
      </c>
      <c r="M225" s="292">
        <v>657</v>
      </c>
      <c r="N225" s="301">
        <v>49</v>
      </c>
      <c r="O225" s="301">
        <v>157</v>
      </c>
      <c r="P225" s="301">
        <v>2531.4</v>
      </c>
      <c r="Q225" s="292">
        <v>2521</v>
      </c>
      <c r="R225" s="301">
        <v>0</v>
      </c>
      <c r="S225" s="301">
        <v>0</v>
      </c>
      <c r="T225" s="301">
        <v>0</v>
      </c>
      <c r="U225" s="301">
        <v>1</v>
      </c>
      <c r="V225" s="293">
        <v>0.21514501073229172</v>
      </c>
      <c r="W225" s="301">
        <v>1</v>
      </c>
      <c r="X225" s="354">
        <f t="shared" si="7"/>
        <v>2003.3</v>
      </c>
      <c r="Y225" s="292">
        <v>1572.3</v>
      </c>
      <c r="Z225" s="292"/>
      <c r="AA225" s="292"/>
      <c r="AB225" s="292"/>
      <c r="AC225" s="292">
        <v>431</v>
      </c>
      <c r="AD225" s="301" t="s">
        <v>465</v>
      </c>
      <c r="AE225" s="294">
        <v>453780</v>
      </c>
      <c r="AF225" s="294">
        <v>90756</v>
      </c>
      <c r="AG225" s="2">
        <v>104031176</v>
      </c>
    </row>
    <row r="226" spans="1:33" x14ac:dyDescent="0.25">
      <c r="A226" s="295">
        <v>283</v>
      </c>
      <c r="B226" s="296" t="s">
        <v>485</v>
      </c>
      <c r="C226" s="315" t="str">
        <f t="shared" si="6"/>
        <v>C212.1.3</v>
      </c>
      <c r="D226" s="299" t="s">
        <v>464</v>
      </c>
      <c r="E226" s="299" t="s">
        <v>464</v>
      </c>
      <c r="F226" s="299">
        <v>1</v>
      </c>
      <c r="G226" s="299">
        <v>3</v>
      </c>
      <c r="H226" s="299" t="s">
        <v>469</v>
      </c>
      <c r="I226" s="297" t="s">
        <v>1250</v>
      </c>
      <c r="J226" s="297" t="s">
        <v>1321</v>
      </c>
      <c r="K226" s="297" t="s">
        <v>1228</v>
      </c>
      <c r="L226" s="298">
        <v>12311</v>
      </c>
      <c r="M226" s="298">
        <v>477</v>
      </c>
      <c r="N226" s="299">
        <v>18</v>
      </c>
      <c r="O226" s="299">
        <v>42</v>
      </c>
      <c r="P226" s="299">
        <v>1268.4000000000001</v>
      </c>
      <c r="Q226" s="298">
        <v>1246</v>
      </c>
      <c r="R226" s="299">
        <v>0</v>
      </c>
      <c r="S226" s="299">
        <v>0</v>
      </c>
      <c r="T226" s="299">
        <v>0</v>
      </c>
      <c r="U226" s="299">
        <v>1</v>
      </c>
      <c r="V226" s="300"/>
      <c r="W226" s="299">
        <v>1</v>
      </c>
      <c r="X226" s="354">
        <f t="shared" si="7"/>
        <v>0</v>
      </c>
      <c r="Y226" s="298"/>
      <c r="Z226" s="298"/>
      <c r="AA226" s="298"/>
      <c r="AB226" s="298"/>
      <c r="AC226" s="298"/>
      <c r="AD226" s="299" t="s">
        <v>466</v>
      </c>
      <c r="AE226" s="297">
        <v>137020.80000000002</v>
      </c>
      <c r="AF226" s="297">
        <v>43226.8</v>
      </c>
      <c r="AG226" s="2">
        <v>108017305</v>
      </c>
    </row>
    <row r="227" spans="1:33" x14ac:dyDescent="0.25">
      <c r="A227" s="287">
        <v>124</v>
      </c>
      <c r="B227" s="288" t="s">
        <v>485</v>
      </c>
      <c r="C227" s="315" t="str">
        <f t="shared" si="6"/>
        <v>C212.2.4</v>
      </c>
      <c r="D227" s="301" t="s">
        <v>464</v>
      </c>
      <c r="E227" s="301" t="s">
        <v>464</v>
      </c>
      <c r="F227" s="301">
        <v>2</v>
      </c>
      <c r="G227" s="301">
        <v>4</v>
      </c>
      <c r="H227" s="301" t="s">
        <v>469</v>
      </c>
      <c r="I227" s="294" t="s">
        <v>1286</v>
      </c>
      <c r="J227" s="294" t="s">
        <v>1313</v>
      </c>
      <c r="K227" s="294" t="s">
        <v>1228</v>
      </c>
      <c r="L227" s="292">
        <v>11222</v>
      </c>
      <c r="M227" s="292">
        <v>394</v>
      </c>
      <c r="N227" s="301">
        <v>32</v>
      </c>
      <c r="O227" s="301">
        <v>88</v>
      </c>
      <c r="P227" s="301">
        <v>1294.3</v>
      </c>
      <c r="Q227" s="292">
        <v>1209</v>
      </c>
      <c r="R227" s="301">
        <v>0</v>
      </c>
      <c r="S227" s="301">
        <v>0</v>
      </c>
      <c r="T227" s="301">
        <v>0</v>
      </c>
      <c r="U227" s="301">
        <v>1</v>
      </c>
      <c r="V227" s="293">
        <v>0.25576730190571717</v>
      </c>
      <c r="W227" s="301">
        <v>1</v>
      </c>
      <c r="X227" s="354">
        <f t="shared" si="7"/>
        <v>997</v>
      </c>
      <c r="Y227" s="292">
        <v>742</v>
      </c>
      <c r="Z227" s="292"/>
      <c r="AA227" s="292"/>
      <c r="AB227" s="292"/>
      <c r="AC227" s="292">
        <v>255</v>
      </c>
      <c r="AD227" s="301" t="s">
        <v>467</v>
      </c>
      <c r="AE227" s="294">
        <v>212784</v>
      </c>
      <c r="AF227" s="294">
        <v>54405</v>
      </c>
      <c r="AG227" s="2">
        <v>103015549</v>
      </c>
    </row>
    <row r="228" spans="1:33" x14ac:dyDescent="0.25">
      <c r="A228" s="295">
        <v>386</v>
      </c>
      <c r="B228" s="296" t="s">
        <v>485</v>
      </c>
      <c r="C228" s="315" t="str">
        <f t="shared" si="6"/>
        <v>C212.2.4</v>
      </c>
      <c r="D228" s="299" t="s">
        <v>464</v>
      </c>
      <c r="E228" s="299" t="s">
        <v>464</v>
      </c>
      <c r="F228" s="299">
        <v>2</v>
      </c>
      <c r="G228" s="299">
        <v>4</v>
      </c>
      <c r="H228" s="299" t="s">
        <v>469</v>
      </c>
      <c r="I228" s="297" t="s">
        <v>1236</v>
      </c>
      <c r="J228" s="297" t="s">
        <v>1237</v>
      </c>
      <c r="K228" s="297" t="s">
        <v>1228</v>
      </c>
      <c r="L228" s="298">
        <v>11222</v>
      </c>
      <c r="M228" s="298">
        <v>395.7</v>
      </c>
      <c r="N228" s="299">
        <v>32</v>
      </c>
      <c r="O228" s="299">
        <v>88</v>
      </c>
      <c r="P228" s="299">
        <v>1366.2</v>
      </c>
      <c r="Q228" s="298">
        <v>1220.4000000000001</v>
      </c>
      <c r="R228" s="299">
        <v>0</v>
      </c>
      <c r="S228" s="299">
        <v>0</v>
      </c>
      <c r="T228" s="299">
        <v>0</v>
      </c>
      <c r="U228" s="299">
        <v>1</v>
      </c>
      <c r="V228" s="300">
        <v>0.28521126760563381</v>
      </c>
      <c r="W228" s="299">
        <v>1</v>
      </c>
      <c r="X228" s="354">
        <f t="shared" si="7"/>
        <v>852</v>
      </c>
      <c r="Y228" s="298">
        <v>609</v>
      </c>
      <c r="Z228" s="298"/>
      <c r="AA228" s="298"/>
      <c r="AB228" s="298"/>
      <c r="AC228" s="298">
        <v>243</v>
      </c>
      <c r="AD228" s="299" t="s">
        <v>467</v>
      </c>
      <c r="AE228" s="297">
        <v>235537.2</v>
      </c>
      <c r="AF228" s="297">
        <v>42714</v>
      </c>
      <c r="AG228" s="2">
        <v>104030706</v>
      </c>
    </row>
    <row r="229" spans="1:33" x14ac:dyDescent="0.25">
      <c r="A229" s="287">
        <v>389</v>
      </c>
      <c r="B229" s="288" t="s">
        <v>485</v>
      </c>
      <c r="C229" s="315" t="str">
        <f t="shared" si="6"/>
        <v>C212.3.4</v>
      </c>
      <c r="D229" s="301" t="s">
        <v>464</v>
      </c>
      <c r="E229" s="301" t="s">
        <v>464</v>
      </c>
      <c r="F229" s="301">
        <v>3</v>
      </c>
      <c r="G229" s="301">
        <v>4</v>
      </c>
      <c r="H229" s="301" t="s">
        <v>469</v>
      </c>
      <c r="I229" s="294" t="s">
        <v>1236</v>
      </c>
      <c r="J229" s="294" t="s">
        <v>1237</v>
      </c>
      <c r="K229" s="294" t="s">
        <v>1228</v>
      </c>
      <c r="L229" s="292">
        <v>11222</v>
      </c>
      <c r="M229" s="292">
        <v>406.3</v>
      </c>
      <c r="N229" s="301">
        <v>31</v>
      </c>
      <c r="O229" s="301">
        <v>86</v>
      </c>
      <c r="P229" s="301">
        <v>1364</v>
      </c>
      <c r="Q229" s="292">
        <v>1220.8</v>
      </c>
      <c r="R229" s="301">
        <v>0</v>
      </c>
      <c r="S229" s="301">
        <v>0</v>
      </c>
      <c r="T229" s="301">
        <v>0</v>
      </c>
      <c r="U229" s="301">
        <v>1</v>
      </c>
      <c r="V229" s="293">
        <v>0.22879898633360482</v>
      </c>
      <c r="W229" s="301">
        <v>1</v>
      </c>
      <c r="X229" s="354">
        <f t="shared" si="7"/>
        <v>1104.9000000000001</v>
      </c>
      <c r="Y229" s="292">
        <v>852.1</v>
      </c>
      <c r="Z229" s="292"/>
      <c r="AA229" s="292"/>
      <c r="AB229" s="292"/>
      <c r="AC229" s="292">
        <v>252.79999999999998</v>
      </c>
      <c r="AD229" s="301" t="s">
        <v>466</v>
      </c>
      <c r="AE229" s="294">
        <v>0</v>
      </c>
      <c r="AF229" s="294">
        <v>0</v>
      </c>
      <c r="AG229" s="2">
        <v>104032735</v>
      </c>
    </row>
    <row r="230" spans="1:33" x14ac:dyDescent="0.25">
      <c r="A230" s="295">
        <v>218</v>
      </c>
      <c r="B230" s="296" t="s">
        <v>1263</v>
      </c>
      <c r="C230" s="315" t="str">
        <f t="shared" si="6"/>
        <v>A212.1.4</v>
      </c>
      <c r="D230" s="299" t="s">
        <v>1322</v>
      </c>
      <c r="E230" s="299" t="s">
        <v>462</v>
      </c>
      <c r="F230" s="299">
        <v>1</v>
      </c>
      <c r="G230" s="299">
        <v>4</v>
      </c>
      <c r="H230" s="299" t="s">
        <v>470</v>
      </c>
      <c r="I230" s="297" t="s">
        <v>1274</v>
      </c>
      <c r="J230" s="297" t="s">
        <v>1275</v>
      </c>
      <c r="K230" s="297" t="s">
        <v>1228</v>
      </c>
      <c r="L230" s="298">
        <v>11222</v>
      </c>
      <c r="M230" s="298">
        <v>618.1</v>
      </c>
      <c r="N230" s="299">
        <v>36</v>
      </c>
      <c r="O230" s="299">
        <v>108</v>
      </c>
      <c r="P230" s="299">
        <v>2249.6999999999998</v>
      </c>
      <c r="Q230" s="298">
        <v>1892.1</v>
      </c>
      <c r="R230" s="299">
        <v>1</v>
      </c>
      <c r="S230" s="299">
        <v>0</v>
      </c>
      <c r="T230" s="299">
        <v>0</v>
      </c>
      <c r="U230" s="299">
        <v>1</v>
      </c>
      <c r="V230" s="300">
        <v>0.17572230868123687</v>
      </c>
      <c r="W230" s="299">
        <v>0</v>
      </c>
      <c r="X230" s="354">
        <f t="shared" si="7"/>
        <v>1477.9</v>
      </c>
      <c r="Y230" s="298">
        <v>1218.2</v>
      </c>
      <c r="Z230" s="298"/>
      <c r="AA230" s="298"/>
      <c r="AB230" s="298"/>
      <c r="AC230" s="298">
        <v>259.7</v>
      </c>
      <c r="AD230" s="299" t="s">
        <v>466</v>
      </c>
      <c r="AE230" s="297">
        <v>325441.2</v>
      </c>
      <c r="AF230" s="297">
        <v>52978.799999999996</v>
      </c>
      <c r="AG230" s="2">
        <v>105003118</v>
      </c>
    </row>
    <row r="231" spans="1:33" x14ac:dyDescent="0.25">
      <c r="A231" s="287">
        <v>219</v>
      </c>
      <c r="B231" s="288" t="s">
        <v>1263</v>
      </c>
      <c r="C231" s="315" t="str">
        <f t="shared" si="6"/>
        <v>A212.4.4</v>
      </c>
      <c r="D231" s="301" t="s">
        <v>1322</v>
      </c>
      <c r="E231" s="301" t="s">
        <v>462</v>
      </c>
      <c r="F231" s="301">
        <v>4</v>
      </c>
      <c r="G231" s="301">
        <v>4</v>
      </c>
      <c r="H231" s="301" t="s">
        <v>470</v>
      </c>
      <c r="I231" s="294" t="s">
        <v>1274</v>
      </c>
      <c r="J231" s="294" t="s">
        <v>1275</v>
      </c>
      <c r="K231" s="294" t="s">
        <v>1228</v>
      </c>
      <c r="L231" s="292">
        <v>11222</v>
      </c>
      <c r="M231" s="292">
        <v>618.1</v>
      </c>
      <c r="N231" s="301">
        <v>35</v>
      </c>
      <c r="O231" s="301">
        <v>72</v>
      </c>
      <c r="P231" s="301">
        <v>2249.6999999999998</v>
      </c>
      <c r="Q231" s="292">
        <v>1892.1</v>
      </c>
      <c r="R231" s="301">
        <v>1</v>
      </c>
      <c r="S231" s="301">
        <v>0</v>
      </c>
      <c r="T231" s="301">
        <v>0</v>
      </c>
      <c r="U231" s="301">
        <v>1</v>
      </c>
      <c r="V231" s="293">
        <v>0.23198124877921739</v>
      </c>
      <c r="W231" s="301">
        <v>0</v>
      </c>
      <c r="X231" s="354">
        <f t="shared" si="7"/>
        <v>1535.8999999999999</v>
      </c>
      <c r="Y231" s="292">
        <v>1179.5999999999999</v>
      </c>
      <c r="Z231" s="292"/>
      <c r="AA231" s="292"/>
      <c r="AB231" s="292"/>
      <c r="AC231" s="292">
        <v>356.29999999999995</v>
      </c>
      <c r="AD231" s="301" t="s">
        <v>466</v>
      </c>
      <c r="AE231" s="294">
        <v>295167.59999999998</v>
      </c>
      <c r="AF231" s="294">
        <v>51086.7</v>
      </c>
      <c r="AG231" s="2">
        <v>120719383</v>
      </c>
    </row>
    <row r="232" spans="1:33" x14ac:dyDescent="0.25">
      <c r="A232" s="295">
        <v>383</v>
      </c>
      <c r="B232" s="296" t="s">
        <v>485</v>
      </c>
      <c r="C232" s="315" t="str">
        <f t="shared" si="6"/>
        <v>C212.2.4</v>
      </c>
      <c r="D232" s="299" t="s">
        <v>464</v>
      </c>
      <c r="E232" s="299" t="s">
        <v>464</v>
      </c>
      <c r="F232" s="299">
        <v>2</v>
      </c>
      <c r="G232" s="299">
        <v>4</v>
      </c>
      <c r="H232" s="299" t="s">
        <v>469</v>
      </c>
      <c r="I232" s="297" t="s">
        <v>1236</v>
      </c>
      <c r="J232" s="297" t="s">
        <v>1237</v>
      </c>
      <c r="K232" s="297" t="s">
        <v>1228</v>
      </c>
      <c r="L232" s="298">
        <v>11222</v>
      </c>
      <c r="M232" s="298">
        <v>383</v>
      </c>
      <c r="N232" s="299">
        <v>32</v>
      </c>
      <c r="O232" s="299">
        <v>88</v>
      </c>
      <c r="P232" s="299">
        <v>1349.9</v>
      </c>
      <c r="Q232" s="298">
        <v>1349.9</v>
      </c>
      <c r="R232" s="299">
        <v>0</v>
      </c>
      <c r="S232" s="299">
        <v>0</v>
      </c>
      <c r="T232" s="299">
        <v>0</v>
      </c>
      <c r="U232" s="299">
        <v>1</v>
      </c>
      <c r="V232" s="300">
        <v>0.21356131087084063</v>
      </c>
      <c r="W232" s="299">
        <v>1</v>
      </c>
      <c r="X232" s="354">
        <f t="shared" si="7"/>
        <v>1193.1000000000001</v>
      </c>
      <c r="Y232" s="298">
        <v>938.30000000000007</v>
      </c>
      <c r="Z232" s="298"/>
      <c r="AA232" s="298"/>
      <c r="AB232" s="298"/>
      <c r="AC232" s="298">
        <v>254.79999999999998</v>
      </c>
      <c r="AD232" s="299" t="s">
        <v>466</v>
      </c>
      <c r="AE232" s="297">
        <v>0</v>
      </c>
      <c r="AF232" s="297">
        <v>0</v>
      </c>
      <c r="AG232" s="2">
        <v>104033072</v>
      </c>
    </row>
    <row r="233" spans="1:33" x14ac:dyDescent="0.25">
      <c r="A233" s="287">
        <v>385</v>
      </c>
      <c r="B233" s="288" t="s">
        <v>485</v>
      </c>
      <c r="C233" s="315" t="str">
        <f t="shared" si="6"/>
        <v>C212.2.4</v>
      </c>
      <c r="D233" s="301" t="s">
        <v>464</v>
      </c>
      <c r="E233" s="301" t="s">
        <v>464</v>
      </c>
      <c r="F233" s="301">
        <v>2</v>
      </c>
      <c r="G233" s="301">
        <v>4</v>
      </c>
      <c r="H233" s="301" t="s">
        <v>469</v>
      </c>
      <c r="I233" s="294" t="s">
        <v>1236</v>
      </c>
      <c r="J233" s="294" t="s">
        <v>1237</v>
      </c>
      <c r="K233" s="294" t="s">
        <v>1228</v>
      </c>
      <c r="L233" s="292">
        <v>11222</v>
      </c>
      <c r="M233" s="292">
        <v>392.7</v>
      </c>
      <c r="N233" s="301">
        <v>33</v>
      </c>
      <c r="O233" s="301">
        <v>89</v>
      </c>
      <c r="P233" s="301">
        <v>1377.2</v>
      </c>
      <c r="Q233" s="292">
        <v>1228</v>
      </c>
      <c r="R233" s="301">
        <v>0</v>
      </c>
      <c r="S233" s="301">
        <v>0</v>
      </c>
      <c r="T233" s="301">
        <v>0</v>
      </c>
      <c r="U233" s="301">
        <v>1</v>
      </c>
      <c r="V233" s="293">
        <v>0.28521126760563381</v>
      </c>
      <c r="W233" s="301">
        <v>1</v>
      </c>
      <c r="X233" s="354">
        <f t="shared" si="7"/>
        <v>852</v>
      </c>
      <c r="Y233" s="292">
        <v>609</v>
      </c>
      <c r="Z233" s="292"/>
      <c r="AA233" s="292"/>
      <c r="AB233" s="292"/>
      <c r="AC233" s="292">
        <v>243</v>
      </c>
      <c r="AD233" s="301" t="s">
        <v>467</v>
      </c>
      <c r="AE233" s="294">
        <v>260336</v>
      </c>
      <c r="AF233" s="294">
        <v>44208</v>
      </c>
      <c r="AG233" s="2">
        <v>104037210</v>
      </c>
    </row>
    <row r="234" spans="1:33" x14ac:dyDescent="0.25">
      <c r="A234" s="295">
        <v>330</v>
      </c>
      <c r="B234" s="296" t="s">
        <v>485</v>
      </c>
      <c r="C234" s="315" t="str">
        <f t="shared" si="6"/>
        <v>C212.2.3</v>
      </c>
      <c r="D234" s="299" t="s">
        <v>464</v>
      </c>
      <c r="E234" s="299" t="s">
        <v>464</v>
      </c>
      <c r="F234" s="299">
        <v>2</v>
      </c>
      <c r="G234" s="299">
        <v>3</v>
      </c>
      <c r="H234" s="299" t="s">
        <v>469</v>
      </c>
      <c r="I234" s="297" t="s">
        <v>1276</v>
      </c>
      <c r="J234" s="297" t="s">
        <v>1277</v>
      </c>
      <c r="K234" s="297" t="s">
        <v>1228</v>
      </c>
      <c r="L234" s="298">
        <v>11222</v>
      </c>
      <c r="M234" s="298">
        <v>394</v>
      </c>
      <c r="N234" s="299">
        <v>24</v>
      </c>
      <c r="O234" s="299">
        <v>66</v>
      </c>
      <c r="P234" s="299">
        <v>1136</v>
      </c>
      <c r="Q234" s="298">
        <v>883</v>
      </c>
      <c r="R234" s="299">
        <v>0</v>
      </c>
      <c r="S234" s="299">
        <v>0</v>
      </c>
      <c r="T234" s="299">
        <v>0</v>
      </c>
      <c r="U234" s="299">
        <v>1</v>
      </c>
      <c r="V234" s="300">
        <v>0.30931883401298899</v>
      </c>
      <c r="W234" s="299">
        <v>1</v>
      </c>
      <c r="X234" s="354">
        <f t="shared" si="7"/>
        <v>662.1</v>
      </c>
      <c r="Y234" s="298">
        <v>457.3</v>
      </c>
      <c r="Z234" s="298"/>
      <c r="AA234" s="298"/>
      <c r="AB234" s="298"/>
      <c r="AC234" s="298">
        <v>204.8</v>
      </c>
      <c r="AD234" s="299" t="s">
        <v>465</v>
      </c>
      <c r="AE234" s="297">
        <v>161589</v>
      </c>
      <c r="AF234" s="297">
        <v>31788</v>
      </c>
      <c r="AG234" s="2">
        <v>106006352</v>
      </c>
    </row>
    <row r="235" spans="1:33" x14ac:dyDescent="0.25">
      <c r="A235" s="287">
        <v>351</v>
      </c>
      <c r="B235" s="288" t="s">
        <v>485</v>
      </c>
      <c r="C235" s="315" t="str">
        <f t="shared" si="6"/>
        <v>C212.4.4</v>
      </c>
      <c r="D235" s="301" t="s">
        <v>464</v>
      </c>
      <c r="E235" s="301" t="s">
        <v>464</v>
      </c>
      <c r="F235" s="301">
        <v>4</v>
      </c>
      <c r="G235" s="301">
        <v>4</v>
      </c>
      <c r="H235" s="301" t="s">
        <v>469</v>
      </c>
      <c r="I235" s="294" t="s">
        <v>1236</v>
      </c>
      <c r="J235" s="294" t="s">
        <v>1237</v>
      </c>
      <c r="K235" s="294" t="s">
        <v>1228</v>
      </c>
      <c r="L235" s="292">
        <v>12311</v>
      </c>
      <c r="M235" s="292">
        <v>659</v>
      </c>
      <c r="N235" s="301">
        <v>49</v>
      </c>
      <c r="O235" s="301">
        <v>155</v>
      </c>
      <c r="P235" s="301">
        <v>2521.1999999999998</v>
      </c>
      <c r="Q235" s="292">
        <v>2140</v>
      </c>
      <c r="R235" s="301">
        <v>0</v>
      </c>
      <c r="S235" s="301">
        <v>0</v>
      </c>
      <c r="T235" s="301">
        <v>0</v>
      </c>
      <c r="U235" s="301">
        <v>1</v>
      </c>
      <c r="V235" s="293">
        <v>0.21573224261771748</v>
      </c>
      <c r="W235" s="301">
        <v>1</v>
      </c>
      <c r="X235" s="354">
        <f t="shared" si="7"/>
        <v>2004.8</v>
      </c>
      <c r="Y235" s="292">
        <v>1572.3</v>
      </c>
      <c r="Z235" s="292"/>
      <c r="AA235" s="292"/>
      <c r="AB235" s="292"/>
      <c r="AC235" s="292">
        <v>432.5</v>
      </c>
      <c r="AD235" s="301" t="s">
        <v>466</v>
      </c>
      <c r="AE235" s="294">
        <v>398040</v>
      </c>
      <c r="AF235" s="294">
        <v>74900</v>
      </c>
      <c r="AG235" s="2">
        <v>104016885</v>
      </c>
    </row>
    <row r="236" spans="1:33" x14ac:dyDescent="0.25">
      <c r="A236" s="295">
        <v>141</v>
      </c>
      <c r="B236" s="296" t="s">
        <v>485</v>
      </c>
      <c r="C236" s="315" t="str">
        <f t="shared" si="6"/>
        <v>C212.2.3</v>
      </c>
      <c r="D236" s="299" t="s">
        <v>464</v>
      </c>
      <c r="E236" s="299" t="s">
        <v>464</v>
      </c>
      <c r="F236" s="299">
        <v>2</v>
      </c>
      <c r="G236" s="299">
        <v>3</v>
      </c>
      <c r="H236" s="299" t="s">
        <v>469</v>
      </c>
      <c r="I236" s="297" t="s">
        <v>1286</v>
      </c>
      <c r="J236" s="297" t="s">
        <v>1313</v>
      </c>
      <c r="K236" s="297" t="s">
        <v>1228</v>
      </c>
      <c r="L236" s="298">
        <v>11222</v>
      </c>
      <c r="M236" s="298">
        <v>430</v>
      </c>
      <c r="N236" s="299">
        <v>24</v>
      </c>
      <c r="O236" s="299">
        <v>66</v>
      </c>
      <c r="P236" s="299">
        <v>1092.4000000000001</v>
      </c>
      <c r="Q236" s="298">
        <v>877</v>
      </c>
      <c r="R236" s="299">
        <v>0</v>
      </c>
      <c r="S236" s="299">
        <v>0</v>
      </c>
      <c r="T236" s="299">
        <v>0</v>
      </c>
      <c r="U236" s="299">
        <v>1</v>
      </c>
      <c r="V236" s="300">
        <v>0.25982256020278832</v>
      </c>
      <c r="W236" s="299">
        <v>1</v>
      </c>
      <c r="X236" s="354">
        <f t="shared" si="7"/>
        <v>789</v>
      </c>
      <c r="Y236" s="298">
        <v>584</v>
      </c>
      <c r="Z236" s="298"/>
      <c r="AA236" s="298"/>
      <c r="AB236" s="298"/>
      <c r="AC236" s="298">
        <v>205</v>
      </c>
      <c r="AD236" s="299" t="s">
        <v>12</v>
      </c>
      <c r="AE236" s="297">
        <v>176277</v>
      </c>
      <c r="AF236" s="297">
        <v>44727</v>
      </c>
      <c r="AG236" s="2">
        <v>103014270</v>
      </c>
    </row>
    <row r="237" spans="1:33" x14ac:dyDescent="0.25">
      <c r="A237" s="287">
        <v>193</v>
      </c>
      <c r="B237" s="288" t="s">
        <v>485</v>
      </c>
      <c r="C237" s="315" t="str">
        <f t="shared" si="6"/>
        <v>C212.2.4</v>
      </c>
      <c r="D237" s="301" t="s">
        <v>464</v>
      </c>
      <c r="E237" s="301" t="s">
        <v>464</v>
      </c>
      <c r="F237" s="301">
        <v>2</v>
      </c>
      <c r="G237" s="301">
        <v>4</v>
      </c>
      <c r="H237" s="301" t="s">
        <v>469</v>
      </c>
      <c r="I237" s="294" t="s">
        <v>1226</v>
      </c>
      <c r="J237" s="294" t="s">
        <v>1227</v>
      </c>
      <c r="K237" s="294" t="s">
        <v>1228</v>
      </c>
      <c r="L237" s="292">
        <v>11222</v>
      </c>
      <c r="M237" s="292">
        <v>444</v>
      </c>
      <c r="N237" s="301">
        <v>32</v>
      </c>
      <c r="O237" s="301">
        <v>99</v>
      </c>
      <c r="P237" s="301">
        <v>1742.7</v>
      </c>
      <c r="Q237" s="292">
        <v>1435.2</v>
      </c>
      <c r="R237" s="301">
        <v>0</v>
      </c>
      <c r="S237" s="301">
        <v>0</v>
      </c>
      <c r="T237" s="301">
        <v>0</v>
      </c>
      <c r="U237" s="301">
        <v>1</v>
      </c>
      <c r="V237" s="293">
        <v>0.26181364392678874</v>
      </c>
      <c r="W237" s="301">
        <v>1</v>
      </c>
      <c r="X237" s="354">
        <f t="shared" si="7"/>
        <v>1202</v>
      </c>
      <c r="Y237" s="292">
        <v>887.3</v>
      </c>
      <c r="Z237" s="292"/>
      <c r="AA237" s="292"/>
      <c r="AB237" s="292"/>
      <c r="AC237" s="292">
        <v>314.70000000000005</v>
      </c>
      <c r="AD237" s="301" t="s">
        <v>465</v>
      </c>
      <c r="AE237" s="294">
        <v>241113.60000000001</v>
      </c>
      <c r="AF237" s="294">
        <v>50232</v>
      </c>
      <c r="AG237" s="2">
        <v>101013120</v>
      </c>
    </row>
    <row r="238" spans="1:33" x14ac:dyDescent="0.25">
      <c r="A238" s="295">
        <v>87</v>
      </c>
      <c r="B238" s="296" t="s">
        <v>1263</v>
      </c>
      <c r="C238" s="315" t="str">
        <f t="shared" si="6"/>
        <v>A212.2.5</v>
      </c>
      <c r="D238" s="299" t="s">
        <v>1322</v>
      </c>
      <c r="E238" s="299" t="s">
        <v>462</v>
      </c>
      <c r="F238" s="299">
        <v>2</v>
      </c>
      <c r="G238" s="299">
        <v>5</v>
      </c>
      <c r="H238" s="299" t="s">
        <v>470</v>
      </c>
      <c r="I238" s="297" t="s">
        <v>1236</v>
      </c>
      <c r="J238" s="297" t="s">
        <v>1237</v>
      </c>
      <c r="K238" s="297" t="s">
        <v>1228</v>
      </c>
      <c r="L238" s="298">
        <v>11222</v>
      </c>
      <c r="M238" s="298">
        <v>645.6</v>
      </c>
      <c r="N238" s="299">
        <v>40</v>
      </c>
      <c r="O238" s="299">
        <v>130</v>
      </c>
      <c r="P238" s="299">
        <v>2760.2</v>
      </c>
      <c r="Q238" s="298">
        <v>2760.2</v>
      </c>
      <c r="R238" s="299">
        <v>1</v>
      </c>
      <c r="S238" s="299">
        <v>1</v>
      </c>
      <c r="T238" s="299">
        <v>0</v>
      </c>
      <c r="U238" s="299">
        <v>1</v>
      </c>
      <c r="V238" s="300">
        <v>0.25225126889701466</v>
      </c>
      <c r="W238" s="299">
        <v>1</v>
      </c>
      <c r="X238" s="354">
        <f t="shared" si="7"/>
        <v>1832.3000000000002</v>
      </c>
      <c r="Y238" s="298">
        <v>1370.1000000000001</v>
      </c>
      <c r="Z238" s="298"/>
      <c r="AA238" s="298"/>
      <c r="AB238" s="298"/>
      <c r="AC238" s="298">
        <v>462.20000000000005</v>
      </c>
      <c r="AD238" s="299" t="s">
        <v>467</v>
      </c>
      <c r="AE238" s="297">
        <v>480274.8</v>
      </c>
      <c r="AF238" s="297">
        <v>69005</v>
      </c>
      <c r="AG238" s="2">
        <v>104033236</v>
      </c>
    </row>
    <row r="239" spans="1:33" x14ac:dyDescent="0.25">
      <c r="A239" s="287">
        <v>366</v>
      </c>
      <c r="B239" s="288" t="s">
        <v>485</v>
      </c>
      <c r="C239" s="315" t="str">
        <f t="shared" si="6"/>
        <v>C212.2.4</v>
      </c>
      <c r="D239" s="301" t="s">
        <v>464</v>
      </c>
      <c r="E239" s="301" t="s">
        <v>464</v>
      </c>
      <c r="F239" s="301">
        <v>2</v>
      </c>
      <c r="G239" s="301">
        <v>4</v>
      </c>
      <c r="H239" s="301" t="s">
        <v>469</v>
      </c>
      <c r="I239" s="294" t="s">
        <v>1236</v>
      </c>
      <c r="J239" s="294" t="s">
        <v>1237</v>
      </c>
      <c r="K239" s="294" t="s">
        <v>1228</v>
      </c>
      <c r="L239" s="292">
        <v>12201</v>
      </c>
      <c r="M239" s="292">
        <v>445</v>
      </c>
      <c r="N239" s="301">
        <v>31</v>
      </c>
      <c r="O239" s="301">
        <v>96</v>
      </c>
      <c r="P239" s="301">
        <v>1604.1</v>
      </c>
      <c r="Q239" s="292">
        <v>1420</v>
      </c>
      <c r="R239" s="301">
        <v>0</v>
      </c>
      <c r="S239" s="301">
        <v>0</v>
      </c>
      <c r="T239" s="301">
        <v>0</v>
      </c>
      <c r="U239" s="301">
        <v>1</v>
      </c>
      <c r="V239" s="293">
        <v>0.23528481012658231</v>
      </c>
      <c r="W239" s="301">
        <v>1</v>
      </c>
      <c r="X239" s="354">
        <f t="shared" si="7"/>
        <v>1264</v>
      </c>
      <c r="Y239" s="292">
        <v>966.6</v>
      </c>
      <c r="Z239" s="292"/>
      <c r="AA239" s="292"/>
      <c r="AB239" s="292"/>
      <c r="AC239" s="292">
        <v>297.40000000000003</v>
      </c>
      <c r="AD239" s="301" t="s">
        <v>465</v>
      </c>
      <c r="AE239" s="294">
        <v>274060</v>
      </c>
      <c r="AF239" s="294">
        <v>52540</v>
      </c>
      <c r="AG239" s="2">
        <v>104016939</v>
      </c>
    </row>
    <row r="240" spans="1:33" x14ac:dyDescent="0.25">
      <c r="A240" s="295">
        <v>216</v>
      </c>
      <c r="B240" s="296" t="s">
        <v>485</v>
      </c>
      <c r="C240" s="315" t="str">
        <f t="shared" si="6"/>
        <v>C212.3.4</v>
      </c>
      <c r="D240" s="299" t="s">
        <v>464</v>
      </c>
      <c r="E240" s="299" t="s">
        <v>464</v>
      </c>
      <c r="F240" s="299">
        <v>3</v>
      </c>
      <c r="G240" s="299">
        <v>4</v>
      </c>
      <c r="H240" s="299" t="s">
        <v>469</v>
      </c>
      <c r="I240" s="297" t="s">
        <v>1250</v>
      </c>
      <c r="J240" s="297" t="s">
        <v>1251</v>
      </c>
      <c r="K240" s="297" t="s">
        <v>1228</v>
      </c>
      <c r="L240" s="298">
        <v>11222</v>
      </c>
      <c r="M240" s="298">
        <v>622</v>
      </c>
      <c r="N240" s="299">
        <v>44</v>
      </c>
      <c r="O240" s="299">
        <v>124</v>
      </c>
      <c r="P240" s="299">
        <v>2060.1</v>
      </c>
      <c r="Q240" s="298">
        <v>1729</v>
      </c>
      <c r="R240" s="299">
        <v>0</v>
      </c>
      <c r="S240" s="299">
        <v>0</v>
      </c>
      <c r="T240" s="299">
        <v>0</v>
      </c>
      <c r="U240" s="299">
        <v>1</v>
      </c>
      <c r="V240" s="300">
        <v>0.24853801169590642</v>
      </c>
      <c r="W240" s="299">
        <v>1</v>
      </c>
      <c r="X240" s="354">
        <f t="shared" si="7"/>
        <v>1368</v>
      </c>
      <c r="Y240" s="298">
        <v>1028</v>
      </c>
      <c r="Z240" s="298"/>
      <c r="AA240" s="298"/>
      <c r="AB240" s="298"/>
      <c r="AC240" s="298">
        <v>340</v>
      </c>
      <c r="AD240" s="299" t="s">
        <v>466</v>
      </c>
      <c r="AE240" s="297">
        <v>316407</v>
      </c>
      <c r="AF240" s="297">
        <v>58786</v>
      </c>
      <c r="AG240" s="2">
        <v>108010959</v>
      </c>
    </row>
    <row r="241" spans="1:33" x14ac:dyDescent="0.25">
      <c r="A241" s="287">
        <v>226</v>
      </c>
      <c r="B241" s="288" t="s">
        <v>485</v>
      </c>
      <c r="C241" s="315" t="str">
        <f t="shared" si="6"/>
        <v>C212.3.4</v>
      </c>
      <c r="D241" s="301" t="s">
        <v>464</v>
      </c>
      <c r="E241" s="301" t="s">
        <v>464</v>
      </c>
      <c r="F241" s="301">
        <v>3</v>
      </c>
      <c r="G241" s="301">
        <v>4</v>
      </c>
      <c r="H241" s="301" t="s">
        <v>469</v>
      </c>
      <c r="I241" s="294" t="s">
        <v>1250</v>
      </c>
      <c r="J241" s="294" t="s">
        <v>1251</v>
      </c>
      <c r="K241" s="294" t="s">
        <v>1228</v>
      </c>
      <c r="L241" s="292">
        <v>12311</v>
      </c>
      <c r="M241" s="292">
        <v>818</v>
      </c>
      <c r="N241" s="301">
        <v>38</v>
      </c>
      <c r="O241" s="301">
        <v>115</v>
      </c>
      <c r="P241" s="301">
        <v>2565.1</v>
      </c>
      <c r="Q241" s="292">
        <v>2301</v>
      </c>
      <c r="R241" s="301">
        <v>0</v>
      </c>
      <c r="S241" s="301">
        <v>0</v>
      </c>
      <c r="T241" s="301">
        <v>0</v>
      </c>
      <c r="U241" s="301">
        <v>1</v>
      </c>
      <c r="V241" s="293">
        <v>0.25228564368668144</v>
      </c>
      <c r="W241" s="301">
        <v>1</v>
      </c>
      <c r="X241" s="354">
        <f t="shared" si="7"/>
        <v>1618.8000000000002</v>
      </c>
      <c r="Y241" s="292">
        <v>1210.4000000000001</v>
      </c>
      <c r="Z241" s="292"/>
      <c r="AA241" s="292"/>
      <c r="AB241" s="292"/>
      <c r="AC241" s="292">
        <v>408.4</v>
      </c>
      <c r="AD241" s="301" t="s">
        <v>465</v>
      </c>
      <c r="AE241" s="294">
        <v>333645</v>
      </c>
      <c r="AF241" s="294">
        <v>92040</v>
      </c>
      <c r="AG241" s="2">
        <v>108010983</v>
      </c>
    </row>
    <row r="242" spans="1:33" x14ac:dyDescent="0.25">
      <c r="A242" s="295">
        <v>344</v>
      </c>
      <c r="B242" s="296" t="s">
        <v>485</v>
      </c>
      <c r="C242" s="315" t="str">
        <f t="shared" si="6"/>
        <v>C212.3.4</v>
      </c>
      <c r="D242" s="299" t="s">
        <v>464</v>
      </c>
      <c r="E242" s="299" t="s">
        <v>464</v>
      </c>
      <c r="F242" s="299">
        <v>3</v>
      </c>
      <c r="G242" s="299">
        <v>4</v>
      </c>
      <c r="H242" s="299" t="s">
        <v>469</v>
      </c>
      <c r="I242" s="297" t="s">
        <v>1226</v>
      </c>
      <c r="J242" s="297" t="s">
        <v>1227</v>
      </c>
      <c r="K242" s="297" t="s">
        <v>1228</v>
      </c>
      <c r="L242" s="298">
        <v>11222</v>
      </c>
      <c r="M242" s="298">
        <v>658</v>
      </c>
      <c r="N242" s="299">
        <v>48</v>
      </c>
      <c r="O242" s="299">
        <v>156</v>
      </c>
      <c r="P242" s="299">
        <v>2448.6</v>
      </c>
      <c r="Q242" s="298">
        <v>2151</v>
      </c>
      <c r="R242" s="299">
        <v>0</v>
      </c>
      <c r="S242" s="299">
        <v>0</v>
      </c>
      <c r="T242" s="299">
        <v>0</v>
      </c>
      <c r="U242" s="299">
        <v>1</v>
      </c>
      <c r="V242" s="300">
        <v>0.27796161482461945</v>
      </c>
      <c r="W242" s="299">
        <v>1</v>
      </c>
      <c r="X242" s="354">
        <f t="shared" si="7"/>
        <v>1511</v>
      </c>
      <c r="Y242" s="298">
        <v>1091</v>
      </c>
      <c r="Z242" s="298"/>
      <c r="AA242" s="298"/>
      <c r="AB242" s="298"/>
      <c r="AC242" s="298">
        <v>420</v>
      </c>
      <c r="AD242" s="299" t="s">
        <v>466</v>
      </c>
      <c r="AE242" s="297">
        <v>447408</v>
      </c>
      <c r="AF242" s="297">
        <v>62379</v>
      </c>
      <c r="AG242" s="2">
        <v>101016212</v>
      </c>
    </row>
    <row r="243" spans="1:33" x14ac:dyDescent="0.25">
      <c r="A243" s="287">
        <v>122</v>
      </c>
      <c r="B243" s="288" t="s">
        <v>485</v>
      </c>
      <c r="C243" s="315" t="str">
        <f t="shared" si="6"/>
        <v>C212.2.4</v>
      </c>
      <c r="D243" s="301" t="s">
        <v>464</v>
      </c>
      <c r="E243" s="301" t="s">
        <v>464</v>
      </c>
      <c r="F243" s="301">
        <v>2</v>
      </c>
      <c r="G243" s="301">
        <v>4</v>
      </c>
      <c r="H243" s="301" t="s">
        <v>469</v>
      </c>
      <c r="I243" s="294" t="s">
        <v>1226</v>
      </c>
      <c r="J243" s="294" t="s">
        <v>1227</v>
      </c>
      <c r="K243" s="294" t="s">
        <v>1228</v>
      </c>
      <c r="L243" s="292">
        <v>11222</v>
      </c>
      <c r="M243" s="292">
        <v>445</v>
      </c>
      <c r="N243" s="301">
        <v>32</v>
      </c>
      <c r="O243" s="301">
        <v>104</v>
      </c>
      <c r="P243" s="301">
        <v>1672</v>
      </c>
      <c r="Q243" s="292">
        <v>1432</v>
      </c>
      <c r="R243" s="301">
        <v>0</v>
      </c>
      <c r="S243" s="301">
        <v>0</v>
      </c>
      <c r="T243" s="301">
        <v>0</v>
      </c>
      <c r="U243" s="301">
        <v>1</v>
      </c>
      <c r="V243" s="293">
        <v>0.24411508282476024</v>
      </c>
      <c r="W243" s="301">
        <v>1</v>
      </c>
      <c r="X243" s="354">
        <f t="shared" si="7"/>
        <v>1147</v>
      </c>
      <c r="Y243" s="292">
        <v>867</v>
      </c>
      <c r="Z243" s="292"/>
      <c r="AA243" s="292"/>
      <c r="AB243" s="292"/>
      <c r="AC243" s="292">
        <v>280</v>
      </c>
      <c r="AD243" s="301" t="s">
        <v>467</v>
      </c>
      <c r="AE243" s="294">
        <v>206208</v>
      </c>
      <c r="AF243" s="294">
        <v>57280</v>
      </c>
      <c r="AG243" s="2">
        <v>101018766</v>
      </c>
    </row>
    <row r="244" spans="1:33" x14ac:dyDescent="0.25">
      <c r="A244" s="295">
        <v>31</v>
      </c>
      <c r="B244" s="296" t="s">
        <v>485</v>
      </c>
      <c r="C244" s="315" t="str">
        <f t="shared" si="6"/>
        <v>C212.2.3</v>
      </c>
      <c r="D244" s="299" t="s">
        <v>464</v>
      </c>
      <c r="E244" s="299" t="s">
        <v>464</v>
      </c>
      <c r="F244" s="299">
        <v>2</v>
      </c>
      <c r="G244" s="299">
        <v>3</v>
      </c>
      <c r="H244" s="299" t="s">
        <v>469</v>
      </c>
      <c r="I244" s="297" t="s">
        <v>1236</v>
      </c>
      <c r="J244" s="297" t="s">
        <v>1257</v>
      </c>
      <c r="K244" s="297" t="s">
        <v>1228</v>
      </c>
      <c r="L244" s="298">
        <v>11222</v>
      </c>
      <c r="M244" s="298">
        <v>474</v>
      </c>
      <c r="N244" s="299">
        <v>24</v>
      </c>
      <c r="O244" s="299">
        <v>73</v>
      </c>
      <c r="P244" s="299">
        <v>1370.3</v>
      </c>
      <c r="Q244" s="298">
        <v>1050</v>
      </c>
      <c r="R244" s="299">
        <v>0</v>
      </c>
      <c r="S244" s="299">
        <v>0</v>
      </c>
      <c r="T244" s="299">
        <v>0</v>
      </c>
      <c r="U244" s="299">
        <v>1</v>
      </c>
      <c r="V244" s="300"/>
      <c r="W244" s="299">
        <v>1</v>
      </c>
      <c r="X244" s="354">
        <f t="shared" si="7"/>
        <v>0</v>
      </c>
      <c r="Y244" s="298"/>
      <c r="Z244" s="298"/>
      <c r="AA244" s="298"/>
      <c r="AB244" s="298"/>
      <c r="AC244" s="298"/>
      <c r="AD244" s="299" t="s">
        <v>1229</v>
      </c>
      <c r="AE244" s="297">
        <v>178500</v>
      </c>
      <c r="AF244" s="297">
        <v>65100</v>
      </c>
      <c r="AG244" s="2">
        <v>104033500</v>
      </c>
    </row>
    <row r="245" spans="1:33" x14ac:dyDescent="0.25">
      <c r="A245" s="287">
        <v>108</v>
      </c>
      <c r="B245" s="288" t="s">
        <v>485</v>
      </c>
      <c r="C245" s="315" t="str">
        <f t="shared" si="6"/>
        <v>C212.2.4</v>
      </c>
      <c r="D245" s="301" t="s">
        <v>464</v>
      </c>
      <c r="E245" s="301" t="s">
        <v>464</v>
      </c>
      <c r="F245" s="301">
        <v>2</v>
      </c>
      <c r="G245" s="301">
        <v>4</v>
      </c>
      <c r="H245" s="301" t="s">
        <v>469</v>
      </c>
      <c r="I245" s="294" t="s">
        <v>1250</v>
      </c>
      <c r="J245" s="294" t="s">
        <v>1251</v>
      </c>
      <c r="K245" s="294" t="s">
        <v>1228</v>
      </c>
      <c r="L245" s="292">
        <v>11222</v>
      </c>
      <c r="M245" s="292">
        <v>413</v>
      </c>
      <c r="N245" s="301">
        <v>32</v>
      </c>
      <c r="O245" s="301">
        <v>88</v>
      </c>
      <c r="P245" s="301">
        <v>1399</v>
      </c>
      <c r="Q245" s="292">
        <v>1097.4000000000001</v>
      </c>
      <c r="R245" s="301">
        <v>0</v>
      </c>
      <c r="S245" s="301">
        <v>1</v>
      </c>
      <c r="T245" s="301">
        <v>0</v>
      </c>
      <c r="U245" s="301">
        <v>1</v>
      </c>
      <c r="V245" s="293">
        <v>0.22475247524752476</v>
      </c>
      <c r="W245" s="301">
        <v>1</v>
      </c>
      <c r="X245" s="354">
        <f t="shared" si="7"/>
        <v>1010</v>
      </c>
      <c r="Y245" s="292">
        <v>783</v>
      </c>
      <c r="Z245" s="292"/>
      <c r="AA245" s="292"/>
      <c r="AB245" s="292"/>
      <c r="AC245" s="292">
        <v>227</v>
      </c>
      <c r="AD245" s="301" t="s">
        <v>12</v>
      </c>
      <c r="AE245" s="294">
        <v>200824.2</v>
      </c>
      <c r="AF245" s="294">
        <v>44993.4</v>
      </c>
      <c r="AG245" s="2">
        <v>108010875</v>
      </c>
    </row>
    <row r="246" spans="1:33" x14ac:dyDescent="0.25">
      <c r="A246" s="295">
        <v>129</v>
      </c>
      <c r="B246" s="296" t="s">
        <v>485</v>
      </c>
      <c r="C246" s="315" t="str">
        <f t="shared" si="6"/>
        <v>C212.3.3</v>
      </c>
      <c r="D246" s="299" t="s">
        <v>464</v>
      </c>
      <c r="E246" s="299" t="s">
        <v>464</v>
      </c>
      <c r="F246" s="299">
        <v>3</v>
      </c>
      <c r="G246" s="299">
        <v>3</v>
      </c>
      <c r="H246" s="299" t="s">
        <v>469</v>
      </c>
      <c r="I246" s="297" t="s">
        <v>1226</v>
      </c>
      <c r="J246" s="297" t="s">
        <v>1241</v>
      </c>
      <c r="K246" s="297" t="s">
        <v>1228</v>
      </c>
      <c r="L246" s="298">
        <v>11222</v>
      </c>
      <c r="M246" s="298">
        <v>493.5</v>
      </c>
      <c r="N246" s="299">
        <v>25</v>
      </c>
      <c r="O246" s="299">
        <v>60</v>
      </c>
      <c r="P246" s="299">
        <v>1398.3</v>
      </c>
      <c r="Q246" s="298">
        <v>989.3</v>
      </c>
      <c r="R246" s="299">
        <v>0</v>
      </c>
      <c r="S246" s="299">
        <v>0</v>
      </c>
      <c r="T246" s="299">
        <v>0</v>
      </c>
      <c r="U246" s="299">
        <v>1</v>
      </c>
      <c r="V246" s="300">
        <v>0.26674786845310594</v>
      </c>
      <c r="W246" s="299">
        <v>1</v>
      </c>
      <c r="X246" s="354">
        <f t="shared" si="7"/>
        <v>821</v>
      </c>
      <c r="Y246" s="298">
        <v>602</v>
      </c>
      <c r="Z246" s="298"/>
      <c r="AA246" s="298"/>
      <c r="AB246" s="298"/>
      <c r="AC246" s="298">
        <v>219</v>
      </c>
      <c r="AD246" s="299" t="s">
        <v>1309</v>
      </c>
      <c r="AE246" s="297">
        <v>187967</v>
      </c>
      <c r="AF246" s="297">
        <v>50454.299999999996</v>
      </c>
      <c r="AG246" s="2">
        <v>116002476</v>
      </c>
    </row>
    <row r="247" spans="1:33" x14ac:dyDescent="0.25">
      <c r="A247" s="287">
        <v>104</v>
      </c>
      <c r="B247" s="288" t="s">
        <v>485</v>
      </c>
      <c r="C247" s="315" t="str">
        <f t="shared" si="6"/>
        <v>C212.3.4</v>
      </c>
      <c r="D247" s="301" t="s">
        <v>464</v>
      </c>
      <c r="E247" s="301" t="s">
        <v>464</v>
      </c>
      <c r="F247" s="301">
        <v>3</v>
      </c>
      <c r="G247" s="301">
        <v>4</v>
      </c>
      <c r="H247" s="301" t="s">
        <v>469</v>
      </c>
      <c r="I247" s="294" t="s">
        <v>1250</v>
      </c>
      <c r="J247" s="294" t="s">
        <v>1251</v>
      </c>
      <c r="K247" s="294" t="s">
        <v>1228</v>
      </c>
      <c r="L247" s="292">
        <v>12319</v>
      </c>
      <c r="M247" s="292">
        <v>830</v>
      </c>
      <c r="N247" s="301">
        <v>60</v>
      </c>
      <c r="O247" s="301">
        <v>181</v>
      </c>
      <c r="P247" s="301">
        <v>2601.6999999999998</v>
      </c>
      <c r="Q247" s="292">
        <v>2601.6999999999998</v>
      </c>
      <c r="R247" s="301">
        <v>0</v>
      </c>
      <c r="S247" s="301">
        <v>0</v>
      </c>
      <c r="T247" s="301">
        <v>0</v>
      </c>
      <c r="U247" s="301">
        <v>1</v>
      </c>
      <c r="V247" s="293">
        <v>0.25620106585959601</v>
      </c>
      <c r="W247" s="301">
        <v>1</v>
      </c>
      <c r="X247" s="354">
        <f t="shared" si="7"/>
        <v>1519.9</v>
      </c>
      <c r="Y247" s="292">
        <v>1130.5</v>
      </c>
      <c r="Z247" s="292"/>
      <c r="AA247" s="292"/>
      <c r="AB247" s="292"/>
      <c r="AC247" s="292">
        <v>389.40000000000003</v>
      </c>
      <c r="AD247" s="301" t="s">
        <v>467</v>
      </c>
      <c r="AE247" s="294">
        <v>465704.3</v>
      </c>
      <c r="AF247" s="294">
        <v>127483.29999999999</v>
      </c>
      <c r="AG247" s="2">
        <v>108011021</v>
      </c>
    </row>
    <row r="248" spans="1:33" x14ac:dyDescent="0.25">
      <c r="A248" s="295">
        <v>286</v>
      </c>
      <c r="B248" s="296" t="s">
        <v>485</v>
      </c>
      <c r="C248" s="315" t="str">
        <f t="shared" si="6"/>
        <v>C212.4.4</v>
      </c>
      <c r="D248" s="299" t="s">
        <v>464</v>
      </c>
      <c r="E248" s="299" t="s">
        <v>464</v>
      </c>
      <c r="F248" s="299">
        <v>4</v>
      </c>
      <c r="G248" s="299">
        <v>4</v>
      </c>
      <c r="H248" s="299" t="s">
        <v>469</v>
      </c>
      <c r="I248" s="297" t="s">
        <v>1250</v>
      </c>
      <c r="J248" s="297" t="s">
        <v>1321</v>
      </c>
      <c r="K248" s="297" t="s">
        <v>1228</v>
      </c>
      <c r="L248" s="298">
        <v>11222</v>
      </c>
      <c r="M248" s="298">
        <v>964</v>
      </c>
      <c r="N248" s="299">
        <v>64</v>
      </c>
      <c r="O248" s="299">
        <v>144</v>
      </c>
      <c r="P248" s="299">
        <v>3406</v>
      </c>
      <c r="Q248" s="298">
        <v>2751.5</v>
      </c>
      <c r="R248" s="299">
        <v>0</v>
      </c>
      <c r="S248" s="299">
        <v>0</v>
      </c>
      <c r="T248" s="299">
        <v>0</v>
      </c>
      <c r="U248" s="299">
        <v>1</v>
      </c>
      <c r="V248" s="300">
        <v>0.28774144814934716</v>
      </c>
      <c r="W248" s="299">
        <v>1</v>
      </c>
      <c r="X248" s="354">
        <f t="shared" si="7"/>
        <v>1853.3999999999999</v>
      </c>
      <c r="Y248" s="298">
        <v>1320.1</v>
      </c>
      <c r="Z248" s="298"/>
      <c r="AA248" s="298"/>
      <c r="AB248" s="298"/>
      <c r="AC248" s="298">
        <v>533.29999999999995</v>
      </c>
      <c r="AD248" s="299" t="s">
        <v>467</v>
      </c>
      <c r="AE248" s="297">
        <v>409973.5</v>
      </c>
      <c r="AF248" s="297">
        <v>121066</v>
      </c>
      <c r="AG248" s="2">
        <v>108018480</v>
      </c>
    </row>
    <row r="249" spans="1:33" x14ac:dyDescent="0.25">
      <c r="A249" s="287">
        <v>0</v>
      </c>
      <c r="B249" s="288" t="s">
        <v>485</v>
      </c>
      <c r="C249" s="315" t="str">
        <f t="shared" si="6"/>
        <v>C212.2.2</v>
      </c>
      <c r="D249" s="301" t="s">
        <v>464</v>
      </c>
      <c r="E249" s="301" t="s">
        <v>464</v>
      </c>
      <c r="F249" s="301">
        <v>2</v>
      </c>
      <c r="G249" s="301">
        <v>2</v>
      </c>
      <c r="H249" s="301" t="s">
        <v>469</v>
      </c>
      <c r="I249" s="294" t="s">
        <v>1226</v>
      </c>
      <c r="J249" s="294" t="s">
        <v>1248</v>
      </c>
      <c r="K249" s="294" t="s">
        <v>1228</v>
      </c>
      <c r="L249" s="292">
        <v>11222</v>
      </c>
      <c r="M249" s="292">
        <v>329</v>
      </c>
      <c r="N249" s="301">
        <v>12</v>
      </c>
      <c r="O249" s="301">
        <v>36</v>
      </c>
      <c r="P249" s="301">
        <v>592.79999999999995</v>
      </c>
      <c r="Q249" s="292">
        <v>468.6</v>
      </c>
      <c r="R249" s="301">
        <v>0</v>
      </c>
      <c r="S249" s="301">
        <v>0</v>
      </c>
      <c r="T249" s="301">
        <v>0</v>
      </c>
      <c r="U249" s="301">
        <v>1</v>
      </c>
      <c r="V249" s="293"/>
      <c r="W249" s="301">
        <v>1</v>
      </c>
      <c r="X249" s="354">
        <f t="shared" si="7"/>
        <v>0</v>
      </c>
      <c r="Y249" s="292"/>
      <c r="Z249" s="292"/>
      <c r="AA249" s="292"/>
      <c r="AB249" s="292"/>
      <c r="AC249" s="292"/>
      <c r="AD249" s="301" t="s">
        <v>1309</v>
      </c>
      <c r="AE249" s="294">
        <v>117150</v>
      </c>
      <c r="AF249" s="294">
        <v>20618.400000000001</v>
      </c>
      <c r="AG249" s="2">
        <v>116006512</v>
      </c>
    </row>
    <row r="250" spans="1:33" x14ac:dyDescent="0.25">
      <c r="A250" s="295">
        <v>261</v>
      </c>
      <c r="B250" s="296" t="s">
        <v>480</v>
      </c>
      <c r="C250" s="315" t="str">
        <f t="shared" si="6"/>
        <v>C112.1.2</v>
      </c>
      <c r="D250" s="299" t="s">
        <v>464</v>
      </c>
      <c r="E250" s="299" t="s">
        <v>464</v>
      </c>
      <c r="F250" s="299">
        <v>1</v>
      </c>
      <c r="G250" s="299">
        <v>2</v>
      </c>
      <c r="H250" s="299" t="s">
        <v>469</v>
      </c>
      <c r="I250" s="297" t="s">
        <v>1250</v>
      </c>
      <c r="J250" s="297" t="s">
        <v>1289</v>
      </c>
      <c r="K250" s="297" t="s">
        <v>1228</v>
      </c>
      <c r="L250" s="298">
        <v>11222</v>
      </c>
      <c r="M250" s="298">
        <v>307.60000000000002</v>
      </c>
      <c r="N250" s="299">
        <v>8</v>
      </c>
      <c r="O250" s="299">
        <v>26</v>
      </c>
      <c r="P250" s="299">
        <v>430</v>
      </c>
      <c r="Q250" s="298">
        <v>410</v>
      </c>
      <c r="R250" s="299">
        <v>0</v>
      </c>
      <c r="S250" s="299">
        <v>0</v>
      </c>
      <c r="T250" s="299">
        <v>0</v>
      </c>
      <c r="U250" s="299">
        <v>0</v>
      </c>
      <c r="V250" s="300">
        <v>0.21884057971014492</v>
      </c>
      <c r="W250" s="299">
        <v>1</v>
      </c>
      <c r="X250" s="354">
        <f t="shared" si="7"/>
        <v>345</v>
      </c>
      <c r="Y250" s="298">
        <v>269.5</v>
      </c>
      <c r="Z250" s="298"/>
      <c r="AA250" s="298"/>
      <c r="AB250" s="298"/>
      <c r="AC250" s="298">
        <v>75.5</v>
      </c>
      <c r="AD250" s="299" t="s">
        <v>1229</v>
      </c>
      <c r="AE250" s="297">
        <v>102910</v>
      </c>
      <c r="AF250" s="297">
        <v>22960</v>
      </c>
      <c r="AG250" s="2">
        <v>108013708</v>
      </c>
    </row>
    <row r="251" spans="1:33" x14ac:dyDescent="0.25">
      <c r="A251" s="287">
        <v>13</v>
      </c>
      <c r="B251" s="288" t="s">
        <v>485</v>
      </c>
      <c r="C251" s="315" t="str">
        <f t="shared" si="6"/>
        <v>C212.2.3</v>
      </c>
      <c r="D251" s="301" t="s">
        <v>464</v>
      </c>
      <c r="E251" s="301" t="s">
        <v>464</v>
      </c>
      <c r="F251" s="301">
        <v>2</v>
      </c>
      <c r="G251" s="301">
        <v>3</v>
      </c>
      <c r="H251" s="301" t="s">
        <v>469</v>
      </c>
      <c r="I251" s="294" t="s">
        <v>1226</v>
      </c>
      <c r="J251" s="294" t="s">
        <v>1243</v>
      </c>
      <c r="K251" s="294" t="s">
        <v>1228</v>
      </c>
      <c r="L251" s="292">
        <v>11222</v>
      </c>
      <c r="M251" s="292">
        <v>295</v>
      </c>
      <c r="N251" s="301">
        <v>12</v>
      </c>
      <c r="O251" s="301">
        <v>48</v>
      </c>
      <c r="P251" s="301">
        <v>902.9</v>
      </c>
      <c r="Q251" s="292">
        <v>681</v>
      </c>
      <c r="R251" s="301">
        <v>1</v>
      </c>
      <c r="S251" s="301">
        <v>0</v>
      </c>
      <c r="T251" s="301">
        <v>0</v>
      </c>
      <c r="U251" s="301">
        <v>1</v>
      </c>
      <c r="V251" s="293">
        <v>0.16856780735107732</v>
      </c>
      <c r="W251" s="301">
        <v>0</v>
      </c>
      <c r="X251" s="354">
        <f t="shared" si="7"/>
        <v>789</v>
      </c>
      <c r="Y251" s="292">
        <v>656</v>
      </c>
      <c r="Z251" s="292"/>
      <c r="AA251" s="292"/>
      <c r="AB251" s="292"/>
      <c r="AC251" s="292">
        <v>133</v>
      </c>
      <c r="AD251" s="301" t="s">
        <v>12</v>
      </c>
      <c r="AE251" s="294">
        <v>140286</v>
      </c>
      <c r="AF251" s="294">
        <v>24516</v>
      </c>
      <c r="AG251" s="2">
        <v>116033588</v>
      </c>
    </row>
    <row r="252" spans="1:33" x14ac:dyDescent="0.25">
      <c r="A252" s="295">
        <v>136</v>
      </c>
      <c r="B252" s="296" t="s">
        <v>485</v>
      </c>
      <c r="C252" s="315" t="str">
        <f t="shared" si="6"/>
        <v>C212.2.4</v>
      </c>
      <c r="D252" s="299" t="s">
        <v>464</v>
      </c>
      <c r="E252" s="299" t="s">
        <v>464</v>
      </c>
      <c r="F252" s="299">
        <v>2</v>
      </c>
      <c r="G252" s="299">
        <v>4</v>
      </c>
      <c r="H252" s="299" t="s">
        <v>469</v>
      </c>
      <c r="I252" s="297" t="s">
        <v>1236</v>
      </c>
      <c r="J252" s="297" t="s">
        <v>1237</v>
      </c>
      <c r="K252" s="297" t="s">
        <v>1228</v>
      </c>
      <c r="L252" s="298">
        <v>11222</v>
      </c>
      <c r="M252" s="298">
        <v>418</v>
      </c>
      <c r="N252" s="299">
        <v>25</v>
      </c>
      <c r="O252" s="299">
        <v>68</v>
      </c>
      <c r="P252" s="299">
        <v>1568.6</v>
      </c>
      <c r="Q252" s="298">
        <v>1229.5</v>
      </c>
      <c r="R252" s="299">
        <v>0</v>
      </c>
      <c r="S252" s="299">
        <v>0</v>
      </c>
      <c r="T252" s="299">
        <v>1</v>
      </c>
      <c r="U252" s="299">
        <v>1</v>
      </c>
      <c r="V252" s="300">
        <v>0.27481570375450032</v>
      </c>
      <c r="W252" s="299">
        <v>0</v>
      </c>
      <c r="X252" s="354">
        <f t="shared" si="7"/>
        <v>1166.5999999999999</v>
      </c>
      <c r="Y252" s="298">
        <v>846</v>
      </c>
      <c r="Z252" s="298"/>
      <c r="AA252" s="298"/>
      <c r="AB252" s="298"/>
      <c r="AC252" s="298">
        <v>320.60000000000002</v>
      </c>
      <c r="AD252" s="299" t="s">
        <v>1309</v>
      </c>
      <c r="AE252" s="297">
        <v>172130</v>
      </c>
      <c r="AF252" s="297">
        <v>65163.5</v>
      </c>
      <c r="AG252" s="2">
        <v>104038001</v>
      </c>
    </row>
    <row r="253" spans="1:33" x14ac:dyDescent="0.25">
      <c r="A253" s="287">
        <v>55</v>
      </c>
      <c r="B253" s="288" t="s">
        <v>485</v>
      </c>
      <c r="C253" s="315" t="str">
        <f t="shared" si="6"/>
        <v>C212.2.4</v>
      </c>
      <c r="D253" s="301" t="s">
        <v>464</v>
      </c>
      <c r="E253" s="301" t="s">
        <v>464</v>
      </c>
      <c r="F253" s="301">
        <v>2</v>
      </c>
      <c r="G253" s="301">
        <v>4</v>
      </c>
      <c r="H253" s="301" t="s">
        <v>469</v>
      </c>
      <c r="I253" s="294" t="s">
        <v>1236</v>
      </c>
      <c r="J253" s="294" t="s">
        <v>1237</v>
      </c>
      <c r="K253" s="294" t="s">
        <v>1228</v>
      </c>
      <c r="L253" s="292">
        <v>11222</v>
      </c>
      <c r="M253" s="292">
        <v>455</v>
      </c>
      <c r="N253" s="301">
        <v>32</v>
      </c>
      <c r="O253" s="301">
        <v>104</v>
      </c>
      <c r="P253" s="301">
        <v>1611.2</v>
      </c>
      <c r="Q253" s="292">
        <v>1396.7</v>
      </c>
      <c r="R253" s="301">
        <v>0</v>
      </c>
      <c r="S253" s="301">
        <v>0</v>
      </c>
      <c r="T253" s="301">
        <v>1</v>
      </c>
      <c r="U253" s="301">
        <v>1</v>
      </c>
      <c r="V253" s="293">
        <v>0.20504823384347573</v>
      </c>
      <c r="W253" s="301">
        <v>0</v>
      </c>
      <c r="X253" s="354">
        <f t="shared" si="7"/>
        <v>1378.7</v>
      </c>
      <c r="Y253" s="292">
        <v>1096</v>
      </c>
      <c r="Z253" s="292"/>
      <c r="AA253" s="292"/>
      <c r="AB253" s="292"/>
      <c r="AC253" s="292">
        <v>282.7</v>
      </c>
      <c r="AD253" s="301" t="s">
        <v>12</v>
      </c>
      <c r="AE253" s="294">
        <v>223472</v>
      </c>
      <c r="AF253" s="294">
        <v>65644.900000000009</v>
      </c>
      <c r="AG253" s="2">
        <v>104034486</v>
      </c>
    </row>
    <row r="254" spans="1:33" x14ac:dyDescent="0.25">
      <c r="A254" s="295">
        <v>175</v>
      </c>
      <c r="B254" s="296" t="s">
        <v>485</v>
      </c>
      <c r="C254" s="315" t="str">
        <f t="shared" si="6"/>
        <v>C212.4.5</v>
      </c>
      <c r="D254" s="299" t="s">
        <v>464</v>
      </c>
      <c r="E254" s="299" t="s">
        <v>464</v>
      </c>
      <c r="F254" s="299">
        <v>4</v>
      </c>
      <c r="G254" s="299">
        <v>5</v>
      </c>
      <c r="H254" s="299" t="s">
        <v>469</v>
      </c>
      <c r="I254" s="297" t="s">
        <v>1250</v>
      </c>
      <c r="J254" s="297" t="s">
        <v>1251</v>
      </c>
      <c r="K254" s="297" t="s">
        <v>1228</v>
      </c>
      <c r="L254" s="298">
        <v>11222</v>
      </c>
      <c r="M254" s="298">
        <v>801.6</v>
      </c>
      <c r="N254" s="299">
        <v>55</v>
      </c>
      <c r="O254" s="299">
        <v>178</v>
      </c>
      <c r="P254" s="299">
        <v>3296.7</v>
      </c>
      <c r="Q254" s="298">
        <v>2703.8</v>
      </c>
      <c r="R254" s="299">
        <v>0</v>
      </c>
      <c r="S254" s="299">
        <v>0</v>
      </c>
      <c r="T254" s="299">
        <v>0</v>
      </c>
      <c r="U254" s="299">
        <v>1</v>
      </c>
      <c r="V254" s="300">
        <v>0.21706608926726048</v>
      </c>
      <c r="W254" s="299">
        <v>0</v>
      </c>
      <c r="X254" s="354">
        <f t="shared" si="7"/>
        <v>2032.1</v>
      </c>
      <c r="Y254" s="298">
        <v>1591</v>
      </c>
      <c r="Z254" s="298"/>
      <c r="AA254" s="298"/>
      <c r="AB254" s="298"/>
      <c r="AC254" s="298">
        <v>441.1</v>
      </c>
      <c r="AD254" s="299" t="s">
        <v>12</v>
      </c>
      <c r="AE254" s="297">
        <v>508314.4</v>
      </c>
      <c r="AF254" s="297">
        <v>83817.8</v>
      </c>
      <c r="AG254" s="2">
        <v>108010785</v>
      </c>
    </row>
    <row r="255" spans="1:33" x14ac:dyDescent="0.25">
      <c r="A255" s="287">
        <v>57</v>
      </c>
      <c r="B255" s="288" t="s">
        <v>485</v>
      </c>
      <c r="C255" s="315" t="str">
        <f t="shared" si="6"/>
        <v>C212.2.2</v>
      </c>
      <c r="D255" s="301" t="s">
        <v>464</v>
      </c>
      <c r="E255" s="301" t="s">
        <v>464</v>
      </c>
      <c r="F255" s="301">
        <v>2</v>
      </c>
      <c r="G255" s="301">
        <v>2</v>
      </c>
      <c r="H255" s="301" t="s">
        <v>469</v>
      </c>
      <c r="I255" s="294" t="s">
        <v>1236</v>
      </c>
      <c r="J255" s="294" t="s">
        <v>1237</v>
      </c>
      <c r="K255" s="294" t="s">
        <v>1228</v>
      </c>
      <c r="L255" s="292">
        <v>11222</v>
      </c>
      <c r="M255" s="292">
        <v>361</v>
      </c>
      <c r="N255" s="301">
        <v>12</v>
      </c>
      <c r="O255" s="301">
        <v>36</v>
      </c>
      <c r="P255" s="301">
        <v>846.6</v>
      </c>
      <c r="Q255" s="292">
        <v>568.4</v>
      </c>
      <c r="R255" s="301">
        <v>0</v>
      </c>
      <c r="S255" s="301">
        <v>0</v>
      </c>
      <c r="T255" s="301">
        <v>0</v>
      </c>
      <c r="U255" s="301">
        <v>1</v>
      </c>
      <c r="V255" s="293">
        <v>0.23459028281363306</v>
      </c>
      <c r="W255" s="301">
        <v>0</v>
      </c>
      <c r="X255" s="354">
        <f t="shared" si="7"/>
        <v>551.6</v>
      </c>
      <c r="Y255" s="292">
        <v>422.2</v>
      </c>
      <c r="Z255" s="292"/>
      <c r="AA255" s="292"/>
      <c r="AB255" s="292"/>
      <c r="AC255" s="292">
        <v>129.4</v>
      </c>
      <c r="AD255" s="301" t="s">
        <v>465</v>
      </c>
      <c r="AE255" s="294">
        <v>0</v>
      </c>
      <c r="AF255" s="294">
        <v>43198.400000000001</v>
      </c>
      <c r="AG255" s="2">
        <v>104036387</v>
      </c>
    </row>
    <row r="256" spans="1:33" x14ac:dyDescent="0.25">
      <c r="A256" s="295">
        <v>34</v>
      </c>
      <c r="B256" s="296" t="s">
        <v>485</v>
      </c>
      <c r="C256" s="315" t="str">
        <f t="shared" si="6"/>
        <v>C212.2.3</v>
      </c>
      <c r="D256" s="299" t="s">
        <v>464</v>
      </c>
      <c r="E256" s="299" t="s">
        <v>464</v>
      </c>
      <c r="F256" s="299">
        <v>2</v>
      </c>
      <c r="G256" s="299">
        <v>3</v>
      </c>
      <c r="H256" s="299" t="s">
        <v>469</v>
      </c>
      <c r="I256" s="297" t="s">
        <v>1226</v>
      </c>
      <c r="J256" s="297" t="s">
        <v>1267</v>
      </c>
      <c r="K256" s="297" t="s">
        <v>1228</v>
      </c>
      <c r="L256" s="298">
        <v>11222</v>
      </c>
      <c r="M256" s="298">
        <v>288</v>
      </c>
      <c r="N256" s="299">
        <v>12</v>
      </c>
      <c r="O256" s="299">
        <v>48</v>
      </c>
      <c r="P256" s="299">
        <v>863.3</v>
      </c>
      <c r="Q256" s="298">
        <v>613</v>
      </c>
      <c r="R256" s="299">
        <v>1</v>
      </c>
      <c r="S256" s="299">
        <v>0</v>
      </c>
      <c r="T256" s="299">
        <v>0</v>
      </c>
      <c r="U256" s="299">
        <v>1</v>
      </c>
      <c r="V256" s="300">
        <v>0.1904127829560586</v>
      </c>
      <c r="W256" s="299">
        <v>0</v>
      </c>
      <c r="X256" s="354">
        <f t="shared" si="7"/>
        <v>751</v>
      </c>
      <c r="Y256" s="298">
        <v>608</v>
      </c>
      <c r="Z256" s="298"/>
      <c r="AA256" s="298"/>
      <c r="AB256" s="298"/>
      <c r="AC256" s="298">
        <v>143</v>
      </c>
      <c r="AD256" s="299" t="s">
        <v>1229</v>
      </c>
      <c r="AE256" s="297">
        <v>102984</v>
      </c>
      <c r="AF256" s="297">
        <v>44749</v>
      </c>
      <c r="AG256" s="2">
        <v>116008647</v>
      </c>
    </row>
    <row r="257" spans="1:33" x14ac:dyDescent="0.25">
      <c r="A257" s="287">
        <v>201</v>
      </c>
      <c r="B257" s="288" t="s">
        <v>485</v>
      </c>
      <c r="C257" s="315" t="str">
        <f t="shared" si="6"/>
        <v>C212.6.3</v>
      </c>
      <c r="D257" s="301" t="s">
        <v>464</v>
      </c>
      <c r="E257" s="301" t="s">
        <v>464</v>
      </c>
      <c r="F257" s="301">
        <v>6</v>
      </c>
      <c r="G257" s="301">
        <v>3</v>
      </c>
      <c r="H257" s="301" t="s">
        <v>469</v>
      </c>
      <c r="I257" s="294" t="s">
        <v>1286</v>
      </c>
      <c r="J257" s="294" t="s">
        <v>1313</v>
      </c>
      <c r="K257" s="294" t="s">
        <v>1228</v>
      </c>
      <c r="L257" s="292">
        <v>11222</v>
      </c>
      <c r="M257" s="292">
        <v>756.1</v>
      </c>
      <c r="N257" s="301">
        <v>36</v>
      </c>
      <c r="O257" s="301">
        <v>108</v>
      </c>
      <c r="P257" s="301">
        <v>2251.1</v>
      </c>
      <c r="Q257" s="292">
        <v>1608</v>
      </c>
      <c r="R257" s="301">
        <v>0</v>
      </c>
      <c r="S257" s="301">
        <v>0</v>
      </c>
      <c r="T257" s="301">
        <v>0</v>
      </c>
      <c r="U257" s="301">
        <v>1</v>
      </c>
      <c r="V257" s="293">
        <v>0.19620535714285717</v>
      </c>
      <c r="W257" s="301">
        <v>1</v>
      </c>
      <c r="X257" s="354">
        <f t="shared" si="7"/>
        <v>1792</v>
      </c>
      <c r="Y257" s="292">
        <v>1440.4</v>
      </c>
      <c r="Z257" s="292"/>
      <c r="AA257" s="292"/>
      <c r="AB257" s="292"/>
      <c r="AC257" s="292">
        <v>351.6</v>
      </c>
      <c r="AD257" s="301" t="s">
        <v>467</v>
      </c>
      <c r="AE257" s="294">
        <v>496872</v>
      </c>
      <c r="AF257" s="294">
        <v>53064</v>
      </c>
      <c r="AG257" s="2">
        <v>103015794</v>
      </c>
    </row>
    <row r="258" spans="1:33" x14ac:dyDescent="0.25">
      <c r="A258" s="295">
        <v>206</v>
      </c>
      <c r="B258" s="296" t="s">
        <v>485</v>
      </c>
      <c r="C258" s="315" t="str">
        <f t="shared" si="6"/>
        <v>C212.4.4</v>
      </c>
      <c r="D258" s="299" t="s">
        <v>464</v>
      </c>
      <c r="E258" s="299" t="s">
        <v>464</v>
      </c>
      <c r="F258" s="299">
        <v>4</v>
      </c>
      <c r="G258" s="299">
        <v>4</v>
      </c>
      <c r="H258" s="299" t="s">
        <v>469</v>
      </c>
      <c r="I258" s="297" t="s">
        <v>1226</v>
      </c>
      <c r="J258" s="297" t="s">
        <v>1323</v>
      </c>
      <c r="K258" s="297" t="s">
        <v>1228</v>
      </c>
      <c r="L258" s="298">
        <v>11222</v>
      </c>
      <c r="M258" s="298">
        <v>750</v>
      </c>
      <c r="N258" s="299">
        <v>44</v>
      </c>
      <c r="O258" s="299">
        <v>144</v>
      </c>
      <c r="P258" s="299">
        <v>2805.6</v>
      </c>
      <c r="Q258" s="298">
        <v>2358</v>
      </c>
      <c r="R258" s="299">
        <v>0</v>
      </c>
      <c r="S258" s="299">
        <v>0</v>
      </c>
      <c r="T258" s="299">
        <v>0</v>
      </c>
      <c r="U258" s="299">
        <v>1</v>
      </c>
      <c r="V258" s="300">
        <v>0.19126589275843006</v>
      </c>
      <c r="W258" s="299">
        <v>0</v>
      </c>
      <c r="X258" s="354">
        <f t="shared" si="7"/>
        <v>1809</v>
      </c>
      <c r="Y258" s="298">
        <v>1463</v>
      </c>
      <c r="Z258" s="298"/>
      <c r="AA258" s="298"/>
      <c r="AB258" s="298"/>
      <c r="AC258" s="298">
        <v>346</v>
      </c>
      <c r="AD258" s="299" t="s">
        <v>467</v>
      </c>
      <c r="AE258" s="297">
        <v>606006</v>
      </c>
      <c r="AF258" s="297">
        <v>61308</v>
      </c>
      <c r="AG258" s="2">
        <v>116004529</v>
      </c>
    </row>
    <row r="259" spans="1:33" x14ac:dyDescent="0.25">
      <c r="A259" s="287">
        <v>169</v>
      </c>
      <c r="B259" s="288" t="s">
        <v>485</v>
      </c>
      <c r="C259" s="315" t="str">
        <f t="shared" si="6"/>
        <v>C212.2.3</v>
      </c>
      <c r="D259" s="301" t="s">
        <v>464</v>
      </c>
      <c r="E259" s="301" t="s">
        <v>464</v>
      </c>
      <c r="F259" s="301">
        <v>2</v>
      </c>
      <c r="G259" s="301">
        <v>3</v>
      </c>
      <c r="H259" s="301" t="s">
        <v>469</v>
      </c>
      <c r="I259" s="294" t="s">
        <v>1250</v>
      </c>
      <c r="J259" s="294" t="s">
        <v>1289</v>
      </c>
      <c r="K259" s="294" t="s">
        <v>1228</v>
      </c>
      <c r="L259" s="292">
        <v>11222</v>
      </c>
      <c r="M259" s="292">
        <v>309.5</v>
      </c>
      <c r="N259" s="301">
        <v>12</v>
      </c>
      <c r="O259" s="301">
        <v>40</v>
      </c>
      <c r="P259" s="301">
        <v>845.3</v>
      </c>
      <c r="Q259" s="292">
        <v>639.20000000000005</v>
      </c>
      <c r="R259" s="301">
        <v>0</v>
      </c>
      <c r="S259" s="301">
        <v>0</v>
      </c>
      <c r="T259" s="301">
        <v>0</v>
      </c>
      <c r="U259" s="301">
        <v>1</v>
      </c>
      <c r="V259" s="293">
        <v>0.22757475083056478</v>
      </c>
      <c r="W259" s="301">
        <v>0</v>
      </c>
      <c r="X259" s="354">
        <f t="shared" si="7"/>
        <v>602</v>
      </c>
      <c r="Y259" s="292">
        <v>465</v>
      </c>
      <c r="Z259" s="292"/>
      <c r="AA259" s="292"/>
      <c r="AB259" s="292"/>
      <c r="AC259" s="292">
        <v>137</v>
      </c>
      <c r="AD259" s="301" t="s">
        <v>467</v>
      </c>
      <c r="AE259" s="294">
        <v>109942.40000000001</v>
      </c>
      <c r="AF259" s="294">
        <v>45383.200000000004</v>
      </c>
      <c r="AG259" s="2">
        <v>108013712</v>
      </c>
    </row>
    <row r="260" spans="1:33" x14ac:dyDescent="0.25">
      <c r="A260" s="295">
        <v>107</v>
      </c>
      <c r="B260" s="296" t="s">
        <v>485</v>
      </c>
      <c r="C260" s="315" t="str">
        <f t="shared" si="6"/>
        <v>C212.2.3</v>
      </c>
      <c r="D260" s="299" t="s">
        <v>464</v>
      </c>
      <c r="E260" s="299" t="s">
        <v>464</v>
      </c>
      <c r="F260" s="299">
        <v>2</v>
      </c>
      <c r="G260" s="299">
        <v>3</v>
      </c>
      <c r="H260" s="299" t="s">
        <v>469</v>
      </c>
      <c r="I260" s="297" t="s">
        <v>1226</v>
      </c>
      <c r="J260" s="297" t="s">
        <v>1227</v>
      </c>
      <c r="K260" s="297" t="s">
        <v>1228</v>
      </c>
      <c r="L260" s="298">
        <v>12322</v>
      </c>
      <c r="M260" s="298">
        <v>595.29999999999995</v>
      </c>
      <c r="N260" s="299">
        <v>16</v>
      </c>
      <c r="O260" s="299">
        <v>54</v>
      </c>
      <c r="P260" s="299">
        <v>1517.5</v>
      </c>
      <c r="Q260" s="298">
        <v>1495.1</v>
      </c>
      <c r="R260" s="299">
        <v>0</v>
      </c>
      <c r="S260" s="299">
        <v>0</v>
      </c>
      <c r="T260" s="299">
        <v>0</v>
      </c>
      <c r="U260" s="299">
        <v>1</v>
      </c>
      <c r="V260" s="300">
        <v>0.18556797895330265</v>
      </c>
      <c r="W260" s="299">
        <v>1</v>
      </c>
      <c r="X260" s="354">
        <f t="shared" si="7"/>
        <v>1064.3</v>
      </c>
      <c r="Y260" s="298">
        <v>866.8</v>
      </c>
      <c r="Z260" s="298"/>
      <c r="AA260" s="298"/>
      <c r="AB260" s="298"/>
      <c r="AC260" s="298">
        <v>197.5</v>
      </c>
      <c r="AD260" s="299" t="s">
        <v>466</v>
      </c>
      <c r="AE260" s="297">
        <v>251176.8</v>
      </c>
      <c r="AF260" s="297">
        <v>43357.899999999994</v>
      </c>
      <c r="AG260" s="2">
        <v>101026187</v>
      </c>
    </row>
    <row r="261" spans="1:33" x14ac:dyDescent="0.25">
      <c r="A261" s="287">
        <v>198</v>
      </c>
      <c r="B261" s="288" t="s">
        <v>485</v>
      </c>
      <c r="C261" s="315" t="str">
        <f t="shared" ref="C261:C324" si="8">_xlfn.CONCAT(B261,".",F261,".",G261)</f>
        <v>C212.2.3</v>
      </c>
      <c r="D261" s="301" t="s">
        <v>464</v>
      </c>
      <c r="E261" s="301" t="s">
        <v>464</v>
      </c>
      <c r="F261" s="301">
        <v>2</v>
      </c>
      <c r="G261" s="301">
        <v>3</v>
      </c>
      <c r="H261" s="301" t="s">
        <v>469</v>
      </c>
      <c r="I261" s="294" t="s">
        <v>1226</v>
      </c>
      <c r="J261" s="294" t="s">
        <v>1227</v>
      </c>
      <c r="K261" s="294" t="s">
        <v>1228</v>
      </c>
      <c r="L261" s="292">
        <v>11222</v>
      </c>
      <c r="M261" s="292">
        <v>337</v>
      </c>
      <c r="N261" s="301">
        <v>18</v>
      </c>
      <c r="O261" s="301">
        <v>54</v>
      </c>
      <c r="P261" s="301">
        <v>1022</v>
      </c>
      <c r="Q261" s="292">
        <v>812</v>
      </c>
      <c r="R261" s="301">
        <v>0</v>
      </c>
      <c r="S261" s="301">
        <v>0</v>
      </c>
      <c r="T261" s="301">
        <v>0</v>
      </c>
      <c r="U261" s="301">
        <v>1</v>
      </c>
      <c r="V261" s="293">
        <v>0.21270310192023634</v>
      </c>
      <c r="W261" s="301">
        <v>1</v>
      </c>
      <c r="X261" s="354">
        <f t="shared" si="7"/>
        <v>677</v>
      </c>
      <c r="Y261" s="292">
        <v>533</v>
      </c>
      <c r="Z261" s="292"/>
      <c r="AA261" s="292"/>
      <c r="AB261" s="292"/>
      <c r="AC261" s="292">
        <v>144</v>
      </c>
      <c r="AD261" s="301" t="s">
        <v>1233</v>
      </c>
      <c r="AE261" s="294">
        <v>0</v>
      </c>
      <c r="AF261" s="294">
        <v>0</v>
      </c>
      <c r="AG261" s="2">
        <v>101012554</v>
      </c>
    </row>
    <row r="262" spans="1:33" x14ac:dyDescent="0.25">
      <c r="A262" s="295">
        <v>45</v>
      </c>
      <c r="B262" s="296" t="s">
        <v>485</v>
      </c>
      <c r="C262" s="315" t="str">
        <f t="shared" si="8"/>
        <v>C212.2.2</v>
      </c>
      <c r="D262" s="299" t="s">
        <v>464</v>
      </c>
      <c r="E262" s="299" t="s">
        <v>464</v>
      </c>
      <c r="F262" s="299">
        <v>2</v>
      </c>
      <c r="G262" s="299">
        <v>2</v>
      </c>
      <c r="H262" s="299" t="s">
        <v>469</v>
      </c>
      <c r="I262" s="297" t="s">
        <v>1226</v>
      </c>
      <c r="J262" s="297" t="s">
        <v>1243</v>
      </c>
      <c r="K262" s="297" t="s">
        <v>1228</v>
      </c>
      <c r="L262" s="298">
        <v>11222</v>
      </c>
      <c r="M262" s="298">
        <v>358</v>
      </c>
      <c r="N262" s="299">
        <v>12</v>
      </c>
      <c r="O262" s="299">
        <v>36</v>
      </c>
      <c r="P262" s="299">
        <v>833.9</v>
      </c>
      <c r="Q262" s="298">
        <v>560.5</v>
      </c>
      <c r="R262" s="299">
        <v>1</v>
      </c>
      <c r="S262" s="299">
        <v>0</v>
      </c>
      <c r="T262" s="299">
        <v>0</v>
      </c>
      <c r="U262" s="299">
        <v>1</v>
      </c>
      <c r="V262" s="300"/>
      <c r="W262" s="299">
        <v>0</v>
      </c>
      <c r="X262" s="354">
        <f t="shared" ref="X262:X325" si="9">Y262+AC262</f>
        <v>0</v>
      </c>
      <c r="Y262" s="298"/>
      <c r="Z262" s="298"/>
      <c r="AA262" s="298"/>
      <c r="AB262" s="298"/>
      <c r="AC262" s="298"/>
      <c r="AD262" s="299" t="s">
        <v>1229</v>
      </c>
      <c r="AE262" s="297">
        <v>122749.5</v>
      </c>
      <c r="AF262" s="297">
        <v>29706.5</v>
      </c>
      <c r="AG262" s="2">
        <v>116021094</v>
      </c>
    </row>
    <row r="263" spans="1:33" x14ac:dyDescent="0.25">
      <c r="A263" s="287">
        <v>35</v>
      </c>
      <c r="B263" s="288" t="s">
        <v>485</v>
      </c>
      <c r="C263" s="315" t="str">
        <f t="shared" si="8"/>
        <v>C212.2.2</v>
      </c>
      <c r="D263" s="301" t="s">
        <v>464</v>
      </c>
      <c r="E263" s="301" t="s">
        <v>464</v>
      </c>
      <c r="F263" s="301">
        <v>2</v>
      </c>
      <c r="G263" s="301">
        <v>2</v>
      </c>
      <c r="H263" s="301" t="s">
        <v>469</v>
      </c>
      <c r="I263" s="294" t="s">
        <v>1250</v>
      </c>
      <c r="J263" s="294" t="s">
        <v>1289</v>
      </c>
      <c r="K263" s="294" t="s">
        <v>1228</v>
      </c>
      <c r="L263" s="292">
        <v>11222</v>
      </c>
      <c r="M263" s="292">
        <v>270</v>
      </c>
      <c r="N263" s="301">
        <v>8</v>
      </c>
      <c r="O263" s="301">
        <v>28</v>
      </c>
      <c r="P263" s="301">
        <v>585.9</v>
      </c>
      <c r="Q263" s="292">
        <v>380.1</v>
      </c>
      <c r="R263" s="301">
        <v>0</v>
      </c>
      <c r="S263" s="301">
        <v>0</v>
      </c>
      <c r="T263" s="301">
        <v>0</v>
      </c>
      <c r="U263" s="301">
        <v>1</v>
      </c>
      <c r="V263" s="293">
        <v>0.22969187675070027</v>
      </c>
      <c r="W263" s="301">
        <v>0</v>
      </c>
      <c r="X263" s="354">
        <f t="shared" si="9"/>
        <v>357</v>
      </c>
      <c r="Y263" s="292">
        <v>275</v>
      </c>
      <c r="Z263" s="292"/>
      <c r="AA263" s="292"/>
      <c r="AB263" s="292"/>
      <c r="AC263" s="292">
        <v>82</v>
      </c>
      <c r="AD263" s="301" t="s">
        <v>1229</v>
      </c>
      <c r="AE263" s="294">
        <v>0</v>
      </c>
      <c r="AF263" s="294">
        <v>42951.3</v>
      </c>
      <c r="AG263" s="2">
        <v>108029467</v>
      </c>
    </row>
    <row r="264" spans="1:33" x14ac:dyDescent="0.25">
      <c r="A264" s="295">
        <v>372</v>
      </c>
      <c r="B264" s="296" t="s">
        <v>485</v>
      </c>
      <c r="C264" s="315" t="str">
        <f t="shared" si="8"/>
        <v>C212.2.3</v>
      </c>
      <c r="D264" s="299" t="s">
        <v>464</v>
      </c>
      <c r="E264" s="299" t="s">
        <v>464</v>
      </c>
      <c r="F264" s="299">
        <v>2</v>
      </c>
      <c r="G264" s="299">
        <v>3</v>
      </c>
      <c r="H264" s="299" t="s">
        <v>469</v>
      </c>
      <c r="I264" s="297" t="s">
        <v>1236</v>
      </c>
      <c r="J264" s="297" t="s">
        <v>1237</v>
      </c>
      <c r="K264" s="297" t="s">
        <v>1228</v>
      </c>
      <c r="L264" s="298">
        <v>11222</v>
      </c>
      <c r="M264" s="298">
        <v>359</v>
      </c>
      <c r="N264" s="299">
        <v>18</v>
      </c>
      <c r="O264" s="299">
        <v>54</v>
      </c>
      <c r="P264" s="299">
        <v>1122.7</v>
      </c>
      <c r="Q264" s="298">
        <v>859</v>
      </c>
      <c r="R264" s="299">
        <v>0</v>
      </c>
      <c r="S264" s="299">
        <v>0</v>
      </c>
      <c r="T264" s="299">
        <v>0</v>
      </c>
      <c r="U264" s="299">
        <v>1</v>
      </c>
      <c r="V264" s="300">
        <v>0.24554183813443073</v>
      </c>
      <c r="W264" s="299">
        <v>1</v>
      </c>
      <c r="X264" s="354">
        <f t="shared" si="9"/>
        <v>729</v>
      </c>
      <c r="Y264" s="298">
        <v>550</v>
      </c>
      <c r="Z264" s="298"/>
      <c r="AA264" s="298"/>
      <c r="AB264" s="298"/>
      <c r="AC264" s="298">
        <v>179</v>
      </c>
      <c r="AD264" s="299" t="s">
        <v>466</v>
      </c>
      <c r="AE264" s="297">
        <v>140017</v>
      </c>
      <c r="AF264" s="297">
        <v>57553</v>
      </c>
      <c r="AG264" s="2">
        <v>104017249</v>
      </c>
    </row>
    <row r="265" spans="1:33" x14ac:dyDescent="0.25">
      <c r="A265" s="287">
        <v>269</v>
      </c>
      <c r="B265" s="288" t="s">
        <v>485</v>
      </c>
      <c r="C265" s="315" t="str">
        <f t="shared" si="8"/>
        <v>C212.6.5</v>
      </c>
      <c r="D265" s="301" t="s">
        <v>464</v>
      </c>
      <c r="E265" s="301" t="s">
        <v>464</v>
      </c>
      <c r="F265" s="301">
        <v>6</v>
      </c>
      <c r="G265" s="301">
        <v>5</v>
      </c>
      <c r="H265" s="301" t="s">
        <v>469</v>
      </c>
      <c r="I265" s="294" t="s">
        <v>1286</v>
      </c>
      <c r="J265" s="294" t="s">
        <v>1313</v>
      </c>
      <c r="K265" s="294" t="s">
        <v>1228</v>
      </c>
      <c r="L265" s="292">
        <v>11222</v>
      </c>
      <c r="M265" s="292">
        <v>1130</v>
      </c>
      <c r="N265" s="301">
        <v>85</v>
      </c>
      <c r="O265" s="301">
        <v>271</v>
      </c>
      <c r="P265" s="301">
        <v>4864.3</v>
      </c>
      <c r="Q265" s="292">
        <v>4588</v>
      </c>
      <c r="R265" s="301">
        <v>1</v>
      </c>
      <c r="S265" s="301">
        <v>0</v>
      </c>
      <c r="T265" s="301">
        <v>0</v>
      </c>
      <c r="U265" s="301">
        <v>1</v>
      </c>
      <c r="V265" s="293">
        <v>0.27842154713435641</v>
      </c>
      <c r="W265" s="301">
        <v>1</v>
      </c>
      <c r="X265" s="354">
        <f t="shared" si="9"/>
        <v>3193</v>
      </c>
      <c r="Y265" s="292">
        <v>2304</v>
      </c>
      <c r="Z265" s="292"/>
      <c r="AA265" s="292"/>
      <c r="AB265" s="292"/>
      <c r="AC265" s="292">
        <v>889</v>
      </c>
      <c r="AD265" s="301" t="s">
        <v>467</v>
      </c>
      <c r="AE265" s="294">
        <v>913012</v>
      </c>
      <c r="AF265" s="294">
        <v>128464</v>
      </c>
      <c r="AG265" s="2">
        <v>103031188</v>
      </c>
    </row>
    <row r="266" spans="1:33" x14ac:dyDescent="0.25">
      <c r="A266" s="295">
        <v>178</v>
      </c>
      <c r="B266" s="296" t="s">
        <v>485</v>
      </c>
      <c r="C266" s="315" t="str">
        <f t="shared" si="8"/>
        <v>C212.6.5</v>
      </c>
      <c r="D266" s="299" t="s">
        <v>464</v>
      </c>
      <c r="E266" s="299" t="s">
        <v>464</v>
      </c>
      <c r="F266" s="299">
        <v>6</v>
      </c>
      <c r="G266" s="299">
        <v>5</v>
      </c>
      <c r="H266" s="299" t="s">
        <v>469</v>
      </c>
      <c r="I266" s="297" t="s">
        <v>1286</v>
      </c>
      <c r="J266" s="297" t="s">
        <v>1313</v>
      </c>
      <c r="K266" s="297" t="s">
        <v>1228</v>
      </c>
      <c r="L266" s="298">
        <v>11222</v>
      </c>
      <c r="M266" s="298">
        <v>1118</v>
      </c>
      <c r="N266" s="299">
        <v>85</v>
      </c>
      <c r="O266" s="299">
        <v>269</v>
      </c>
      <c r="P266" s="299">
        <v>4933.1000000000004</v>
      </c>
      <c r="Q266" s="298">
        <v>4337</v>
      </c>
      <c r="R266" s="299">
        <v>1</v>
      </c>
      <c r="S266" s="299">
        <v>0</v>
      </c>
      <c r="T266" s="299">
        <v>0</v>
      </c>
      <c r="U266" s="299">
        <v>1</v>
      </c>
      <c r="V266" s="300">
        <v>0.29001280409731112</v>
      </c>
      <c r="W266" s="299">
        <v>0</v>
      </c>
      <c r="X266" s="354">
        <f t="shared" si="9"/>
        <v>3124</v>
      </c>
      <c r="Y266" s="298">
        <v>2218</v>
      </c>
      <c r="Z266" s="298"/>
      <c r="AA266" s="298"/>
      <c r="AB266" s="298"/>
      <c r="AC266" s="298">
        <v>906</v>
      </c>
      <c r="AD266" s="299" t="s">
        <v>467</v>
      </c>
      <c r="AE266" s="297">
        <v>702594</v>
      </c>
      <c r="AF266" s="297">
        <v>182154</v>
      </c>
      <c r="AG266" s="2">
        <v>103014102</v>
      </c>
    </row>
    <row r="267" spans="1:33" x14ac:dyDescent="0.25">
      <c r="A267" s="287">
        <v>307</v>
      </c>
      <c r="B267" s="288" t="s">
        <v>485</v>
      </c>
      <c r="C267" s="315" t="str">
        <f t="shared" si="8"/>
        <v>C212.4.5</v>
      </c>
      <c r="D267" s="301" t="s">
        <v>464</v>
      </c>
      <c r="E267" s="301" t="s">
        <v>464</v>
      </c>
      <c r="F267" s="301">
        <v>4</v>
      </c>
      <c r="G267" s="301">
        <v>5</v>
      </c>
      <c r="H267" s="301" t="s">
        <v>469</v>
      </c>
      <c r="I267" s="294" t="s">
        <v>1236</v>
      </c>
      <c r="J267" s="294" t="s">
        <v>1237</v>
      </c>
      <c r="K267" s="294" t="s">
        <v>1228</v>
      </c>
      <c r="L267" s="292">
        <v>11222</v>
      </c>
      <c r="M267" s="292">
        <v>1066</v>
      </c>
      <c r="N267" s="301">
        <v>60</v>
      </c>
      <c r="O267" s="301">
        <v>205</v>
      </c>
      <c r="P267" s="301">
        <v>4920</v>
      </c>
      <c r="Q267" s="292">
        <v>3623.5</v>
      </c>
      <c r="R267" s="301">
        <v>1</v>
      </c>
      <c r="S267" s="301">
        <v>0</v>
      </c>
      <c r="T267" s="301">
        <v>1</v>
      </c>
      <c r="U267" s="301">
        <v>1</v>
      </c>
      <c r="V267" s="293">
        <v>0.30910281597904388</v>
      </c>
      <c r="W267" s="301">
        <v>1</v>
      </c>
      <c r="X267" s="354">
        <f t="shared" si="9"/>
        <v>1527</v>
      </c>
      <c r="Y267" s="292">
        <v>1055</v>
      </c>
      <c r="Z267" s="292"/>
      <c r="AA267" s="292"/>
      <c r="AB267" s="292"/>
      <c r="AC267" s="292">
        <v>472</v>
      </c>
      <c r="AD267" s="301"/>
      <c r="AE267" s="294">
        <v>0</v>
      </c>
      <c r="AF267" s="294">
        <v>0</v>
      </c>
      <c r="AG267" s="2">
        <v>104017454</v>
      </c>
    </row>
    <row r="268" spans="1:33" x14ac:dyDescent="0.25">
      <c r="A268" s="295">
        <v>149</v>
      </c>
      <c r="B268" s="296" t="s">
        <v>1324</v>
      </c>
      <c r="C268" s="315" t="str">
        <f t="shared" si="8"/>
        <v>C222.2.10</v>
      </c>
      <c r="D268" s="299" t="s">
        <v>464</v>
      </c>
      <c r="E268" s="299" t="s">
        <v>464</v>
      </c>
      <c r="F268" s="299">
        <v>2</v>
      </c>
      <c r="G268" s="299">
        <v>10</v>
      </c>
      <c r="H268" s="299" t="s">
        <v>469</v>
      </c>
      <c r="I268" s="297" t="s">
        <v>1226</v>
      </c>
      <c r="J268" s="297" t="s">
        <v>1227</v>
      </c>
      <c r="K268" s="297" t="s">
        <v>1228</v>
      </c>
      <c r="L268" s="298">
        <v>11222</v>
      </c>
      <c r="M268" s="298">
        <v>641.6</v>
      </c>
      <c r="N268" s="299">
        <v>54</v>
      </c>
      <c r="O268" s="299">
        <v>216</v>
      </c>
      <c r="P268" s="299">
        <v>4974.7</v>
      </c>
      <c r="Q268" s="298">
        <v>4356.8999999999996</v>
      </c>
      <c r="R268" s="299">
        <v>1</v>
      </c>
      <c r="S268" s="299">
        <v>1</v>
      </c>
      <c r="T268" s="299">
        <v>0</v>
      </c>
      <c r="U268" s="299">
        <v>0</v>
      </c>
      <c r="V268" s="300">
        <v>0.1369145681336785</v>
      </c>
      <c r="W268" s="299">
        <v>1</v>
      </c>
      <c r="X268" s="354">
        <f t="shared" si="9"/>
        <v>3399.2000000000003</v>
      </c>
      <c r="Y268" s="298">
        <v>2933.8</v>
      </c>
      <c r="Z268" s="298"/>
      <c r="AA268" s="298"/>
      <c r="AB268" s="298"/>
      <c r="AC268" s="298">
        <v>465.4</v>
      </c>
      <c r="AD268" s="299" t="s">
        <v>465</v>
      </c>
      <c r="AE268" s="297">
        <v>853952.39999999991</v>
      </c>
      <c r="AF268" s="297">
        <v>143777.69999999998</v>
      </c>
      <c r="AG268" s="2">
        <v>101011003</v>
      </c>
    </row>
    <row r="269" spans="1:33" x14ac:dyDescent="0.25">
      <c r="A269" s="302" t="s">
        <v>1325</v>
      </c>
      <c r="B269" s="303" t="s">
        <v>485</v>
      </c>
      <c r="C269" s="315" t="str">
        <f t="shared" si="8"/>
        <v>C212.3.2</v>
      </c>
      <c r="D269" s="301" t="s">
        <v>464</v>
      </c>
      <c r="E269" s="301" t="s">
        <v>464</v>
      </c>
      <c r="F269" s="301">
        <v>3</v>
      </c>
      <c r="G269" s="301">
        <v>2</v>
      </c>
      <c r="H269" s="301" t="s">
        <v>469</v>
      </c>
      <c r="I269" s="294" t="s">
        <v>1236</v>
      </c>
      <c r="J269" s="294" t="s">
        <v>1257</v>
      </c>
      <c r="K269" s="294" t="s">
        <v>1228</v>
      </c>
      <c r="L269" s="301">
        <v>11222</v>
      </c>
      <c r="M269" s="301">
        <v>372</v>
      </c>
      <c r="N269" s="301">
        <v>12</v>
      </c>
      <c r="O269" s="301">
        <v>36</v>
      </c>
      <c r="P269" s="301">
        <v>893.8</v>
      </c>
      <c r="Q269" s="301">
        <v>672.8</v>
      </c>
      <c r="R269" s="301">
        <v>0</v>
      </c>
      <c r="S269" s="301">
        <v>0</v>
      </c>
      <c r="T269" s="301">
        <v>0</v>
      </c>
      <c r="U269" s="301">
        <v>0</v>
      </c>
      <c r="V269" s="293">
        <v>0.20737636211232185</v>
      </c>
      <c r="W269" s="301">
        <v>1</v>
      </c>
      <c r="X269" s="354">
        <f t="shared" si="9"/>
        <v>596.5</v>
      </c>
      <c r="Y269" s="292">
        <v>472.8</v>
      </c>
      <c r="Z269" s="292"/>
      <c r="AA269" s="292"/>
      <c r="AB269" s="292"/>
      <c r="AC269" s="292">
        <v>123.69999999999999</v>
      </c>
      <c r="AD269" s="301" t="s">
        <v>467</v>
      </c>
      <c r="AE269" s="294">
        <v>201200.84</v>
      </c>
      <c r="AF269" s="294">
        <v>34999.055999999997</v>
      </c>
      <c r="AG269" s="2">
        <v>104029935</v>
      </c>
    </row>
    <row r="270" spans="1:33" x14ac:dyDescent="0.25">
      <c r="A270" s="295">
        <v>215</v>
      </c>
      <c r="B270" s="296" t="s">
        <v>485</v>
      </c>
      <c r="C270" s="315" t="str">
        <f t="shared" si="8"/>
        <v>C212.2.4</v>
      </c>
      <c r="D270" s="299" t="s">
        <v>464</v>
      </c>
      <c r="E270" s="299" t="s">
        <v>464</v>
      </c>
      <c r="F270" s="299">
        <v>2</v>
      </c>
      <c r="G270" s="299">
        <v>4</v>
      </c>
      <c r="H270" s="299" t="s">
        <v>469</v>
      </c>
      <c r="I270" s="297" t="s">
        <v>1226</v>
      </c>
      <c r="J270" s="297" t="s">
        <v>1248</v>
      </c>
      <c r="K270" s="297" t="s">
        <v>1228</v>
      </c>
      <c r="L270" s="298">
        <v>11222</v>
      </c>
      <c r="M270" s="298">
        <v>290</v>
      </c>
      <c r="N270" s="299">
        <v>16</v>
      </c>
      <c r="O270" s="299">
        <v>63</v>
      </c>
      <c r="P270" s="299">
        <v>1105.7</v>
      </c>
      <c r="Q270" s="298">
        <v>862</v>
      </c>
      <c r="R270" s="299">
        <v>1</v>
      </c>
      <c r="S270" s="299">
        <v>0</v>
      </c>
      <c r="T270" s="299">
        <v>0</v>
      </c>
      <c r="U270" s="299">
        <v>1</v>
      </c>
      <c r="V270" s="300"/>
      <c r="W270" s="299">
        <v>0</v>
      </c>
      <c r="X270" s="354">
        <f t="shared" si="9"/>
        <v>0</v>
      </c>
      <c r="Y270" s="298"/>
      <c r="Z270" s="298"/>
      <c r="AA270" s="298"/>
      <c r="AB270" s="298"/>
      <c r="AC270" s="298"/>
      <c r="AD270" s="299" t="s">
        <v>1229</v>
      </c>
      <c r="AE270" s="297">
        <v>172400</v>
      </c>
      <c r="AF270" s="297">
        <v>21550</v>
      </c>
      <c r="AG270" s="2">
        <v>116032011</v>
      </c>
    </row>
    <row r="271" spans="1:33" x14ac:dyDescent="0.25">
      <c r="A271" s="287">
        <v>16</v>
      </c>
      <c r="B271" s="288" t="s">
        <v>485</v>
      </c>
      <c r="C271" s="315" t="str">
        <f t="shared" si="8"/>
        <v>C212.2.3</v>
      </c>
      <c r="D271" s="301" t="s">
        <v>464</v>
      </c>
      <c r="E271" s="301" t="s">
        <v>464</v>
      </c>
      <c r="F271" s="301">
        <v>2</v>
      </c>
      <c r="G271" s="301">
        <v>3</v>
      </c>
      <c r="H271" s="301" t="s">
        <v>469</v>
      </c>
      <c r="I271" s="294" t="s">
        <v>1236</v>
      </c>
      <c r="J271" s="294" t="s">
        <v>1257</v>
      </c>
      <c r="K271" s="294" t="s">
        <v>1228</v>
      </c>
      <c r="L271" s="292">
        <v>11222</v>
      </c>
      <c r="M271" s="292">
        <v>377</v>
      </c>
      <c r="N271" s="301">
        <v>18</v>
      </c>
      <c r="O271" s="301">
        <v>54</v>
      </c>
      <c r="P271" s="301">
        <v>1138.5999999999999</v>
      </c>
      <c r="Q271" s="292">
        <v>862.6</v>
      </c>
      <c r="R271" s="301">
        <v>0</v>
      </c>
      <c r="S271" s="301">
        <v>0</v>
      </c>
      <c r="T271" s="301">
        <v>0</v>
      </c>
      <c r="U271" s="301">
        <v>1</v>
      </c>
      <c r="V271" s="293">
        <v>0.19502074688796681</v>
      </c>
      <c r="W271" s="301">
        <v>0</v>
      </c>
      <c r="X271" s="354">
        <f t="shared" si="9"/>
        <v>723</v>
      </c>
      <c r="Y271" s="292">
        <v>582</v>
      </c>
      <c r="Z271" s="292"/>
      <c r="AA271" s="292"/>
      <c r="AB271" s="292"/>
      <c r="AC271" s="292">
        <v>141</v>
      </c>
      <c r="AD271" s="301" t="s">
        <v>467</v>
      </c>
      <c r="AE271" s="294">
        <v>147504.6</v>
      </c>
      <c r="AF271" s="294">
        <v>39679.599999999999</v>
      </c>
      <c r="AG271" s="2">
        <v>104032331</v>
      </c>
    </row>
    <row r="272" spans="1:33" x14ac:dyDescent="0.25">
      <c r="A272" s="295">
        <v>99</v>
      </c>
      <c r="B272" s="296" t="s">
        <v>480</v>
      </c>
      <c r="C272" s="315" t="str">
        <f t="shared" si="8"/>
        <v>C112.1.3</v>
      </c>
      <c r="D272" s="299" t="s">
        <v>464</v>
      </c>
      <c r="E272" s="299" t="s">
        <v>464</v>
      </c>
      <c r="F272" s="299">
        <v>1</v>
      </c>
      <c r="G272" s="299">
        <v>3</v>
      </c>
      <c r="H272" s="299" t="s">
        <v>469</v>
      </c>
      <c r="I272" s="297" t="s">
        <v>1226</v>
      </c>
      <c r="J272" s="297" t="s">
        <v>1227</v>
      </c>
      <c r="K272" s="297" t="s">
        <v>1228</v>
      </c>
      <c r="L272" s="298">
        <v>11222</v>
      </c>
      <c r="M272" s="298">
        <v>224</v>
      </c>
      <c r="N272" s="299">
        <v>12</v>
      </c>
      <c r="O272" s="299">
        <v>39</v>
      </c>
      <c r="P272" s="299">
        <v>691.4</v>
      </c>
      <c r="Q272" s="298">
        <v>552.79999999999995</v>
      </c>
      <c r="R272" s="299">
        <v>0</v>
      </c>
      <c r="S272" s="299">
        <v>0</v>
      </c>
      <c r="T272" s="299">
        <v>0</v>
      </c>
      <c r="U272" s="299">
        <v>1</v>
      </c>
      <c r="V272" s="300">
        <v>0.23459028281363306</v>
      </c>
      <c r="W272" s="299">
        <v>1</v>
      </c>
      <c r="X272" s="354">
        <f t="shared" si="9"/>
        <v>551.6</v>
      </c>
      <c r="Y272" s="298">
        <v>422.2</v>
      </c>
      <c r="Z272" s="298"/>
      <c r="AA272" s="298"/>
      <c r="AB272" s="298"/>
      <c r="AC272" s="298">
        <v>129.4</v>
      </c>
      <c r="AD272" s="299" t="s">
        <v>12</v>
      </c>
      <c r="AE272" s="297">
        <v>101162.4</v>
      </c>
      <c r="AF272" s="297">
        <v>29298.399999999998</v>
      </c>
      <c r="AG272" s="2">
        <v>101004691</v>
      </c>
    </row>
    <row r="273" spans="1:33" x14ac:dyDescent="0.25">
      <c r="A273" s="287">
        <v>371</v>
      </c>
      <c r="B273" s="288" t="s">
        <v>485</v>
      </c>
      <c r="C273" s="315" t="str">
        <f t="shared" si="8"/>
        <v>C212.3.5</v>
      </c>
      <c r="D273" s="301" t="s">
        <v>464</v>
      </c>
      <c r="E273" s="301" t="s">
        <v>464</v>
      </c>
      <c r="F273" s="301">
        <v>3</v>
      </c>
      <c r="G273" s="301">
        <v>5</v>
      </c>
      <c r="H273" s="301" t="s">
        <v>469</v>
      </c>
      <c r="I273" s="294" t="s">
        <v>1226</v>
      </c>
      <c r="J273" s="294" t="s">
        <v>1227</v>
      </c>
      <c r="K273" s="294" t="s">
        <v>1228</v>
      </c>
      <c r="L273" s="292">
        <v>11222</v>
      </c>
      <c r="M273" s="292">
        <v>711</v>
      </c>
      <c r="N273" s="301">
        <v>60</v>
      </c>
      <c r="O273" s="301">
        <v>192</v>
      </c>
      <c r="P273" s="301">
        <v>3162.8</v>
      </c>
      <c r="Q273" s="292">
        <v>2858.1</v>
      </c>
      <c r="R273" s="301">
        <v>0</v>
      </c>
      <c r="S273" s="301">
        <v>0</v>
      </c>
      <c r="T273" s="301">
        <v>1</v>
      </c>
      <c r="U273" s="301">
        <v>1</v>
      </c>
      <c r="V273" s="293">
        <v>0.38447404685346809</v>
      </c>
      <c r="W273" s="301">
        <v>1</v>
      </c>
      <c r="X273" s="354">
        <f t="shared" si="9"/>
        <v>2177</v>
      </c>
      <c r="Y273" s="292">
        <v>1340</v>
      </c>
      <c r="Z273" s="292"/>
      <c r="AA273" s="292"/>
      <c r="AB273" s="292"/>
      <c r="AC273" s="292">
        <v>837</v>
      </c>
      <c r="AD273" s="301" t="s">
        <v>467</v>
      </c>
      <c r="AE273" s="294">
        <v>0</v>
      </c>
      <c r="AF273" s="294">
        <v>0</v>
      </c>
      <c r="AG273" s="2">
        <v>101019033</v>
      </c>
    </row>
    <row r="274" spans="1:33" x14ac:dyDescent="0.25">
      <c r="A274" s="295">
        <v>160</v>
      </c>
      <c r="B274" s="296" t="s">
        <v>485</v>
      </c>
      <c r="C274" s="315" t="str">
        <f t="shared" si="8"/>
        <v>C212.2.3</v>
      </c>
      <c r="D274" s="299" t="s">
        <v>464</v>
      </c>
      <c r="E274" s="299" t="s">
        <v>464</v>
      </c>
      <c r="F274" s="299">
        <v>2</v>
      </c>
      <c r="G274" s="299">
        <v>3</v>
      </c>
      <c r="H274" s="299" t="s">
        <v>469</v>
      </c>
      <c r="I274" s="297" t="s">
        <v>1234</v>
      </c>
      <c r="J274" s="297" t="s">
        <v>1272</v>
      </c>
      <c r="K274" s="297" t="s">
        <v>1228</v>
      </c>
      <c r="L274" s="298">
        <v>11222</v>
      </c>
      <c r="M274" s="298">
        <v>290</v>
      </c>
      <c r="N274" s="299">
        <v>12</v>
      </c>
      <c r="O274" s="299">
        <v>48</v>
      </c>
      <c r="P274" s="299">
        <v>902.2</v>
      </c>
      <c r="Q274" s="298">
        <v>702</v>
      </c>
      <c r="R274" s="299">
        <v>1</v>
      </c>
      <c r="S274" s="299">
        <v>0</v>
      </c>
      <c r="T274" s="299">
        <v>0</v>
      </c>
      <c r="U274" s="299">
        <v>1</v>
      </c>
      <c r="V274" s="300">
        <v>0.16778864473517083</v>
      </c>
      <c r="W274" s="299">
        <v>0</v>
      </c>
      <c r="X274" s="354">
        <f t="shared" si="9"/>
        <v>787.30000000000007</v>
      </c>
      <c r="Y274" s="298">
        <v>655.20000000000005</v>
      </c>
      <c r="Z274" s="298"/>
      <c r="AA274" s="298"/>
      <c r="AB274" s="298"/>
      <c r="AC274" s="298">
        <v>132.1</v>
      </c>
      <c r="AD274" s="299" t="s">
        <v>466</v>
      </c>
      <c r="AE274" s="297">
        <v>122850</v>
      </c>
      <c r="AF274" s="297">
        <v>30186</v>
      </c>
      <c r="AG274" s="2">
        <v>111034428</v>
      </c>
    </row>
    <row r="275" spans="1:33" x14ac:dyDescent="0.25">
      <c r="A275" s="287">
        <v>3</v>
      </c>
      <c r="B275" s="288" t="s">
        <v>485</v>
      </c>
      <c r="C275" s="315" t="str">
        <f t="shared" si="8"/>
        <v>C212.3.2</v>
      </c>
      <c r="D275" s="301" t="s">
        <v>464</v>
      </c>
      <c r="E275" s="301" t="s">
        <v>464</v>
      </c>
      <c r="F275" s="301">
        <v>3</v>
      </c>
      <c r="G275" s="301">
        <v>2</v>
      </c>
      <c r="H275" s="301" t="s">
        <v>470</v>
      </c>
      <c r="I275" s="294" t="s">
        <v>1226</v>
      </c>
      <c r="J275" s="294" t="s">
        <v>1248</v>
      </c>
      <c r="K275" s="294" t="s">
        <v>1228</v>
      </c>
      <c r="L275" s="292">
        <v>11222</v>
      </c>
      <c r="M275" s="292">
        <v>390</v>
      </c>
      <c r="N275" s="301">
        <v>12</v>
      </c>
      <c r="O275" s="301">
        <v>42</v>
      </c>
      <c r="P275" s="301">
        <v>852.8</v>
      </c>
      <c r="Q275" s="292">
        <v>613</v>
      </c>
      <c r="R275" s="301">
        <v>1</v>
      </c>
      <c r="S275" s="301">
        <v>0</v>
      </c>
      <c r="T275" s="301">
        <v>0</v>
      </c>
      <c r="U275" s="301">
        <v>1</v>
      </c>
      <c r="V275" s="293">
        <v>0.2464545140089934</v>
      </c>
      <c r="W275" s="301">
        <v>0</v>
      </c>
      <c r="X275" s="354">
        <f t="shared" si="9"/>
        <v>578.20000000000005</v>
      </c>
      <c r="Y275" s="292">
        <v>435.7</v>
      </c>
      <c r="Z275" s="292"/>
      <c r="AA275" s="292"/>
      <c r="AB275" s="292"/>
      <c r="AC275" s="292">
        <v>142.5</v>
      </c>
      <c r="AD275" s="301" t="s">
        <v>1229</v>
      </c>
      <c r="AE275" s="294">
        <v>180222</v>
      </c>
      <c r="AF275" s="294">
        <v>26972</v>
      </c>
      <c r="AG275" s="2">
        <v>116031922</v>
      </c>
    </row>
    <row r="276" spans="1:33" x14ac:dyDescent="0.25">
      <c r="A276" s="295">
        <v>244</v>
      </c>
      <c r="B276" s="296" t="s">
        <v>1326</v>
      </c>
      <c r="C276" s="315" t="str">
        <f t="shared" si="8"/>
        <v>C122.1.8</v>
      </c>
      <c r="D276" s="299" t="s">
        <v>464</v>
      </c>
      <c r="E276" s="299" t="s">
        <v>464</v>
      </c>
      <c r="F276" s="299">
        <v>1</v>
      </c>
      <c r="G276" s="299">
        <v>8</v>
      </c>
      <c r="H276" s="299" t="s">
        <v>470</v>
      </c>
      <c r="I276" s="297" t="s">
        <v>1226</v>
      </c>
      <c r="J276" s="297" t="s">
        <v>1227</v>
      </c>
      <c r="K276" s="297" t="s">
        <v>1228</v>
      </c>
      <c r="L276" s="298">
        <v>12339</v>
      </c>
      <c r="M276" s="298">
        <v>314</v>
      </c>
      <c r="N276" s="299">
        <v>29</v>
      </c>
      <c r="O276" s="299">
        <v>91</v>
      </c>
      <c r="P276" s="299">
        <v>1853.5</v>
      </c>
      <c r="Q276" s="298">
        <v>1756.6</v>
      </c>
      <c r="R276" s="299">
        <v>1</v>
      </c>
      <c r="S276" s="299">
        <v>0</v>
      </c>
      <c r="T276" s="299">
        <v>0</v>
      </c>
      <c r="U276" s="299">
        <v>0</v>
      </c>
      <c r="V276" s="300">
        <v>0.16943331425300515</v>
      </c>
      <c r="W276" s="299">
        <v>1</v>
      </c>
      <c r="X276" s="354">
        <f t="shared" si="9"/>
        <v>1747</v>
      </c>
      <c r="Y276" s="298">
        <v>1451</v>
      </c>
      <c r="Z276" s="298"/>
      <c r="AA276" s="298"/>
      <c r="AB276" s="298"/>
      <c r="AC276" s="298">
        <v>296</v>
      </c>
      <c r="AD276" s="299" t="s">
        <v>466</v>
      </c>
      <c r="AE276" s="297">
        <v>247680.59999999998</v>
      </c>
      <c r="AF276" s="297">
        <v>87830</v>
      </c>
      <c r="AG276" s="2">
        <v>101027181</v>
      </c>
    </row>
    <row r="277" spans="1:33" x14ac:dyDescent="0.25">
      <c r="A277" s="287">
        <v>295</v>
      </c>
      <c r="B277" s="288" t="s">
        <v>485</v>
      </c>
      <c r="C277" s="315" t="str">
        <f t="shared" si="8"/>
        <v>C212.2.3</v>
      </c>
      <c r="D277" s="301" t="s">
        <v>464</v>
      </c>
      <c r="E277" s="301" t="s">
        <v>464</v>
      </c>
      <c r="F277" s="301">
        <v>2</v>
      </c>
      <c r="G277" s="301">
        <v>3</v>
      </c>
      <c r="H277" s="301" t="s">
        <v>470</v>
      </c>
      <c r="I277" s="294" t="s">
        <v>1253</v>
      </c>
      <c r="J277" s="294" t="s">
        <v>1254</v>
      </c>
      <c r="K277" s="294" t="s">
        <v>1228</v>
      </c>
      <c r="L277" s="292">
        <v>11222</v>
      </c>
      <c r="M277" s="292">
        <v>361</v>
      </c>
      <c r="N277" s="301">
        <v>18</v>
      </c>
      <c r="O277" s="301">
        <v>54</v>
      </c>
      <c r="P277" s="301">
        <v>1072.3</v>
      </c>
      <c r="Q277" s="292">
        <v>802</v>
      </c>
      <c r="R277" s="301">
        <v>0</v>
      </c>
      <c r="S277" s="301">
        <v>0</v>
      </c>
      <c r="T277" s="301">
        <v>0</v>
      </c>
      <c r="U277" s="301">
        <v>1</v>
      </c>
      <c r="V277" s="293">
        <v>0.21780742459396754</v>
      </c>
      <c r="W277" s="301">
        <v>0</v>
      </c>
      <c r="X277" s="354">
        <f t="shared" si="9"/>
        <v>689.59999999999991</v>
      </c>
      <c r="Y277" s="292">
        <v>539.4</v>
      </c>
      <c r="Z277" s="292"/>
      <c r="AA277" s="292"/>
      <c r="AB277" s="292"/>
      <c r="AC277" s="292">
        <v>150.19999999999999</v>
      </c>
      <c r="AD277" s="301" t="s">
        <v>1309</v>
      </c>
      <c r="AE277" s="294">
        <v>0</v>
      </c>
      <c r="AF277" s="294">
        <v>0</v>
      </c>
      <c r="AG277" s="2">
        <v>109017291</v>
      </c>
    </row>
    <row r="278" spans="1:33" x14ac:dyDescent="0.25">
      <c r="A278" s="295">
        <v>276</v>
      </c>
      <c r="B278" s="296" t="s">
        <v>1324</v>
      </c>
      <c r="C278" s="315" t="str">
        <f t="shared" si="8"/>
        <v>C222.5.9</v>
      </c>
      <c r="D278" s="299" t="s">
        <v>464</v>
      </c>
      <c r="E278" s="299" t="s">
        <v>464</v>
      </c>
      <c r="F278" s="299">
        <v>5</v>
      </c>
      <c r="G278" s="299">
        <v>9</v>
      </c>
      <c r="H278" s="299" t="s">
        <v>470</v>
      </c>
      <c r="I278" s="297" t="s">
        <v>1226</v>
      </c>
      <c r="J278" s="297" t="s">
        <v>1227</v>
      </c>
      <c r="K278" s="297" t="s">
        <v>1228</v>
      </c>
      <c r="L278" s="298">
        <v>11222</v>
      </c>
      <c r="M278" s="298">
        <v>1534</v>
      </c>
      <c r="N278" s="299">
        <v>162</v>
      </c>
      <c r="O278" s="299">
        <v>594</v>
      </c>
      <c r="P278" s="299">
        <v>12298.4</v>
      </c>
      <c r="Q278" s="298">
        <v>9557.2999999999993</v>
      </c>
      <c r="R278" s="299">
        <v>1</v>
      </c>
      <c r="S278" s="299">
        <v>0</v>
      </c>
      <c r="T278" s="299">
        <v>1</v>
      </c>
      <c r="U278" s="299">
        <v>0</v>
      </c>
      <c r="V278" s="300">
        <v>0.31661267194221682</v>
      </c>
      <c r="W278" s="299">
        <v>1</v>
      </c>
      <c r="X278" s="354">
        <f t="shared" si="9"/>
        <v>7531.6</v>
      </c>
      <c r="Y278" s="298">
        <v>5147</v>
      </c>
      <c r="Z278" s="298"/>
      <c r="AA278" s="298"/>
      <c r="AB278" s="298"/>
      <c r="AC278" s="298">
        <v>2384.6000000000004</v>
      </c>
      <c r="AD278" s="299" t="s">
        <v>467</v>
      </c>
      <c r="AE278" s="297">
        <v>1567397.2</v>
      </c>
      <c r="AF278" s="297">
        <v>238932.49999999997</v>
      </c>
      <c r="AG278" s="2">
        <v>101010583</v>
      </c>
    </row>
    <row r="279" spans="1:33" x14ac:dyDescent="0.25">
      <c r="A279" s="287">
        <v>12</v>
      </c>
      <c r="B279" s="288" t="s">
        <v>485</v>
      </c>
      <c r="C279" s="315" t="str">
        <f t="shared" si="8"/>
        <v>C212.3.3</v>
      </c>
      <c r="D279" s="301" t="s">
        <v>464</v>
      </c>
      <c r="E279" s="301" t="s">
        <v>464</v>
      </c>
      <c r="F279" s="301">
        <v>3</v>
      </c>
      <c r="G279" s="301">
        <v>3</v>
      </c>
      <c r="H279" s="301" t="s">
        <v>470</v>
      </c>
      <c r="I279" s="294" t="s">
        <v>1236</v>
      </c>
      <c r="J279" s="294" t="s">
        <v>1237</v>
      </c>
      <c r="K279" s="294" t="s">
        <v>1228</v>
      </c>
      <c r="L279" s="292">
        <v>11222</v>
      </c>
      <c r="M279" s="292">
        <v>438</v>
      </c>
      <c r="N279" s="301">
        <v>18</v>
      </c>
      <c r="O279" s="301">
        <v>69</v>
      </c>
      <c r="P279" s="301">
        <v>1305.8</v>
      </c>
      <c r="Q279" s="292">
        <v>998</v>
      </c>
      <c r="R279" s="301">
        <v>1</v>
      </c>
      <c r="S279" s="301">
        <v>0</v>
      </c>
      <c r="T279" s="301">
        <v>0</v>
      </c>
      <c r="U279" s="301">
        <v>1</v>
      </c>
      <c r="V279" s="293">
        <v>0.25403659849300325</v>
      </c>
      <c r="W279" s="301">
        <v>1</v>
      </c>
      <c r="X279" s="354">
        <f t="shared" si="9"/>
        <v>929</v>
      </c>
      <c r="Y279" s="292">
        <v>693</v>
      </c>
      <c r="Z279" s="292"/>
      <c r="AA279" s="292"/>
      <c r="AB279" s="292"/>
      <c r="AC279" s="292">
        <v>236</v>
      </c>
      <c r="AD279" s="301" t="s">
        <v>467</v>
      </c>
      <c r="AE279" s="294">
        <v>151696</v>
      </c>
      <c r="AF279" s="294">
        <v>67864</v>
      </c>
      <c r="AG279" s="2">
        <v>104019496</v>
      </c>
    </row>
    <row r="280" spans="1:33" x14ac:dyDescent="0.25">
      <c r="A280" s="295">
        <v>282</v>
      </c>
      <c r="B280" s="296" t="s">
        <v>485</v>
      </c>
      <c r="C280" s="315" t="str">
        <f t="shared" si="8"/>
        <v>C212.4.5</v>
      </c>
      <c r="D280" s="299" t="s">
        <v>464</v>
      </c>
      <c r="E280" s="299" t="s">
        <v>464</v>
      </c>
      <c r="F280" s="299">
        <v>4</v>
      </c>
      <c r="G280" s="299">
        <v>5</v>
      </c>
      <c r="H280" s="299" t="s">
        <v>470</v>
      </c>
      <c r="I280" s="297" t="s">
        <v>1250</v>
      </c>
      <c r="J280" s="297" t="s">
        <v>1251</v>
      </c>
      <c r="K280" s="297" t="s">
        <v>1228</v>
      </c>
      <c r="L280" s="298">
        <v>12319</v>
      </c>
      <c r="M280" s="298">
        <v>1072.4000000000001</v>
      </c>
      <c r="N280" s="299">
        <v>60</v>
      </c>
      <c r="O280" s="299">
        <v>210</v>
      </c>
      <c r="P280" s="299">
        <v>4699.7</v>
      </c>
      <c r="Q280" s="298">
        <v>3723</v>
      </c>
      <c r="R280" s="299">
        <v>1</v>
      </c>
      <c r="S280" s="299">
        <v>1</v>
      </c>
      <c r="T280" s="299">
        <v>0</v>
      </c>
      <c r="U280" s="299">
        <v>1</v>
      </c>
      <c r="V280" s="300">
        <v>0.19490103991949009</v>
      </c>
      <c r="W280" s="299">
        <v>1</v>
      </c>
      <c r="X280" s="354">
        <f t="shared" si="9"/>
        <v>2981</v>
      </c>
      <c r="Y280" s="298">
        <v>2400</v>
      </c>
      <c r="Z280" s="298"/>
      <c r="AA280" s="298"/>
      <c r="AB280" s="298"/>
      <c r="AC280" s="298">
        <v>581</v>
      </c>
      <c r="AD280" s="299" t="s">
        <v>466</v>
      </c>
      <c r="AE280" s="297">
        <v>662694</v>
      </c>
      <c r="AF280" s="297">
        <v>122859</v>
      </c>
      <c r="AG280" s="2">
        <v>108011723</v>
      </c>
    </row>
    <row r="281" spans="1:33" x14ac:dyDescent="0.25">
      <c r="A281" s="287">
        <v>266</v>
      </c>
      <c r="B281" s="288" t="s">
        <v>485</v>
      </c>
      <c r="C281" s="315" t="str">
        <f t="shared" si="8"/>
        <v>C212.3.3</v>
      </c>
      <c r="D281" s="301" t="s">
        <v>464</v>
      </c>
      <c r="E281" s="301" t="s">
        <v>464</v>
      </c>
      <c r="F281" s="301">
        <v>3</v>
      </c>
      <c r="G281" s="301">
        <v>3</v>
      </c>
      <c r="H281" s="301" t="s">
        <v>470</v>
      </c>
      <c r="I281" s="294" t="s">
        <v>1286</v>
      </c>
      <c r="J281" s="294" t="s">
        <v>1313</v>
      </c>
      <c r="K281" s="294" t="s">
        <v>1228</v>
      </c>
      <c r="L281" s="292">
        <v>11222</v>
      </c>
      <c r="M281" s="292">
        <v>452</v>
      </c>
      <c r="N281" s="301">
        <v>18</v>
      </c>
      <c r="O281" s="301">
        <v>69</v>
      </c>
      <c r="P281" s="301">
        <v>1255.3</v>
      </c>
      <c r="Q281" s="292">
        <v>1011.3</v>
      </c>
      <c r="R281" s="301">
        <v>1</v>
      </c>
      <c r="S281" s="301">
        <v>0</v>
      </c>
      <c r="T281" s="301">
        <v>0</v>
      </c>
      <c r="U281" s="301">
        <v>1</v>
      </c>
      <c r="V281" s="293">
        <v>0.23000570450656019</v>
      </c>
      <c r="W281" s="301">
        <v>0</v>
      </c>
      <c r="X281" s="354">
        <f t="shared" si="9"/>
        <v>876.5</v>
      </c>
      <c r="Y281" s="292">
        <v>674.9</v>
      </c>
      <c r="Z281" s="292"/>
      <c r="AA281" s="292"/>
      <c r="AB281" s="292"/>
      <c r="AC281" s="292">
        <v>201.6</v>
      </c>
      <c r="AD281" s="301" t="s">
        <v>467</v>
      </c>
      <c r="AE281" s="294">
        <v>167875.8</v>
      </c>
      <c r="AF281" s="294">
        <v>55621.5</v>
      </c>
      <c r="AG281" s="2">
        <v>103024450</v>
      </c>
    </row>
    <row r="282" spans="1:33" x14ac:dyDescent="0.25">
      <c r="A282" s="295">
        <v>256</v>
      </c>
      <c r="B282" s="296" t="s">
        <v>1324</v>
      </c>
      <c r="C282" s="315" t="str">
        <f t="shared" si="8"/>
        <v>C222.2.10</v>
      </c>
      <c r="D282" s="299" t="s">
        <v>464</v>
      </c>
      <c r="E282" s="299" t="s">
        <v>464</v>
      </c>
      <c r="F282" s="299">
        <v>2</v>
      </c>
      <c r="G282" s="299">
        <v>10</v>
      </c>
      <c r="H282" s="299" t="s">
        <v>470</v>
      </c>
      <c r="I282" s="297" t="s">
        <v>1226</v>
      </c>
      <c r="J282" s="297" t="s">
        <v>1227</v>
      </c>
      <c r="K282" s="297" t="s">
        <v>1228</v>
      </c>
      <c r="L282" s="298">
        <v>11222</v>
      </c>
      <c r="M282" s="298">
        <v>1011</v>
      </c>
      <c r="N282" s="299">
        <v>54</v>
      </c>
      <c r="O282" s="299">
        <v>216</v>
      </c>
      <c r="P282" s="299">
        <v>4809.3999999999996</v>
      </c>
      <c r="Q282" s="298">
        <v>4305.8999999999996</v>
      </c>
      <c r="R282" s="299">
        <v>1</v>
      </c>
      <c r="S282" s="299">
        <v>1</v>
      </c>
      <c r="T282" s="299">
        <v>0</v>
      </c>
      <c r="U282" s="299">
        <v>1</v>
      </c>
      <c r="V282" s="300"/>
      <c r="W282" s="299">
        <v>1</v>
      </c>
      <c r="X282" s="354">
        <f t="shared" si="9"/>
        <v>0</v>
      </c>
      <c r="Y282" s="298"/>
      <c r="Z282" s="298"/>
      <c r="AA282" s="298"/>
      <c r="AB282" s="298"/>
      <c r="AC282" s="298"/>
      <c r="AD282" s="299" t="s">
        <v>467</v>
      </c>
      <c r="AE282" s="297">
        <v>189459.59999999998</v>
      </c>
      <c r="AF282" s="297">
        <v>180847.8</v>
      </c>
      <c r="AG282" s="2">
        <v>101019622</v>
      </c>
    </row>
    <row r="283" spans="1:33" x14ac:dyDescent="0.25">
      <c r="A283" s="287">
        <v>88</v>
      </c>
      <c r="B283" s="288" t="s">
        <v>485</v>
      </c>
      <c r="C283" s="315" t="str">
        <f t="shared" si="8"/>
        <v>C212.4.4</v>
      </c>
      <c r="D283" s="301" t="s">
        <v>464</v>
      </c>
      <c r="E283" s="301" t="s">
        <v>464</v>
      </c>
      <c r="F283" s="301">
        <v>4</v>
      </c>
      <c r="G283" s="301">
        <v>4</v>
      </c>
      <c r="H283" s="301" t="s">
        <v>470</v>
      </c>
      <c r="I283" s="294" t="s">
        <v>1234</v>
      </c>
      <c r="J283" s="294" t="s">
        <v>1272</v>
      </c>
      <c r="K283" s="294" t="s">
        <v>1228</v>
      </c>
      <c r="L283" s="292">
        <v>11222</v>
      </c>
      <c r="M283" s="292">
        <v>603</v>
      </c>
      <c r="N283" s="301">
        <v>32</v>
      </c>
      <c r="O283" s="301">
        <v>111</v>
      </c>
      <c r="P283" s="301">
        <v>2187.8000000000002</v>
      </c>
      <c r="Q283" s="292">
        <v>1875</v>
      </c>
      <c r="R283" s="301">
        <v>1</v>
      </c>
      <c r="S283" s="301">
        <v>0</v>
      </c>
      <c r="T283" s="301">
        <v>0</v>
      </c>
      <c r="U283" s="301">
        <v>1</v>
      </c>
      <c r="V283" s="293">
        <v>0.30931883401298899</v>
      </c>
      <c r="W283" s="301">
        <v>0</v>
      </c>
      <c r="X283" s="354">
        <f t="shared" si="9"/>
        <v>662.1</v>
      </c>
      <c r="Y283" s="292">
        <v>457.3</v>
      </c>
      <c r="Z283" s="292"/>
      <c r="AA283" s="292"/>
      <c r="AB283" s="292"/>
      <c r="AC283" s="317">
        <v>204.8</v>
      </c>
      <c r="AD283" s="301" t="s">
        <v>467</v>
      </c>
      <c r="AE283" s="294">
        <v>283125</v>
      </c>
      <c r="AF283" s="294">
        <v>65625</v>
      </c>
      <c r="AG283" s="2">
        <v>111030105</v>
      </c>
    </row>
    <row r="284" spans="1:33" x14ac:dyDescent="0.25">
      <c r="A284" s="295">
        <v>258</v>
      </c>
      <c r="B284" s="296" t="s">
        <v>480</v>
      </c>
      <c r="C284" s="315" t="str">
        <f t="shared" si="8"/>
        <v>C112.1.4</v>
      </c>
      <c r="D284" s="299" t="s">
        <v>464</v>
      </c>
      <c r="E284" s="299" t="s">
        <v>464</v>
      </c>
      <c r="F284" s="299">
        <v>1</v>
      </c>
      <c r="G284" s="299">
        <v>4</v>
      </c>
      <c r="H284" s="299" t="s">
        <v>470</v>
      </c>
      <c r="I284" s="297" t="s">
        <v>1226</v>
      </c>
      <c r="J284" s="297" t="s">
        <v>1227</v>
      </c>
      <c r="K284" s="297" t="s">
        <v>1228</v>
      </c>
      <c r="L284" s="298">
        <v>11222</v>
      </c>
      <c r="M284" s="298">
        <v>257</v>
      </c>
      <c r="N284" s="299">
        <v>8</v>
      </c>
      <c r="O284" s="299">
        <v>31</v>
      </c>
      <c r="P284" s="299">
        <v>729.6</v>
      </c>
      <c r="Q284" s="298">
        <v>595.70000000000005</v>
      </c>
      <c r="R284" s="299">
        <v>1</v>
      </c>
      <c r="S284" s="299">
        <v>1</v>
      </c>
      <c r="T284" s="299">
        <v>0</v>
      </c>
      <c r="U284" s="299">
        <v>1</v>
      </c>
      <c r="V284" s="300">
        <v>0.22488038277511962</v>
      </c>
      <c r="W284" s="299">
        <v>1</v>
      </c>
      <c r="X284" s="354">
        <f t="shared" si="9"/>
        <v>543.4</v>
      </c>
      <c r="Y284" s="298">
        <v>421.2</v>
      </c>
      <c r="Z284" s="298"/>
      <c r="AA284" s="298"/>
      <c r="AB284" s="298"/>
      <c r="AC284" s="298">
        <v>122.2</v>
      </c>
      <c r="AD284" s="299" t="s">
        <v>1229</v>
      </c>
      <c r="AE284" s="297">
        <v>95907.700000000012</v>
      </c>
      <c r="AF284" s="297">
        <v>17871</v>
      </c>
      <c r="AG284" s="2">
        <v>101040716</v>
      </c>
    </row>
    <row r="285" spans="1:33" x14ac:dyDescent="0.25">
      <c r="A285" s="287">
        <v>135</v>
      </c>
      <c r="B285" s="288" t="s">
        <v>485</v>
      </c>
      <c r="C285" s="315" t="str">
        <f t="shared" si="8"/>
        <v>C212.3.2</v>
      </c>
      <c r="D285" s="301" t="s">
        <v>464</v>
      </c>
      <c r="E285" s="301" t="s">
        <v>464</v>
      </c>
      <c r="F285" s="301">
        <v>3</v>
      </c>
      <c r="G285" s="301">
        <v>2</v>
      </c>
      <c r="H285" s="301" t="s">
        <v>470</v>
      </c>
      <c r="I285" s="294" t="s">
        <v>1226</v>
      </c>
      <c r="J285" s="294" t="s">
        <v>1243</v>
      </c>
      <c r="K285" s="294" t="s">
        <v>1228</v>
      </c>
      <c r="L285" s="292">
        <v>11222</v>
      </c>
      <c r="M285" s="292">
        <v>452</v>
      </c>
      <c r="N285" s="301">
        <v>12</v>
      </c>
      <c r="O285" s="301">
        <v>36</v>
      </c>
      <c r="P285" s="301">
        <v>854.5</v>
      </c>
      <c r="Q285" s="292">
        <v>597</v>
      </c>
      <c r="R285" s="301">
        <v>0</v>
      </c>
      <c r="S285" s="301">
        <v>0</v>
      </c>
      <c r="T285" s="301">
        <v>0</v>
      </c>
      <c r="U285" s="301">
        <v>1</v>
      </c>
      <c r="V285" s="293">
        <v>0.19479267116682739</v>
      </c>
      <c r="W285" s="301">
        <v>1</v>
      </c>
      <c r="X285" s="354">
        <f t="shared" si="9"/>
        <v>518.5</v>
      </c>
      <c r="Y285" s="292">
        <v>417.5</v>
      </c>
      <c r="Z285" s="292"/>
      <c r="AA285" s="292"/>
      <c r="AB285" s="292"/>
      <c r="AC285" s="292">
        <v>101</v>
      </c>
      <c r="AD285" s="301" t="s">
        <v>467</v>
      </c>
      <c r="AE285" s="294">
        <v>0</v>
      </c>
      <c r="AF285" s="294">
        <v>81192</v>
      </c>
      <c r="AG285" s="2">
        <v>116033602</v>
      </c>
    </row>
    <row r="286" spans="1:33" x14ac:dyDescent="0.25">
      <c r="A286" s="295">
        <v>332</v>
      </c>
      <c r="B286" s="296" t="s">
        <v>485</v>
      </c>
      <c r="C286" s="315" t="str">
        <f t="shared" si="8"/>
        <v>C212.8.5</v>
      </c>
      <c r="D286" s="299" t="s">
        <v>464</v>
      </c>
      <c r="E286" s="299" t="s">
        <v>464</v>
      </c>
      <c r="F286" s="299">
        <v>8</v>
      </c>
      <c r="G286" s="299">
        <v>5</v>
      </c>
      <c r="H286" s="299" t="s">
        <v>470</v>
      </c>
      <c r="I286" s="297" t="s">
        <v>1236</v>
      </c>
      <c r="J286" s="297" t="s">
        <v>1237</v>
      </c>
      <c r="K286" s="297" t="s">
        <v>1228</v>
      </c>
      <c r="L286" s="298">
        <v>11222</v>
      </c>
      <c r="M286" s="298">
        <v>1433</v>
      </c>
      <c r="N286" s="299">
        <v>110</v>
      </c>
      <c r="O286" s="299">
        <v>358</v>
      </c>
      <c r="P286" s="299">
        <v>7350</v>
      </c>
      <c r="Q286" s="298">
        <v>5736</v>
      </c>
      <c r="R286" s="299">
        <v>1</v>
      </c>
      <c r="S286" s="299">
        <v>1</v>
      </c>
      <c r="T286" s="299">
        <v>0</v>
      </c>
      <c r="U286" s="299">
        <v>1</v>
      </c>
      <c r="V286" s="300">
        <v>0.36165695933808722</v>
      </c>
      <c r="W286" s="299">
        <v>1</v>
      </c>
      <c r="X286" s="354">
        <f t="shared" si="9"/>
        <v>3674.2</v>
      </c>
      <c r="Y286" s="298">
        <v>2345.3999999999996</v>
      </c>
      <c r="Z286" s="298"/>
      <c r="AA286" s="298"/>
      <c r="AB286" s="298"/>
      <c r="AC286" s="318">
        <v>1328.8</v>
      </c>
      <c r="AD286" s="299" t="s">
        <v>467</v>
      </c>
      <c r="AE286" s="297">
        <v>1072632</v>
      </c>
      <c r="AF286" s="297">
        <v>172080</v>
      </c>
      <c r="AG286" s="2">
        <v>104017504</v>
      </c>
    </row>
    <row r="287" spans="1:33" x14ac:dyDescent="0.25">
      <c r="A287" s="287">
        <v>15</v>
      </c>
      <c r="B287" s="288" t="s">
        <v>485</v>
      </c>
      <c r="C287" s="315" t="str">
        <f t="shared" si="8"/>
        <v>C212.3.3</v>
      </c>
      <c r="D287" s="301" t="s">
        <v>464</v>
      </c>
      <c r="E287" s="301" t="s">
        <v>464</v>
      </c>
      <c r="F287" s="301">
        <v>3</v>
      </c>
      <c r="G287" s="301">
        <v>3</v>
      </c>
      <c r="H287" s="301" t="s">
        <v>470</v>
      </c>
      <c r="I287" s="294" t="s">
        <v>1236</v>
      </c>
      <c r="J287" s="294" t="s">
        <v>1237</v>
      </c>
      <c r="K287" s="294" t="s">
        <v>1228</v>
      </c>
      <c r="L287" s="292">
        <v>11222</v>
      </c>
      <c r="M287" s="292">
        <v>438</v>
      </c>
      <c r="N287" s="301">
        <v>18</v>
      </c>
      <c r="O287" s="301">
        <v>69</v>
      </c>
      <c r="P287" s="301">
        <v>1305.8</v>
      </c>
      <c r="Q287" s="292">
        <v>998</v>
      </c>
      <c r="R287" s="301">
        <v>1</v>
      </c>
      <c r="S287" s="301">
        <v>0</v>
      </c>
      <c r="T287" s="301">
        <v>0</v>
      </c>
      <c r="U287" s="301">
        <v>1</v>
      </c>
      <c r="V287" s="293">
        <v>0.25403659849300325</v>
      </c>
      <c r="W287" s="301">
        <v>1</v>
      </c>
      <c r="X287" s="354">
        <f t="shared" si="9"/>
        <v>929</v>
      </c>
      <c r="Y287" s="292">
        <v>693</v>
      </c>
      <c r="Z287" s="292"/>
      <c r="AA287" s="292"/>
      <c r="AB287" s="292"/>
      <c r="AC287" s="292">
        <v>236</v>
      </c>
      <c r="AD287" s="301" t="s">
        <v>1229</v>
      </c>
      <c r="AE287" s="294">
        <v>177644</v>
      </c>
      <c r="AF287" s="294">
        <v>62874</v>
      </c>
      <c r="AG287" s="2">
        <v>104019497</v>
      </c>
    </row>
    <row r="288" spans="1:33" x14ac:dyDescent="0.25">
      <c r="A288" s="295">
        <v>126</v>
      </c>
      <c r="B288" s="296" t="s">
        <v>485</v>
      </c>
      <c r="C288" s="315" t="str">
        <f t="shared" si="8"/>
        <v>C212.4.3</v>
      </c>
      <c r="D288" s="299" t="s">
        <v>464</v>
      </c>
      <c r="E288" s="299" t="s">
        <v>464</v>
      </c>
      <c r="F288" s="299">
        <v>4</v>
      </c>
      <c r="G288" s="299">
        <v>3</v>
      </c>
      <c r="H288" s="299" t="s">
        <v>470</v>
      </c>
      <c r="I288" s="297" t="s">
        <v>1265</v>
      </c>
      <c r="J288" s="297" t="s">
        <v>1284</v>
      </c>
      <c r="K288" s="297" t="s">
        <v>1228</v>
      </c>
      <c r="L288" s="298">
        <v>11222</v>
      </c>
      <c r="M288" s="298">
        <v>558</v>
      </c>
      <c r="N288" s="299">
        <v>24</v>
      </c>
      <c r="O288" s="299">
        <v>90</v>
      </c>
      <c r="P288" s="299">
        <v>1648.7</v>
      </c>
      <c r="Q288" s="298">
        <v>1322.6</v>
      </c>
      <c r="R288" s="299">
        <v>1</v>
      </c>
      <c r="S288" s="299">
        <v>0</v>
      </c>
      <c r="T288" s="299">
        <v>0</v>
      </c>
      <c r="U288" s="299">
        <v>1</v>
      </c>
      <c r="V288" s="300">
        <v>0.21841477949940402</v>
      </c>
      <c r="W288" s="299">
        <v>0</v>
      </c>
      <c r="X288" s="354">
        <f t="shared" si="9"/>
        <v>1342.4</v>
      </c>
      <c r="Y288" s="298">
        <v>1049.2</v>
      </c>
      <c r="Z288" s="298"/>
      <c r="AA288" s="298"/>
      <c r="AB288" s="298"/>
      <c r="AC288" s="298">
        <v>293.2</v>
      </c>
      <c r="AD288" s="299" t="s">
        <v>467</v>
      </c>
      <c r="AE288" s="297">
        <v>246003.59999999998</v>
      </c>
      <c r="AF288" s="297">
        <v>33065</v>
      </c>
      <c r="AG288" s="2">
        <v>112016747</v>
      </c>
    </row>
    <row r="289" spans="1:33" x14ac:dyDescent="0.25">
      <c r="A289" s="287">
        <v>262</v>
      </c>
      <c r="B289" s="288" t="s">
        <v>485</v>
      </c>
      <c r="C289" s="315" t="str">
        <f t="shared" si="8"/>
        <v>C212.2.3</v>
      </c>
      <c r="D289" s="301" t="s">
        <v>464</v>
      </c>
      <c r="E289" s="301" t="s">
        <v>464</v>
      </c>
      <c r="F289" s="301">
        <v>2</v>
      </c>
      <c r="G289" s="301">
        <v>3</v>
      </c>
      <c r="H289" s="301" t="s">
        <v>470</v>
      </c>
      <c r="I289" s="294" t="s">
        <v>1250</v>
      </c>
      <c r="J289" s="294" t="s">
        <v>1251</v>
      </c>
      <c r="K289" s="294" t="s">
        <v>1228</v>
      </c>
      <c r="L289" s="292">
        <v>11222</v>
      </c>
      <c r="M289" s="292">
        <v>285</v>
      </c>
      <c r="N289" s="301">
        <v>12</v>
      </c>
      <c r="O289" s="301">
        <v>48</v>
      </c>
      <c r="P289" s="301">
        <v>859.3</v>
      </c>
      <c r="Q289" s="292">
        <v>689.8</v>
      </c>
      <c r="R289" s="301">
        <v>0</v>
      </c>
      <c r="S289" s="301">
        <v>0</v>
      </c>
      <c r="T289" s="301">
        <v>0</v>
      </c>
      <c r="U289" s="301">
        <v>1</v>
      </c>
      <c r="V289" s="293">
        <v>0.21153846153846154</v>
      </c>
      <c r="W289" s="301">
        <v>1</v>
      </c>
      <c r="X289" s="354">
        <f t="shared" si="9"/>
        <v>624</v>
      </c>
      <c r="Y289" s="292">
        <v>492</v>
      </c>
      <c r="Z289" s="292"/>
      <c r="AA289" s="292"/>
      <c r="AB289" s="292"/>
      <c r="AC289" s="292">
        <v>132</v>
      </c>
      <c r="AD289" s="301" t="s">
        <v>466</v>
      </c>
      <c r="AE289" s="294">
        <v>109678.2</v>
      </c>
      <c r="AF289" s="294">
        <v>26902.199999999997</v>
      </c>
      <c r="AG289" s="2">
        <v>108011788</v>
      </c>
    </row>
    <row r="290" spans="1:33" x14ac:dyDescent="0.25">
      <c r="A290" s="304" t="s">
        <v>1327</v>
      </c>
      <c r="B290" s="305" t="s">
        <v>485</v>
      </c>
      <c r="C290" s="315" t="str">
        <f t="shared" si="8"/>
        <v>C212.3.4</v>
      </c>
      <c r="D290" s="299" t="s">
        <v>464</v>
      </c>
      <c r="E290" s="299" t="s">
        <v>464</v>
      </c>
      <c r="F290" s="299">
        <v>3</v>
      </c>
      <c r="G290" s="299">
        <v>4</v>
      </c>
      <c r="H290" s="299" t="s">
        <v>470</v>
      </c>
      <c r="I290" s="297" t="s">
        <v>1250</v>
      </c>
      <c r="J290" s="297" t="s">
        <v>1251</v>
      </c>
      <c r="K290" s="297" t="s">
        <v>1228</v>
      </c>
      <c r="L290" s="299">
        <v>11222</v>
      </c>
      <c r="M290" s="299">
        <v>634.4</v>
      </c>
      <c r="N290" s="299">
        <v>36</v>
      </c>
      <c r="O290" s="299">
        <v>108</v>
      </c>
      <c r="P290" s="299">
        <v>2001.7</v>
      </c>
      <c r="Q290" s="299">
        <v>1699.3</v>
      </c>
      <c r="R290" s="299">
        <v>0</v>
      </c>
      <c r="S290" s="299">
        <v>1</v>
      </c>
      <c r="T290" s="299">
        <v>0</v>
      </c>
      <c r="U290" s="299">
        <v>1</v>
      </c>
      <c r="V290" s="300">
        <v>0.19041769041769041</v>
      </c>
      <c r="W290" s="299">
        <v>0</v>
      </c>
      <c r="X290" s="354">
        <f t="shared" si="9"/>
        <v>1628</v>
      </c>
      <c r="Y290" s="298">
        <v>1318</v>
      </c>
      <c r="Z290" s="298"/>
      <c r="AA290" s="298"/>
      <c r="AB290" s="298"/>
      <c r="AC290" s="298">
        <v>310</v>
      </c>
      <c r="AD290" s="299" t="s">
        <v>467</v>
      </c>
      <c r="AE290" s="297">
        <v>336597.34399999998</v>
      </c>
      <c r="AF290" s="297">
        <v>49721.518000000004</v>
      </c>
      <c r="AG290" s="2">
        <v>108007834</v>
      </c>
    </row>
    <row r="291" spans="1:33" x14ac:dyDescent="0.25">
      <c r="A291" s="287">
        <v>9</v>
      </c>
      <c r="B291" s="288" t="s">
        <v>485</v>
      </c>
      <c r="C291" s="315" t="str">
        <f t="shared" si="8"/>
        <v>C212.6.3</v>
      </c>
      <c r="D291" s="301" t="s">
        <v>464</v>
      </c>
      <c r="E291" s="301" t="s">
        <v>464</v>
      </c>
      <c r="F291" s="301">
        <v>6</v>
      </c>
      <c r="G291" s="301">
        <v>3</v>
      </c>
      <c r="H291" s="301" t="s">
        <v>470</v>
      </c>
      <c r="I291" s="294" t="s">
        <v>1234</v>
      </c>
      <c r="J291" s="294" t="s">
        <v>1270</v>
      </c>
      <c r="K291" s="294" t="s">
        <v>1228</v>
      </c>
      <c r="L291" s="292">
        <v>11222</v>
      </c>
      <c r="M291" s="292">
        <v>941</v>
      </c>
      <c r="N291" s="301">
        <v>36</v>
      </c>
      <c r="O291" s="301">
        <v>132</v>
      </c>
      <c r="P291" s="301">
        <v>2815.4</v>
      </c>
      <c r="Q291" s="292">
        <v>2235</v>
      </c>
      <c r="R291" s="301">
        <v>1</v>
      </c>
      <c r="S291" s="301">
        <v>0</v>
      </c>
      <c r="T291" s="301">
        <v>0</v>
      </c>
      <c r="U291" s="301">
        <v>1</v>
      </c>
      <c r="V291" s="293">
        <v>0.1823610473128158</v>
      </c>
      <c r="W291" s="301">
        <v>0</v>
      </c>
      <c r="X291" s="354">
        <f t="shared" si="9"/>
        <v>2177</v>
      </c>
      <c r="Y291" s="292">
        <v>1780</v>
      </c>
      <c r="Z291" s="292"/>
      <c r="AA291" s="292"/>
      <c r="AB291" s="292"/>
      <c r="AC291" s="292">
        <v>397</v>
      </c>
      <c r="AD291" s="301" t="s">
        <v>12</v>
      </c>
      <c r="AE291" s="294">
        <v>417945</v>
      </c>
      <c r="AF291" s="294">
        <v>80460</v>
      </c>
      <c r="AG291" s="2">
        <v>111027733</v>
      </c>
    </row>
    <row r="292" spans="1:33" x14ac:dyDescent="0.25">
      <c r="A292" s="295">
        <v>346</v>
      </c>
      <c r="B292" s="296" t="s">
        <v>485</v>
      </c>
      <c r="C292" s="315" t="str">
        <f t="shared" si="8"/>
        <v>C212.3.5</v>
      </c>
      <c r="D292" s="299" t="s">
        <v>464</v>
      </c>
      <c r="E292" s="299" t="s">
        <v>464</v>
      </c>
      <c r="F292" s="299">
        <v>3</v>
      </c>
      <c r="G292" s="299">
        <v>5</v>
      </c>
      <c r="H292" s="299" t="s">
        <v>470</v>
      </c>
      <c r="I292" s="297" t="s">
        <v>1226</v>
      </c>
      <c r="J292" s="297" t="s">
        <v>1243</v>
      </c>
      <c r="K292" s="297" t="s">
        <v>1228</v>
      </c>
      <c r="L292" s="298">
        <v>11222</v>
      </c>
      <c r="M292" s="298">
        <v>824</v>
      </c>
      <c r="N292" s="299">
        <v>45</v>
      </c>
      <c r="O292" s="299">
        <v>179</v>
      </c>
      <c r="P292" s="299">
        <v>3945</v>
      </c>
      <c r="Q292" s="298">
        <v>3198.3</v>
      </c>
      <c r="R292" s="299">
        <v>1</v>
      </c>
      <c r="S292" s="299">
        <v>1</v>
      </c>
      <c r="T292" s="299">
        <v>0</v>
      </c>
      <c r="U292" s="299">
        <v>1</v>
      </c>
      <c r="V292" s="300">
        <v>0.19141783666205259</v>
      </c>
      <c r="W292" s="299">
        <v>1</v>
      </c>
      <c r="X292" s="354">
        <f t="shared" si="9"/>
        <v>2528.5</v>
      </c>
      <c r="Y292" s="298">
        <v>2044.5</v>
      </c>
      <c r="Z292" s="298"/>
      <c r="AA292" s="298"/>
      <c r="AB292" s="298"/>
      <c r="AC292" s="298">
        <v>484</v>
      </c>
      <c r="AD292" s="299" t="s">
        <v>467</v>
      </c>
      <c r="AE292" s="297">
        <v>434968.80000000005</v>
      </c>
      <c r="AF292" s="297">
        <v>179104.80000000002</v>
      </c>
      <c r="AG292" s="2">
        <v>116020981</v>
      </c>
    </row>
    <row r="293" spans="1:33" x14ac:dyDescent="0.25">
      <c r="A293" s="287">
        <v>134</v>
      </c>
      <c r="B293" s="288" t="s">
        <v>480</v>
      </c>
      <c r="C293" s="315" t="str">
        <f t="shared" si="8"/>
        <v>C112.1.5</v>
      </c>
      <c r="D293" s="301" t="s">
        <v>464</v>
      </c>
      <c r="E293" s="301" t="s">
        <v>464</v>
      </c>
      <c r="F293" s="301">
        <v>1</v>
      </c>
      <c r="G293" s="301">
        <v>5</v>
      </c>
      <c r="H293" s="301" t="s">
        <v>470</v>
      </c>
      <c r="I293" s="294" t="s">
        <v>1226</v>
      </c>
      <c r="J293" s="294" t="s">
        <v>1245</v>
      </c>
      <c r="K293" s="294" t="s">
        <v>1228</v>
      </c>
      <c r="L293" s="292">
        <v>11222</v>
      </c>
      <c r="M293" s="292">
        <v>264</v>
      </c>
      <c r="N293" s="301">
        <v>20</v>
      </c>
      <c r="O293" s="301">
        <v>54</v>
      </c>
      <c r="P293" s="301">
        <v>1230.8</v>
      </c>
      <c r="Q293" s="292">
        <v>1032</v>
      </c>
      <c r="R293" s="301">
        <v>1</v>
      </c>
      <c r="S293" s="301">
        <v>0</v>
      </c>
      <c r="T293" s="301">
        <v>0</v>
      </c>
      <c r="U293" s="301">
        <v>0</v>
      </c>
      <c r="V293" s="293">
        <v>0.21179844326095862</v>
      </c>
      <c r="W293" s="301">
        <v>1</v>
      </c>
      <c r="X293" s="354">
        <f t="shared" si="9"/>
        <v>976.40000000000009</v>
      </c>
      <c r="Y293" s="292">
        <v>769.6</v>
      </c>
      <c r="Z293" s="292"/>
      <c r="AA293" s="292"/>
      <c r="AB293" s="292"/>
      <c r="AC293" s="292">
        <v>206.8</v>
      </c>
      <c r="AD293" s="301" t="s">
        <v>467</v>
      </c>
      <c r="AE293" s="294">
        <v>130032</v>
      </c>
      <c r="AF293" s="294">
        <v>65016</v>
      </c>
      <c r="AG293" s="2">
        <v>116018988</v>
      </c>
    </row>
    <row r="294" spans="1:33" x14ac:dyDescent="0.25">
      <c r="A294" s="295">
        <v>79</v>
      </c>
      <c r="B294" s="296" t="s">
        <v>485</v>
      </c>
      <c r="C294" s="315" t="str">
        <f t="shared" si="8"/>
        <v>C212.2.5</v>
      </c>
      <c r="D294" s="299" t="s">
        <v>464</v>
      </c>
      <c r="E294" s="299" t="s">
        <v>464</v>
      </c>
      <c r="F294" s="299">
        <v>2</v>
      </c>
      <c r="G294" s="299">
        <v>5</v>
      </c>
      <c r="H294" s="299" t="s">
        <v>470</v>
      </c>
      <c r="I294" s="297" t="s">
        <v>1236</v>
      </c>
      <c r="J294" s="297" t="s">
        <v>1237</v>
      </c>
      <c r="K294" s="297" t="s">
        <v>1228</v>
      </c>
      <c r="L294" s="298">
        <v>11222</v>
      </c>
      <c r="M294" s="298">
        <v>642.9</v>
      </c>
      <c r="N294" s="299">
        <v>40</v>
      </c>
      <c r="O294" s="299">
        <v>130</v>
      </c>
      <c r="P294" s="299">
        <v>2815.9</v>
      </c>
      <c r="Q294" s="298">
        <v>2315</v>
      </c>
      <c r="R294" s="299">
        <v>1</v>
      </c>
      <c r="S294" s="299">
        <v>1</v>
      </c>
      <c r="T294" s="299">
        <v>0</v>
      </c>
      <c r="U294" s="299">
        <v>1</v>
      </c>
      <c r="V294" s="300">
        <v>0.2974308300395257</v>
      </c>
      <c r="W294" s="299">
        <v>1</v>
      </c>
      <c r="X294" s="354">
        <f t="shared" si="9"/>
        <v>2024</v>
      </c>
      <c r="Y294" s="298">
        <v>1422</v>
      </c>
      <c r="Z294" s="298"/>
      <c r="AA294" s="298"/>
      <c r="AB294" s="298"/>
      <c r="AC294" s="298">
        <v>602</v>
      </c>
      <c r="AD294" s="299" t="s">
        <v>465</v>
      </c>
      <c r="AE294" s="297">
        <v>513930</v>
      </c>
      <c r="AF294" s="297">
        <v>53245</v>
      </c>
      <c r="AG294" s="2">
        <v>104036090</v>
      </c>
    </row>
    <row r="295" spans="1:33" x14ac:dyDescent="0.25">
      <c r="A295" s="287">
        <v>5</v>
      </c>
      <c r="B295" s="288" t="s">
        <v>485</v>
      </c>
      <c r="C295" s="315" t="str">
        <f t="shared" si="8"/>
        <v>C212.3.3</v>
      </c>
      <c r="D295" s="301" t="s">
        <v>464</v>
      </c>
      <c r="E295" s="301" t="s">
        <v>464</v>
      </c>
      <c r="F295" s="301">
        <v>3</v>
      </c>
      <c r="G295" s="301">
        <v>3</v>
      </c>
      <c r="H295" s="301" t="s">
        <v>470</v>
      </c>
      <c r="I295" s="294" t="s">
        <v>1236</v>
      </c>
      <c r="J295" s="294" t="s">
        <v>1237</v>
      </c>
      <c r="K295" s="294" t="s">
        <v>1228</v>
      </c>
      <c r="L295" s="292">
        <v>11222</v>
      </c>
      <c r="M295" s="292">
        <v>547</v>
      </c>
      <c r="N295" s="301">
        <v>27</v>
      </c>
      <c r="O295" s="301">
        <v>81</v>
      </c>
      <c r="P295" s="301">
        <v>1665.1</v>
      </c>
      <c r="Q295" s="292">
        <v>1221</v>
      </c>
      <c r="R295" s="301">
        <v>0</v>
      </c>
      <c r="S295" s="301">
        <v>1</v>
      </c>
      <c r="T295" s="301">
        <v>0</v>
      </c>
      <c r="U295" s="301">
        <v>1</v>
      </c>
      <c r="V295" s="293"/>
      <c r="W295" s="301">
        <v>1</v>
      </c>
      <c r="X295" s="354">
        <f t="shared" si="9"/>
        <v>0</v>
      </c>
      <c r="Y295" s="292"/>
      <c r="Z295" s="292"/>
      <c r="AA295" s="292"/>
      <c r="AB295" s="292"/>
      <c r="AC295" s="292"/>
      <c r="AD295" s="301" t="s">
        <v>1229</v>
      </c>
      <c r="AE295" s="294">
        <v>206349</v>
      </c>
      <c r="AF295" s="294">
        <v>58608</v>
      </c>
      <c r="AG295" s="2">
        <v>104025876</v>
      </c>
    </row>
    <row r="296" spans="1:33" x14ac:dyDescent="0.25">
      <c r="A296" s="295">
        <v>308</v>
      </c>
      <c r="B296" s="296" t="s">
        <v>485</v>
      </c>
      <c r="C296" s="315" t="str">
        <f t="shared" si="8"/>
        <v>C212.6.5</v>
      </c>
      <c r="D296" s="299" t="s">
        <v>464</v>
      </c>
      <c r="E296" s="299" t="s">
        <v>464</v>
      </c>
      <c r="F296" s="299">
        <v>6</v>
      </c>
      <c r="G296" s="299">
        <v>5</v>
      </c>
      <c r="H296" s="299" t="s">
        <v>470</v>
      </c>
      <c r="I296" s="297" t="s">
        <v>1236</v>
      </c>
      <c r="J296" s="297" t="s">
        <v>1237</v>
      </c>
      <c r="K296" s="297" t="s">
        <v>1328</v>
      </c>
      <c r="L296" s="298">
        <v>11321</v>
      </c>
      <c r="M296" s="298">
        <v>670</v>
      </c>
      <c r="N296" s="299">
        <v>53</v>
      </c>
      <c r="O296" s="299">
        <v>142</v>
      </c>
      <c r="P296" s="299">
        <v>3178</v>
      </c>
      <c r="Q296" s="298">
        <v>2700.8</v>
      </c>
      <c r="R296" s="299">
        <v>1</v>
      </c>
      <c r="S296" s="299">
        <v>1</v>
      </c>
      <c r="T296" s="299">
        <v>0</v>
      </c>
      <c r="U296" s="299">
        <v>1</v>
      </c>
      <c r="V296" s="300">
        <v>0.25624277456647399</v>
      </c>
      <c r="W296" s="299">
        <v>1</v>
      </c>
      <c r="X296" s="354">
        <f t="shared" si="9"/>
        <v>1730</v>
      </c>
      <c r="Y296" s="298">
        <v>1286.7</v>
      </c>
      <c r="Z296" s="298"/>
      <c r="AA296" s="298"/>
      <c r="AB296" s="298"/>
      <c r="AC296" s="298">
        <v>443.3</v>
      </c>
      <c r="AD296" s="299" t="s">
        <v>466</v>
      </c>
      <c r="AE296" s="297">
        <v>453734.40000000002</v>
      </c>
      <c r="AF296" s="297">
        <v>140441.60000000001</v>
      </c>
      <c r="AG296" s="2">
        <v>104018655</v>
      </c>
    </row>
    <row r="297" spans="1:33" x14ac:dyDescent="0.25">
      <c r="A297" s="287">
        <v>110</v>
      </c>
      <c r="B297" s="288" t="s">
        <v>485</v>
      </c>
      <c r="C297" s="315" t="str">
        <f t="shared" si="8"/>
        <v>C212.2.3</v>
      </c>
      <c r="D297" s="301" t="s">
        <v>464</v>
      </c>
      <c r="E297" s="301" t="s">
        <v>464</v>
      </c>
      <c r="F297" s="301">
        <v>2</v>
      </c>
      <c r="G297" s="301">
        <v>3</v>
      </c>
      <c r="H297" s="301" t="s">
        <v>470</v>
      </c>
      <c r="I297" s="294" t="s">
        <v>1297</v>
      </c>
      <c r="J297" s="294" t="s">
        <v>1298</v>
      </c>
      <c r="K297" s="294" t="s">
        <v>1228</v>
      </c>
      <c r="L297" s="292">
        <v>11222</v>
      </c>
      <c r="M297" s="292">
        <v>294</v>
      </c>
      <c r="N297" s="301">
        <v>12</v>
      </c>
      <c r="O297" s="301">
        <v>48</v>
      </c>
      <c r="P297" s="301">
        <v>875.3</v>
      </c>
      <c r="Q297" s="292">
        <v>701.8</v>
      </c>
      <c r="R297" s="301">
        <v>0</v>
      </c>
      <c r="S297" s="301">
        <v>0</v>
      </c>
      <c r="T297" s="301">
        <v>0</v>
      </c>
      <c r="U297" s="301">
        <v>1</v>
      </c>
      <c r="V297" s="293">
        <v>0.11026615969581748</v>
      </c>
      <c r="W297" s="301">
        <v>0</v>
      </c>
      <c r="X297" s="354">
        <f t="shared" si="9"/>
        <v>736.40000000000009</v>
      </c>
      <c r="Y297" s="292">
        <v>655.20000000000005</v>
      </c>
      <c r="Z297" s="292"/>
      <c r="AA297" s="292"/>
      <c r="AB297" s="292"/>
      <c r="AC297" s="292">
        <v>81.2</v>
      </c>
      <c r="AD297" s="301" t="s">
        <v>467</v>
      </c>
      <c r="AE297" s="294">
        <v>92637.599999999991</v>
      </c>
      <c r="AF297" s="294">
        <v>25966.6</v>
      </c>
      <c r="AG297" s="2">
        <v>107007327</v>
      </c>
    </row>
    <row r="298" spans="1:33" x14ac:dyDescent="0.25">
      <c r="A298" s="295">
        <v>145</v>
      </c>
      <c r="B298" s="296" t="s">
        <v>485</v>
      </c>
      <c r="C298" s="315" t="str">
        <f t="shared" si="8"/>
        <v>C212.3.5</v>
      </c>
      <c r="D298" s="299" t="s">
        <v>464</v>
      </c>
      <c r="E298" s="299" t="s">
        <v>464</v>
      </c>
      <c r="F298" s="299">
        <v>3</v>
      </c>
      <c r="G298" s="299">
        <v>5</v>
      </c>
      <c r="H298" s="299" t="s">
        <v>470</v>
      </c>
      <c r="I298" s="297" t="s">
        <v>1226</v>
      </c>
      <c r="J298" s="297" t="s">
        <v>1227</v>
      </c>
      <c r="K298" s="297" t="s">
        <v>1228</v>
      </c>
      <c r="L298" s="298">
        <v>11222</v>
      </c>
      <c r="M298" s="298">
        <v>644</v>
      </c>
      <c r="N298" s="299">
        <v>38</v>
      </c>
      <c r="O298" s="299">
        <v>132</v>
      </c>
      <c r="P298" s="299">
        <v>2697.6</v>
      </c>
      <c r="Q298" s="298">
        <v>2428</v>
      </c>
      <c r="R298" s="299">
        <v>1</v>
      </c>
      <c r="S298" s="299">
        <v>1</v>
      </c>
      <c r="T298" s="299">
        <v>0</v>
      </c>
      <c r="U298" s="299">
        <v>1</v>
      </c>
      <c r="V298" s="300">
        <v>0.24536741214057509</v>
      </c>
      <c r="W298" s="299">
        <v>0</v>
      </c>
      <c r="X298" s="354">
        <f t="shared" si="9"/>
        <v>1565</v>
      </c>
      <c r="Y298" s="298">
        <v>1181</v>
      </c>
      <c r="Z298" s="298"/>
      <c r="AA298" s="298"/>
      <c r="AB298" s="298"/>
      <c r="AC298" s="298">
        <v>384</v>
      </c>
      <c r="AD298" s="299" t="s">
        <v>467</v>
      </c>
      <c r="AE298" s="297">
        <v>424900</v>
      </c>
      <c r="AF298" s="297">
        <v>70412</v>
      </c>
      <c r="AG298" s="2">
        <v>101020653</v>
      </c>
    </row>
    <row r="299" spans="1:33" x14ac:dyDescent="0.25">
      <c r="A299" s="287">
        <v>38</v>
      </c>
      <c r="B299" s="288" t="s">
        <v>485</v>
      </c>
      <c r="C299" s="315" t="str">
        <f t="shared" si="8"/>
        <v>C212.2.3</v>
      </c>
      <c r="D299" s="301" t="s">
        <v>464</v>
      </c>
      <c r="E299" s="301" t="s">
        <v>464</v>
      </c>
      <c r="F299" s="301">
        <v>2</v>
      </c>
      <c r="G299" s="301">
        <v>3</v>
      </c>
      <c r="H299" s="301" t="s">
        <v>470</v>
      </c>
      <c r="I299" s="294" t="s">
        <v>1236</v>
      </c>
      <c r="J299" s="294" t="s">
        <v>1237</v>
      </c>
      <c r="K299" s="294" t="s">
        <v>1228</v>
      </c>
      <c r="L299" s="292">
        <v>11222</v>
      </c>
      <c r="M299" s="292">
        <v>458</v>
      </c>
      <c r="N299" s="301">
        <v>24</v>
      </c>
      <c r="O299" s="301">
        <v>77</v>
      </c>
      <c r="P299" s="301">
        <v>1380.6</v>
      </c>
      <c r="Q299" s="292">
        <v>1045.5999999999999</v>
      </c>
      <c r="R299" s="301">
        <v>0</v>
      </c>
      <c r="S299" s="301">
        <v>0</v>
      </c>
      <c r="T299" s="301">
        <v>0</v>
      </c>
      <c r="U299" s="301">
        <v>1</v>
      </c>
      <c r="V299" s="293"/>
      <c r="W299" s="301">
        <v>1</v>
      </c>
      <c r="X299" s="354">
        <f t="shared" si="9"/>
        <v>0</v>
      </c>
      <c r="Y299" s="292"/>
      <c r="Z299" s="292"/>
      <c r="AA299" s="292"/>
      <c r="AB299" s="292"/>
      <c r="AC299" s="292"/>
      <c r="AD299" s="301" t="s">
        <v>1229</v>
      </c>
      <c r="AE299" s="294">
        <v>177751.99999999997</v>
      </c>
      <c r="AF299" s="294">
        <v>58553.599999999991</v>
      </c>
      <c r="AG299" s="2">
        <v>104016961</v>
      </c>
    </row>
    <row r="300" spans="1:33" x14ac:dyDescent="0.25">
      <c r="A300" s="295">
        <v>222</v>
      </c>
      <c r="B300" s="296" t="s">
        <v>485</v>
      </c>
      <c r="C300" s="315" t="str">
        <f t="shared" si="8"/>
        <v>C212.3.5</v>
      </c>
      <c r="D300" s="299" t="s">
        <v>464</v>
      </c>
      <c r="E300" s="299" t="s">
        <v>464</v>
      </c>
      <c r="F300" s="299">
        <v>3</v>
      </c>
      <c r="G300" s="299">
        <v>5</v>
      </c>
      <c r="H300" s="299" t="s">
        <v>470</v>
      </c>
      <c r="I300" s="297" t="s">
        <v>1265</v>
      </c>
      <c r="J300" s="297" t="s">
        <v>1295</v>
      </c>
      <c r="K300" s="297" t="s">
        <v>1228</v>
      </c>
      <c r="L300" s="298">
        <v>11222</v>
      </c>
      <c r="M300" s="298">
        <v>605</v>
      </c>
      <c r="N300" s="299">
        <v>44</v>
      </c>
      <c r="O300" s="299">
        <v>132</v>
      </c>
      <c r="P300" s="299">
        <v>2538.6</v>
      </c>
      <c r="Q300" s="298">
        <v>2307</v>
      </c>
      <c r="R300" s="299">
        <v>1</v>
      </c>
      <c r="S300" s="299">
        <v>0</v>
      </c>
      <c r="T300" s="299">
        <v>0</v>
      </c>
      <c r="U300" s="299">
        <v>1</v>
      </c>
      <c r="V300" s="300">
        <v>0.2449874686716792</v>
      </c>
      <c r="W300" s="299">
        <v>0</v>
      </c>
      <c r="X300" s="354">
        <f t="shared" si="9"/>
        <v>1596</v>
      </c>
      <c r="Y300" s="298">
        <v>1205</v>
      </c>
      <c r="Z300" s="298"/>
      <c r="AA300" s="298"/>
      <c r="AB300" s="298"/>
      <c r="AC300" s="298">
        <v>391</v>
      </c>
      <c r="AD300" s="299" t="s">
        <v>465</v>
      </c>
      <c r="AE300" s="297">
        <v>378348</v>
      </c>
      <c r="AF300" s="297">
        <v>94587</v>
      </c>
      <c r="AG300" s="2">
        <v>112004889</v>
      </c>
    </row>
    <row r="301" spans="1:33" x14ac:dyDescent="0.25">
      <c r="A301" s="287">
        <v>166</v>
      </c>
      <c r="B301" s="288" t="s">
        <v>485</v>
      </c>
      <c r="C301" s="315" t="str">
        <f t="shared" si="8"/>
        <v>C212.6.5</v>
      </c>
      <c r="D301" s="301" t="s">
        <v>464</v>
      </c>
      <c r="E301" s="301" t="s">
        <v>464</v>
      </c>
      <c r="F301" s="301">
        <v>6</v>
      </c>
      <c r="G301" s="301">
        <v>5</v>
      </c>
      <c r="H301" s="301" t="s">
        <v>470</v>
      </c>
      <c r="I301" s="294" t="s">
        <v>1236</v>
      </c>
      <c r="J301" s="294" t="s">
        <v>1237</v>
      </c>
      <c r="K301" s="294" t="s">
        <v>1228</v>
      </c>
      <c r="L301" s="292">
        <v>11222</v>
      </c>
      <c r="M301" s="292">
        <v>1076</v>
      </c>
      <c r="N301" s="301">
        <v>85</v>
      </c>
      <c r="O301" s="301">
        <v>270</v>
      </c>
      <c r="P301" s="301">
        <v>5357.2</v>
      </c>
      <c r="Q301" s="292">
        <v>4139.2</v>
      </c>
      <c r="R301" s="301">
        <v>1</v>
      </c>
      <c r="S301" s="301">
        <v>0</v>
      </c>
      <c r="T301" s="301">
        <v>1</v>
      </c>
      <c r="U301" s="301">
        <v>1</v>
      </c>
      <c r="V301" s="293">
        <v>0.23805623805623805</v>
      </c>
      <c r="W301" s="301">
        <v>1</v>
      </c>
      <c r="X301" s="354">
        <f t="shared" si="9"/>
        <v>3663</v>
      </c>
      <c r="Y301" s="292">
        <v>2791</v>
      </c>
      <c r="Z301" s="292"/>
      <c r="AA301" s="292"/>
      <c r="AB301" s="292"/>
      <c r="AC301" s="292">
        <v>872</v>
      </c>
      <c r="AD301" s="301" t="s">
        <v>12</v>
      </c>
      <c r="AE301" s="294">
        <v>985129.6</v>
      </c>
      <c r="AF301" s="294">
        <v>107619.2</v>
      </c>
      <c r="AG301" s="2">
        <v>104017203</v>
      </c>
    </row>
    <row r="302" spans="1:33" x14ac:dyDescent="0.25">
      <c r="A302" s="295">
        <v>305</v>
      </c>
      <c r="B302" s="296" t="s">
        <v>1326</v>
      </c>
      <c r="C302" s="315" t="str">
        <f t="shared" si="8"/>
        <v>C122.1.10</v>
      </c>
      <c r="D302" s="299" t="s">
        <v>464</v>
      </c>
      <c r="E302" s="299" t="s">
        <v>464</v>
      </c>
      <c r="F302" s="299">
        <v>1</v>
      </c>
      <c r="G302" s="299">
        <v>10</v>
      </c>
      <c r="H302" s="299" t="s">
        <v>470</v>
      </c>
      <c r="I302" s="297" t="s">
        <v>1231</v>
      </c>
      <c r="J302" s="297" t="s">
        <v>1232</v>
      </c>
      <c r="K302" s="297" t="s">
        <v>1228</v>
      </c>
      <c r="L302" s="298">
        <v>11222</v>
      </c>
      <c r="M302" s="298">
        <v>447</v>
      </c>
      <c r="N302" s="299">
        <v>45</v>
      </c>
      <c r="O302" s="299">
        <v>135</v>
      </c>
      <c r="P302" s="299">
        <v>2751.2</v>
      </c>
      <c r="Q302" s="298">
        <v>2751</v>
      </c>
      <c r="R302" s="299">
        <v>1</v>
      </c>
      <c r="S302" s="299">
        <v>1</v>
      </c>
      <c r="T302" s="299">
        <v>0</v>
      </c>
      <c r="U302" s="299">
        <v>1</v>
      </c>
      <c r="V302" s="300">
        <v>0.2791167424138089</v>
      </c>
      <c r="W302" s="299">
        <v>1</v>
      </c>
      <c r="X302" s="354">
        <f t="shared" si="9"/>
        <v>2178.3000000000002</v>
      </c>
      <c r="Y302" s="298">
        <v>1570.3</v>
      </c>
      <c r="Z302" s="298"/>
      <c r="AA302" s="298"/>
      <c r="AB302" s="298"/>
      <c r="AC302" s="298">
        <v>608</v>
      </c>
      <c r="AD302" s="299" t="s">
        <v>467</v>
      </c>
      <c r="AE302" s="297">
        <v>486927</v>
      </c>
      <c r="AF302" s="297">
        <v>74277</v>
      </c>
      <c r="AG302" s="2">
        <v>113021229</v>
      </c>
    </row>
    <row r="303" spans="1:33" x14ac:dyDescent="0.25">
      <c r="A303" s="287">
        <v>46</v>
      </c>
      <c r="B303" s="288" t="s">
        <v>485</v>
      </c>
      <c r="C303" s="315" t="str">
        <f t="shared" si="8"/>
        <v>C212.5.5</v>
      </c>
      <c r="D303" s="301" t="s">
        <v>464</v>
      </c>
      <c r="E303" s="301" t="s">
        <v>464</v>
      </c>
      <c r="F303" s="301">
        <v>5</v>
      </c>
      <c r="G303" s="301">
        <v>5</v>
      </c>
      <c r="H303" s="301" t="s">
        <v>470</v>
      </c>
      <c r="I303" s="294" t="s">
        <v>1236</v>
      </c>
      <c r="J303" s="294" t="s">
        <v>1237</v>
      </c>
      <c r="K303" s="294" t="s">
        <v>1228</v>
      </c>
      <c r="L303" s="292">
        <v>11222</v>
      </c>
      <c r="M303" s="292">
        <v>1480</v>
      </c>
      <c r="N303" s="301">
        <v>54</v>
      </c>
      <c r="O303" s="301">
        <v>220</v>
      </c>
      <c r="P303" s="301">
        <v>5519.9</v>
      </c>
      <c r="Q303" s="292">
        <v>3867.3</v>
      </c>
      <c r="R303" s="301">
        <v>1</v>
      </c>
      <c r="S303" s="301">
        <v>1</v>
      </c>
      <c r="T303" s="301">
        <v>0</v>
      </c>
      <c r="U303" s="301">
        <v>1</v>
      </c>
      <c r="V303" s="293">
        <v>0.27425021640613062</v>
      </c>
      <c r="W303" s="301">
        <v>0</v>
      </c>
      <c r="X303" s="354">
        <f t="shared" si="9"/>
        <v>1963.8999999999999</v>
      </c>
      <c r="Y303" s="292">
        <v>1425.3</v>
      </c>
      <c r="Z303" s="292"/>
      <c r="AA303" s="292"/>
      <c r="AB303" s="292"/>
      <c r="AC303" s="292">
        <v>538.59999999999991</v>
      </c>
      <c r="AD303" s="301" t="s">
        <v>467</v>
      </c>
      <c r="AE303" s="294">
        <v>750256.20000000007</v>
      </c>
      <c r="AF303" s="294">
        <v>112151.70000000001</v>
      </c>
      <c r="AG303" s="2">
        <v>104030526</v>
      </c>
    </row>
    <row r="304" spans="1:33" x14ac:dyDescent="0.25">
      <c r="A304" s="295">
        <v>260</v>
      </c>
      <c r="B304" s="296" t="s">
        <v>485</v>
      </c>
      <c r="C304" s="315" t="str">
        <f t="shared" si="8"/>
        <v>C212.3.5</v>
      </c>
      <c r="D304" s="299" t="s">
        <v>464</v>
      </c>
      <c r="E304" s="299" t="s">
        <v>464</v>
      </c>
      <c r="F304" s="299">
        <v>3</v>
      </c>
      <c r="G304" s="299">
        <v>5</v>
      </c>
      <c r="H304" s="299" t="s">
        <v>470</v>
      </c>
      <c r="I304" s="297" t="s">
        <v>1226</v>
      </c>
      <c r="J304" s="297" t="s">
        <v>1243</v>
      </c>
      <c r="K304" s="297" t="s">
        <v>1228</v>
      </c>
      <c r="L304" s="298">
        <v>11222</v>
      </c>
      <c r="M304" s="298">
        <v>445</v>
      </c>
      <c r="N304" s="299">
        <v>54</v>
      </c>
      <c r="O304" s="299">
        <v>118</v>
      </c>
      <c r="P304" s="299">
        <v>1972.2</v>
      </c>
      <c r="Q304" s="298">
        <v>1584.5</v>
      </c>
      <c r="R304" s="299">
        <v>1</v>
      </c>
      <c r="S304" s="299">
        <v>0</v>
      </c>
      <c r="T304" s="299">
        <v>0</v>
      </c>
      <c r="U304" s="299">
        <v>1</v>
      </c>
      <c r="V304" s="300">
        <v>0.19298888481739343</v>
      </c>
      <c r="W304" s="299">
        <v>0</v>
      </c>
      <c r="X304" s="354">
        <f t="shared" si="9"/>
        <v>1637.4</v>
      </c>
      <c r="Y304" s="298">
        <v>1321.4</v>
      </c>
      <c r="Z304" s="298"/>
      <c r="AA304" s="298"/>
      <c r="AB304" s="298"/>
      <c r="AC304" s="298">
        <v>316</v>
      </c>
      <c r="AD304" s="299" t="s">
        <v>1233</v>
      </c>
      <c r="AE304" s="297">
        <v>0</v>
      </c>
      <c r="AF304" s="297">
        <v>0</v>
      </c>
      <c r="AG304" s="2">
        <v>116020979</v>
      </c>
    </row>
    <row r="305" spans="1:33" x14ac:dyDescent="0.25">
      <c r="A305" s="287">
        <v>100</v>
      </c>
      <c r="B305" s="288" t="s">
        <v>485</v>
      </c>
      <c r="C305" s="315" t="str">
        <f t="shared" si="8"/>
        <v>C212.4.4</v>
      </c>
      <c r="D305" s="301" t="s">
        <v>464</v>
      </c>
      <c r="E305" s="301" t="s">
        <v>464</v>
      </c>
      <c r="F305" s="301">
        <v>4</v>
      </c>
      <c r="G305" s="301">
        <v>4</v>
      </c>
      <c r="H305" s="301" t="s">
        <v>470</v>
      </c>
      <c r="I305" s="294" t="s">
        <v>1226</v>
      </c>
      <c r="J305" s="294" t="s">
        <v>1227</v>
      </c>
      <c r="K305" s="294" t="s">
        <v>1228</v>
      </c>
      <c r="L305" s="292">
        <v>11222</v>
      </c>
      <c r="M305" s="292">
        <v>765.2</v>
      </c>
      <c r="N305" s="301">
        <v>19</v>
      </c>
      <c r="O305" s="301">
        <v>117</v>
      </c>
      <c r="P305" s="301">
        <v>2638.7</v>
      </c>
      <c r="Q305" s="292">
        <v>2131</v>
      </c>
      <c r="R305" s="301">
        <v>1</v>
      </c>
      <c r="S305" s="301">
        <v>1</v>
      </c>
      <c r="T305" s="301">
        <v>0</v>
      </c>
      <c r="U305" s="301">
        <v>1</v>
      </c>
      <c r="V305" s="293">
        <v>0.26121876593574711</v>
      </c>
      <c r="W305" s="301">
        <v>1</v>
      </c>
      <c r="X305" s="354">
        <f t="shared" si="9"/>
        <v>1568.8</v>
      </c>
      <c r="Y305" s="320">
        <v>1159</v>
      </c>
      <c r="Z305" s="320"/>
      <c r="AA305" s="320"/>
      <c r="AB305" s="320"/>
      <c r="AC305" s="320">
        <v>409.8</v>
      </c>
      <c r="AD305" s="301" t="s">
        <v>1229</v>
      </c>
      <c r="AE305" s="294">
        <v>428331</v>
      </c>
      <c r="AF305" s="294">
        <v>70323</v>
      </c>
      <c r="AG305" s="2">
        <v>101003981</v>
      </c>
    </row>
    <row r="306" spans="1:33" x14ac:dyDescent="0.25">
      <c r="A306" s="304" t="s">
        <v>1329</v>
      </c>
      <c r="B306" s="305" t="s">
        <v>485</v>
      </c>
      <c r="C306" s="315" t="str">
        <f t="shared" si="8"/>
        <v>C212.3.3</v>
      </c>
      <c r="D306" s="299" t="s">
        <v>464</v>
      </c>
      <c r="E306" s="299" t="s">
        <v>464</v>
      </c>
      <c r="F306" s="299">
        <v>3</v>
      </c>
      <c r="G306" s="299">
        <v>3</v>
      </c>
      <c r="H306" s="299" t="s">
        <v>470</v>
      </c>
      <c r="I306" s="297" t="s">
        <v>1236</v>
      </c>
      <c r="J306" s="297" t="s">
        <v>1283</v>
      </c>
      <c r="K306" s="297" t="s">
        <v>1228</v>
      </c>
      <c r="L306" s="299">
        <v>11222</v>
      </c>
      <c r="M306" s="299">
        <v>635</v>
      </c>
      <c r="N306" s="299">
        <v>27</v>
      </c>
      <c r="O306" s="299">
        <v>81</v>
      </c>
      <c r="P306" s="299">
        <v>1524.7</v>
      </c>
      <c r="Q306" s="299">
        <v>1235.2</v>
      </c>
      <c r="R306" s="299">
        <v>1</v>
      </c>
      <c r="S306" s="299">
        <v>0</v>
      </c>
      <c r="T306" s="299">
        <v>0</v>
      </c>
      <c r="U306" s="299">
        <v>0</v>
      </c>
      <c r="V306" s="300">
        <v>0.18244090689821515</v>
      </c>
      <c r="W306" s="299">
        <v>0</v>
      </c>
      <c r="X306" s="354">
        <f t="shared" si="9"/>
        <v>1036.5</v>
      </c>
      <c r="Y306" s="298">
        <v>847.40000000000009</v>
      </c>
      <c r="Z306" s="298"/>
      <c r="AA306" s="298"/>
      <c r="AB306" s="298"/>
      <c r="AC306" s="298">
        <v>189.1</v>
      </c>
      <c r="AD306" s="299" t="s">
        <v>467</v>
      </c>
      <c r="AE306" s="297">
        <v>206846.592</v>
      </c>
      <c r="AF306" s="297">
        <v>53731.200000000004</v>
      </c>
      <c r="AG306" s="2">
        <v>104027706</v>
      </c>
    </row>
    <row r="307" spans="1:33" x14ac:dyDescent="0.25">
      <c r="A307" s="287">
        <v>22</v>
      </c>
      <c r="B307" s="288" t="s">
        <v>485</v>
      </c>
      <c r="C307" s="315" t="str">
        <f t="shared" si="8"/>
        <v>C212.4.5</v>
      </c>
      <c r="D307" s="301" t="s">
        <v>464</v>
      </c>
      <c r="E307" s="301" t="s">
        <v>464</v>
      </c>
      <c r="F307" s="301">
        <v>4</v>
      </c>
      <c r="G307" s="301">
        <v>5</v>
      </c>
      <c r="H307" s="301" t="s">
        <v>470</v>
      </c>
      <c r="I307" s="294" t="s">
        <v>1250</v>
      </c>
      <c r="J307" s="294" t="s">
        <v>1251</v>
      </c>
      <c r="K307" s="294" t="s">
        <v>1228</v>
      </c>
      <c r="L307" s="292">
        <v>12331</v>
      </c>
      <c r="M307" s="292">
        <v>836</v>
      </c>
      <c r="N307" s="301">
        <v>55</v>
      </c>
      <c r="O307" s="301">
        <v>138</v>
      </c>
      <c r="P307" s="301">
        <v>3267.1</v>
      </c>
      <c r="Q307" s="292">
        <v>2723.7</v>
      </c>
      <c r="R307" s="301">
        <v>1</v>
      </c>
      <c r="S307" s="301">
        <v>1</v>
      </c>
      <c r="T307" s="301">
        <v>0</v>
      </c>
      <c r="U307" s="301">
        <v>1</v>
      </c>
      <c r="V307" s="293">
        <v>0.29713028906577293</v>
      </c>
      <c r="W307" s="301">
        <v>0</v>
      </c>
      <c r="X307" s="354">
        <f t="shared" si="9"/>
        <v>1909.6</v>
      </c>
      <c r="Y307" s="292">
        <v>1342.2</v>
      </c>
      <c r="Z307" s="292"/>
      <c r="AA307" s="292"/>
      <c r="AB307" s="292"/>
      <c r="AC307" s="292">
        <v>567.4</v>
      </c>
      <c r="AD307" s="301" t="s">
        <v>12</v>
      </c>
      <c r="AE307" s="294">
        <v>473923.8</v>
      </c>
      <c r="AF307" s="294">
        <v>81711</v>
      </c>
      <c r="AG307" s="2">
        <v>108011982</v>
      </c>
    </row>
    <row r="308" spans="1:33" x14ac:dyDescent="0.25">
      <c r="A308" s="295">
        <v>339</v>
      </c>
      <c r="B308" s="296" t="s">
        <v>485</v>
      </c>
      <c r="C308" s="315" t="str">
        <f t="shared" si="8"/>
        <v>C212.3.5</v>
      </c>
      <c r="D308" s="299" t="s">
        <v>464</v>
      </c>
      <c r="E308" s="299" t="s">
        <v>464</v>
      </c>
      <c r="F308" s="299">
        <v>3</v>
      </c>
      <c r="G308" s="299">
        <v>5</v>
      </c>
      <c r="H308" s="299" t="s">
        <v>470</v>
      </c>
      <c r="I308" s="297" t="s">
        <v>1226</v>
      </c>
      <c r="J308" s="297" t="s">
        <v>1227</v>
      </c>
      <c r="K308" s="297" t="s">
        <v>1228</v>
      </c>
      <c r="L308" s="298">
        <v>12749</v>
      </c>
      <c r="M308" s="298">
        <v>907</v>
      </c>
      <c r="N308" s="299">
        <v>60</v>
      </c>
      <c r="O308" s="299">
        <v>145</v>
      </c>
      <c r="P308" s="299">
        <v>3544</v>
      </c>
      <c r="Q308" s="298">
        <v>2952.2</v>
      </c>
      <c r="R308" s="299">
        <v>1</v>
      </c>
      <c r="S308" s="299">
        <v>1</v>
      </c>
      <c r="T308" s="299">
        <v>0</v>
      </c>
      <c r="U308" s="299">
        <v>1</v>
      </c>
      <c r="V308" s="300">
        <v>0.30231165409031024</v>
      </c>
      <c r="W308" s="299">
        <v>1</v>
      </c>
      <c r="X308" s="354">
        <f t="shared" si="9"/>
        <v>1669.8</v>
      </c>
      <c r="Y308" s="298">
        <v>1165</v>
      </c>
      <c r="Z308" s="298"/>
      <c r="AA308" s="298"/>
      <c r="AB308" s="298"/>
      <c r="AC308" s="298">
        <v>504.8</v>
      </c>
      <c r="AD308" s="299" t="s">
        <v>465</v>
      </c>
      <c r="AE308" s="297">
        <v>416260.19999999995</v>
      </c>
      <c r="AF308" s="297">
        <v>82661.599999999991</v>
      </c>
      <c r="AG308" s="2">
        <v>101013296</v>
      </c>
    </row>
    <row r="309" spans="1:33" x14ac:dyDescent="0.25">
      <c r="A309" s="287">
        <v>235</v>
      </c>
      <c r="B309" s="288" t="s">
        <v>485</v>
      </c>
      <c r="C309" s="315" t="str">
        <f t="shared" si="8"/>
        <v>C212.2.5</v>
      </c>
      <c r="D309" s="301" t="s">
        <v>464</v>
      </c>
      <c r="E309" s="301" t="s">
        <v>464</v>
      </c>
      <c r="F309" s="301">
        <v>2</v>
      </c>
      <c r="G309" s="301">
        <v>5</v>
      </c>
      <c r="H309" s="301" t="s">
        <v>470</v>
      </c>
      <c r="I309" s="294" t="s">
        <v>1226</v>
      </c>
      <c r="J309" s="294" t="s">
        <v>1227</v>
      </c>
      <c r="K309" s="294" t="s">
        <v>1228</v>
      </c>
      <c r="L309" s="292">
        <v>11222</v>
      </c>
      <c r="M309" s="292">
        <v>506</v>
      </c>
      <c r="N309" s="301">
        <v>25</v>
      </c>
      <c r="O309" s="301">
        <v>108</v>
      </c>
      <c r="P309" s="301">
        <v>2235.6999999999998</v>
      </c>
      <c r="Q309" s="292">
        <v>1911</v>
      </c>
      <c r="R309" s="301">
        <v>1</v>
      </c>
      <c r="S309" s="301">
        <v>1</v>
      </c>
      <c r="T309" s="301">
        <v>0</v>
      </c>
      <c r="U309" s="301">
        <v>1</v>
      </c>
      <c r="V309" s="293">
        <v>0.13643399690413621</v>
      </c>
      <c r="W309" s="301">
        <v>0</v>
      </c>
      <c r="X309" s="354">
        <f t="shared" si="9"/>
        <v>2777.9</v>
      </c>
      <c r="Y309" s="292">
        <v>2398.9</v>
      </c>
      <c r="Z309" s="292"/>
      <c r="AA309" s="292"/>
      <c r="AB309" s="292"/>
      <c r="AC309" s="292">
        <v>379</v>
      </c>
      <c r="AD309" s="301" t="s">
        <v>12</v>
      </c>
      <c r="AE309" s="294">
        <v>324870</v>
      </c>
      <c r="AF309" s="294">
        <v>116571</v>
      </c>
      <c r="AG309" s="2">
        <v>101022494</v>
      </c>
    </row>
    <row r="310" spans="1:33" x14ac:dyDescent="0.25">
      <c r="A310" s="295">
        <v>42</v>
      </c>
      <c r="B310" s="296" t="s">
        <v>485</v>
      </c>
      <c r="C310" s="315" t="str">
        <f t="shared" si="8"/>
        <v>C212.5.3</v>
      </c>
      <c r="D310" s="299" t="s">
        <v>464</v>
      </c>
      <c r="E310" s="299" t="s">
        <v>464</v>
      </c>
      <c r="F310" s="299">
        <v>5</v>
      </c>
      <c r="G310" s="299">
        <v>3</v>
      </c>
      <c r="H310" s="299" t="s">
        <v>470</v>
      </c>
      <c r="I310" s="297" t="s">
        <v>1253</v>
      </c>
      <c r="J310" s="297" t="s">
        <v>1254</v>
      </c>
      <c r="K310" s="297" t="s">
        <v>1228</v>
      </c>
      <c r="L310" s="298">
        <v>11222</v>
      </c>
      <c r="M310" s="298">
        <v>879</v>
      </c>
      <c r="N310" s="299">
        <v>25</v>
      </c>
      <c r="O310" s="299">
        <v>101</v>
      </c>
      <c r="P310" s="299">
        <v>1940.7</v>
      </c>
      <c r="Q310" s="298">
        <v>1662.2</v>
      </c>
      <c r="R310" s="299">
        <v>1</v>
      </c>
      <c r="S310" s="299">
        <v>1</v>
      </c>
      <c r="T310" s="299">
        <v>0</v>
      </c>
      <c r="U310" s="299">
        <v>1</v>
      </c>
      <c r="V310" s="300">
        <v>0.17834738617200674</v>
      </c>
      <c r="W310" s="299">
        <v>1</v>
      </c>
      <c r="X310" s="354">
        <f t="shared" si="9"/>
        <v>1482.5</v>
      </c>
      <c r="Y310" s="298">
        <v>1218.0999999999999</v>
      </c>
      <c r="Z310" s="298"/>
      <c r="AA310" s="298"/>
      <c r="AB310" s="298"/>
      <c r="AC310" s="298">
        <v>264.39999999999998</v>
      </c>
      <c r="AD310" s="299" t="s">
        <v>1229</v>
      </c>
      <c r="AE310" s="297">
        <v>317480.2</v>
      </c>
      <c r="AF310" s="297">
        <v>91421</v>
      </c>
      <c r="AG310" s="2">
        <v>109017188</v>
      </c>
    </row>
    <row r="311" spans="1:33" x14ac:dyDescent="0.25">
      <c r="A311" s="287">
        <v>381</v>
      </c>
      <c r="B311" s="288" t="s">
        <v>485</v>
      </c>
      <c r="C311" s="315" t="str">
        <f t="shared" si="8"/>
        <v>C212.3.5</v>
      </c>
      <c r="D311" s="301" t="s">
        <v>464</v>
      </c>
      <c r="E311" s="301" t="s">
        <v>464</v>
      </c>
      <c r="F311" s="301">
        <v>3</v>
      </c>
      <c r="G311" s="301">
        <v>5</v>
      </c>
      <c r="H311" s="301" t="s">
        <v>470</v>
      </c>
      <c r="I311" s="294" t="s">
        <v>1226</v>
      </c>
      <c r="J311" s="294" t="s">
        <v>1243</v>
      </c>
      <c r="K311" s="294" t="s">
        <v>1228</v>
      </c>
      <c r="L311" s="292">
        <v>11222</v>
      </c>
      <c r="M311" s="292">
        <v>689</v>
      </c>
      <c r="N311" s="301">
        <v>50</v>
      </c>
      <c r="O311" s="301">
        <v>175</v>
      </c>
      <c r="P311" s="301">
        <v>4035.5</v>
      </c>
      <c r="Q311" s="292">
        <v>3409.2</v>
      </c>
      <c r="R311" s="301">
        <v>1</v>
      </c>
      <c r="S311" s="301">
        <v>1</v>
      </c>
      <c r="T311" s="301">
        <v>0</v>
      </c>
      <c r="U311" s="301">
        <v>1</v>
      </c>
      <c r="V311" s="293">
        <v>0.23687912087912086</v>
      </c>
      <c r="W311" s="301">
        <v>1</v>
      </c>
      <c r="X311" s="354">
        <f t="shared" si="9"/>
        <v>2275</v>
      </c>
      <c r="Y311" s="320">
        <v>1736.1</v>
      </c>
      <c r="Z311" s="320"/>
      <c r="AA311" s="320"/>
      <c r="AB311" s="320"/>
      <c r="AC311" s="320">
        <v>538.9</v>
      </c>
      <c r="AD311" s="301" t="s">
        <v>467</v>
      </c>
      <c r="AE311" s="294">
        <v>0</v>
      </c>
      <c r="AF311" s="294">
        <v>0</v>
      </c>
      <c r="AG311" s="2">
        <v>116020982</v>
      </c>
    </row>
    <row r="312" spans="1:33" x14ac:dyDescent="0.25">
      <c r="A312" s="295">
        <v>48</v>
      </c>
      <c r="B312" s="296" t="s">
        <v>1326</v>
      </c>
      <c r="C312" s="315" t="str">
        <f t="shared" si="8"/>
        <v>C122.1.7</v>
      </c>
      <c r="D312" s="299" t="s">
        <v>464</v>
      </c>
      <c r="E312" s="299" t="s">
        <v>464</v>
      </c>
      <c r="F312" s="299">
        <v>1</v>
      </c>
      <c r="G312" s="299">
        <v>7</v>
      </c>
      <c r="H312" s="299" t="s">
        <v>470</v>
      </c>
      <c r="I312" s="297" t="s">
        <v>1226</v>
      </c>
      <c r="J312" s="297" t="s">
        <v>1227</v>
      </c>
      <c r="K312" s="297" t="s">
        <v>1228</v>
      </c>
      <c r="L312" s="298">
        <v>11222</v>
      </c>
      <c r="M312" s="298">
        <v>372</v>
      </c>
      <c r="N312" s="299">
        <v>28</v>
      </c>
      <c r="O312" s="299">
        <v>98</v>
      </c>
      <c r="P312" s="299">
        <v>2100.8000000000002</v>
      </c>
      <c r="Q312" s="298">
        <v>1602.4</v>
      </c>
      <c r="R312" s="299">
        <v>1</v>
      </c>
      <c r="S312" s="299">
        <v>1</v>
      </c>
      <c r="T312" s="299">
        <v>0</v>
      </c>
      <c r="U312" s="299">
        <v>1</v>
      </c>
      <c r="V312" s="300">
        <v>0.15062560153994226</v>
      </c>
      <c r="W312" s="299">
        <v>0</v>
      </c>
      <c r="X312" s="354">
        <f t="shared" si="9"/>
        <v>1662.4</v>
      </c>
      <c r="Y312" s="319">
        <v>1412</v>
      </c>
      <c r="Z312" s="319"/>
      <c r="AA312" s="319"/>
      <c r="AB312" s="319"/>
      <c r="AC312" s="319">
        <v>250.4</v>
      </c>
      <c r="AD312" s="299" t="s">
        <v>12</v>
      </c>
      <c r="AE312" s="297">
        <v>301251.20000000001</v>
      </c>
      <c r="AF312" s="297">
        <v>49674.400000000001</v>
      </c>
      <c r="AG312" s="2">
        <v>101015752</v>
      </c>
    </row>
    <row r="313" spans="1:33" x14ac:dyDescent="0.25">
      <c r="A313" s="287">
        <v>340</v>
      </c>
      <c r="B313" s="288" t="s">
        <v>485</v>
      </c>
      <c r="C313" s="315" t="str">
        <f t="shared" si="8"/>
        <v>C212.1.5</v>
      </c>
      <c r="D313" s="301" t="s">
        <v>464</v>
      </c>
      <c r="E313" s="301" t="s">
        <v>464</v>
      </c>
      <c r="F313" s="301">
        <v>1</v>
      </c>
      <c r="G313" s="301">
        <v>5</v>
      </c>
      <c r="H313" s="301" t="s">
        <v>470</v>
      </c>
      <c r="I313" s="294" t="s">
        <v>1236</v>
      </c>
      <c r="J313" s="294" t="s">
        <v>1237</v>
      </c>
      <c r="K313" s="294" t="s">
        <v>1228</v>
      </c>
      <c r="L313" s="292">
        <v>12311</v>
      </c>
      <c r="M313" s="292">
        <v>871</v>
      </c>
      <c r="N313" s="301">
        <v>61</v>
      </c>
      <c r="O313" s="301">
        <v>83</v>
      </c>
      <c r="P313" s="301">
        <v>3305.9</v>
      </c>
      <c r="Q313" s="292">
        <v>3189</v>
      </c>
      <c r="R313" s="301">
        <v>1</v>
      </c>
      <c r="S313" s="301">
        <v>0</v>
      </c>
      <c r="T313" s="301">
        <v>0</v>
      </c>
      <c r="U313" s="301">
        <v>1</v>
      </c>
      <c r="V313" s="293"/>
      <c r="W313" s="301">
        <v>1</v>
      </c>
      <c r="X313" s="354">
        <f t="shared" si="9"/>
        <v>0</v>
      </c>
      <c r="Y313" s="292"/>
      <c r="Z313" s="292"/>
      <c r="AA313" s="292"/>
      <c r="AB313" s="292"/>
      <c r="AC313" s="292"/>
      <c r="AD313" s="301" t="s">
        <v>466</v>
      </c>
      <c r="AE313" s="294">
        <v>561264</v>
      </c>
      <c r="AF313" s="294">
        <v>124371</v>
      </c>
      <c r="AG313" s="2">
        <v>104026216</v>
      </c>
    </row>
    <row r="314" spans="1:33" x14ac:dyDescent="0.25">
      <c r="A314" s="295">
        <v>378</v>
      </c>
      <c r="B314" s="296" t="s">
        <v>1326</v>
      </c>
      <c r="C314" s="315" t="str">
        <f t="shared" si="8"/>
        <v>C122.1.11</v>
      </c>
      <c r="D314" s="299" t="s">
        <v>464</v>
      </c>
      <c r="E314" s="299" t="s">
        <v>464</v>
      </c>
      <c r="F314" s="299">
        <v>1</v>
      </c>
      <c r="G314" s="299">
        <v>11</v>
      </c>
      <c r="H314" s="299" t="s">
        <v>470</v>
      </c>
      <c r="I314" s="297" t="s">
        <v>1226</v>
      </c>
      <c r="J314" s="297" t="s">
        <v>1241</v>
      </c>
      <c r="K314" s="297" t="s">
        <v>1228</v>
      </c>
      <c r="L314" s="298">
        <v>11222</v>
      </c>
      <c r="M314" s="298">
        <v>282</v>
      </c>
      <c r="N314" s="299">
        <v>29</v>
      </c>
      <c r="O314" s="299">
        <v>79</v>
      </c>
      <c r="P314" s="299">
        <v>2260.9</v>
      </c>
      <c r="Q314" s="298">
        <v>1793.6</v>
      </c>
      <c r="R314" s="299">
        <v>1</v>
      </c>
      <c r="S314" s="299">
        <v>1</v>
      </c>
      <c r="T314" s="299">
        <v>0</v>
      </c>
      <c r="U314" s="299">
        <v>1</v>
      </c>
      <c r="V314" s="300">
        <v>0.14765582899227589</v>
      </c>
      <c r="W314" s="299">
        <v>1</v>
      </c>
      <c r="X314" s="354">
        <f t="shared" si="9"/>
        <v>2226.8000000000002</v>
      </c>
      <c r="Y314" s="298">
        <v>1898</v>
      </c>
      <c r="Z314" s="298"/>
      <c r="AA314" s="298"/>
      <c r="AB314" s="298"/>
      <c r="AC314" s="298">
        <v>328.79999999999995</v>
      </c>
      <c r="AD314" s="299" t="s">
        <v>467</v>
      </c>
      <c r="AE314" s="297">
        <v>270833.59999999998</v>
      </c>
      <c r="AF314" s="297">
        <v>104028.79999999999</v>
      </c>
      <c r="AG314" s="2">
        <v>116002152</v>
      </c>
    </row>
    <row r="315" spans="1:33" x14ac:dyDescent="0.25">
      <c r="A315" s="287">
        <v>298</v>
      </c>
      <c r="B315" s="288" t="s">
        <v>485</v>
      </c>
      <c r="C315" s="315" t="str">
        <f t="shared" si="8"/>
        <v>C212.4.3</v>
      </c>
      <c r="D315" s="301" t="s">
        <v>464</v>
      </c>
      <c r="E315" s="301" t="s">
        <v>464</v>
      </c>
      <c r="F315" s="301">
        <v>4</v>
      </c>
      <c r="G315" s="301">
        <v>3</v>
      </c>
      <c r="H315" s="301" t="s">
        <v>470</v>
      </c>
      <c r="I315" s="294" t="s">
        <v>1253</v>
      </c>
      <c r="J315" s="294" t="s">
        <v>1307</v>
      </c>
      <c r="K315" s="294" t="s">
        <v>1228</v>
      </c>
      <c r="L315" s="292">
        <v>11222</v>
      </c>
      <c r="M315" s="292">
        <v>661</v>
      </c>
      <c r="N315" s="301">
        <v>24</v>
      </c>
      <c r="O315" s="301">
        <v>96</v>
      </c>
      <c r="P315" s="301">
        <v>1977.4</v>
      </c>
      <c r="Q315" s="292">
        <v>1601</v>
      </c>
      <c r="R315" s="301">
        <v>1</v>
      </c>
      <c r="S315" s="301">
        <v>0</v>
      </c>
      <c r="T315" s="301">
        <v>0</v>
      </c>
      <c r="U315" s="301">
        <v>1</v>
      </c>
      <c r="V315" s="293">
        <v>0.16307692307692306</v>
      </c>
      <c r="W315" s="301">
        <v>0</v>
      </c>
      <c r="X315" s="354">
        <f t="shared" si="9"/>
        <v>1300</v>
      </c>
      <c r="Y315" s="292">
        <v>1088</v>
      </c>
      <c r="Z315" s="292"/>
      <c r="AA315" s="292"/>
      <c r="AB315" s="292"/>
      <c r="AC315" s="292">
        <v>212</v>
      </c>
      <c r="AD315" s="301" t="s">
        <v>12</v>
      </c>
      <c r="AE315" s="294">
        <v>236948</v>
      </c>
      <c r="AF315" s="294">
        <v>83252</v>
      </c>
      <c r="AG315" s="2">
        <v>109013162</v>
      </c>
    </row>
    <row r="316" spans="1:33" x14ac:dyDescent="0.25">
      <c r="A316" s="295">
        <v>6</v>
      </c>
      <c r="B316" s="296" t="s">
        <v>485</v>
      </c>
      <c r="C316" s="315" t="str">
        <f t="shared" si="8"/>
        <v>C212.3.5</v>
      </c>
      <c r="D316" s="299" t="s">
        <v>464</v>
      </c>
      <c r="E316" s="299" t="s">
        <v>464</v>
      </c>
      <c r="F316" s="299">
        <v>3</v>
      </c>
      <c r="G316" s="299">
        <v>5</v>
      </c>
      <c r="H316" s="299" t="s">
        <v>470</v>
      </c>
      <c r="I316" s="297" t="s">
        <v>1276</v>
      </c>
      <c r="J316" s="297" t="s">
        <v>1277</v>
      </c>
      <c r="K316" s="297" t="s">
        <v>1228</v>
      </c>
      <c r="L316" s="298">
        <v>11222</v>
      </c>
      <c r="M316" s="298">
        <v>620</v>
      </c>
      <c r="N316" s="299">
        <v>30</v>
      </c>
      <c r="O316" s="299">
        <v>132</v>
      </c>
      <c r="P316" s="299">
        <v>2529.4</v>
      </c>
      <c r="Q316" s="298">
        <v>2214.8000000000002</v>
      </c>
      <c r="R316" s="299">
        <v>1</v>
      </c>
      <c r="S316" s="299">
        <v>1</v>
      </c>
      <c r="T316" s="299">
        <v>0</v>
      </c>
      <c r="U316" s="299">
        <v>1</v>
      </c>
      <c r="V316" s="300"/>
      <c r="W316" s="299">
        <v>0</v>
      </c>
      <c r="X316" s="354">
        <f t="shared" si="9"/>
        <v>0</v>
      </c>
      <c r="Y316" s="298"/>
      <c r="Z316" s="298"/>
      <c r="AA316" s="298"/>
      <c r="AB316" s="298"/>
      <c r="AC316" s="298"/>
      <c r="AD316" s="299" t="s">
        <v>467</v>
      </c>
      <c r="AE316" s="297">
        <v>307857.2</v>
      </c>
      <c r="AF316" s="297">
        <v>163895.20000000001</v>
      </c>
      <c r="AG316" s="2">
        <v>106007191</v>
      </c>
    </row>
    <row r="317" spans="1:33" x14ac:dyDescent="0.25">
      <c r="A317" s="287">
        <v>80</v>
      </c>
      <c r="B317" s="288" t="s">
        <v>480</v>
      </c>
      <c r="C317" s="315" t="str">
        <f t="shared" si="8"/>
        <v>C112.1.5</v>
      </c>
      <c r="D317" s="301" t="s">
        <v>464</v>
      </c>
      <c r="E317" s="301" t="s">
        <v>464</v>
      </c>
      <c r="F317" s="301">
        <v>1</v>
      </c>
      <c r="G317" s="301">
        <v>5</v>
      </c>
      <c r="H317" s="301" t="s">
        <v>470</v>
      </c>
      <c r="I317" s="294" t="s">
        <v>1250</v>
      </c>
      <c r="J317" s="294" t="s">
        <v>1251</v>
      </c>
      <c r="K317" s="294" t="s">
        <v>1228</v>
      </c>
      <c r="L317" s="292">
        <v>11222</v>
      </c>
      <c r="M317" s="292">
        <v>330.6</v>
      </c>
      <c r="N317" s="301">
        <v>15</v>
      </c>
      <c r="O317" s="301">
        <v>65</v>
      </c>
      <c r="P317" s="301">
        <v>1309.5</v>
      </c>
      <c r="Q317" s="292">
        <v>985.3</v>
      </c>
      <c r="R317" s="301">
        <v>1</v>
      </c>
      <c r="S317" s="301">
        <v>1</v>
      </c>
      <c r="T317" s="301">
        <v>0</v>
      </c>
      <c r="U317" s="301">
        <v>1</v>
      </c>
      <c r="V317" s="293">
        <v>0.14074650077760498</v>
      </c>
      <c r="W317" s="301">
        <v>1</v>
      </c>
      <c r="X317" s="354">
        <f t="shared" si="9"/>
        <v>1286</v>
      </c>
      <c r="Y317" s="292">
        <v>1105</v>
      </c>
      <c r="Z317" s="292"/>
      <c r="AA317" s="292"/>
      <c r="AB317" s="292"/>
      <c r="AC317" s="292">
        <v>181</v>
      </c>
      <c r="AD317" s="301" t="s">
        <v>467</v>
      </c>
      <c r="AE317" s="294">
        <v>187207</v>
      </c>
      <c r="AF317" s="294">
        <v>70941.599999999991</v>
      </c>
      <c r="AG317" s="2">
        <v>108012129</v>
      </c>
    </row>
    <row r="318" spans="1:33" x14ac:dyDescent="0.25">
      <c r="A318" s="295">
        <v>177</v>
      </c>
      <c r="B318" s="296" t="s">
        <v>485</v>
      </c>
      <c r="C318" s="315" t="str">
        <f t="shared" si="8"/>
        <v>C212.4.5</v>
      </c>
      <c r="D318" s="299" t="s">
        <v>464</v>
      </c>
      <c r="E318" s="299" t="s">
        <v>464</v>
      </c>
      <c r="F318" s="299">
        <v>4</v>
      </c>
      <c r="G318" s="299">
        <v>5</v>
      </c>
      <c r="H318" s="299" t="s">
        <v>470</v>
      </c>
      <c r="I318" s="297" t="s">
        <v>1226</v>
      </c>
      <c r="J318" s="297" t="s">
        <v>1227</v>
      </c>
      <c r="K318" s="297" t="s">
        <v>1228</v>
      </c>
      <c r="L318" s="298">
        <v>11222</v>
      </c>
      <c r="M318" s="298">
        <v>860</v>
      </c>
      <c r="N318" s="299">
        <v>49</v>
      </c>
      <c r="O318" s="299">
        <v>181</v>
      </c>
      <c r="P318" s="299">
        <v>3848.5</v>
      </c>
      <c r="Q318" s="298">
        <v>3222</v>
      </c>
      <c r="R318" s="299">
        <v>1</v>
      </c>
      <c r="S318" s="299">
        <v>1</v>
      </c>
      <c r="T318" s="299">
        <v>0</v>
      </c>
      <c r="U318" s="299">
        <v>1</v>
      </c>
      <c r="V318" s="300">
        <v>0.19544513457556936</v>
      </c>
      <c r="W318" s="299">
        <v>1</v>
      </c>
      <c r="X318" s="354">
        <f t="shared" si="9"/>
        <v>2415</v>
      </c>
      <c r="Y318" s="319">
        <v>1943</v>
      </c>
      <c r="Z318" s="319"/>
      <c r="AA318" s="319"/>
      <c r="AB318" s="319"/>
      <c r="AC318" s="319">
        <v>472</v>
      </c>
      <c r="AD318" s="299" t="s">
        <v>12</v>
      </c>
      <c r="AE318" s="297">
        <v>418860</v>
      </c>
      <c r="AF318" s="297">
        <v>128880</v>
      </c>
      <c r="AG318" s="2">
        <v>101018087</v>
      </c>
    </row>
    <row r="319" spans="1:33" x14ac:dyDescent="0.25">
      <c r="A319" s="287">
        <v>21</v>
      </c>
      <c r="B319" s="288" t="s">
        <v>485</v>
      </c>
      <c r="C319" s="315" t="str">
        <f t="shared" si="8"/>
        <v>C212.4.5</v>
      </c>
      <c r="D319" s="301" t="s">
        <v>464</v>
      </c>
      <c r="E319" s="301" t="s">
        <v>464</v>
      </c>
      <c r="F319" s="301">
        <v>4</v>
      </c>
      <c r="G319" s="301">
        <v>5</v>
      </c>
      <c r="H319" s="301" t="s">
        <v>470</v>
      </c>
      <c r="I319" s="294" t="s">
        <v>1226</v>
      </c>
      <c r="J319" s="294" t="s">
        <v>1227</v>
      </c>
      <c r="K319" s="294" t="s">
        <v>1228</v>
      </c>
      <c r="L319" s="292">
        <v>12132</v>
      </c>
      <c r="M319" s="292">
        <v>888</v>
      </c>
      <c r="N319" s="301">
        <v>50</v>
      </c>
      <c r="O319" s="301">
        <v>164</v>
      </c>
      <c r="P319" s="301">
        <v>4109.6000000000004</v>
      </c>
      <c r="Q319" s="292">
        <v>3392.7</v>
      </c>
      <c r="R319" s="301">
        <v>1</v>
      </c>
      <c r="S319" s="301">
        <v>1</v>
      </c>
      <c r="T319" s="301">
        <v>0</v>
      </c>
      <c r="U319" s="301">
        <v>1</v>
      </c>
      <c r="V319" s="293">
        <v>0.23168908819133033</v>
      </c>
      <c r="W319" s="301">
        <v>1</v>
      </c>
      <c r="X319" s="354">
        <f t="shared" si="9"/>
        <v>2475.3000000000002</v>
      </c>
      <c r="Y319" s="292">
        <v>1901.8000000000002</v>
      </c>
      <c r="Z319" s="292"/>
      <c r="AA319" s="292"/>
      <c r="AB319" s="292"/>
      <c r="AC319" s="292">
        <v>573.5</v>
      </c>
      <c r="AD319" s="301" t="s">
        <v>467</v>
      </c>
      <c r="AE319" s="294">
        <v>576759</v>
      </c>
      <c r="AF319" s="294">
        <v>118744.5</v>
      </c>
      <c r="AG319" s="2">
        <v>101013100</v>
      </c>
    </row>
    <row r="320" spans="1:33" x14ac:dyDescent="0.25">
      <c r="A320" s="295">
        <v>246</v>
      </c>
      <c r="B320" s="296" t="s">
        <v>485</v>
      </c>
      <c r="C320" s="315" t="str">
        <f t="shared" si="8"/>
        <v>C212.1.5</v>
      </c>
      <c r="D320" s="299" t="s">
        <v>464</v>
      </c>
      <c r="E320" s="299" t="s">
        <v>464</v>
      </c>
      <c r="F320" s="299">
        <v>1</v>
      </c>
      <c r="G320" s="299">
        <v>5</v>
      </c>
      <c r="H320" s="299" t="s">
        <v>470</v>
      </c>
      <c r="I320" s="297" t="s">
        <v>1226</v>
      </c>
      <c r="J320" s="297" t="s">
        <v>1227</v>
      </c>
      <c r="K320" s="297" t="s">
        <v>1328</v>
      </c>
      <c r="L320" s="298">
        <v>12744</v>
      </c>
      <c r="M320" s="298">
        <v>867</v>
      </c>
      <c r="N320" s="299">
        <v>64</v>
      </c>
      <c r="O320" s="299">
        <v>153</v>
      </c>
      <c r="P320" s="299">
        <v>3457.4</v>
      </c>
      <c r="Q320" s="298">
        <v>3348</v>
      </c>
      <c r="R320" s="299">
        <v>1</v>
      </c>
      <c r="S320" s="299">
        <v>0</v>
      </c>
      <c r="T320" s="299">
        <v>0</v>
      </c>
      <c r="U320" s="299">
        <v>1</v>
      </c>
      <c r="V320" s="300">
        <v>0.23997812607771118</v>
      </c>
      <c r="W320" s="299">
        <v>0</v>
      </c>
      <c r="X320" s="354">
        <f t="shared" si="9"/>
        <v>1599.1645000000001</v>
      </c>
      <c r="Y320" s="298">
        <v>1215.4000000000001</v>
      </c>
      <c r="Z320" s="298"/>
      <c r="AA320" s="298"/>
      <c r="AB320" s="298"/>
      <c r="AC320" s="298">
        <v>383.7645</v>
      </c>
      <c r="AD320" s="299" t="s">
        <v>1229</v>
      </c>
      <c r="AE320" s="297">
        <v>559116</v>
      </c>
      <c r="AF320" s="297">
        <v>100440</v>
      </c>
      <c r="AG320" s="2">
        <v>101004290</v>
      </c>
    </row>
    <row r="321" spans="1:33" x14ac:dyDescent="0.25">
      <c r="A321" s="287">
        <v>155</v>
      </c>
      <c r="B321" s="288" t="s">
        <v>485</v>
      </c>
      <c r="C321" s="315" t="str">
        <f t="shared" si="8"/>
        <v>C212.1.5</v>
      </c>
      <c r="D321" s="301" t="s">
        <v>464</v>
      </c>
      <c r="E321" s="301" t="s">
        <v>464</v>
      </c>
      <c r="F321" s="301">
        <v>1</v>
      </c>
      <c r="G321" s="301">
        <v>5</v>
      </c>
      <c r="H321" s="301" t="s">
        <v>470</v>
      </c>
      <c r="I321" s="294" t="s">
        <v>1226</v>
      </c>
      <c r="J321" s="294" t="s">
        <v>1227</v>
      </c>
      <c r="K321" s="294" t="s">
        <v>1228</v>
      </c>
      <c r="L321" s="292">
        <v>11222</v>
      </c>
      <c r="M321" s="292">
        <v>1458</v>
      </c>
      <c r="N321" s="301">
        <v>120</v>
      </c>
      <c r="O321" s="301">
        <v>245</v>
      </c>
      <c r="P321" s="301">
        <v>6197.9</v>
      </c>
      <c r="Q321" s="292">
        <v>5021</v>
      </c>
      <c r="R321" s="301">
        <v>0</v>
      </c>
      <c r="S321" s="301">
        <v>1</v>
      </c>
      <c r="T321" s="301">
        <v>0</v>
      </c>
      <c r="U321" s="301">
        <v>1</v>
      </c>
      <c r="V321" s="293">
        <v>0.2813114293737714</v>
      </c>
      <c r="W321" s="301">
        <v>1</v>
      </c>
      <c r="X321" s="354">
        <f t="shared" si="9"/>
        <v>2848.8</v>
      </c>
      <c r="Y321" s="292">
        <v>2047.4</v>
      </c>
      <c r="Z321" s="292"/>
      <c r="AA321" s="292"/>
      <c r="AB321" s="292"/>
      <c r="AC321" s="292">
        <v>801.4</v>
      </c>
      <c r="AD321" s="301" t="s">
        <v>12</v>
      </c>
      <c r="AE321" s="294">
        <v>0</v>
      </c>
      <c r="AF321" s="294">
        <v>0</v>
      </c>
      <c r="AG321" s="2">
        <v>101020532</v>
      </c>
    </row>
    <row r="322" spans="1:33" x14ac:dyDescent="0.25">
      <c r="A322" s="295">
        <v>253</v>
      </c>
      <c r="B322" s="296" t="s">
        <v>485</v>
      </c>
      <c r="C322" s="315" t="str">
        <f t="shared" si="8"/>
        <v>C212.4.3</v>
      </c>
      <c r="D322" s="299" t="s">
        <v>464</v>
      </c>
      <c r="E322" s="299" t="s">
        <v>464</v>
      </c>
      <c r="F322" s="299">
        <v>4</v>
      </c>
      <c r="G322" s="299">
        <v>3</v>
      </c>
      <c r="H322" s="299" t="s">
        <v>470</v>
      </c>
      <c r="I322" s="297" t="s">
        <v>1250</v>
      </c>
      <c r="J322" s="297" t="s">
        <v>1251</v>
      </c>
      <c r="K322" s="297" t="s">
        <v>1228</v>
      </c>
      <c r="L322" s="298">
        <v>12339</v>
      </c>
      <c r="M322" s="298">
        <v>970</v>
      </c>
      <c r="N322" s="299">
        <v>30</v>
      </c>
      <c r="O322" s="299">
        <v>110</v>
      </c>
      <c r="P322" s="299">
        <v>2217.9</v>
      </c>
      <c r="Q322" s="298">
        <v>1964.8</v>
      </c>
      <c r="R322" s="299">
        <v>1</v>
      </c>
      <c r="S322" s="299">
        <v>0</v>
      </c>
      <c r="T322" s="299">
        <v>0</v>
      </c>
      <c r="U322" s="299">
        <v>1</v>
      </c>
      <c r="V322" s="300">
        <v>0.20713395404087304</v>
      </c>
      <c r="W322" s="299">
        <v>0</v>
      </c>
      <c r="X322" s="354">
        <f t="shared" si="9"/>
        <v>1195.4099999999999</v>
      </c>
      <c r="Y322" s="298">
        <v>947.8</v>
      </c>
      <c r="Z322" s="298"/>
      <c r="AA322" s="298"/>
      <c r="AB322" s="298"/>
      <c r="AC322" s="298">
        <v>247.61</v>
      </c>
      <c r="AD322" s="299"/>
      <c r="AE322" s="297">
        <v>371347.20000000001</v>
      </c>
      <c r="AF322" s="297">
        <v>41260.799999999996</v>
      </c>
      <c r="AG322" s="2">
        <v>108012150</v>
      </c>
    </row>
    <row r="323" spans="1:33" x14ac:dyDescent="0.25">
      <c r="A323" s="287">
        <v>209</v>
      </c>
      <c r="B323" s="288" t="s">
        <v>485</v>
      </c>
      <c r="C323" s="315" t="str">
        <f t="shared" si="8"/>
        <v>C212.4.5</v>
      </c>
      <c r="D323" s="301" t="s">
        <v>464</v>
      </c>
      <c r="E323" s="301" t="s">
        <v>464</v>
      </c>
      <c r="F323" s="301">
        <v>4</v>
      </c>
      <c r="G323" s="301">
        <v>5</v>
      </c>
      <c r="H323" s="301" t="s">
        <v>470</v>
      </c>
      <c r="I323" s="294" t="s">
        <v>1250</v>
      </c>
      <c r="J323" s="294" t="s">
        <v>1251</v>
      </c>
      <c r="K323" s="294" t="s">
        <v>1228</v>
      </c>
      <c r="L323" s="292">
        <v>11222</v>
      </c>
      <c r="M323" s="292">
        <v>546</v>
      </c>
      <c r="N323" s="301">
        <v>39</v>
      </c>
      <c r="O323" s="301">
        <v>102</v>
      </c>
      <c r="P323" s="301">
        <v>2011</v>
      </c>
      <c r="Q323" s="292">
        <v>1658</v>
      </c>
      <c r="R323" s="301">
        <v>1</v>
      </c>
      <c r="S323" s="301">
        <v>0</v>
      </c>
      <c r="T323" s="301">
        <v>0</v>
      </c>
      <c r="U323" s="301">
        <v>1</v>
      </c>
      <c r="V323" s="293">
        <v>0.11820807673442695</v>
      </c>
      <c r="W323" s="301">
        <v>1</v>
      </c>
      <c r="X323" s="354">
        <f t="shared" si="9"/>
        <v>1834.9</v>
      </c>
      <c r="Y323" s="292">
        <v>1618</v>
      </c>
      <c r="Z323" s="292"/>
      <c r="AA323" s="292"/>
      <c r="AB323" s="292"/>
      <c r="AC323" s="292">
        <v>216.9</v>
      </c>
      <c r="AD323" s="301" t="s">
        <v>465</v>
      </c>
      <c r="AE323" s="294">
        <v>290150</v>
      </c>
      <c r="AF323" s="294">
        <v>150878</v>
      </c>
      <c r="AG323" s="2">
        <v>108012145</v>
      </c>
    </row>
    <row r="324" spans="1:33" x14ac:dyDescent="0.25">
      <c r="A324" s="304" t="s">
        <v>1330</v>
      </c>
      <c r="B324" s="305" t="s">
        <v>1324</v>
      </c>
      <c r="C324" s="315" t="str">
        <f t="shared" si="8"/>
        <v>C222.4.7</v>
      </c>
      <c r="D324" s="299" t="s">
        <v>464</v>
      </c>
      <c r="E324" s="299" t="s">
        <v>464</v>
      </c>
      <c r="F324" s="299">
        <v>4</v>
      </c>
      <c r="G324" s="299">
        <v>7</v>
      </c>
      <c r="H324" s="299" t="s">
        <v>470</v>
      </c>
      <c r="I324" s="297" t="s">
        <v>1226</v>
      </c>
      <c r="J324" s="297" t="s">
        <v>1227</v>
      </c>
      <c r="K324" s="297" t="s">
        <v>1228</v>
      </c>
      <c r="L324" s="299">
        <v>11222</v>
      </c>
      <c r="M324" s="299">
        <v>1313</v>
      </c>
      <c r="N324" s="299">
        <v>56</v>
      </c>
      <c r="O324" s="299">
        <v>204</v>
      </c>
      <c r="P324" s="299">
        <v>5128.1000000000004</v>
      </c>
      <c r="Q324" s="299">
        <v>4193.7</v>
      </c>
      <c r="R324" s="299">
        <v>0</v>
      </c>
      <c r="S324" s="299">
        <v>0</v>
      </c>
      <c r="T324" s="299">
        <v>1</v>
      </c>
      <c r="U324" s="299">
        <v>0</v>
      </c>
      <c r="V324" s="300">
        <v>0.23146599777034557</v>
      </c>
      <c r="W324" s="299">
        <v>1</v>
      </c>
      <c r="X324" s="354">
        <f t="shared" si="9"/>
        <v>2870.4</v>
      </c>
      <c r="Y324" s="298">
        <v>2206</v>
      </c>
      <c r="Z324" s="298"/>
      <c r="AA324" s="298"/>
      <c r="AB324" s="298"/>
      <c r="AC324" s="298">
        <v>664.4</v>
      </c>
      <c r="AD324" s="299" t="s">
        <v>467</v>
      </c>
      <c r="AE324" s="297">
        <v>1012820.487</v>
      </c>
      <c r="AF324" s="297">
        <v>155502.39599999998</v>
      </c>
      <c r="AG324" s="2">
        <v>101015202</v>
      </c>
    </row>
    <row r="325" spans="1:33" x14ac:dyDescent="0.25">
      <c r="A325" s="287">
        <v>231</v>
      </c>
      <c r="B325" s="288" t="s">
        <v>485</v>
      </c>
      <c r="C325" s="315" t="str">
        <f t="shared" ref="C325:C388" si="10">_xlfn.CONCAT(B325,".",F325,".",G325)</f>
        <v>C212.3.5</v>
      </c>
      <c r="D325" s="301" t="s">
        <v>464</v>
      </c>
      <c r="E325" s="301" t="s">
        <v>464</v>
      </c>
      <c r="F325" s="301">
        <v>3</v>
      </c>
      <c r="G325" s="301">
        <v>5</v>
      </c>
      <c r="H325" s="301" t="s">
        <v>470</v>
      </c>
      <c r="I325" s="294" t="s">
        <v>1226</v>
      </c>
      <c r="J325" s="294" t="s">
        <v>1243</v>
      </c>
      <c r="K325" s="294" t="s">
        <v>1228</v>
      </c>
      <c r="L325" s="292">
        <v>11222</v>
      </c>
      <c r="M325" s="292">
        <v>815</v>
      </c>
      <c r="N325" s="301">
        <v>44</v>
      </c>
      <c r="O325" s="301">
        <v>169</v>
      </c>
      <c r="P325" s="301">
        <v>3765.9</v>
      </c>
      <c r="Q325" s="292">
        <v>3232.1</v>
      </c>
      <c r="R325" s="301">
        <v>1</v>
      </c>
      <c r="S325" s="301">
        <v>1</v>
      </c>
      <c r="T325" s="301">
        <v>0</v>
      </c>
      <c r="U325" s="301">
        <v>1</v>
      </c>
      <c r="V325" s="293">
        <v>0.21047780563338744</v>
      </c>
      <c r="W325" s="301">
        <v>0</v>
      </c>
      <c r="X325" s="354">
        <f t="shared" si="9"/>
        <v>2712.4</v>
      </c>
      <c r="Y325" s="292">
        <v>2141.5</v>
      </c>
      <c r="Z325" s="292"/>
      <c r="AA325" s="292"/>
      <c r="AB325" s="292"/>
      <c r="AC325" s="292">
        <v>570.90000000000009</v>
      </c>
      <c r="AD325" s="301" t="s">
        <v>466</v>
      </c>
      <c r="AE325" s="294">
        <v>749847.2</v>
      </c>
      <c r="AF325" s="294">
        <v>129284</v>
      </c>
      <c r="AG325" s="2">
        <v>116033623</v>
      </c>
    </row>
    <row r="326" spans="1:33" x14ac:dyDescent="0.25">
      <c r="A326" s="295">
        <v>66</v>
      </c>
      <c r="B326" s="296" t="s">
        <v>485</v>
      </c>
      <c r="C326" s="315" t="str">
        <f t="shared" si="10"/>
        <v>C212.2.3</v>
      </c>
      <c r="D326" s="299" t="s">
        <v>464</v>
      </c>
      <c r="E326" s="299" t="s">
        <v>464</v>
      </c>
      <c r="F326" s="299">
        <v>2</v>
      </c>
      <c r="G326" s="299">
        <v>3</v>
      </c>
      <c r="H326" s="299" t="s">
        <v>470</v>
      </c>
      <c r="I326" s="297" t="s">
        <v>1226</v>
      </c>
      <c r="J326" s="297" t="s">
        <v>1248</v>
      </c>
      <c r="K326" s="297" t="s">
        <v>1228</v>
      </c>
      <c r="L326" s="298">
        <v>11222</v>
      </c>
      <c r="M326" s="298">
        <v>411</v>
      </c>
      <c r="N326" s="299">
        <v>15</v>
      </c>
      <c r="O326" s="299">
        <v>53</v>
      </c>
      <c r="P326" s="299">
        <v>1200.4000000000001</v>
      </c>
      <c r="Q326" s="298">
        <v>916.5</v>
      </c>
      <c r="R326" s="299">
        <v>0</v>
      </c>
      <c r="S326" s="299">
        <v>1</v>
      </c>
      <c r="T326" s="299">
        <v>0</v>
      </c>
      <c r="U326" s="299">
        <v>1</v>
      </c>
      <c r="V326" s="300"/>
      <c r="W326" s="299">
        <v>0</v>
      </c>
      <c r="X326" s="354">
        <f t="shared" ref="X326:X389" si="11">Y326+AC326</f>
        <v>0</v>
      </c>
      <c r="Y326" s="298"/>
      <c r="Z326" s="298"/>
      <c r="AA326" s="298"/>
      <c r="AB326" s="298"/>
      <c r="AC326" s="298"/>
      <c r="AD326" s="299"/>
      <c r="AE326" s="297">
        <v>155805</v>
      </c>
      <c r="AF326" s="297">
        <v>25662</v>
      </c>
      <c r="AG326" s="2">
        <v>116031612</v>
      </c>
    </row>
    <row r="327" spans="1:33" x14ac:dyDescent="0.25">
      <c r="A327" s="287">
        <v>43</v>
      </c>
      <c r="B327" s="288" t="s">
        <v>485</v>
      </c>
      <c r="C327" s="315" t="str">
        <f t="shared" si="10"/>
        <v>C212.4.5</v>
      </c>
      <c r="D327" s="301" t="s">
        <v>464</v>
      </c>
      <c r="E327" s="301" t="s">
        <v>464</v>
      </c>
      <c r="F327" s="301">
        <v>4</v>
      </c>
      <c r="G327" s="301">
        <v>5</v>
      </c>
      <c r="H327" s="301" t="s">
        <v>470</v>
      </c>
      <c r="I327" s="294" t="s">
        <v>1226</v>
      </c>
      <c r="J327" s="294" t="s">
        <v>1318</v>
      </c>
      <c r="K327" s="294" t="s">
        <v>1228</v>
      </c>
      <c r="L327" s="292">
        <v>11222</v>
      </c>
      <c r="M327" s="292">
        <v>778</v>
      </c>
      <c r="N327" s="301">
        <v>28</v>
      </c>
      <c r="O327" s="301">
        <v>98</v>
      </c>
      <c r="P327" s="301">
        <v>2670.6</v>
      </c>
      <c r="Q327" s="292">
        <v>2456</v>
      </c>
      <c r="R327" s="301">
        <v>1</v>
      </c>
      <c r="S327" s="301">
        <v>1</v>
      </c>
      <c r="T327" s="301">
        <v>0</v>
      </c>
      <c r="U327" s="301">
        <v>1</v>
      </c>
      <c r="V327" s="293">
        <v>0.1206405693950178</v>
      </c>
      <c r="W327" s="301">
        <v>0</v>
      </c>
      <c r="X327" s="354">
        <f t="shared" si="11"/>
        <v>2810</v>
      </c>
      <c r="Y327" s="292">
        <v>2471</v>
      </c>
      <c r="Z327" s="292"/>
      <c r="AA327" s="292"/>
      <c r="AB327" s="292"/>
      <c r="AC327" s="292">
        <v>339</v>
      </c>
      <c r="AD327" s="301" t="s">
        <v>467</v>
      </c>
      <c r="AE327" s="294">
        <v>326648</v>
      </c>
      <c r="AF327" s="294">
        <v>103152</v>
      </c>
      <c r="AG327" s="2">
        <v>116033748</v>
      </c>
    </row>
    <row r="328" spans="1:33" x14ac:dyDescent="0.25">
      <c r="A328" s="295">
        <v>267</v>
      </c>
      <c r="B328" s="296" t="s">
        <v>485</v>
      </c>
      <c r="C328" s="315" t="str">
        <f t="shared" si="10"/>
        <v>C212.7.5</v>
      </c>
      <c r="D328" s="299" t="s">
        <v>464</v>
      </c>
      <c r="E328" s="299" t="s">
        <v>464</v>
      </c>
      <c r="F328" s="299">
        <v>7</v>
      </c>
      <c r="G328" s="299">
        <v>5</v>
      </c>
      <c r="H328" s="299" t="s">
        <v>470</v>
      </c>
      <c r="I328" s="297" t="s">
        <v>1236</v>
      </c>
      <c r="J328" s="297" t="s">
        <v>1237</v>
      </c>
      <c r="K328" s="297" t="s">
        <v>1228</v>
      </c>
      <c r="L328" s="298">
        <v>12646</v>
      </c>
      <c r="M328" s="298">
        <v>1569</v>
      </c>
      <c r="N328" s="299">
        <v>79</v>
      </c>
      <c r="O328" s="299">
        <v>280</v>
      </c>
      <c r="P328" s="299">
        <v>6999.2</v>
      </c>
      <c r="Q328" s="298">
        <v>5996.6</v>
      </c>
      <c r="R328" s="299">
        <v>1</v>
      </c>
      <c r="S328" s="299">
        <v>1</v>
      </c>
      <c r="T328" s="299">
        <v>0</v>
      </c>
      <c r="U328" s="299">
        <v>1</v>
      </c>
      <c r="V328" s="300">
        <v>0.17890674125631517</v>
      </c>
      <c r="W328" s="299">
        <v>1</v>
      </c>
      <c r="X328" s="354">
        <f t="shared" si="11"/>
        <v>4611.9000000000005</v>
      </c>
      <c r="Y328" s="298">
        <v>3786.8</v>
      </c>
      <c r="Z328" s="298"/>
      <c r="AA328" s="298"/>
      <c r="AB328" s="298"/>
      <c r="AC328" s="298">
        <v>825.1</v>
      </c>
      <c r="AD328" s="299" t="s">
        <v>465</v>
      </c>
      <c r="AE328" s="297">
        <v>971449.20000000007</v>
      </c>
      <c r="AF328" s="297">
        <v>173901.40000000002</v>
      </c>
      <c r="AG328" s="2">
        <v>104017974</v>
      </c>
    </row>
    <row r="329" spans="1:33" x14ac:dyDescent="0.25">
      <c r="A329" s="287">
        <v>280</v>
      </c>
      <c r="B329" s="288" t="s">
        <v>1324</v>
      </c>
      <c r="C329" s="315" t="str">
        <f t="shared" si="10"/>
        <v>C222.2.7</v>
      </c>
      <c r="D329" s="301" t="s">
        <v>464</v>
      </c>
      <c r="E329" s="301" t="s">
        <v>464</v>
      </c>
      <c r="F329" s="301">
        <v>2</v>
      </c>
      <c r="G329" s="301">
        <v>7</v>
      </c>
      <c r="H329" s="301" t="s">
        <v>470</v>
      </c>
      <c r="I329" s="294" t="s">
        <v>1226</v>
      </c>
      <c r="J329" s="294" t="s">
        <v>1227</v>
      </c>
      <c r="K329" s="294" t="s">
        <v>1228</v>
      </c>
      <c r="L329" s="292">
        <v>11222</v>
      </c>
      <c r="M329" s="292">
        <v>533.6</v>
      </c>
      <c r="N329" s="301">
        <v>33</v>
      </c>
      <c r="O329" s="301">
        <v>102</v>
      </c>
      <c r="P329" s="301">
        <v>2566</v>
      </c>
      <c r="Q329" s="292">
        <v>2520</v>
      </c>
      <c r="R329" s="301">
        <v>0</v>
      </c>
      <c r="S329" s="301">
        <v>0</v>
      </c>
      <c r="T329" s="301">
        <v>1</v>
      </c>
      <c r="U329" s="301">
        <v>0</v>
      </c>
      <c r="V329" s="293">
        <v>0.32067988668555242</v>
      </c>
      <c r="W329" s="301">
        <v>1</v>
      </c>
      <c r="X329" s="354">
        <f t="shared" si="11"/>
        <v>1765</v>
      </c>
      <c r="Y329" s="292">
        <v>1199</v>
      </c>
      <c r="Z329" s="292"/>
      <c r="AA329" s="292"/>
      <c r="AB329" s="292"/>
      <c r="AC329" s="292">
        <v>566</v>
      </c>
      <c r="AD329" s="301" t="s">
        <v>467</v>
      </c>
      <c r="AE329" s="294">
        <v>506520</v>
      </c>
      <c r="AF329" s="294">
        <v>95760</v>
      </c>
      <c r="AG329" s="2">
        <v>101012251</v>
      </c>
    </row>
    <row r="330" spans="1:33" x14ac:dyDescent="0.25">
      <c r="A330" s="295">
        <v>119</v>
      </c>
      <c r="B330" s="296" t="s">
        <v>485</v>
      </c>
      <c r="C330" s="315" t="str">
        <f t="shared" si="10"/>
        <v>C212.3.4</v>
      </c>
      <c r="D330" s="299" t="s">
        <v>464</v>
      </c>
      <c r="E330" s="299" t="s">
        <v>464</v>
      </c>
      <c r="F330" s="299">
        <v>3</v>
      </c>
      <c r="G330" s="299">
        <v>4</v>
      </c>
      <c r="H330" s="299" t="s">
        <v>470</v>
      </c>
      <c r="I330" s="297" t="s">
        <v>1286</v>
      </c>
      <c r="J330" s="297" t="s">
        <v>1313</v>
      </c>
      <c r="K330" s="297" t="s">
        <v>1228</v>
      </c>
      <c r="L330" s="298">
        <v>11222</v>
      </c>
      <c r="M330" s="298">
        <v>612</v>
      </c>
      <c r="N330" s="299">
        <v>31</v>
      </c>
      <c r="O330" s="299">
        <v>106</v>
      </c>
      <c r="P330" s="299">
        <v>2113.8000000000002</v>
      </c>
      <c r="Q330" s="298">
        <v>1826</v>
      </c>
      <c r="R330" s="299">
        <v>1</v>
      </c>
      <c r="S330" s="299">
        <v>1</v>
      </c>
      <c r="T330" s="299">
        <v>0</v>
      </c>
      <c r="U330" s="299">
        <v>1</v>
      </c>
      <c r="V330" s="300">
        <v>0.18851924331376385</v>
      </c>
      <c r="W330" s="299">
        <v>0</v>
      </c>
      <c r="X330" s="354">
        <f t="shared" si="11"/>
        <v>1533</v>
      </c>
      <c r="Y330" s="298">
        <v>1244</v>
      </c>
      <c r="Z330" s="298"/>
      <c r="AA330" s="298"/>
      <c r="AB330" s="298"/>
      <c r="AC330" s="298">
        <v>289</v>
      </c>
      <c r="AD330" s="299" t="s">
        <v>467</v>
      </c>
      <c r="AE330" s="297">
        <v>412676</v>
      </c>
      <c r="AF330" s="297">
        <v>54780</v>
      </c>
      <c r="AG330" s="2">
        <v>103013847</v>
      </c>
    </row>
    <row r="331" spans="1:33" x14ac:dyDescent="0.25">
      <c r="A331" s="287">
        <v>224</v>
      </c>
      <c r="B331" s="288" t="s">
        <v>485</v>
      </c>
      <c r="C331" s="315" t="str">
        <f t="shared" si="10"/>
        <v>C212.3.3</v>
      </c>
      <c r="D331" s="301" t="s">
        <v>464</v>
      </c>
      <c r="E331" s="301" t="s">
        <v>464</v>
      </c>
      <c r="F331" s="301">
        <v>3</v>
      </c>
      <c r="G331" s="301">
        <v>3</v>
      </c>
      <c r="H331" s="301" t="s">
        <v>470</v>
      </c>
      <c r="I331" s="294" t="s">
        <v>1236</v>
      </c>
      <c r="J331" s="294" t="s">
        <v>1237</v>
      </c>
      <c r="K331" s="294" t="s">
        <v>1228</v>
      </c>
      <c r="L331" s="292">
        <v>11222</v>
      </c>
      <c r="M331" s="292">
        <v>542</v>
      </c>
      <c r="N331" s="301">
        <v>15</v>
      </c>
      <c r="O331" s="301">
        <v>61</v>
      </c>
      <c r="P331" s="301">
        <v>1459.1</v>
      </c>
      <c r="Q331" s="292">
        <v>1069</v>
      </c>
      <c r="R331" s="301">
        <v>1</v>
      </c>
      <c r="S331" s="301">
        <v>1</v>
      </c>
      <c r="T331" s="301">
        <v>0</v>
      </c>
      <c r="U331" s="301">
        <v>1</v>
      </c>
      <c r="V331" s="293">
        <v>0.18949536560247168</v>
      </c>
      <c r="W331" s="301">
        <v>0</v>
      </c>
      <c r="X331" s="354">
        <f t="shared" si="11"/>
        <v>971</v>
      </c>
      <c r="Y331" s="292">
        <v>787</v>
      </c>
      <c r="Z331" s="292"/>
      <c r="AA331" s="292"/>
      <c r="AB331" s="292"/>
      <c r="AC331" s="292">
        <v>184</v>
      </c>
      <c r="AD331" s="301" t="s">
        <v>467</v>
      </c>
      <c r="AE331" s="294">
        <v>187075</v>
      </c>
      <c r="AF331" s="294">
        <v>60933</v>
      </c>
      <c r="AG331" s="2">
        <v>104032407</v>
      </c>
    </row>
    <row r="332" spans="1:33" x14ac:dyDescent="0.25">
      <c r="A332" s="295">
        <v>257</v>
      </c>
      <c r="B332" s="296" t="s">
        <v>480</v>
      </c>
      <c r="C332" s="315" t="str">
        <f t="shared" si="10"/>
        <v>C112.1.5</v>
      </c>
      <c r="D332" s="299" t="s">
        <v>464</v>
      </c>
      <c r="E332" s="299" t="s">
        <v>464</v>
      </c>
      <c r="F332" s="299">
        <v>1</v>
      </c>
      <c r="G332" s="299">
        <v>5</v>
      </c>
      <c r="H332" s="299" t="s">
        <v>470</v>
      </c>
      <c r="I332" s="297" t="s">
        <v>1253</v>
      </c>
      <c r="J332" s="297" t="s">
        <v>1254</v>
      </c>
      <c r="K332" s="297" t="s">
        <v>1228</v>
      </c>
      <c r="L332" s="298">
        <v>11222</v>
      </c>
      <c r="M332" s="298">
        <v>228</v>
      </c>
      <c r="N332" s="299">
        <v>15</v>
      </c>
      <c r="O332" s="299">
        <v>64</v>
      </c>
      <c r="P332" s="299">
        <v>1316.6</v>
      </c>
      <c r="Q332" s="298">
        <v>1122.3</v>
      </c>
      <c r="R332" s="299">
        <v>1</v>
      </c>
      <c r="S332" s="299">
        <v>1</v>
      </c>
      <c r="T332" s="299">
        <v>0</v>
      </c>
      <c r="U332" s="299">
        <v>0</v>
      </c>
      <c r="V332" s="300">
        <v>0.13304721030042918</v>
      </c>
      <c r="W332" s="299">
        <v>0</v>
      </c>
      <c r="X332" s="354">
        <f t="shared" si="11"/>
        <v>1165</v>
      </c>
      <c r="Y332" s="298">
        <v>1010</v>
      </c>
      <c r="Z332" s="298"/>
      <c r="AA332" s="298"/>
      <c r="AB332" s="298"/>
      <c r="AC332" s="298">
        <v>155</v>
      </c>
      <c r="AD332" s="299" t="s">
        <v>467</v>
      </c>
      <c r="AE332" s="297">
        <v>144776.69999999998</v>
      </c>
      <c r="AF332" s="297">
        <v>68460.3</v>
      </c>
      <c r="AG332" s="2">
        <v>109017218</v>
      </c>
    </row>
    <row r="333" spans="1:33" x14ac:dyDescent="0.25">
      <c r="A333" s="287">
        <v>377</v>
      </c>
      <c r="B333" s="288" t="s">
        <v>1324</v>
      </c>
      <c r="C333" s="315" t="str">
        <f t="shared" si="10"/>
        <v>C222.2.10</v>
      </c>
      <c r="D333" s="301" t="s">
        <v>464</v>
      </c>
      <c r="E333" s="301" t="s">
        <v>464</v>
      </c>
      <c r="F333" s="301">
        <v>2</v>
      </c>
      <c r="G333" s="301">
        <v>10</v>
      </c>
      <c r="H333" s="301" t="s">
        <v>470</v>
      </c>
      <c r="I333" s="294" t="s">
        <v>1265</v>
      </c>
      <c r="J333" s="294" t="s">
        <v>1284</v>
      </c>
      <c r="K333" s="294" t="s">
        <v>1228</v>
      </c>
      <c r="L333" s="292">
        <v>12201</v>
      </c>
      <c r="M333" s="292">
        <v>804.7</v>
      </c>
      <c r="N333" s="301">
        <v>75</v>
      </c>
      <c r="O333" s="301">
        <v>253</v>
      </c>
      <c r="P333" s="301">
        <v>5641</v>
      </c>
      <c r="Q333" s="292">
        <v>5095</v>
      </c>
      <c r="R333" s="301">
        <v>1</v>
      </c>
      <c r="S333" s="301">
        <v>1</v>
      </c>
      <c r="T333" s="301">
        <v>0</v>
      </c>
      <c r="U333" s="301">
        <v>1</v>
      </c>
      <c r="V333" s="293">
        <v>0.22303999999999999</v>
      </c>
      <c r="W333" s="301">
        <v>1</v>
      </c>
      <c r="X333" s="354">
        <f t="shared" si="11"/>
        <v>3125</v>
      </c>
      <c r="Y333" s="292">
        <v>2428</v>
      </c>
      <c r="Z333" s="292"/>
      <c r="AA333" s="292"/>
      <c r="AB333" s="292"/>
      <c r="AC333" s="292">
        <v>697</v>
      </c>
      <c r="AD333" s="301" t="s">
        <v>466</v>
      </c>
      <c r="AE333" s="294">
        <v>1064855</v>
      </c>
      <c r="AF333" s="294">
        <v>147755</v>
      </c>
      <c r="AG333" s="2">
        <v>112017100</v>
      </c>
    </row>
    <row r="334" spans="1:33" x14ac:dyDescent="0.25">
      <c r="A334" s="295">
        <v>156</v>
      </c>
      <c r="B334" s="296" t="s">
        <v>485</v>
      </c>
      <c r="C334" s="315" t="str">
        <f t="shared" si="10"/>
        <v>C212.4.5</v>
      </c>
      <c r="D334" s="299" t="s">
        <v>464</v>
      </c>
      <c r="E334" s="299" t="s">
        <v>464</v>
      </c>
      <c r="F334" s="299">
        <v>4</v>
      </c>
      <c r="G334" s="299">
        <v>5</v>
      </c>
      <c r="H334" s="299" t="s">
        <v>470</v>
      </c>
      <c r="I334" s="297" t="s">
        <v>1236</v>
      </c>
      <c r="J334" s="297" t="s">
        <v>1237</v>
      </c>
      <c r="K334" s="297" t="s">
        <v>1228</v>
      </c>
      <c r="L334" s="298">
        <v>11222</v>
      </c>
      <c r="M334" s="298">
        <v>552</v>
      </c>
      <c r="N334" s="299">
        <v>40</v>
      </c>
      <c r="O334" s="299">
        <v>108</v>
      </c>
      <c r="P334" s="299">
        <v>2394.1999999999998</v>
      </c>
      <c r="Q334" s="298">
        <v>1966.2</v>
      </c>
      <c r="R334" s="299">
        <v>1</v>
      </c>
      <c r="S334" s="299">
        <v>1</v>
      </c>
      <c r="T334" s="299">
        <v>0</v>
      </c>
      <c r="U334" s="299">
        <v>1</v>
      </c>
      <c r="V334" s="300">
        <v>0.17638131639593055</v>
      </c>
      <c r="W334" s="299">
        <v>1</v>
      </c>
      <c r="X334" s="354">
        <f t="shared" si="11"/>
        <v>1779.1</v>
      </c>
      <c r="Y334" s="298">
        <v>1465.3</v>
      </c>
      <c r="Z334" s="298"/>
      <c r="AA334" s="298"/>
      <c r="AB334" s="298"/>
      <c r="AC334" s="298">
        <v>313.8</v>
      </c>
      <c r="AD334" s="299" t="s">
        <v>467</v>
      </c>
      <c r="AE334" s="297">
        <v>332287.8</v>
      </c>
      <c r="AF334" s="297">
        <v>58986</v>
      </c>
      <c r="AG334" s="2">
        <v>104018443</v>
      </c>
    </row>
    <row r="335" spans="1:33" x14ac:dyDescent="0.25">
      <c r="A335" s="287">
        <v>251</v>
      </c>
      <c r="B335" s="288" t="s">
        <v>485</v>
      </c>
      <c r="C335" s="315" t="str">
        <f t="shared" si="10"/>
        <v>C212.2.4</v>
      </c>
      <c r="D335" s="301" t="s">
        <v>464</v>
      </c>
      <c r="E335" s="301" t="s">
        <v>464</v>
      </c>
      <c r="F335" s="301">
        <v>2</v>
      </c>
      <c r="G335" s="301">
        <v>4</v>
      </c>
      <c r="H335" s="301" t="s">
        <v>470</v>
      </c>
      <c r="I335" s="294" t="s">
        <v>1236</v>
      </c>
      <c r="J335" s="294" t="s">
        <v>1237</v>
      </c>
      <c r="K335" s="294" t="s">
        <v>1228</v>
      </c>
      <c r="L335" s="292">
        <v>11222</v>
      </c>
      <c r="M335" s="292">
        <v>602</v>
      </c>
      <c r="N335" s="301">
        <v>24</v>
      </c>
      <c r="O335" s="301">
        <v>102</v>
      </c>
      <c r="P335" s="301">
        <v>2246.6</v>
      </c>
      <c r="Q335" s="292">
        <v>1709.6</v>
      </c>
      <c r="R335" s="301">
        <v>1</v>
      </c>
      <c r="S335" s="301">
        <v>1</v>
      </c>
      <c r="T335" s="301">
        <v>0</v>
      </c>
      <c r="U335" s="301">
        <v>1</v>
      </c>
      <c r="V335" s="293">
        <v>0.12282530787776112</v>
      </c>
      <c r="W335" s="301">
        <v>0</v>
      </c>
      <c r="X335" s="354">
        <f t="shared" si="11"/>
        <v>1534.7</v>
      </c>
      <c r="Y335" s="292">
        <v>1346.2</v>
      </c>
      <c r="Z335" s="292"/>
      <c r="AA335" s="292"/>
      <c r="AB335" s="292"/>
      <c r="AC335" s="292">
        <v>188.5</v>
      </c>
      <c r="AD335" s="301" t="s">
        <v>467</v>
      </c>
      <c r="AE335" s="294">
        <v>311147.2</v>
      </c>
      <c r="AF335" s="294">
        <v>97447.2</v>
      </c>
      <c r="AG335" s="2">
        <v>104018184</v>
      </c>
    </row>
    <row r="336" spans="1:33" x14ac:dyDescent="0.25">
      <c r="A336" s="295">
        <v>27</v>
      </c>
      <c r="B336" s="296" t="s">
        <v>485</v>
      </c>
      <c r="C336" s="315" t="str">
        <f t="shared" si="10"/>
        <v>C212.3.4</v>
      </c>
      <c r="D336" s="299" t="s">
        <v>464</v>
      </c>
      <c r="E336" s="299" t="s">
        <v>464</v>
      </c>
      <c r="F336" s="299">
        <v>3</v>
      </c>
      <c r="G336" s="299">
        <v>4</v>
      </c>
      <c r="H336" s="299" t="s">
        <v>470</v>
      </c>
      <c r="I336" s="297" t="s">
        <v>1297</v>
      </c>
      <c r="J336" s="297" t="s">
        <v>1298</v>
      </c>
      <c r="K336" s="297" t="s">
        <v>1228</v>
      </c>
      <c r="L336" s="298">
        <v>11222</v>
      </c>
      <c r="M336" s="298">
        <v>753</v>
      </c>
      <c r="N336" s="299">
        <v>28</v>
      </c>
      <c r="O336" s="299">
        <v>120</v>
      </c>
      <c r="P336" s="299">
        <v>2558.4</v>
      </c>
      <c r="Q336" s="298">
        <v>2879</v>
      </c>
      <c r="R336" s="299">
        <v>1</v>
      </c>
      <c r="S336" s="299">
        <v>1</v>
      </c>
      <c r="T336" s="299">
        <v>0</v>
      </c>
      <c r="U336" s="299">
        <v>1</v>
      </c>
      <c r="V336" s="300"/>
      <c r="W336" s="299">
        <v>1</v>
      </c>
      <c r="X336" s="354">
        <f t="shared" si="11"/>
        <v>0</v>
      </c>
      <c r="Y336" s="298"/>
      <c r="Z336" s="298"/>
      <c r="AA336" s="298"/>
      <c r="AB336" s="298"/>
      <c r="AC336" s="298"/>
      <c r="AD336" s="299" t="s">
        <v>466</v>
      </c>
      <c r="AE336" s="297">
        <v>408818</v>
      </c>
      <c r="AF336" s="297">
        <v>74854</v>
      </c>
      <c r="AG336" s="2">
        <v>107007423</v>
      </c>
    </row>
    <row r="337" spans="1:33" x14ac:dyDescent="0.25">
      <c r="A337" s="302" t="s">
        <v>1331</v>
      </c>
      <c r="B337" s="303" t="s">
        <v>485</v>
      </c>
      <c r="C337" s="315" t="str">
        <f t="shared" si="10"/>
        <v>C212.3.3</v>
      </c>
      <c r="D337" s="301" t="s">
        <v>464</v>
      </c>
      <c r="E337" s="301" t="s">
        <v>464</v>
      </c>
      <c r="F337" s="301">
        <v>3</v>
      </c>
      <c r="G337" s="301">
        <v>3</v>
      </c>
      <c r="H337" s="301" t="s">
        <v>470</v>
      </c>
      <c r="I337" s="294" t="s">
        <v>1226</v>
      </c>
      <c r="J337" s="294" t="s">
        <v>1243</v>
      </c>
      <c r="K337" s="294" t="s">
        <v>1228</v>
      </c>
      <c r="L337" s="301">
        <v>11222</v>
      </c>
      <c r="M337" s="301">
        <v>684</v>
      </c>
      <c r="N337" s="301">
        <v>18</v>
      </c>
      <c r="O337" s="301">
        <v>80</v>
      </c>
      <c r="P337" s="301">
        <v>1981.2</v>
      </c>
      <c r="Q337" s="301">
        <v>1551.5</v>
      </c>
      <c r="R337" s="301">
        <v>0</v>
      </c>
      <c r="S337" s="301">
        <v>0</v>
      </c>
      <c r="T337" s="301">
        <v>1</v>
      </c>
      <c r="U337" s="301">
        <v>0</v>
      </c>
      <c r="V337" s="293">
        <v>0.17489010906706301</v>
      </c>
      <c r="W337" s="301">
        <v>1</v>
      </c>
      <c r="X337" s="354">
        <f t="shared" si="11"/>
        <v>1201.646</v>
      </c>
      <c r="Y337" s="292">
        <v>991.49</v>
      </c>
      <c r="Z337" s="292"/>
      <c r="AA337" s="292"/>
      <c r="AB337" s="292"/>
      <c r="AC337" s="292">
        <v>210.15600000000001</v>
      </c>
      <c r="AD337" s="301" t="s">
        <v>467</v>
      </c>
      <c r="AE337" s="294">
        <v>188662.39999999999</v>
      </c>
      <c r="AF337" s="294">
        <v>77900.815000000002</v>
      </c>
      <c r="AG337" s="2">
        <v>116051027</v>
      </c>
    </row>
    <row r="338" spans="1:33" x14ac:dyDescent="0.25">
      <c r="A338" s="295">
        <v>230</v>
      </c>
      <c r="B338" s="296" t="s">
        <v>485</v>
      </c>
      <c r="C338" s="315" t="str">
        <f t="shared" si="10"/>
        <v>C212.2.4</v>
      </c>
      <c r="D338" s="299" t="s">
        <v>464</v>
      </c>
      <c r="E338" s="299" t="s">
        <v>464</v>
      </c>
      <c r="F338" s="299">
        <v>2</v>
      </c>
      <c r="G338" s="299">
        <v>4</v>
      </c>
      <c r="H338" s="299" t="s">
        <v>470</v>
      </c>
      <c r="I338" s="297" t="s">
        <v>1265</v>
      </c>
      <c r="J338" s="297" t="s">
        <v>1284</v>
      </c>
      <c r="K338" s="297" t="s">
        <v>1228</v>
      </c>
      <c r="L338" s="298">
        <v>11222</v>
      </c>
      <c r="M338" s="298">
        <v>534.29999999999995</v>
      </c>
      <c r="N338" s="299">
        <v>24</v>
      </c>
      <c r="O338" s="299">
        <v>86</v>
      </c>
      <c r="P338" s="299">
        <v>1883.7</v>
      </c>
      <c r="Q338" s="298">
        <v>1500.6</v>
      </c>
      <c r="R338" s="299">
        <v>1</v>
      </c>
      <c r="S338" s="299">
        <v>1</v>
      </c>
      <c r="T338" s="299">
        <v>0</v>
      </c>
      <c r="U338" s="299">
        <v>1</v>
      </c>
      <c r="V338" s="300">
        <v>0.1262418636519356</v>
      </c>
      <c r="W338" s="299">
        <v>1</v>
      </c>
      <c r="X338" s="354">
        <f t="shared" si="11"/>
        <v>1751.3999999999999</v>
      </c>
      <c r="Y338" s="298">
        <v>1530.3</v>
      </c>
      <c r="Z338" s="298"/>
      <c r="AA338" s="298"/>
      <c r="AB338" s="298"/>
      <c r="AC338" s="298">
        <v>221.1</v>
      </c>
      <c r="AD338" s="299" t="s">
        <v>467</v>
      </c>
      <c r="AE338" s="297">
        <v>316626.59999999998</v>
      </c>
      <c r="AF338" s="297">
        <v>46518.6</v>
      </c>
      <c r="AG338" s="2">
        <v>112017180</v>
      </c>
    </row>
    <row r="339" spans="1:33" x14ac:dyDescent="0.25">
      <c r="A339" s="287">
        <v>173</v>
      </c>
      <c r="B339" s="288" t="s">
        <v>1332</v>
      </c>
      <c r="C339" s="315" t="str">
        <f t="shared" si="10"/>
        <v>B222.1.9</v>
      </c>
      <c r="D339" s="301" t="s">
        <v>1258</v>
      </c>
      <c r="E339" s="301" t="s">
        <v>463</v>
      </c>
      <c r="F339" s="301">
        <v>1</v>
      </c>
      <c r="G339" s="301">
        <v>9</v>
      </c>
      <c r="H339" s="301" t="s">
        <v>470</v>
      </c>
      <c r="I339" s="294" t="s">
        <v>1236</v>
      </c>
      <c r="J339" s="294" t="s">
        <v>1237</v>
      </c>
      <c r="K339" s="294" t="s">
        <v>1228</v>
      </c>
      <c r="L339" s="292">
        <v>11222</v>
      </c>
      <c r="M339" s="292">
        <v>327</v>
      </c>
      <c r="N339" s="301">
        <v>36</v>
      </c>
      <c r="O339" s="301">
        <v>126</v>
      </c>
      <c r="P339" s="301">
        <v>2449.6</v>
      </c>
      <c r="Q339" s="292">
        <v>2248</v>
      </c>
      <c r="R339" s="301">
        <v>1</v>
      </c>
      <c r="S339" s="301">
        <v>1</v>
      </c>
      <c r="T339" s="301">
        <v>0</v>
      </c>
      <c r="U339" s="301">
        <v>1</v>
      </c>
      <c r="V339" s="293">
        <v>0.17728876894332571</v>
      </c>
      <c r="W339" s="301">
        <v>0</v>
      </c>
      <c r="X339" s="354">
        <f t="shared" si="11"/>
        <v>1926.8000000000002</v>
      </c>
      <c r="Y339" s="292">
        <v>1585.2</v>
      </c>
      <c r="Z339" s="292"/>
      <c r="AA339" s="292"/>
      <c r="AB339" s="292"/>
      <c r="AC339" s="292">
        <v>341.6</v>
      </c>
      <c r="AD339" s="301" t="s">
        <v>467</v>
      </c>
      <c r="AE339" s="294">
        <v>388904</v>
      </c>
      <c r="AF339" s="294">
        <v>71936</v>
      </c>
      <c r="AG339" s="2">
        <v>104018081</v>
      </c>
    </row>
    <row r="340" spans="1:33" x14ac:dyDescent="0.25">
      <c r="A340" s="295">
        <v>18</v>
      </c>
      <c r="B340" s="296" t="s">
        <v>1247</v>
      </c>
      <c r="C340" s="315" t="str">
        <f t="shared" si="10"/>
        <v>B212.3.3</v>
      </c>
      <c r="D340" s="299" t="s">
        <v>1258</v>
      </c>
      <c r="E340" s="299" t="s">
        <v>463</v>
      </c>
      <c r="F340" s="299">
        <v>3</v>
      </c>
      <c r="G340" s="299">
        <v>3</v>
      </c>
      <c r="H340" s="299" t="s">
        <v>470</v>
      </c>
      <c r="I340" s="297" t="s">
        <v>1236</v>
      </c>
      <c r="J340" s="297" t="s">
        <v>1237</v>
      </c>
      <c r="K340" s="297" t="s">
        <v>1228</v>
      </c>
      <c r="L340" s="298">
        <v>11222</v>
      </c>
      <c r="M340" s="298">
        <v>418</v>
      </c>
      <c r="N340" s="299">
        <v>24</v>
      </c>
      <c r="O340" s="299">
        <v>94</v>
      </c>
      <c r="P340" s="299">
        <v>1975.8</v>
      </c>
      <c r="Q340" s="298">
        <v>1627</v>
      </c>
      <c r="R340" s="299">
        <v>0</v>
      </c>
      <c r="S340" s="299">
        <v>1</v>
      </c>
      <c r="T340" s="299">
        <v>0</v>
      </c>
      <c r="U340" s="299">
        <v>1</v>
      </c>
      <c r="V340" s="300"/>
      <c r="W340" s="299">
        <v>1</v>
      </c>
      <c r="X340" s="354">
        <f t="shared" si="11"/>
        <v>0</v>
      </c>
      <c r="Y340" s="298"/>
      <c r="Z340" s="298"/>
      <c r="AA340" s="298"/>
      <c r="AB340" s="298"/>
      <c r="AC340" s="298"/>
      <c r="AD340" s="299" t="s">
        <v>12</v>
      </c>
      <c r="AE340" s="297">
        <v>227780</v>
      </c>
      <c r="AF340" s="297">
        <v>76469</v>
      </c>
      <c r="AG340" s="2">
        <v>104031294</v>
      </c>
    </row>
    <row r="341" spans="1:33" x14ac:dyDescent="0.25">
      <c r="A341" s="287">
        <v>352</v>
      </c>
      <c r="B341" s="288" t="s">
        <v>1247</v>
      </c>
      <c r="C341" s="315" t="str">
        <f t="shared" si="10"/>
        <v>B212.6.5</v>
      </c>
      <c r="D341" s="301" t="s">
        <v>463</v>
      </c>
      <c r="E341" s="301" t="s">
        <v>463</v>
      </c>
      <c r="F341" s="301">
        <v>6</v>
      </c>
      <c r="G341" s="301">
        <v>5</v>
      </c>
      <c r="H341" s="301" t="s">
        <v>470</v>
      </c>
      <c r="I341" s="294" t="s">
        <v>1236</v>
      </c>
      <c r="J341" s="294" t="s">
        <v>1311</v>
      </c>
      <c r="K341" s="294" t="s">
        <v>1228</v>
      </c>
      <c r="L341" s="292">
        <v>11222</v>
      </c>
      <c r="M341" s="292">
        <v>1140</v>
      </c>
      <c r="N341" s="301">
        <v>90</v>
      </c>
      <c r="O341" s="301">
        <v>270</v>
      </c>
      <c r="P341" s="301">
        <v>5894.3</v>
      </c>
      <c r="Q341" s="292">
        <v>4754.3</v>
      </c>
      <c r="R341" s="301">
        <v>1</v>
      </c>
      <c r="S341" s="301">
        <v>1</v>
      </c>
      <c r="T341" s="301">
        <v>0</v>
      </c>
      <c r="U341" s="301">
        <v>1</v>
      </c>
      <c r="V341" s="293">
        <v>0.22671804752729607</v>
      </c>
      <c r="W341" s="301">
        <v>1</v>
      </c>
      <c r="X341" s="354">
        <f t="shared" si="11"/>
        <v>3114</v>
      </c>
      <c r="Y341" s="292">
        <v>2408</v>
      </c>
      <c r="Z341" s="292"/>
      <c r="AA341" s="292"/>
      <c r="AB341" s="292"/>
      <c r="AC341" s="292">
        <v>706</v>
      </c>
      <c r="AD341" s="301" t="s">
        <v>466</v>
      </c>
      <c r="AE341" s="294">
        <v>223452.1</v>
      </c>
      <c r="AF341" s="294">
        <v>270995.10000000003</v>
      </c>
      <c r="AG341" s="2">
        <v>104025977</v>
      </c>
    </row>
    <row r="342" spans="1:33" x14ac:dyDescent="0.25">
      <c r="A342" s="295">
        <v>296</v>
      </c>
      <c r="B342" s="296" t="s">
        <v>1240</v>
      </c>
      <c r="C342" s="315" t="str">
        <f t="shared" si="10"/>
        <v>B211.3.5</v>
      </c>
      <c r="D342" s="299" t="s">
        <v>1258</v>
      </c>
      <c r="E342" s="299" t="s">
        <v>463</v>
      </c>
      <c r="F342" s="299">
        <v>3</v>
      </c>
      <c r="G342" s="299">
        <v>5</v>
      </c>
      <c r="H342" s="299" t="s">
        <v>470</v>
      </c>
      <c r="I342" s="297" t="s">
        <v>1236</v>
      </c>
      <c r="J342" s="297" t="s">
        <v>1237</v>
      </c>
      <c r="K342" s="297" t="s">
        <v>1228</v>
      </c>
      <c r="L342" s="298">
        <v>11222</v>
      </c>
      <c r="M342" s="298">
        <v>651</v>
      </c>
      <c r="N342" s="299">
        <v>45</v>
      </c>
      <c r="O342" s="299">
        <v>155</v>
      </c>
      <c r="P342" s="299">
        <v>3214.8</v>
      </c>
      <c r="Q342" s="298">
        <v>2667</v>
      </c>
      <c r="R342" s="299">
        <v>1</v>
      </c>
      <c r="S342" s="299">
        <v>1</v>
      </c>
      <c r="T342" s="299">
        <v>0</v>
      </c>
      <c r="U342" s="299">
        <v>1</v>
      </c>
      <c r="V342" s="300">
        <v>0.19862913810704391</v>
      </c>
      <c r="W342" s="299">
        <v>0</v>
      </c>
      <c r="X342" s="354">
        <f t="shared" si="11"/>
        <v>2057.1</v>
      </c>
      <c r="Y342" s="298">
        <v>1648.5</v>
      </c>
      <c r="Z342" s="298"/>
      <c r="AA342" s="298"/>
      <c r="AB342" s="298"/>
      <c r="AC342" s="298">
        <v>408.6</v>
      </c>
      <c r="AD342" s="299" t="s">
        <v>1229</v>
      </c>
      <c r="AE342" s="297">
        <v>0</v>
      </c>
      <c r="AF342" s="297">
        <v>0</v>
      </c>
      <c r="AG342" s="2">
        <v>104019098</v>
      </c>
    </row>
    <row r="343" spans="1:33" x14ac:dyDescent="0.25">
      <c r="A343" s="287">
        <v>254</v>
      </c>
      <c r="B343" s="288" t="s">
        <v>1247</v>
      </c>
      <c r="C343" s="315" t="str">
        <f t="shared" si="10"/>
        <v>B212.3.5</v>
      </c>
      <c r="D343" s="301" t="s">
        <v>1258</v>
      </c>
      <c r="E343" s="301" t="s">
        <v>463</v>
      </c>
      <c r="F343" s="301">
        <v>3</v>
      </c>
      <c r="G343" s="301">
        <v>5</v>
      </c>
      <c r="H343" s="301" t="s">
        <v>470</v>
      </c>
      <c r="I343" s="294" t="s">
        <v>1236</v>
      </c>
      <c r="J343" s="294" t="s">
        <v>1237</v>
      </c>
      <c r="K343" s="294" t="s">
        <v>1228</v>
      </c>
      <c r="L343" s="292">
        <v>11222</v>
      </c>
      <c r="M343" s="292">
        <v>653</v>
      </c>
      <c r="N343" s="301">
        <v>45</v>
      </c>
      <c r="O343" s="301">
        <v>110</v>
      </c>
      <c r="P343" s="301">
        <v>3299.6</v>
      </c>
      <c r="Q343" s="292">
        <v>2731.8</v>
      </c>
      <c r="R343" s="301">
        <v>1</v>
      </c>
      <c r="S343" s="301">
        <v>1</v>
      </c>
      <c r="T343" s="301">
        <v>0</v>
      </c>
      <c r="U343" s="301">
        <v>1</v>
      </c>
      <c r="V343" s="293">
        <v>0.20937500000000001</v>
      </c>
      <c r="W343" s="301">
        <v>0</v>
      </c>
      <c r="X343" s="354">
        <f t="shared" si="11"/>
        <v>1920</v>
      </c>
      <c r="Y343" s="292">
        <v>1518</v>
      </c>
      <c r="Z343" s="292"/>
      <c r="AA343" s="292"/>
      <c r="AB343" s="292"/>
      <c r="AC343" s="292">
        <v>402</v>
      </c>
      <c r="AD343" s="301" t="s">
        <v>466</v>
      </c>
      <c r="AE343" s="294">
        <v>464406.00000000006</v>
      </c>
      <c r="AF343" s="294">
        <v>79222.200000000012</v>
      </c>
      <c r="AG343" s="2">
        <v>104025938</v>
      </c>
    </row>
    <row r="344" spans="1:33" x14ac:dyDescent="0.25">
      <c r="A344" s="295">
        <v>325</v>
      </c>
      <c r="B344" s="296" t="s">
        <v>1247</v>
      </c>
      <c r="C344" s="315" t="str">
        <f t="shared" si="10"/>
        <v>B212.3.5</v>
      </c>
      <c r="D344" s="299" t="s">
        <v>1258</v>
      </c>
      <c r="E344" s="299" t="s">
        <v>463</v>
      </c>
      <c r="F344" s="299">
        <v>3</v>
      </c>
      <c r="G344" s="299">
        <v>5</v>
      </c>
      <c r="H344" s="299" t="s">
        <v>470</v>
      </c>
      <c r="I344" s="297" t="s">
        <v>1265</v>
      </c>
      <c r="J344" s="297" t="s">
        <v>1284</v>
      </c>
      <c r="K344" s="297" t="s">
        <v>1228</v>
      </c>
      <c r="L344" s="298">
        <v>11222</v>
      </c>
      <c r="M344" s="298">
        <v>699</v>
      </c>
      <c r="N344" s="299">
        <v>45</v>
      </c>
      <c r="O344" s="299">
        <v>155</v>
      </c>
      <c r="P344" s="299">
        <v>3053.6</v>
      </c>
      <c r="Q344" s="298">
        <v>2682.8</v>
      </c>
      <c r="R344" s="299">
        <v>1</v>
      </c>
      <c r="S344" s="299">
        <v>1</v>
      </c>
      <c r="T344" s="299">
        <v>0</v>
      </c>
      <c r="U344" s="299">
        <v>1</v>
      </c>
      <c r="V344" s="300">
        <v>0.18476144109055501</v>
      </c>
      <c r="W344" s="299">
        <v>0</v>
      </c>
      <c r="X344" s="354">
        <f t="shared" si="11"/>
        <v>2054</v>
      </c>
      <c r="Y344" s="298">
        <v>1674.5</v>
      </c>
      <c r="Z344" s="298"/>
      <c r="AA344" s="298"/>
      <c r="AB344" s="298"/>
      <c r="AC344" s="298">
        <v>379.5</v>
      </c>
      <c r="AD344" s="299" t="s">
        <v>466</v>
      </c>
      <c r="AE344" s="297">
        <v>442662.00000000006</v>
      </c>
      <c r="AF344" s="297">
        <v>72435.600000000006</v>
      </c>
      <c r="AG344" s="2">
        <v>112017099</v>
      </c>
    </row>
    <row r="345" spans="1:33" x14ac:dyDescent="0.25">
      <c r="A345" s="287">
        <v>323</v>
      </c>
      <c r="B345" s="288" t="s">
        <v>1247</v>
      </c>
      <c r="C345" s="315" t="str">
        <f t="shared" si="10"/>
        <v>B212.5.3</v>
      </c>
      <c r="D345" s="301" t="s">
        <v>1258</v>
      </c>
      <c r="E345" s="301" t="s">
        <v>463</v>
      </c>
      <c r="F345" s="301">
        <v>5</v>
      </c>
      <c r="G345" s="301">
        <v>3</v>
      </c>
      <c r="H345" s="301" t="s">
        <v>470</v>
      </c>
      <c r="I345" s="294" t="s">
        <v>1236</v>
      </c>
      <c r="J345" s="294" t="s">
        <v>1237</v>
      </c>
      <c r="K345" s="294" t="s">
        <v>1228</v>
      </c>
      <c r="L345" s="292">
        <v>11222</v>
      </c>
      <c r="M345" s="292">
        <v>1177</v>
      </c>
      <c r="N345" s="301">
        <v>47</v>
      </c>
      <c r="O345" s="301">
        <v>62</v>
      </c>
      <c r="P345" s="301">
        <v>3802.9</v>
      </c>
      <c r="Q345" s="292">
        <v>2858.4</v>
      </c>
      <c r="R345" s="301">
        <v>1</v>
      </c>
      <c r="S345" s="301">
        <v>1</v>
      </c>
      <c r="T345" s="301">
        <v>0</v>
      </c>
      <c r="U345" s="301">
        <v>1</v>
      </c>
      <c r="V345" s="293">
        <v>0.14947552447552448</v>
      </c>
      <c r="W345" s="301">
        <v>0</v>
      </c>
      <c r="X345" s="354">
        <f t="shared" si="11"/>
        <v>2288</v>
      </c>
      <c r="Y345" s="292">
        <v>1946</v>
      </c>
      <c r="Z345" s="292"/>
      <c r="AA345" s="292"/>
      <c r="AB345" s="292"/>
      <c r="AC345" s="292">
        <v>342</v>
      </c>
      <c r="AD345" s="301" t="s">
        <v>467</v>
      </c>
      <c r="AE345" s="294">
        <v>605980.80000000005</v>
      </c>
      <c r="AF345" s="294">
        <v>105760.8</v>
      </c>
      <c r="AG345" s="2">
        <v>104017980</v>
      </c>
    </row>
    <row r="346" spans="1:33" x14ac:dyDescent="0.25">
      <c r="A346" s="295">
        <v>56</v>
      </c>
      <c r="B346" s="296" t="s">
        <v>1247</v>
      </c>
      <c r="C346" s="315" t="str">
        <f t="shared" si="10"/>
        <v>B212.8.5</v>
      </c>
      <c r="D346" s="299" t="s">
        <v>463</v>
      </c>
      <c r="E346" s="299" t="s">
        <v>463</v>
      </c>
      <c r="F346" s="299">
        <v>8</v>
      </c>
      <c r="G346" s="299">
        <v>5</v>
      </c>
      <c r="H346" s="299" t="s">
        <v>470</v>
      </c>
      <c r="I346" s="297" t="s">
        <v>1236</v>
      </c>
      <c r="J346" s="297" t="s">
        <v>1257</v>
      </c>
      <c r="K346" s="297" t="s">
        <v>1228</v>
      </c>
      <c r="L346" s="298">
        <v>11222</v>
      </c>
      <c r="M346" s="298">
        <v>1837</v>
      </c>
      <c r="N346" s="299">
        <v>46</v>
      </c>
      <c r="O346" s="299">
        <v>170</v>
      </c>
      <c r="P346" s="299">
        <v>7962.6</v>
      </c>
      <c r="Q346" s="298">
        <v>5830.7</v>
      </c>
      <c r="R346" s="299">
        <v>1</v>
      </c>
      <c r="S346" s="299">
        <v>1</v>
      </c>
      <c r="T346" s="299">
        <v>0</v>
      </c>
      <c r="U346" s="299">
        <v>1</v>
      </c>
      <c r="V346" s="300">
        <v>0.1991083867372527</v>
      </c>
      <c r="W346" s="299">
        <v>0</v>
      </c>
      <c r="X346" s="354">
        <f t="shared" si="11"/>
        <v>5383.5</v>
      </c>
      <c r="Y346" s="298">
        <v>4311.6000000000004</v>
      </c>
      <c r="Z346" s="298"/>
      <c r="AA346" s="298"/>
      <c r="AB346" s="298"/>
      <c r="AC346" s="298">
        <v>1071.8999999999999</v>
      </c>
      <c r="AD346" s="299" t="s">
        <v>12</v>
      </c>
      <c r="AE346" s="297">
        <v>973726.9</v>
      </c>
      <c r="AF346" s="297">
        <v>279873.59999999998</v>
      </c>
      <c r="AG346" s="2">
        <v>104035428</v>
      </c>
    </row>
    <row r="347" spans="1:33" x14ac:dyDescent="0.25">
      <c r="A347" s="302" t="s">
        <v>1333</v>
      </c>
      <c r="B347" s="303" t="s">
        <v>1247</v>
      </c>
      <c r="C347" s="315" t="str">
        <f t="shared" si="10"/>
        <v>B212.3.5</v>
      </c>
      <c r="D347" s="301" t="s">
        <v>1258</v>
      </c>
      <c r="E347" s="301" t="s">
        <v>463</v>
      </c>
      <c r="F347" s="301">
        <v>3</v>
      </c>
      <c r="G347" s="301">
        <v>5</v>
      </c>
      <c r="H347" s="301" t="s">
        <v>470</v>
      </c>
      <c r="I347" s="294" t="s">
        <v>1265</v>
      </c>
      <c r="J347" s="294" t="s">
        <v>1284</v>
      </c>
      <c r="K347" s="294" t="s">
        <v>1228</v>
      </c>
      <c r="L347" s="301">
        <v>11222</v>
      </c>
      <c r="M347" s="301">
        <v>744</v>
      </c>
      <c r="N347" s="301">
        <v>45</v>
      </c>
      <c r="O347" s="301">
        <v>165</v>
      </c>
      <c r="P347" s="301">
        <v>3245.3</v>
      </c>
      <c r="Q347" s="301">
        <v>2950</v>
      </c>
      <c r="R347" s="301">
        <v>1</v>
      </c>
      <c r="S347" s="301">
        <v>1</v>
      </c>
      <c r="T347" s="301">
        <v>0</v>
      </c>
      <c r="U347" s="301">
        <v>1</v>
      </c>
      <c r="V347" s="293">
        <v>0.1829420029498319</v>
      </c>
      <c r="W347" s="301">
        <v>0</v>
      </c>
      <c r="X347" s="354">
        <f t="shared" si="11"/>
        <v>2288.944</v>
      </c>
      <c r="Y347" s="292">
        <v>1870.2</v>
      </c>
      <c r="Z347" s="292"/>
      <c r="AA347" s="292"/>
      <c r="AB347" s="292"/>
      <c r="AC347" s="292">
        <v>418.74400000000003</v>
      </c>
      <c r="AD347" s="301" t="s">
        <v>466</v>
      </c>
      <c r="AE347" s="294">
        <v>476130</v>
      </c>
      <c r="AF347" s="294">
        <v>69030</v>
      </c>
      <c r="AG347" s="2">
        <v>112017172</v>
      </c>
    </row>
    <row r="348" spans="1:33" x14ac:dyDescent="0.25">
      <c r="A348" s="295">
        <v>265</v>
      </c>
      <c r="B348" s="296" t="s">
        <v>1247</v>
      </c>
      <c r="C348" s="315" t="str">
        <f t="shared" si="10"/>
        <v>B212.2.5</v>
      </c>
      <c r="D348" s="299" t="s">
        <v>1258</v>
      </c>
      <c r="E348" s="299" t="s">
        <v>463</v>
      </c>
      <c r="F348" s="299">
        <v>2</v>
      </c>
      <c r="G348" s="299">
        <v>5</v>
      </c>
      <c r="H348" s="299" t="s">
        <v>470</v>
      </c>
      <c r="I348" s="297" t="s">
        <v>1231</v>
      </c>
      <c r="J348" s="297" t="s">
        <v>1232</v>
      </c>
      <c r="K348" s="297" t="s">
        <v>1228</v>
      </c>
      <c r="L348" s="298">
        <v>11222</v>
      </c>
      <c r="M348" s="298">
        <v>490</v>
      </c>
      <c r="N348" s="299">
        <v>30</v>
      </c>
      <c r="O348" s="299">
        <v>110</v>
      </c>
      <c r="P348" s="299">
        <v>2192.1999999999998</v>
      </c>
      <c r="Q348" s="298">
        <v>1919</v>
      </c>
      <c r="R348" s="299">
        <v>1</v>
      </c>
      <c r="S348" s="299">
        <v>1</v>
      </c>
      <c r="T348" s="299">
        <v>0</v>
      </c>
      <c r="U348" s="299">
        <v>1</v>
      </c>
      <c r="V348" s="300">
        <v>0.14724611041817109</v>
      </c>
      <c r="W348" s="299">
        <v>0</v>
      </c>
      <c r="X348" s="354">
        <f t="shared" si="11"/>
        <v>1523.3</v>
      </c>
      <c r="Y348" s="298">
        <v>1299</v>
      </c>
      <c r="Z348" s="298"/>
      <c r="AA348" s="298"/>
      <c r="AB348" s="298"/>
      <c r="AC348" s="298">
        <v>224.3</v>
      </c>
      <c r="AD348" s="299" t="s">
        <v>465</v>
      </c>
      <c r="AE348" s="297">
        <v>389557</v>
      </c>
      <c r="AF348" s="297">
        <v>47975</v>
      </c>
      <c r="AG348" s="2">
        <v>113021393</v>
      </c>
    </row>
    <row r="349" spans="1:33" x14ac:dyDescent="0.25">
      <c r="A349" s="287">
        <v>121</v>
      </c>
      <c r="B349" s="288" t="s">
        <v>1247</v>
      </c>
      <c r="C349" s="315" t="str">
        <f t="shared" si="10"/>
        <v>B212.2.5</v>
      </c>
      <c r="D349" s="301" t="s">
        <v>1258</v>
      </c>
      <c r="E349" s="301" t="s">
        <v>463</v>
      </c>
      <c r="F349" s="301">
        <v>2</v>
      </c>
      <c r="G349" s="301">
        <v>5</v>
      </c>
      <c r="H349" s="301" t="s">
        <v>470</v>
      </c>
      <c r="I349" s="294" t="s">
        <v>1236</v>
      </c>
      <c r="J349" s="294" t="s">
        <v>1237</v>
      </c>
      <c r="K349" s="294" t="s">
        <v>1228</v>
      </c>
      <c r="L349" s="292">
        <v>11222</v>
      </c>
      <c r="M349" s="292">
        <v>389</v>
      </c>
      <c r="N349" s="301">
        <v>40</v>
      </c>
      <c r="O349" s="301">
        <v>90</v>
      </c>
      <c r="P349" s="301">
        <v>1904.7</v>
      </c>
      <c r="Q349" s="292">
        <v>1602</v>
      </c>
      <c r="R349" s="301">
        <v>1</v>
      </c>
      <c r="S349" s="301">
        <v>1</v>
      </c>
      <c r="T349" s="301">
        <v>0</v>
      </c>
      <c r="U349" s="301">
        <v>1</v>
      </c>
      <c r="V349" s="293">
        <v>0.147544780728845</v>
      </c>
      <c r="W349" s="301">
        <v>0</v>
      </c>
      <c r="X349" s="354">
        <f t="shared" si="11"/>
        <v>1295.1999999999998</v>
      </c>
      <c r="Y349" s="292">
        <v>1104.0999999999999</v>
      </c>
      <c r="Z349" s="292"/>
      <c r="AA349" s="292"/>
      <c r="AB349" s="292"/>
      <c r="AC349" s="292">
        <v>191.10000000000002</v>
      </c>
      <c r="AD349" s="301" t="s">
        <v>12</v>
      </c>
      <c r="AE349" s="294">
        <v>330012</v>
      </c>
      <c r="AF349" s="294">
        <v>52866</v>
      </c>
      <c r="AG349" s="2">
        <v>104018966</v>
      </c>
    </row>
    <row r="350" spans="1:33" x14ac:dyDescent="0.25">
      <c r="A350" s="295">
        <v>359</v>
      </c>
      <c r="B350" s="296" t="s">
        <v>1263</v>
      </c>
      <c r="C350" s="315" t="str">
        <f t="shared" si="10"/>
        <v>A212.5.3</v>
      </c>
      <c r="D350" s="299" t="s">
        <v>1264</v>
      </c>
      <c r="E350" s="299" t="s">
        <v>462</v>
      </c>
      <c r="F350" s="299">
        <v>5</v>
      </c>
      <c r="G350" s="299">
        <v>3</v>
      </c>
      <c r="H350" s="299" t="s">
        <v>470</v>
      </c>
      <c r="I350" s="297" t="s">
        <v>1268</v>
      </c>
      <c r="J350" s="297" t="s">
        <v>1269</v>
      </c>
      <c r="K350" s="297" t="s">
        <v>1228</v>
      </c>
      <c r="L350" s="298">
        <v>11222</v>
      </c>
      <c r="M350" s="298">
        <v>935</v>
      </c>
      <c r="N350" s="299">
        <v>30</v>
      </c>
      <c r="O350" s="299">
        <v>117</v>
      </c>
      <c r="P350" s="299">
        <v>2487</v>
      </c>
      <c r="Q350" s="298">
        <v>1887.3</v>
      </c>
      <c r="R350" s="299">
        <v>1</v>
      </c>
      <c r="S350" s="299">
        <v>0</v>
      </c>
      <c r="T350" s="299">
        <v>0</v>
      </c>
      <c r="U350" s="299">
        <v>1</v>
      </c>
      <c r="V350" s="300">
        <v>0.21903818778238535</v>
      </c>
      <c r="W350" s="299">
        <v>0</v>
      </c>
      <c r="X350" s="354">
        <f t="shared" si="11"/>
        <v>1615.6999999999998</v>
      </c>
      <c r="Y350" s="298">
        <v>1261.8</v>
      </c>
      <c r="Z350" s="298"/>
      <c r="AA350" s="298"/>
      <c r="AB350" s="298"/>
      <c r="AC350" s="298">
        <v>353.9</v>
      </c>
      <c r="AD350" s="299" t="s">
        <v>467</v>
      </c>
      <c r="AE350" s="297">
        <v>320841</v>
      </c>
      <c r="AF350" s="297">
        <v>47182.5</v>
      </c>
      <c r="AG350" s="2">
        <v>110009895</v>
      </c>
    </row>
    <row r="351" spans="1:33" x14ac:dyDescent="0.25">
      <c r="A351" s="287">
        <v>186</v>
      </c>
      <c r="B351" s="288" t="s">
        <v>1263</v>
      </c>
      <c r="C351" s="315" t="str">
        <f t="shared" si="10"/>
        <v>A212.15.2</v>
      </c>
      <c r="D351" s="301" t="s">
        <v>1264</v>
      </c>
      <c r="E351" s="301" t="s">
        <v>462</v>
      </c>
      <c r="F351" s="301">
        <v>15</v>
      </c>
      <c r="G351" s="301">
        <v>2</v>
      </c>
      <c r="H351" s="301" t="s">
        <v>470</v>
      </c>
      <c r="I351" s="294" t="s">
        <v>1253</v>
      </c>
      <c r="J351" s="294" t="s">
        <v>1254</v>
      </c>
      <c r="K351" s="294" t="s">
        <v>1228</v>
      </c>
      <c r="L351" s="292">
        <v>11222</v>
      </c>
      <c r="M351" s="292">
        <v>2642</v>
      </c>
      <c r="N351" s="301">
        <v>60</v>
      </c>
      <c r="O351" s="301">
        <v>228</v>
      </c>
      <c r="P351" s="301">
        <v>6043.3</v>
      </c>
      <c r="Q351" s="292">
        <v>4092.4</v>
      </c>
      <c r="R351" s="301">
        <v>0</v>
      </c>
      <c r="S351" s="301">
        <v>0</v>
      </c>
      <c r="T351" s="301">
        <v>0</v>
      </c>
      <c r="U351" s="301">
        <v>1</v>
      </c>
      <c r="V351" s="293">
        <v>0.13126843657817111</v>
      </c>
      <c r="W351" s="301">
        <v>1</v>
      </c>
      <c r="X351" s="354">
        <f t="shared" si="11"/>
        <v>4339.2</v>
      </c>
      <c r="Y351" s="292">
        <v>3769.6</v>
      </c>
      <c r="Z351" s="292"/>
      <c r="AA351" s="292"/>
      <c r="AB351" s="292"/>
      <c r="AC351" s="292">
        <v>569.6</v>
      </c>
      <c r="AD351" s="301" t="s">
        <v>12</v>
      </c>
      <c r="AE351" s="294">
        <v>122772</v>
      </c>
      <c r="AF351" s="294">
        <v>401055.2</v>
      </c>
      <c r="AG351" s="2">
        <v>109015522</v>
      </c>
    </row>
    <row r="352" spans="1:33" x14ac:dyDescent="0.25">
      <c r="A352" s="295">
        <v>52</v>
      </c>
      <c r="B352" s="296" t="s">
        <v>1263</v>
      </c>
      <c r="C352" s="315" t="str">
        <f t="shared" si="10"/>
        <v>A212.2.2</v>
      </c>
      <c r="D352" s="299" t="s">
        <v>1264</v>
      </c>
      <c r="E352" s="299" t="s">
        <v>462</v>
      </c>
      <c r="F352" s="299">
        <v>2</v>
      </c>
      <c r="G352" s="299">
        <v>2</v>
      </c>
      <c r="H352" s="299" t="s">
        <v>470</v>
      </c>
      <c r="I352" s="297" t="s">
        <v>1299</v>
      </c>
      <c r="J352" s="297" t="s">
        <v>1300</v>
      </c>
      <c r="K352" s="297" t="s">
        <v>1228</v>
      </c>
      <c r="L352" s="298">
        <v>11222</v>
      </c>
      <c r="M352" s="298">
        <v>393</v>
      </c>
      <c r="N352" s="299">
        <v>8</v>
      </c>
      <c r="O352" s="299">
        <v>36</v>
      </c>
      <c r="P352" s="299">
        <v>941.6</v>
      </c>
      <c r="Q352" s="298">
        <v>632.79999999999995</v>
      </c>
      <c r="R352" s="299">
        <v>1</v>
      </c>
      <c r="S352" s="299">
        <v>0</v>
      </c>
      <c r="T352" s="299">
        <v>1</v>
      </c>
      <c r="U352" s="299">
        <v>1</v>
      </c>
      <c r="V352" s="300">
        <v>0.16032470826991377</v>
      </c>
      <c r="W352" s="299">
        <v>1</v>
      </c>
      <c r="X352" s="354">
        <f t="shared" si="11"/>
        <v>591.29999999999995</v>
      </c>
      <c r="Y352" s="298">
        <v>496.5</v>
      </c>
      <c r="Z352" s="298"/>
      <c r="AA352" s="298"/>
      <c r="AB352" s="298"/>
      <c r="AC352" s="298">
        <v>94.8</v>
      </c>
      <c r="AD352" s="299" t="s">
        <v>1229</v>
      </c>
      <c r="AE352" s="297">
        <v>96818.4</v>
      </c>
      <c r="AF352" s="297">
        <v>60115.999999999993</v>
      </c>
      <c r="AG352" s="2">
        <v>114012134</v>
      </c>
    </row>
    <row r="353" spans="1:33" x14ac:dyDescent="0.25">
      <c r="A353" s="287">
        <v>28</v>
      </c>
      <c r="B353" s="288" t="s">
        <v>1263</v>
      </c>
      <c r="C353" s="315" t="str">
        <f t="shared" si="10"/>
        <v>A212.4.5</v>
      </c>
      <c r="D353" s="301" t="s">
        <v>1264</v>
      </c>
      <c r="E353" s="301" t="s">
        <v>462</v>
      </c>
      <c r="F353" s="301">
        <v>4</v>
      </c>
      <c r="G353" s="301">
        <v>5</v>
      </c>
      <c r="H353" s="301" t="s">
        <v>470</v>
      </c>
      <c r="I353" s="294" t="s">
        <v>1236</v>
      </c>
      <c r="J353" s="294" t="s">
        <v>1237</v>
      </c>
      <c r="K353" s="294" t="s">
        <v>1228</v>
      </c>
      <c r="L353" s="292">
        <v>11222</v>
      </c>
      <c r="M353" s="292">
        <v>727</v>
      </c>
      <c r="N353" s="301">
        <v>55</v>
      </c>
      <c r="O353" s="301">
        <v>180</v>
      </c>
      <c r="P353" s="301">
        <v>3378.1</v>
      </c>
      <c r="Q353" s="292">
        <v>2762.5</v>
      </c>
      <c r="R353" s="301">
        <v>1</v>
      </c>
      <c r="S353" s="301">
        <v>0</v>
      </c>
      <c r="T353" s="301">
        <v>0</v>
      </c>
      <c r="U353" s="301">
        <v>1</v>
      </c>
      <c r="V353" s="293">
        <v>0.28730686485429302</v>
      </c>
      <c r="W353" s="301">
        <v>0</v>
      </c>
      <c r="X353" s="354">
        <f t="shared" si="11"/>
        <v>2045.1999999999998</v>
      </c>
      <c r="Y353" s="292">
        <v>1457.6</v>
      </c>
      <c r="Z353" s="292"/>
      <c r="AA353" s="292"/>
      <c r="AB353" s="292"/>
      <c r="AC353" s="292">
        <v>587.6</v>
      </c>
      <c r="AD353" s="301" t="s">
        <v>12</v>
      </c>
      <c r="AE353" s="294">
        <v>585650</v>
      </c>
      <c r="AF353" s="294">
        <v>77350</v>
      </c>
      <c r="AG353" s="2">
        <v>104017267</v>
      </c>
    </row>
    <row r="354" spans="1:33" x14ac:dyDescent="0.25">
      <c r="A354" s="295">
        <v>343</v>
      </c>
      <c r="B354" s="296" t="s">
        <v>1263</v>
      </c>
      <c r="C354" s="315" t="str">
        <f t="shared" si="10"/>
        <v>A212.3.3</v>
      </c>
      <c r="D354" s="299" t="s">
        <v>1264</v>
      </c>
      <c r="E354" s="299" t="s">
        <v>462</v>
      </c>
      <c r="F354" s="299">
        <v>3</v>
      </c>
      <c r="G354" s="299">
        <v>3</v>
      </c>
      <c r="H354" s="299" t="s">
        <v>470</v>
      </c>
      <c r="I354" s="297" t="s">
        <v>1226</v>
      </c>
      <c r="J354" s="297" t="s">
        <v>1319</v>
      </c>
      <c r="K354" s="297" t="s">
        <v>1228</v>
      </c>
      <c r="L354" s="298">
        <v>11222</v>
      </c>
      <c r="M354" s="298">
        <v>602.20000000000005</v>
      </c>
      <c r="N354" s="299">
        <v>18</v>
      </c>
      <c r="O354" s="299">
        <v>66</v>
      </c>
      <c r="P354" s="299">
        <v>1637.4</v>
      </c>
      <c r="Q354" s="298">
        <v>1270</v>
      </c>
      <c r="R354" s="299">
        <v>0</v>
      </c>
      <c r="S354" s="299">
        <v>1</v>
      </c>
      <c r="T354" s="299">
        <v>0</v>
      </c>
      <c r="U354" s="299">
        <v>1</v>
      </c>
      <c r="V354" s="300">
        <v>0.25556544968833483</v>
      </c>
      <c r="W354" s="299">
        <v>0</v>
      </c>
      <c r="X354" s="354">
        <f t="shared" si="11"/>
        <v>1123</v>
      </c>
      <c r="Y354" s="298">
        <v>836</v>
      </c>
      <c r="Z354" s="298"/>
      <c r="AA354" s="298"/>
      <c r="AB354" s="298"/>
      <c r="AC354" s="298">
        <v>287</v>
      </c>
      <c r="AD354" s="299" t="s">
        <v>467</v>
      </c>
      <c r="AE354" s="297">
        <v>0</v>
      </c>
      <c r="AF354" s="297">
        <v>0</v>
      </c>
      <c r="AG354" s="2">
        <v>116017124</v>
      </c>
    </row>
    <row r="355" spans="1:33" x14ac:dyDescent="0.25">
      <c r="A355" s="287">
        <v>306</v>
      </c>
      <c r="B355" s="288" t="s">
        <v>1263</v>
      </c>
      <c r="C355" s="315" t="str">
        <f t="shared" si="10"/>
        <v>A212.4.5</v>
      </c>
      <c r="D355" s="306" t="s">
        <v>1271</v>
      </c>
      <c r="E355" s="301" t="s">
        <v>462</v>
      </c>
      <c r="F355" s="301">
        <v>4</v>
      </c>
      <c r="G355" s="301">
        <v>5</v>
      </c>
      <c r="H355" s="301" t="s">
        <v>470</v>
      </c>
      <c r="I355" s="294" t="s">
        <v>1250</v>
      </c>
      <c r="J355" s="294" t="s">
        <v>1252</v>
      </c>
      <c r="K355" s="294" t="s">
        <v>1228</v>
      </c>
      <c r="L355" s="292">
        <v>11222</v>
      </c>
      <c r="M355" s="292">
        <v>857</v>
      </c>
      <c r="N355" s="301">
        <v>60</v>
      </c>
      <c r="O355" s="301">
        <v>209</v>
      </c>
      <c r="P355" s="301">
        <v>4270.2</v>
      </c>
      <c r="Q355" s="292">
        <v>3728</v>
      </c>
      <c r="R355" s="301">
        <v>1</v>
      </c>
      <c r="S355" s="301">
        <v>1</v>
      </c>
      <c r="T355" s="301">
        <v>0</v>
      </c>
      <c r="U355" s="301">
        <v>1</v>
      </c>
      <c r="V355" s="293">
        <v>0.24961942152071151</v>
      </c>
      <c r="W355" s="301">
        <v>0</v>
      </c>
      <c r="X355" s="354">
        <f t="shared" si="11"/>
        <v>2496.1999999999998</v>
      </c>
      <c r="Y355" s="292">
        <v>1873.1</v>
      </c>
      <c r="Z355" s="292"/>
      <c r="AA355" s="292"/>
      <c r="AB355" s="292"/>
      <c r="AC355" s="292">
        <v>623.1</v>
      </c>
      <c r="AD355" s="301" t="s">
        <v>467</v>
      </c>
      <c r="AE355" s="294">
        <v>335520</v>
      </c>
      <c r="AF355" s="294">
        <v>171488</v>
      </c>
      <c r="AG355" s="2">
        <v>108021167</v>
      </c>
    </row>
    <row r="356" spans="1:33" x14ac:dyDescent="0.25">
      <c r="A356" s="295">
        <v>195</v>
      </c>
      <c r="B356" s="296" t="s">
        <v>1263</v>
      </c>
      <c r="C356" s="315" t="str">
        <f t="shared" si="10"/>
        <v>A212.4.5</v>
      </c>
      <c r="D356" s="306" t="s">
        <v>1271</v>
      </c>
      <c r="E356" s="299" t="s">
        <v>462</v>
      </c>
      <c r="F356" s="299">
        <v>4</v>
      </c>
      <c r="G356" s="299">
        <v>5</v>
      </c>
      <c r="H356" s="299" t="s">
        <v>470</v>
      </c>
      <c r="I356" s="297" t="s">
        <v>1250</v>
      </c>
      <c r="J356" s="297" t="s">
        <v>1251</v>
      </c>
      <c r="K356" s="297" t="s">
        <v>1228</v>
      </c>
      <c r="L356" s="298">
        <v>11222</v>
      </c>
      <c r="M356" s="298">
        <v>949.6</v>
      </c>
      <c r="N356" s="299">
        <v>60</v>
      </c>
      <c r="O356" s="299">
        <v>211</v>
      </c>
      <c r="P356" s="299">
        <v>4408.6000000000004</v>
      </c>
      <c r="Q356" s="298">
        <v>3302.1</v>
      </c>
      <c r="R356" s="299">
        <v>1</v>
      </c>
      <c r="S356" s="299">
        <v>1</v>
      </c>
      <c r="T356" s="299">
        <v>0</v>
      </c>
      <c r="U356" s="299">
        <v>1</v>
      </c>
      <c r="V356" s="300">
        <v>0.25949367088607594</v>
      </c>
      <c r="W356" s="299">
        <v>0</v>
      </c>
      <c r="X356" s="354">
        <f t="shared" si="11"/>
        <v>2686</v>
      </c>
      <c r="Y356" s="319">
        <v>1989</v>
      </c>
      <c r="Z356" s="319"/>
      <c r="AA356" s="319"/>
      <c r="AB356" s="319"/>
      <c r="AC356" s="319">
        <v>697</v>
      </c>
      <c r="AD356" s="299" t="s">
        <v>466</v>
      </c>
      <c r="AE356" s="297">
        <v>465596.1</v>
      </c>
      <c r="AF356" s="297">
        <v>75948.3</v>
      </c>
      <c r="AG356" s="2">
        <v>108011906</v>
      </c>
    </row>
    <row r="357" spans="1:33" x14ac:dyDescent="0.25">
      <c r="A357" s="287">
        <v>190</v>
      </c>
      <c r="B357" s="288" t="s">
        <v>1263</v>
      </c>
      <c r="C357" s="315" t="str">
        <f t="shared" si="10"/>
        <v>A212.4.5</v>
      </c>
      <c r="D357" s="306" t="s">
        <v>1271</v>
      </c>
      <c r="E357" s="301" t="s">
        <v>462</v>
      </c>
      <c r="F357" s="301">
        <v>4</v>
      </c>
      <c r="G357" s="301">
        <v>5</v>
      </c>
      <c r="H357" s="301" t="s">
        <v>470</v>
      </c>
      <c r="I357" s="294" t="s">
        <v>1250</v>
      </c>
      <c r="J357" s="294" t="s">
        <v>1251</v>
      </c>
      <c r="K357" s="294" t="s">
        <v>1228</v>
      </c>
      <c r="L357" s="292">
        <v>11222</v>
      </c>
      <c r="M357" s="292">
        <v>1001.6</v>
      </c>
      <c r="N357" s="301">
        <v>60</v>
      </c>
      <c r="O357" s="301">
        <v>210</v>
      </c>
      <c r="P357" s="301">
        <v>4397.8</v>
      </c>
      <c r="Q357" s="292">
        <v>3632.9</v>
      </c>
      <c r="R357" s="301">
        <v>1</v>
      </c>
      <c r="S357" s="301">
        <v>1</v>
      </c>
      <c r="T357" s="301">
        <v>0</v>
      </c>
      <c r="U357" s="301">
        <v>1</v>
      </c>
      <c r="V357" s="293">
        <v>0.25987415662193919</v>
      </c>
      <c r="W357" s="301">
        <v>0</v>
      </c>
      <c r="X357" s="354">
        <f t="shared" si="11"/>
        <v>2638.2</v>
      </c>
      <c r="Y357" s="292">
        <v>1952.6</v>
      </c>
      <c r="Z357" s="292"/>
      <c r="AA357" s="292"/>
      <c r="AB357" s="292"/>
      <c r="AC357" s="292">
        <v>685.59999999999991</v>
      </c>
      <c r="AD357" s="301" t="s">
        <v>467</v>
      </c>
      <c r="AE357" s="294">
        <v>537669.20000000007</v>
      </c>
      <c r="AF357" s="294">
        <v>116252.8</v>
      </c>
      <c r="AG357" s="2">
        <v>108011971</v>
      </c>
    </row>
    <row r="358" spans="1:33" x14ac:dyDescent="0.25">
      <c r="A358" s="295">
        <v>30</v>
      </c>
      <c r="B358" s="296" t="s">
        <v>1263</v>
      </c>
      <c r="C358" s="315" t="str">
        <f t="shared" si="10"/>
        <v>A212.3.3</v>
      </c>
      <c r="D358" s="299" t="s">
        <v>1285</v>
      </c>
      <c r="E358" s="299" t="s">
        <v>462</v>
      </c>
      <c r="F358" s="299">
        <v>3</v>
      </c>
      <c r="G358" s="299">
        <v>3</v>
      </c>
      <c r="H358" s="299" t="s">
        <v>470</v>
      </c>
      <c r="I358" s="297" t="s">
        <v>1236</v>
      </c>
      <c r="J358" s="297" t="s">
        <v>1257</v>
      </c>
      <c r="K358" s="297" t="s">
        <v>1228</v>
      </c>
      <c r="L358" s="298">
        <v>11222</v>
      </c>
      <c r="M358" s="298">
        <v>478</v>
      </c>
      <c r="N358" s="299">
        <v>18</v>
      </c>
      <c r="O358" s="299">
        <v>69</v>
      </c>
      <c r="P358" s="299">
        <v>1489.8</v>
      </c>
      <c r="Q358" s="298">
        <v>1290.5999999999999</v>
      </c>
      <c r="R358" s="299">
        <v>1</v>
      </c>
      <c r="S358" s="299">
        <v>0</v>
      </c>
      <c r="T358" s="299">
        <v>0</v>
      </c>
      <c r="U358" s="299">
        <v>1</v>
      </c>
      <c r="V358" s="300">
        <v>0.16089385474860335</v>
      </c>
      <c r="W358" s="299">
        <v>0</v>
      </c>
      <c r="X358" s="354">
        <f t="shared" si="11"/>
        <v>895</v>
      </c>
      <c r="Y358" s="298">
        <v>751</v>
      </c>
      <c r="Z358" s="298"/>
      <c r="AA358" s="298"/>
      <c r="AB358" s="298"/>
      <c r="AC358" s="298">
        <v>144</v>
      </c>
      <c r="AD358" s="299" t="s">
        <v>467</v>
      </c>
      <c r="AE358" s="297">
        <v>162615.59999999998</v>
      </c>
      <c r="AF358" s="297">
        <v>73564.2</v>
      </c>
      <c r="AG358" s="2">
        <v>104032586</v>
      </c>
    </row>
    <row r="359" spans="1:33" x14ac:dyDescent="0.25">
      <c r="A359" s="287">
        <v>162</v>
      </c>
      <c r="B359" s="288" t="s">
        <v>1263</v>
      </c>
      <c r="C359" s="315" t="str">
        <f t="shared" si="10"/>
        <v>A212.3.3</v>
      </c>
      <c r="D359" s="301" t="s">
        <v>1264</v>
      </c>
      <c r="E359" s="301" t="s">
        <v>462</v>
      </c>
      <c r="F359" s="301">
        <v>3</v>
      </c>
      <c r="G359" s="301">
        <v>3</v>
      </c>
      <c r="H359" s="301" t="s">
        <v>470</v>
      </c>
      <c r="I359" s="294" t="s">
        <v>1276</v>
      </c>
      <c r="J359" s="294" t="s">
        <v>1277</v>
      </c>
      <c r="K359" s="294" t="s">
        <v>1228</v>
      </c>
      <c r="L359" s="292">
        <v>11222</v>
      </c>
      <c r="M359" s="292">
        <v>442</v>
      </c>
      <c r="N359" s="301">
        <v>18</v>
      </c>
      <c r="O359" s="301">
        <v>69</v>
      </c>
      <c r="P359" s="301">
        <v>1311.6</v>
      </c>
      <c r="Q359" s="292">
        <v>935</v>
      </c>
      <c r="R359" s="301">
        <v>0</v>
      </c>
      <c r="S359" s="301">
        <v>0</v>
      </c>
      <c r="T359" s="301">
        <v>0</v>
      </c>
      <c r="U359" s="301">
        <v>1</v>
      </c>
      <c r="V359" s="293">
        <v>0.21450502911593436</v>
      </c>
      <c r="W359" s="301">
        <v>1</v>
      </c>
      <c r="X359" s="354">
        <f t="shared" si="11"/>
        <v>944.5</v>
      </c>
      <c r="Y359" s="292">
        <v>741.9</v>
      </c>
      <c r="Z359" s="292"/>
      <c r="AA359" s="292"/>
      <c r="AB359" s="292"/>
      <c r="AC359" s="292">
        <v>202.6</v>
      </c>
      <c r="AD359" s="301" t="s">
        <v>467</v>
      </c>
      <c r="AE359" s="294">
        <v>92565</v>
      </c>
      <c r="AF359" s="294">
        <v>122485</v>
      </c>
      <c r="AG359" s="2">
        <v>106016641</v>
      </c>
    </row>
    <row r="360" spans="1:33" x14ac:dyDescent="0.25">
      <c r="A360" s="295">
        <v>132</v>
      </c>
      <c r="B360" s="296" t="s">
        <v>1263</v>
      </c>
      <c r="C360" s="315" t="str">
        <f t="shared" si="10"/>
        <v>A212.2.2</v>
      </c>
      <c r="D360" s="299" t="s">
        <v>1264</v>
      </c>
      <c r="E360" s="299" t="s">
        <v>462</v>
      </c>
      <c r="F360" s="299">
        <v>2</v>
      </c>
      <c r="G360" s="299">
        <v>2</v>
      </c>
      <c r="H360" s="299" t="s">
        <v>470</v>
      </c>
      <c r="I360" s="297" t="s">
        <v>1226</v>
      </c>
      <c r="J360" s="297" t="s">
        <v>1319</v>
      </c>
      <c r="K360" s="297" t="s">
        <v>1228</v>
      </c>
      <c r="L360" s="298">
        <v>11222</v>
      </c>
      <c r="M360" s="298">
        <v>397</v>
      </c>
      <c r="N360" s="299">
        <v>8</v>
      </c>
      <c r="O360" s="299">
        <v>36</v>
      </c>
      <c r="P360" s="299">
        <v>949</v>
      </c>
      <c r="Q360" s="298">
        <v>652</v>
      </c>
      <c r="R360" s="299">
        <v>1</v>
      </c>
      <c r="S360" s="299">
        <v>0</v>
      </c>
      <c r="T360" s="299">
        <v>0</v>
      </c>
      <c r="U360" s="299">
        <v>1</v>
      </c>
      <c r="V360" s="300">
        <v>0.19426244023375241</v>
      </c>
      <c r="W360" s="299">
        <v>1</v>
      </c>
      <c r="X360" s="354">
        <f t="shared" si="11"/>
        <v>564.70000000000005</v>
      </c>
      <c r="Y360" s="319">
        <v>455</v>
      </c>
      <c r="Z360" s="319"/>
      <c r="AA360" s="319"/>
      <c r="AB360" s="319"/>
      <c r="AC360" s="319">
        <v>109.7</v>
      </c>
      <c r="AD360" s="299" t="s">
        <v>1229</v>
      </c>
      <c r="AE360" s="297">
        <v>0</v>
      </c>
      <c r="AF360" s="297">
        <v>81500</v>
      </c>
      <c r="AG360" s="2">
        <v>116017120</v>
      </c>
    </row>
    <row r="361" spans="1:33" x14ac:dyDescent="0.25">
      <c r="A361" s="287">
        <v>133</v>
      </c>
      <c r="B361" s="288" t="s">
        <v>1263</v>
      </c>
      <c r="C361" s="315" t="str">
        <f t="shared" si="10"/>
        <v>A212.2.2</v>
      </c>
      <c r="D361" s="301" t="s">
        <v>1264</v>
      </c>
      <c r="E361" s="301" t="s">
        <v>462</v>
      </c>
      <c r="F361" s="301">
        <v>2</v>
      </c>
      <c r="G361" s="301">
        <v>2</v>
      </c>
      <c r="H361" s="301" t="s">
        <v>470</v>
      </c>
      <c r="I361" s="294" t="s">
        <v>1226</v>
      </c>
      <c r="J361" s="294" t="s">
        <v>1319</v>
      </c>
      <c r="K361" s="294" t="s">
        <v>1228</v>
      </c>
      <c r="L361" s="292">
        <v>11222</v>
      </c>
      <c r="M361" s="292">
        <v>397</v>
      </c>
      <c r="N361" s="301">
        <v>8</v>
      </c>
      <c r="O361" s="301">
        <v>36</v>
      </c>
      <c r="P361" s="301">
        <v>945.3</v>
      </c>
      <c r="Q361" s="292">
        <v>652</v>
      </c>
      <c r="R361" s="301">
        <v>1</v>
      </c>
      <c r="S361" s="301">
        <v>0</v>
      </c>
      <c r="T361" s="301">
        <v>0</v>
      </c>
      <c r="U361" s="301">
        <v>1</v>
      </c>
      <c r="V361" s="293">
        <v>0.19426244023375241</v>
      </c>
      <c r="W361" s="301">
        <v>1</v>
      </c>
      <c r="X361" s="354">
        <f t="shared" si="11"/>
        <v>564.70000000000005</v>
      </c>
      <c r="Y361" s="292">
        <v>455</v>
      </c>
      <c r="Z361" s="292"/>
      <c r="AA361" s="292"/>
      <c r="AB361" s="292"/>
      <c r="AC361" s="292">
        <v>109.7</v>
      </c>
      <c r="AD361" s="301" t="s">
        <v>12</v>
      </c>
      <c r="AE361" s="294">
        <v>52812</v>
      </c>
      <c r="AF361" s="294">
        <v>63896</v>
      </c>
      <c r="AG361" s="2">
        <v>116017121</v>
      </c>
    </row>
    <row r="362" spans="1:33" x14ac:dyDescent="0.25">
      <c r="A362" s="295">
        <v>205</v>
      </c>
      <c r="B362" s="296" t="s">
        <v>1263</v>
      </c>
      <c r="C362" s="315" t="str">
        <f t="shared" si="10"/>
        <v>A212.6.5</v>
      </c>
      <c r="D362" s="306" t="s">
        <v>1271</v>
      </c>
      <c r="E362" s="299" t="s">
        <v>462</v>
      </c>
      <c r="F362" s="299">
        <v>6</v>
      </c>
      <c r="G362" s="299">
        <v>5</v>
      </c>
      <c r="H362" s="299" t="s">
        <v>470</v>
      </c>
      <c r="I362" s="297" t="s">
        <v>1268</v>
      </c>
      <c r="J362" s="297" t="s">
        <v>1269</v>
      </c>
      <c r="K362" s="297" t="s">
        <v>1228</v>
      </c>
      <c r="L362" s="298">
        <v>11222</v>
      </c>
      <c r="M362" s="298">
        <v>1452</v>
      </c>
      <c r="N362" s="299">
        <v>90</v>
      </c>
      <c r="O362" s="299">
        <v>320</v>
      </c>
      <c r="P362" s="299">
        <v>6384.6</v>
      </c>
      <c r="Q362" s="298">
        <v>5109</v>
      </c>
      <c r="R362" s="299">
        <v>1</v>
      </c>
      <c r="S362" s="299">
        <v>1</v>
      </c>
      <c r="T362" s="299">
        <v>0</v>
      </c>
      <c r="U362" s="299">
        <v>1</v>
      </c>
      <c r="V362" s="300">
        <v>0.23816326530612245</v>
      </c>
      <c r="W362" s="299">
        <v>0</v>
      </c>
      <c r="X362" s="354">
        <f t="shared" si="11"/>
        <v>3920</v>
      </c>
      <c r="Y362" s="298">
        <v>2986.4</v>
      </c>
      <c r="Z362" s="298"/>
      <c r="AA362" s="298"/>
      <c r="AB362" s="298"/>
      <c r="AC362" s="298">
        <v>933.6</v>
      </c>
      <c r="AD362" s="299" t="s">
        <v>467</v>
      </c>
      <c r="AE362" s="297">
        <v>740805</v>
      </c>
      <c r="AF362" s="297">
        <v>117507</v>
      </c>
      <c r="AG362" s="2">
        <v>110009948</v>
      </c>
    </row>
    <row r="363" spans="1:33" x14ac:dyDescent="0.25">
      <c r="A363" s="302" t="s">
        <v>1334</v>
      </c>
      <c r="B363" s="303" t="s">
        <v>1263</v>
      </c>
      <c r="C363" s="315" t="str">
        <f t="shared" si="10"/>
        <v>A212.3.4</v>
      </c>
      <c r="D363" s="301" t="s">
        <v>1271</v>
      </c>
      <c r="E363" s="301" t="s">
        <v>462</v>
      </c>
      <c r="F363" s="301">
        <v>3</v>
      </c>
      <c r="G363" s="301">
        <v>4</v>
      </c>
      <c r="H363" s="301" t="s">
        <v>470</v>
      </c>
      <c r="I363" s="294" t="s">
        <v>1299</v>
      </c>
      <c r="J363" s="294" t="s">
        <v>1300</v>
      </c>
      <c r="K363" s="294" t="s">
        <v>1228</v>
      </c>
      <c r="L363" s="301">
        <v>11222</v>
      </c>
      <c r="M363" s="301">
        <v>472</v>
      </c>
      <c r="N363" s="301">
        <v>24</v>
      </c>
      <c r="O363" s="301">
        <v>92</v>
      </c>
      <c r="P363" s="301">
        <v>1883.8</v>
      </c>
      <c r="Q363" s="301">
        <v>1605</v>
      </c>
      <c r="R363" s="301">
        <v>1</v>
      </c>
      <c r="S363" s="301">
        <v>0</v>
      </c>
      <c r="T363" s="301">
        <v>0</v>
      </c>
      <c r="U363" s="301">
        <v>1</v>
      </c>
      <c r="V363" s="293">
        <v>0.23865408288879772</v>
      </c>
      <c r="W363" s="301">
        <v>1</v>
      </c>
      <c r="X363" s="354">
        <f t="shared" si="11"/>
        <v>1218.5</v>
      </c>
      <c r="Y363" s="292">
        <v>927.7</v>
      </c>
      <c r="Z363" s="292"/>
      <c r="AA363" s="292"/>
      <c r="AB363" s="292"/>
      <c r="AC363" s="292">
        <v>290.8</v>
      </c>
      <c r="AD363" s="301" t="s">
        <v>467</v>
      </c>
      <c r="AE363" s="294">
        <v>208650</v>
      </c>
      <c r="AF363" s="294">
        <v>75675.75</v>
      </c>
      <c r="AG363" s="2">
        <v>114012265</v>
      </c>
    </row>
    <row r="364" spans="1:33" x14ac:dyDescent="0.25">
      <c r="A364" s="295">
        <v>217</v>
      </c>
      <c r="B364" s="296" t="s">
        <v>1263</v>
      </c>
      <c r="C364" s="315" t="str">
        <f t="shared" si="10"/>
        <v>A212.3.3</v>
      </c>
      <c r="D364" s="299" t="s">
        <v>1285</v>
      </c>
      <c r="E364" s="299" t="s">
        <v>462</v>
      </c>
      <c r="F364" s="299">
        <v>3</v>
      </c>
      <c r="G364" s="299">
        <v>3</v>
      </c>
      <c r="H364" s="299" t="s">
        <v>470</v>
      </c>
      <c r="I364" s="297" t="s">
        <v>1268</v>
      </c>
      <c r="J364" s="297" t="s">
        <v>1269</v>
      </c>
      <c r="K364" s="297" t="s">
        <v>1228</v>
      </c>
      <c r="L364" s="298">
        <v>11222</v>
      </c>
      <c r="M364" s="298">
        <v>513</v>
      </c>
      <c r="N364" s="299">
        <v>18</v>
      </c>
      <c r="O364" s="299">
        <v>69</v>
      </c>
      <c r="P364" s="299">
        <v>1476.6</v>
      </c>
      <c r="Q364" s="298">
        <v>1043.7</v>
      </c>
      <c r="R364" s="299">
        <v>1</v>
      </c>
      <c r="S364" s="299">
        <v>0</v>
      </c>
      <c r="T364" s="299">
        <v>0</v>
      </c>
      <c r="U364" s="299">
        <v>1</v>
      </c>
      <c r="V364" s="300">
        <v>0.18882335879338685</v>
      </c>
      <c r="W364" s="299">
        <v>0</v>
      </c>
      <c r="X364" s="354">
        <f t="shared" si="11"/>
        <v>1034.3</v>
      </c>
      <c r="Y364" s="298">
        <v>839</v>
      </c>
      <c r="Z364" s="298"/>
      <c r="AA364" s="298"/>
      <c r="AB364" s="298"/>
      <c r="AC364" s="298">
        <v>195.3</v>
      </c>
      <c r="AD364" s="299" t="s">
        <v>467</v>
      </c>
      <c r="AE364" s="297">
        <v>141943.20000000001</v>
      </c>
      <c r="AF364" s="297">
        <v>67840.5</v>
      </c>
      <c r="AG364" s="2">
        <v>110009951</v>
      </c>
    </row>
    <row r="365" spans="1:33" x14ac:dyDescent="0.25">
      <c r="A365" s="287">
        <v>32</v>
      </c>
      <c r="B365" s="288" t="s">
        <v>1263</v>
      </c>
      <c r="C365" s="315" t="str">
        <f t="shared" si="10"/>
        <v>A212.3.3</v>
      </c>
      <c r="D365" s="301" t="s">
        <v>1264</v>
      </c>
      <c r="E365" s="301" t="s">
        <v>462</v>
      </c>
      <c r="F365" s="301">
        <v>3</v>
      </c>
      <c r="G365" s="301">
        <v>3</v>
      </c>
      <c r="H365" s="301" t="s">
        <v>470</v>
      </c>
      <c r="I365" s="294" t="s">
        <v>1236</v>
      </c>
      <c r="J365" s="294" t="s">
        <v>1257</v>
      </c>
      <c r="K365" s="294" t="s">
        <v>1228</v>
      </c>
      <c r="L365" s="292">
        <v>11222</v>
      </c>
      <c r="M365" s="292">
        <v>498</v>
      </c>
      <c r="N365" s="301">
        <v>18</v>
      </c>
      <c r="O365" s="301">
        <v>69</v>
      </c>
      <c r="P365" s="301">
        <v>1508.3</v>
      </c>
      <c r="Q365" s="292">
        <v>1220.4000000000001</v>
      </c>
      <c r="R365" s="301">
        <v>1</v>
      </c>
      <c r="S365" s="301">
        <v>0</v>
      </c>
      <c r="T365" s="301">
        <v>0</v>
      </c>
      <c r="U365" s="301">
        <v>1</v>
      </c>
      <c r="V365" s="293">
        <v>0.16856780735107732</v>
      </c>
      <c r="W365" s="301">
        <v>0</v>
      </c>
      <c r="X365" s="354">
        <f t="shared" si="11"/>
        <v>789</v>
      </c>
      <c r="Y365" s="292">
        <v>656</v>
      </c>
      <c r="Z365" s="292"/>
      <c r="AA365" s="292"/>
      <c r="AB365" s="292"/>
      <c r="AC365" s="292">
        <v>133</v>
      </c>
      <c r="AD365" s="301" t="s">
        <v>12</v>
      </c>
      <c r="AE365" s="294">
        <v>185500.80000000002</v>
      </c>
      <c r="AF365" s="294">
        <v>58579.200000000004</v>
      </c>
      <c r="AG365" s="2">
        <v>104030648</v>
      </c>
    </row>
    <row r="366" spans="1:33" x14ac:dyDescent="0.25">
      <c r="A366" s="295">
        <v>168</v>
      </c>
      <c r="B366" s="296" t="s">
        <v>1263</v>
      </c>
      <c r="C366" s="315" t="str">
        <f t="shared" si="10"/>
        <v>A212.3.3</v>
      </c>
      <c r="D366" s="299" t="s">
        <v>1264</v>
      </c>
      <c r="E366" s="299" t="s">
        <v>462</v>
      </c>
      <c r="F366" s="299">
        <v>3</v>
      </c>
      <c r="G366" s="299">
        <v>3</v>
      </c>
      <c r="H366" s="299" t="s">
        <v>470</v>
      </c>
      <c r="I366" s="297" t="s">
        <v>1286</v>
      </c>
      <c r="J366" s="297" t="s">
        <v>1313</v>
      </c>
      <c r="K366" s="297" t="s">
        <v>1228</v>
      </c>
      <c r="L366" s="298">
        <v>11222</v>
      </c>
      <c r="M366" s="298">
        <v>473.5</v>
      </c>
      <c r="N366" s="299">
        <v>18</v>
      </c>
      <c r="O366" s="299">
        <v>69</v>
      </c>
      <c r="P366" s="299">
        <v>1245.2</v>
      </c>
      <c r="Q366" s="298">
        <v>1006</v>
      </c>
      <c r="R366" s="299">
        <v>1</v>
      </c>
      <c r="S366" s="299">
        <v>0</v>
      </c>
      <c r="T366" s="299">
        <v>0</v>
      </c>
      <c r="U366" s="299">
        <v>1</v>
      </c>
      <c r="V366" s="300">
        <v>0.23601992302467739</v>
      </c>
      <c r="W366" s="299">
        <v>0</v>
      </c>
      <c r="X366" s="354">
        <f t="shared" si="11"/>
        <v>883.4</v>
      </c>
      <c r="Y366" s="298">
        <v>674.9</v>
      </c>
      <c r="Z366" s="298"/>
      <c r="AA366" s="298"/>
      <c r="AB366" s="298"/>
      <c r="AC366" s="298">
        <v>208.5</v>
      </c>
      <c r="AD366" s="299" t="s">
        <v>467</v>
      </c>
      <c r="AE366" s="297">
        <v>158948</v>
      </c>
      <c r="AF366" s="297">
        <v>34204</v>
      </c>
      <c r="AG366" s="2">
        <v>103024451</v>
      </c>
    </row>
    <row r="367" spans="1:33" x14ac:dyDescent="0.25">
      <c r="A367" s="287">
        <v>284</v>
      </c>
      <c r="B367" s="288" t="s">
        <v>1263</v>
      </c>
      <c r="C367" s="315" t="str">
        <f t="shared" si="10"/>
        <v>A212.6.5</v>
      </c>
      <c r="D367" s="301" t="s">
        <v>1264</v>
      </c>
      <c r="E367" s="301" t="s">
        <v>462</v>
      </c>
      <c r="F367" s="301">
        <v>6</v>
      </c>
      <c r="G367" s="301">
        <v>5</v>
      </c>
      <c r="H367" s="301" t="s">
        <v>470</v>
      </c>
      <c r="I367" s="294" t="s">
        <v>1265</v>
      </c>
      <c r="J367" s="294" t="s">
        <v>1284</v>
      </c>
      <c r="K367" s="294" t="s">
        <v>1228</v>
      </c>
      <c r="L367" s="292">
        <v>11222</v>
      </c>
      <c r="M367" s="292">
        <v>1077</v>
      </c>
      <c r="N367" s="301">
        <v>85</v>
      </c>
      <c r="O367" s="301">
        <v>270</v>
      </c>
      <c r="P367" s="301">
        <v>4763.1000000000004</v>
      </c>
      <c r="Q367" s="292">
        <v>4223.5</v>
      </c>
      <c r="R367" s="301">
        <v>1</v>
      </c>
      <c r="S367" s="301">
        <v>0</v>
      </c>
      <c r="T367" s="301">
        <v>1</v>
      </c>
      <c r="U367" s="301">
        <v>1</v>
      </c>
      <c r="V367" s="293">
        <v>0.24709103353867215</v>
      </c>
      <c r="W367" s="301">
        <v>0</v>
      </c>
      <c r="X367" s="354">
        <f t="shared" si="11"/>
        <v>2922</v>
      </c>
      <c r="Y367" s="292">
        <v>2200</v>
      </c>
      <c r="Z367" s="292"/>
      <c r="AA367" s="292"/>
      <c r="AB367" s="292"/>
      <c r="AC367" s="292">
        <v>722</v>
      </c>
      <c r="AD367" s="301" t="s">
        <v>467</v>
      </c>
      <c r="AE367" s="294">
        <v>810912</v>
      </c>
      <c r="AF367" s="294">
        <v>118258</v>
      </c>
      <c r="AG367" s="2">
        <v>112016895</v>
      </c>
    </row>
    <row r="368" spans="1:33" x14ac:dyDescent="0.25">
      <c r="A368" s="295">
        <v>89</v>
      </c>
      <c r="B368" s="296" t="s">
        <v>1263</v>
      </c>
      <c r="C368" s="315" t="str">
        <f t="shared" si="10"/>
        <v>A212.4.5</v>
      </c>
      <c r="D368" s="306" t="s">
        <v>1271</v>
      </c>
      <c r="E368" s="299" t="s">
        <v>462</v>
      </c>
      <c r="F368" s="299">
        <v>4</v>
      </c>
      <c r="G368" s="299">
        <v>5</v>
      </c>
      <c r="H368" s="299" t="s">
        <v>470</v>
      </c>
      <c r="I368" s="297" t="s">
        <v>1236</v>
      </c>
      <c r="J368" s="297" t="s">
        <v>1311</v>
      </c>
      <c r="K368" s="297" t="s">
        <v>1228</v>
      </c>
      <c r="L368" s="298">
        <v>11222</v>
      </c>
      <c r="M368" s="298">
        <v>861</v>
      </c>
      <c r="N368" s="299">
        <v>60</v>
      </c>
      <c r="O368" s="299">
        <v>210</v>
      </c>
      <c r="P368" s="299">
        <v>4243.3</v>
      </c>
      <c r="Q368" s="298">
        <v>3547</v>
      </c>
      <c r="R368" s="299">
        <v>1</v>
      </c>
      <c r="S368" s="299">
        <v>0</v>
      </c>
      <c r="T368" s="299">
        <v>0</v>
      </c>
      <c r="U368" s="299">
        <v>0</v>
      </c>
      <c r="V368" s="300">
        <v>0.24657534246575341</v>
      </c>
      <c r="W368" s="299">
        <v>0</v>
      </c>
      <c r="X368" s="354">
        <f t="shared" si="11"/>
        <v>2409</v>
      </c>
      <c r="Y368" s="319">
        <v>1815</v>
      </c>
      <c r="Z368" s="319"/>
      <c r="AA368" s="319"/>
      <c r="AB368" s="319"/>
      <c r="AC368" s="319">
        <v>594</v>
      </c>
      <c r="AD368" s="299" t="s">
        <v>12</v>
      </c>
      <c r="AE368" s="297">
        <v>432734</v>
      </c>
      <c r="AF368" s="297">
        <v>180897</v>
      </c>
      <c r="AG368" s="2">
        <v>104030765</v>
      </c>
    </row>
    <row r="369" spans="1:33" x14ac:dyDescent="0.25">
      <c r="A369" s="287">
        <v>390</v>
      </c>
      <c r="B369" s="288" t="s">
        <v>1263</v>
      </c>
      <c r="C369" s="315" t="str">
        <f t="shared" si="10"/>
        <v>A212.4.2</v>
      </c>
      <c r="D369" s="301" t="s">
        <v>1285</v>
      </c>
      <c r="E369" s="301" t="s">
        <v>462</v>
      </c>
      <c r="F369" s="301">
        <v>4</v>
      </c>
      <c r="G369" s="301">
        <v>2</v>
      </c>
      <c r="H369" s="301" t="s">
        <v>470</v>
      </c>
      <c r="I369" s="294" t="s">
        <v>1250</v>
      </c>
      <c r="J369" s="294" t="s">
        <v>1252</v>
      </c>
      <c r="K369" s="294" t="s">
        <v>1228</v>
      </c>
      <c r="L369" s="292">
        <v>11222</v>
      </c>
      <c r="M369" s="292">
        <v>664.6</v>
      </c>
      <c r="N369" s="301">
        <v>16</v>
      </c>
      <c r="O369" s="301">
        <v>64</v>
      </c>
      <c r="P369" s="301">
        <v>1553.6</v>
      </c>
      <c r="Q369" s="292">
        <v>1047.0999999999999</v>
      </c>
      <c r="R369" s="301">
        <v>0</v>
      </c>
      <c r="S369" s="301">
        <v>0</v>
      </c>
      <c r="T369" s="301">
        <v>0</v>
      </c>
      <c r="U369" s="301">
        <v>1</v>
      </c>
      <c r="V369" s="293">
        <v>0.24543080939947781</v>
      </c>
      <c r="W369" s="301">
        <v>0</v>
      </c>
      <c r="X369" s="354">
        <f t="shared" si="11"/>
        <v>766</v>
      </c>
      <c r="Y369" s="292">
        <v>578</v>
      </c>
      <c r="Z369" s="292"/>
      <c r="AA369" s="292"/>
      <c r="AB369" s="292"/>
      <c r="AC369" s="292">
        <v>188</v>
      </c>
      <c r="AD369" s="301" t="s">
        <v>467</v>
      </c>
      <c r="AE369" s="294">
        <v>0</v>
      </c>
      <c r="AF369" s="294">
        <v>0</v>
      </c>
      <c r="AG369" s="2">
        <v>108021392</v>
      </c>
    </row>
    <row r="370" spans="1:33" x14ac:dyDescent="0.25">
      <c r="A370" s="295">
        <v>105</v>
      </c>
      <c r="B370" s="296" t="s">
        <v>1263</v>
      </c>
      <c r="C370" s="315" t="str">
        <f t="shared" si="10"/>
        <v>A212.2.3</v>
      </c>
      <c r="D370" s="299" t="s">
        <v>1264</v>
      </c>
      <c r="E370" s="299" t="s">
        <v>462</v>
      </c>
      <c r="F370" s="299">
        <v>2</v>
      </c>
      <c r="G370" s="299">
        <v>3</v>
      </c>
      <c r="H370" s="299" t="s">
        <v>470</v>
      </c>
      <c r="I370" s="297" t="s">
        <v>1226</v>
      </c>
      <c r="J370" s="297" t="s">
        <v>1267</v>
      </c>
      <c r="K370" s="297" t="s">
        <v>1228</v>
      </c>
      <c r="L370" s="298">
        <v>11222</v>
      </c>
      <c r="M370" s="298">
        <v>376.3</v>
      </c>
      <c r="N370" s="299">
        <v>15</v>
      </c>
      <c r="O370" s="299">
        <v>51</v>
      </c>
      <c r="P370" s="299">
        <v>1330</v>
      </c>
      <c r="Q370" s="298">
        <v>877.9</v>
      </c>
      <c r="R370" s="299">
        <v>0</v>
      </c>
      <c r="S370" s="299">
        <v>0</v>
      </c>
      <c r="T370" s="299">
        <v>0</v>
      </c>
      <c r="U370" s="299">
        <v>1</v>
      </c>
      <c r="V370" s="300">
        <v>0.19292333614153331</v>
      </c>
      <c r="W370" s="299">
        <v>0</v>
      </c>
      <c r="X370" s="354">
        <f t="shared" si="11"/>
        <v>712.19999999999993</v>
      </c>
      <c r="Y370" s="298">
        <v>574.79999999999995</v>
      </c>
      <c r="Z370" s="298"/>
      <c r="AA370" s="298"/>
      <c r="AB370" s="298"/>
      <c r="AC370" s="298">
        <v>137.4</v>
      </c>
      <c r="AD370" s="299" t="s">
        <v>466</v>
      </c>
      <c r="AE370" s="297">
        <v>114127</v>
      </c>
      <c r="AF370" s="297">
        <v>129929.2</v>
      </c>
      <c r="AG370" s="2">
        <v>116009227</v>
      </c>
    </row>
    <row r="371" spans="1:33" x14ac:dyDescent="0.25">
      <c r="A371" s="287">
        <v>106</v>
      </c>
      <c r="B371" s="288" t="s">
        <v>1263</v>
      </c>
      <c r="C371" s="315" t="str">
        <f t="shared" si="10"/>
        <v>A212.2.3</v>
      </c>
      <c r="D371" s="301" t="s">
        <v>1264</v>
      </c>
      <c r="E371" s="301" t="s">
        <v>462</v>
      </c>
      <c r="F371" s="301">
        <v>2</v>
      </c>
      <c r="G371" s="301">
        <v>3</v>
      </c>
      <c r="H371" s="301" t="s">
        <v>470</v>
      </c>
      <c r="I371" s="294" t="s">
        <v>1226</v>
      </c>
      <c r="J371" s="294" t="s">
        <v>1267</v>
      </c>
      <c r="K371" s="294" t="s">
        <v>1228</v>
      </c>
      <c r="L371" s="292">
        <v>11222</v>
      </c>
      <c r="M371" s="292">
        <v>376.3</v>
      </c>
      <c r="N371" s="301">
        <v>15</v>
      </c>
      <c r="O371" s="301">
        <v>51</v>
      </c>
      <c r="P371" s="301">
        <v>1330</v>
      </c>
      <c r="Q371" s="292">
        <v>877.9</v>
      </c>
      <c r="R371" s="301">
        <v>0</v>
      </c>
      <c r="S371" s="301">
        <v>0</v>
      </c>
      <c r="T371" s="301">
        <v>0</v>
      </c>
      <c r="U371" s="301">
        <v>1</v>
      </c>
      <c r="V371" s="293">
        <v>0.19292333614153331</v>
      </c>
      <c r="W371" s="301">
        <v>0</v>
      </c>
      <c r="X371" s="354">
        <f t="shared" si="11"/>
        <v>712.19999999999993</v>
      </c>
      <c r="Y371" s="292">
        <v>574.79999999999995</v>
      </c>
      <c r="Z371" s="292"/>
      <c r="AA371" s="292"/>
      <c r="AB371" s="292"/>
      <c r="AC371" s="292">
        <v>137.4</v>
      </c>
      <c r="AD371" s="301" t="s">
        <v>465</v>
      </c>
      <c r="AE371" s="294">
        <v>88667.9</v>
      </c>
      <c r="AF371" s="294">
        <v>96569</v>
      </c>
      <c r="AG371" s="2">
        <v>116009228</v>
      </c>
    </row>
    <row r="372" spans="1:33" x14ac:dyDescent="0.25">
      <c r="A372" s="295">
        <v>337</v>
      </c>
      <c r="B372" s="296" t="s">
        <v>1263</v>
      </c>
      <c r="C372" s="315" t="str">
        <f t="shared" si="10"/>
        <v>A212.3.4</v>
      </c>
      <c r="D372" s="299" t="s">
        <v>1264</v>
      </c>
      <c r="E372" s="299" t="s">
        <v>462</v>
      </c>
      <c r="F372" s="299">
        <v>3</v>
      </c>
      <c r="G372" s="299">
        <v>4</v>
      </c>
      <c r="H372" s="299" t="s">
        <v>470</v>
      </c>
      <c r="I372" s="297" t="s">
        <v>1250</v>
      </c>
      <c r="J372" s="297" t="s">
        <v>1251</v>
      </c>
      <c r="K372" s="297" t="s">
        <v>1228</v>
      </c>
      <c r="L372" s="298">
        <v>11222</v>
      </c>
      <c r="M372" s="298">
        <v>732</v>
      </c>
      <c r="N372" s="299">
        <v>24</v>
      </c>
      <c r="O372" s="299">
        <v>110</v>
      </c>
      <c r="P372" s="299">
        <v>2546.1</v>
      </c>
      <c r="Q372" s="298">
        <v>2030.5</v>
      </c>
      <c r="R372" s="299">
        <v>1</v>
      </c>
      <c r="S372" s="299">
        <v>1</v>
      </c>
      <c r="T372" s="299">
        <v>0</v>
      </c>
      <c r="U372" s="299">
        <v>1</v>
      </c>
      <c r="V372" s="300">
        <v>0.3088999885029573</v>
      </c>
      <c r="W372" s="299">
        <v>0</v>
      </c>
      <c r="X372" s="354">
        <f t="shared" si="11"/>
        <v>1565.62</v>
      </c>
      <c r="Y372" s="319">
        <v>1082</v>
      </c>
      <c r="Z372" s="319"/>
      <c r="AA372" s="319"/>
      <c r="AB372" s="319"/>
      <c r="AC372" s="319">
        <v>483.62</v>
      </c>
      <c r="AD372" s="299" t="s">
        <v>466</v>
      </c>
      <c r="AE372" s="297">
        <v>225385.5</v>
      </c>
      <c r="AF372" s="297">
        <v>87311.5</v>
      </c>
      <c r="AG372" s="2">
        <v>108010901</v>
      </c>
    </row>
    <row r="373" spans="1:33" x14ac:dyDescent="0.25">
      <c r="A373" s="287">
        <v>112</v>
      </c>
      <c r="B373" s="288" t="s">
        <v>1263</v>
      </c>
      <c r="C373" s="315" t="str">
        <f t="shared" si="10"/>
        <v>A212.3.3</v>
      </c>
      <c r="D373" s="301" t="s">
        <v>1271</v>
      </c>
      <c r="E373" s="301" t="s">
        <v>462</v>
      </c>
      <c r="F373" s="301">
        <v>3</v>
      </c>
      <c r="G373" s="301">
        <v>3</v>
      </c>
      <c r="H373" s="301" t="s">
        <v>470</v>
      </c>
      <c r="I373" s="294" t="s">
        <v>1268</v>
      </c>
      <c r="J373" s="294" t="s">
        <v>1269</v>
      </c>
      <c r="K373" s="294" t="s">
        <v>1228</v>
      </c>
      <c r="L373" s="292">
        <v>11222</v>
      </c>
      <c r="M373" s="292">
        <v>444</v>
      </c>
      <c r="N373" s="301">
        <v>18</v>
      </c>
      <c r="O373" s="301">
        <v>69</v>
      </c>
      <c r="P373" s="301">
        <v>1256.4000000000001</v>
      </c>
      <c r="Q373" s="292">
        <v>1023</v>
      </c>
      <c r="R373" s="301">
        <v>1</v>
      </c>
      <c r="S373" s="301">
        <v>0</v>
      </c>
      <c r="T373" s="301">
        <v>0</v>
      </c>
      <c r="U373" s="301">
        <v>1</v>
      </c>
      <c r="V373" s="293">
        <v>0.27874186550976138</v>
      </c>
      <c r="W373" s="301">
        <v>0</v>
      </c>
      <c r="X373" s="354">
        <f t="shared" si="11"/>
        <v>922</v>
      </c>
      <c r="Y373" s="292">
        <v>665</v>
      </c>
      <c r="Z373" s="292"/>
      <c r="AA373" s="292"/>
      <c r="AB373" s="292"/>
      <c r="AC373" s="292">
        <v>257</v>
      </c>
      <c r="AD373" s="301" t="s">
        <v>467</v>
      </c>
      <c r="AE373" s="294">
        <v>188232</v>
      </c>
      <c r="AF373" s="294">
        <v>26598</v>
      </c>
      <c r="AG373" s="2">
        <v>110009814</v>
      </c>
    </row>
    <row r="374" spans="1:33" x14ac:dyDescent="0.25">
      <c r="A374" s="304" t="s">
        <v>1335</v>
      </c>
      <c r="B374" s="305" t="s">
        <v>1263</v>
      </c>
      <c r="C374" s="315" t="str">
        <f t="shared" si="10"/>
        <v>A212.2.3</v>
      </c>
      <c r="D374" s="299" t="s">
        <v>1285</v>
      </c>
      <c r="E374" s="299" t="s">
        <v>462</v>
      </c>
      <c r="F374" s="299">
        <v>2</v>
      </c>
      <c r="G374" s="299">
        <v>3</v>
      </c>
      <c r="H374" s="299" t="s">
        <v>470</v>
      </c>
      <c r="I374" s="297" t="s">
        <v>1226</v>
      </c>
      <c r="J374" s="297" t="s">
        <v>1280</v>
      </c>
      <c r="K374" s="297" t="s">
        <v>1228</v>
      </c>
      <c r="L374" s="299">
        <v>11222</v>
      </c>
      <c r="M374" s="299">
        <v>354</v>
      </c>
      <c r="N374" s="299">
        <v>18</v>
      </c>
      <c r="O374" s="299">
        <v>54</v>
      </c>
      <c r="P374" s="299">
        <v>1444</v>
      </c>
      <c r="Q374" s="299">
        <v>878</v>
      </c>
      <c r="R374" s="299">
        <v>0</v>
      </c>
      <c r="S374" s="299">
        <v>0</v>
      </c>
      <c r="T374" s="299">
        <v>0</v>
      </c>
      <c r="U374" s="299">
        <v>0</v>
      </c>
      <c r="V374" s="300">
        <v>0.13809990205680708</v>
      </c>
      <c r="W374" s="299">
        <v>0</v>
      </c>
      <c r="X374" s="354">
        <f t="shared" si="11"/>
        <v>1123.0999999999999</v>
      </c>
      <c r="Y374" s="298">
        <v>968</v>
      </c>
      <c r="Z374" s="298"/>
      <c r="AA374" s="298"/>
      <c r="AB374" s="298"/>
      <c r="AC374" s="298">
        <v>155.10000000000002</v>
      </c>
      <c r="AD374" s="299" t="s">
        <v>466</v>
      </c>
      <c r="AE374" s="297">
        <v>150673.58000000002</v>
      </c>
      <c r="AF374" s="297">
        <v>33399.120000000003</v>
      </c>
      <c r="AG374" s="2">
        <v>116017784</v>
      </c>
    </row>
    <row r="375" spans="1:33" x14ac:dyDescent="0.25">
      <c r="A375" s="287">
        <v>311</v>
      </c>
      <c r="B375" s="288" t="s">
        <v>1263</v>
      </c>
      <c r="C375" s="315" t="str">
        <f t="shared" si="10"/>
        <v>A212.7.5</v>
      </c>
      <c r="D375" s="301" t="s">
        <v>1264</v>
      </c>
      <c r="E375" s="301" t="s">
        <v>462</v>
      </c>
      <c r="F375" s="301">
        <v>7</v>
      </c>
      <c r="G375" s="301">
        <v>5</v>
      </c>
      <c r="H375" s="301" t="s">
        <v>470</v>
      </c>
      <c r="I375" s="294" t="s">
        <v>1236</v>
      </c>
      <c r="J375" s="294" t="s">
        <v>1237</v>
      </c>
      <c r="K375" s="294" t="s">
        <v>1228</v>
      </c>
      <c r="L375" s="292">
        <v>11222</v>
      </c>
      <c r="M375" s="292">
        <v>1355</v>
      </c>
      <c r="N375" s="301">
        <v>95</v>
      </c>
      <c r="O375" s="301">
        <v>313</v>
      </c>
      <c r="P375" s="301">
        <v>5848.4</v>
      </c>
      <c r="Q375" s="292">
        <v>4993</v>
      </c>
      <c r="R375" s="301">
        <v>1</v>
      </c>
      <c r="S375" s="301">
        <v>0</v>
      </c>
      <c r="T375" s="301">
        <v>1</v>
      </c>
      <c r="U375" s="301">
        <v>1</v>
      </c>
      <c r="V375" s="293">
        <v>0.3602419142782014</v>
      </c>
      <c r="W375" s="301">
        <v>0</v>
      </c>
      <c r="X375" s="354">
        <f t="shared" si="11"/>
        <v>2281.8000000000002</v>
      </c>
      <c r="Y375" s="292">
        <v>1459.8</v>
      </c>
      <c r="Z375" s="292"/>
      <c r="AA375" s="292"/>
      <c r="AB375" s="292"/>
      <c r="AC375" s="292">
        <v>822</v>
      </c>
      <c r="AD375" s="301" t="s">
        <v>467</v>
      </c>
      <c r="AE375" s="294">
        <v>808866</v>
      </c>
      <c r="AF375" s="294">
        <v>149790</v>
      </c>
      <c r="AG375" s="2">
        <v>104024984</v>
      </c>
    </row>
    <row r="376" spans="1:33" x14ac:dyDescent="0.25">
      <c r="A376" s="295">
        <v>44</v>
      </c>
      <c r="B376" s="296" t="s">
        <v>1263</v>
      </c>
      <c r="C376" s="315" t="str">
        <f t="shared" si="10"/>
        <v>A212.2.3</v>
      </c>
      <c r="D376" s="299" t="s">
        <v>1264</v>
      </c>
      <c r="E376" s="299" t="s">
        <v>462</v>
      </c>
      <c r="F376" s="299">
        <v>2</v>
      </c>
      <c r="G376" s="299">
        <v>3</v>
      </c>
      <c r="H376" s="299" t="s">
        <v>470</v>
      </c>
      <c r="I376" s="297" t="s">
        <v>1226</v>
      </c>
      <c r="J376" s="297" t="s">
        <v>1243</v>
      </c>
      <c r="K376" s="297" t="s">
        <v>1228</v>
      </c>
      <c r="L376" s="298">
        <v>11222</v>
      </c>
      <c r="M376" s="298">
        <v>354</v>
      </c>
      <c r="N376" s="299">
        <v>18</v>
      </c>
      <c r="O376" s="299">
        <v>54</v>
      </c>
      <c r="P376" s="299">
        <v>1106.8</v>
      </c>
      <c r="Q376" s="298">
        <v>831.6</v>
      </c>
      <c r="R376" s="299">
        <v>0</v>
      </c>
      <c r="S376" s="299">
        <v>0</v>
      </c>
      <c r="T376" s="299">
        <v>0</v>
      </c>
      <c r="U376" s="299">
        <v>1</v>
      </c>
      <c r="V376" s="300"/>
      <c r="W376" s="299">
        <v>0</v>
      </c>
      <c r="X376" s="354">
        <f t="shared" si="11"/>
        <v>0</v>
      </c>
      <c r="Y376" s="298"/>
      <c r="Z376" s="298"/>
      <c r="AA376" s="298"/>
      <c r="AB376" s="298"/>
      <c r="AC376" s="298"/>
      <c r="AD376" s="299" t="s">
        <v>1233</v>
      </c>
      <c r="AE376" s="297">
        <v>135550.80000000002</v>
      </c>
      <c r="AF376" s="297">
        <v>54885.599999999999</v>
      </c>
      <c r="AG376" s="2">
        <v>116033757</v>
      </c>
    </row>
    <row r="377" spans="1:33" x14ac:dyDescent="0.25">
      <c r="A377" s="302" t="s">
        <v>1336</v>
      </c>
      <c r="B377" s="303" t="s">
        <v>1263</v>
      </c>
      <c r="C377" s="315" t="str">
        <f t="shared" si="10"/>
        <v>A212.3.3</v>
      </c>
      <c r="D377" s="301" t="s">
        <v>1264</v>
      </c>
      <c r="E377" s="301" t="s">
        <v>462</v>
      </c>
      <c r="F377" s="301">
        <v>3</v>
      </c>
      <c r="G377" s="301">
        <v>3</v>
      </c>
      <c r="H377" s="301" t="s">
        <v>470</v>
      </c>
      <c r="I377" s="294" t="s">
        <v>1250</v>
      </c>
      <c r="J377" s="294" t="s">
        <v>1289</v>
      </c>
      <c r="K377" s="294" t="s">
        <v>1228</v>
      </c>
      <c r="L377" s="301">
        <v>11222</v>
      </c>
      <c r="M377" s="301">
        <v>783</v>
      </c>
      <c r="N377" s="301">
        <v>27</v>
      </c>
      <c r="O377" s="301">
        <v>81</v>
      </c>
      <c r="P377" s="301">
        <v>1817.5</v>
      </c>
      <c r="Q377" s="301">
        <v>1344.5</v>
      </c>
      <c r="R377" s="301">
        <v>0</v>
      </c>
      <c r="S377" s="301">
        <v>0</v>
      </c>
      <c r="T377" s="301">
        <v>0</v>
      </c>
      <c r="U377" s="301">
        <v>1</v>
      </c>
      <c r="V377" s="293">
        <v>0.29603255340793488</v>
      </c>
      <c r="W377" s="301">
        <v>0</v>
      </c>
      <c r="X377" s="354">
        <f t="shared" si="11"/>
        <v>983</v>
      </c>
      <c r="Y377" s="292">
        <v>692</v>
      </c>
      <c r="Z377" s="292"/>
      <c r="AA377" s="292"/>
      <c r="AB377" s="292"/>
      <c r="AC377" s="292">
        <v>291</v>
      </c>
      <c r="AD377" s="301" t="s">
        <v>1229</v>
      </c>
      <c r="AE377" s="294">
        <v>164055.88999999998</v>
      </c>
      <c r="AF377" s="294">
        <v>61672.214999999997</v>
      </c>
      <c r="AG377" s="2">
        <v>108013684</v>
      </c>
    </row>
    <row r="378" spans="1:33" x14ac:dyDescent="0.25">
      <c r="A378" s="304" t="s">
        <v>1337</v>
      </c>
      <c r="B378" s="305" t="s">
        <v>1263</v>
      </c>
      <c r="C378" s="315" t="str">
        <f t="shared" si="10"/>
        <v>A212.3.2</v>
      </c>
      <c r="D378" s="299" t="s">
        <v>1264</v>
      </c>
      <c r="E378" s="299" t="s">
        <v>462</v>
      </c>
      <c r="F378" s="299">
        <v>3</v>
      </c>
      <c r="G378" s="299">
        <v>2</v>
      </c>
      <c r="H378" s="299" t="s">
        <v>470</v>
      </c>
      <c r="I378" s="297" t="s">
        <v>1265</v>
      </c>
      <c r="J378" s="297" t="s">
        <v>1295</v>
      </c>
      <c r="K378" s="297" t="s">
        <v>1228</v>
      </c>
      <c r="L378" s="299">
        <v>11222</v>
      </c>
      <c r="M378" s="299">
        <v>477</v>
      </c>
      <c r="N378" s="299">
        <v>12</v>
      </c>
      <c r="O378" s="299">
        <v>46</v>
      </c>
      <c r="P378" s="299">
        <v>1120.7</v>
      </c>
      <c r="Q378" s="299">
        <v>769.4</v>
      </c>
      <c r="R378" s="299">
        <v>1</v>
      </c>
      <c r="S378" s="299">
        <v>0</v>
      </c>
      <c r="T378" s="299">
        <v>0</v>
      </c>
      <c r="U378" s="299">
        <v>0</v>
      </c>
      <c r="V378" s="300">
        <v>0.18950153160679475</v>
      </c>
      <c r="W378" s="299">
        <v>0</v>
      </c>
      <c r="X378" s="354">
        <f t="shared" si="11"/>
        <v>718.2</v>
      </c>
      <c r="Y378" s="298">
        <v>582.1</v>
      </c>
      <c r="Z378" s="298"/>
      <c r="AA378" s="298"/>
      <c r="AB378" s="298"/>
      <c r="AC378" s="298">
        <v>136.1</v>
      </c>
      <c r="AD378" s="299" t="s">
        <v>466</v>
      </c>
      <c r="AE378" s="297">
        <v>98898.675999999992</v>
      </c>
      <c r="AF378" s="297">
        <v>47779.74</v>
      </c>
      <c r="AG378" s="2">
        <v>112020476</v>
      </c>
    </row>
    <row r="379" spans="1:33" x14ac:dyDescent="0.25">
      <c r="A379" s="287">
        <v>255</v>
      </c>
      <c r="B379" s="288" t="s">
        <v>1263</v>
      </c>
      <c r="C379" s="315" t="str">
        <f t="shared" si="10"/>
        <v>A212.3.3</v>
      </c>
      <c r="D379" s="301" t="s">
        <v>1264</v>
      </c>
      <c r="E379" s="301" t="s">
        <v>462</v>
      </c>
      <c r="F379" s="301">
        <v>3</v>
      </c>
      <c r="G379" s="301">
        <v>3</v>
      </c>
      <c r="H379" s="301" t="s">
        <v>470</v>
      </c>
      <c r="I379" s="294" t="s">
        <v>1226</v>
      </c>
      <c r="J379" s="294" t="s">
        <v>1267</v>
      </c>
      <c r="K379" s="294" t="s">
        <v>1228</v>
      </c>
      <c r="L379" s="292">
        <v>11222</v>
      </c>
      <c r="M379" s="292">
        <v>409</v>
      </c>
      <c r="N379" s="301">
        <v>18</v>
      </c>
      <c r="O379" s="301">
        <v>69</v>
      </c>
      <c r="P379" s="301">
        <v>1282.5</v>
      </c>
      <c r="Q379" s="292">
        <v>903.1</v>
      </c>
      <c r="R379" s="301">
        <v>1</v>
      </c>
      <c r="S379" s="301">
        <v>0</v>
      </c>
      <c r="T379" s="301">
        <v>0</v>
      </c>
      <c r="U379" s="301">
        <v>1</v>
      </c>
      <c r="V379" s="293">
        <v>0.27104470955513432</v>
      </c>
      <c r="W379" s="301">
        <v>0</v>
      </c>
      <c r="X379" s="354">
        <f t="shared" si="11"/>
        <v>896.90000000000009</v>
      </c>
      <c r="Y379" s="292">
        <v>653.80000000000007</v>
      </c>
      <c r="Z379" s="292"/>
      <c r="AA379" s="292"/>
      <c r="AB379" s="292"/>
      <c r="AC379" s="292">
        <v>243.1</v>
      </c>
      <c r="AD379" s="301" t="s">
        <v>1309</v>
      </c>
      <c r="AE379" s="294">
        <v>140883.6</v>
      </c>
      <c r="AF379" s="294">
        <v>125530.90000000001</v>
      </c>
      <c r="AG379" s="2">
        <v>116008735</v>
      </c>
    </row>
    <row r="380" spans="1:33" x14ac:dyDescent="0.25">
      <c r="A380" s="295">
        <v>91</v>
      </c>
      <c r="B380" s="296" t="s">
        <v>1263</v>
      </c>
      <c r="C380" s="315" t="str">
        <f t="shared" si="10"/>
        <v>A212.4.4</v>
      </c>
      <c r="D380" s="299" t="s">
        <v>1264</v>
      </c>
      <c r="E380" s="299" t="s">
        <v>462</v>
      </c>
      <c r="F380" s="299">
        <v>4</v>
      </c>
      <c r="G380" s="299">
        <v>4</v>
      </c>
      <c r="H380" s="299" t="s">
        <v>470</v>
      </c>
      <c r="I380" s="297" t="s">
        <v>1234</v>
      </c>
      <c r="J380" s="297" t="s">
        <v>1272</v>
      </c>
      <c r="K380" s="297" t="s">
        <v>1228</v>
      </c>
      <c r="L380" s="298">
        <v>11222</v>
      </c>
      <c r="M380" s="298">
        <v>781</v>
      </c>
      <c r="N380" s="299">
        <v>32</v>
      </c>
      <c r="O380" s="299">
        <v>124</v>
      </c>
      <c r="P380" s="299">
        <v>2955.7</v>
      </c>
      <c r="Q380" s="298">
        <v>2405</v>
      </c>
      <c r="R380" s="299">
        <v>1</v>
      </c>
      <c r="S380" s="299">
        <v>1</v>
      </c>
      <c r="T380" s="299">
        <v>0</v>
      </c>
      <c r="U380" s="299">
        <v>1</v>
      </c>
      <c r="V380" s="300">
        <v>0.19312620917264137</v>
      </c>
      <c r="W380" s="299">
        <v>0</v>
      </c>
      <c r="X380" s="354">
        <f t="shared" si="11"/>
        <v>1757.4</v>
      </c>
      <c r="Y380" s="298">
        <v>1418</v>
      </c>
      <c r="Z380" s="298"/>
      <c r="AA380" s="298"/>
      <c r="AB380" s="298"/>
      <c r="AC380" s="298">
        <v>339.4</v>
      </c>
      <c r="AD380" s="299" t="s">
        <v>466</v>
      </c>
      <c r="AE380" s="297">
        <v>317460</v>
      </c>
      <c r="AF380" s="297">
        <v>84175</v>
      </c>
      <c r="AG380" s="2">
        <v>111033287</v>
      </c>
    </row>
    <row r="381" spans="1:33" x14ac:dyDescent="0.25">
      <c r="A381" s="287">
        <v>272</v>
      </c>
      <c r="B381" s="287" t="s">
        <v>1263</v>
      </c>
      <c r="C381" s="315" t="str">
        <f t="shared" si="10"/>
        <v>A212.7.5</v>
      </c>
      <c r="D381" s="301" t="s">
        <v>1264</v>
      </c>
      <c r="E381" s="301" t="s">
        <v>462</v>
      </c>
      <c r="F381" s="301">
        <v>7</v>
      </c>
      <c r="G381" s="301">
        <v>5</v>
      </c>
      <c r="H381" s="301" t="s">
        <v>470</v>
      </c>
      <c r="I381" s="294" t="s">
        <v>1276</v>
      </c>
      <c r="J381" s="294" t="s">
        <v>1277</v>
      </c>
      <c r="K381" s="308" t="s">
        <v>1228</v>
      </c>
      <c r="L381" s="292">
        <v>12339</v>
      </c>
      <c r="M381" s="292">
        <v>1156</v>
      </c>
      <c r="N381" s="301">
        <v>85</v>
      </c>
      <c r="O381" s="301">
        <v>269</v>
      </c>
      <c r="P381" s="301">
        <v>4806.8</v>
      </c>
      <c r="Q381" s="292">
        <v>4111</v>
      </c>
      <c r="R381" s="301">
        <v>0</v>
      </c>
      <c r="S381" s="301">
        <v>0</v>
      </c>
      <c r="T381" s="301">
        <v>1</v>
      </c>
      <c r="U381" s="301">
        <v>1</v>
      </c>
      <c r="V381" s="293">
        <v>0.27172627845107888</v>
      </c>
      <c r="W381" s="301">
        <v>0</v>
      </c>
      <c r="X381" s="354">
        <f t="shared" si="11"/>
        <v>2706.4</v>
      </c>
      <c r="Y381" s="292">
        <v>1971</v>
      </c>
      <c r="Z381" s="292"/>
      <c r="AA381" s="292"/>
      <c r="AB381" s="292"/>
      <c r="AC381" s="292">
        <v>735.4</v>
      </c>
      <c r="AD381" s="301" t="s">
        <v>467</v>
      </c>
      <c r="AE381" s="294">
        <v>686537</v>
      </c>
      <c r="AF381" s="294">
        <v>119219</v>
      </c>
      <c r="AG381" s="22">
        <v>106006902</v>
      </c>
    </row>
    <row r="382" spans="1:33" x14ac:dyDescent="0.25">
      <c r="A382" s="295">
        <v>151</v>
      </c>
      <c r="B382" s="295" t="s">
        <v>1263</v>
      </c>
      <c r="C382" s="315" t="str">
        <f t="shared" si="10"/>
        <v>A212.8.5</v>
      </c>
      <c r="D382" s="299" t="s">
        <v>1264</v>
      </c>
      <c r="E382" s="299" t="s">
        <v>462</v>
      </c>
      <c r="F382" s="299">
        <v>8</v>
      </c>
      <c r="G382" s="299">
        <v>5</v>
      </c>
      <c r="H382" s="299" t="s">
        <v>470</v>
      </c>
      <c r="I382" s="297" t="s">
        <v>1236</v>
      </c>
      <c r="J382" s="297" t="s">
        <v>1237</v>
      </c>
      <c r="K382" s="309" t="s">
        <v>1228</v>
      </c>
      <c r="L382" s="298">
        <v>11222</v>
      </c>
      <c r="M382" s="298">
        <v>1441</v>
      </c>
      <c r="N382" s="299">
        <v>115</v>
      </c>
      <c r="O382" s="299">
        <v>359</v>
      </c>
      <c r="P382" s="299">
        <v>6703.9</v>
      </c>
      <c r="Q382" s="298">
        <v>5615</v>
      </c>
      <c r="R382" s="299">
        <v>1</v>
      </c>
      <c r="S382" s="299">
        <v>0</v>
      </c>
      <c r="T382" s="299">
        <v>1</v>
      </c>
      <c r="U382" s="299">
        <v>1</v>
      </c>
      <c r="V382" s="300">
        <v>0.35319148936170214</v>
      </c>
      <c r="W382" s="299">
        <v>0</v>
      </c>
      <c r="X382" s="354">
        <f t="shared" si="11"/>
        <v>3501.5</v>
      </c>
      <c r="Y382" s="298">
        <v>2264.8000000000002</v>
      </c>
      <c r="Z382" s="298"/>
      <c r="AA382" s="298"/>
      <c r="AB382" s="298"/>
      <c r="AC382" s="298">
        <v>1236.7</v>
      </c>
      <c r="AD382" s="299" t="s">
        <v>467</v>
      </c>
      <c r="AE382" s="297">
        <v>1072465</v>
      </c>
      <c r="AF382" s="297">
        <v>151605</v>
      </c>
      <c r="AG382" s="22">
        <v>104017434</v>
      </c>
    </row>
    <row r="383" spans="1:33" x14ac:dyDescent="0.25">
      <c r="A383" s="287">
        <v>93</v>
      </c>
      <c r="B383" s="287" t="s">
        <v>1263</v>
      </c>
      <c r="C383" s="315" t="str">
        <f t="shared" si="10"/>
        <v>A212.2.3</v>
      </c>
      <c r="D383" s="301" t="s">
        <v>1264</v>
      </c>
      <c r="E383" s="301" t="s">
        <v>462</v>
      </c>
      <c r="F383" s="301">
        <v>2</v>
      </c>
      <c r="G383" s="301">
        <v>3</v>
      </c>
      <c r="H383" s="301" t="s">
        <v>470</v>
      </c>
      <c r="I383" s="294" t="s">
        <v>1226</v>
      </c>
      <c r="J383" s="294" t="s">
        <v>1267</v>
      </c>
      <c r="K383" s="308" t="s">
        <v>1228</v>
      </c>
      <c r="L383" s="292">
        <v>11222</v>
      </c>
      <c r="M383" s="292">
        <v>361</v>
      </c>
      <c r="N383" s="301">
        <v>18</v>
      </c>
      <c r="O383" s="301">
        <v>54</v>
      </c>
      <c r="P383" s="301">
        <v>1131.3</v>
      </c>
      <c r="Q383" s="292">
        <v>793.4</v>
      </c>
      <c r="R383" s="301">
        <v>0</v>
      </c>
      <c r="S383" s="301">
        <v>0</v>
      </c>
      <c r="T383" s="301">
        <v>0</v>
      </c>
      <c r="U383" s="301">
        <v>1</v>
      </c>
      <c r="V383" s="293">
        <v>0.23245682277890153</v>
      </c>
      <c r="W383" s="301" t="s">
        <v>1249</v>
      </c>
      <c r="X383" s="354">
        <f t="shared" si="11"/>
        <v>642.69999999999993</v>
      </c>
      <c r="Y383" s="292">
        <v>493.29999999999995</v>
      </c>
      <c r="Z383" s="292"/>
      <c r="AA383" s="292"/>
      <c r="AB383" s="292"/>
      <c r="AC383" s="292">
        <v>149.4</v>
      </c>
      <c r="AD383" s="301" t="s">
        <v>12</v>
      </c>
      <c r="AE383" s="294">
        <v>102348.59999999999</v>
      </c>
      <c r="AF383" s="294">
        <v>46810.6</v>
      </c>
      <c r="AG383" s="22">
        <v>116009203</v>
      </c>
    </row>
    <row r="384" spans="1:33" x14ac:dyDescent="0.25">
      <c r="A384" s="295">
        <v>150</v>
      </c>
      <c r="B384" s="295" t="s">
        <v>1263</v>
      </c>
      <c r="C384" s="315" t="str">
        <f t="shared" si="10"/>
        <v>A212.3.4</v>
      </c>
      <c r="D384" s="299" t="s">
        <v>1264</v>
      </c>
      <c r="E384" s="299" t="s">
        <v>462</v>
      </c>
      <c r="F384" s="299">
        <v>3</v>
      </c>
      <c r="G384" s="299">
        <v>4</v>
      </c>
      <c r="H384" s="299" t="s">
        <v>470</v>
      </c>
      <c r="I384" s="297" t="s">
        <v>1268</v>
      </c>
      <c r="J384" s="297" t="s">
        <v>1269</v>
      </c>
      <c r="K384" s="309" t="s">
        <v>1228</v>
      </c>
      <c r="L384" s="298">
        <v>11222</v>
      </c>
      <c r="M384" s="298">
        <v>548</v>
      </c>
      <c r="N384" s="299">
        <v>36</v>
      </c>
      <c r="O384" s="299">
        <v>108</v>
      </c>
      <c r="P384" s="299">
        <v>2025.9</v>
      </c>
      <c r="Q384" s="298">
        <v>2025.9</v>
      </c>
      <c r="R384" s="299">
        <v>0</v>
      </c>
      <c r="S384" s="299">
        <v>0</v>
      </c>
      <c r="T384" s="299">
        <v>1</v>
      </c>
      <c r="U384" s="299">
        <v>1</v>
      </c>
      <c r="V384" s="300">
        <v>0.21657857419105322</v>
      </c>
      <c r="W384" s="299" t="s">
        <v>1249</v>
      </c>
      <c r="X384" s="354">
        <f t="shared" si="11"/>
        <v>1551.4</v>
      </c>
      <c r="Y384" s="298">
        <v>1215.4000000000001</v>
      </c>
      <c r="Z384" s="298"/>
      <c r="AA384" s="298"/>
      <c r="AB384" s="298"/>
      <c r="AC384" s="298">
        <v>336</v>
      </c>
      <c r="AD384" s="299" t="s">
        <v>12</v>
      </c>
      <c r="AE384" s="297">
        <v>0</v>
      </c>
      <c r="AF384" s="297">
        <v>0</v>
      </c>
      <c r="AG384" s="22">
        <v>110009813</v>
      </c>
    </row>
    <row r="385" spans="1:33" ht="14.65" customHeight="1" x14ac:dyDescent="0.25">
      <c r="A385" s="287">
        <v>161</v>
      </c>
      <c r="B385" s="287" t="s">
        <v>1263</v>
      </c>
      <c r="C385" s="315" t="str">
        <f t="shared" si="10"/>
        <v>A212.3.2</v>
      </c>
      <c r="D385" s="301" t="s">
        <v>1264</v>
      </c>
      <c r="E385" s="301" t="s">
        <v>462</v>
      </c>
      <c r="F385" s="301">
        <v>3</v>
      </c>
      <c r="G385" s="301">
        <v>2</v>
      </c>
      <c r="H385" s="301" t="s">
        <v>470</v>
      </c>
      <c r="I385" s="294" t="s">
        <v>1250</v>
      </c>
      <c r="J385" s="294" t="s">
        <v>1252</v>
      </c>
      <c r="K385" s="308" t="s">
        <v>1228</v>
      </c>
      <c r="L385" s="292">
        <v>11222</v>
      </c>
      <c r="M385" s="292">
        <v>397</v>
      </c>
      <c r="N385" s="301">
        <v>12</v>
      </c>
      <c r="O385" s="301">
        <v>36</v>
      </c>
      <c r="P385" s="301">
        <v>840.8</v>
      </c>
      <c r="Q385" s="292">
        <v>573</v>
      </c>
      <c r="R385" s="301">
        <v>0</v>
      </c>
      <c r="S385" s="301">
        <v>0</v>
      </c>
      <c r="T385" s="301">
        <v>0</v>
      </c>
      <c r="U385" s="301">
        <v>1</v>
      </c>
      <c r="V385" s="293">
        <v>0.24530148786217695</v>
      </c>
      <c r="W385" s="301">
        <v>1</v>
      </c>
      <c r="X385" s="354">
        <f t="shared" si="11"/>
        <v>510.8</v>
      </c>
      <c r="Y385" s="292">
        <v>385.5</v>
      </c>
      <c r="Z385" s="292"/>
      <c r="AA385" s="292"/>
      <c r="AB385" s="292"/>
      <c r="AC385" s="292">
        <v>125.3</v>
      </c>
      <c r="AD385" s="301" t="s">
        <v>12</v>
      </c>
      <c r="AE385" s="294">
        <v>264153</v>
      </c>
      <c r="AF385" s="294">
        <v>20055</v>
      </c>
      <c r="AG385" s="22">
        <v>108036121</v>
      </c>
    </row>
    <row r="386" spans="1:33" ht="14.65" customHeight="1" x14ac:dyDescent="0.25">
      <c r="A386" s="295">
        <v>314</v>
      </c>
      <c r="B386" s="295" t="s">
        <v>1263</v>
      </c>
      <c r="C386" s="315" t="str">
        <f t="shared" si="10"/>
        <v>A212.5.5</v>
      </c>
      <c r="D386" s="306" t="s">
        <v>1271</v>
      </c>
      <c r="E386" s="299" t="s">
        <v>462</v>
      </c>
      <c r="F386" s="299">
        <v>5</v>
      </c>
      <c r="G386" s="299">
        <v>5</v>
      </c>
      <c r="H386" s="299" t="s">
        <v>470</v>
      </c>
      <c r="I386" s="297" t="s">
        <v>1250</v>
      </c>
      <c r="J386" s="297" t="s">
        <v>1321</v>
      </c>
      <c r="K386" s="309" t="s">
        <v>1228</v>
      </c>
      <c r="L386" s="298">
        <v>11222</v>
      </c>
      <c r="M386" s="298">
        <v>697</v>
      </c>
      <c r="N386" s="299">
        <v>60</v>
      </c>
      <c r="O386" s="299">
        <v>180</v>
      </c>
      <c r="P386" s="299">
        <v>3332</v>
      </c>
      <c r="Q386" s="298">
        <v>2969.4</v>
      </c>
      <c r="R386" s="299">
        <v>1</v>
      </c>
      <c r="S386" s="299">
        <v>0</v>
      </c>
      <c r="T386" s="299">
        <v>1</v>
      </c>
      <c r="U386" s="299">
        <v>1</v>
      </c>
      <c r="V386" s="300">
        <v>0.23352221890844022</v>
      </c>
      <c r="W386" s="299">
        <v>1</v>
      </c>
      <c r="X386" s="354">
        <f t="shared" si="11"/>
        <v>1676.5</v>
      </c>
      <c r="Y386" s="319">
        <v>1285</v>
      </c>
      <c r="Z386" s="319"/>
      <c r="AA386" s="319"/>
      <c r="AB386" s="319"/>
      <c r="AC386" s="319">
        <v>391.5</v>
      </c>
      <c r="AD386" s="299" t="s">
        <v>467</v>
      </c>
      <c r="AE386" s="297">
        <v>332572.79999999999</v>
      </c>
      <c r="AF386" s="297">
        <v>103929</v>
      </c>
      <c r="AG386" s="22">
        <v>108018591</v>
      </c>
    </row>
    <row r="387" spans="1:33" x14ac:dyDescent="0.25">
      <c r="A387" s="287">
        <v>140</v>
      </c>
      <c r="B387" s="287" t="s">
        <v>1263</v>
      </c>
      <c r="C387" s="315" t="str">
        <f t="shared" si="10"/>
        <v>A212.8.5</v>
      </c>
      <c r="D387" s="301" t="s">
        <v>1264</v>
      </c>
      <c r="E387" s="301" t="s">
        <v>462</v>
      </c>
      <c r="F387" s="301">
        <v>8</v>
      </c>
      <c r="G387" s="301">
        <v>5</v>
      </c>
      <c r="H387" s="301" t="s">
        <v>470</v>
      </c>
      <c r="I387" s="294" t="s">
        <v>1236</v>
      </c>
      <c r="J387" s="294" t="s">
        <v>1237</v>
      </c>
      <c r="K387" s="308" t="s">
        <v>1228</v>
      </c>
      <c r="L387" s="292">
        <v>11222</v>
      </c>
      <c r="M387" s="292">
        <v>1550</v>
      </c>
      <c r="N387" s="301">
        <v>115</v>
      </c>
      <c r="O387" s="301">
        <v>360</v>
      </c>
      <c r="P387" s="301">
        <v>6678.2</v>
      </c>
      <c r="Q387" s="292">
        <v>5462</v>
      </c>
      <c r="R387" s="301">
        <v>1</v>
      </c>
      <c r="S387" s="301">
        <v>0</v>
      </c>
      <c r="T387" s="301">
        <v>1</v>
      </c>
      <c r="U387" s="301">
        <v>1</v>
      </c>
      <c r="V387" s="293">
        <v>0.31164383561643838</v>
      </c>
      <c r="W387" s="301">
        <v>1</v>
      </c>
      <c r="X387" s="354">
        <f t="shared" si="11"/>
        <v>3796</v>
      </c>
      <c r="Y387" s="292">
        <v>2613</v>
      </c>
      <c r="Z387" s="292"/>
      <c r="AA387" s="292"/>
      <c r="AB387" s="292"/>
      <c r="AC387" s="292">
        <v>1183</v>
      </c>
      <c r="AD387" s="301" t="s">
        <v>467</v>
      </c>
      <c r="AE387" s="294">
        <v>1059628</v>
      </c>
      <c r="AF387" s="294">
        <v>131088</v>
      </c>
      <c r="AG387" s="22">
        <v>104017430</v>
      </c>
    </row>
    <row r="388" spans="1:33" x14ac:dyDescent="0.25">
      <c r="A388" s="304" t="s">
        <v>1338</v>
      </c>
      <c r="B388" s="304" t="s">
        <v>1263</v>
      </c>
      <c r="C388" s="315" t="str">
        <f t="shared" si="10"/>
        <v>A212.3.2</v>
      </c>
      <c r="D388" s="299" t="s">
        <v>1264</v>
      </c>
      <c r="E388" s="299" t="s">
        <v>462</v>
      </c>
      <c r="F388" s="299">
        <v>3</v>
      </c>
      <c r="G388" s="299">
        <v>2</v>
      </c>
      <c r="H388" s="299" t="s">
        <v>470</v>
      </c>
      <c r="I388" s="297" t="s">
        <v>1234</v>
      </c>
      <c r="J388" s="297" t="s">
        <v>1272</v>
      </c>
      <c r="K388" s="309" t="s">
        <v>1228</v>
      </c>
      <c r="L388" s="299">
        <v>11222</v>
      </c>
      <c r="M388" s="299">
        <v>358</v>
      </c>
      <c r="N388" s="299">
        <v>12</v>
      </c>
      <c r="O388" s="299">
        <v>36</v>
      </c>
      <c r="P388" s="299">
        <v>800.4</v>
      </c>
      <c r="Q388" s="299">
        <v>595.6</v>
      </c>
      <c r="R388" s="299">
        <v>0</v>
      </c>
      <c r="S388" s="299">
        <v>0</v>
      </c>
      <c r="T388" s="299">
        <v>0</v>
      </c>
      <c r="U388" s="299">
        <v>1</v>
      </c>
      <c r="V388" s="300">
        <v>0.23950666401432263</v>
      </c>
      <c r="W388" s="299">
        <v>1</v>
      </c>
      <c r="X388" s="354">
        <f t="shared" si="11"/>
        <v>502.70000000000005</v>
      </c>
      <c r="Y388" s="298">
        <v>382.3</v>
      </c>
      <c r="Z388" s="298"/>
      <c r="AA388" s="298"/>
      <c r="AB388" s="298"/>
      <c r="AC388" s="298">
        <v>120.4</v>
      </c>
      <c r="AD388" s="299" t="s">
        <v>467</v>
      </c>
      <c r="AE388" s="297">
        <v>147881.524</v>
      </c>
      <c r="AF388" s="297">
        <v>20387.387999999999</v>
      </c>
      <c r="AG388" s="22">
        <v>111032245</v>
      </c>
    </row>
    <row r="389" spans="1:33" x14ac:dyDescent="0.25">
      <c r="A389" s="287">
        <v>163</v>
      </c>
      <c r="B389" s="287" t="s">
        <v>1263</v>
      </c>
      <c r="C389" s="315" t="str">
        <f t="shared" ref="C389:C421" si="12">_xlfn.CONCAT(B389,".",F389,".",G389)</f>
        <v>A212.3.3</v>
      </c>
      <c r="D389" s="301" t="s">
        <v>1264</v>
      </c>
      <c r="E389" s="301" t="s">
        <v>462</v>
      </c>
      <c r="F389" s="301">
        <v>3</v>
      </c>
      <c r="G389" s="301">
        <v>3</v>
      </c>
      <c r="H389" s="301" t="s">
        <v>470</v>
      </c>
      <c r="I389" s="294" t="s">
        <v>1234</v>
      </c>
      <c r="J389" s="294" t="s">
        <v>1272</v>
      </c>
      <c r="K389" s="308" t="s">
        <v>1228</v>
      </c>
      <c r="L389" s="292">
        <v>11222</v>
      </c>
      <c r="M389" s="292">
        <v>423</v>
      </c>
      <c r="N389" s="301">
        <v>18</v>
      </c>
      <c r="O389" s="301">
        <v>69</v>
      </c>
      <c r="P389" s="301">
        <v>1264.5</v>
      </c>
      <c r="Q389" s="292">
        <v>1020</v>
      </c>
      <c r="R389" s="301">
        <v>1</v>
      </c>
      <c r="S389" s="301">
        <v>0</v>
      </c>
      <c r="T389" s="301">
        <v>0</v>
      </c>
      <c r="U389" s="301">
        <v>1</v>
      </c>
      <c r="V389" s="293">
        <v>0.27874186550976138</v>
      </c>
      <c r="W389" s="301">
        <v>0</v>
      </c>
      <c r="X389" s="354">
        <f t="shared" si="11"/>
        <v>922</v>
      </c>
      <c r="Y389" s="292">
        <v>665</v>
      </c>
      <c r="Z389" s="292"/>
      <c r="AA389" s="292"/>
      <c r="AB389" s="292"/>
      <c r="AC389" s="292">
        <v>257</v>
      </c>
      <c r="AD389" s="301" t="s">
        <v>466</v>
      </c>
      <c r="AE389" s="294">
        <v>184620</v>
      </c>
      <c r="AF389" s="294">
        <v>42840</v>
      </c>
      <c r="AG389" s="22">
        <v>111025127</v>
      </c>
    </row>
    <row r="390" spans="1:33" x14ac:dyDescent="0.25">
      <c r="A390" s="295">
        <v>233</v>
      </c>
      <c r="B390" s="295" t="s">
        <v>1263</v>
      </c>
      <c r="C390" s="315" t="str">
        <f t="shared" si="12"/>
        <v>A212.4.5</v>
      </c>
      <c r="D390" s="299" t="s">
        <v>1264</v>
      </c>
      <c r="E390" s="299" t="s">
        <v>462</v>
      </c>
      <c r="F390" s="299">
        <v>4</v>
      </c>
      <c r="G390" s="299">
        <v>5</v>
      </c>
      <c r="H390" s="299" t="s">
        <v>470</v>
      </c>
      <c r="I390" s="297" t="s">
        <v>1265</v>
      </c>
      <c r="J390" s="297" t="s">
        <v>1284</v>
      </c>
      <c r="K390" s="309" t="s">
        <v>1228</v>
      </c>
      <c r="L390" s="298">
        <v>11222</v>
      </c>
      <c r="M390" s="298">
        <v>708</v>
      </c>
      <c r="N390" s="299">
        <v>55</v>
      </c>
      <c r="O390" s="299">
        <v>178</v>
      </c>
      <c r="P390" s="299">
        <v>3190.8</v>
      </c>
      <c r="Q390" s="298">
        <v>2718</v>
      </c>
      <c r="R390" s="299">
        <v>1</v>
      </c>
      <c r="S390" s="299">
        <v>0</v>
      </c>
      <c r="T390" s="299">
        <v>1</v>
      </c>
      <c r="U390" s="299">
        <v>1</v>
      </c>
      <c r="V390" s="300">
        <v>0.23093276640977942</v>
      </c>
      <c r="W390" s="299">
        <v>0</v>
      </c>
      <c r="X390" s="354">
        <f t="shared" ref="X390:X421" si="13">Y390+AC390</f>
        <v>2257.8000000000002</v>
      </c>
      <c r="Y390" s="298">
        <v>1736.4</v>
      </c>
      <c r="Z390" s="298"/>
      <c r="AA390" s="298"/>
      <c r="AB390" s="298"/>
      <c r="AC390" s="298">
        <v>521.4</v>
      </c>
      <c r="AD390" s="299" t="s">
        <v>467</v>
      </c>
      <c r="AE390" s="297">
        <v>459342</v>
      </c>
      <c r="AF390" s="297">
        <v>81540</v>
      </c>
      <c r="AG390" s="22">
        <v>112016735</v>
      </c>
    </row>
    <row r="391" spans="1:33" x14ac:dyDescent="0.25">
      <c r="A391" s="287">
        <v>172</v>
      </c>
      <c r="B391" s="287" t="s">
        <v>1263</v>
      </c>
      <c r="C391" s="315" t="str">
        <f t="shared" si="12"/>
        <v>A212.2.3</v>
      </c>
      <c r="D391" s="301" t="s">
        <v>1264</v>
      </c>
      <c r="E391" s="301" t="s">
        <v>462</v>
      </c>
      <c r="F391" s="301">
        <v>2</v>
      </c>
      <c r="G391" s="301">
        <v>3</v>
      </c>
      <c r="H391" s="301" t="s">
        <v>470</v>
      </c>
      <c r="I391" s="294" t="s">
        <v>1234</v>
      </c>
      <c r="J391" s="294" t="s">
        <v>1272</v>
      </c>
      <c r="K391" s="294" t="s">
        <v>1228</v>
      </c>
      <c r="L391" s="292">
        <v>11222</v>
      </c>
      <c r="M391" s="292">
        <v>289</v>
      </c>
      <c r="N391" s="301">
        <v>12</v>
      </c>
      <c r="O391" s="301">
        <v>48</v>
      </c>
      <c r="P391" s="301">
        <v>929.6</v>
      </c>
      <c r="Q391" s="292">
        <v>713</v>
      </c>
      <c r="R391" s="301">
        <v>1</v>
      </c>
      <c r="S391" s="301">
        <v>0</v>
      </c>
      <c r="T391" s="301">
        <v>0</v>
      </c>
      <c r="U391" s="301">
        <v>1</v>
      </c>
      <c r="V391" s="293">
        <v>0.23407407407407407</v>
      </c>
      <c r="W391" s="301">
        <v>0</v>
      </c>
      <c r="X391" s="354">
        <f t="shared" si="13"/>
        <v>675</v>
      </c>
      <c r="Y391" s="292">
        <v>517</v>
      </c>
      <c r="Z391" s="292"/>
      <c r="AA391" s="292"/>
      <c r="AB391" s="292"/>
      <c r="AC391" s="292">
        <v>158</v>
      </c>
      <c r="AD391" s="301" t="s">
        <v>467</v>
      </c>
      <c r="AE391" s="294">
        <v>114080</v>
      </c>
      <c r="AF391" s="294">
        <v>28520</v>
      </c>
      <c r="AG391" s="2">
        <v>111034780</v>
      </c>
    </row>
    <row r="392" spans="1:33" ht="14.65" customHeight="1" x14ac:dyDescent="0.25">
      <c r="A392" s="295">
        <v>127</v>
      </c>
      <c r="B392" s="296" t="s">
        <v>1263</v>
      </c>
      <c r="C392" s="315" t="str">
        <f t="shared" si="12"/>
        <v>A212.4.5</v>
      </c>
      <c r="D392" s="299" t="s">
        <v>1264</v>
      </c>
      <c r="E392" s="299" t="s">
        <v>462</v>
      </c>
      <c r="F392" s="299">
        <v>4</v>
      </c>
      <c r="G392" s="299">
        <v>5</v>
      </c>
      <c r="H392" s="299" t="s">
        <v>469</v>
      </c>
      <c r="I392" s="297" t="s">
        <v>1250</v>
      </c>
      <c r="J392" s="297" t="s">
        <v>1314</v>
      </c>
      <c r="K392" s="297" t="s">
        <v>1228</v>
      </c>
      <c r="L392" s="298">
        <v>11222</v>
      </c>
      <c r="M392" s="298">
        <v>800.5</v>
      </c>
      <c r="N392" s="299">
        <v>55</v>
      </c>
      <c r="O392" s="299">
        <v>180</v>
      </c>
      <c r="P392" s="299">
        <v>3255.5</v>
      </c>
      <c r="Q392" s="298">
        <v>2854</v>
      </c>
      <c r="R392" s="299">
        <v>0</v>
      </c>
      <c r="S392" s="299">
        <v>0</v>
      </c>
      <c r="T392" s="299">
        <v>0</v>
      </c>
      <c r="U392" s="299">
        <v>1</v>
      </c>
      <c r="V392" s="300">
        <v>0.23557984213721919</v>
      </c>
      <c r="W392" s="299" t="s">
        <v>1249</v>
      </c>
      <c r="X392" s="354">
        <f t="shared" si="13"/>
        <v>1647</v>
      </c>
      <c r="Y392" s="298">
        <v>1259</v>
      </c>
      <c r="Z392" s="298"/>
      <c r="AA392" s="298"/>
      <c r="AB392" s="298"/>
      <c r="AC392" s="298">
        <v>388</v>
      </c>
      <c r="AD392" s="299" t="s">
        <v>12</v>
      </c>
      <c r="AE392" s="297">
        <v>379582</v>
      </c>
      <c r="AF392" s="297">
        <v>122722</v>
      </c>
      <c r="AG392" s="2">
        <v>108004455</v>
      </c>
    </row>
    <row r="393" spans="1:33" ht="14.65" customHeight="1" x14ac:dyDescent="0.25">
      <c r="A393" s="287">
        <v>363</v>
      </c>
      <c r="B393" s="288" t="s">
        <v>1263</v>
      </c>
      <c r="C393" s="315" t="str">
        <f t="shared" si="12"/>
        <v>A212.6.5</v>
      </c>
      <c r="D393" s="301" t="s">
        <v>1264</v>
      </c>
      <c r="E393" s="301" t="s">
        <v>462</v>
      </c>
      <c r="F393" s="301">
        <v>6</v>
      </c>
      <c r="G393" s="301">
        <v>5</v>
      </c>
      <c r="H393" s="301" t="s">
        <v>469</v>
      </c>
      <c r="I393" s="294" t="s">
        <v>1265</v>
      </c>
      <c r="J393" s="294" t="s">
        <v>1284</v>
      </c>
      <c r="K393" s="294" t="s">
        <v>1228</v>
      </c>
      <c r="L393" s="292">
        <v>11222</v>
      </c>
      <c r="M393" s="292">
        <v>1062</v>
      </c>
      <c r="N393" s="301">
        <v>85</v>
      </c>
      <c r="O393" s="301">
        <v>269</v>
      </c>
      <c r="P393" s="301">
        <v>4800.2</v>
      </c>
      <c r="Q393" s="292">
        <v>4345</v>
      </c>
      <c r="R393" s="301">
        <v>0</v>
      </c>
      <c r="S393" s="301">
        <v>0</v>
      </c>
      <c r="T393" s="301">
        <v>1</v>
      </c>
      <c r="U393" s="301">
        <v>1</v>
      </c>
      <c r="V393" s="293">
        <v>0.26981450252951095</v>
      </c>
      <c r="W393" s="301" t="s">
        <v>1249</v>
      </c>
      <c r="X393" s="354">
        <f t="shared" si="13"/>
        <v>2965</v>
      </c>
      <c r="Y393" s="292">
        <v>2165</v>
      </c>
      <c r="Z393" s="292"/>
      <c r="AA393" s="292"/>
      <c r="AB393" s="292"/>
      <c r="AC393" s="292">
        <v>800</v>
      </c>
      <c r="AD393" s="301" t="s">
        <v>12</v>
      </c>
      <c r="AE393" s="294">
        <v>882035</v>
      </c>
      <c r="AF393" s="294">
        <v>108625</v>
      </c>
      <c r="AG393" s="2">
        <v>112016591</v>
      </c>
    </row>
    <row r="394" spans="1:33" ht="14.65" customHeight="1" x14ac:dyDescent="0.25">
      <c r="A394" s="295">
        <v>191</v>
      </c>
      <c r="B394" s="296" t="s">
        <v>1263</v>
      </c>
      <c r="C394" s="315" t="str">
        <f t="shared" si="12"/>
        <v>A212.6.5</v>
      </c>
      <c r="D394" s="299" t="s">
        <v>1264</v>
      </c>
      <c r="E394" s="299" t="s">
        <v>462</v>
      </c>
      <c r="F394" s="299">
        <v>6</v>
      </c>
      <c r="G394" s="299">
        <v>5</v>
      </c>
      <c r="H394" s="299" t="s">
        <v>469</v>
      </c>
      <c r="I394" s="297" t="s">
        <v>1236</v>
      </c>
      <c r="J394" s="297" t="s">
        <v>1237</v>
      </c>
      <c r="K394" s="297" t="s">
        <v>1228</v>
      </c>
      <c r="L394" s="298">
        <v>11222</v>
      </c>
      <c r="M394" s="298">
        <v>1059</v>
      </c>
      <c r="N394" s="299">
        <v>85</v>
      </c>
      <c r="O394" s="299">
        <v>186</v>
      </c>
      <c r="P394" s="299">
        <v>5099.3999999999996</v>
      </c>
      <c r="Q394" s="298">
        <v>4279</v>
      </c>
      <c r="R394" s="299">
        <v>1</v>
      </c>
      <c r="S394" s="299">
        <v>0</v>
      </c>
      <c r="T394" s="299">
        <v>1</v>
      </c>
      <c r="U394" s="299">
        <v>1</v>
      </c>
      <c r="V394" s="300">
        <v>0.40247340183686459</v>
      </c>
      <c r="W394" s="299">
        <v>0</v>
      </c>
      <c r="X394" s="354">
        <f t="shared" si="13"/>
        <v>2199.4</v>
      </c>
      <c r="Y394" s="298">
        <v>1314.2</v>
      </c>
      <c r="Z394" s="298"/>
      <c r="AA394" s="298"/>
      <c r="AB394" s="298"/>
      <c r="AC394" s="298">
        <v>885.2</v>
      </c>
      <c r="AD394" s="299" t="s">
        <v>467</v>
      </c>
      <c r="AE394" s="297">
        <v>855800</v>
      </c>
      <c r="AF394" s="297">
        <v>111254</v>
      </c>
      <c r="AG394" s="2">
        <v>104017291</v>
      </c>
    </row>
    <row r="395" spans="1:33" ht="14.65" customHeight="1" x14ac:dyDescent="0.25">
      <c r="A395" s="287">
        <v>20</v>
      </c>
      <c r="B395" s="288" t="s">
        <v>1263</v>
      </c>
      <c r="C395" s="315" t="str">
        <f t="shared" si="12"/>
        <v>A212.6.5</v>
      </c>
      <c r="D395" s="301" t="s">
        <v>1264</v>
      </c>
      <c r="E395" s="301" t="s">
        <v>462</v>
      </c>
      <c r="F395" s="301">
        <v>6</v>
      </c>
      <c r="G395" s="301">
        <v>5</v>
      </c>
      <c r="H395" s="301" t="s">
        <v>469</v>
      </c>
      <c r="I395" s="294" t="s">
        <v>1268</v>
      </c>
      <c r="J395" s="294" t="s">
        <v>1269</v>
      </c>
      <c r="K395" s="294" t="s">
        <v>1228</v>
      </c>
      <c r="L395" s="292">
        <v>11222</v>
      </c>
      <c r="M395" s="292">
        <v>1141</v>
      </c>
      <c r="N395" s="301">
        <v>90</v>
      </c>
      <c r="O395" s="301">
        <v>270</v>
      </c>
      <c r="P395" s="301">
        <v>5206</v>
      </c>
      <c r="Q395" s="292">
        <v>4314.8</v>
      </c>
      <c r="R395" s="301">
        <v>1</v>
      </c>
      <c r="S395" s="301">
        <v>0</v>
      </c>
      <c r="T395" s="301">
        <v>1</v>
      </c>
      <c r="U395" s="301">
        <v>1</v>
      </c>
      <c r="V395" s="293">
        <v>0.17443892254975379</v>
      </c>
      <c r="W395" s="301">
        <v>0</v>
      </c>
      <c r="X395" s="354">
        <f t="shared" si="13"/>
        <v>4406.7</v>
      </c>
      <c r="Y395" s="292">
        <v>3638</v>
      </c>
      <c r="Z395" s="292"/>
      <c r="AA395" s="292"/>
      <c r="AB395" s="292"/>
      <c r="AC395" s="292">
        <v>768.7</v>
      </c>
      <c r="AD395" s="301" t="s">
        <v>467</v>
      </c>
      <c r="AE395" s="294">
        <v>733516</v>
      </c>
      <c r="AF395" s="294">
        <v>107870</v>
      </c>
      <c r="AG395" s="2">
        <v>110009774</v>
      </c>
    </row>
    <row r="396" spans="1:33" x14ac:dyDescent="0.25">
      <c r="A396" s="295">
        <v>60</v>
      </c>
      <c r="B396" s="296" t="s">
        <v>1339</v>
      </c>
      <c r="C396" s="315" t="str">
        <f t="shared" si="12"/>
        <v>A211.3.2</v>
      </c>
      <c r="D396" s="299" t="s">
        <v>1264</v>
      </c>
      <c r="E396" s="299" t="s">
        <v>462</v>
      </c>
      <c r="F396" s="299">
        <v>3</v>
      </c>
      <c r="G396" s="299">
        <v>2</v>
      </c>
      <c r="H396" s="299" t="s">
        <v>469</v>
      </c>
      <c r="I396" s="297" t="s">
        <v>1299</v>
      </c>
      <c r="J396" s="297" t="s">
        <v>1308</v>
      </c>
      <c r="K396" s="297" t="s">
        <v>1228</v>
      </c>
      <c r="L396" s="298">
        <v>11222</v>
      </c>
      <c r="M396" s="298">
        <v>369</v>
      </c>
      <c r="N396" s="299">
        <v>12</v>
      </c>
      <c r="O396" s="299">
        <v>36</v>
      </c>
      <c r="P396" s="299">
        <v>826.3</v>
      </c>
      <c r="Q396" s="298">
        <v>550.9</v>
      </c>
      <c r="R396" s="299">
        <v>0</v>
      </c>
      <c r="S396" s="299">
        <v>0</v>
      </c>
      <c r="T396" s="299">
        <v>0</v>
      </c>
      <c r="U396" s="299">
        <v>1</v>
      </c>
      <c r="V396" s="300"/>
      <c r="W396" s="299">
        <v>0</v>
      </c>
      <c r="X396" s="354">
        <f t="shared" si="13"/>
        <v>0</v>
      </c>
      <c r="Y396" s="298"/>
      <c r="Z396" s="298"/>
      <c r="AA396" s="298"/>
      <c r="AB396" s="298"/>
      <c r="AC396" s="298"/>
      <c r="AD396" s="299"/>
      <c r="AE396" s="297">
        <v>99712.9</v>
      </c>
      <c r="AF396" s="297">
        <v>25892.3</v>
      </c>
      <c r="AG396" s="2">
        <v>114001636</v>
      </c>
    </row>
    <row r="397" spans="1:33" x14ac:dyDescent="0.25">
      <c r="A397" s="287">
        <v>304</v>
      </c>
      <c r="B397" s="288" t="s">
        <v>1339</v>
      </c>
      <c r="C397" s="315" t="str">
        <f t="shared" si="12"/>
        <v>A211.6.5</v>
      </c>
      <c r="D397" s="301" t="s">
        <v>1264</v>
      </c>
      <c r="E397" s="301" t="s">
        <v>462</v>
      </c>
      <c r="F397" s="301">
        <v>6</v>
      </c>
      <c r="G397" s="301">
        <v>5</v>
      </c>
      <c r="H397" s="301" t="s">
        <v>469</v>
      </c>
      <c r="I397" s="294" t="s">
        <v>1265</v>
      </c>
      <c r="J397" s="294" t="s">
        <v>1284</v>
      </c>
      <c r="K397" s="294" t="s">
        <v>1228</v>
      </c>
      <c r="L397" s="292">
        <v>11222</v>
      </c>
      <c r="M397" s="292">
        <v>1075</v>
      </c>
      <c r="N397" s="310">
        <v>85</v>
      </c>
      <c r="O397" s="301">
        <v>269</v>
      </c>
      <c r="P397" s="301">
        <v>4774.5</v>
      </c>
      <c r="Q397" s="292">
        <v>4010</v>
      </c>
      <c r="R397" s="301">
        <v>1</v>
      </c>
      <c r="S397" s="301">
        <v>0</v>
      </c>
      <c r="T397" s="301">
        <v>1</v>
      </c>
      <c r="U397" s="301">
        <v>1</v>
      </c>
      <c r="V397" s="293">
        <v>0.26290816007991513</v>
      </c>
      <c r="W397" s="301">
        <v>0</v>
      </c>
      <c r="X397" s="354">
        <f t="shared" si="13"/>
        <v>3203.3999999999996</v>
      </c>
      <c r="Y397" s="292">
        <v>2361.1999999999998</v>
      </c>
      <c r="Z397" s="292"/>
      <c r="AA397" s="292"/>
      <c r="AB397" s="292"/>
      <c r="AC397" s="292">
        <v>842.2</v>
      </c>
      <c r="AD397" s="301" t="s">
        <v>466</v>
      </c>
      <c r="AE397" s="294">
        <v>629570</v>
      </c>
      <c r="AF397" s="294">
        <v>108270</v>
      </c>
      <c r="AG397" s="2">
        <v>112016510</v>
      </c>
    </row>
    <row r="398" spans="1:33" x14ac:dyDescent="0.25">
      <c r="A398" s="295">
        <v>248</v>
      </c>
      <c r="B398" s="296" t="s">
        <v>1339</v>
      </c>
      <c r="C398" s="315" t="str">
        <f t="shared" si="12"/>
        <v>A211.4.5</v>
      </c>
      <c r="D398" s="299" t="s">
        <v>1264</v>
      </c>
      <c r="E398" s="299" t="s">
        <v>462</v>
      </c>
      <c r="F398" s="299">
        <v>4</v>
      </c>
      <c r="G398" s="299">
        <v>5</v>
      </c>
      <c r="H398" s="299" t="s">
        <v>469</v>
      </c>
      <c r="I398" s="297" t="s">
        <v>1236</v>
      </c>
      <c r="J398" s="297" t="s">
        <v>1237</v>
      </c>
      <c r="K398" s="297" t="s">
        <v>1228</v>
      </c>
      <c r="L398" s="298">
        <v>11222</v>
      </c>
      <c r="M398" s="298">
        <v>706</v>
      </c>
      <c r="N398" s="311">
        <v>55</v>
      </c>
      <c r="O398" s="299">
        <v>180</v>
      </c>
      <c r="P398" s="299">
        <v>3366.4</v>
      </c>
      <c r="Q398" s="298">
        <v>2780</v>
      </c>
      <c r="R398" s="299">
        <v>1</v>
      </c>
      <c r="S398" s="299">
        <v>0</v>
      </c>
      <c r="T398" s="299">
        <v>1</v>
      </c>
      <c r="U398" s="299">
        <v>1</v>
      </c>
      <c r="V398" s="300">
        <v>0.28094022965943666</v>
      </c>
      <c r="W398" s="299">
        <v>0</v>
      </c>
      <c r="X398" s="354">
        <f t="shared" si="13"/>
        <v>2037.8</v>
      </c>
      <c r="Y398" s="298">
        <v>1465.3</v>
      </c>
      <c r="Z398" s="298"/>
      <c r="AA398" s="298"/>
      <c r="AB398" s="298"/>
      <c r="AC398" s="298">
        <v>572.5</v>
      </c>
      <c r="AD398" s="299" t="s">
        <v>12</v>
      </c>
      <c r="AE398" s="297">
        <v>411440</v>
      </c>
      <c r="AF398" s="297">
        <v>88960</v>
      </c>
      <c r="AG398" s="2">
        <v>104030140</v>
      </c>
    </row>
    <row r="399" spans="1:33" x14ac:dyDescent="0.25">
      <c r="A399" s="287">
        <v>117</v>
      </c>
      <c r="B399" s="288" t="s">
        <v>1339</v>
      </c>
      <c r="C399" s="315" t="str">
        <f t="shared" si="12"/>
        <v>A211.5.5</v>
      </c>
      <c r="D399" s="301" t="s">
        <v>1264</v>
      </c>
      <c r="E399" s="301" t="s">
        <v>462</v>
      </c>
      <c r="F399" s="301">
        <v>5</v>
      </c>
      <c r="G399" s="301">
        <v>5</v>
      </c>
      <c r="H399" s="301" t="s">
        <v>469</v>
      </c>
      <c r="I399" s="294" t="s">
        <v>1231</v>
      </c>
      <c r="J399" s="294" t="s">
        <v>1232</v>
      </c>
      <c r="K399" s="294" t="s">
        <v>1228</v>
      </c>
      <c r="L399" s="292">
        <v>11222</v>
      </c>
      <c r="M399" s="292">
        <v>985.7</v>
      </c>
      <c r="N399" s="301">
        <v>70</v>
      </c>
      <c r="O399" s="301">
        <v>225</v>
      </c>
      <c r="P399" s="301">
        <v>4046.2</v>
      </c>
      <c r="Q399" s="292">
        <v>3555</v>
      </c>
      <c r="R399" s="301">
        <v>1</v>
      </c>
      <c r="S399" s="301">
        <v>0</v>
      </c>
      <c r="T399" s="301">
        <v>1</v>
      </c>
      <c r="U399" s="301">
        <v>0</v>
      </c>
      <c r="V399" s="293">
        <v>0.28284072249589493</v>
      </c>
      <c r="W399" s="301">
        <v>0</v>
      </c>
      <c r="X399" s="354">
        <f t="shared" si="13"/>
        <v>2436</v>
      </c>
      <c r="Y399" s="292">
        <v>1747</v>
      </c>
      <c r="Z399" s="292"/>
      <c r="AA399" s="292"/>
      <c r="AB399" s="292"/>
      <c r="AC399" s="292">
        <v>689</v>
      </c>
      <c r="AD399" s="301" t="s">
        <v>467</v>
      </c>
      <c r="AE399" s="294">
        <v>465705</v>
      </c>
      <c r="AF399" s="294">
        <v>149310</v>
      </c>
      <c r="AG399" s="2">
        <v>113020703</v>
      </c>
    </row>
    <row r="400" spans="1:33" x14ac:dyDescent="0.25">
      <c r="A400" s="304" t="s">
        <v>1340</v>
      </c>
      <c r="B400" s="305" t="s">
        <v>1339</v>
      </c>
      <c r="C400" s="315" t="str">
        <f t="shared" si="12"/>
        <v>A211.3.4</v>
      </c>
      <c r="D400" s="299" t="s">
        <v>1264</v>
      </c>
      <c r="E400" s="299" t="s">
        <v>462</v>
      </c>
      <c r="F400" s="299">
        <v>3</v>
      </c>
      <c r="G400" s="299">
        <v>4</v>
      </c>
      <c r="H400" s="299" t="s">
        <v>469</v>
      </c>
      <c r="I400" s="297" t="s">
        <v>1250</v>
      </c>
      <c r="J400" s="297" t="s">
        <v>1251</v>
      </c>
      <c r="K400" s="297" t="s">
        <v>1228</v>
      </c>
      <c r="L400" s="299">
        <v>11222</v>
      </c>
      <c r="M400" s="299">
        <v>706.1</v>
      </c>
      <c r="N400" s="299">
        <v>38</v>
      </c>
      <c r="O400" s="299">
        <v>123</v>
      </c>
      <c r="P400" s="299">
        <v>2617.8000000000002</v>
      </c>
      <c r="Q400" s="299">
        <v>2206.3000000000002</v>
      </c>
      <c r="R400" s="299">
        <v>0</v>
      </c>
      <c r="S400" s="299">
        <v>0</v>
      </c>
      <c r="T400" s="299">
        <v>0</v>
      </c>
      <c r="U400" s="299">
        <v>1</v>
      </c>
      <c r="V400" s="300">
        <v>0.28966119924710942</v>
      </c>
      <c r="W400" s="299">
        <v>1</v>
      </c>
      <c r="X400" s="354">
        <f t="shared" si="13"/>
        <v>1487.6</v>
      </c>
      <c r="Y400" s="298">
        <v>1056.7</v>
      </c>
      <c r="Z400" s="298"/>
      <c r="AA400" s="298"/>
      <c r="AB400" s="298"/>
      <c r="AC400" s="298">
        <v>430.9</v>
      </c>
      <c r="AD400" s="299" t="s">
        <v>467</v>
      </c>
      <c r="AE400" s="297">
        <v>255754.29600000003</v>
      </c>
      <c r="AF400" s="297">
        <v>110403.25200000001</v>
      </c>
      <c r="AG400" s="2">
        <v>108011346</v>
      </c>
    </row>
    <row r="401" spans="1:33" x14ac:dyDescent="0.25">
      <c r="A401" s="287">
        <v>123</v>
      </c>
      <c r="B401" s="288" t="s">
        <v>1339</v>
      </c>
      <c r="C401" s="315" t="str">
        <f t="shared" si="12"/>
        <v>A211.4.5</v>
      </c>
      <c r="D401" s="301" t="s">
        <v>1264</v>
      </c>
      <c r="E401" s="301" t="s">
        <v>462</v>
      </c>
      <c r="F401" s="301">
        <v>4</v>
      </c>
      <c r="G401" s="301">
        <v>5</v>
      </c>
      <c r="H401" s="301" t="s">
        <v>469</v>
      </c>
      <c r="I401" s="294" t="s">
        <v>1268</v>
      </c>
      <c r="J401" s="294" t="s">
        <v>1269</v>
      </c>
      <c r="K401" s="294" t="s">
        <v>1228</v>
      </c>
      <c r="L401" s="292">
        <v>11222</v>
      </c>
      <c r="M401" s="292">
        <v>828</v>
      </c>
      <c r="N401" s="301">
        <v>55</v>
      </c>
      <c r="O401" s="301">
        <v>180</v>
      </c>
      <c r="P401" s="301">
        <v>3231.3</v>
      </c>
      <c r="Q401" s="292">
        <v>2887</v>
      </c>
      <c r="R401" s="301">
        <v>1</v>
      </c>
      <c r="S401" s="301">
        <v>0</v>
      </c>
      <c r="T401" s="301">
        <v>1</v>
      </c>
      <c r="U401" s="301">
        <v>1</v>
      </c>
      <c r="V401" s="293">
        <v>0.27774223034734918</v>
      </c>
      <c r="W401" s="301">
        <v>0</v>
      </c>
      <c r="X401" s="354">
        <f t="shared" si="13"/>
        <v>2188</v>
      </c>
      <c r="Y401" s="292">
        <v>1580.3</v>
      </c>
      <c r="Z401" s="292"/>
      <c r="AA401" s="292"/>
      <c r="AB401" s="292"/>
      <c r="AC401" s="292">
        <v>607.70000000000005</v>
      </c>
      <c r="AD401" s="301" t="s">
        <v>467</v>
      </c>
      <c r="AE401" s="294">
        <v>510999</v>
      </c>
      <c r="AF401" s="294">
        <v>69288</v>
      </c>
      <c r="AG401" s="2">
        <v>110009773</v>
      </c>
    </row>
    <row r="402" spans="1:33" x14ac:dyDescent="0.25">
      <c r="A402" s="295">
        <v>47</v>
      </c>
      <c r="B402" s="296" t="s">
        <v>1339</v>
      </c>
      <c r="C402" s="315" t="str">
        <f t="shared" si="12"/>
        <v>A211.3.5</v>
      </c>
      <c r="D402" s="299" t="s">
        <v>1285</v>
      </c>
      <c r="E402" s="299" t="s">
        <v>462</v>
      </c>
      <c r="F402" s="299">
        <v>3</v>
      </c>
      <c r="G402" s="299">
        <v>5</v>
      </c>
      <c r="H402" s="299" t="s">
        <v>469</v>
      </c>
      <c r="I402" s="297" t="s">
        <v>1236</v>
      </c>
      <c r="J402" s="297" t="s">
        <v>1237</v>
      </c>
      <c r="K402" s="297" t="s">
        <v>1228</v>
      </c>
      <c r="L402" s="298">
        <v>12339</v>
      </c>
      <c r="M402" s="298">
        <v>438.4</v>
      </c>
      <c r="N402" s="299">
        <v>53</v>
      </c>
      <c r="O402" s="299">
        <v>120</v>
      </c>
      <c r="P402" s="299">
        <v>1995</v>
      </c>
      <c r="Q402" s="298">
        <v>1874</v>
      </c>
      <c r="R402" s="299">
        <v>1</v>
      </c>
      <c r="S402" s="299">
        <v>0</v>
      </c>
      <c r="T402" s="299">
        <v>0</v>
      </c>
      <c r="U402" s="299">
        <v>1</v>
      </c>
      <c r="V402" s="300">
        <v>0.22188564937523669</v>
      </c>
      <c r="W402" s="299">
        <v>0</v>
      </c>
      <c r="X402" s="354">
        <f t="shared" si="13"/>
        <v>1584.6</v>
      </c>
      <c r="Y402" s="298">
        <v>1233</v>
      </c>
      <c r="Z402" s="298"/>
      <c r="AA402" s="298"/>
      <c r="AB402" s="298"/>
      <c r="AC402" s="298">
        <v>351.6</v>
      </c>
      <c r="AD402" s="299" t="s">
        <v>1229</v>
      </c>
      <c r="AE402" s="297">
        <v>367304</v>
      </c>
      <c r="AF402" s="297">
        <v>48724</v>
      </c>
      <c r="AG402" s="2">
        <v>104027064</v>
      </c>
    </row>
    <row r="403" spans="1:33" x14ac:dyDescent="0.25">
      <c r="A403" s="287">
        <v>361</v>
      </c>
      <c r="B403" s="288" t="s">
        <v>1339</v>
      </c>
      <c r="C403" s="315" t="str">
        <f t="shared" si="12"/>
        <v>A211.2.3</v>
      </c>
      <c r="D403" s="301" t="s">
        <v>1285</v>
      </c>
      <c r="E403" s="301" t="s">
        <v>462</v>
      </c>
      <c r="F403" s="301">
        <v>2</v>
      </c>
      <c r="G403" s="301">
        <v>3</v>
      </c>
      <c r="H403" s="301" t="s">
        <v>469</v>
      </c>
      <c r="I403" s="294" t="s">
        <v>1265</v>
      </c>
      <c r="J403" s="294" t="s">
        <v>1284</v>
      </c>
      <c r="K403" s="294" t="s">
        <v>1228</v>
      </c>
      <c r="L403" s="292">
        <v>11222</v>
      </c>
      <c r="M403" s="292">
        <v>361</v>
      </c>
      <c r="N403" s="301">
        <v>18</v>
      </c>
      <c r="O403" s="301">
        <v>54</v>
      </c>
      <c r="P403" s="301">
        <v>1076.3</v>
      </c>
      <c r="Q403" s="292">
        <v>813.9</v>
      </c>
      <c r="R403" s="301">
        <v>1</v>
      </c>
      <c r="S403" s="301">
        <v>0</v>
      </c>
      <c r="T403" s="301">
        <v>0</v>
      </c>
      <c r="U403" s="301">
        <v>1</v>
      </c>
      <c r="V403" s="293"/>
      <c r="W403" s="301">
        <v>0</v>
      </c>
      <c r="X403" s="354">
        <f t="shared" si="13"/>
        <v>0</v>
      </c>
      <c r="Y403" s="292"/>
      <c r="Z403" s="292"/>
      <c r="AA403" s="292"/>
      <c r="AB403" s="292"/>
      <c r="AC403" s="292"/>
      <c r="AD403" s="301" t="s">
        <v>1309</v>
      </c>
      <c r="AE403" s="294">
        <v>148129.79999999999</v>
      </c>
      <c r="AF403" s="294">
        <v>37439.4</v>
      </c>
      <c r="AG403" s="2">
        <v>112019763</v>
      </c>
    </row>
    <row r="404" spans="1:33" x14ac:dyDescent="0.25">
      <c r="A404" s="295">
        <v>2</v>
      </c>
      <c r="B404" s="296" t="s">
        <v>1339</v>
      </c>
      <c r="C404" s="315" t="str">
        <f t="shared" si="12"/>
        <v>A211.3.4</v>
      </c>
      <c r="D404" s="299" t="s">
        <v>1264</v>
      </c>
      <c r="E404" s="299" t="s">
        <v>462</v>
      </c>
      <c r="F404" s="299">
        <v>3</v>
      </c>
      <c r="G404" s="299">
        <v>4</v>
      </c>
      <c r="H404" s="299" t="s">
        <v>469</v>
      </c>
      <c r="I404" s="297" t="s">
        <v>1253</v>
      </c>
      <c r="J404" s="297" t="s">
        <v>1254</v>
      </c>
      <c r="K404" s="297" t="s">
        <v>1228</v>
      </c>
      <c r="L404" s="298">
        <v>11222</v>
      </c>
      <c r="M404" s="298">
        <v>685</v>
      </c>
      <c r="N404" s="299">
        <v>48</v>
      </c>
      <c r="O404" s="299">
        <v>156</v>
      </c>
      <c r="P404" s="299">
        <v>2590.4</v>
      </c>
      <c r="Q404" s="298">
        <v>2035.5</v>
      </c>
      <c r="R404" s="299">
        <v>0</v>
      </c>
      <c r="S404" s="299">
        <v>0</v>
      </c>
      <c r="T404" s="299">
        <v>0</v>
      </c>
      <c r="U404" s="299">
        <v>1</v>
      </c>
      <c r="V404" s="300">
        <v>0.23557984213721919</v>
      </c>
      <c r="W404" s="299">
        <v>1</v>
      </c>
      <c r="X404" s="354">
        <f t="shared" si="13"/>
        <v>1647</v>
      </c>
      <c r="Y404" s="319">
        <v>1259</v>
      </c>
      <c r="Z404" s="319"/>
      <c r="AA404" s="319"/>
      <c r="AB404" s="319"/>
      <c r="AC404" s="319">
        <v>388</v>
      </c>
      <c r="AD404" s="299" t="s">
        <v>1309</v>
      </c>
      <c r="AE404" s="297">
        <v>329751</v>
      </c>
      <c r="AF404" s="297">
        <v>124165.5</v>
      </c>
      <c r="AG404" s="2">
        <v>109016924</v>
      </c>
    </row>
    <row r="405" spans="1:33" x14ac:dyDescent="0.25">
      <c r="A405" s="287">
        <v>360</v>
      </c>
      <c r="B405" s="288" t="s">
        <v>1339</v>
      </c>
      <c r="C405" s="315" t="str">
        <f t="shared" si="12"/>
        <v>A211.3.4</v>
      </c>
      <c r="D405" s="301" t="s">
        <v>1264</v>
      </c>
      <c r="E405" s="301" t="s">
        <v>462</v>
      </c>
      <c r="F405" s="301">
        <v>3</v>
      </c>
      <c r="G405" s="301">
        <v>4</v>
      </c>
      <c r="H405" s="301" t="s">
        <v>469</v>
      </c>
      <c r="I405" s="294" t="s">
        <v>1250</v>
      </c>
      <c r="J405" s="294" t="s">
        <v>1251</v>
      </c>
      <c r="K405" s="294" t="s">
        <v>1228</v>
      </c>
      <c r="L405" s="292">
        <v>11222</v>
      </c>
      <c r="M405" s="292">
        <v>700.4</v>
      </c>
      <c r="N405" s="301">
        <v>48</v>
      </c>
      <c r="O405" s="301">
        <v>156</v>
      </c>
      <c r="P405" s="301">
        <v>2539.5</v>
      </c>
      <c r="Q405" s="292">
        <v>2119</v>
      </c>
      <c r="R405" s="301">
        <v>0</v>
      </c>
      <c r="S405" s="301">
        <v>0</v>
      </c>
      <c r="T405" s="301">
        <v>0</v>
      </c>
      <c r="U405" s="301">
        <v>1</v>
      </c>
      <c r="V405" s="293">
        <v>0.26748310245599949</v>
      </c>
      <c r="W405" s="301">
        <v>1</v>
      </c>
      <c r="X405" s="354">
        <f t="shared" si="13"/>
        <v>1494.3</v>
      </c>
      <c r="Y405" s="292">
        <v>1094.5999999999999</v>
      </c>
      <c r="Z405" s="292"/>
      <c r="AA405" s="292"/>
      <c r="AB405" s="292"/>
      <c r="AC405" s="292">
        <v>399.7</v>
      </c>
      <c r="AD405" s="301" t="s">
        <v>467</v>
      </c>
      <c r="AE405" s="294">
        <v>339040</v>
      </c>
      <c r="AF405" s="294">
        <v>112307</v>
      </c>
      <c r="AG405" s="2">
        <v>108012335</v>
      </c>
    </row>
    <row r="406" spans="1:33" x14ac:dyDescent="0.25">
      <c r="A406" s="295">
        <v>240</v>
      </c>
      <c r="B406" s="296" t="s">
        <v>1339</v>
      </c>
      <c r="C406" s="315" t="str">
        <f t="shared" si="12"/>
        <v>A211.4.4</v>
      </c>
      <c r="D406" s="299" t="s">
        <v>1264</v>
      </c>
      <c r="E406" s="299" t="s">
        <v>462</v>
      </c>
      <c r="F406" s="299">
        <v>4</v>
      </c>
      <c r="G406" s="299">
        <v>4</v>
      </c>
      <c r="H406" s="299" t="s">
        <v>469</v>
      </c>
      <c r="I406" s="297" t="s">
        <v>1250</v>
      </c>
      <c r="J406" s="297" t="s">
        <v>1251</v>
      </c>
      <c r="K406" s="297" t="s">
        <v>1228</v>
      </c>
      <c r="L406" s="298">
        <v>11222</v>
      </c>
      <c r="M406" s="298">
        <v>706.1</v>
      </c>
      <c r="N406" s="299">
        <v>50</v>
      </c>
      <c r="O406" s="299">
        <v>143</v>
      </c>
      <c r="P406" s="299">
        <v>2534.1999999999998</v>
      </c>
      <c r="Q406" s="298">
        <v>2131</v>
      </c>
      <c r="R406" s="299">
        <v>0</v>
      </c>
      <c r="S406" s="299">
        <v>0</v>
      </c>
      <c r="T406" s="299">
        <v>0</v>
      </c>
      <c r="U406" s="299">
        <v>1</v>
      </c>
      <c r="V406" s="300">
        <v>0.28334309705135718</v>
      </c>
      <c r="W406" s="299">
        <v>1</v>
      </c>
      <c r="X406" s="354">
        <f t="shared" si="13"/>
        <v>1536.3</v>
      </c>
      <c r="Y406" s="319">
        <v>1101</v>
      </c>
      <c r="Z406" s="319"/>
      <c r="AA406" s="319"/>
      <c r="AB406" s="319"/>
      <c r="AC406" s="319">
        <v>435.3</v>
      </c>
      <c r="AD406" s="299" t="s">
        <v>467</v>
      </c>
      <c r="AE406" s="297">
        <v>379318</v>
      </c>
      <c r="AF406" s="297">
        <v>61799</v>
      </c>
      <c r="AG406" s="2">
        <v>108012336</v>
      </c>
    </row>
    <row r="407" spans="1:33" x14ac:dyDescent="0.25">
      <c r="A407" s="287">
        <v>220</v>
      </c>
      <c r="B407" s="288" t="s">
        <v>1339</v>
      </c>
      <c r="C407" s="315" t="str">
        <f t="shared" si="12"/>
        <v>A211.2.5</v>
      </c>
      <c r="D407" s="301" t="s">
        <v>1264</v>
      </c>
      <c r="E407" s="301" t="s">
        <v>462</v>
      </c>
      <c r="F407" s="301">
        <v>2</v>
      </c>
      <c r="G407" s="301">
        <v>5</v>
      </c>
      <c r="H407" s="301" t="s">
        <v>469</v>
      </c>
      <c r="I407" s="294" t="s">
        <v>1236</v>
      </c>
      <c r="J407" s="294" t="s">
        <v>1237</v>
      </c>
      <c r="K407" s="294" t="s">
        <v>1228</v>
      </c>
      <c r="L407" s="292">
        <v>11222</v>
      </c>
      <c r="M407" s="292">
        <v>445</v>
      </c>
      <c r="N407" s="301">
        <v>40</v>
      </c>
      <c r="O407" s="301">
        <v>130</v>
      </c>
      <c r="P407" s="301">
        <v>2097</v>
      </c>
      <c r="Q407" s="292">
        <v>1776</v>
      </c>
      <c r="R407" s="301">
        <v>0</v>
      </c>
      <c r="S407" s="301">
        <v>0</v>
      </c>
      <c r="T407" s="301">
        <v>0</v>
      </c>
      <c r="U407" s="301">
        <v>1</v>
      </c>
      <c r="V407" s="293">
        <v>0.23885562208915503</v>
      </c>
      <c r="W407" s="301">
        <v>1</v>
      </c>
      <c r="X407" s="354">
        <f t="shared" si="13"/>
        <v>1503</v>
      </c>
      <c r="Y407" s="292">
        <v>1144</v>
      </c>
      <c r="Z407" s="292"/>
      <c r="AA407" s="292"/>
      <c r="AB407" s="292"/>
      <c r="AC407" s="292">
        <v>359</v>
      </c>
      <c r="AD407" s="301" t="s">
        <v>466</v>
      </c>
      <c r="AE407" s="294">
        <v>340992</v>
      </c>
      <c r="AF407" s="294">
        <v>47952</v>
      </c>
      <c r="AG407" s="2">
        <v>104033448</v>
      </c>
    </row>
    <row r="408" spans="1:33" x14ac:dyDescent="0.25">
      <c r="A408" s="295">
        <v>95</v>
      </c>
      <c r="B408" s="296" t="s">
        <v>1339</v>
      </c>
      <c r="C408" s="315" t="str">
        <f t="shared" si="12"/>
        <v>A211.4.4</v>
      </c>
      <c r="D408" s="299" t="s">
        <v>1264</v>
      </c>
      <c r="E408" s="299" t="s">
        <v>462</v>
      </c>
      <c r="F408" s="299">
        <v>4</v>
      </c>
      <c r="G408" s="299">
        <v>4</v>
      </c>
      <c r="H408" s="299" t="s">
        <v>469</v>
      </c>
      <c r="I408" s="297" t="s">
        <v>1250</v>
      </c>
      <c r="J408" s="297" t="s">
        <v>1251</v>
      </c>
      <c r="K408" s="297" t="s">
        <v>1228</v>
      </c>
      <c r="L408" s="298">
        <v>11222</v>
      </c>
      <c r="M408" s="298">
        <v>658</v>
      </c>
      <c r="N408" s="299">
        <v>48</v>
      </c>
      <c r="O408" s="299">
        <v>156</v>
      </c>
      <c r="P408" s="299">
        <v>2555.1999999999998</v>
      </c>
      <c r="Q408" s="298">
        <v>2122</v>
      </c>
      <c r="R408" s="299">
        <v>0</v>
      </c>
      <c r="S408" s="299">
        <v>0</v>
      </c>
      <c r="T408" s="299">
        <v>0</v>
      </c>
      <c r="U408" s="299">
        <v>1</v>
      </c>
      <c r="V408" s="300">
        <v>0.27872042814571552</v>
      </c>
      <c r="W408" s="299">
        <v>1</v>
      </c>
      <c r="X408" s="354">
        <f t="shared" si="13"/>
        <v>1644.3</v>
      </c>
      <c r="Y408" s="298">
        <v>1186</v>
      </c>
      <c r="Z408" s="298"/>
      <c r="AA408" s="298"/>
      <c r="AB408" s="298"/>
      <c r="AC408" s="298">
        <v>458.3</v>
      </c>
      <c r="AD408" s="299" t="s">
        <v>12</v>
      </c>
      <c r="AE408" s="297">
        <v>335276</v>
      </c>
      <c r="AF408" s="297">
        <v>129442</v>
      </c>
      <c r="AG408" s="2">
        <v>108012334</v>
      </c>
    </row>
    <row r="409" spans="1:33" x14ac:dyDescent="0.25">
      <c r="A409" s="287">
        <v>303</v>
      </c>
      <c r="B409" s="288" t="s">
        <v>1339</v>
      </c>
      <c r="C409" s="315" t="str">
        <f t="shared" si="12"/>
        <v>A211.4.5</v>
      </c>
      <c r="D409" s="301" t="s">
        <v>1264</v>
      </c>
      <c r="E409" s="301" t="s">
        <v>462</v>
      </c>
      <c r="F409" s="301">
        <v>4</v>
      </c>
      <c r="G409" s="301">
        <v>5</v>
      </c>
      <c r="H409" s="301" t="s">
        <v>469</v>
      </c>
      <c r="I409" s="294" t="s">
        <v>1236</v>
      </c>
      <c r="J409" s="294" t="s">
        <v>1237</v>
      </c>
      <c r="K409" s="294" t="s">
        <v>1228</v>
      </c>
      <c r="L409" s="292">
        <v>11222</v>
      </c>
      <c r="M409" s="292">
        <v>880</v>
      </c>
      <c r="N409" s="301">
        <v>80</v>
      </c>
      <c r="O409" s="301">
        <v>259</v>
      </c>
      <c r="P409" s="301">
        <v>4198.2</v>
      </c>
      <c r="Q409" s="292">
        <v>3636</v>
      </c>
      <c r="R409" s="301">
        <v>0</v>
      </c>
      <c r="S409" s="301">
        <v>0</v>
      </c>
      <c r="T409" s="301">
        <v>0</v>
      </c>
      <c r="U409" s="301">
        <v>1</v>
      </c>
      <c r="V409" s="293">
        <v>0.33840953831296666</v>
      </c>
      <c r="W409" s="301">
        <v>1</v>
      </c>
      <c r="X409" s="354">
        <f t="shared" si="13"/>
        <v>2692.2999999999997</v>
      </c>
      <c r="Y409" s="292">
        <v>1781.1999999999998</v>
      </c>
      <c r="Z409" s="292"/>
      <c r="AA409" s="292"/>
      <c r="AB409" s="292"/>
      <c r="AC409" s="292">
        <v>911.1</v>
      </c>
      <c r="AD409" s="301" t="s">
        <v>1309</v>
      </c>
      <c r="AE409" s="294">
        <v>0</v>
      </c>
      <c r="AF409" s="294">
        <v>0</v>
      </c>
      <c r="AG409" s="2">
        <v>104030892</v>
      </c>
    </row>
    <row r="410" spans="1:33" x14ac:dyDescent="0.25">
      <c r="A410" s="295">
        <v>214</v>
      </c>
      <c r="B410" s="296" t="s">
        <v>1339</v>
      </c>
      <c r="C410" s="315" t="str">
        <f t="shared" si="12"/>
        <v>A211.2.5</v>
      </c>
      <c r="D410" s="299" t="s">
        <v>1264</v>
      </c>
      <c r="E410" s="299" t="s">
        <v>462</v>
      </c>
      <c r="F410" s="299">
        <v>2</v>
      </c>
      <c r="G410" s="299">
        <v>5</v>
      </c>
      <c r="H410" s="299" t="s">
        <v>469</v>
      </c>
      <c r="I410" s="297" t="s">
        <v>1236</v>
      </c>
      <c r="J410" s="297" t="s">
        <v>1237</v>
      </c>
      <c r="K410" s="297" t="s">
        <v>1228</v>
      </c>
      <c r="L410" s="298">
        <v>11222</v>
      </c>
      <c r="M410" s="298">
        <v>464</v>
      </c>
      <c r="N410" s="299">
        <v>40</v>
      </c>
      <c r="O410" s="299">
        <v>130</v>
      </c>
      <c r="P410" s="299">
        <v>2093.5</v>
      </c>
      <c r="Q410" s="298">
        <v>1777.9</v>
      </c>
      <c r="R410" s="299">
        <v>0</v>
      </c>
      <c r="S410" s="299">
        <v>0</v>
      </c>
      <c r="T410" s="299">
        <v>0</v>
      </c>
      <c r="U410" s="299">
        <v>1</v>
      </c>
      <c r="V410" s="300">
        <v>0.24324144360101213</v>
      </c>
      <c r="W410" s="299">
        <v>1</v>
      </c>
      <c r="X410" s="354">
        <f t="shared" si="13"/>
        <v>1501.8</v>
      </c>
      <c r="Y410" s="298">
        <v>1136.5</v>
      </c>
      <c r="Z410" s="298"/>
      <c r="AA410" s="298"/>
      <c r="AB410" s="298"/>
      <c r="AC410" s="298">
        <v>365.3</v>
      </c>
      <c r="AD410" s="299" t="s">
        <v>467</v>
      </c>
      <c r="AE410" s="297">
        <v>288019.8</v>
      </c>
      <c r="AF410" s="297">
        <v>46225.4</v>
      </c>
      <c r="AG410" s="2">
        <v>104034863</v>
      </c>
    </row>
    <row r="411" spans="1:33" x14ac:dyDescent="0.25">
      <c r="A411" s="287">
        <v>69</v>
      </c>
      <c r="B411" s="288" t="s">
        <v>1339</v>
      </c>
      <c r="C411" s="315" t="str">
        <f t="shared" si="12"/>
        <v>A211.2.2</v>
      </c>
      <c r="D411" s="301" t="s">
        <v>1264</v>
      </c>
      <c r="E411" s="301" t="s">
        <v>462</v>
      </c>
      <c r="F411" s="301">
        <v>2</v>
      </c>
      <c r="G411" s="301">
        <v>2</v>
      </c>
      <c r="H411" s="301" t="s">
        <v>469</v>
      </c>
      <c r="I411" s="294" t="s">
        <v>1226</v>
      </c>
      <c r="J411" s="294" t="s">
        <v>1227</v>
      </c>
      <c r="K411" s="294" t="s">
        <v>1228</v>
      </c>
      <c r="L411" s="292">
        <v>11222</v>
      </c>
      <c r="M411" s="292">
        <v>465</v>
      </c>
      <c r="N411" s="301">
        <v>16</v>
      </c>
      <c r="O411" s="301">
        <v>51</v>
      </c>
      <c r="P411" s="301">
        <v>1197.2</v>
      </c>
      <c r="Q411" s="292">
        <v>776.1</v>
      </c>
      <c r="R411" s="301">
        <v>0</v>
      </c>
      <c r="S411" s="301">
        <v>0</v>
      </c>
      <c r="T411" s="301">
        <v>1</v>
      </c>
      <c r="U411" s="301">
        <v>1</v>
      </c>
      <c r="V411" s="293">
        <v>0.18955223880597014</v>
      </c>
      <c r="W411" s="301">
        <v>1</v>
      </c>
      <c r="X411" s="354">
        <f t="shared" si="13"/>
        <v>670</v>
      </c>
      <c r="Y411" s="320">
        <v>543</v>
      </c>
      <c r="Z411" s="320"/>
      <c r="AA411" s="320"/>
      <c r="AB411" s="320"/>
      <c r="AC411" s="320">
        <v>127</v>
      </c>
      <c r="AD411" s="301" t="s">
        <v>465</v>
      </c>
      <c r="AE411" s="294">
        <v>101669.1</v>
      </c>
      <c r="AF411" s="294">
        <v>41909.4</v>
      </c>
      <c r="AG411" s="2">
        <v>101023187</v>
      </c>
    </row>
    <row r="412" spans="1:33" x14ac:dyDescent="0.25">
      <c r="A412" s="295">
        <v>182</v>
      </c>
      <c r="B412" s="296" t="s">
        <v>1339</v>
      </c>
      <c r="C412" s="315" t="str">
        <f t="shared" si="12"/>
        <v>A211.3.2</v>
      </c>
      <c r="D412" s="299" t="s">
        <v>1264</v>
      </c>
      <c r="E412" s="299" t="s">
        <v>462</v>
      </c>
      <c r="F412" s="299">
        <v>3</v>
      </c>
      <c r="G412" s="299">
        <v>2</v>
      </c>
      <c r="H412" s="299" t="s">
        <v>469</v>
      </c>
      <c r="I412" s="297" t="s">
        <v>1234</v>
      </c>
      <c r="J412" s="297" t="s">
        <v>1272</v>
      </c>
      <c r="K412" s="297" t="s">
        <v>1228</v>
      </c>
      <c r="L412" s="298">
        <v>11222</v>
      </c>
      <c r="M412" s="298">
        <v>354</v>
      </c>
      <c r="N412" s="299">
        <v>12</v>
      </c>
      <c r="O412" s="299">
        <v>35</v>
      </c>
      <c r="P412" s="299">
        <v>796</v>
      </c>
      <c r="Q412" s="298">
        <v>552</v>
      </c>
      <c r="R412" s="299">
        <v>0</v>
      </c>
      <c r="S412" s="299">
        <v>0</v>
      </c>
      <c r="T412" s="299">
        <v>0</v>
      </c>
      <c r="U412" s="299">
        <v>1</v>
      </c>
      <c r="V412" s="300">
        <v>0.17108251324753973</v>
      </c>
      <c r="W412" s="299">
        <v>1</v>
      </c>
      <c r="X412" s="354">
        <f t="shared" si="13"/>
        <v>660.5</v>
      </c>
      <c r="Y412" s="298">
        <v>547.5</v>
      </c>
      <c r="Z412" s="298"/>
      <c r="AA412" s="298"/>
      <c r="AB412" s="298"/>
      <c r="AC412" s="298">
        <v>113</v>
      </c>
      <c r="AD412" s="299" t="s">
        <v>467</v>
      </c>
      <c r="AE412" s="297">
        <v>142968</v>
      </c>
      <c r="AF412" s="297">
        <v>22080</v>
      </c>
      <c r="AG412" s="2">
        <v>111028077</v>
      </c>
    </row>
    <row r="413" spans="1:33" x14ac:dyDescent="0.25">
      <c r="A413" s="287">
        <v>144</v>
      </c>
      <c r="B413" s="288" t="s">
        <v>1339</v>
      </c>
      <c r="C413" s="315" t="str">
        <f t="shared" si="12"/>
        <v>A211.3.4</v>
      </c>
      <c r="D413" s="301" t="s">
        <v>1264</v>
      </c>
      <c r="E413" s="301" t="s">
        <v>462</v>
      </c>
      <c r="F413" s="301">
        <v>3</v>
      </c>
      <c r="G413" s="301">
        <v>4</v>
      </c>
      <c r="H413" s="301" t="s">
        <v>469</v>
      </c>
      <c r="I413" s="294" t="s">
        <v>1286</v>
      </c>
      <c r="J413" s="294" t="s">
        <v>1313</v>
      </c>
      <c r="K413" s="294" t="s">
        <v>1228</v>
      </c>
      <c r="L413" s="292">
        <v>11222</v>
      </c>
      <c r="M413" s="292">
        <v>709</v>
      </c>
      <c r="N413" s="301">
        <v>48</v>
      </c>
      <c r="O413" s="301">
        <v>156</v>
      </c>
      <c r="P413" s="301">
        <v>2561.1999999999998</v>
      </c>
      <c r="Q413" s="292">
        <v>2139</v>
      </c>
      <c r="R413" s="301">
        <v>0</v>
      </c>
      <c r="S413" s="301">
        <v>0</v>
      </c>
      <c r="T413" s="301">
        <v>0</v>
      </c>
      <c r="U413" s="301">
        <v>1</v>
      </c>
      <c r="V413" s="293">
        <v>0.28992460589444824</v>
      </c>
      <c r="W413" s="301">
        <v>1</v>
      </c>
      <c r="X413" s="354">
        <f t="shared" si="13"/>
        <v>1459</v>
      </c>
      <c r="Y413" s="292">
        <v>1036</v>
      </c>
      <c r="Z413" s="292"/>
      <c r="AA413" s="292"/>
      <c r="AB413" s="292"/>
      <c r="AC413" s="292">
        <v>423</v>
      </c>
      <c r="AD413" s="301" t="s">
        <v>466</v>
      </c>
      <c r="AE413" s="294">
        <v>269514</v>
      </c>
      <c r="AF413" s="294">
        <v>64170</v>
      </c>
      <c r="AG413" s="2">
        <v>103014638</v>
      </c>
    </row>
    <row r="414" spans="1:33" x14ac:dyDescent="0.25">
      <c r="A414" s="295">
        <v>324</v>
      </c>
      <c r="B414" s="296" t="s">
        <v>1339</v>
      </c>
      <c r="C414" s="315" t="str">
        <f t="shared" si="12"/>
        <v>A211.2.4</v>
      </c>
      <c r="D414" s="299" t="s">
        <v>1264</v>
      </c>
      <c r="E414" s="299" t="s">
        <v>462</v>
      </c>
      <c r="F414" s="299">
        <v>2</v>
      </c>
      <c r="G414" s="299">
        <v>4</v>
      </c>
      <c r="H414" s="299" t="s">
        <v>469</v>
      </c>
      <c r="I414" s="297" t="s">
        <v>1236</v>
      </c>
      <c r="J414" s="297" t="s">
        <v>1237</v>
      </c>
      <c r="K414" s="297" t="s">
        <v>1228</v>
      </c>
      <c r="L414" s="298">
        <v>11222</v>
      </c>
      <c r="M414" s="298">
        <v>444</v>
      </c>
      <c r="N414" s="299">
        <v>32</v>
      </c>
      <c r="O414" s="299">
        <v>104</v>
      </c>
      <c r="P414" s="299">
        <v>1776.4</v>
      </c>
      <c r="Q414" s="298">
        <v>1440</v>
      </c>
      <c r="R414" s="299">
        <v>0</v>
      </c>
      <c r="S414" s="299">
        <v>0</v>
      </c>
      <c r="T414" s="299">
        <v>0</v>
      </c>
      <c r="U414" s="299">
        <v>1</v>
      </c>
      <c r="V414" s="300">
        <v>0.29818861980704864</v>
      </c>
      <c r="W414" s="299">
        <v>1</v>
      </c>
      <c r="X414" s="354">
        <f t="shared" si="13"/>
        <v>1015.8</v>
      </c>
      <c r="Y414" s="298">
        <v>712.9</v>
      </c>
      <c r="Z414" s="298"/>
      <c r="AA414" s="298"/>
      <c r="AB414" s="298"/>
      <c r="AC414" s="298">
        <v>302.89999999999998</v>
      </c>
      <c r="AD414" s="299" t="s">
        <v>465</v>
      </c>
      <c r="AE414" s="297">
        <v>321120</v>
      </c>
      <c r="AF414" s="297">
        <v>33120</v>
      </c>
      <c r="AG414" s="2">
        <v>104034196</v>
      </c>
    </row>
    <row r="415" spans="1:33" x14ac:dyDescent="0.25">
      <c r="A415" s="287">
        <v>350</v>
      </c>
      <c r="B415" s="288" t="s">
        <v>1339</v>
      </c>
      <c r="C415" s="315" t="str">
        <f t="shared" si="12"/>
        <v>A211.3.4</v>
      </c>
      <c r="D415" s="301" t="s">
        <v>1264</v>
      </c>
      <c r="E415" s="301" t="s">
        <v>462</v>
      </c>
      <c r="F415" s="301">
        <v>3</v>
      </c>
      <c r="G415" s="301">
        <v>4</v>
      </c>
      <c r="H415" s="301" t="s">
        <v>469</v>
      </c>
      <c r="I415" s="294" t="s">
        <v>1236</v>
      </c>
      <c r="J415" s="294" t="s">
        <v>1237</v>
      </c>
      <c r="K415" s="294" t="s">
        <v>1228</v>
      </c>
      <c r="L415" s="292">
        <v>11222</v>
      </c>
      <c r="M415" s="292">
        <v>454</v>
      </c>
      <c r="N415" s="301">
        <v>34</v>
      </c>
      <c r="O415" s="301">
        <v>102</v>
      </c>
      <c r="P415" s="301">
        <v>1750.6</v>
      </c>
      <c r="Q415" s="292">
        <v>1457</v>
      </c>
      <c r="R415" s="301">
        <v>0</v>
      </c>
      <c r="S415" s="301">
        <v>0</v>
      </c>
      <c r="T415" s="301">
        <v>0</v>
      </c>
      <c r="U415" s="301">
        <v>1</v>
      </c>
      <c r="V415" s="293">
        <v>0.22157326630193697</v>
      </c>
      <c r="W415" s="301">
        <v>1</v>
      </c>
      <c r="X415" s="354">
        <f t="shared" si="13"/>
        <v>1352.6000000000001</v>
      </c>
      <c r="Y415" s="292">
        <v>1052.9000000000001</v>
      </c>
      <c r="Z415" s="292"/>
      <c r="AA415" s="292"/>
      <c r="AB415" s="292"/>
      <c r="AC415" s="292">
        <v>299.7</v>
      </c>
      <c r="AD415" s="301" t="s">
        <v>467</v>
      </c>
      <c r="AE415" s="294">
        <v>278287</v>
      </c>
      <c r="AF415" s="294">
        <v>58280</v>
      </c>
      <c r="AG415" s="2">
        <v>104016899</v>
      </c>
    </row>
    <row r="416" spans="1:33" x14ac:dyDescent="0.25">
      <c r="A416" s="295">
        <v>242</v>
      </c>
      <c r="B416" s="296" t="s">
        <v>1339</v>
      </c>
      <c r="C416" s="315" t="str">
        <f t="shared" si="12"/>
        <v>A211.3.5</v>
      </c>
      <c r="D416" s="298" t="s">
        <v>1264</v>
      </c>
      <c r="E416" s="299" t="s">
        <v>462</v>
      </c>
      <c r="F416" s="299">
        <v>3</v>
      </c>
      <c r="G416" s="299">
        <v>5</v>
      </c>
      <c r="H416" s="299" t="s">
        <v>469</v>
      </c>
      <c r="I416" s="297" t="s">
        <v>1226</v>
      </c>
      <c r="J416" s="297" t="s">
        <v>1227</v>
      </c>
      <c r="K416" s="297" t="s">
        <v>1228</v>
      </c>
      <c r="L416" s="298">
        <v>11222</v>
      </c>
      <c r="M416" s="298">
        <v>673</v>
      </c>
      <c r="N416" s="299">
        <v>60</v>
      </c>
      <c r="O416" s="299">
        <v>195</v>
      </c>
      <c r="P416" s="299">
        <v>3191.4</v>
      </c>
      <c r="Q416" s="298">
        <v>2644.2</v>
      </c>
      <c r="R416" s="299">
        <v>0</v>
      </c>
      <c r="S416" s="299">
        <v>0</v>
      </c>
      <c r="T416" s="299">
        <v>0</v>
      </c>
      <c r="U416" s="299">
        <v>1</v>
      </c>
      <c r="V416" s="300">
        <v>0.22333869239013937</v>
      </c>
      <c r="W416" s="299">
        <v>1</v>
      </c>
      <c r="X416" s="354">
        <f t="shared" si="13"/>
        <v>2239.1999999999998</v>
      </c>
      <c r="Y416" s="298">
        <v>1739.1</v>
      </c>
      <c r="Z416" s="298"/>
      <c r="AA416" s="298"/>
      <c r="AB416" s="298"/>
      <c r="AC416" s="298">
        <v>500.1</v>
      </c>
      <c r="AD416" s="299" t="s">
        <v>12</v>
      </c>
      <c r="AE416" s="297">
        <v>401918.39999999997</v>
      </c>
      <c r="AF416" s="297">
        <v>79326</v>
      </c>
      <c r="AG416" s="2">
        <v>101012237</v>
      </c>
    </row>
    <row r="417" spans="1:33" x14ac:dyDescent="0.25">
      <c r="A417" s="287">
        <v>369</v>
      </c>
      <c r="B417" s="288" t="s">
        <v>1339</v>
      </c>
      <c r="C417" s="315" t="str">
        <f t="shared" si="12"/>
        <v>A211.3.4</v>
      </c>
      <c r="D417" s="301" t="s">
        <v>1285</v>
      </c>
      <c r="E417" s="301" t="s">
        <v>462</v>
      </c>
      <c r="F417" s="301">
        <v>3</v>
      </c>
      <c r="G417" s="301">
        <v>4</v>
      </c>
      <c r="H417" s="301" t="s">
        <v>469</v>
      </c>
      <c r="I417" s="294" t="s">
        <v>1226</v>
      </c>
      <c r="J417" s="294" t="s">
        <v>1227</v>
      </c>
      <c r="K417" s="294" t="s">
        <v>1228</v>
      </c>
      <c r="L417" s="292">
        <v>11222</v>
      </c>
      <c r="M417" s="292">
        <v>661</v>
      </c>
      <c r="N417" s="301">
        <v>48</v>
      </c>
      <c r="O417" s="301">
        <v>156</v>
      </c>
      <c r="P417" s="301">
        <v>2585.8000000000002</v>
      </c>
      <c r="Q417" s="292">
        <v>2151</v>
      </c>
      <c r="R417" s="301">
        <v>0</v>
      </c>
      <c r="S417" s="301">
        <v>0</v>
      </c>
      <c r="T417" s="301">
        <v>0</v>
      </c>
      <c r="U417" s="301">
        <v>1</v>
      </c>
      <c r="V417" s="293">
        <v>0.24159021406727829</v>
      </c>
      <c r="W417" s="301">
        <v>1</v>
      </c>
      <c r="X417" s="354">
        <f t="shared" si="13"/>
        <v>1635</v>
      </c>
      <c r="Y417" s="292">
        <v>1240</v>
      </c>
      <c r="Z417" s="292"/>
      <c r="AA417" s="292"/>
      <c r="AB417" s="292"/>
      <c r="AC417" s="292">
        <v>395</v>
      </c>
      <c r="AD417" s="301" t="s">
        <v>12</v>
      </c>
      <c r="AE417" s="294">
        <v>0</v>
      </c>
      <c r="AF417" s="294">
        <v>0</v>
      </c>
      <c r="AG417" s="2">
        <v>101003089</v>
      </c>
    </row>
    <row r="418" spans="1:33" x14ac:dyDescent="0.25">
      <c r="A418" s="295">
        <v>157</v>
      </c>
      <c r="B418" s="296" t="s">
        <v>1339</v>
      </c>
      <c r="C418" s="315" t="str">
        <f t="shared" si="12"/>
        <v>A211.2.4</v>
      </c>
      <c r="D418" s="306" t="s">
        <v>1264</v>
      </c>
      <c r="E418" s="299" t="s">
        <v>462</v>
      </c>
      <c r="F418" s="299">
        <v>2</v>
      </c>
      <c r="G418" s="299">
        <v>4</v>
      </c>
      <c r="H418" s="299" t="s">
        <v>469</v>
      </c>
      <c r="I418" s="297" t="s">
        <v>1226</v>
      </c>
      <c r="J418" s="297" t="s">
        <v>1227</v>
      </c>
      <c r="K418" s="297" t="s">
        <v>1228</v>
      </c>
      <c r="L418" s="298">
        <v>11222</v>
      </c>
      <c r="M418" s="298">
        <v>440</v>
      </c>
      <c r="N418" s="299">
        <v>32</v>
      </c>
      <c r="O418" s="299">
        <v>104</v>
      </c>
      <c r="P418" s="299">
        <v>1753.2</v>
      </c>
      <c r="Q418" s="298">
        <v>1454</v>
      </c>
      <c r="R418" s="299">
        <v>0</v>
      </c>
      <c r="S418" s="299">
        <v>0</v>
      </c>
      <c r="T418" s="299">
        <v>0</v>
      </c>
      <c r="U418" s="299">
        <v>1</v>
      </c>
      <c r="V418" s="300">
        <v>0.28180212014134276</v>
      </c>
      <c r="W418" s="299">
        <v>1</v>
      </c>
      <c r="X418" s="354">
        <f t="shared" si="13"/>
        <v>1132</v>
      </c>
      <c r="Y418" s="298">
        <v>813</v>
      </c>
      <c r="Z418" s="298"/>
      <c r="AA418" s="298"/>
      <c r="AB418" s="298"/>
      <c r="AC418" s="298">
        <v>319</v>
      </c>
      <c r="AD418" s="299" t="s">
        <v>12</v>
      </c>
      <c r="AE418" s="297">
        <v>315518</v>
      </c>
      <c r="AF418" s="297">
        <v>42166</v>
      </c>
      <c r="AG418" s="2">
        <v>101016792</v>
      </c>
    </row>
    <row r="419" spans="1:33" x14ac:dyDescent="0.25">
      <c r="A419" s="287">
        <v>11</v>
      </c>
      <c r="B419" s="288" t="s">
        <v>1339</v>
      </c>
      <c r="C419" s="315" t="str">
        <f t="shared" si="12"/>
        <v>A211.2.3</v>
      </c>
      <c r="D419" s="301" t="s">
        <v>1264</v>
      </c>
      <c r="E419" s="301" t="s">
        <v>462</v>
      </c>
      <c r="F419" s="301">
        <v>2</v>
      </c>
      <c r="G419" s="301">
        <v>3</v>
      </c>
      <c r="H419" s="301" t="s">
        <v>469</v>
      </c>
      <c r="I419" s="294" t="s">
        <v>1226</v>
      </c>
      <c r="J419" s="294" t="s">
        <v>1227</v>
      </c>
      <c r="K419" s="294" t="s">
        <v>1228</v>
      </c>
      <c r="L419" s="292">
        <v>11222</v>
      </c>
      <c r="M419" s="292">
        <v>332</v>
      </c>
      <c r="N419" s="301">
        <v>18</v>
      </c>
      <c r="O419" s="301">
        <v>54</v>
      </c>
      <c r="P419" s="301">
        <v>886</v>
      </c>
      <c r="Q419" s="292">
        <v>709</v>
      </c>
      <c r="R419" s="301">
        <v>0</v>
      </c>
      <c r="S419" s="301">
        <v>0</v>
      </c>
      <c r="T419" s="301">
        <v>0</v>
      </c>
      <c r="U419" s="301">
        <v>1</v>
      </c>
      <c r="V419" s="293">
        <v>0.3744394618834081</v>
      </c>
      <c r="W419" s="301">
        <v>1</v>
      </c>
      <c r="X419" s="354">
        <f t="shared" si="13"/>
        <v>446</v>
      </c>
      <c r="Y419" s="292">
        <v>279</v>
      </c>
      <c r="Z419" s="292"/>
      <c r="AA419" s="292"/>
      <c r="AB419" s="292"/>
      <c r="AC419" s="292">
        <v>167</v>
      </c>
      <c r="AD419" s="301" t="s">
        <v>1229</v>
      </c>
      <c r="AE419" s="294">
        <v>141800</v>
      </c>
      <c r="AF419" s="294">
        <v>51757</v>
      </c>
      <c r="AG419" s="2">
        <v>101004690</v>
      </c>
    </row>
    <row r="420" spans="1:33" x14ac:dyDescent="0.25">
      <c r="A420" s="295">
        <v>364</v>
      </c>
      <c r="B420" s="296" t="s">
        <v>1339</v>
      </c>
      <c r="C420" s="315" t="str">
        <f t="shared" si="12"/>
        <v>A211.3.4</v>
      </c>
      <c r="D420" s="299" t="s">
        <v>1264</v>
      </c>
      <c r="E420" s="299" t="s">
        <v>462</v>
      </c>
      <c r="F420" s="299">
        <v>3</v>
      </c>
      <c r="G420" s="299">
        <v>4</v>
      </c>
      <c r="H420" s="299" t="s">
        <v>469</v>
      </c>
      <c r="I420" s="297" t="s">
        <v>1236</v>
      </c>
      <c r="J420" s="297" t="s">
        <v>1237</v>
      </c>
      <c r="K420" s="297" t="s">
        <v>1228</v>
      </c>
      <c r="L420" s="298">
        <v>12339</v>
      </c>
      <c r="M420" s="298">
        <v>534</v>
      </c>
      <c r="N420" s="299">
        <v>44</v>
      </c>
      <c r="O420" s="299">
        <v>116</v>
      </c>
      <c r="P420" s="299">
        <v>2075.1</v>
      </c>
      <c r="Q420" s="298">
        <v>2075.1</v>
      </c>
      <c r="R420" s="299">
        <v>0</v>
      </c>
      <c r="S420" s="299">
        <v>0</v>
      </c>
      <c r="T420" s="299">
        <v>0</v>
      </c>
      <c r="U420" s="299">
        <v>1</v>
      </c>
      <c r="V420" s="300">
        <v>0.2908118861121472</v>
      </c>
      <c r="W420" s="299">
        <v>1</v>
      </c>
      <c r="X420" s="354">
        <f t="shared" si="13"/>
        <v>1608.6</v>
      </c>
      <c r="Y420" s="298">
        <v>1140.8</v>
      </c>
      <c r="Z420" s="298"/>
      <c r="AA420" s="298"/>
      <c r="AB420" s="298"/>
      <c r="AC420" s="298">
        <v>467.79999999999995</v>
      </c>
      <c r="AD420" s="299" t="s">
        <v>465</v>
      </c>
      <c r="AE420" s="297">
        <v>344466.6</v>
      </c>
      <c r="AF420" s="297">
        <v>101679.9</v>
      </c>
      <c r="AG420" s="2">
        <v>104033956</v>
      </c>
    </row>
    <row r="421" spans="1:33" x14ac:dyDescent="0.25">
      <c r="A421" s="312">
        <v>211</v>
      </c>
      <c r="B421" s="313" t="s">
        <v>1339</v>
      </c>
      <c r="C421" s="315" t="str">
        <f t="shared" si="12"/>
        <v>A211.1.4</v>
      </c>
      <c r="D421" s="277" t="s">
        <v>1285</v>
      </c>
      <c r="E421" s="277" t="s">
        <v>462</v>
      </c>
      <c r="F421" s="277">
        <v>1</v>
      </c>
      <c r="G421" s="277">
        <v>4</v>
      </c>
      <c r="H421" s="277" t="s">
        <v>469</v>
      </c>
      <c r="I421" s="278" t="s">
        <v>1226</v>
      </c>
      <c r="J421" s="278" t="s">
        <v>1227</v>
      </c>
      <c r="K421" s="278" t="s">
        <v>1228</v>
      </c>
      <c r="L421" s="279">
        <v>12431</v>
      </c>
      <c r="M421" s="279">
        <v>549</v>
      </c>
      <c r="N421" s="277">
        <v>24</v>
      </c>
      <c r="O421" s="277">
        <v>78</v>
      </c>
      <c r="P421" s="277">
        <v>1533.5</v>
      </c>
      <c r="Q421" s="279">
        <v>1417.2</v>
      </c>
      <c r="R421" s="277">
        <v>1</v>
      </c>
      <c r="S421" s="277">
        <v>0</v>
      </c>
      <c r="T421" s="277">
        <v>0</v>
      </c>
      <c r="U421" s="277">
        <v>1</v>
      </c>
      <c r="V421" s="280">
        <v>0.22843930635838147</v>
      </c>
      <c r="W421" s="277">
        <v>1</v>
      </c>
      <c r="X421" s="354">
        <f t="shared" si="13"/>
        <v>865</v>
      </c>
      <c r="Y421" s="279">
        <v>667.4</v>
      </c>
      <c r="Z421" s="279"/>
      <c r="AA421" s="279"/>
      <c r="AB421" s="279"/>
      <c r="AC421" s="279">
        <v>197.59999999999997</v>
      </c>
      <c r="AD421" s="277" t="s">
        <v>467</v>
      </c>
      <c r="AE421" s="278">
        <v>143137.20000000001</v>
      </c>
      <c r="AF421" s="278">
        <v>63774</v>
      </c>
      <c r="AG421" s="2">
        <v>101018392</v>
      </c>
    </row>
    <row r="422" spans="1:33" x14ac:dyDescent="0.25">
      <c r="E422"/>
      <c r="F422"/>
      <c r="G422"/>
      <c r="H422"/>
      <c r="L422" s="2"/>
      <c r="M422"/>
      <c r="O422"/>
      <c r="P422"/>
      <c r="Q422"/>
      <c r="S422"/>
      <c r="T422"/>
      <c r="U422"/>
      <c r="V422" s="2"/>
      <c r="W422"/>
      <c r="X422"/>
      <c r="AD422"/>
    </row>
    <row r="423" spans="1:33" x14ac:dyDescent="0.25">
      <c r="E423"/>
      <c r="F423"/>
      <c r="G423"/>
      <c r="H423"/>
      <c r="L423" s="2"/>
      <c r="M423"/>
      <c r="O423"/>
      <c r="P423"/>
      <c r="Q423"/>
      <c r="S423"/>
      <c r="T423"/>
      <c r="U423"/>
      <c r="V423" s="2"/>
      <c r="W423"/>
      <c r="X423"/>
      <c r="AD423"/>
    </row>
    <row r="424" spans="1:33" x14ac:dyDescent="0.25">
      <c r="E424"/>
      <c r="F424"/>
      <c r="G424"/>
      <c r="H424"/>
      <c r="L424" s="2"/>
      <c r="M424"/>
      <c r="O424"/>
      <c r="P424"/>
      <c r="Q424"/>
      <c r="S424"/>
      <c r="T424"/>
      <c r="U424"/>
      <c r="V424" s="2"/>
      <c r="W424"/>
      <c r="X424"/>
      <c r="AD424"/>
    </row>
    <row r="425" spans="1:33" x14ac:dyDescent="0.25">
      <c r="E425"/>
      <c r="F425"/>
      <c r="G425"/>
      <c r="H425"/>
      <c r="L425" s="2"/>
      <c r="M425"/>
      <c r="O425"/>
      <c r="P425"/>
      <c r="Q425"/>
      <c r="S425"/>
      <c r="T425"/>
      <c r="U425"/>
      <c r="V425" s="2"/>
      <c r="W425"/>
      <c r="X425"/>
      <c r="AD425"/>
    </row>
    <row r="426" spans="1:33" x14ac:dyDescent="0.25">
      <c r="E426"/>
      <c r="F426"/>
      <c r="G426"/>
      <c r="H426"/>
      <c r="L426" s="2"/>
      <c r="M426"/>
      <c r="O426"/>
      <c r="P426"/>
      <c r="Q426"/>
      <c r="S426"/>
      <c r="T426"/>
      <c r="U426"/>
      <c r="V426" s="2"/>
      <c r="W426"/>
      <c r="X426"/>
      <c r="AD426"/>
    </row>
    <row r="427" spans="1:33" x14ac:dyDescent="0.25">
      <c r="E427"/>
      <c r="F427"/>
      <c r="G427"/>
      <c r="H427"/>
      <c r="L427" s="2"/>
      <c r="M427"/>
      <c r="O427"/>
      <c r="P427"/>
      <c r="Q427"/>
      <c r="S427"/>
      <c r="T427"/>
      <c r="U427"/>
      <c r="V427" s="2"/>
      <c r="W427"/>
      <c r="X427"/>
      <c r="AD427"/>
    </row>
    <row r="428" spans="1:33" x14ac:dyDescent="0.25">
      <c r="E428"/>
      <c r="F428"/>
      <c r="G428"/>
      <c r="H428"/>
      <c r="L428" s="2"/>
      <c r="M428"/>
      <c r="O428"/>
      <c r="P428"/>
      <c r="Q428"/>
      <c r="S428"/>
      <c r="T428"/>
      <c r="U428"/>
      <c r="V428" s="2"/>
      <c r="W428"/>
      <c r="X428"/>
      <c r="AD428"/>
    </row>
    <row r="429" spans="1:33" x14ac:dyDescent="0.25">
      <c r="E429"/>
      <c r="F429"/>
      <c r="G429"/>
      <c r="H429"/>
      <c r="L429" s="2"/>
      <c r="M429"/>
      <c r="O429"/>
      <c r="P429"/>
      <c r="Q429"/>
      <c r="S429"/>
      <c r="T429"/>
      <c r="U429"/>
      <c r="V429" s="2"/>
      <c r="W429"/>
      <c r="X429"/>
      <c r="AD429"/>
    </row>
    <row r="430" spans="1:33" x14ac:dyDescent="0.25">
      <c r="E430"/>
      <c r="F430"/>
      <c r="G430"/>
      <c r="H430"/>
      <c r="L430" s="2"/>
      <c r="M430"/>
      <c r="O430"/>
      <c r="P430"/>
      <c r="Q430"/>
      <c r="S430"/>
      <c r="T430"/>
      <c r="U430"/>
      <c r="V430" s="2"/>
      <c r="W430"/>
      <c r="X430"/>
      <c r="AD430"/>
    </row>
    <row r="431" spans="1:33" x14ac:dyDescent="0.25">
      <c r="E431"/>
      <c r="F431"/>
      <c r="G431"/>
      <c r="H431"/>
      <c r="L431" s="2"/>
      <c r="M431"/>
      <c r="O431"/>
      <c r="P431"/>
      <c r="Q431"/>
      <c r="S431"/>
      <c r="T431"/>
      <c r="U431"/>
      <c r="V431" s="2"/>
      <c r="W431"/>
      <c r="X431"/>
      <c r="AD431"/>
    </row>
    <row r="432" spans="1:33" x14ac:dyDescent="0.25">
      <c r="E432"/>
      <c r="F432"/>
      <c r="G432"/>
      <c r="H432"/>
      <c r="L432" s="2"/>
      <c r="M432"/>
      <c r="O432"/>
      <c r="P432"/>
      <c r="Q432"/>
      <c r="S432"/>
      <c r="T432"/>
      <c r="U432"/>
      <c r="V432" s="2"/>
      <c r="W432"/>
      <c r="X432"/>
      <c r="AD432"/>
    </row>
    <row r="433" spans="5:30" x14ac:dyDescent="0.25">
      <c r="E433"/>
      <c r="F433"/>
      <c r="G433"/>
      <c r="H433"/>
      <c r="L433" s="2"/>
      <c r="M433"/>
      <c r="O433"/>
      <c r="P433"/>
      <c r="Q433"/>
      <c r="S433"/>
      <c r="T433"/>
      <c r="U433"/>
      <c r="V433" s="2"/>
      <c r="W433"/>
      <c r="X433"/>
      <c r="AD433"/>
    </row>
    <row r="434" spans="5:30" x14ac:dyDescent="0.25">
      <c r="E434"/>
      <c r="F434"/>
      <c r="G434"/>
      <c r="H434"/>
      <c r="L434" s="2"/>
      <c r="M434"/>
      <c r="O434"/>
      <c r="P434"/>
      <c r="Q434"/>
      <c r="S434"/>
      <c r="T434"/>
      <c r="U434"/>
      <c r="V434" s="2"/>
      <c r="W434"/>
      <c r="X434"/>
      <c r="AD434"/>
    </row>
    <row r="435" spans="5:30" x14ac:dyDescent="0.25">
      <c r="E435"/>
      <c r="F435"/>
      <c r="G435"/>
      <c r="H435"/>
      <c r="L435" s="2"/>
      <c r="M435"/>
      <c r="O435"/>
      <c r="P435"/>
      <c r="Q435"/>
      <c r="S435"/>
      <c r="T435"/>
      <c r="U435"/>
      <c r="V435" s="2"/>
      <c r="W435"/>
      <c r="X435"/>
      <c r="AD435"/>
    </row>
    <row r="436" spans="5:30" x14ac:dyDescent="0.25">
      <c r="E436"/>
      <c r="F436"/>
      <c r="G436"/>
      <c r="H436"/>
      <c r="L436" s="2"/>
      <c r="M436"/>
      <c r="O436"/>
      <c r="P436"/>
      <c r="Q436"/>
      <c r="S436"/>
      <c r="T436"/>
      <c r="U436"/>
      <c r="V436" s="2"/>
      <c r="W436"/>
      <c r="X436"/>
      <c r="AD436"/>
    </row>
    <row r="437" spans="5:30" x14ac:dyDescent="0.25">
      <c r="E437"/>
      <c r="F437"/>
      <c r="G437"/>
      <c r="H437"/>
      <c r="L437" s="2"/>
      <c r="M437"/>
      <c r="O437"/>
      <c r="P437"/>
      <c r="Q437"/>
      <c r="S437"/>
      <c r="T437"/>
      <c r="U437"/>
      <c r="V437" s="2"/>
      <c r="W437"/>
      <c r="X437"/>
      <c r="AD437"/>
    </row>
    <row r="438" spans="5:30" x14ac:dyDescent="0.25">
      <c r="E438"/>
      <c r="F438"/>
      <c r="G438"/>
      <c r="H438"/>
      <c r="L438" s="2"/>
      <c r="M438"/>
      <c r="O438"/>
      <c r="P438"/>
      <c r="Q438"/>
      <c r="S438"/>
      <c r="T438"/>
      <c r="U438"/>
      <c r="V438" s="2"/>
      <c r="W438"/>
      <c r="X438"/>
      <c r="AD438"/>
    </row>
    <row r="439" spans="5:30" x14ac:dyDescent="0.25">
      <c r="E439"/>
      <c r="F439"/>
      <c r="G439"/>
      <c r="H439"/>
      <c r="L439" s="2"/>
      <c r="M439"/>
      <c r="O439"/>
      <c r="P439"/>
      <c r="Q439"/>
      <c r="S439"/>
      <c r="T439"/>
      <c r="U439"/>
      <c r="V439" s="2"/>
      <c r="W439"/>
      <c r="X439"/>
      <c r="AD439"/>
    </row>
    <row r="440" spans="5:30" x14ac:dyDescent="0.25">
      <c r="E440"/>
      <c r="F440"/>
      <c r="G440"/>
      <c r="H440"/>
      <c r="L440" s="2"/>
      <c r="M440"/>
      <c r="O440"/>
      <c r="P440"/>
      <c r="Q440"/>
      <c r="S440"/>
      <c r="T440"/>
      <c r="U440"/>
      <c r="V440" s="2"/>
      <c r="W440"/>
      <c r="X440"/>
      <c r="AD440"/>
    </row>
    <row r="441" spans="5:30" x14ac:dyDescent="0.25">
      <c r="E441"/>
      <c r="F441"/>
      <c r="G441"/>
      <c r="H441"/>
      <c r="L441" s="2"/>
      <c r="M441"/>
      <c r="O441"/>
      <c r="P441"/>
      <c r="Q441"/>
      <c r="S441"/>
      <c r="T441"/>
      <c r="U441"/>
      <c r="V441" s="2"/>
      <c r="W441"/>
      <c r="X441"/>
      <c r="AD441"/>
    </row>
    <row r="442" spans="5:30" x14ac:dyDescent="0.25">
      <c r="E442"/>
      <c r="F442"/>
      <c r="G442"/>
      <c r="H442"/>
      <c r="L442" s="2"/>
      <c r="M442"/>
      <c r="O442"/>
      <c r="P442"/>
      <c r="Q442"/>
      <c r="S442"/>
      <c r="T442"/>
      <c r="U442"/>
      <c r="V442" s="2"/>
      <c r="W442"/>
      <c r="X442"/>
      <c r="AD442"/>
    </row>
    <row r="443" spans="5:30" x14ac:dyDescent="0.25">
      <c r="E443"/>
      <c r="F443"/>
      <c r="G443"/>
      <c r="H443"/>
      <c r="L443" s="2"/>
      <c r="M443"/>
      <c r="O443"/>
      <c r="P443"/>
      <c r="Q443"/>
      <c r="S443"/>
      <c r="T443"/>
      <c r="U443"/>
      <c r="V443" s="2"/>
      <c r="W443"/>
      <c r="X443"/>
      <c r="AD443"/>
    </row>
    <row r="444" spans="5:30" x14ac:dyDescent="0.25">
      <c r="E444"/>
      <c r="F444"/>
      <c r="G444"/>
      <c r="H444"/>
      <c r="L444" s="2"/>
      <c r="M444"/>
      <c r="O444"/>
      <c r="P444"/>
      <c r="Q444"/>
      <c r="S444"/>
      <c r="T444"/>
      <c r="U444"/>
      <c r="V444" s="2"/>
      <c r="W444"/>
      <c r="X444"/>
      <c r="AD444"/>
    </row>
    <row r="445" spans="5:30" x14ac:dyDescent="0.25">
      <c r="E445"/>
      <c r="F445"/>
      <c r="G445"/>
      <c r="H445"/>
      <c r="L445" s="2"/>
      <c r="M445"/>
      <c r="O445"/>
      <c r="P445"/>
      <c r="Q445"/>
      <c r="S445"/>
      <c r="T445"/>
      <c r="U445"/>
      <c r="V445" s="2"/>
      <c r="W445"/>
      <c r="X445"/>
      <c r="AD445"/>
    </row>
    <row r="446" spans="5:30" x14ac:dyDescent="0.25">
      <c r="E446"/>
      <c r="F446"/>
      <c r="G446"/>
      <c r="H446"/>
      <c r="L446" s="2"/>
      <c r="M446"/>
      <c r="O446"/>
      <c r="P446"/>
      <c r="Q446"/>
      <c r="S446"/>
      <c r="T446"/>
      <c r="U446"/>
      <c r="V446" s="2"/>
      <c r="W446"/>
      <c r="X446"/>
      <c r="AD446"/>
    </row>
    <row r="447" spans="5:30" x14ac:dyDescent="0.25">
      <c r="E447"/>
      <c r="F447"/>
      <c r="G447"/>
      <c r="H447"/>
      <c r="L447" s="2"/>
      <c r="M447"/>
      <c r="O447"/>
      <c r="P447"/>
      <c r="Q447"/>
      <c r="S447"/>
      <c r="T447"/>
      <c r="U447"/>
      <c r="V447" s="2"/>
      <c r="W447"/>
      <c r="X447"/>
      <c r="AD447"/>
    </row>
    <row r="448" spans="5:30" x14ac:dyDescent="0.25">
      <c r="E448"/>
      <c r="F448"/>
      <c r="G448"/>
      <c r="H448"/>
      <c r="L448" s="2"/>
      <c r="M448"/>
      <c r="O448"/>
      <c r="P448"/>
      <c r="Q448"/>
      <c r="S448"/>
      <c r="T448"/>
      <c r="U448"/>
      <c r="V448" s="2"/>
      <c r="W448"/>
      <c r="X448"/>
      <c r="AD448"/>
    </row>
    <row r="449" spans="5:30" x14ac:dyDescent="0.25">
      <c r="E449"/>
      <c r="F449"/>
      <c r="G449"/>
      <c r="H449"/>
      <c r="L449" s="2"/>
      <c r="M449"/>
      <c r="O449"/>
      <c r="P449"/>
      <c r="Q449"/>
      <c r="S449"/>
      <c r="T449"/>
      <c r="U449"/>
      <c r="V449" s="2"/>
      <c r="W449"/>
      <c r="X449"/>
      <c r="AD449"/>
    </row>
    <row r="450" spans="5:30" x14ac:dyDescent="0.25">
      <c r="E450"/>
      <c r="F450"/>
      <c r="G450"/>
      <c r="H450"/>
      <c r="L450" s="2"/>
      <c r="M450"/>
      <c r="O450"/>
      <c r="P450"/>
      <c r="Q450"/>
      <c r="S450"/>
      <c r="T450"/>
      <c r="U450"/>
      <c r="V450" s="2"/>
      <c r="W450"/>
      <c r="X450"/>
      <c r="AD450"/>
    </row>
    <row r="451" spans="5:30" x14ac:dyDescent="0.25">
      <c r="E451"/>
      <c r="F451"/>
      <c r="G451"/>
      <c r="H451"/>
      <c r="L451" s="2"/>
      <c r="M451"/>
      <c r="O451"/>
      <c r="P451"/>
      <c r="Q451"/>
      <c r="S451"/>
      <c r="T451"/>
      <c r="U451"/>
      <c r="V451" s="2"/>
      <c r="W451"/>
      <c r="X451"/>
      <c r="AD451"/>
    </row>
    <row r="452" spans="5:30" x14ac:dyDescent="0.25">
      <c r="E452"/>
      <c r="F452"/>
      <c r="G452"/>
      <c r="H452"/>
      <c r="L452" s="2"/>
      <c r="M452"/>
      <c r="O452"/>
      <c r="P452"/>
      <c r="Q452"/>
      <c r="S452"/>
      <c r="T452"/>
      <c r="U452"/>
      <c r="V452" s="2"/>
      <c r="W452"/>
      <c r="X452"/>
      <c r="AD452"/>
    </row>
    <row r="453" spans="5:30" x14ac:dyDescent="0.25">
      <c r="E453"/>
      <c r="F453"/>
      <c r="G453"/>
      <c r="H453"/>
      <c r="L453" s="2"/>
      <c r="M453"/>
      <c r="O453"/>
      <c r="P453"/>
      <c r="Q453"/>
      <c r="S453"/>
      <c r="T453"/>
      <c r="U453"/>
      <c r="V453" s="2"/>
      <c r="W453"/>
      <c r="X453"/>
      <c r="AD453"/>
    </row>
    <row r="454" spans="5:30" x14ac:dyDescent="0.25">
      <c r="E454"/>
      <c r="F454"/>
      <c r="G454"/>
      <c r="H454"/>
      <c r="L454" s="2"/>
      <c r="M454"/>
      <c r="O454"/>
      <c r="P454"/>
      <c r="Q454"/>
      <c r="S454"/>
      <c r="T454"/>
      <c r="U454"/>
      <c r="V454" s="2"/>
      <c r="W454"/>
      <c r="X454"/>
      <c r="AD454"/>
    </row>
    <row r="455" spans="5:30" x14ac:dyDescent="0.25">
      <c r="E455"/>
      <c r="F455"/>
      <c r="G455"/>
      <c r="H455"/>
      <c r="L455" s="2"/>
      <c r="M455"/>
      <c r="O455"/>
      <c r="P455"/>
      <c r="Q455"/>
      <c r="S455"/>
      <c r="T455"/>
      <c r="U455"/>
      <c r="V455" s="2"/>
      <c r="W455"/>
      <c r="X455"/>
      <c r="AD455"/>
    </row>
    <row r="456" spans="5:30" x14ac:dyDescent="0.25">
      <c r="E456"/>
      <c r="F456"/>
      <c r="G456"/>
      <c r="H456"/>
      <c r="L456" s="2"/>
      <c r="M456"/>
      <c r="O456"/>
      <c r="P456"/>
      <c r="Q456"/>
      <c r="S456"/>
      <c r="T456"/>
      <c r="U456"/>
      <c r="V456" s="2"/>
      <c r="W456"/>
      <c r="X456"/>
      <c r="AD456"/>
    </row>
    <row r="457" spans="5:30" x14ac:dyDescent="0.25">
      <c r="E457"/>
      <c r="F457"/>
      <c r="G457"/>
      <c r="H457"/>
      <c r="L457" s="2"/>
      <c r="M457"/>
      <c r="O457"/>
      <c r="P457"/>
      <c r="Q457"/>
      <c r="S457"/>
      <c r="T457"/>
      <c r="U457"/>
      <c r="V457" s="2"/>
      <c r="W457"/>
      <c r="X457"/>
      <c r="AD457"/>
    </row>
    <row r="458" spans="5:30" x14ac:dyDescent="0.25">
      <c r="E458"/>
      <c r="F458"/>
      <c r="G458"/>
      <c r="H458"/>
      <c r="L458" s="2"/>
      <c r="M458"/>
      <c r="O458"/>
      <c r="P458"/>
      <c r="Q458"/>
      <c r="S458"/>
      <c r="T458"/>
      <c r="U458"/>
      <c r="V458" s="2"/>
      <c r="W458"/>
      <c r="X458"/>
      <c r="AD458"/>
    </row>
    <row r="459" spans="5:30" x14ac:dyDescent="0.25">
      <c r="E459"/>
      <c r="F459"/>
      <c r="G459"/>
      <c r="H459"/>
      <c r="L459" s="2"/>
      <c r="M459"/>
      <c r="O459"/>
      <c r="P459"/>
      <c r="Q459"/>
      <c r="S459"/>
      <c r="T459"/>
      <c r="U459"/>
      <c r="V459" s="2"/>
      <c r="W459"/>
      <c r="X459"/>
      <c r="AD459"/>
    </row>
    <row r="460" spans="5:30" x14ac:dyDescent="0.25">
      <c r="E460"/>
      <c r="F460"/>
      <c r="G460"/>
      <c r="H460"/>
      <c r="L460" s="2"/>
      <c r="M460"/>
      <c r="O460"/>
      <c r="P460"/>
      <c r="Q460"/>
      <c r="S460"/>
      <c r="T460"/>
      <c r="U460"/>
      <c r="V460" s="2"/>
      <c r="W460"/>
      <c r="X460"/>
      <c r="AD460"/>
    </row>
    <row r="461" spans="5:30" x14ac:dyDescent="0.25">
      <c r="E461"/>
      <c r="F461"/>
      <c r="G461"/>
      <c r="H461"/>
      <c r="L461" s="2"/>
      <c r="M461"/>
      <c r="O461"/>
      <c r="P461"/>
      <c r="Q461"/>
      <c r="S461"/>
      <c r="T461"/>
      <c r="U461"/>
      <c r="V461" s="2"/>
      <c r="W461"/>
      <c r="X461"/>
      <c r="AD461"/>
    </row>
    <row r="462" spans="5:30" x14ac:dyDescent="0.25">
      <c r="E462"/>
      <c r="F462"/>
      <c r="G462"/>
      <c r="H462"/>
      <c r="L462" s="2"/>
      <c r="M462"/>
      <c r="O462"/>
      <c r="P462"/>
      <c r="Q462"/>
      <c r="S462"/>
      <c r="T462"/>
      <c r="U462"/>
      <c r="V462" s="2"/>
      <c r="W462"/>
      <c r="X462"/>
      <c r="AD462"/>
    </row>
    <row r="463" spans="5:30" x14ac:dyDescent="0.25">
      <c r="E463"/>
      <c r="F463"/>
      <c r="G463"/>
      <c r="H463"/>
      <c r="L463" s="2"/>
      <c r="M463"/>
      <c r="O463"/>
      <c r="P463"/>
      <c r="Q463"/>
      <c r="S463"/>
      <c r="T463"/>
      <c r="U463"/>
      <c r="V463" s="2"/>
      <c r="W463"/>
      <c r="X463"/>
      <c r="AD463"/>
    </row>
    <row r="464" spans="5:30" x14ac:dyDescent="0.25">
      <c r="E464"/>
      <c r="F464"/>
      <c r="G464"/>
      <c r="H464"/>
      <c r="L464" s="2"/>
      <c r="M464"/>
      <c r="O464"/>
      <c r="P464"/>
      <c r="Q464"/>
      <c r="S464"/>
      <c r="T464"/>
      <c r="U464"/>
      <c r="V464" s="2"/>
      <c r="W464"/>
      <c r="X464"/>
      <c r="AD464"/>
    </row>
    <row r="465" spans="5:30" x14ac:dyDescent="0.25">
      <c r="E465"/>
      <c r="F465"/>
      <c r="G465"/>
      <c r="H465"/>
      <c r="L465" s="2"/>
      <c r="M465"/>
      <c r="O465"/>
      <c r="P465"/>
      <c r="Q465"/>
      <c r="S465"/>
      <c r="T465"/>
      <c r="U465"/>
      <c r="V465" s="2"/>
      <c r="W465"/>
      <c r="X465"/>
      <c r="AD465"/>
    </row>
    <row r="466" spans="5:30" x14ac:dyDescent="0.25">
      <c r="E466"/>
      <c r="F466"/>
      <c r="G466"/>
      <c r="H466"/>
      <c r="L466" s="2"/>
      <c r="M466"/>
      <c r="O466"/>
      <c r="P466"/>
      <c r="Q466"/>
      <c r="S466"/>
      <c r="T466"/>
      <c r="U466"/>
      <c r="V466" s="2"/>
      <c r="W466"/>
      <c r="X466"/>
      <c r="AD466"/>
    </row>
    <row r="467" spans="5:30" x14ac:dyDescent="0.25">
      <c r="E467"/>
      <c r="F467"/>
      <c r="G467"/>
      <c r="H467"/>
      <c r="L467" s="2"/>
      <c r="M467"/>
      <c r="O467"/>
      <c r="P467"/>
      <c r="Q467"/>
      <c r="S467"/>
      <c r="T467"/>
      <c r="U467"/>
      <c r="V467" s="2"/>
      <c r="W467"/>
      <c r="X467"/>
      <c r="AD467"/>
    </row>
    <row r="468" spans="5:30" x14ac:dyDescent="0.25">
      <c r="E468"/>
      <c r="F468"/>
      <c r="G468"/>
      <c r="H468"/>
      <c r="L468" s="2"/>
      <c r="M468"/>
      <c r="O468"/>
      <c r="P468"/>
      <c r="Q468"/>
      <c r="S468"/>
      <c r="T468"/>
      <c r="U468"/>
      <c r="V468" s="2"/>
      <c r="W468"/>
      <c r="X468"/>
      <c r="AD468"/>
    </row>
    <row r="469" spans="5:30" x14ac:dyDescent="0.25">
      <c r="E469"/>
      <c r="F469"/>
      <c r="G469"/>
      <c r="H469"/>
      <c r="L469" s="2"/>
      <c r="M469"/>
      <c r="O469"/>
      <c r="P469"/>
      <c r="Q469"/>
      <c r="S469"/>
      <c r="T469"/>
      <c r="U469"/>
      <c r="V469" s="2"/>
      <c r="W469"/>
      <c r="X469"/>
      <c r="AD469"/>
    </row>
    <row r="470" spans="5:30" x14ac:dyDescent="0.25">
      <c r="E470"/>
      <c r="F470"/>
      <c r="G470"/>
      <c r="H470"/>
      <c r="L470" s="2"/>
      <c r="M470"/>
      <c r="O470"/>
      <c r="P470"/>
      <c r="Q470"/>
      <c r="S470"/>
      <c r="T470"/>
      <c r="U470"/>
      <c r="V470" s="2"/>
      <c r="W470"/>
      <c r="X470"/>
      <c r="AD470"/>
    </row>
    <row r="471" spans="5:30" x14ac:dyDescent="0.25">
      <c r="E471"/>
      <c r="F471"/>
      <c r="G471"/>
      <c r="H471"/>
      <c r="L471" s="2"/>
      <c r="M471"/>
      <c r="O471"/>
      <c r="P471"/>
      <c r="Q471"/>
      <c r="S471"/>
      <c r="T471"/>
      <c r="U471"/>
      <c r="V471" s="2"/>
      <c r="W471"/>
      <c r="X471"/>
      <c r="AD471"/>
    </row>
    <row r="472" spans="5:30" x14ac:dyDescent="0.25">
      <c r="E472"/>
      <c r="F472"/>
      <c r="G472"/>
      <c r="H472"/>
      <c r="L472" s="2"/>
      <c r="M472"/>
      <c r="O472"/>
      <c r="P472"/>
      <c r="Q472"/>
      <c r="S472"/>
      <c r="T472"/>
      <c r="U472"/>
      <c r="V472" s="2"/>
      <c r="W472"/>
      <c r="X472"/>
      <c r="AD472"/>
    </row>
    <row r="473" spans="5:30" x14ac:dyDescent="0.25">
      <c r="E473"/>
      <c r="F473"/>
      <c r="G473"/>
      <c r="H473"/>
      <c r="L473" s="2"/>
      <c r="M473"/>
      <c r="O473"/>
      <c r="P473"/>
      <c r="Q473"/>
      <c r="S473"/>
      <c r="T473"/>
      <c r="U473"/>
      <c r="V473" s="2"/>
      <c r="W473"/>
      <c r="X473"/>
      <c r="AD473"/>
    </row>
    <row r="474" spans="5:30" x14ac:dyDescent="0.25">
      <c r="E474"/>
      <c r="F474"/>
      <c r="G474"/>
      <c r="H474"/>
      <c r="L474" s="2"/>
      <c r="M474"/>
      <c r="O474"/>
      <c r="P474"/>
      <c r="Q474"/>
      <c r="S474"/>
      <c r="T474"/>
      <c r="U474"/>
      <c r="V474" s="2"/>
      <c r="W474"/>
      <c r="X474"/>
      <c r="AD474"/>
    </row>
    <row r="475" spans="5:30" x14ac:dyDescent="0.25">
      <c r="E475"/>
      <c r="F475"/>
      <c r="G475"/>
      <c r="H475"/>
      <c r="L475" s="2"/>
      <c r="M475"/>
      <c r="O475"/>
      <c r="P475"/>
      <c r="Q475"/>
      <c r="S475"/>
      <c r="T475"/>
      <c r="U475"/>
      <c r="V475" s="2"/>
      <c r="W475"/>
      <c r="X475"/>
      <c r="AD475"/>
    </row>
    <row r="476" spans="5:30" x14ac:dyDescent="0.25">
      <c r="E476"/>
      <c r="F476"/>
      <c r="G476"/>
      <c r="H476"/>
      <c r="L476" s="2"/>
      <c r="M476"/>
      <c r="O476"/>
      <c r="P476"/>
      <c r="Q476"/>
      <c r="S476"/>
      <c r="T476"/>
      <c r="U476"/>
      <c r="V476" s="2"/>
      <c r="W476"/>
      <c r="X476"/>
      <c r="AD476"/>
    </row>
    <row r="477" spans="5:30" x14ac:dyDescent="0.25">
      <c r="E477"/>
      <c r="F477"/>
      <c r="G477"/>
      <c r="H477"/>
      <c r="L477" s="2"/>
      <c r="M477"/>
      <c r="O477"/>
      <c r="P477"/>
      <c r="Q477"/>
      <c r="S477"/>
      <c r="T477"/>
      <c r="U477"/>
      <c r="V477" s="2"/>
      <c r="W477"/>
      <c r="X477"/>
      <c r="AD477"/>
    </row>
    <row r="478" spans="5:30" x14ac:dyDescent="0.25">
      <c r="E478"/>
      <c r="F478"/>
      <c r="G478"/>
      <c r="H478"/>
      <c r="L478" s="2"/>
      <c r="M478"/>
      <c r="O478"/>
      <c r="P478"/>
      <c r="Q478"/>
      <c r="S478"/>
      <c r="T478"/>
      <c r="U478"/>
      <c r="V478" s="2"/>
      <c r="W478"/>
      <c r="X478"/>
      <c r="AD478"/>
    </row>
    <row r="479" spans="5:30" x14ac:dyDescent="0.25">
      <c r="E479"/>
      <c r="F479"/>
      <c r="G479"/>
      <c r="H479"/>
      <c r="L479" s="2"/>
      <c r="M479"/>
      <c r="O479"/>
      <c r="P479"/>
      <c r="Q479"/>
      <c r="S479"/>
      <c r="T479"/>
      <c r="U479"/>
      <c r="V479" s="2"/>
      <c r="W479"/>
      <c r="X479"/>
      <c r="AD479"/>
    </row>
    <row r="480" spans="5:30" x14ac:dyDescent="0.25">
      <c r="E480"/>
      <c r="F480"/>
      <c r="G480"/>
      <c r="H480"/>
      <c r="L480" s="2"/>
      <c r="M480"/>
      <c r="O480"/>
      <c r="P480"/>
      <c r="Q480"/>
      <c r="S480"/>
      <c r="T480"/>
      <c r="U480"/>
      <c r="V480" s="2"/>
      <c r="W480"/>
      <c r="X480"/>
      <c r="AD480"/>
    </row>
    <row r="481" spans="5:30" x14ac:dyDescent="0.25">
      <c r="E481"/>
      <c r="F481"/>
      <c r="G481"/>
      <c r="H481"/>
      <c r="L481" s="2"/>
      <c r="M481"/>
      <c r="O481"/>
      <c r="P481"/>
      <c r="Q481"/>
      <c r="S481"/>
      <c r="T481"/>
      <c r="U481"/>
      <c r="V481" s="2"/>
      <c r="W481"/>
      <c r="X481"/>
      <c r="AD481"/>
    </row>
    <row r="482" spans="5:30" x14ac:dyDescent="0.25">
      <c r="E482"/>
      <c r="F482"/>
      <c r="G482"/>
      <c r="H482"/>
      <c r="L482" s="2"/>
      <c r="M482"/>
      <c r="O482"/>
      <c r="P482"/>
      <c r="Q482"/>
      <c r="S482"/>
      <c r="T482"/>
      <c r="U482"/>
      <c r="V482" s="2"/>
      <c r="W482"/>
      <c r="X482"/>
      <c r="AD482"/>
    </row>
    <row r="483" spans="5:30" x14ac:dyDescent="0.25">
      <c r="E483"/>
      <c r="F483"/>
      <c r="G483"/>
      <c r="H483"/>
      <c r="L483" s="2"/>
      <c r="M483"/>
      <c r="O483"/>
      <c r="P483"/>
      <c r="Q483"/>
      <c r="S483"/>
      <c r="T483"/>
      <c r="U483"/>
      <c r="V483" s="2"/>
      <c r="W483"/>
      <c r="X483"/>
      <c r="AD483"/>
    </row>
    <row r="484" spans="5:30" x14ac:dyDescent="0.25">
      <c r="E484"/>
      <c r="F484"/>
      <c r="G484"/>
      <c r="H484"/>
      <c r="L484" s="2"/>
      <c r="M484"/>
      <c r="O484"/>
      <c r="P484"/>
      <c r="Q484"/>
      <c r="S484"/>
      <c r="T484"/>
      <c r="U484"/>
      <c r="V484" s="2"/>
      <c r="W484"/>
      <c r="X484"/>
      <c r="AD484"/>
    </row>
    <row r="485" spans="5:30" x14ac:dyDescent="0.25">
      <c r="E485"/>
      <c r="F485"/>
      <c r="G485"/>
      <c r="H485"/>
      <c r="L485" s="2"/>
      <c r="M485"/>
      <c r="O485"/>
      <c r="P485"/>
      <c r="Q485"/>
      <c r="S485"/>
      <c r="T485"/>
      <c r="U485"/>
      <c r="V485" s="2"/>
      <c r="W485"/>
      <c r="X485"/>
      <c r="AD485"/>
    </row>
    <row r="486" spans="5:30" x14ac:dyDescent="0.25">
      <c r="E486"/>
      <c r="F486"/>
      <c r="G486"/>
      <c r="H486"/>
      <c r="L486" s="2"/>
      <c r="M486"/>
      <c r="O486"/>
      <c r="P486"/>
      <c r="Q486"/>
      <c r="S486"/>
      <c r="T486"/>
      <c r="U486"/>
      <c r="V486" s="2"/>
      <c r="W486"/>
      <c r="X486"/>
      <c r="AD486"/>
    </row>
    <row r="487" spans="5:30" x14ac:dyDescent="0.25">
      <c r="E487"/>
      <c r="F487"/>
      <c r="G487"/>
      <c r="H487"/>
      <c r="L487" s="2"/>
      <c r="M487"/>
      <c r="O487"/>
      <c r="P487"/>
      <c r="Q487"/>
      <c r="S487"/>
      <c r="T487"/>
      <c r="U487"/>
      <c r="V487" s="2"/>
      <c r="W487"/>
      <c r="X487"/>
      <c r="AD487"/>
    </row>
    <row r="488" spans="5:30" x14ac:dyDescent="0.25">
      <c r="E488"/>
      <c r="F488"/>
      <c r="G488"/>
      <c r="H488"/>
      <c r="L488" s="2"/>
      <c r="M488"/>
      <c r="O488"/>
      <c r="P488"/>
      <c r="Q488"/>
      <c r="S488"/>
      <c r="T488"/>
      <c r="U488"/>
      <c r="V488" s="2"/>
      <c r="W488"/>
      <c r="X488"/>
      <c r="AD488"/>
    </row>
    <row r="489" spans="5:30" x14ac:dyDescent="0.25">
      <c r="E489"/>
      <c r="F489"/>
      <c r="G489"/>
      <c r="H489"/>
      <c r="L489" s="2"/>
      <c r="M489"/>
      <c r="O489"/>
      <c r="P489"/>
      <c r="Q489"/>
      <c r="S489"/>
      <c r="T489"/>
      <c r="U489"/>
      <c r="V489" s="2"/>
      <c r="W489"/>
      <c r="X489"/>
      <c r="AD489"/>
    </row>
    <row r="490" spans="5:30" x14ac:dyDescent="0.25">
      <c r="E490"/>
      <c r="F490"/>
      <c r="G490"/>
      <c r="H490"/>
      <c r="L490" s="2"/>
      <c r="M490"/>
      <c r="O490"/>
      <c r="P490"/>
      <c r="Q490"/>
      <c r="S490"/>
      <c r="T490"/>
      <c r="U490"/>
      <c r="V490" s="2"/>
      <c r="W490"/>
      <c r="X490"/>
      <c r="AD490"/>
    </row>
    <row r="491" spans="5:30" x14ac:dyDescent="0.25">
      <c r="E491"/>
      <c r="F491"/>
      <c r="G491"/>
      <c r="H491"/>
      <c r="L491" s="2"/>
      <c r="M491"/>
      <c r="O491"/>
      <c r="P491"/>
      <c r="Q491"/>
      <c r="S491"/>
      <c r="T491"/>
      <c r="U491"/>
      <c r="V491" s="2"/>
      <c r="W491"/>
      <c r="X491"/>
      <c r="AD491"/>
    </row>
    <row r="492" spans="5:30" x14ac:dyDescent="0.25">
      <c r="E492"/>
      <c r="F492"/>
      <c r="G492"/>
      <c r="H492"/>
      <c r="L492" s="2"/>
      <c r="M492"/>
      <c r="O492"/>
      <c r="P492"/>
      <c r="Q492"/>
      <c r="S492"/>
      <c r="T492"/>
      <c r="U492"/>
      <c r="V492" s="2"/>
      <c r="W492"/>
      <c r="X492"/>
      <c r="AD492"/>
    </row>
    <row r="493" spans="5:30" x14ac:dyDescent="0.25">
      <c r="E493"/>
      <c r="F493"/>
      <c r="G493"/>
      <c r="H493"/>
      <c r="L493" s="2"/>
      <c r="M493"/>
      <c r="O493"/>
      <c r="P493"/>
      <c r="Q493"/>
      <c r="S493"/>
      <c r="T493"/>
      <c r="U493"/>
      <c r="V493" s="2"/>
      <c r="W493"/>
      <c r="X493"/>
      <c r="AD493"/>
    </row>
    <row r="494" spans="5:30" x14ac:dyDescent="0.25">
      <c r="E494"/>
      <c r="F494"/>
      <c r="G494"/>
      <c r="H494"/>
      <c r="L494" s="2"/>
      <c r="M494"/>
      <c r="O494"/>
      <c r="P494"/>
      <c r="Q494"/>
      <c r="S494"/>
      <c r="T494"/>
      <c r="U494"/>
      <c r="V494" s="2"/>
      <c r="W494"/>
      <c r="X494"/>
      <c r="AD494"/>
    </row>
    <row r="495" spans="5:30" x14ac:dyDescent="0.25">
      <c r="E495"/>
      <c r="F495"/>
      <c r="G495"/>
      <c r="H495"/>
      <c r="L495" s="2"/>
      <c r="M495"/>
      <c r="O495"/>
      <c r="P495"/>
      <c r="Q495"/>
      <c r="S495"/>
      <c r="T495"/>
      <c r="U495"/>
      <c r="V495" s="2"/>
      <c r="W495"/>
      <c r="X495"/>
      <c r="AD495"/>
    </row>
    <row r="496" spans="5:30" x14ac:dyDescent="0.25">
      <c r="E496"/>
      <c r="F496"/>
      <c r="G496"/>
      <c r="H496"/>
      <c r="L496" s="2"/>
      <c r="M496"/>
      <c r="O496"/>
      <c r="P496"/>
      <c r="Q496"/>
      <c r="S496"/>
      <c r="T496"/>
      <c r="U496"/>
      <c r="V496" s="2"/>
      <c r="W496"/>
      <c r="X496"/>
      <c r="AD496"/>
    </row>
    <row r="497" spans="5:30" x14ac:dyDescent="0.25">
      <c r="E497"/>
      <c r="F497"/>
      <c r="G497"/>
      <c r="H497"/>
      <c r="L497" s="2"/>
      <c r="M497"/>
      <c r="O497"/>
      <c r="P497"/>
      <c r="Q497"/>
      <c r="S497"/>
      <c r="T497"/>
      <c r="U497"/>
      <c r="V497" s="2"/>
      <c r="W497"/>
      <c r="X497"/>
      <c r="AD497"/>
    </row>
    <row r="498" spans="5:30" x14ac:dyDescent="0.25">
      <c r="E498"/>
      <c r="F498"/>
      <c r="G498"/>
      <c r="H498"/>
      <c r="L498" s="2"/>
      <c r="M498"/>
      <c r="O498"/>
      <c r="P498"/>
      <c r="Q498"/>
      <c r="S498"/>
      <c r="T498"/>
      <c r="U498"/>
      <c r="V498" s="2"/>
      <c r="W498"/>
      <c r="X498"/>
      <c r="AD498"/>
    </row>
    <row r="499" spans="5:30" x14ac:dyDescent="0.25">
      <c r="E499"/>
      <c r="F499"/>
      <c r="G499"/>
      <c r="H499"/>
      <c r="L499" s="2"/>
      <c r="M499"/>
      <c r="O499"/>
      <c r="P499"/>
      <c r="Q499"/>
      <c r="S499"/>
      <c r="T499"/>
      <c r="U499"/>
      <c r="V499" s="2"/>
      <c r="W499"/>
      <c r="X499"/>
      <c r="AD499"/>
    </row>
    <row r="500" spans="5:30" x14ac:dyDescent="0.25">
      <c r="E500"/>
      <c r="F500"/>
      <c r="G500"/>
      <c r="H500"/>
      <c r="L500" s="2"/>
      <c r="M500"/>
      <c r="O500"/>
      <c r="P500"/>
      <c r="Q500"/>
      <c r="S500"/>
      <c r="T500"/>
      <c r="U500"/>
      <c r="V500" s="2"/>
      <c r="W500"/>
      <c r="X500"/>
      <c r="AD500"/>
    </row>
    <row r="501" spans="5:30" x14ac:dyDescent="0.25">
      <c r="E501"/>
      <c r="F501"/>
      <c r="G501"/>
      <c r="H501"/>
      <c r="L501" s="2"/>
      <c r="M501"/>
      <c r="O501"/>
      <c r="P501"/>
      <c r="Q501"/>
      <c r="S501"/>
      <c r="T501"/>
      <c r="U501"/>
      <c r="V501" s="2"/>
      <c r="W501"/>
      <c r="X501"/>
      <c r="AD501"/>
    </row>
    <row r="502" spans="5:30" x14ac:dyDescent="0.25">
      <c r="E502"/>
      <c r="F502"/>
      <c r="G502"/>
      <c r="H502"/>
      <c r="L502" s="2"/>
      <c r="M502"/>
      <c r="O502"/>
      <c r="P502"/>
      <c r="Q502"/>
      <c r="S502"/>
      <c r="T502"/>
      <c r="U502"/>
      <c r="V502" s="2"/>
      <c r="W502"/>
      <c r="X502"/>
      <c r="AD502"/>
    </row>
    <row r="503" spans="5:30" x14ac:dyDescent="0.25">
      <c r="E503"/>
      <c r="F503"/>
      <c r="G503"/>
      <c r="H503"/>
      <c r="L503" s="2"/>
      <c r="M503"/>
      <c r="O503"/>
      <c r="P503"/>
      <c r="Q503"/>
      <c r="S503"/>
      <c r="T503"/>
      <c r="U503"/>
      <c r="V503" s="2"/>
      <c r="W503"/>
      <c r="X503"/>
      <c r="AD503"/>
    </row>
    <row r="504" spans="5:30" x14ac:dyDescent="0.25">
      <c r="E504"/>
      <c r="F504"/>
      <c r="G504"/>
      <c r="H504"/>
      <c r="L504" s="2"/>
      <c r="M504"/>
      <c r="O504"/>
      <c r="P504"/>
      <c r="Q504"/>
      <c r="S504"/>
      <c r="T504"/>
      <c r="U504"/>
      <c r="V504" s="2"/>
      <c r="W504"/>
      <c r="X504"/>
      <c r="AD504"/>
    </row>
    <row r="505" spans="5:30" x14ac:dyDescent="0.25">
      <c r="E505"/>
      <c r="F505"/>
      <c r="G505"/>
      <c r="H505"/>
      <c r="L505" s="2"/>
      <c r="M505"/>
      <c r="O505"/>
      <c r="P505"/>
      <c r="Q505"/>
      <c r="S505"/>
      <c r="T505"/>
      <c r="U505"/>
      <c r="V505" s="2"/>
      <c r="W505"/>
      <c r="X505"/>
      <c r="AD505"/>
    </row>
    <row r="506" spans="5:30" x14ac:dyDescent="0.25">
      <c r="E506"/>
      <c r="F506"/>
      <c r="G506"/>
      <c r="H506"/>
      <c r="L506" s="2"/>
      <c r="M506"/>
      <c r="O506"/>
      <c r="P506"/>
      <c r="Q506"/>
      <c r="S506"/>
      <c r="T506"/>
      <c r="U506"/>
      <c r="V506" s="2"/>
      <c r="W506"/>
      <c r="X506"/>
      <c r="AD506"/>
    </row>
    <row r="507" spans="5:30" x14ac:dyDescent="0.25">
      <c r="E507"/>
      <c r="F507"/>
      <c r="G507"/>
      <c r="H507"/>
      <c r="L507" s="2"/>
      <c r="M507"/>
      <c r="O507"/>
      <c r="P507"/>
      <c r="Q507"/>
      <c r="S507"/>
      <c r="T507"/>
      <c r="U507"/>
      <c r="V507" s="2"/>
      <c r="W507"/>
      <c r="X507"/>
      <c r="AD507"/>
    </row>
    <row r="508" spans="5:30" x14ac:dyDescent="0.25">
      <c r="E508"/>
      <c r="F508"/>
      <c r="G508"/>
      <c r="H508"/>
      <c r="L508" s="2"/>
      <c r="M508"/>
      <c r="O508"/>
      <c r="P508"/>
      <c r="Q508"/>
      <c r="S508"/>
      <c r="T508"/>
      <c r="U508"/>
      <c r="V508" s="2"/>
      <c r="W508"/>
      <c r="X508"/>
      <c r="AD508"/>
    </row>
    <row r="509" spans="5:30" x14ac:dyDescent="0.25">
      <c r="E509"/>
      <c r="F509"/>
      <c r="G509"/>
      <c r="H509"/>
      <c r="L509" s="2"/>
      <c r="M509"/>
      <c r="O509"/>
      <c r="P509"/>
      <c r="Q509"/>
      <c r="S509"/>
      <c r="T509"/>
      <c r="U509"/>
      <c r="V509" s="2"/>
      <c r="W509"/>
      <c r="X509"/>
      <c r="AD509"/>
    </row>
    <row r="510" spans="5:30" x14ac:dyDescent="0.25">
      <c r="E510"/>
      <c r="F510"/>
      <c r="G510"/>
      <c r="H510"/>
      <c r="L510" s="2"/>
      <c r="M510"/>
      <c r="O510"/>
      <c r="P510"/>
      <c r="Q510"/>
      <c r="S510"/>
      <c r="T510"/>
      <c r="U510"/>
      <c r="V510" s="2"/>
      <c r="W510"/>
      <c r="X510"/>
      <c r="AD510"/>
    </row>
    <row r="511" spans="5:30" x14ac:dyDescent="0.25">
      <c r="E511"/>
      <c r="F511"/>
      <c r="G511"/>
      <c r="H511"/>
      <c r="L511" s="2"/>
      <c r="M511"/>
      <c r="O511"/>
      <c r="P511"/>
      <c r="Q511"/>
      <c r="S511"/>
      <c r="T511"/>
      <c r="U511"/>
      <c r="V511" s="2"/>
      <c r="W511"/>
      <c r="X511"/>
      <c r="AD511"/>
    </row>
    <row r="512" spans="5:30" x14ac:dyDescent="0.25">
      <c r="E512"/>
      <c r="F512"/>
      <c r="G512"/>
      <c r="H512"/>
      <c r="L512" s="2"/>
      <c r="M512"/>
      <c r="O512"/>
      <c r="P512"/>
      <c r="Q512"/>
      <c r="S512"/>
      <c r="T512"/>
      <c r="U512"/>
      <c r="V512" s="2"/>
      <c r="W512"/>
      <c r="X512"/>
      <c r="AD512"/>
    </row>
    <row r="513" spans="5:30" x14ac:dyDescent="0.25">
      <c r="E513"/>
      <c r="F513"/>
      <c r="G513"/>
      <c r="H513"/>
      <c r="L513" s="2"/>
      <c r="M513"/>
      <c r="O513"/>
      <c r="P513"/>
      <c r="Q513"/>
      <c r="S513"/>
      <c r="T513"/>
      <c r="U513"/>
      <c r="V513" s="2"/>
      <c r="W513"/>
      <c r="X513"/>
      <c r="AD513"/>
    </row>
    <row r="514" spans="5:30" x14ac:dyDescent="0.25">
      <c r="E514"/>
      <c r="F514"/>
      <c r="G514"/>
      <c r="H514"/>
      <c r="L514" s="2"/>
      <c r="M514"/>
      <c r="O514"/>
      <c r="P514"/>
      <c r="Q514"/>
      <c r="S514"/>
      <c r="T514"/>
      <c r="U514"/>
      <c r="V514" s="2"/>
      <c r="W514"/>
      <c r="X514"/>
      <c r="AD514"/>
    </row>
    <row r="515" spans="5:30" x14ac:dyDescent="0.25">
      <c r="E515"/>
      <c r="F515"/>
      <c r="G515"/>
      <c r="H515"/>
      <c r="L515" s="2"/>
      <c r="M515"/>
      <c r="O515"/>
      <c r="P515"/>
      <c r="Q515"/>
      <c r="S515"/>
      <c r="T515"/>
      <c r="U515"/>
      <c r="V515" s="2"/>
      <c r="W515"/>
      <c r="X515"/>
      <c r="AD515"/>
    </row>
    <row r="516" spans="5:30" x14ac:dyDescent="0.25">
      <c r="E516"/>
      <c r="F516"/>
      <c r="G516"/>
      <c r="H516"/>
      <c r="L516" s="2"/>
      <c r="M516"/>
      <c r="O516"/>
      <c r="P516"/>
      <c r="Q516"/>
      <c r="S516"/>
      <c r="T516"/>
      <c r="U516"/>
      <c r="V516" s="2"/>
      <c r="W516"/>
      <c r="X516"/>
      <c r="AD516"/>
    </row>
    <row r="517" spans="5:30" x14ac:dyDescent="0.25">
      <c r="E517"/>
      <c r="F517"/>
      <c r="G517"/>
      <c r="H517"/>
      <c r="L517" s="2"/>
      <c r="M517"/>
      <c r="O517"/>
      <c r="P517"/>
      <c r="Q517"/>
      <c r="S517"/>
      <c r="T517"/>
      <c r="U517"/>
      <c r="V517" s="2"/>
      <c r="W517"/>
      <c r="X517"/>
      <c r="AD517"/>
    </row>
    <row r="518" spans="5:30" x14ac:dyDescent="0.25">
      <c r="E518"/>
      <c r="F518"/>
      <c r="G518"/>
      <c r="H518"/>
      <c r="L518" s="2"/>
      <c r="M518"/>
      <c r="O518"/>
      <c r="P518"/>
      <c r="Q518"/>
      <c r="S518"/>
      <c r="T518"/>
      <c r="U518"/>
      <c r="V518" s="2"/>
      <c r="W518"/>
      <c r="X518"/>
      <c r="AD518"/>
    </row>
    <row r="519" spans="5:30" x14ac:dyDescent="0.25">
      <c r="E519"/>
      <c r="F519"/>
      <c r="G519"/>
      <c r="H519"/>
      <c r="L519" s="2"/>
      <c r="M519"/>
      <c r="O519"/>
      <c r="P519"/>
      <c r="Q519"/>
      <c r="S519"/>
      <c r="T519"/>
      <c r="U519"/>
      <c r="V519" s="2"/>
      <c r="W519"/>
      <c r="X519"/>
      <c r="AD519"/>
    </row>
    <row r="520" spans="5:30" x14ac:dyDescent="0.25">
      <c r="E520"/>
      <c r="F520"/>
      <c r="G520"/>
      <c r="H520"/>
      <c r="L520" s="2"/>
      <c r="M520"/>
      <c r="O520"/>
      <c r="P520"/>
      <c r="Q520"/>
      <c r="S520"/>
      <c r="T520"/>
      <c r="U520"/>
      <c r="V520" s="2"/>
      <c r="W520"/>
      <c r="X520"/>
      <c r="AD520"/>
    </row>
  </sheetData>
  <autoFilter ref="A4:AG421" xr:uid="{A7D2350B-4C6B-4858-B75E-1EA711226B8C}"/>
  <mergeCells count="4">
    <mergeCell ref="AD1:AF1"/>
    <mergeCell ref="A1:J1"/>
    <mergeCell ref="K1:Q1"/>
    <mergeCell ref="R1:W1"/>
  </mergeCells>
  <phoneticPr fontId="3" type="noConversion"/>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82CF82B35B3F34F94B5FB523ECB453B" ma:contentTypeVersion="13" ma:contentTypeDescription="Create a new document." ma:contentTypeScope="" ma:versionID="305622c4c1cd61f7e198410d7c3e07c5">
  <xsd:schema xmlns:xsd="http://www.w3.org/2001/XMLSchema" xmlns:xs="http://www.w3.org/2001/XMLSchema" xmlns:p="http://schemas.microsoft.com/office/2006/metadata/properties" xmlns:ns2="62e6eaec-9ce9-46c9-b500-8f962f5b12c5" xmlns:ns3="1b27592c-ac47-40b7-a11d-2b00a6bd712b" targetNamespace="http://schemas.microsoft.com/office/2006/metadata/properties" ma:root="true" ma:fieldsID="3b0102476fdd8b822d65d61128db8e75" ns2:_="" ns3:_="">
    <xsd:import namespace="62e6eaec-9ce9-46c9-b500-8f962f5b12c5"/>
    <xsd:import namespace="1b27592c-ac47-40b7-a11d-2b00a6bd712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Location"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e6eaec-9ce9-46c9-b500-8f962f5b12c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ee5263c0-7114-47d3-8603-0e3ef132c9e5" ma:termSetId="09814cd3-568e-fe90-9814-8d621ff8fb84" ma:anchorId="fba54fb3-c3e1-fe81-a776-ca4b69148c4d" ma:open="true" ma:isKeyword="false">
      <xsd:complexType>
        <xsd:sequence>
          <xsd:element ref="pc:Terms" minOccurs="0" maxOccurs="1"/>
        </xsd:sequence>
      </xsd:complexType>
    </xsd:element>
    <xsd:element name="MediaServiceLocation" ma:index="15" nillable="true" ma:displayName="Location" ma:internalName="MediaServiceLocatio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27592c-ac47-40b7-a11d-2b00a6bd712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38e1f103-6af3-4f65-a252-6c405b37e2f1}" ma:internalName="TaxCatchAll" ma:showField="CatchAllData" ma:web="1b27592c-ac47-40b7-a11d-2b00a6bd712b">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27592c-ac47-40b7-a11d-2b00a6bd712b" xsi:nil="true"/>
    <lcf76f155ced4ddcb4097134ff3c332f xmlns="62e6eaec-9ce9-46c9-b500-8f962f5b12c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498066A-2AAF-4629-A016-4CA6316A62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e6eaec-9ce9-46c9-b500-8f962f5b12c5"/>
    <ds:schemaRef ds:uri="1b27592c-ac47-40b7-a11d-2b00a6bd71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9BF0A56-6CA5-47BB-9BF7-A4DF6085095D}">
  <ds:schemaRefs>
    <ds:schemaRef ds:uri="http://schemas.microsoft.com/sharepoint/v3/contenttype/forms"/>
  </ds:schemaRefs>
</ds:datastoreItem>
</file>

<file path=customXml/itemProps3.xml><?xml version="1.0" encoding="utf-8"?>
<ds:datastoreItem xmlns:ds="http://schemas.openxmlformats.org/officeDocument/2006/customXml" ds:itemID="{2ABBE3F5-98D8-47EE-8E1A-63D7CDA3C4C9}">
  <ds:schemaRefs>
    <ds:schemaRef ds:uri="http://schemas.microsoft.com/office/2006/metadata/properties"/>
    <ds:schemaRef ds:uri="http://schemas.microsoft.com/office/infopath/2007/PartnerControls"/>
    <ds:schemaRef ds:uri="1b27592c-ac47-40b7-a11d-2b00a6bd712b"/>
    <ds:schemaRef ds:uri="62e6eaec-9ce9-46c9-b500-8f962f5b12c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Tehniline kaart</vt:lpstr>
      <vt:lpstr>Tüpoloogia tabel</vt:lpstr>
      <vt:lpstr>Tüpoloogiate  andmebaas </vt:lpstr>
      <vt:lpstr>Hoonete andmebaas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Ergo Pikas</dc:creator>
  <cp:keywords/>
  <dc:description/>
  <cp:lastModifiedBy>Joosep Viik</cp:lastModifiedBy>
  <cp:revision/>
  <dcterms:created xsi:type="dcterms:W3CDTF">2022-11-25T15:21:35Z</dcterms:created>
  <dcterms:modified xsi:type="dcterms:W3CDTF">2024-02-14T18:41:14Z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0x010100882CF82B35B3F34F94B5FB523ECB453B</vt:lpwstr>
  </property>
  <property fmtid="{D5CDD505-2E9C-101B-9397-08002B2CF9AE}" pid="3" name="MediaServiceImageTags">
    <vt:lpwstr/>
  </property>
</Properties>
</file>